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Frequency'!$A$1:$BB$26</definedName>
    <definedName function="false" hidden="true" localSheetId="5" name="_xlnm._FilterDatabase" vbProcedure="false">'Deck Matchups'!$A$1:$G$2081</definedName>
    <definedName function="false" hidden="true" localSheetId="4" name="_xlnm._FilterDatabase" vbProcedure="false">'Deck Stats'!$A$1:$G$1244</definedName>
    <definedName function="false" hidden="true" localSheetId="1" name="_xlnm._FilterDatabase" vbProcedure="false">'Duel Log'!$A$1:$AI$2815</definedName>
    <definedName function="false" hidden="true" localSheetId="2" name="_xlnm._FilterDatabase" vbProcedure="false">'Duel Summary'!$A$1:$N$1085</definedName>
    <definedName function="false" hidden="true" localSheetId="10" name="_xlnm._FilterDatabase" vbProcedure="false">'Player Lookup'!$A$1:$P$54</definedName>
    <definedName function="false" hidden="true" localSheetId="9" name="_xlnm._FilterDatabase" vbProcedure="false">'Practice Partners'!$A$1:$H$524</definedName>
    <definedName function="false" hidden="true" localSheetId="3" name="_xlnm._FilterDatabase" vbProcedure="false">'Win Condition Reference'!$A$1:$E$126</definedName>
    <definedName function="false" hidden="true" localSheetId="8" name="_xlnm._FilterDatabase" vbProcedure="false">'Win-Con Pairs'!$A$1:$F$29</definedName>
    <definedName function="false" hidden="true" localSheetId="6" name="_xlnm._FilterDatabase" vbProcedure="false">'Win-Con Sets'!$A$1:$H$248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<sst xmlns="http://schemas.openxmlformats.org/spreadsheetml/2006/main" count="104703" uniqueCount="10933">
  <si>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</si>
  <si>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</si>
  <si>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</si>
  <si>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</si>
  <si>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</si>
  <si>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</si>
  <si>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</si>
  <si>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</si>
  <si>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Noto Sans CJK SC"/>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</si>
  <si>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</si>
  <si>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</si>
  <si>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</si>
  <si>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</si>
  <si>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</si>
  <si>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</si>
  <si>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</si>
  <si>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</si>
  <si>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</si>
  <si>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</si>
  <si>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</si>
  <si>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</si>
  <si>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</si>
  <si>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</si>
  <si>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</si>
  <si>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</si>
  <si>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</si>
  <si>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</si>
  <si>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</si>
  <si>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</si>
  <si>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</si>
  <si>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</si>
  <si>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</si>
  <si>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</si>
  <si>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</si>
  <si>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</si>
  <si>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</si>
  <si>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</si>
  <si>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</si>
  <si>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</si>
  <si>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</si>
  <si>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</si>
  <si>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</si>
  <si>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</si>
  <si>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</si>
  <si>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</si>
  <si>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</si>
  <si>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</si>
  <si>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</si>
  <si>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</si>
  <si>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</si>
  <si>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</si>
  <si>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</si>
  <si>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</si>
  <si>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</si>
  <si>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</si>
  <si>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</si>
  <si>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</si>
  <si>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</si>
  <si>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</si>
  <si>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</si>
  <si>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</si>
  <si>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</si>
  <si>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</si>
  <si>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</si>
  <si>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</si>
  <si>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</si>
  <si>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</si>
  <si>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</si>
  <si>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</si>
  <si>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</si>
  <si>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</si>
  <si>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</si>
  <si>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</si>
  <si>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</si>
  <si>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</si>
  <si>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t xml:space="preserve">Adox_vs_ALIREZA_D1</t>
  </si>
  <si>
    <t xml:space="preserve">Adox</t>
  </si>
  <si>
    <t xml:space="preserve">#20R0VLJL92</t>
  </si>
  <si>
    <t xml:space="preserve">ALIREZA</t>
  </si>
  <si>
    <t xml:space="preserve">#RP0UUYQG</t>
  </si>
  <si>
    <t xml:space="preserve">2026-07-18 13:22:43</t>
  </si>
  <si>
    <t xml:space="preserve">Spirit Square</t>
  </si>
  <si>
    <t xml:space="preserve">Archers</t>
  </si>
  <si>
    <t xml:space="preserve">Dark Prince</t>
  </si>
  <si>
    <t xml:space="preserve">Giant Snowball</t>
  </si>
  <si>
    <t xml:space="preserve">Graveyard</t>
  </si>
  <si>
    <t xml:space="preserve">Goblin Demolisher</t>
  </si>
  <si>
    <t xml:space="preserve">Berserker</t>
  </si>
  <si>
    <t xml:space="preserve">Poison</t>
  </si>
  <si>
    <t xml:space="preserve">Goblin Hut</t>
  </si>
  <si>
    <t xml:space="preserve">Royal Giant</t>
  </si>
  <si>
    <t xml:space="preserve">Barbarian Barrel</t>
  </si>
  <si>
    <t xml:space="preserve">Royal Ghost</t>
  </si>
  <si>
    <t xml:space="preserve">Electro Spirit</t>
  </si>
  <si>
    <t xml:space="preserve">Fireball</t>
  </si>
  <si>
    <t xml:space="preserve">Fisherman</t>
  </si>
  <si>
    <t xml:space="preserve">Hunter</t>
  </si>
  <si>
    <t xml:space="preserve">Skeletons</t>
  </si>
  <si>
    <t xml:space="preserve">Yes</t>
  </si>
  <si>
    <t xml:space="preserve">No</t>
  </si>
  <si>
    <t xml:space="preserve">Archers, Berserker, Dark Prince, Giant Snowball, Goblin Demolisher, Goblin Hut, Graveyard, Poison</t>
  </si>
  <si>
    <t xml:space="preserve">Barbarian Barrel, Electro Spirit, Fireball, Fisherman, Hunter, Royal Ghost, Royal Giant, Skeletons</t>
  </si>
  <si>
    <t xml:space="preserve">Practice</t>
  </si>
  <si>
    <r>
      <rPr>
        <sz val="11"/>
        <rFont val="Arial"/>
        <family val="0"/>
        <charset val="1"/>
      </rPr>
      <t xml:space="preserve">Adox_vs_⇀</t>
    </r>
    <r>
      <rPr>
        <sz val="11"/>
        <rFont val="Noto Sans CJK SC"/>
        <family val="2"/>
      </rPr>
      <t xml:space="preserve">スキル丨</t>
    </r>
    <r>
      <rPr>
        <sz val="11"/>
        <rFont val="Arial"/>
        <family val="0"/>
        <charset val="1"/>
      </rPr>
      <t xml:space="preserve">Hadi_D1_CRL</t>
    </r>
  </si>
  <si>
    <t xml:space="preserve">⇀スキル丨Hadi</t>
  </si>
  <si>
    <t xml:space="preserve">#222LJ8Y8</t>
  </si>
  <si>
    <t xml:space="preserve">2026-07-18 13:31:22</t>
  </si>
  <si>
    <t xml:space="preserve">Goblin Drill</t>
  </si>
  <si>
    <t xml:space="preserve">Archer Queen</t>
  </si>
  <si>
    <t xml:space="preserve">Ronin</t>
  </si>
  <si>
    <t xml:space="preserve">Guards</t>
  </si>
  <si>
    <t xml:space="preserve">Fire Spirit</t>
  </si>
  <si>
    <t xml:space="preserve">Arrows</t>
  </si>
  <si>
    <t xml:space="preserve">Bomb Tower</t>
  </si>
  <si>
    <t xml:space="preserve">Skeleton Barrel</t>
  </si>
  <si>
    <t xml:space="preserve">Goblins</t>
  </si>
  <si>
    <t xml:space="preserve">Mortar</t>
  </si>
  <si>
    <t xml:space="preserve">Minions</t>
  </si>
  <si>
    <t xml:space="preserve">Rascals</t>
  </si>
  <si>
    <t xml:space="preserve">Cannon Cart</t>
  </si>
  <si>
    <t xml:space="preserve">Royal Delivery</t>
  </si>
  <si>
    <t xml:space="preserve">Archer Queen, Arrows, Bomb Tower, Fire Spirit, Giant Snowball, Goblin Drill, Guards, Ronin</t>
  </si>
  <si>
    <t xml:space="preserve">Cannon Cart, Electro Spirit, Goblins, Minions, Mortar, Rascals, Royal Delivery, Skeleton Barrel</t>
  </si>
  <si>
    <t xml:space="preserve">Official CRL</t>
  </si>
  <si>
    <t xml:space="preserve">Adox_vs_⚡(mr_$ina')⚡_D1_CRL</t>
  </si>
  <si>
    <t xml:space="preserve">⚡(mr_$ina')⚡</t>
  </si>
  <si>
    <t xml:space="preserve">#YLYPVJRJ2</t>
  </si>
  <si>
    <t xml:space="preserve">2026-07-18 14:10:53</t>
  </si>
  <si>
    <t xml:space="preserve">Knight</t>
  </si>
  <si>
    <t xml:space="preserve">Inferno Tower</t>
  </si>
  <si>
    <t xml:space="preserve">Bomber</t>
  </si>
  <si>
    <t xml:space="preserve">Mega Minion</t>
  </si>
  <si>
    <t xml:space="preserve">Lumberjack</t>
  </si>
  <si>
    <t xml:space="preserve">Night Witch</t>
  </si>
  <si>
    <t xml:space="preserve">Elite Barbarians</t>
  </si>
  <si>
    <t xml:space="preserve">Zap</t>
  </si>
  <si>
    <t xml:space="preserve">Golem</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</si>
  <si>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</si>
  <si>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</si>
  <si>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</si>
  <si>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Wall Breakers</t>
  </si>
  <si>
    <t xml:space="preserve">Magic Archer</t>
  </si>
  <si>
    <t xml:space="preserve">Goblin Barrel</t>
  </si>
  <si>
    <t xml:space="preserve">Ice Spirit</t>
  </si>
  <si>
    <t xml:space="preserve">Tesla</t>
  </si>
  <si>
    <t xml:space="preserve">Balloon</t>
  </si>
  <si>
    <t xml:space="preserve">Skeleton Dragons</t>
  </si>
  <si>
    <t xml:space="preserve">Spirit Empress</t>
  </si>
  <si>
    <t xml:space="preserve">Lava Hound</t>
  </si>
  <si>
    <t xml:space="preserve">Tombstone</t>
  </si>
  <si>
    <t xml:space="preserve">Berserker, Fire Spirit, Goblin Barrel, Ice Spirit, Magic Archer, Royal Delivery, Tesla, Wall Breakers</t>
  </si>
  <si>
    <t xml:space="preserve">Balloon, Fireball, Guards, Knight, Lava Hound, Skeleton Dragons, Spirit Empress, Tombstone</t>
  </si>
  <si>
    <t xml:space="preserve">2026-07-18 14:30:42</t>
  </si>
  <si>
    <t xml:space="preserve">Goblinstein</t>
  </si>
  <si>
    <t xml:space="preserve">Lightning</t>
  </si>
  <si>
    <t xml:space="preserve">Rage</t>
  </si>
  <si>
    <t xml:space="preserve">Giant</t>
  </si>
  <si>
    <t xml:space="preserve">Mini P.E.K.K.A</t>
  </si>
  <si>
    <t xml:space="preserve">Witch</t>
  </si>
  <si>
    <t xml:space="preserve">Elixir Collector</t>
  </si>
  <si>
    <t xml:space="preserve">Barbarian Barrel, Cannon Cart, Goblinstein, Lightning, Minions, Mortar, Royal Ghost, Skeletons</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</si>
  <si>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</si>
  <si>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</si>
  <si>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</si>
  <si>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</si>
  <si>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</si>
  <si>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</si>
  <si>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The Log</t>
  </si>
  <si>
    <t xml:space="preserve">Royal Hogs</t>
  </si>
  <si>
    <t xml:space="preserve">Baby Dragon</t>
  </si>
  <si>
    <t xml:space="preserve">Cannon</t>
  </si>
  <si>
    <t xml:space="preserve">Archers, Electro Spirit, Fireball, Knight, Skeletons, Tesla, The Log, X-Bow</t>
  </si>
  <si>
    <t xml:space="preserve">Baby Dragon, Cannon, Dark Prince, Electro Spirit, Lightning, Royal Hogs, Skeletons, The Log</t>
  </si>
  <si>
    <t xml:space="preserve">2026-07-18 14:54:24</t>
  </si>
  <si>
    <t xml:space="preserve">Heal Spirit</t>
  </si>
  <si>
    <t xml:space="preserve">Boss Bandit</t>
  </si>
  <si>
    <t xml:space="preserve">Dart Goblin</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</si>
  <si>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</si>
  <si>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</si>
  <si>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</si>
  <si>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Wizard</t>
  </si>
  <si>
    <t xml:space="preserve">Monk</t>
  </si>
  <si>
    <t xml:space="preserve">Hog Rider</t>
  </si>
  <si>
    <t xml:space="preserve">Earthquake</t>
  </si>
  <si>
    <t xml:space="preserve">Cannon, Earthquake, Giant Snowball, Guards, Hog Rider, Ice Spirit, Monk, Wizard</t>
  </si>
  <si>
    <t xml:space="preserve">Barbarian Barrel, Cannon Cart, Fireball, Goblins, Minions, Mortar, Rascals, Skeleton Barrel</t>
  </si>
  <si>
    <t xml:space="preserve">Adox_vs_MiniSmoke_D1_CRL</t>
  </si>
  <si>
    <t xml:space="preserve">Mini Smoke</t>
  </si>
  <si>
    <t xml:space="preserve">#JCPRL800Y</t>
  </si>
  <si>
    <t xml:space="preserve">2026-07-18 15:14:21</t>
  </si>
  <si>
    <t xml:space="preserve">Prince</t>
  </si>
  <si>
    <t xml:space="preserve">Ice Wizard</t>
  </si>
  <si>
    <t xml:space="preserve">Bomber, Dark Prince, Fireball, Giant, Mega Minion, Prince, Rage, Zap</t>
  </si>
  <si>
    <t xml:space="preserve">Barbarian Barrel, Cannon Cart, Goblinstein, Ice Wizard, Lightning, Minions, Mortar, Royal Ghost</t>
  </si>
  <si>
    <t xml:space="preserve">2026-07-18 15:26:16</t>
  </si>
  <si>
    <t xml:space="preserve">Inferno Dragon</t>
  </si>
  <si>
    <t xml:space="preserve">Electro Spirit, Fireball, Fisherman, Guards, Inferno Dragon, Monk, Royal Giant, The Log</t>
  </si>
  <si>
    <t xml:space="preserve">2026-07-18 15:34:45</t>
  </si>
  <si>
    <t xml:space="preserve">Royal Recruits</t>
  </si>
  <si>
    <t xml:space="preserve">Golden Knight</t>
  </si>
  <si>
    <t xml:space="preserve">Goblin Cage</t>
  </si>
  <si>
    <t xml:space="preserve">Flying Machine</t>
  </si>
  <si>
    <t xml:space="preserve">Zappies</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</si>
  <si>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</si>
  <si>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</si>
  <si>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</si>
  <si>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</si>
  <si>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</si>
  <si>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</si>
  <si>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Musketeer</t>
  </si>
  <si>
    <t xml:space="preserve">Mega Knight</t>
  </si>
  <si>
    <t xml:space="preserve">Cannon, Goblins, Hog Rider, Ice Spirit, Lightning, Mega Knight, Musketeer, The Log</t>
  </si>
  <si>
    <t xml:space="preserve">2026-07-18 15:57:08</t>
  </si>
  <si>
    <t xml:space="preserve">Bowler</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</si>
  <si>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</si>
  <si>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</si>
  <si>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</si>
  <si>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</si>
  <si>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</si>
  <si>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</si>
  <si>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</si>
  <si>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</si>
  <si>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</si>
  <si>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</si>
  <si>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</si>
  <si>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Bats</t>
  </si>
  <si>
    <t xml:space="preserve">Miner</t>
  </si>
  <si>
    <t xml:space="preserve">Mother Witch</t>
  </si>
  <si>
    <t xml:space="preserve">Bats, Berserker, Bomb Tower, Fire Spirit, Magic Archer, Miner, Royal Delivery, Wall Breakers</t>
  </si>
  <si>
    <t xml:space="preserve">Fireball, Fisherman, Monk, Mother Witch, Royal Giant, Skeleton Dragons, The Log, Tombstone</t>
  </si>
  <si>
    <t xml:space="preserve">2026-07-18 16:38:00</t>
  </si>
  <si>
    <t xml:space="preserve">Ram Rider</t>
  </si>
  <si>
    <t xml:space="preserve">Mighty Miner</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</si>
  <si>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</si>
  <si>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</si>
  <si>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</si>
  <si>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</si>
  <si>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</si>
  <si>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</si>
  <si>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Battle Ram</t>
  </si>
  <si>
    <t xml:space="preserve">Bandit</t>
  </si>
  <si>
    <t xml:space="preserve">Bowler, Dart Goblin, Guards, Mortar, Poison, Rascals, Royal Delivery, Skeleton Barrel</t>
  </si>
  <si>
    <t xml:space="preserve">Arrows, Bandit, Battle Ram, Golden Knight, Mega Knight, Mother Witch, Ronin, Zappies</t>
  </si>
  <si>
    <t xml:space="preserve">2026-07-18 16:59:37</t>
  </si>
  <si>
    <t xml:space="preserve">Ice Golem</t>
  </si>
  <si>
    <t xml:space="preserve">Three Musketeers</t>
  </si>
  <si>
    <t xml:space="preserve">Fireball, Heal Spirit, Hunter, Ice Golem, Lumberjack, Royal Hogs, The Log, Three Musketeers</t>
  </si>
  <si>
    <r>
      <rPr>
        <sz val="11"/>
        <rFont val="Arial"/>
        <family val="0"/>
        <charset val="1"/>
      </rPr>
      <t xml:space="preserve">Adox_vs_</t>
    </r>
    <r>
      <rPr>
        <sz val="11"/>
        <rFont val="Noto Sans CJK SC"/>
        <family val="2"/>
      </rPr>
      <t xml:space="preserve">天</t>
    </r>
    <r>
      <rPr>
        <sz val="11"/>
        <rFont val="Arial"/>
        <family val="0"/>
        <charset val="1"/>
      </rPr>
      <t xml:space="preserve">GOOD_D1_CRL</t>
    </r>
  </si>
  <si>
    <t xml:space="preserve">天GOOD</t>
  </si>
  <si>
    <t xml:space="preserve">#Y29CY0JLL</t>
  </si>
  <si>
    <t xml:space="preserve">2026-07-18 17:21:03</t>
  </si>
  <si>
    <t xml:space="preserve">Summit of Heroes</t>
  </si>
  <si>
    <t xml:space="preserve">Barbarian Barrel, Fireball, Fisherman, Monk, Mother Witch, Royal Giant, Skeleton Dragons, Tombstone</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</si>
  <si>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</si>
  <si>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</si>
  <si>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</si>
  <si>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</si>
  <si>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Vines</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</si>
  <si>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</si>
  <si>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</si>
  <si>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</si>
  <si>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</si>
  <si>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</si>
  <si>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</si>
  <si>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</si>
  <si>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</si>
  <si>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</si>
  <si>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</si>
  <si>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</si>
  <si>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</si>
  <si>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</si>
  <si>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Firecracker</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</si>
  <si>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</si>
  <si>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</si>
  <si>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</si>
  <si>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</si>
  <si>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</si>
  <si>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Fire Spirit, Giant Snowball, Goblin Demolisher, Goblin Drill, Knight, Poison, Skeletons, Tesla</t>
  </si>
  <si>
    <t xml:space="preserve">Arrows, Battle Ram, Magic Archer, Mega Knight, Mother Witch, Ronin, Royal Ghost, Zappies</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</si>
  <si>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</si>
  <si>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</si>
  <si>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</si>
  <si>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</si>
  <si>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</si>
  <si>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</si>
  <si>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</si>
  <si>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</si>
  <si>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Valkyrie</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</si>
  <si>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</si>
  <si>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</si>
  <si>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</si>
  <si>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</si>
  <si>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</si>
  <si>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Furnace</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</si>
  <si>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</si>
  <si>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</si>
  <si>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</si>
  <si>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</si>
  <si>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</si>
  <si>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</si>
  <si>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</si>
  <si>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</si>
  <si>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</si>
  <si>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Spear Goblins</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</si>
  <si>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</si>
  <si>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</si>
  <si>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</si>
  <si>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</si>
  <si>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</si>
  <si>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</si>
  <si>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</si>
  <si>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</si>
  <si>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</si>
  <si>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</si>
  <si>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</si>
  <si>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Bomber, Fire Spirit, Giant Snowball, Goblin Drill, Goblins, Poison, Ronin, Tesla</t>
  </si>
  <si>
    <t xml:space="preserve">Balloon, Barbarian Barrel, Bomb Tower, Giant Snowball, Goblins, Ice Golem, Miner, Musketeer</t>
  </si>
  <si>
    <t xml:space="preserve">2026-07-18 15:01:38</t>
  </si>
  <si>
    <t xml:space="preserve">Skeleton King</t>
  </si>
  <si>
    <t xml:space="preserve">Skeleton Army</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</si>
  <si>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</si>
  <si>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</si>
  <si>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</si>
  <si>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</si>
  <si>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</si>
  <si>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</si>
  <si>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</si>
  <si>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Giant Skeleton</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</si>
  <si>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</si>
  <si>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</si>
  <si>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</si>
  <si>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</si>
  <si>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</si>
  <si>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</si>
  <si>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Rocket</t>
  </si>
  <si>
    <t xml:space="preserve">Suspicious Bush</t>
  </si>
  <si>
    <t xml:space="preserve">Tornado</t>
  </si>
  <si>
    <t xml:space="preserve">Dart Goblin, Goblin Barrel, Goblins, Ice Spirit, Inferno Tower, Rocket, Suspicious Bush, Valkyrie</t>
  </si>
  <si>
    <t xml:space="preserve">Barbarian Barrel, Berserker, Bomb Tower, Goblinstein, Magic Archer, Miner, Tornado, Wall Breakers</t>
  </si>
  <si>
    <t xml:space="preserve">Asaf_vs_Klaus_D1_CRL</t>
  </si>
  <si>
    <t xml:space="preserve">Klaus</t>
  </si>
  <si>
    <t xml:space="preserve">#2J9CR89</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</si>
  <si>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</si>
  <si>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</si>
  <si>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</si>
  <si>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</si>
  <si>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</si>
  <si>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Noto Sans CJK SC"/>
        <family val="2"/>
      </rPr>
      <t xml:space="preserve">之安神</t>
    </r>
    <r>
      <rPr>
        <sz val="11"/>
        <rFont val="Arial"/>
        <family val="0"/>
        <charset val="1"/>
      </rPr>
      <t xml:space="preserve">_D1_CRL</t>
    </r>
  </si>
  <si>
    <r>
      <rPr>
        <sz val="11"/>
        <rFont val="Arial"/>
        <family val="0"/>
        <charset val="1"/>
      </rPr>
      <t xml:space="preserve">Lucas.xit✨</t>
    </r>
    <r>
      <rPr>
        <sz val="11"/>
        <rFont val="Noto Sans CJK SC"/>
        <family val="2"/>
      </rPr>
      <t xml:space="preserve">之安神</t>
    </r>
  </si>
  <si>
    <t xml:space="preserve">#2R09LUYPQ</t>
  </si>
  <si>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</si>
  <si>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</si>
  <si>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</si>
  <si>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</si>
  <si>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</si>
  <si>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</si>
  <si>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</si>
  <si>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</si>
  <si>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</si>
  <si>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</si>
  <si>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Arrows, Earthquake, Golden Knight, Hog Rider, Lumberjack, Mega Knight, Mother Witch, Skeleton Dragons</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</si>
  <si>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</si>
  <si>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</si>
  <si>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</si>
  <si>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</si>
  <si>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Phoenix</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</si>
  <si>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</si>
  <si>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</si>
  <si>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</si>
  <si>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</si>
  <si>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</si>
  <si>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</si>
  <si>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Lumberlove Cabin</t>
  </si>
  <si>
    <t xml:space="preserve">Berserker, Dark Prince, Dart Goblin, Fire Spirit, Goblin Barrel, Royal Delivery, Tesla, Wall Breakers</t>
  </si>
  <si>
    <t xml:space="preserve">2026-07-18 17:30:41</t>
  </si>
  <si>
    <t xml:space="preserve">Executioner</t>
  </si>
  <si>
    <t xml:space="preserve">Arrows, Bowler, Hog Rider, Lumberjack, Mega Knight, Mother Witch, Rage, Spirit Empress</t>
  </si>
  <si>
    <t xml:space="preserve">Balloon, Berserker, Bomb Tower, Executioner, Knight, Miner, Tornado, Zap</t>
  </si>
  <si>
    <t xml:space="preserve">2026-07-18 17:42:18</t>
  </si>
  <si>
    <t xml:space="preserve">Baby Dragon, Barbarian Barrel, Bomber, Flying Machine, Goblin Cage, Golem, Lightning, Skeleton King</t>
  </si>
  <si>
    <t xml:space="preserve">Asaf_vs_Dess_D1_CRL</t>
  </si>
  <si>
    <t xml:space="preserve">Dess</t>
  </si>
  <si>
    <t xml:space="preserve">#UJRR9RJUL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</si>
  <si>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</si>
  <si>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</si>
  <si>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</si>
  <si>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</si>
  <si>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</si>
  <si>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</si>
  <si>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Noto Sans CJK SC"/>
        <family val="2"/>
      </rPr>
      <t xml:space="preserve">ぐりてゃん</t>
    </r>
    <r>
      <rPr>
        <sz val="11"/>
        <rFont val="Arial"/>
        <family val="0"/>
        <charset val="1"/>
      </rPr>
      <t xml:space="preserve">_D1_CRL</t>
    </r>
  </si>
  <si>
    <t xml:space="preserve">ぐりてゃん</t>
  </si>
  <si>
    <t xml:space="preserve">#2LJ0ULYCC</t>
  </si>
  <si>
    <t xml:space="preserve">2026-07-18 18:24:37</t>
  </si>
  <si>
    <t xml:space="preserve">Electro Wizard</t>
  </si>
  <si>
    <t xml:space="preserve">Dart Goblin, Fire Spirit, Goblin Barrel, Goblins, Ice Spirit, Rocket, Valkyrie, Wall Breakers</t>
  </si>
  <si>
    <t xml:space="preserve">Arrows, Bandit, Battle Ram, Electro Wizard, Golden Knight, Mega Knight, Mother Witch, Skeleton Dragons</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</si>
  <si>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</si>
  <si>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</si>
  <si>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</si>
  <si>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</si>
  <si>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</si>
  <si>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</si>
  <si>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r>
      <rPr>
        <sz val="11"/>
        <rFont val="Arial"/>
        <family val="0"/>
        <charset val="1"/>
      </rPr>
      <t xml:space="preserve">BattleSRAM_vs_</t>
    </r>
    <r>
      <rPr>
        <sz val="11"/>
        <rFont val="Noto Sans CJK SC"/>
        <family val="2"/>
      </rPr>
      <t xml:space="preserve">むぎったん</t>
    </r>
    <r>
      <rPr>
        <sz val="11"/>
        <rFont val="Arial"/>
        <family val="0"/>
        <charset val="1"/>
      </rPr>
      <t xml:space="preserve">_D1</t>
    </r>
  </si>
  <si>
    <t xml:space="preserve">BattleSRAM</t>
  </si>
  <si>
    <t xml:space="preserve">#C89L0002L</t>
  </si>
  <si>
    <t xml:space="preserve">むぎったん</t>
  </si>
  <si>
    <t xml:space="preserve">#2CLV2RP0</t>
  </si>
  <si>
    <t xml:space="preserve">2026-07-15 16:21:27</t>
  </si>
  <si>
    <t xml:space="preserve">Little Prince's Tavern</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</si>
  <si>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</si>
  <si>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</si>
  <si>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</si>
  <si>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</si>
  <si>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</si>
  <si>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</si>
  <si>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Noto Sans CJK SC"/>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</si>
  <si>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</si>
  <si>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</si>
  <si>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Baby Dragon, Cannon, Electro Spirit, Lightning, Mighty Miner, Royal Hogs, Skeletons, The Log</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</si>
  <si>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</si>
  <si>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</si>
  <si>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</si>
  <si>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</si>
  <si>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</si>
  <si>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</si>
  <si>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</si>
  <si>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Noto Sans CJK SC"/>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</si>
  <si>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</si>
  <si>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</si>
  <si>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</si>
  <si>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</si>
  <si>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Arrows, Bandit, Battle Ram, Golden Knight, Mega Knight, Mother Witch, Skeleton Dragons, Zappies</t>
  </si>
  <si>
    <t xml:space="preserve">2026-07-15 17:03:59</t>
  </si>
  <si>
    <t xml:space="preserve">Princess</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</si>
  <si>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</si>
  <si>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</si>
  <si>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Noto Sans CJK SC"/>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</si>
  <si>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</si>
  <si>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</si>
  <si>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</si>
  <si>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</si>
  <si>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</si>
  <si>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</si>
  <si>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</si>
  <si>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</si>
  <si>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Noto Sans CJK SC"/>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</si>
  <si>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</si>
  <si>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</si>
  <si>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Bomber, Fire Spirit, Giant Snowball, Goblin Drill, Knight, Poison, Skeletons, Tesla</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</si>
  <si>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</si>
  <si>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</si>
  <si>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</si>
  <si>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</si>
  <si>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</si>
  <si>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Noto Sans CJK SC"/>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</si>
  <si>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</si>
  <si>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</si>
  <si>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</si>
  <si>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</si>
  <si>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</si>
  <si>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</si>
  <si>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</si>
  <si>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</si>
  <si>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Noto Sans CJK SC"/>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</si>
  <si>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</si>
  <si>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</si>
  <si>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</si>
  <si>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</si>
  <si>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</si>
  <si>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</si>
  <si>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</si>
  <si>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</si>
  <si>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</si>
  <si>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</si>
  <si>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</si>
  <si>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</si>
  <si>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</si>
  <si>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</si>
  <si>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</si>
  <si>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</si>
  <si>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</si>
  <si>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</si>
  <si>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</si>
  <si>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</si>
  <si>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</si>
  <si>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</si>
  <si>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</si>
  <si>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</si>
  <si>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Barbarian Barrel, Electro Spirit, Fireball, Goblin Cage, Heal Spirit, Lumberjack, Phoenix, Royal Giant</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</si>
  <si>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</si>
  <si>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</si>
  <si>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</si>
  <si>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</si>
  <si>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</si>
  <si>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</si>
  <si>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</si>
  <si>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</si>
  <si>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</si>
  <si>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</si>
  <si>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</si>
  <si>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</si>
  <si>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</si>
  <si>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</si>
  <si>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</si>
  <si>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</si>
  <si>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</si>
  <si>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</si>
  <si>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</si>
  <si>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</si>
  <si>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</si>
  <si>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</si>
  <si>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</si>
  <si>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</si>
  <si>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</si>
  <si>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</si>
  <si>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</si>
  <si>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</si>
  <si>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</si>
  <si>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</si>
  <si>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</si>
  <si>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</si>
  <si>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</si>
  <si>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Noto Sans CJK SC"/>
        <family val="2"/>
      </rPr>
      <t xml:space="preserve">马巴</t>
    </r>
    <r>
      <rPr>
        <sz val="11"/>
        <rFont val="Arial"/>
        <family val="0"/>
        <charset val="1"/>
      </rPr>
      <t xml:space="preserve">_D1_CRL</t>
    </r>
  </si>
  <si>
    <r>
      <rPr>
        <sz val="11"/>
        <rFont val="Arial"/>
        <family val="0"/>
        <charset val="1"/>
      </rPr>
      <t xml:space="preserve">Defineci✨</t>
    </r>
    <r>
      <rPr>
        <sz val="11"/>
        <rFont val="Noto Sans CJK SC"/>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</si>
  <si>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</si>
  <si>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</si>
  <si>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</si>
  <si>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</si>
  <si>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</si>
  <si>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</si>
  <si>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</si>
  <si>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</si>
  <si>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</si>
  <si>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</si>
  <si>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</si>
  <si>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</si>
  <si>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</si>
  <si>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</si>
  <si>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</si>
  <si>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</si>
  <si>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</si>
  <si>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</si>
  <si>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</si>
  <si>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</si>
  <si>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</si>
  <si>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</si>
  <si>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</si>
  <si>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</si>
  <si>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</si>
  <si>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</si>
  <si>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</si>
  <si>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</si>
  <si>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</si>
  <si>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</si>
  <si>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</si>
  <si>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</si>
  <si>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</si>
  <si>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</si>
  <si>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</si>
  <si>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</si>
  <si>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</si>
  <si>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</si>
  <si>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</si>
  <si>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</si>
  <si>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</si>
  <si>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Fireball, Fisherman, Monk, Royal Giant, The Log, Tombstone, Wizard, Zappies</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</si>
  <si>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</si>
  <si>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</si>
  <si>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</si>
  <si>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</si>
  <si>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</si>
  <si>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</si>
  <si>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</si>
  <si>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</si>
  <si>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</si>
  <si>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</si>
  <si>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</si>
  <si>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</si>
  <si>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Barbarian Barrel, Bowler, Dart Goblin, Fireball, Minions, Mortar, Rascals, Skeleton Barrel</t>
  </si>
  <si>
    <t xml:space="preserve">2026-07-18 18:44:36</t>
  </si>
  <si>
    <t xml:space="preserve">Archer Queen, Bats, Berserker, Bomb Tower, Dark Prince, Giant Snowball, Goblin Drill, Poison</t>
  </si>
  <si>
    <t xml:space="preserve">Electro Spirit, Fisherman, Monk, Rage, Royal Giant, Skeletons, Void, Wizard</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</si>
  <si>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</si>
  <si>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</si>
  <si>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</si>
  <si>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</si>
  <si>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</si>
  <si>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</si>
  <si>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</si>
  <si>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</si>
  <si>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</si>
  <si>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</si>
  <si>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</si>
  <si>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</si>
  <si>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</si>
  <si>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</si>
  <si>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Electro Giant</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</si>
  <si>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</si>
  <si>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</si>
  <si>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</si>
  <si>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</si>
  <si>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</si>
  <si>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</si>
  <si>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Arrows, Bandit, Battle Ram, Golden Knight, Mega Knight, Mother Witch, Ronin, Skeleton Dragons</t>
  </si>
  <si>
    <t xml:space="preserve">Baby Dragon, Barbarian Barrel, Goblin Cage, Golem, Lightning, Mega Minion, Ronin, Tornado</t>
  </si>
  <si>
    <t xml:space="preserve">2026-07-18 14:20:47</t>
  </si>
  <si>
    <t xml:space="preserve">Elixir Golem</t>
  </si>
  <si>
    <t xml:space="preserve">Goblin Curse</t>
  </si>
  <si>
    <t xml:space="preserve">Bowler, Dart Goblin, Electro Spirit, Fireball, Minions, Mortar, Rascals, Skeleton Barrel</t>
  </si>
  <si>
    <t xml:space="preserve">Elixir Golem, Executioner, Goblin Curse, Night Witch, Skeleton Army, Skeleton King, Void, Zap</t>
  </si>
  <si>
    <r>
      <rPr>
        <sz val="11"/>
        <rFont val="Arial"/>
        <family val="0"/>
        <charset val="1"/>
      </rPr>
      <t xml:space="preserve">Betfas_vs_Mautze❤️</t>
    </r>
    <r>
      <rPr>
        <sz val="11"/>
        <rFont val="Noto Sans CJK SC"/>
        <family val="2"/>
      </rPr>
      <t xml:space="preserve">倾斜</t>
    </r>
    <r>
      <rPr>
        <sz val="11"/>
        <rFont val="Arial"/>
        <family val="0"/>
        <charset val="1"/>
      </rPr>
      <t xml:space="preserve">_D1_CRL</t>
    </r>
  </si>
  <si>
    <r>
      <rPr>
        <sz val="11"/>
        <rFont val="Arial"/>
        <family val="0"/>
        <charset val="1"/>
      </rPr>
      <t xml:space="preserve">Mautze❤️</t>
    </r>
    <r>
      <rPr>
        <sz val="11"/>
        <rFont val="Noto Sans CJK SC"/>
        <family val="2"/>
      </rPr>
      <t xml:space="preserve">倾斜</t>
    </r>
  </si>
  <si>
    <t xml:space="preserve">#QU9G02CP</t>
  </si>
  <si>
    <t xml:space="preserve">2026-07-18 14:44:54</t>
  </si>
  <si>
    <t xml:space="preserve">Barbarian Barrel, Battle Ram, Giant Skeleton, Mother Witch, Royal Ghost, Vines, Wizard, Zappies</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</si>
  <si>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</si>
  <si>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</si>
  <si>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</si>
  <si>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</si>
  <si>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Noto Sans CJK SC"/>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</si>
  <si>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</si>
  <si>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</si>
  <si>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</si>
  <si>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Barbarian Barrel, Fireball, Goblins, Minions, Mortar, Rascals, Ronin, Skeleton Barrel</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</si>
  <si>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</si>
  <si>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</si>
  <si>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</si>
  <si>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</si>
  <si>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</si>
  <si>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</si>
  <si>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</si>
  <si>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</si>
  <si>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</si>
  <si>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</si>
  <si>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</si>
  <si>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Archer Queen, Berserker, Bomb Tower, Fire Spirit, Giant Snowball, Goblin Drill, Poison, Ronin</t>
  </si>
  <si>
    <t xml:space="preserve">Barbarian Barrel, Cannon Cart, Dart Goblin, Fireball, Minions, Mortar, Ronin, Skeleton Barrel</t>
  </si>
  <si>
    <t xml:space="preserve">2026-07-18 16:04:23</t>
  </si>
  <si>
    <t xml:space="preserve">Arrows, Bowler, Earthquake, Hog Rider, Mega Knight, Mother Witch, Royal Ghost, Zappies</t>
  </si>
  <si>
    <t xml:space="preserve">Bats, Bomb Tower, Fire Spirit, Magic Archer, Miner, Skeletons, The Log, Wall Breakers</t>
  </si>
  <si>
    <t xml:space="preserve">Betfas_vs_RUBIZALEZ_D1_CRL</t>
  </si>
  <si>
    <t xml:space="preserve">RUBIZALEZ</t>
  </si>
  <si>
    <t xml:space="preserve">#LPRR9P</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</si>
  <si>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</si>
  <si>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</si>
  <si>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</si>
  <si>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</si>
  <si>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</si>
  <si>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</si>
  <si>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</si>
  <si>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</si>
  <si>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</si>
  <si>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</si>
  <si>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</si>
  <si>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</si>
  <si>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Goblin Gang</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</si>
  <si>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</si>
  <si>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</si>
  <si>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</si>
  <si>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</si>
  <si>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</si>
  <si>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</si>
  <si>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</si>
  <si>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</si>
  <si>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</si>
  <si>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</si>
  <si>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</si>
  <si>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</si>
  <si>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Ultimate Clash Pit</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</si>
  <si>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</si>
  <si>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</si>
  <si>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</si>
  <si>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</si>
  <si>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</si>
  <si>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</si>
  <si>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Noto Sans CJK SC"/>
        <family val="2"/>
      </rPr>
      <t xml:space="preserve">杰克</t>
    </r>
    <r>
      <rPr>
        <sz val="11"/>
        <rFont val="Arial"/>
        <family val="0"/>
        <charset val="1"/>
      </rPr>
      <t xml:space="preserve">_D1_CRL</t>
    </r>
  </si>
  <si>
    <r>
      <rPr>
        <sz val="11"/>
        <rFont val="Arial"/>
        <family val="0"/>
        <charset val="1"/>
      </rPr>
      <t xml:space="preserve">Lucas✨</t>
    </r>
    <r>
      <rPr>
        <sz val="11"/>
        <rFont val="Noto Sans CJK SC"/>
        <family val="2"/>
      </rPr>
      <t xml:space="preserve">杰克</t>
    </r>
  </si>
  <si>
    <t xml:space="preserve">#9G28ULYR</t>
  </si>
  <si>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</si>
  <si>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</si>
  <si>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</si>
  <si>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</si>
  <si>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</si>
  <si>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</si>
  <si>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</si>
  <si>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</si>
  <si>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Noto Sans CJK SC"/>
        <family val="2"/>
      </rPr>
      <t xml:space="preserve">杰克</t>
    </r>
    <r>
      <rPr>
        <sz val="11"/>
        <rFont val="Arial"/>
        <family val="0"/>
        <charset val="1"/>
      </rPr>
      <t xml:space="preserve">_vs_SandBox_D1</t>
    </r>
  </si>
  <si>
    <r>
      <rPr>
        <sz val="11"/>
        <rFont val="Arial"/>
        <family val="0"/>
        <charset val="1"/>
      </rPr>
      <t xml:space="preserve">CAL Sub ™✨</t>
    </r>
    <r>
      <rPr>
        <sz val="11"/>
        <rFont val="Noto Sans CJK SC"/>
        <family val="2"/>
      </rPr>
      <t xml:space="preserve">杰克</t>
    </r>
  </si>
  <si>
    <t xml:space="preserve">#U890Q9UQ</t>
  </si>
  <si>
    <t xml:space="preserve">SandBox</t>
  </si>
  <si>
    <t xml:space="preserve">#Y022GRCJQ</t>
  </si>
  <si>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</si>
  <si>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</si>
  <si>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</si>
  <si>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</si>
  <si>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</si>
  <si>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</si>
  <si>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</si>
  <si>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Noto Sans CJK SC"/>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</si>
  <si>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</si>
  <si>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</si>
  <si>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</si>
  <si>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</si>
  <si>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</si>
  <si>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Noto Sans CJK SC"/>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</si>
  <si>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</si>
  <si>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</si>
  <si>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</si>
  <si>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</si>
  <si>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</si>
  <si>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</si>
  <si>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t xml:space="preserve">Balloon, Executioner, Giant Skeleton, Miner, Tombstone, Tornado, Zap, Zappies</t>
  </si>
  <si>
    <r>
      <rPr>
        <sz val="11"/>
        <rFont val="Arial"/>
        <family val="0"/>
        <charset val="1"/>
      </rPr>
      <t xml:space="preserve">CALSub™✨</t>
    </r>
    <r>
      <rPr>
        <sz val="11"/>
        <rFont val="Noto Sans CJK SC"/>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</si>
  <si>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</si>
  <si>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</si>
  <si>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</si>
  <si>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</si>
  <si>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</si>
  <si>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</si>
  <si>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</si>
  <si>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</si>
  <si>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</si>
  <si>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Noto Sans CJK SC"/>
        <family val="2"/>
      </rPr>
      <t xml:space="preserve">杰克</t>
    </r>
    <r>
      <rPr>
        <sz val="11"/>
        <rFont val="Arial"/>
        <family val="0"/>
        <charset val="1"/>
      </rPr>
      <t xml:space="preserve">_vs_Ryley_D1</t>
    </r>
  </si>
  <si>
    <t xml:space="preserve">Ryley</t>
  </si>
  <si>
    <t xml:space="preserve">#C0V0UQ9UY</t>
  </si>
  <si>
    <t xml:space="preserve">2026-07-17 15:09:17</t>
  </si>
  <si>
    <t xml:space="preserve">Berserker, Fireball, Lava Hound, Skeleton Dragons, Spirit Empress, Tombstone, Valkyrie, Zap</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</si>
  <si>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</si>
  <si>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</si>
  <si>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</si>
  <si>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</si>
  <si>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</si>
  <si>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Noto Sans CJK SC"/>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</si>
  <si>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</si>
  <si>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</si>
  <si>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</si>
  <si>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</si>
  <si>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</si>
  <si>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Noto Sans CJK SC"/>
        <family val="2"/>
      </rPr>
      <t xml:space="preserve">杰克</t>
    </r>
    <r>
      <rPr>
        <sz val="11"/>
        <rFont val="Arial"/>
        <family val="0"/>
        <charset val="1"/>
      </rPr>
      <t xml:space="preserve">_vs_Ryley_D3</t>
    </r>
  </si>
  <si>
    <t xml:space="preserve">2026-07-17 15:46:01</t>
  </si>
  <si>
    <t xml:space="preserve">2026-07-17 15:53:04</t>
  </si>
  <si>
    <t xml:space="preserve">Bomb Tower, Fire Spirit, Goblin Barrel, Ice Spirit, Magic Archer, Ronin, Royal Delivery, Wall Breakers</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</si>
  <si>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</si>
  <si>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</si>
  <si>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</si>
  <si>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Noto Sans CJK SC"/>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</si>
  <si>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</si>
  <si>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</si>
  <si>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</si>
  <si>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</si>
  <si>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</si>
  <si>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</si>
  <si>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Noto Sans CJK SC"/>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</si>
  <si>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</si>
  <si>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</si>
  <si>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</si>
  <si>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</si>
  <si>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</si>
  <si>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</si>
  <si>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</si>
  <si>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Noto Sans CJK SC"/>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</si>
  <si>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</si>
  <si>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</si>
  <si>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</si>
  <si>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</si>
  <si>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</si>
  <si>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</si>
  <si>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</si>
  <si>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Noto Sans CJK SC"/>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</si>
  <si>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</si>
  <si>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</si>
  <si>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</si>
  <si>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</si>
  <si>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</si>
  <si>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</si>
  <si>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t xml:space="preserve">Arrows, Balloon, Bomber, Giant Snowball, Inferno Dragon, Lava Hound, Minions, Skeleton Army</t>
  </si>
  <si>
    <r>
      <rPr>
        <sz val="11"/>
        <rFont val="Arial"/>
        <family val="0"/>
        <charset val="1"/>
      </rPr>
      <t xml:space="preserve">CALSub™✨</t>
    </r>
    <r>
      <rPr>
        <sz val="11"/>
        <rFont val="Noto Sans CJK SC"/>
        <family val="2"/>
      </rPr>
      <t xml:space="preserve">杰克</t>
    </r>
    <r>
      <rPr>
        <sz val="11"/>
        <rFont val="Arial"/>
        <family val="0"/>
        <charset val="1"/>
      </rPr>
      <t xml:space="preserve">_vs_Steeef_D1</t>
    </r>
  </si>
  <si>
    <t xml:space="preserve">2026-07-17 22:18:18</t>
  </si>
  <si>
    <t xml:space="preserve">Baby Dragon, Barbarian Barrel, Goblin Cage, Golden Knight, Golem, Ice Wizard, Lightning, Tornado</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</si>
  <si>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</si>
  <si>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</si>
  <si>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</si>
  <si>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</si>
  <si>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</si>
  <si>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Noto Sans CJK SC"/>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</si>
  <si>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</si>
  <si>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</si>
  <si>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</si>
  <si>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</si>
  <si>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</si>
  <si>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</si>
  <si>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Noto Sans CJK SC"/>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</si>
  <si>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</si>
  <si>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</si>
  <si>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</si>
  <si>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Baby Dragon, Bomber, Goblin Cage, Golden Knight, Golem, Ice Wizard, Lightning, Tornado</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</si>
  <si>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</si>
  <si>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</si>
  <si>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</si>
  <si>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Noto Sans CJK SC"/>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</si>
  <si>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</si>
  <si>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</si>
  <si>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</si>
  <si>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</si>
  <si>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</si>
  <si>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Noto Sans CJK SC"/>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</si>
  <si>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</si>
  <si>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</si>
  <si>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</si>
  <si>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</si>
  <si>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</si>
  <si>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Noto Sans CJK SC"/>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</si>
  <si>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</si>
  <si>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</si>
  <si>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</si>
  <si>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</si>
  <si>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</si>
  <si>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</si>
  <si>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Berserker, Bomber, Cannon, Fire Spirit, Giant Snowball, Goblin Drill, Knight, Poison</t>
  </si>
  <si>
    <t xml:space="preserve">Archers, Fire Spirit, Giant Snowball, Graveyard, Monk, Poison, Skeletons, Tesla</t>
  </si>
  <si>
    <r>
      <rPr>
        <sz val="11"/>
        <rFont val="Arial"/>
        <family val="0"/>
        <charset val="1"/>
      </rPr>
      <t xml:space="preserve">CALSub™✨</t>
    </r>
    <r>
      <rPr>
        <sz val="11"/>
        <rFont val="Noto Sans CJK SC"/>
        <family val="2"/>
      </rPr>
      <t xml:space="preserve">杰克</t>
    </r>
    <r>
      <rPr>
        <sz val="11"/>
        <rFont val="Arial"/>
        <family val="0"/>
        <charset val="1"/>
      </rPr>
      <t xml:space="preserve">_vs_Rich18</t>
    </r>
    <r>
      <rPr>
        <sz val="11"/>
        <rFont val="Noto Sans CJK SC"/>
        <family val="2"/>
      </rPr>
      <t xml:space="preserve">ツ</t>
    </r>
    <r>
      <rPr>
        <sz val="11"/>
        <rFont val="Arial"/>
        <family val="0"/>
        <charset val="1"/>
      </rPr>
      <t xml:space="preserve">_D1_CRL</t>
    </r>
  </si>
  <si>
    <r>
      <rPr>
        <sz val="11"/>
        <rFont val="Arial"/>
        <family val="0"/>
        <charset val="1"/>
      </rPr>
      <t xml:space="preserve">Rich18</t>
    </r>
    <r>
      <rPr>
        <sz val="11"/>
        <rFont val="Noto Sans CJK SC"/>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</si>
  <si>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</si>
  <si>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</si>
  <si>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</si>
  <si>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</si>
  <si>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</si>
  <si>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</si>
  <si>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Noto Sans CJK SC"/>
        <family val="2"/>
      </rPr>
      <t xml:space="preserve">杰克</t>
    </r>
    <r>
      <rPr>
        <sz val="11"/>
        <rFont val="Arial"/>
        <family val="0"/>
        <charset val="1"/>
      </rPr>
      <t xml:space="preserve">_vs_TMXIMateja_D1_CRL</t>
    </r>
  </si>
  <si>
    <t xml:space="preserve">TMX I Mateja</t>
  </si>
  <si>
    <t xml:space="preserve">#LJQVVVQGR</t>
  </si>
  <si>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</si>
  <si>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</si>
  <si>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</si>
  <si>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</si>
  <si>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</si>
  <si>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Noto Sans CJK SC"/>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</si>
  <si>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</si>
  <si>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</si>
  <si>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</si>
  <si>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</si>
  <si>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</si>
  <si>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</si>
  <si>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</si>
  <si>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</si>
  <si>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Noto Sans CJK SC"/>
        <family val="2"/>
      </rPr>
      <t xml:space="preserve">杰克</t>
    </r>
    <r>
      <rPr>
        <sz val="11"/>
        <rFont val="Arial"/>
        <family val="0"/>
        <charset val="1"/>
      </rPr>
      <t xml:space="preserve">_vs_</t>
    </r>
    <r>
      <rPr>
        <sz val="11"/>
        <rFont val="Noto Sans CJK SC"/>
        <family val="2"/>
      </rPr>
      <t xml:space="preserve">くり</t>
    </r>
    <r>
      <rPr>
        <sz val="11"/>
        <rFont val="Arial"/>
        <family val="0"/>
        <charset val="1"/>
      </rPr>
      <t xml:space="preserve">_D1_CRL</t>
    </r>
  </si>
  <si>
    <t xml:space="preserve">くり</t>
  </si>
  <si>
    <t xml:space="preserve">#2LUY2Q98</t>
  </si>
  <si>
    <t xml:space="preserve">2026-07-18 15:45:10</t>
  </si>
  <si>
    <t xml:space="preserve">Barbarian Barrel, Electro Spirit, Fireball, Goblin Cage, Lumberjack, Phoenix, Royal Giant, Skeleton Dragons</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</si>
  <si>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</si>
  <si>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</si>
  <si>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</si>
  <si>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</si>
  <si>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</si>
  <si>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Noto Sans CJK SC"/>
        <family val="2"/>
      </rPr>
      <t xml:space="preserve">杰克</t>
    </r>
    <r>
      <rPr>
        <sz val="11"/>
        <rFont val="Arial"/>
        <family val="0"/>
        <charset val="1"/>
      </rPr>
      <t xml:space="preserve">_vs_ZQuentino_D1_CRL</t>
    </r>
  </si>
  <si>
    <t xml:space="preserve">ZQuentino</t>
  </si>
  <si>
    <t xml:space="preserve">#RRLV0GQCV</t>
  </si>
  <si>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</si>
  <si>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</si>
  <si>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</si>
  <si>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Noto Sans CJK SC"/>
        <family val="2"/>
      </rPr>
      <t xml:space="preserve">杰克</t>
    </r>
    <r>
      <rPr>
        <sz val="11"/>
        <rFont val="Arial"/>
        <family val="0"/>
        <charset val="1"/>
      </rPr>
      <t xml:space="preserve">_vs_</t>
    </r>
    <r>
      <rPr>
        <sz val="11"/>
        <rFont val="Noto Sans CJK SC"/>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</si>
  <si>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</si>
  <si>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</si>
  <si>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</si>
  <si>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</si>
  <si>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</si>
  <si>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</si>
  <si>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</si>
  <si>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</si>
  <si>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Noto Sans CJK SC"/>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</si>
  <si>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</si>
  <si>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</si>
  <si>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</si>
  <si>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</si>
  <si>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Noto Sans CJK SC"/>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</si>
  <si>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</si>
  <si>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</si>
  <si>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</si>
  <si>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</si>
  <si>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</si>
  <si>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Berserker, Cannon, Dark Prince, Dart Goblin, Fireball, Goblin Barrel, Ice Spirit, The Log</t>
  </si>
  <si>
    <t xml:space="preserve">Archers, Dark Prince, Giant Snowball, Goblin Hut, Graveyard, Ice Spirit, Poison, Skeleton Army</t>
  </si>
  <si>
    <r>
      <rPr>
        <sz val="11"/>
        <rFont val="Arial"/>
        <family val="0"/>
        <charset val="1"/>
      </rPr>
      <t xml:space="preserve">CALSub™✨</t>
    </r>
    <r>
      <rPr>
        <sz val="11"/>
        <rFont val="Noto Sans CJK SC"/>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</si>
  <si>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</si>
  <si>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</si>
  <si>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</si>
  <si>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</si>
  <si>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</si>
  <si>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t xml:space="preserve">Clown_vs_JorZ_D1</t>
  </si>
  <si>
    <t xml:space="preserve">Clown</t>
  </si>
  <si>
    <t xml:space="preserve">#GPPYR9JYR</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</si>
  <si>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</si>
  <si>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</si>
  <si>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</si>
  <si>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</si>
  <si>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</si>
  <si>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</si>
  <si>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</si>
  <si>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</si>
  <si>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</si>
  <si>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</si>
  <si>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</si>
  <si>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</si>
  <si>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Bomber, Fire Spirit, Giant Snowball, Goblin Drill, Golden Knight, Poison, Skeletons, Tesla</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</si>
  <si>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</si>
  <si>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</si>
  <si>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</si>
  <si>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</si>
  <si>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</si>
  <si>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</si>
  <si>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</si>
  <si>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</si>
  <si>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</si>
  <si>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</si>
  <si>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</si>
  <si>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</si>
  <si>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</si>
  <si>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</si>
  <si>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</si>
  <si>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</si>
  <si>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</si>
  <si>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</si>
  <si>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</si>
  <si>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Fire Spirit, Goblin Barrel, Ice Spirit, Magic Archer, Royal Delivery, Tesla, Valkyrie, Wall Breakers</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</si>
  <si>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</si>
  <si>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</si>
  <si>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</si>
  <si>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</si>
  <si>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</si>
  <si>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</si>
  <si>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</si>
  <si>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</si>
  <si>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</si>
  <si>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</si>
  <si>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</si>
  <si>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</si>
  <si>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</si>
  <si>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</si>
  <si>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</si>
  <si>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</si>
  <si>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</si>
  <si>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</si>
  <si>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</si>
  <si>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</si>
  <si>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</si>
  <si>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</si>
  <si>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</si>
  <si>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</si>
  <si>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</si>
  <si>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</si>
  <si>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</si>
  <si>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</si>
  <si>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</si>
  <si>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</si>
  <si>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</si>
  <si>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</si>
  <si>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</si>
  <si>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</si>
  <si>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</si>
  <si>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</si>
  <si>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</si>
  <si>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</si>
  <si>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</si>
  <si>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</si>
  <si>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</si>
  <si>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</si>
  <si>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</si>
  <si>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</si>
  <si>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</si>
  <si>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</si>
  <si>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2026-07-17 16:20:19</t>
  </si>
  <si>
    <t xml:space="preserve">Clown_vs_Yoru_D1</t>
  </si>
  <si>
    <t xml:space="preserve">Yoru</t>
  </si>
  <si>
    <t xml:space="preserve">#2Q2QCYLPR</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</si>
  <si>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</si>
  <si>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</si>
  <si>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</si>
  <si>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</si>
  <si>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</si>
  <si>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</si>
  <si>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</si>
  <si>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</si>
  <si>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</si>
  <si>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</si>
  <si>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</si>
  <si>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</si>
  <si>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</si>
  <si>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</si>
  <si>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</si>
  <si>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</si>
  <si>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</si>
  <si>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</si>
  <si>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</si>
  <si>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</si>
  <si>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</si>
  <si>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</si>
  <si>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Bats, Bomb Tower, Fire Spirit, Magic Archer, Miner, Royal Delivery, Skeletons, Wall Breakers</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</si>
  <si>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</si>
  <si>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</si>
  <si>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</si>
  <si>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</si>
  <si>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</si>
  <si>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Bomb Tower, Dart Goblin, Fire Spirit, Goblin Barrel, Goblins, Ice Spirit, Ronin, Royal Delivery</t>
  </si>
  <si>
    <t xml:space="preserve">2026-07-17 20:15:23</t>
  </si>
  <si>
    <r>
      <rPr>
        <sz val="11"/>
        <rFont val="Arial"/>
        <family val="0"/>
        <charset val="1"/>
      </rPr>
      <t xml:space="preserve">Clown_vs_CarlosStrong</t>
    </r>
    <r>
      <rPr>
        <sz val="11"/>
        <rFont val="Noto Sans CJK SC"/>
        <family val="2"/>
      </rPr>
      <t xml:space="preserve">かな</t>
    </r>
    <r>
      <rPr>
        <sz val="11"/>
        <rFont val="Arial"/>
        <family val="0"/>
        <charset val="1"/>
      </rPr>
      <t xml:space="preserve">_D1_CRL</t>
    </r>
  </si>
  <si>
    <r>
      <rPr>
        <sz val="11"/>
        <rFont val="Arial"/>
        <family val="0"/>
        <charset val="1"/>
      </rPr>
      <t xml:space="preserve">Carlos Strong</t>
    </r>
    <r>
      <rPr>
        <sz val="11"/>
        <rFont val="Noto Sans CJK SC"/>
        <family val="2"/>
      </rPr>
      <t xml:space="preserve">かな</t>
    </r>
  </si>
  <si>
    <t xml:space="preserve">#VQRVCCJUY</t>
  </si>
  <si>
    <t xml:space="preserve">2026-07-18 14:12:59</t>
  </si>
  <si>
    <t xml:space="preserve">Sparky</t>
  </si>
  <si>
    <t xml:space="preserve">Dark Prince, Electro Spirit, Miner, Rocket, Royal Delivery, Skeletons, Tesla, The Log</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</si>
  <si>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</si>
  <si>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</si>
  <si>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</si>
  <si>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</si>
  <si>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</si>
  <si>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</si>
  <si>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</si>
  <si>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</si>
  <si>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</si>
  <si>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</si>
  <si>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</si>
  <si>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</si>
  <si>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</si>
  <si>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</si>
  <si>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</si>
  <si>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</si>
  <si>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</si>
  <si>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</si>
  <si>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</si>
  <si>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</si>
  <si>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</si>
  <si>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Baby Dragon, Barbarian Barrel, Dark Prince, Goblin Cage, Golden Knight, Golem, Lightning, Tornado</t>
  </si>
  <si>
    <t xml:space="preserve">Archers, Berserker, Electro Spirit, Fireball, Monk, Royal Delivery, Royal Hogs, Tesla</t>
  </si>
  <si>
    <t xml:space="preserve">Clown_vs_INA.BenZerRidel_D1_CRL</t>
  </si>
  <si>
    <t xml:space="preserve">INA.BenZerRidel</t>
  </si>
  <si>
    <t xml:space="preserve">#9GJ0Q0LGG</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</si>
  <si>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</si>
  <si>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</si>
  <si>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</si>
  <si>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</si>
  <si>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</si>
  <si>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</si>
  <si>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</si>
  <si>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</si>
  <si>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</si>
  <si>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</si>
  <si>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</si>
  <si>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</si>
  <si>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</si>
  <si>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</si>
  <si>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</si>
  <si>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</si>
  <si>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</si>
  <si>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</si>
  <si>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</si>
  <si>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</si>
  <si>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</si>
  <si>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</si>
  <si>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</si>
  <si>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r>
      <rPr>
        <sz val="11"/>
        <rFont val="Arial"/>
        <family val="0"/>
        <charset val="1"/>
      </rPr>
      <t xml:space="preserve">Coco_vs_Rin✨</t>
    </r>
    <r>
      <rPr>
        <sz val="11"/>
        <rFont val="Noto Sans CJK SC"/>
        <family val="2"/>
      </rPr>
      <t xml:space="preserve">安之</t>
    </r>
    <r>
      <rPr>
        <sz val="11"/>
        <rFont val="Arial"/>
        <family val="0"/>
        <charset val="1"/>
      </rPr>
      <t xml:space="preserve">_D1</t>
    </r>
  </si>
  <si>
    <t xml:space="preserve">Coco</t>
  </si>
  <si>
    <t xml:space="preserve">#2VGG29RJ2</t>
  </si>
  <si>
    <r>
      <rPr>
        <sz val="11"/>
        <rFont val="Arial"/>
        <family val="0"/>
        <charset val="1"/>
      </rPr>
      <t xml:space="preserve">Rin✨</t>
    </r>
    <r>
      <rPr>
        <sz val="11"/>
        <rFont val="Noto Sans CJK SC"/>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</si>
  <si>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</si>
  <si>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</si>
  <si>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</si>
  <si>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Noto Sans CJK SC"/>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</si>
  <si>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</si>
  <si>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</si>
  <si>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</si>
  <si>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</si>
  <si>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</si>
  <si>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</si>
  <si>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Noto Sans CJK SC"/>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</si>
  <si>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</si>
  <si>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</si>
  <si>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</si>
  <si>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</si>
  <si>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t xml:space="preserve">Arrows, Bandit, Battle Ram, Electro Wizard, Golden Knight, Mega Knight, Mother Witch, Ronin</t>
  </si>
  <si>
    <r>
      <rPr>
        <sz val="11"/>
        <rFont val="Arial"/>
        <family val="0"/>
        <charset val="1"/>
      </rPr>
      <t xml:space="preserve">Coco_vs_Lucas✨</t>
    </r>
    <r>
      <rPr>
        <sz val="11"/>
        <rFont val="Noto Sans CJK SC"/>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</si>
  <si>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</si>
  <si>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</si>
  <si>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</si>
  <si>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</si>
  <si>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Electro Spirit, Fireball, Fisherman, Hunter, Monk, Royal Giant, Skeletons, The Log</t>
  </si>
  <si>
    <t xml:space="preserve">2026-07-16 16:26:14</t>
  </si>
  <si>
    <t xml:space="preserve">Minion Horde</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</si>
  <si>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</si>
  <si>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</si>
  <si>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Noto Sans CJK SC"/>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</si>
  <si>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</si>
  <si>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</si>
  <si>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</si>
  <si>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</si>
  <si>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</si>
  <si>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</si>
  <si>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Noto Sans CJK SC"/>
        <family val="2"/>
      </rPr>
      <t xml:space="preserve">杰克</t>
    </r>
    <r>
      <rPr>
        <sz val="11"/>
        <rFont val="Arial"/>
        <family val="0"/>
        <charset val="1"/>
      </rPr>
      <t xml:space="preserve">_D5</t>
    </r>
  </si>
  <si>
    <t xml:space="preserve">2026-07-16 16:53:22</t>
  </si>
  <si>
    <t xml:space="preserve">2026-07-16 17:01:02</t>
  </si>
  <si>
    <t xml:space="preserve">Berserker, Bomb Tower, Giant Snowball, Goblin Demolisher, Goblin Drill, Mighty Miner, Poison, Princess</t>
  </si>
  <si>
    <t xml:space="preserve">2026-07-16 17:06:58</t>
  </si>
  <si>
    <t xml:space="preserve">Archers, Giant Snowball, Goblin Demolisher, Goblin Hut, Goblins, Graveyard, Poison, Ronin</t>
  </si>
  <si>
    <r>
      <rPr>
        <sz val="11"/>
        <rFont val="Arial"/>
        <family val="0"/>
        <charset val="1"/>
      </rPr>
      <t xml:space="preserve">Coco_vs_Lucas✨</t>
    </r>
    <r>
      <rPr>
        <sz val="11"/>
        <rFont val="Noto Sans CJK SC"/>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</si>
  <si>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</si>
  <si>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</si>
  <si>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</si>
  <si>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</si>
  <si>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</si>
  <si>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</si>
  <si>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Noto Sans CJK SC"/>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</si>
  <si>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</si>
  <si>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</si>
  <si>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</si>
  <si>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Electro Spirit, Fireball, Goblins, Minions, Mortar, Rascals, Ronin, Skeleton Barrel</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</si>
  <si>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</si>
  <si>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</si>
  <si>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</si>
  <si>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Noto Sans CJK SC"/>
        <family val="2"/>
      </rPr>
      <t xml:space="preserve">杰克</t>
    </r>
    <r>
      <rPr>
        <sz val="11"/>
        <rFont val="Arial"/>
        <family val="0"/>
        <charset val="1"/>
      </rPr>
      <t xml:space="preserve">_D8</t>
    </r>
  </si>
  <si>
    <t xml:space="preserve">2026-07-16 17:54:24</t>
  </si>
  <si>
    <t xml:space="preserve">2026-07-16 18:00:51</t>
  </si>
  <si>
    <t xml:space="preserve">2026-07-16 18:07:01</t>
  </si>
  <si>
    <r>
      <rPr>
        <sz val="11"/>
        <rFont val="Arial"/>
        <family val="0"/>
        <charset val="1"/>
      </rPr>
      <t xml:space="preserve">Coco_vs_Lucas✨</t>
    </r>
    <r>
      <rPr>
        <sz val="11"/>
        <rFont val="Noto Sans CJK SC"/>
        <family val="2"/>
      </rPr>
      <t xml:space="preserve">杰克</t>
    </r>
    <r>
      <rPr>
        <sz val="11"/>
        <rFont val="Arial"/>
        <family val="0"/>
        <charset val="1"/>
      </rPr>
      <t xml:space="preserve">_D9</t>
    </r>
  </si>
  <si>
    <t xml:space="preserve">2026-07-16 18:12:54</t>
  </si>
  <si>
    <t xml:space="preserve">Barbarian Barrel, Boss Bandit, Executioner, Freeze, Giant Snowball, Guards, Hog Rider, Hunter</t>
  </si>
  <si>
    <r>
      <rPr>
        <sz val="11"/>
        <rFont val="Arial"/>
        <family val="0"/>
        <charset val="1"/>
      </rPr>
      <t xml:space="preserve">Coco_vs_</t>
    </r>
    <r>
      <rPr>
        <sz val="11"/>
        <rFont val="Noto Sans CJK SC"/>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</si>
  <si>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</si>
  <si>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</si>
  <si>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</si>
  <si>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</si>
  <si>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</si>
  <si>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</si>
  <si>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Wallace</t>
  </si>
  <si>
    <t xml:space="preserve">#YJPPGL00</t>
  </si>
  <si>
    <t xml:space="preserve">2026-07-17 15:43:13</t>
  </si>
  <si>
    <t xml:space="preserve">2026-07-17 15:48:08</t>
  </si>
  <si>
    <t xml:space="preserve">Fire Spirit, Giant Snowball, Goblin Demolisher, Goblin Drill, Goblins, Poison, Ronin, Tesla</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</si>
  <si>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</si>
  <si>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</si>
  <si>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</si>
  <si>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</si>
  <si>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</si>
  <si>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</si>
  <si>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</si>
  <si>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</si>
  <si>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</si>
  <si>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</si>
  <si>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Dark Prince, Fireball, Goblin Cage, Lava Hound, Miner, Skeleton Dragons, Spirit Empress, Zap</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</si>
  <si>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</si>
  <si>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</si>
  <si>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</si>
  <si>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</si>
  <si>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</si>
  <si>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</si>
  <si>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</si>
  <si>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</si>
  <si>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</si>
  <si>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</si>
  <si>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</si>
  <si>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</si>
  <si>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</si>
  <si>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</si>
  <si>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</si>
  <si>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</si>
  <si>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</si>
  <si>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</si>
  <si>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</si>
  <si>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</si>
  <si>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</si>
  <si>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</si>
  <si>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</si>
  <si>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</si>
  <si>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</si>
  <si>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</si>
  <si>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</si>
  <si>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</si>
  <si>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</si>
  <si>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</si>
  <si>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</si>
  <si>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Berserker, Bomb Tower, Electro Spirit, Fire Spirit, Goblin Barrel, Magic Archer, Royal Delivery, Wall Breakers</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</si>
  <si>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</si>
  <si>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</si>
  <si>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</si>
  <si>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</si>
  <si>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</si>
  <si>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</si>
  <si>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</si>
  <si>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Berserker, Bomber, Fire Spirit, Giant Snowball, Goblin Drill, Knight, Poison, Tesla</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</si>
  <si>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</si>
  <si>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</si>
  <si>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</si>
  <si>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</si>
  <si>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</si>
  <si>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</si>
  <si>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</si>
  <si>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</si>
  <si>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</si>
  <si>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</si>
  <si>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Balloon, Lava Hound, Mega Minion, Skeleton Dragons, Tombstone, Valkyrie, Void, Zap</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</si>
  <si>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</si>
  <si>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</si>
  <si>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</si>
  <si>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</si>
  <si>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</si>
  <si>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</si>
  <si>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</si>
  <si>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</si>
  <si>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</si>
  <si>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</si>
  <si>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</si>
  <si>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</si>
  <si>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</si>
  <si>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</si>
  <si>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</si>
  <si>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</si>
  <si>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</si>
  <si>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</si>
  <si>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</si>
  <si>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2026-07-17 21:46:03</t>
  </si>
  <si>
    <t xml:space="preserve">Coco_vs_adriel_D5</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</si>
  <si>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</si>
  <si>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</si>
  <si>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</si>
  <si>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</si>
  <si>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</si>
  <si>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Coco_vs_adriel_D6</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</si>
  <si>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</si>
  <si>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</si>
  <si>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</si>
  <si>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</si>
  <si>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</si>
  <si>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</si>
  <si>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</si>
  <si>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</si>
  <si>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</si>
  <si>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</si>
  <si>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</si>
  <si>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</si>
  <si>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</si>
  <si>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</si>
  <si>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</si>
  <si>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</si>
  <si>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</si>
  <si>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</si>
  <si>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</si>
  <si>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</si>
  <si>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</si>
  <si>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</si>
  <si>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</si>
  <si>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</si>
  <si>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</si>
  <si>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</si>
  <si>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</si>
  <si>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Noto Sans CJK SC"/>
        <family val="2"/>
      </rPr>
      <t xml:space="preserve">｜</t>
    </r>
    <r>
      <rPr>
        <sz val="11"/>
        <rFont val="Arial"/>
        <family val="0"/>
        <charset val="1"/>
      </rPr>
      <t xml:space="preserve">ᴘᴀɴᴅᴀ♕_D1_CRL</t>
    </r>
  </si>
  <si>
    <r>
      <rPr>
        <sz val="11"/>
        <rFont val="Arial"/>
        <family val="0"/>
        <charset val="1"/>
      </rPr>
      <t xml:space="preserve">VzL</t>
    </r>
    <r>
      <rPr>
        <sz val="11"/>
        <rFont val="Noto Sans CJK SC"/>
        <family val="2"/>
      </rPr>
      <t xml:space="preserve">｜</t>
    </r>
    <r>
      <rPr>
        <sz val="11"/>
        <rFont val="Arial"/>
        <family val="0"/>
        <charset val="1"/>
      </rPr>
      <t xml:space="preserve">ᴘᴀɴᴅᴀ♕</t>
    </r>
  </si>
  <si>
    <t xml:space="preserve">#PR92UYVVJ</t>
  </si>
  <si>
    <t xml:space="preserve">2026-07-18 14:11:03</t>
  </si>
  <si>
    <t xml:space="preserve">2026-07-18 14:23:01</t>
  </si>
  <si>
    <t xml:space="preserve">Berserker, Fire Spirit, Goblin Barrel, Ice Spirit, Inferno Tower, Magic Archer, Royal Delivery, Wall Breakers</t>
  </si>
  <si>
    <t xml:space="preserve">Coco_vs_Boss_D1_CRL</t>
  </si>
  <si>
    <t xml:space="preserve">Boss</t>
  </si>
  <si>
    <t xml:space="preserve">#PPV2JUUGU</t>
  </si>
  <si>
    <t xml:space="preserve">2026-07-18 14:42:24</t>
  </si>
  <si>
    <t xml:space="preserve">2026-07-18 14:55:33</t>
  </si>
  <si>
    <t xml:space="preserve">Arrows, Battle Ram, Giant Skeleton, Lumberjack, Mother Witch, Vines, Wizard, Zappies</t>
  </si>
  <si>
    <t xml:space="preserve">2026-07-18 15:05:08</t>
  </si>
  <si>
    <t xml:space="preserve">Baby Dragon, Dark Prince, Ice Spirit, Lightning, Royal Delivery, Royal Hogs, Tesla, The Log</t>
  </si>
  <si>
    <r>
      <rPr>
        <sz val="11"/>
        <rFont val="Arial"/>
        <family val="0"/>
        <charset val="1"/>
      </rPr>
      <t xml:space="preserve">Coco_vs_⚡DKP1610⚡</t>
    </r>
    <r>
      <rPr>
        <sz val="11"/>
        <rFont val="Noto Sans CJK SC"/>
        <family val="2"/>
      </rPr>
      <t xml:space="preserve">｜繁星✨</t>
    </r>
    <r>
      <rPr>
        <sz val="11"/>
        <rFont val="Arial"/>
        <family val="0"/>
        <charset val="1"/>
      </rPr>
      <t xml:space="preserve">_D1_CRL</t>
    </r>
  </si>
  <si>
    <r>
      <rPr>
        <sz val="11"/>
        <rFont val="Arial"/>
        <family val="0"/>
        <charset val="1"/>
      </rPr>
      <t xml:space="preserve">⚡DKP1610⚡</t>
    </r>
    <r>
      <rPr>
        <sz val="11"/>
        <rFont val="Noto Sans CJK SC"/>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</si>
  <si>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</si>
  <si>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</si>
  <si>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</si>
  <si>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</si>
  <si>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</si>
  <si>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</si>
  <si>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</si>
  <si>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</si>
  <si>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</si>
  <si>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</si>
  <si>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</si>
  <si>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</si>
  <si>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</si>
  <si>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</si>
  <si>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</si>
  <si>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</si>
  <si>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</si>
  <si>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Barbarian Barrel, Dart Goblin, Fireball, Goblins, Minions, Mortar, Rascals, Skeleton Barrel</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</si>
  <si>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</si>
  <si>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</si>
  <si>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</si>
  <si>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</si>
  <si>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</si>
  <si>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</si>
  <si>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</si>
  <si>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</si>
  <si>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</si>
  <si>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</si>
  <si>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</si>
  <si>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</si>
  <si>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Baby Dragon, Balloon, Barbarian Barrel, Bowler, Freeze, Inferno Dragon, Knight, Tornado</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</si>
  <si>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</si>
  <si>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</si>
  <si>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</si>
  <si>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</si>
  <si>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</si>
  <si>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</si>
  <si>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</si>
  <si>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</si>
  <si>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!¡osama™️!¡</t>
  </si>
  <si>
    <t xml:space="preserve">#CPGRQ8VQV</t>
  </si>
  <si>
    <t xml:space="preserve">2026-07-18 17:53:53</t>
  </si>
  <si>
    <t xml:space="preserve">Archers, Barbarian Barrel, Electro Spirit, Fireball, Goblin Hut, Monk, Royal Hogs, Skeleton Dragons</t>
  </si>
  <si>
    <t xml:space="preserve">2026-07-18 18:04:56</t>
  </si>
  <si>
    <t xml:space="preserve">Barbarian Barrel, Bowler, Dart Goblin, Fireball, Goblins, Mortar, Rascals, Skeleton Barrel</t>
  </si>
  <si>
    <t xml:space="preserve">Berserker, Dark Prince, Fire Spirit, Giant Snowball, Goblin Demolisher, Goblin Drill, Poison, Tesla</t>
  </si>
  <si>
    <t xml:space="preserve">2026-07-18 18:12:53</t>
  </si>
  <si>
    <t xml:space="preserve">Archers, Fire Spirit, Giant Snowball, Goblin Demolisher, Goblin Drill, Goblin Hut, Monk, Poison</t>
  </si>
  <si>
    <t xml:space="preserve">Arrows, Earthquake, Furnace, Golden Knight, Hog Rider, Mega Knight, Minions, Royal Ghost</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</si>
  <si>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</si>
  <si>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</si>
  <si>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</si>
  <si>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</si>
  <si>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</si>
  <si>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</si>
  <si>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</si>
  <si>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</si>
  <si>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</si>
  <si>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</si>
  <si>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</si>
  <si>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</si>
  <si>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</si>
  <si>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</si>
  <si>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</si>
  <si>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</si>
  <si>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</si>
  <si>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</si>
  <si>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</si>
  <si>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</si>
  <si>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</si>
  <si>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</si>
  <si>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</si>
  <si>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</si>
  <si>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</si>
  <si>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</si>
  <si>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</si>
  <si>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</si>
  <si>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</si>
  <si>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</si>
  <si>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</si>
  <si>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</si>
  <si>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</si>
  <si>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</si>
  <si>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</si>
  <si>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</si>
  <si>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</si>
  <si>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</si>
  <si>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</si>
  <si>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</si>
  <si>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</si>
  <si>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</si>
  <si>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</si>
  <si>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</si>
  <si>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</si>
  <si>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</si>
  <si>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</si>
  <si>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</si>
  <si>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Bats, Berserker, Bomb Tower, Ice Spirit, Magic Archer, Miner, Royal Delivery, Wall Breakers</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</si>
  <si>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</si>
  <si>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</si>
  <si>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</si>
  <si>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</si>
  <si>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</si>
  <si>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</si>
  <si>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Barbarian Barrel, Bowler, Dart Goblin, Fireball, Mortar, Rascals, Skeleton Barrel, Skeletons</t>
  </si>
  <si>
    <t xml:space="preserve">Arrows, Cannon Cart, Goblins, Miner, Minion Horde, Mortar, Rascals, Skeleton Dragons</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</si>
  <si>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</si>
  <si>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</si>
  <si>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</si>
  <si>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</si>
  <si>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</si>
  <si>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</si>
  <si>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</si>
  <si>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</si>
  <si>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Ice Spirit, Lightning, Magic Archer, Ronin, Royal Hogs, Skeletons, Tesla, The Log</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</si>
  <si>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</si>
  <si>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</si>
  <si>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</si>
  <si>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</si>
  <si>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</si>
  <si>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</si>
  <si>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</si>
  <si>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</si>
  <si>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</si>
  <si>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</si>
  <si>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Musketeer Street</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</si>
  <si>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</si>
  <si>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</si>
  <si>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</si>
  <si>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</si>
  <si>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Arrows, Bowler, Giant, Giant Snowball, Graveyard, Mini P.E.K.K.A, Minions, Witch</t>
  </si>
  <si>
    <t xml:space="preserve">Berserker, Cannon, Dark Prince, Dart Goblin, Fire Spirit, Goblin Barrel, Royal Delivery, Wall Breakers</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</si>
  <si>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</si>
  <si>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</si>
  <si>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</si>
  <si>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</si>
  <si>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</si>
  <si>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</si>
  <si>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</si>
  <si>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</si>
  <si>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OS xAlee</t>
  </si>
  <si>
    <t xml:space="preserve">#VP9GJYQ2</t>
  </si>
  <si>
    <t xml:space="preserve">2026-07-17 22:05:41</t>
  </si>
  <si>
    <t xml:space="preserve">2026-07-17 22:09:57</t>
  </si>
  <si>
    <t xml:space="preserve">Archers, Berserker, Dark Prince, Giant Snowball, Goblin Demolisher, Goblin Drill, Goblin Hut, Poison</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</si>
  <si>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</si>
  <si>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</si>
  <si>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</si>
  <si>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</si>
  <si>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</si>
  <si>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Fireball, Furnace, Goblins, Mega Knight, Ram Rider, Royal Ghost, Spirit Empress, Zap</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</si>
  <si>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</si>
  <si>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</si>
  <si>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</si>
  <si>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</si>
  <si>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</si>
  <si>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</si>
  <si>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</si>
  <si>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</si>
  <si>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</si>
  <si>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</si>
  <si>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</si>
  <si>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</si>
  <si>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</si>
  <si>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</si>
  <si>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</si>
  <si>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</si>
  <si>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</si>
  <si>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</si>
  <si>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</si>
  <si>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</si>
  <si>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</si>
  <si>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</si>
  <si>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Berserker, Dark Prince, Fire Spirit, Giant Snowball, Goblin Drill, Magic Archer, Poison, Tesla</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</si>
  <si>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</si>
  <si>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</si>
  <si>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</si>
  <si>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</si>
  <si>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</si>
  <si>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</si>
  <si>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</si>
  <si>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</si>
  <si>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</si>
  <si>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</si>
  <si>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Noto Sans CJK SC"/>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</si>
  <si>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</si>
  <si>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</si>
  <si>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</si>
  <si>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</si>
  <si>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</si>
  <si>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</si>
  <si>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</si>
  <si>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</si>
  <si>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</si>
  <si>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</si>
  <si>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</si>
  <si>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</si>
  <si>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</si>
  <si>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</si>
  <si>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</si>
  <si>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</si>
  <si>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</si>
  <si>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</si>
  <si>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</si>
  <si>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</si>
  <si>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</si>
  <si>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</si>
  <si>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</si>
  <si>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</si>
  <si>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</si>
  <si>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</si>
  <si>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</si>
  <si>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</si>
  <si>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</si>
  <si>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</si>
  <si>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</si>
  <si>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</si>
  <si>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</si>
  <si>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</si>
  <si>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</si>
  <si>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</si>
  <si>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</si>
  <si>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</si>
  <si>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</si>
  <si>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</si>
  <si>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</si>
  <si>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</si>
  <si>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</si>
  <si>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</si>
  <si>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Boss Bandit, Executioner, Giant Snowball, Guards, Ram Rider, Ronin, Royal Ghost, Vines</t>
  </si>
  <si>
    <t xml:space="preserve">2026-07-18 17:42:02</t>
  </si>
  <si>
    <t xml:space="preserve">Electro Spirit, Fireball, Fisherman, Monk, Royal Giant, The Log, Tombstone, Wizard</t>
  </si>
  <si>
    <r>
      <rPr>
        <sz val="11"/>
        <rFont val="Arial"/>
        <family val="0"/>
        <charset val="1"/>
      </rPr>
      <t xml:space="preserve">Code:Furkan_vs_</t>
    </r>
    <r>
      <rPr>
        <sz val="11"/>
        <rFont val="Noto Sans CJK SC"/>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</si>
  <si>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</si>
  <si>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</si>
  <si>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</si>
  <si>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</si>
  <si>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</si>
  <si>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</si>
  <si>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</si>
  <si>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</si>
  <si>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</si>
  <si>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</si>
  <si>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Battle Healer</t>
  </si>
  <si>
    <t xml:space="preserve">Baby Dragon, Battle Healer, Elixir Collector, Golem, Mini P.E.K.K.A, Valkyrie, Vines, Zappies</t>
  </si>
  <si>
    <t xml:space="preserve">DK_vs_lordbeerus_D1_CRL</t>
  </si>
  <si>
    <t xml:space="preserve">DK</t>
  </si>
  <si>
    <t xml:space="preserve">#8G9GJQRVQ</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</si>
  <si>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</si>
  <si>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</si>
  <si>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</si>
  <si>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</si>
  <si>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</si>
  <si>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Barbarian Barrel, Electro Spirit, Fireball, Fisherman, Hunter, Ronin, Royal Giant, Skeletons</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</si>
  <si>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</si>
  <si>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</si>
  <si>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</si>
  <si>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</si>
  <si>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</si>
  <si>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</si>
  <si>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</si>
  <si>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</si>
  <si>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</si>
  <si>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</si>
  <si>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</si>
  <si>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Noto Sans CJK SC"/>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</si>
  <si>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</si>
  <si>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</si>
  <si>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</si>
  <si>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</si>
  <si>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Noto Sans CJK SC"/>
        <family val="2"/>
      </rPr>
      <t xml:space="preserve">加急</t>
    </r>
    <r>
      <rPr>
        <sz val="11"/>
        <rFont val="Arial"/>
        <family val="0"/>
        <charset val="1"/>
      </rPr>
      <t xml:space="preserve">Sinistro™_D1_CRL</t>
    </r>
  </si>
  <si>
    <t xml:space="preserve">加急Sinistro™</t>
  </si>
  <si>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</si>
  <si>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</si>
  <si>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</si>
  <si>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</si>
  <si>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</si>
  <si>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</si>
  <si>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SK Dominik</t>
  </si>
  <si>
    <t xml:space="preserve">#J0VU9CGP</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</si>
  <si>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</si>
  <si>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</si>
  <si>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</si>
  <si>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</si>
  <si>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</si>
  <si>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</si>
  <si>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</si>
  <si>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</si>
  <si>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</si>
  <si>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</si>
  <si>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</si>
  <si>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</si>
  <si>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</si>
  <si>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</si>
  <si>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</si>
  <si>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</si>
  <si>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Barbarian Barrel, Berserker, Furnace, Goblin Hut, Graveyard, Ice Spirit, Knight, Poison</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</si>
  <si>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</si>
  <si>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</si>
  <si>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</si>
  <si>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</si>
  <si>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</si>
  <si>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</si>
  <si>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</si>
  <si>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</si>
  <si>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</si>
  <si>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</si>
  <si>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</si>
  <si>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</si>
  <si>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</si>
  <si>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</si>
  <si>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</si>
  <si>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</si>
  <si>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</si>
  <si>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</si>
  <si>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</si>
  <si>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</si>
  <si>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</si>
  <si>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</si>
  <si>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</si>
  <si>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</si>
  <si>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</si>
  <si>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</si>
  <si>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</si>
  <si>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</si>
  <si>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</si>
  <si>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</si>
  <si>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</si>
  <si>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</si>
  <si>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</si>
  <si>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</si>
  <si>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</si>
  <si>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</si>
  <si>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Dess_vs_ZQuentino_D6</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</si>
  <si>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</si>
  <si>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</si>
  <si>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Noto Sans CJK SC"/>
        <family val="2"/>
      </rPr>
      <t xml:space="preserve">ツ</t>
    </r>
    <r>
      <rPr>
        <sz val="11"/>
        <rFont val="Arial"/>
        <family val="0"/>
        <charset val="1"/>
      </rPr>
      <t xml:space="preserve">Dam’s✨_D1_CRL</t>
    </r>
  </si>
  <si>
    <r>
      <rPr>
        <sz val="11"/>
        <rFont val="Arial"/>
        <family val="0"/>
        <charset val="1"/>
      </rPr>
      <t xml:space="preserve">WL </t>
    </r>
    <r>
      <rPr>
        <sz val="11"/>
        <rFont val="Noto Sans CJK SC"/>
        <family val="2"/>
      </rPr>
      <t xml:space="preserve">ツ </t>
    </r>
    <r>
      <rPr>
        <sz val="11"/>
        <rFont val="Arial"/>
        <family val="0"/>
        <charset val="1"/>
      </rPr>
      <t xml:space="preserve">Dam’s ✨</t>
    </r>
  </si>
  <si>
    <t xml:space="preserve">#R2PLLVCY8</t>
  </si>
  <si>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</si>
  <si>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</si>
  <si>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</si>
  <si>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</si>
  <si>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</si>
  <si>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</si>
  <si>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</si>
  <si>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</si>
  <si>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</si>
  <si>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</si>
  <si>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</si>
  <si>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</si>
  <si>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</si>
  <si>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</si>
  <si>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</si>
  <si>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</si>
  <si>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</si>
  <si>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</si>
  <si>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</si>
  <si>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</si>
  <si>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</si>
  <si>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</si>
  <si>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</si>
  <si>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</si>
  <si>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</si>
  <si>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</si>
  <si>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</si>
  <si>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</si>
  <si>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</si>
  <si>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</si>
  <si>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</si>
  <si>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</si>
  <si>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</si>
  <si>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</si>
  <si>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</si>
  <si>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</si>
  <si>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</si>
  <si>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</si>
  <si>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</si>
  <si>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</si>
  <si>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</si>
  <si>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</si>
  <si>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</si>
  <si>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</si>
  <si>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</si>
  <si>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</si>
  <si>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</si>
  <si>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</si>
  <si>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</si>
  <si>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</si>
  <si>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</si>
  <si>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</si>
  <si>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</si>
  <si>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</si>
  <si>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</si>
  <si>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</si>
  <si>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</si>
  <si>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</si>
  <si>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</si>
  <si>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</si>
  <si>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</si>
  <si>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</si>
  <si>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EGW_vs_Ian77_D1</t>
  </si>
  <si>
    <t xml:space="preserve">EGW</t>
  </si>
  <si>
    <t xml:space="preserve">#C88VYCJC</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</si>
  <si>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</si>
  <si>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</si>
  <si>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</si>
  <si>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</si>
  <si>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</si>
  <si>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</si>
  <si>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</si>
  <si>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</si>
  <si>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</si>
  <si>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</si>
  <si>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</si>
  <si>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</si>
  <si>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</si>
  <si>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</si>
  <si>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</si>
  <si>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</si>
  <si>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</si>
  <si>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</si>
  <si>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</si>
  <si>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</si>
  <si>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</si>
  <si>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</si>
  <si>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Electro Dragon</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</si>
  <si>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</si>
  <si>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</si>
  <si>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</si>
  <si>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</si>
  <si>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</si>
  <si>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</si>
  <si>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</si>
  <si>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</si>
  <si>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</si>
  <si>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</si>
  <si>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</si>
  <si>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</si>
  <si>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</si>
  <si>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</si>
  <si>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</si>
  <si>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</si>
  <si>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</si>
  <si>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</si>
  <si>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</si>
  <si>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</si>
  <si>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</si>
  <si>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</si>
  <si>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</si>
  <si>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</si>
  <si>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</si>
  <si>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</si>
  <si>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</si>
  <si>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</si>
  <si>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</si>
  <si>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Bandit, Barbarian Barrel, Battle Ram, Elixir Collector, Hunter, Ice Golem, Royal Ghost, Three Musketeers</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</si>
  <si>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</si>
  <si>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</si>
  <si>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</si>
  <si>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</si>
  <si>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</si>
  <si>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</si>
  <si>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</si>
  <si>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</si>
  <si>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Noto Sans CJK SC"/>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</si>
  <si>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</si>
  <si>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</si>
  <si>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</si>
  <si>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</si>
  <si>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Noto Sans CJK SC"/>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</si>
  <si>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</si>
  <si>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</si>
  <si>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</si>
  <si>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</si>
  <si>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</si>
  <si>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</si>
  <si>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</si>
  <si>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</si>
  <si>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</si>
  <si>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</si>
  <si>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</si>
  <si>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</si>
  <si>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</si>
  <si>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</si>
  <si>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</si>
  <si>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</si>
  <si>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</si>
  <si>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</si>
  <si>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</si>
  <si>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</si>
  <si>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</si>
  <si>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</si>
  <si>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</si>
  <si>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</si>
  <si>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</si>
  <si>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</si>
  <si>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</si>
  <si>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Noto Sans CJK SC"/>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</si>
  <si>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</si>
  <si>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</si>
  <si>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</si>
  <si>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</si>
  <si>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</si>
  <si>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</si>
  <si>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</si>
  <si>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</si>
  <si>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</si>
  <si>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</si>
  <si>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</si>
  <si>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</si>
  <si>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</si>
  <si>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</si>
  <si>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</si>
  <si>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</si>
  <si>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</si>
  <si>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</si>
  <si>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</si>
  <si>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</si>
  <si>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</si>
  <si>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Noto Sans CJK SC"/>
        <family val="2"/>
      </rPr>
      <t xml:space="preserve">小小罗</t>
    </r>
    <r>
      <rPr>
        <sz val="11"/>
        <rFont val="Arial"/>
        <family val="0"/>
        <charset val="1"/>
      </rPr>
      <t xml:space="preserve">_D1_CRL</t>
    </r>
  </si>
  <si>
    <r>
      <rPr>
        <sz val="11"/>
        <rFont val="Arial"/>
        <family val="0"/>
        <charset val="1"/>
      </rPr>
      <t xml:space="preserve">Kimchi77✨</t>
    </r>
    <r>
      <rPr>
        <sz val="11"/>
        <rFont val="Noto Sans CJK SC"/>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</si>
  <si>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</si>
  <si>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</si>
  <si>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</si>
  <si>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</si>
  <si>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</si>
  <si>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</si>
  <si>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</si>
  <si>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</si>
  <si>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</si>
  <si>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</si>
  <si>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</si>
  <si>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</si>
  <si>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</si>
  <si>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</si>
  <si>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</si>
  <si>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</si>
  <si>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</si>
  <si>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</si>
  <si>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</si>
  <si>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</si>
  <si>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</si>
  <si>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Balloon, Executioner, Giant Skeleton, Giant Snowball, Miner, Tombstone, Tornado, Zappies</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</si>
  <si>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</si>
  <si>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</si>
  <si>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</si>
  <si>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</si>
  <si>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</si>
  <si>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Arrows, Battle Ram, Electro Wizard, Golden Knight, Mega Knight, Mother Witch, Royal Ghost, Skeleton Dragons</t>
  </si>
  <si>
    <t xml:space="preserve">2026-07-17 05:30:05</t>
  </si>
  <si>
    <t xml:space="preserve">ErBacce_vs_MHAxel_D4</t>
  </si>
  <si>
    <t xml:space="preserve">2026-07-17 05:34:39</t>
  </si>
  <si>
    <t xml:space="preserve">Berserker, Dark Prince, Fireball, Goblin Cage, Lava Hound, Skeleton Dragons, Spirit Empress, Zap</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</si>
  <si>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</si>
  <si>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</si>
  <si>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</si>
  <si>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</si>
  <si>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</si>
  <si>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</si>
  <si>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</si>
  <si>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</si>
  <si>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</si>
  <si>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</si>
  <si>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</si>
  <si>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</si>
  <si>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</si>
  <si>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</si>
  <si>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</si>
  <si>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</si>
  <si>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</si>
  <si>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</si>
  <si>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</si>
  <si>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</si>
  <si>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</si>
  <si>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</si>
  <si>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</si>
  <si>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</si>
  <si>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</si>
  <si>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</si>
  <si>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</si>
  <si>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</si>
  <si>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</si>
  <si>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</si>
  <si>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Noto Sans CJK SC"/>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</si>
  <si>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</si>
  <si>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</si>
  <si>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</si>
  <si>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Bomber, Cannon, Giant Snowball, Goblins, Graveyard, Musketeer, Poison, Ronin</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</si>
  <si>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</si>
  <si>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</si>
  <si>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</si>
  <si>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</si>
  <si>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</si>
  <si>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</si>
  <si>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</si>
  <si>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</si>
  <si>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</si>
  <si>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</si>
  <si>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</si>
  <si>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</si>
  <si>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</si>
  <si>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</si>
  <si>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</si>
  <si>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</si>
  <si>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</si>
  <si>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</si>
  <si>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</si>
  <si>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</si>
  <si>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</si>
  <si>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</si>
  <si>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</si>
  <si>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</si>
  <si>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</si>
  <si>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</si>
  <si>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</si>
  <si>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</si>
  <si>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Noto Sans CJK SC"/>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</si>
  <si>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</si>
  <si>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</si>
  <si>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</si>
  <si>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</si>
  <si>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</si>
  <si>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</si>
  <si>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</si>
  <si>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</si>
  <si>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</si>
  <si>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</si>
  <si>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</si>
  <si>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</si>
  <si>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</si>
  <si>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</si>
  <si>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</si>
  <si>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</si>
  <si>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</si>
  <si>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</si>
  <si>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</si>
  <si>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</si>
  <si>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</si>
  <si>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</si>
  <si>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</si>
  <si>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</si>
  <si>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</si>
  <si>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</si>
  <si>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t xml:space="preserve">Ian77_vs_Pedro™️_D1</t>
  </si>
  <si>
    <t xml:space="preserve">2026-07-17 21:42:02</t>
  </si>
  <si>
    <t xml:space="preserve">2026-07-17 21:49:31</t>
  </si>
  <si>
    <t xml:space="preserve">Bats, Berserker, Bomb Tower, Fire Spirit, Magic Archer, Miner, The Log, Wall Breakers</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</si>
  <si>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</si>
  <si>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</si>
  <si>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</si>
  <si>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</si>
  <si>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</si>
  <si>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</si>
  <si>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</si>
  <si>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</si>
  <si>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</si>
  <si>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</si>
  <si>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</si>
  <si>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</si>
  <si>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</si>
  <si>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</si>
  <si>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</si>
  <si>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</si>
  <si>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</si>
  <si>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</si>
  <si>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</si>
  <si>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</si>
  <si>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</si>
  <si>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</si>
  <si>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</si>
  <si>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</si>
  <si>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</si>
  <si>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</si>
  <si>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</si>
  <si>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Electro Spirit, Fireball, Fisherman, Goblins, Hunter, Rage, Royal Ghost, Royal Giant</t>
  </si>
  <si>
    <t xml:space="preserve">Ian77_vs_Pedro™️_D6</t>
  </si>
  <si>
    <t xml:space="preserve">2026-07-17 23:17:46</t>
  </si>
  <si>
    <t xml:space="preserve">2026-07-17 23:23:26</t>
  </si>
  <si>
    <t xml:space="preserve">2026-07-17 23:28:18</t>
  </si>
  <si>
    <t xml:space="preserve">Ian77_vs_Pedro™️_D7</t>
  </si>
  <si>
    <t xml:space="preserve">2026-07-17 23:34:26</t>
  </si>
  <si>
    <t xml:space="preserve">Berserker, Cannon Cart, Goblinstein, Lightning, Minions, Mortar, Royal Ghost, The Log</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</si>
  <si>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</si>
  <si>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</si>
  <si>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</si>
  <si>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</si>
  <si>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</si>
  <si>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</si>
  <si>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</si>
  <si>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Archers, Dark Prince, Electro Spirit, Lightning, Royal Hogs, Skeletons, Tesla, The Log</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</si>
  <si>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</si>
  <si>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</si>
  <si>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</si>
  <si>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</si>
  <si>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</si>
  <si>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</si>
  <si>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</si>
  <si>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Cannon, Dark Prince, Fire Spirit, Giant Snowball, Goblin Drill, Magic Archer, Poison, Skeletons</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</si>
  <si>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</si>
  <si>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</si>
  <si>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</si>
  <si>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</si>
  <si>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</si>
  <si>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</si>
  <si>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</si>
  <si>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</si>
  <si>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</si>
  <si>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</si>
  <si>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</si>
  <si>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</si>
  <si>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t xml:space="preserve">Balloon, Executioner, Giant Skeleton, Goblin Cage, Miner, Tornado, Zap, Zappies</t>
  </si>
  <si>
    <r>
      <rPr>
        <sz val="11"/>
        <rFont val="Arial"/>
        <family val="0"/>
        <charset val="1"/>
      </rPr>
      <t xml:space="preserve">Ian77_vs_</t>
    </r>
    <r>
      <rPr>
        <sz val="11"/>
        <rFont val="Noto Sans CJK SC"/>
        <family val="2"/>
      </rPr>
      <t xml:space="preserve">特别｜</t>
    </r>
    <r>
      <rPr>
        <sz val="11"/>
        <rFont val="Arial"/>
        <family val="0"/>
        <charset val="1"/>
      </rPr>
      <t xml:space="preserve">growwiser☄️_D1_CRL</t>
    </r>
  </si>
  <si>
    <t xml:space="preserve">特别｜growwiser☄️</t>
  </si>
  <si>
    <t xml:space="preserve">#28CUQ8UVP</t>
  </si>
  <si>
    <t xml:space="preserve">2026-07-18 15:45:39</t>
  </si>
  <si>
    <t xml:space="preserve">2026-07-18 15:54:53</t>
  </si>
  <si>
    <t xml:space="preserve">Bomber, Fire Spirit, Giant Snowball, Goblin Drill, Mighty Miner, Poison, Skeletons, Tesla</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</si>
  <si>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</si>
  <si>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</si>
  <si>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</si>
  <si>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</si>
  <si>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</si>
  <si>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Barbarian Barrel, Fireball, Fisherman, Monk, Mother Witch, Royal Giant, Tombstone, Zappies</t>
  </si>
  <si>
    <t xml:space="preserve">Ian77_vs_adriel_D1_CRL</t>
  </si>
  <si>
    <t xml:space="preserve">Archers, Arrows, Bowler, Giant, Giant Snowball, Graveyard, Skeletons, Zappies</t>
  </si>
  <si>
    <t xml:space="preserve">2026-07-18 16:59:40</t>
  </si>
  <si>
    <t xml:space="preserve">Ian77_vs_MohamedLight_D1_CRL</t>
  </si>
  <si>
    <t xml:space="preserve">2026-07-18 17:22:49</t>
  </si>
  <si>
    <t xml:space="preserve">2026-07-18 17:32:32</t>
  </si>
  <si>
    <t xml:space="preserve">Barbarian Barrel, Berserker, Cannon Cart, Goblinstein, Lightning, Minions, Mortar, Royal Ghost</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</si>
  <si>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</si>
  <si>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</si>
  <si>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</si>
  <si>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</si>
  <si>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</si>
  <si>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</si>
  <si>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</si>
  <si>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</si>
  <si>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</si>
  <si>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Baby Dragon, Dark Prince, Electro Spirit, Goblin Hut, Lightning, Royal Hogs, Skeletons, The Log</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</si>
  <si>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</si>
  <si>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</si>
  <si>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</si>
  <si>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</si>
  <si>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</si>
  <si>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</si>
  <si>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JLViiper_vs_TMXIMateja_D1</t>
  </si>
  <si>
    <t xml:space="preserve">JL Viiper</t>
  </si>
  <si>
    <t xml:space="preserve">#U200V9P</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</si>
  <si>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</si>
  <si>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</si>
  <si>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</si>
  <si>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</si>
  <si>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</si>
  <si>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</si>
  <si>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</si>
  <si>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</si>
  <si>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</si>
  <si>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</si>
  <si>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</si>
  <si>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</si>
  <si>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</si>
  <si>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</si>
  <si>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</si>
  <si>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</si>
  <si>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</si>
  <si>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</si>
  <si>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</si>
  <si>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</si>
  <si>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Fire Spirit, Giant Snowball, Goblin Drill, Magic Archer, Poison, Ronin, Skeletons, Tesla</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</si>
  <si>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</si>
  <si>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</si>
  <si>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</si>
  <si>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</si>
  <si>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</si>
  <si>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</si>
  <si>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</si>
  <si>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</si>
  <si>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</si>
  <si>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</si>
  <si>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</si>
  <si>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</si>
  <si>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</si>
  <si>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</si>
  <si>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Archers, Giant Snowball, Goblin Demolisher, Goblin Hut, Graveyard, Ice Spirit, Knight, Poison</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</si>
  <si>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</si>
  <si>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</si>
  <si>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</si>
  <si>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</si>
  <si>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</si>
  <si>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</si>
  <si>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</si>
  <si>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</si>
  <si>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</si>
  <si>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</si>
  <si>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</si>
  <si>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</si>
  <si>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</si>
  <si>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</si>
  <si>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</si>
  <si>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</si>
  <si>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</si>
  <si>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</si>
  <si>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Arrows, Bowler, Golden Knight, Hog Rider, Mega Knight, Mother Witch, Spirit Empress, Zap</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</si>
  <si>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</si>
  <si>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</si>
  <si>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</si>
  <si>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</si>
  <si>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</si>
  <si>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Noto Sans CJK SC"/>
        <family val="2"/>
      </rPr>
      <t xml:space="preserve">雷⚡️</t>
    </r>
    <r>
      <rPr>
        <sz val="11"/>
        <rFont val="Arial"/>
        <family val="0"/>
        <charset val="1"/>
      </rPr>
      <t xml:space="preserve">_D1_CRL</t>
    </r>
  </si>
  <si>
    <r>
      <rPr>
        <sz val="11"/>
        <rFont val="Arial"/>
        <family val="0"/>
        <charset val="1"/>
      </rPr>
      <t xml:space="preserve">ExeZaki</t>
    </r>
    <r>
      <rPr>
        <sz val="11"/>
        <rFont val="Noto Sans CJK SC"/>
        <family val="2"/>
      </rPr>
      <t xml:space="preserve">雷⚡️</t>
    </r>
  </si>
  <si>
    <t xml:space="preserve">#8RQG89UQV</t>
  </si>
  <si>
    <t xml:space="preserve">2026-07-18 14:13:01</t>
  </si>
  <si>
    <t xml:space="preserve">Executioner, Goblins, Hog Rider, Ice Spirit, Rocket, The Log, Tornado, Valkyrie</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</si>
  <si>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</si>
  <si>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</si>
  <si>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</si>
  <si>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</si>
  <si>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Noto Sans CJK SC"/>
        <family val="2"/>
      </rPr>
      <t xml:space="preserve">勝させてください</t>
    </r>
    <r>
      <rPr>
        <sz val="11"/>
        <rFont val="Arial"/>
        <family val="0"/>
        <charset val="1"/>
      </rPr>
      <t xml:space="preserve">_D1_CRL</t>
    </r>
  </si>
  <si>
    <r>
      <rPr>
        <sz val="11"/>
        <rFont val="Arial"/>
        <family val="0"/>
        <charset val="1"/>
      </rPr>
      <t xml:space="preserve">20</t>
    </r>
    <r>
      <rPr>
        <sz val="11"/>
        <rFont val="Noto Sans CJK SC"/>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</si>
  <si>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</si>
  <si>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</si>
  <si>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</si>
  <si>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</si>
  <si>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</si>
  <si>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</si>
  <si>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</si>
  <si>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</si>
  <si>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</si>
  <si>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</si>
  <si>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</si>
  <si>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</si>
  <si>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</si>
  <si>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</si>
  <si>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HaRu</t>
  </si>
  <si>
    <t xml:space="preserve">#GGV9YLQY</t>
  </si>
  <si>
    <t xml:space="preserve">2026-07-18 15:47:14</t>
  </si>
  <si>
    <t xml:space="preserve">Barbarian Barrel, Battle Ram, Dark Prince, Giant Skeleton, Lumberjack, Vines, Wizard, Zappies</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</si>
  <si>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</si>
  <si>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</si>
  <si>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</si>
  <si>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</si>
  <si>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</si>
  <si>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</si>
  <si>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</si>
  <si>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</si>
  <si>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</si>
  <si>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</si>
  <si>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</si>
  <si>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Arrows, Bandit, Battle Ram, Golden Knight, Mega Knight, Mother Witch, Royal Ghost, Zappies</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</si>
  <si>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</si>
  <si>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</si>
  <si>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</si>
  <si>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</si>
  <si>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</si>
  <si>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</si>
  <si>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</si>
  <si>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Noto Sans CJK SC"/>
        <family val="2"/>
      </rPr>
      <t xml:space="preserve">小小罗</t>
    </r>
    <r>
      <rPr>
        <sz val="11"/>
        <rFont val="Arial"/>
        <family val="0"/>
        <charset val="1"/>
      </rPr>
      <t xml:space="preserve">_D1_CRL</t>
    </r>
  </si>
  <si>
    <t xml:space="preserve">2026-07-18 17:54:24</t>
  </si>
  <si>
    <t xml:space="preserve">Dart Goblin, Electro Spirit, Fireball, Goblins, Mortar, Rascals, Ronin, Skeleton Barrel</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</si>
  <si>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</si>
  <si>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</si>
  <si>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</si>
  <si>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</si>
  <si>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</si>
  <si>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kodigogg</t>
  </si>
  <si>
    <t xml:space="preserve">#22Q8LLU8J</t>
  </si>
  <si>
    <t xml:space="preserve">2026-07-18 18:26:28</t>
  </si>
  <si>
    <t xml:space="preserve">2026-07-18 18:35:29</t>
  </si>
  <si>
    <t xml:space="preserve">2026-07-18 18:44:59</t>
  </si>
  <si>
    <t xml:space="preserve">Arrows, Bandit, Battle Ram, Electro Wizard, Golden Knight, Mega Knight, Mother Witch, Vines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</si>
  <si>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</si>
  <si>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</si>
  <si>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</si>
  <si>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</si>
  <si>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</si>
  <si>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</si>
  <si>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</si>
  <si>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</si>
  <si>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</si>
  <si>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</si>
  <si>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Giant Snowball, Graveyard, Ice Spirit, Knight, Musketeer, Poison, Skeleton Dragons, Tombstone</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</si>
  <si>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</si>
  <si>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</si>
  <si>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</si>
  <si>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</si>
  <si>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</si>
  <si>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</si>
  <si>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Fireball, Guards, Lava Hound, Skeleton Dragons, Spirit Empress, Tombstone, Valkyrie, Zap</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</si>
  <si>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</si>
  <si>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</si>
  <si>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</si>
  <si>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</si>
  <si>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</si>
  <si>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</si>
  <si>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Noto Sans CJK SC"/>
        <family val="2"/>
      </rPr>
      <t xml:space="preserve">素晴らしい</t>
    </r>
    <r>
      <rPr>
        <sz val="11"/>
        <rFont val="Arial"/>
        <family val="0"/>
        <charset val="1"/>
      </rPr>
      <t xml:space="preserve">Galaxy_D1_CRL</t>
    </r>
  </si>
  <si>
    <t xml:space="preserve">素晴らしい Galaxy</t>
  </si>
  <si>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</si>
  <si>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</si>
  <si>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</si>
  <si>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</si>
  <si>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</si>
  <si>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</si>
  <si>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</si>
  <si>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</si>
  <si>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</si>
  <si>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</si>
  <si>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</si>
  <si>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</si>
  <si>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</si>
  <si>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</si>
  <si>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</si>
  <si>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</si>
  <si>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</si>
  <si>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</si>
  <si>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</si>
  <si>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</si>
  <si>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</si>
  <si>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</si>
  <si>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</si>
  <si>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t xml:space="preserve">Barbarian Barrel, Battle Ram, Dark Prince, Giant Skeleton, Mother Witch, Royal Ghost, Vines, Zappies</t>
  </si>
  <si>
    <r>
      <rPr>
        <sz val="11"/>
        <rFont val="Arial"/>
        <family val="0"/>
        <charset val="1"/>
      </rPr>
      <t xml:space="preserve">JorZ_vs_</t>
    </r>
    <r>
      <rPr>
        <sz val="11"/>
        <rFont val="Noto Sans CJK SC"/>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</si>
  <si>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</si>
  <si>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Noto Sans CJK SC"/>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</si>
  <si>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</si>
  <si>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</si>
  <si>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</si>
  <si>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40k Oker</t>
  </si>
  <si>
    <t xml:space="preserve">#YLVV0JPQ</t>
  </si>
  <si>
    <t xml:space="preserve">2026-07-18 16:50:02</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</si>
  <si>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</si>
  <si>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</si>
  <si>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</si>
  <si>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</si>
  <si>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</si>
  <si>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</si>
  <si>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</si>
  <si>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GençAslan:)</t>
  </si>
  <si>
    <t xml:space="preserve">#2YQJJG0VL</t>
  </si>
  <si>
    <t xml:space="preserve">2026-07-18 17:22:15</t>
  </si>
  <si>
    <t xml:space="preserve">Berserker, Cannon, Dart Goblin, Goblin Barrel, Goblins, Ice Spirit, Ronin, Royal Delivery</t>
  </si>
  <si>
    <t xml:space="preserve">2026-07-18 17:30:31</t>
  </si>
  <si>
    <t xml:space="preserve">Arrows, Balloon, Goblin Cage, Lava Hound, Mega Minion, Skeleton Dragons, Valkyrie, Void</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</si>
  <si>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</si>
  <si>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</si>
  <si>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</si>
  <si>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Noto Sans CJK SC"/>
        <family val="2"/>
      </rPr>
      <t xml:space="preserve">地球</t>
    </r>
    <r>
      <rPr>
        <sz val="11"/>
        <rFont val="Arial"/>
        <family val="0"/>
        <charset val="1"/>
      </rPr>
      <t xml:space="preserve">_D1_CRL</t>
    </r>
  </si>
  <si>
    <r>
      <rPr>
        <sz val="11"/>
        <rFont val="Arial"/>
        <family val="0"/>
        <charset val="1"/>
      </rPr>
      <t xml:space="preserve">Zyn ¦ Steven</t>
    </r>
    <r>
      <rPr>
        <sz val="11"/>
        <rFont val="Noto Sans CJK SC"/>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</si>
  <si>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</si>
  <si>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</si>
  <si>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</si>
  <si>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</si>
  <si>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</si>
  <si>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</si>
  <si>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</si>
  <si>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</si>
  <si>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</si>
  <si>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</si>
  <si>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</si>
  <si>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r>
      <rPr>
        <sz val="11"/>
        <rFont val="Arial"/>
        <family val="0"/>
        <charset val="1"/>
      </rPr>
      <t xml:space="preserve">Kimchi77✨</t>
    </r>
    <r>
      <rPr>
        <sz val="11"/>
        <rFont val="Noto Sans CJK SC"/>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</si>
  <si>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</si>
  <si>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</si>
  <si>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</si>
  <si>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</si>
  <si>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t xml:space="preserve">Berserker, Bomb Tower, Electro Spirit, Goblin Barrel, Ice Spirit, Magic Archer, Royal Delivery, Wall Breakers</t>
  </si>
  <si>
    <r>
      <rPr>
        <sz val="11"/>
        <rFont val="Arial"/>
        <family val="0"/>
        <charset val="1"/>
      </rPr>
      <t xml:space="preserve">Kimchi77✨</t>
    </r>
    <r>
      <rPr>
        <sz val="11"/>
        <rFont val="Noto Sans CJK SC"/>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</si>
  <si>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</si>
  <si>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</si>
  <si>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</si>
  <si>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</si>
  <si>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</si>
  <si>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</si>
  <si>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</si>
  <si>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Noto Sans CJK SC"/>
        <family val="2"/>
      </rPr>
      <t xml:space="preserve">小小罗</t>
    </r>
    <r>
      <rPr>
        <sz val="11"/>
        <rFont val="Arial"/>
        <family val="0"/>
        <charset val="1"/>
      </rPr>
      <t xml:space="preserve">_vs_Turan✨_D3</t>
    </r>
  </si>
  <si>
    <t xml:space="preserve">2026-07-17 17:05:05</t>
  </si>
  <si>
    <t xml:space="preserve">Cannon, Electro Spirit, Hog Rider, Lightning, Mega Knight, Musketeer, Skeletons, The Log</t>
  </si>
  <si>
    <t xml:space="preserve">Archers, Barbarian Barrel, Fireball, Fisherman, Monk, Phoenix, Royal Giant, Tombstone</t>
  </si>
  <si>
    <t xml:space="preserve">2026-07-17 17:11:01</t>
  </si>
  <si>
    <t xml:space="preserve">Barbarian Barrel, Battle Ram, Giant Skeleton, Lumberjack, Mother Witch, Vines, Wizard, Zappies</t>
  </si>
  <si>
    <t xml:space="preserve">2026-07-17 17:17:18</t>
  </si>
  <si>
    <t xml:space="preserve">Arrows, Goblin Gang, Miner, Minion Horde, Monk, Mortar, Rascals, Skeleton Dragons</t>
  </si>
  <si>
    <t xml:space="preserve">Cannon, Electro Spirit, Guards, Hog Rider, Lightning, Mega Knight, Musketeer, The Log</t>
  </si>
  <si>
    <t xml:space="preserve">2026-07-17 17:19:36</t>
  </si>
  <si>
    <r>
      <rPr>
        <sz val="11"/>
        <rFont val="Arial"/>
        <family val="0"/>
        <charset val="1"/>
      </rPr>
      <t xml:space="preserve">Kimchi77✨</t>
    </r>
    <r>
      <rPr>
        <sz val="11"/>
        <rFont val="Noto Sans CJK SC"/>
        <family val="2"/>
      </rPr>
      <t xml:space="preserve">小小罗</t>
    </r>
    <r>
      <rPr>
        <sz val="11"/>
        <rFont val="Arial"/>
        <family val="0"/>
        <charset val="1"/>
      </rPr>
      <t xml:space="preserve">_vs_Turan✨_D4</t>
    </r>
  </si>
  <si>
    <t xml:space="preserve">2026-07-17 17:24:57</t>
  </si>
  <si>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</si>
  <si>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</si>
  <si>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</si>
  <si>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</si>
  <si>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</si>
  <si>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Noto Sans CJK SC"/>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</si>
  <si>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</si>
  <si>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</si>
  <si>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</si>
  <si>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</si>
  <si>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</si>
  <si>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</si>
  <si>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</si>
  <si>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Noto Sans CJK SC"/>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</si>
  <si>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</si>
  <si>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</si>
  <si>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</si>
  <si>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</si>
  <si>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</si>
  <si>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t xml:space="preserve">Balloon, Bomb Tower, Executioner, Guards, Knight, Miner, Tornado, Zap</t>
  </si>
  <si>
    <r>
      <rPr>
        <sz val="11"/>
        <rFont val="Arial"/>
        <family val="0"/>
        <charset val="1"/>
      </rPr>
      <t xml:space="preserve">Kimchi77✨</t>
    </r>
    <r>
      <rPr>
        <sz val="11"/>
        <rFont val="Noto Sans CJK SC"/>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</si>
  <si>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</si>
  <si>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</si>
  <si>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</si>
  <si>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</si>
  <si>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</si>
  <si>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</si>
  <si>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</si>
  <si>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t xml:space="preserve">Baby Dragon, Barbarian Barrel, Dark Prince, Electro Giant, Goblin Cage, Ice Wizard, Lightning, Tornado</t>
  </si>
  <si>
    <r>
      <rPr>
        <sz val="11"/>
        <rFont val="Arial"/>
        <family val="0"/>
        <charset val="1"/>
      </rPr>
      <t xml:space="preserve">Kimchi77✨</t>
    </r>
    <r>
      <rPr>
        <sz val="11"/>
        <rFont val="Noto Sans CJK SC"/>
        <family val="2"/>
      </rPr>
      <t xml:space="preserve">小小罗</t>
    </r>
    <r>
      <rPr>
        <sz val="11"/>
        <rFont val="Arial"/>
        <family val="0"/>
        <charset val="1"/>
      </rPr>
      <t xml:space="preserve">_vs_CODE:Nate_D4</t>
    </r>
  </si>
  <si>
    <t xml:space="preserve">2026-07-17 19:28:48</t>
  </si>
  <si>
    <t xml:space="preserve">2026-07-17 19:33:42</t>
  </si>
  <si>
    <t xml:space="preserve">2026-07-17 19:38:51</t>
  </si>
  <si>
    <t xml:space="preserve">Arrows, Battle Ram, Electro Wizard, Golden Knight, Mega Knight, Mother Witch, Ronin, Skeleton Dragons</t>
  </si>
  <si>
    <r>
      <rPr>
        <sz val="11"/>
        <rFont val="Arial"/>
        <family val="0"/>
        <charset val="1"/>
      </rPr>
      <t xml:space="preserve">Kimchi77✨</t>
    </r>
    <r>
      <rPr>
        <sz val="11"/>
        <rFont val="Noto Sans CJK SC"/>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</si>
  <si>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</si>
  <si>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</si>
  <si>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</si>
  <si>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</si>
  <si>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Noto Sans CJK SC"/>
        <family val="2"/>
      </rPr>
      <t xml:space="preserve">小小罗</t>
    </r>
    <r>
      <rPr>
        <sz val="11"/>
        <rFont val="Arial"/>
        <family val="0"/>
        <charset val="1"/>
      </rPr>
      <t xml:space="preserve">_vs_Ares</t>
    </r>
    <r>
      <rPr>
        <sz val="11"/>
        <rFont val="Noto Sans CJK SC"/>
        <family val="2"/>
      </rPr>
      <t xml:space="preserve">強者</t>
    </r>
    <r>
      <rPr>
        <sz val="11"/>
        <rFont val="Arial"/>
        <family val="0"/>
        <charset val="1"/>
      </rPr>
      <t xml:space="preserve">_D1</t>
    </r>
  </si>
  <si>
    <r>
      <rPr>
        <sz val="11"/>
        <rFont val="Arial"/>
        <family val="0"/>
        <charset val="1"/>
      </rPr>
      <t xml:space="preserve">Ares </t>
    </r>
    <r>
      <rPr>
        <sz val="11"/>
        <rFont val="Noto Sans CJK SC"/>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</si>
  <si>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</si>
  <si>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</si>
  <si>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</si>
  <si>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</si>
  <si>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</si>
  <si>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Balloon, Bomb Tower, Executioner, Giant Skeleton, Guards, Miner, Tornado, Zap</t>
  </si>
  <si>
    <t xml:space="preserve">Giant, Heal Spirit, Mini P.E.K.K.A, Rage, Skeleton Army, Sparky, Vines, Wizard</t>
  </si>
  <si>
    <r>
      <rPr>
        <sz val="11"/>
        <rFont val="Arial"/>
        <family val="0"/>
        <charset val="1"/>
      </rPr>
      <t xml:space="preserve">Kimchi77✨</t>
    </r>
    <r>
      <rPr>
        <sz val="11"/>
        <rFont val="Noto Sans CJK SC"/>
        <family val="2"/>
      </rPr>
      <t xml:space="preserve">小小罗</t>
    </r>
    <r>
      <rPr>
        <sz val="11"/>
        <rFont val="Arial"/>
        <family val="0"/>
        <charset val="1"/>
      </rPr>
      <t xml:space="preserve">_vs_Ares</t>
    </r>
    <r>
      <rPr>
        <sz val="11"/>
        <rFont val="Noto Sans CJK SC"/>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</si>
  <si>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</si>
  <si>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</si>
  <si>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</si>
  <si>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</si>
  <si>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</si>
  <si>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</si>
  <si>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</si>
  <si>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</si>
  <si>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</si>
  <si>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ぐりてゃん</t>
    </r>
    <r>
      <rPr>
        <sz val="11"/>
        <rFont val="Arial"/>
        <family val="0"/>
        <charset val="1"/>
      </rPr>
      <t xml:space="preserve">_D2_CRL</t>
    </r>
  </si>
  <si>
    <t xml:space="preserve">2026-07-18 13:25:48</t>
  </si>
  <si>
    <t xml:space="preserve">Electro Spirit, Lightning, Magic Archer, Ronin, Royal Hogs, Skeletons, Tesla, The Log</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</si>
  <si>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ぐりてゃん</t>
    </r>
    <r>
      <rPr>
        <sz val="11"/>
        <rFont val="Arial"/>
        <family val="0"/>
        <charset val="1"/>
      </rPr>
      <t xml:space="preserve">_D3_CRL</t>
    </r>
  </si>
  <si>
    <t xml:space="preserve">2026-07-18 13:31:54</t>
  </si>
  <si>
    <t xml:space="preserve">Barbarian Barrel, Electro Spirit, Fireball, Fisherman, Hunter, Monk, Royal Ghost, Royal Giant</t>
  </si>
  <si>
    <t xml:space="preserve">2026-07-18 13:35:58</t>
  </si>
  <si>
    <t xml:space="preserve">Berserker, Fire Spirit, Giant Snowball, Goblin Drill, Magic Archer, Poison, Ronin, Tesla</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</si>
  <si>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</si>
  <si>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</si>
  <si>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Noto Sans CJK SC"/>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</si>
  <si>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</si>
  <si>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</si>
  <si>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</si>
  <si>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</si>
  <si>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</si>
  <si>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Arrows, Battle Ram, Golden Knight, Mega Knight, Mother Witch, Royal Ghost, Skeleton Dragons, Zappies</t>
  </si>
  <si>
    <t xml:space="preserve">Barbarian Barrel, Goblin Cage, Goblinstein, Graveyard, Ice Wizard, Knight, Minions, Poison</t>
  </si>
  <si>
    <r>
      <rPr>
        <sz val="11"/>
        <rFont val="Arial"/>
        <family val="0"/>
        <charset val="1"/>
      </rPr>
      <t xml:space="preserve">Kimchi77✨</t>
    </r>
    <r>
      <rPr>
        <sz val="11"/>
        <rFont val="Noto Sans CJK SC"/>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</si>
  <si>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</si>
  <si>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</si>
  <si>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</si>
  <si>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</si>
  <si>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</si>
  <si>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</si>
  <si>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</si>
  <si>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</si>
  <si>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Noto Sans CJK SC"/>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</si>
  <si>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</si>
  <si>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</si>
  <si>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</si>
  <si>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</si>
  <si>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</si>
  <si>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</si>
  <si>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</si>
  <si>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</si>
  <si>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</si>
  <si>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</si>
  <si>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</si>
  <si>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</si>
  <si>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</si>
  <si>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</si>
  <si>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</si>
  <si>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</si>
  <si>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</si>
  <si>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</si>
  <si>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</si>
  <si>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Noto Sans CJK SC"/>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</si>
  <si>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</si>
  <si>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</si>
  <si>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</si>
  <si>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</si>
  <si>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</si>
  <si>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</si>
  <si>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</si>
  <si>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Noto Sans CJK SC"/>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</si>
  <si>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</si>
  <si>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</si>
  <si>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</si>
  <si>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Fire Spirit, Goblin Barrel, Ice Spirit, Inferno Tower, Magic Archer, Ronin, Royal Delivery, Wall Breakers</t>
  </si>
  <si>
    <t xml:space="preserve">2026-07-18 17:09:49</t>
  </si>
  <si>
    <t xml:space="preserve">Hog Rider, Ice Spirit, Lightning, Mega Knight, Musketeer, Skeletons, Tesla, The Log</t>
  </si>
  <si>
    <r>
      <rPr>
        <sz val="11"/>
        <rFont val="Arial"/>
        <family val="0"/>
        <charset val="1"/>
      </rPr>
      <t xml:space="preserve">Kimchi77✨</t>
    </r>
    <r>
      <rPr>
        <sz val="11"/>
        <rFont val="Noto Sans CJK SC"/>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</si>
  <si>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</si>
  <si>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</si>
  <si>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</si>
  <si>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</si>
  <si>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</si>
  <si>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</si>
  <si>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</si>
  <si>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Noto Sans CJK SC"/>
        <family val="2"/>
      </rPr>
      <t xml:space="preserve">小小罗</t>
    </r>
    <r>
      <rPr>
        <sz val="11"/>
        <rFont val="Arial"/>
        <family val="0"/>
        <charset val="1"/>
      </rPr>
      <t xml:space="preserve">_vs_JLViiper_D1_CRL</t>
    </r>
  </si>
  <si>
    <r>
      <rPr>
        <sz val="11"/>
        <rFont val="Arial"/>
        <family val="0"/>
        <charset val="1"/>
      </rPr>
      <t xml:space="preserve">Kimchi77✨</t>
    </r>
    <r>
      <rPr>
        <sz val="11"/>
        <rFont val="Noto Sans CJK SC"/>
        <family val="2"/>
      </rPr>
      <t xml:space="preserve">小小罗</t>
    </r>
    <r>
      <rPr>
        <sz val="11"/>
        <rFont val="Arial"/>
        <family val="0"/>
        <charset val="1"/>
      </rPr>
      <t xml:space="preserve">_vs_EGW_D1_CRL</t>
    </r>
  </si>
  <si>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</si>
  <si>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</si>
  <si>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</si>
  <si>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</si>
  <si>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</si>
  <si>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</si>
  <si>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</si>
  <si>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</si>
  <si>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</si>
  <si>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</si>
  <si>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</si>
  <si>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</si>
  <si>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</si>
  <si>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Dart Goblin, Electro Spirit, Fireball, Goblins, Minions, Mortar, Rascals, Skeleton Barrel</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</si>
  <si>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</si>
  <si>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</si>
  <si>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</si>
  <si>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</si>
  <si>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</si>
  <si>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</si>
  <si>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</si>
  <si>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Berserker, Cannon, Fire Spirit, Hog Rider, Lightning, Mega Knight, Musketeer, The Log</t>
  </si>
  <si>
    <t xml:space="preserve">Electro Spirit, Fireball, Fisherman, Goblins, Hunter, Royal Ghost, Royal Giant, The Log</t>
  </si>
  <si>
    <t xml:space="preserve">Kitashiyan_vs_Nooby❤️Pi2r_D2</t>
  </si>
  <si>
    <t xml:space="preserve">2026-07-16 14:46:02</t>
  </si>
  <si>
    <t xml:space="preserve">Barbarian Barrel, Electro Spirit, Fireball, Goblin Cage, Heal Spirit, Phoenix, Ronin, Royal Giant</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</si>
  <si>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</si>
  <si>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</si>
  <si>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</si>
  <si>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</si>
  <si>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</si>
  <si>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</si>
  <si>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</si>
  <si>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</si>
  <si>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</si>
  <si>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</si>
  <si>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</si>
  <si>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</si>
  <si>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</si>
  <si>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</si>
  <si>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</si>
  <si>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Noto Sans CJK SC"/>
        <family val="2"/>
      </rPr>
      <t xml:space="preserve">たぁ</t>
    </r>
    <r>
      <rPr>
        <sz val="11"/>
        <rFont val="Arial"/>
        <family val="0"/>
        <charset val="1"/>
      </rPr>
      <t xml:space="preserve">_D1</t>
    </r>
  </si>
  <si>
    <t xml:space="preserve">たぁ</t>
  </si>
  <si>
    <t xml:space="preserve">#LP8PLVJCU</t>
  </si>
  <si>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</si>
  <si>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</si>
  <si>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</si>
  <si>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</si>
  <si>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Noto Sans CJK SC"/>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</si>
  <si>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</si>
  <si>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</si>
  <si>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Noto Sans CJK SC"/>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</si>
  <si>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</si>
  <si>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</si>
  <si>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Noto Sans CJK SC"/>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</si>
  <si>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</si>
  <si>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</si>
  <si>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</si>
  <si>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</si>
  <si>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Noto Sans CJK SC"/>
        <family val="2"/>
      </rPr>
      <t xml:space="preserve">たぁ</t>
    </r>
    <r>
      <rPr>
        <sz val="11"/>
        <rFont val="Arial"/>
        <family val="0"/>
        <charset val="1"/>
      </rPr>
      <t xml:space="preserve">_D5</t>
    </r>
  </si>
  <si>
    <t xml:space="preserve">2026-07-17 16:02:11</t>
  </si>
  <si>
    <t xml:space="preserve">2026-07-17 16:05:31</t>
  </si>
  <si>
    <t xml:space="preserve">2026-07-17 16:10:51</t>
  </si>
  <si>
    <r>
      <rPr>
        <sz val="11"/>
        <rFont val="Arial"/>
        <family val="0"/>
        <charset val="1"/>
      </rPr>
      <t xml:space="preserve">Kitashiyan_vs_</t>
    </r>
    <r>
      <rPr>
        <sz val="11"/>
        <rFont val="Noto Sans CJK SC"/>
        <family val="2"/>
      </rPr>
      <t xml:space="preserve">たぁ</t>
    </r>
    <r>
      <rPr>
        <sz val="11"/>
        <rFont val="Arial"/>
        <family val="0"/>
        <charset val="1"/>
      </rPr>
      <t xml:space="preserve">_D6</t>
    </r>
  </si>
  <si>
    <t xml:space="preserve">2026-07-17 16:16:36</t>
  </si>
  <si>
    <r>
      <rPr>
        <sz val="11"/>
        <rFont val="Arial"/>
        <family val="0"/>
        <charset val="1"/>
      </rPr>
      <t xml:space="preserve">Kitashiyan_vs_</t>
    </r>
    <r>
      <rPr>
        <sz val="11"/>
        <rFont val="Noto Sans CJK SC"/>
        <family val="2"/>
      </rPr>
      <t xml:space="preserve">たぁ</t>
    </r>
    <r>
      <rPr>
        <sz val="11"/>
        <rFont val="Arial"/>
        <family val="0"/>
        <charset val="1"/>
      </rPr>
      <t xml:space="preserve">_D7</t>
    </r>
  </si>
  <si>
    <t xml:space="preserve">2026-07-17 16:22:03</t>
  </si>
  <si>
    <r>
      <rPr>
        <sz val="11"/>
        <rFont val="Arial"/>
        <family val="0"/>
        <charset val="1"/>
      </rPr>
      <t xml:space="preserve">Kitashiyan_vs_</t>
    </r>
    <r>
      <rPr>
        <sz val="11"/>
        <rFont val="Noto Sans CJK SC"/>
        <family val="2"/>
      </rPr>
      <t xml:space="preserve">たぁ</t>
    </r>
    <r>
      <rPr>
        <sz val="11"/>
        <rFont val="Arial"/>
        <family val="0"/>
        <charset val="1"/>
      </rPr>
      <t xml:space="preserve">_D8</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</si>
  <si>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</si>
  <si>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</si>
  <si>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</si>
  <si>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</si>
  <si>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</si>
  <si>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Noto Sans CJK SC"/>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</si>
  <si>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</si>
  <si>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</si>
  <si>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Noto Sans CJK SC"/>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</si>
  <si>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</si>
  <si>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Noto Sans CJK SC"/>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</si>
  <si>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</si>
  <si>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</si>
  <si>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</si>
  <si>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</si>
  <si>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</si>
  <si>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Noto Sans CJK SC"/>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</si>
  <si>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</si>
  <si>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</si>
  <si>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</si>
  <si>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Archers, Barbarian Barrel, Dark Prince, Goblins, Graveyard, Ice Spirit, Poison, Tesla</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</si>
  <si>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</si>
  <si>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</si>
  <si>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</si>
  <si>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</si>
  <si>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</si>
  <si>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</si>
  <si>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</si>
  <si>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</si>
  <si>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</si>
  <si>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</si>
  <si>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</si>
  <si>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FelipePT</t>
  </si>
  <si>
    <t xml:space="preserve">#CGV0V99RQ</t>
  </si>
  <si>
    <t xml:space="preserve">2026-07-18 15:47:08</t>
  </si>
  <si>
    <t xml:space="preserve">2026-07-18 15:56:01</t>
  </si>
  <si>
    <t xml:space="preserve">Balloon, Cannon, Executioner, Giant Skeleton, Miner, Tornado, Zap, Zappies</t>
  </si>
  <si>
    <t xml:space="preserve">Kitashiyan_vs_Polaris_D1_CRL</t>
  </si>
  <si>
    <t xml:space="preserve">Polaris</t>
  </si>
  <si>
    <t xml:space="preserve">#U8RYGC8GU</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</si>
  <si>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</si>
  <si>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</si>
  <si>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</si>
  <si>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</si>
  <si>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Noto Sans CJK SC"/>
        <family val="2"/>
      </rPr>
      <t xml:space="preserve">杰克</t>
    </r>
    <r>
      <rPr>
        <sz val="11"/>
        <rFont val="Arial"/>
        <family val="0"/>
        <charset val="1"/>
      </rPr>
      <t xml:space="preserve">_D1_CRL</t>
    </r>
  </si>
  <si>
    <r>
      <rPr>
        <sz val="11"/>
        <rFont val="Arial"/>
        <family val="0"/>
        <charset val="1"/>
      </rPr>
      <t xml:space="preserve">Kitashiyan_vs_Miko│</t>
    </r>
    <r>
      <rPr>
        <sz val="11"/>
        <rFont val="Noto Sans CJK SC"/>
        <family val="2"/>
      </rPr>
      <t xml:space="preserve">火熱</t>
    </r>
    <r>
      <rPr>
        <sz val="11"/>
        <rFont val="Arial"/>
        <family val="0"/>
        <charset val="1"/>
      </rPr>
      <t xml:space="preserve">_D1_CRL</t>
    </r>
  </si>
  <si>
    <r>
      <rPr>
        <sz val="11"/>
        <rFont val="Arial"/>
        <family val="0"/>
        <charset val="1"/>
      </rPr>
      <t xml:space="preserve">Miko │ </t>
    </r>
    <r>
      <rPr>
        <sz val="11"/>
        <rFont val="Noto Sans CJK SC"/>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</si>
  <si>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</si>
  <si>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</si>
  <si>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</si>
  <si>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</si>
  <si>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</si>
  <si>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</si>
  <si>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</si>
  <si>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Noto Sans CJK SC"/>
        <family val="2"/>
      </rPr>
      <t xml:space="preserve">猪擦</t>
    </r>
    <r>
      <rPr>
        <sz val="11"/>
        <rFont val="Arial"/>
        <family val="0"/>
        <charset val="1"/>
      </rPr>
      <t xml:space="preserve">IŤíțăñŁ™️_D1_CRL</t>
    </r>
  </si>
  <si>
    <t xml:space="preserve">⚡猪擦 I ŤíțăñŁ™️</t>
  </si>
  <si>
    <t xml:space="preserve">#PVL9RCQJ</t>
  </si>
  <si>
    <t xml:space="preserve">2026-07-18 18:23:59</t>
  </si>
  <si>
    <t xml:space="preserve">Balloon, Fireball, Inferno Dragon, Lava Hound, Mega Minion, Tombstone, Valkyrie, Zap</t>
  </si>
  <si>
    <t xml:space="preserve">2026-07-18 18:34:37</t>
  </si>
  <si>
    <t xml:space="preserve">Berserker, Cannon, Electro Spirit, Hog Rider, Lightning, Monk, The Log, Wizard</t>
  </si>
  <si>
    <t xml:space="preserve">Barbarian Barrel, Giant Skeleton, Giant Snowball, Goblin Hut, Golden Knight, Graveyard, Musketeer, Spirit Empress</t>
  </si>
  <si>
    <r>
      <rPr>
        <sz val="11"/>
        <rFont val="Arial"/>
        <family val="0"/>
        <charset val="1"/>
      </rPr>
      <t xml:space="preserve">LF</t>
    </r>
    <r>
      <rPr>
        <sz val="11"/>
        <rFont val="Noto Sans CJK SC"/>
        <family val="2"/>
      </rPr>
      <t xml:space="preserve">丨张✨</t>
    </r>
    <r>
      <rPr>
        <sz val="11"/>
        <rFont val="Arial"/>
        <family val="0"/>
        <charset val="1"/>
      </rPr>
      <t xml:space="preserve">Ink❤️llb_vs_Xx</t>
    </r>
    <r>
      <rPr>
        <sz val="11"/>
        <rFont val="Noto Sans CJK SC"/>
        <family val="2"/>
      </rPr>
      <t xml:space="preserve">丨天狼</t>
    </r>
    <r>
      <rPr>
        <sz val="11"/>
        <rFont val="Arial"/>
        <family val="0"/>
        <charset val="1"/>
      </rPr>
      <t xml:space="preserve">Golem❤️</t>
    </r>
    <r>
      <rPr>
        <sz val="11"/>
        <rFont val="Noto Sans CJK SC"/>
        <family val="2"/>
      </rPr>
      <t xml:space="preserve">墨之梦</t>
    </r>
    <r>
      <rPr>
        <sz val="11"/>
        <rFont val="Arial"/>
        <family val="0"/>
        <charset val="1"/>
      </rPr>
      <t xml:space="preserve">_D1_CRL</t>
    </r>
  </si>
  <si>
    <r>
      <rPr>
        <sz val="11"/>
        <rFont val="Arial"/>
        <family val="0"/>
        <charset val="1"/>
      </rPr>
      <t xml:space="preserve">LF</t>
    </r>
    <r>
      <rPr>
        <sz val="11"/>
        <rFont val="Noto Sans CJK SC"/>
        <family val="2"/>
      </rPr>
      <t xml:space="preserve">丨张✨</t>
    </r>
    <r>
      <rPr>
        <sz val="11"/>
        <rFont val="Arial"/>
        <family val="0"/>
        <charset val="1"/>
      </rPr>
      <t xml:space="preserve">Ink❤️llb</t>
    </r>
  </si>
  <si>
    <t xml:space="preserve">#U90LPY0QV</t>
  </si>
  <si>
    <r>
      <rPr>
        <sz val="11"/>
        <rFont val="Arial"/>
        <family val="0"/>
        <charset val="1"/>
      </rPr>
      <t xml:space="preserve">Xx</t>
    </r>
    <r>
      <rPr>
        <sz val="11"/>
        <rFont val="Noto Sans CJK SC"/>
        <family val="2"/>
      </rPr>
      <t xml:space="preserve">丨天狼</t>
    </r>
    <r>
      <rPr>
        <sz val="11"/>
        <rFont val="Arial"/>
        <family val="0"/>
        <charset val="1"/>
      </rPr>
      <t xml:space="preserve">Golem❤️</t>
    </r>
    <r>
      <rPr>
        <sz val="11"/>
        <rFont val="Noto Sans CJK SC"/>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</si>
  <si>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</si>
  <si>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</si>
  <si>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</si>
  <si>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Noto Sans CJK SC"/>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</si>
  <si>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</si>
  <si>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</si>
  <si>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</si>
  <si>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</si>
  <si>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</si>
  <si>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Noto Sans CJK SC"/>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</si>
  <si>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</si>
  <si>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</si>
  <si>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</si>
  <si>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</si>
  <si>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Noto Sans CJK SC"/>
        <family val="2"/>
      </rPr>
      <t xml:space="preserve">丨张✨</t>
    </r>
    <r>
      <rPr>
        <sz val="11"/>
        <rFont val="Arial"/>
        <family val="0"/>
        <charset val="1"/>
      </rPr>
      <t xml:space="preserve">Ink❤️llb_vs_TEF</t>
    </r>
    <r>
      <rPr>
        <sz val="11"/>
        <rFont val="Noto Sans CJK SC"/>
        <family val="2"/>
      </rPr>
      <t xml:space="preserve">丨にゃんにゃんまる</t>
    </r>
    <r>
      <rPr>
        <sz val="11"/>
        <rFont val="Arial"/>
        <family val="0"/>
        <charset val="1"/>
      </rPr>
      <t xml:space="preserve">_D1_CRL</t>
    </r>
  </si>
  <si>
    <r>
      <rPr>
        <sz val="11"/>
        <rFont val="Arial"/>
        <family val="0"/>
        <charset val="1"/>
      </rPr>
      <t xml:space="preserve">TEF</t>
    </r>
    <r>
      <rPr>
        <sz val="11"/>
        <rFont val="Noto Sans CJK SC"/>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</si>
  <si>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</si>
  <si>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</si>
  <si>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</si>
  <si>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</si>
  <si>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</si>
  <si>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</si>
  <si>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</si>
  <si>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Noto Sans CJK SC"/>
        <family val="2"/>
      </rPr>
      <t xml:space="preserve">丨张✨</t>
    </r>
    <r>
      <rPr>
        <sz val="11"/>
        <rFont val="Arial"/>
        <family val="0"/>
        <charset val="1"/>
      </rPr>
      <t xml:space="preserve">Ink❤️llb_vs_adriel_D1_CRL</t>
    </r>
  </si>
  <si>
    <t xml:space="preserve">2026-07-18 15:57:07</t>
  </si>
  <si>
    <t xml:space="preserve">Berserker, Dark Prince, Dart Goblin, Fire Spirit, Goblin Barrel, Ice Spirit, Royal Delivery, Tesla</t>
  </si>
  <si>
    <t xml:space="preserve">Archers, Barbarian Barrel, Berserker, Dark Prince, Fire Spirit, Graveyard, Poison, Tesla</t>
  </si>
  <si>
    <r>
      <rPr>
        <sz val="11"/>
        <rFont val="Arial"/>
        <family val="0"/>
        <charset val="1"/>
      </rPr>
      <t xml:space="preserve">LF</t>
    </r>
    <r>
      <rPr>
        <sz val="11"/>
        <rFont val="Noto Sans CJK SC"/>
        <family val="2"/>
      </rPr>
      <t xml:space="preserve">丨张✨</t>
    </r>
    <r>
      <rPr>
        <sz val="11"/>
        <rFont val="Arial"/>
        <family val="0"/>
        <charset val="1"/>
      </rPr>
      <t xml:space="preserve">Ink❤️llb_vs_dark✨</t>
    </r>
    <r>
      <rPr>
        <sz val="11"/>
        <rFont val="Noto Sans CJK SC"/>
        <family val="2"/>
      </rPr>
      <t xml:space="preserve">安花</t>
    </r>
    <r>
      <rPr>
        <sz val="11"/>
        <rFont val="Arial"/>
        <family val="0"/>
        <charset val="1"/>
      </rPr>
      <t xml:space="preserve">_D1_CRL</t>
    </r>
  </si>
  <si>
    <r>
      <rPr>
        <sz val="11"/>
        <rFont val="Arial"/>
        <family val="0"/>
        <charset val="1"/>
      </rPr>
      <t xml:space="preserve">dark✨</t>
    </r>
    <r>
      <rPr>
        <sz val="11"/>
        <rFont val="Noto Sans CJK SC"/>
        <family val="2"/>
      </rPr>
      <t xml:space="preserve">安花</t>
    </r>
  </si>
  <si>
    <t xml:space="preserve">#9JL2YQ2RV</t>
  </si>
  <si>
    <t xml:space="preserve">2026-07-18 16:18:45</t>
  </si>
  <si>
    <t xml:space="preserve">2026-07-18 16:28:35</t>
  </si>
  <si>
    <t xml:space="preserve">Berserker, Fire Spirit, Giant Snowball, Goblin Demolisher, Goblin Drill, Knight, Poison, Tesla</t>
  </si>
  <si>
    <t xml:space="preserve">2026-07-18 16:37:38</t>
  </si>
  <si>
    <r>
      <rPr>
        <sz val="11"/>
        <rFont val="Arial"/>
        <family val="0"/>
        <charset val="1"/>
      </rPr>
      <t xml:space="preserve">LF</t>
    </r>
    <r>
      <rPr>
        <sz val="11"/>
        <rFont val="Noto Sans CJK SC"/>
        <family val="2"/>
      </rPr>
      <t xml:space="preserve">丨张✨</t>
    </r>
    <r>
      <rPr>
        <sz val="11"/>
        <rFont val="Arial"/>
        <family val="0"/>
        <charset val="1"/>
      </rPr>
      <t xml:space="preserve">Ink❤️llb_vs_</t>
    </r>
    <r>
      <rPr>
        <sz val="11"/>
        <rFont val="Noto Sans CJK SC"/>
        <family val="2"/>
      </rPr>
      <t xml:space="preserve">てち</t>
    </r>
    <r>
      <rPr>
        <sz val="11"/>
        <rFont val="Arial"/>
        <family val="0"/>
        <charset val="1"/>
      </rPr>
      <t xml:space="preserve">_D1_CRL</t>
    </r>
  </si>
  <si>
    <t xml:space="preserve">てち</t>
  </si>
  <si>
    <t xml:space="preserve">#JPPC9URJ</t>
  </si>
  <si>
    <t xml:space="preserve">2026-07-18 16:48:10</t>
  </si>
  <si>
    <t xml:space="preserve">Berserker, Bomb Tower, Dart Goblin, Goblin Barrel, Ice Spirit, Mighty Miner, Royal Delivery, Wall Breakers</t>
  </si>
  <si>
    <t xml:space="preserve">2026-07-18 16:59:36</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</si>
  <si>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</si>
  <si>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</si>
  <si>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</si>
  <si>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Noto Sans CJK SC"/>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</si>
  <si>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</si>
  <si>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</si>
  <si>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</si>
  <si>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</si>
  <si>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</si>
  <si>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Noto Sans CJK SC"/>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</si>
  <si>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</si>
  <si>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</si>
  <si>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</si>
  <si>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</si>
  <si>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Berserker, Electro Spirit, Hog Rider, Lightning, Mega Knight, Musketeer, Tesla, The Log</t>
  </si>
  <si>
    <t xml:space="preserve">Cannon, Earthquake, Electro Spirit, Firecracker, Hog Rider, Monk, Skeletons, The Log</t>
  </si>
  <si>
    <t xml:space="preserve">2026-07-18 18:13:20</t>
  </si>
  <si>
    <t xml:space="preserve">Bomb Tower, Dart Goblin, Fire Spirit, Goblin Barrel, Mighty Miner, Royal Delivery, Skeletons, Wall Breakers</t>
  </si>
  <si>
    <t xml:space="preserve">Arrows, Bandit, Battle Ram, Electro Wizard, Golden Knight, Mega Knight, Mother Witch, Royal Ghost</t>
  </si>
  <si>
    <r>
      <rPr>
        <sz val="11"/>
        <rFont val="Arial"/>
        <family val="0"/>
        <charset val="1"/>
      </rPr>
      <t xml:space="preserve">LF</t>
    </r>
    <r>
      <rPr>
        <sz val="11"/>
        <rFont val="Noto Sans CJK SC"/>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</si>
  <si>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</si>
  <si>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</si>
  <si>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</si>
  <si>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</si>
  <si>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</si>
  <si>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</si>
  <si>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</si>
  <si>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</si>
  <si>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Lucas.xit✨</t>
    </r>
    <r>
      <rPr>
        <sz val="11"/>
        <rFont val="Noto Sans CJK SC"/>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</si>
  <si>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</si>
  <si>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</si>
  <si>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</si>
  <si>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</si>
  <si>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Noto Sans CJK SC"/>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</si>
  <si>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</si>
  <si>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</si>
  <si>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Noto Sans CJK SC"/>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</si>
  <si>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</si>
  <si>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</si>
  <si>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</si>
  <si>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</si>
  <si>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Noto Sans CJK SC"/>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</si>
  <si>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</si>
  <si>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</si>
  <si>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</si>
  <si>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</si>
  <si>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</si>
  <si>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Noto Sans CJK SC"/>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</si>
  <si>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</si>
  <si>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</si>
  <si>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</si>
  <si>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</si>
  <si>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</si>
  <si>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</si>
  <si>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</si>
  <si>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</si>
  <si>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</si>
  <si>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</si>
  <si>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Noto Sans CJK SC"/>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</si>
  <si>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</si>
  <si>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</si>
  <si>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</si>
  <si>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</si>
  <si>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</si>
  <si>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Noto Sans CJK SC"/>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</si>
  <si>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</si>
  <si>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Noto Sans CJK SC"/>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</si>
  <si>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</si>
  <si>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</si>
  <si>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</si>
  <si>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</si>
  <si>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</si>
  <si>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</si>
  <si>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</si>
  <si>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</si>
  <si>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</si>
  <si>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Noto Sans CJK SC"/>
        <family val="2"/>
      </rPr>
      <t xml:space="preserve">之安神</t>
    </r>
    <r>
      <rPr>
        <sz val="11"/>
        <rFont val="Arial"/>
        <family val="0"/>
        <charset val="1"/>
      </rPr>
      <t xml:space="preserve">_vs_Asaf_D1_CRL</t>
    </r>
  </si>
  <si>
    <r>
      <rPr>
        <sz val="11"/>
        <rFont val="Arial"/>
        <family val="0"/>
        <charset val="1"/>
      </rPr>
      <t xml:space="preserve">Lucas.xit✨</t>
    </r>
    <r>
      <rPr>
        <sz val="11"/>
        <rFont val="Noto Sans CJK SC"/>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</si>
  <si>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</si>
  <si>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</si>
  <si>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</si>
  <si>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</si>
  <si>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Noto Sans CJK SC"/>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</si>
  <si>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</si>
  <si>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</si>
  <si>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Bomb Tower, Fire Spirit, Goblin Barrel, Ice Spirit, Magic Archer, Royal Delivery, Valkyrie, Wall Breakers</t>
  </si>
  <si>
    <t xml:space="preserve">2026-07-18 17:32:26</t>
  </si>
  <si>
    <r>
      <rPr>
        <sz val="11"/>
        <rFont val="Arial"/>
        <family val="0"/>
        <charset val="1"/>
      </rPr>
      <t xml:space="preserve">Lucas.xit✨</t>
    </r>
    <r>
      <rPr>
        <sz val="11"/>
        <rFont val="Noto Sans CJK SC"/>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</si>
  <si>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</si>
  <si>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</si>
  <si>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Noto Sans CJK SC"/>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</si>
  <si>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</si>
  <si>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</si>
  <si>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</si>
  <si>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t>
    </r>
    <r>
      <rPr>
        <sz val="11"/>
        <rFont val="Noto Sans CJK SC"/>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</si>
  <si>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</si>
  <si>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</si>
  <si>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</si>
  <si>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</si>
  <si>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</si>
  <si>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</si>
  <si>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</si>
  <si>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</si>
  <si>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</si>
  <si>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Noto Sans CJK SC"/>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</si>
  <si>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</si>
  <si>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</si>
  <si>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</si>
  <si>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</si>
  <si>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Archer Queen, Berserker, Cannon, Electro Spirit, Lightning, Ronin, Royal Hogs, The Log</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</si>
  <si>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</si>
  <si>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</si>
  <si>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</si>
  <si>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</si>
  <si>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Noto Sans CJK SC"/>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</si>
  <si>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</si>
  <si>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</si>
  <si>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</si>
  <si>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</si>
  <si>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</si>
  <si>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Noto Sans CJK SC"/>
        <family val="2"/>
      </rPr>
      <t xml:space="preserve">杰克</t>
    </r>
    <r>
      <rPr>
        <sz val="11"/>
        <rFont val="Arial"/>
        <family val="0"/>
        <charset val="1"/>
      </rPr>
      <t xml:space="preserve">_vs_Juan❤️</t>
    </r>
    <r>
      <rPr>
        <sz val="11"/>
        <rFont val="Noto Sans CJK SC"/>
        <family val="2"/>
      </rPr>
      <t xml:space="preserve">ソフィア</t>
    </r>
    <r>
      <rPr>
        <sz val="11"/>
        <rFont val="Arial"/>
        <family val="0"/>
        <charset val="1"/>
      </rPr>
      <t xml:space="preserve">_D1_CRL</t>
    </r>
  </si>
  <si>
    <r>
      <rPr>
        <sz val="11"/>
        <rFont val="Arial"/>
        <family val="0"/>
        <charset val="1"/>
      </rPr>
      <t xml:space="preserve">Juan❤️</t>
    </r>
    <r>
      <rPr>
        <sz val="11"/>
        <rFont val="Noto Sans CJK SC"/>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</si>
  <si>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</si>
  <si>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</si>
  <si>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</si>
  <si>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</si>
  <si>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</si>
  <si>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</si>
  <si>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</si>
  <si>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</si>
  <si>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</si>
  <si>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Noto Sans CJK SC"/>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</si>
  <si>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</si>
  <si>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</si>
  <si>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</si>
  <si>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</si>
  <si>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</si>
  <si>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Noto Sans CJK SC"/>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</si>
  <si>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</si>
  <si>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</si>
  <si>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</si>
  <si>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</si>
  <si>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</si>
  <si>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Noto Sans CJK SC"/>
        <family val="2"/>
      </rPr>
      <t xml:space="preserve">杰克</t>
    </r>
    <r>
      <rPr>
        <sz val="11"/>
        <rFont val="Arial"/>
        <family val="0"/>
        <charset val="1"/>
      </rPr>
      <t xml:space="preserve">_vs_TEF</t>
    </r>
    <r>
      <rPr>
        <sz val="11"/>
        <rFont val="Noto Sans CJK SC"/>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</si>
  <si>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</si>
  <si>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</si>
  <si>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</si>
  <si>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</si>
  <si>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</si>
  <si>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</si>
  <si>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Noto Sans CJK SC"/>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</si>
  <si>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</si>
  <si>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</si>
  <si>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</si>
  <si>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</si>
  <si>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</si>
  <si>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Noto Sans CJK SC"/>
        <family val="2"/>
      </rPr>
      <t xml:space="preserve">杰克</t>
    </r>
    <r>
      <rPr>
        <sz val="11"/>
        <rFont val="Arial"/>
        <family val="0"/>
        <charset val="1"/>
      </rPr>
      <t xml:space="preserve">_vs_Betfas_D1_CRL</t>
    </r>
  </si>
  <si>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</si>
  <si>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</si>
  <si>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</si>
  <si>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</si>
  <si>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</si>
  <si>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</si>
  <si>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</si>
  <si>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</si>
  <si>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</si>
  <si>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</si>
  <si>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</si>
  <si>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</si>
  <si>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</si>
  <si>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</si>
  <si>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</si>
  <si>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</si>
  <si>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</si>
  <si>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</si>
  <si>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</si>
  <si>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</si>
  <si>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</si>
  <si>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</si>
  <si>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</si>
  <si>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</si>
  <si>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</si>
  <si>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</si>
  <si>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</si>
  <si>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</si>
  <si>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</si>
  <si>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</si>
  <si>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</si>
  <si>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</si>
  <si>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</si>
  <si>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</si>
  <si>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</si>
  <si>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</si>
  <si>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</si>
  <si>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</si>
  <si>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</si>
  <si>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</si>
  <si>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</si>
  <si>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</si>
  <si>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</si>
  <si>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</si>
  <si>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</si>
  <si>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</si>
  <si>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</si>
  <si>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Berserker, Fireball, Lava Hound, Mega Minion, Spirit Empress, Tombstone, Valkyrie, Zap</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</si>
  <si>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</si>
  <si>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</si>
  <si>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</si>
  <si>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Noto Sans CJK SC"/>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</si>
  <si>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</si>
  <si>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</si>
  <si>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</si>
  <si>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</si>
  <si>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</si>
  <si>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Baby Dragon, Cannon, Electro Spirit, Goblins, Lightning, Mighty Miner, Royal Hogs, The Log</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</si>
  <si>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</si>
  <si>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</si>
  <si>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</si>
  <si>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</si>
  <si>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</si>
  <si>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</si>
  <si>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</si>
  <si>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Dark Prince, Furnace, Giant Skeleton, Giant Snowball, Goblin Hut, Graveyard, Ice Spirit, Poison</t>
  </si>
  <si>
    <t xml:space="preserve">2026-07-18 01:28:51</t>
  </si>
  <si>
    <t xml:space="preserve">2026-07-18 01:32:12</t>
  </si>
  <si>
    <t xml:space="preserve">MHAxel_vs_CODE:Nate_D4</t>
  </si>
  <si>
    <t xml:space="preserve">2026-07-18 01:38:42</t>
  </si>
  <si>
    <t xml:space="preserve">Berserker, Giant Snowball, Goblin Demolisher, Goblin Drill, Ice Spirit, Knight, Poison, Tesla</t>
  </si>
  <si>
    <t xml:space="preserve">2026-07-18 01:44:45</t>
  </si>
  <si>
    <t xml:space="preserve">MHAxel_vs_CODE:Nate_D5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</si>
  <si>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</si>
  <si>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</si>
  <si>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</si>
  <si>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</si>
  <si>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</si>
  <si>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</si>
  <si>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</si>
  <si>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</si>
  <si>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</si>
  <si>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</si>
  <si>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</si>
  <si>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</si>
  <si>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</si>
  <si>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</si>
  <si>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</si>
  <si>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</si>
  <si>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</si>
  <si>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</si>
  <si>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</si>
  <si>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</si>
  <si>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</si>
  <si>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</si>
  <si>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</si>
  <si>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</si>
  <si>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</si>
  <si>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</si>
  <si>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</si>
  <si>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</si>
  <si>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</si>
  <si>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</si>
  <si>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</si>
  <si>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</si>
  <si>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</si>
  <si>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</si>
  <si>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</si>
  <si>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</si>
  <si>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</si>
  <si>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</si>
  <si>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</si>
  <si>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</si>
  <si>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</si>
  <si>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</si>
  <si>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</si>
  <si>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</si>
  <si>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</si>
  <si>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</si>
  <si>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</si>
  <si>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</si>
  <si>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</si>
  <si>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</si>
  <si>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</si>
  <si>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Electro Spirit, Hog Rider, Lightning, Mega Knight, Musketeer, Skeletons, Tesla, The Log</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</si>
  <si>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</si>
  <si>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</si>
  <si>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</si>
  <si>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</si>
  <si>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</si>
  <si>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Arrows, Earthquake, Golden Knight, Hog Rider, Mega Knight, Mother Witch, Royal Ghost, Zappies</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</si>
  <si>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</si>
  <si>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</si>
  <si>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</si>
  <si>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</si>
  <si>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</si>
  <si>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</si>
  <si>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</si>
  <si>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</si>
  <si>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Noto Sans CJK SC"/>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</si>
  <si>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</si>
  <si>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</si>
  <si>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</si>
  <si>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</si>
  <si>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</si>
  <si>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Arrows, Earthquake, Golden Knight, Hog Rider, Lumberjack, Mega Knight, Mother Witch, Zappies</t>
  </si>
  <si>
    <t xml:space="preserve">Bomb Tower, Earthquake, Firecracker, Hog Rider, Ice Golem, Ice Spirit, Skeletons, The Log</t>
  </si>
  <si>
    <t xml:space="preserve">2026-07-18 17:10:46</t>
  </si>
  <si>
    <t xml:space="preserve">Dark Prince, Fire Spirit, Furnace, Giant Snowball, Goblin Drill, Goblin Hut, Goblins, Poison</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</si>
  <si>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</si>
  <si>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</si>
  <si>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</si>
  <si>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</si>
  <si>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</si>
  <si>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Cannon, Fire Spirit, Goblin Barrel, Ice Spirit, Magic Archer, Royal Delivery, Valkyrie, Wall Breakers</t>
  </si>
  <si>
    <t xml:space="preserve">2026-07-18 17:42:50</t>
  </si>
  <si>
    <t xml:space="preserve">Baby Dragon, Electro Spirit, Lightning, Mighty Miner, Royal Hogs, Skeletons, Tesla, The Log</t>
  </si>
  <si>
    <t xml:space="preserve">Berserker, Bomber, Giant Snowball, Goblin Drill, Ice Spirit, Knight, Poison, Tesla</t>
  </si>
  <si>
    <r>
      <rPr>
        <sz val="11"/>
        <rFont val="Arial"/>
        <family val="0"/>
        <charset val="1"/>
      </rPr>
      <t xml:space="preserve">MHAxel_vs_⇀</t>
    </r>
    <r>
      <rPr>
        <sz val="11"/>
        <rFont val="Noto Sans CJK SC"/>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</si>
  <si>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</si>
  <si>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</si>
  <si>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</si>
  <si>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</si>
  <si>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</si>
  <si>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</si>
  <si>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</si>
  <si>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</si>
  <si>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The Best</t>
  </si>
  <si>
    <t xml:space="preserve">#9VJ8YGYJL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</si>
  <si>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</si>
  <si>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</si>
  <si>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</si>
  <si>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</si>
  <si>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</si>
  <si>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</si>
  <si>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</si>
  <si>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</si>
  <si>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</si>
  <si>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</si>
  <si>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</si>
  <si>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</si>
  <si>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</si>
  <si>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</si>
  <si>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</si>
  <si>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</si>
  <si>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</si>
  <si>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</si>
  <si>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</si>
  <si>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</si>
  <si>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</si>
  <si>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</si>
  <si>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</si>
  <si>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</si>
  <si>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</si>
  <si>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</si>
  <si>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</si>
  <si>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</si>
  <si>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</si>
  <si>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</si>
  <si>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</si>
  <si>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</si>
  <si>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Bomb Tower, Boss Bandit, Dart Goblin, Fire Spirit, Goblin Barrel, Ice Spirit, Royal Delivery, Skeletons</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</si>
  <si>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</si>
  <si>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</si>
  <si>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</si>
  <si>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</si>
  <si>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</si>
  <si>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</si>
  <si>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</si>
  <si>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</si>
  <si>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</si>
  <si>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</si>
  <si>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</si>
  <si>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</si>
  <si>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</si>
  <si>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</si>
  <si>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MohamedLight_vs_SandBox_D5</t>
  </si>
  <si>
    <t xml:space="preserve">2026-07-17 16:01:03</t>
  </si>
  <si>
    <t xml:space="preserve">Fire Spirit, Furnace, Giant Snowball, Goblins, Graveyard, Poison, Tombstone, Valkyrie</t>
  </si>
  <si>
    <t xml:space="preserve">2026-07-17 16:05:12</t>
  </si>
  <si>
    <t xml:space="preserve">MohamedLight_vs_SandBox_D6</t>
  </si>
  <si>
    <t xml:space="preserve">2026-07-17 16:12:12</t>
  </si>
  <si>
    <t xml:space="preserve">2026-07-17 16:17:55</t>
  </si>
  <si>
    <t xml:space="preserve">2026-07-17 16:22:56</t>
  </si>
  <si>
    <t xml:space="preserve">MohamedLight_vs_SandBox_D7</t>
  </si>
  <si>
    <t xml:space="preserve">2026-07-17 16:28:12</t>
  </si>
  <si>
    <t xml:space="preserve">2026-07-17 16:35:54</t>
  </si>
  <si>
    <t xml:space="preserve">MohamedLight_vs_SandBox_D8</t>
  </si>
  <si>
    <t xml:space="preserve">2026-07-17 16:40:56</t>
  </si>
  <si>
    <t xml:space="preserve">2026-07-17 16:48:17</t>
  </si>
  <si>
    <t xml:space="preserve">Berserker, Bomb Tower, Dark Prince, Fire Spirit, Giant Snowball, Goblin Drill, Magic Archer, Poison</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</si>
  <si>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</si>
  <si>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</si>
  <si>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</si>
  <si>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</si>
  <si>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</si>
  <si>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</si>
  <si>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</si>
  <si>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</si>
  <si>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</si>
  <si>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</si>
  <si>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</si>
  <si>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</si>
  <si>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</si>
  <si>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</si>
  <si>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</si>
  <si>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</si>
  <si>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</si>
  <si>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</si>
  <si>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</si>
  <si>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</si>
  <si>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</si>
  <si>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</si>
  <si>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</si>
  <si>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</si>
  <si>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</si>
  <si>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</si>
  <si>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Baby Dragon, Cannon, Electro Spirit, Lightning, Monk, Royal Hogs, Skeletons, The Log</t>
  </si>
  <si>
    <t xml:space="preserve">MohamedLight_vs_Yoru_D1_CRL</t>
  </si>
  <si>
    <t xml:space="preserve">2026-07-18 16:49:00</t>
  </si>
  <si>
    <t xml:space="preserve">Boss Bandit, Executioner, Giant Snowball, Guards, Lightning, Ram Rider, Ronin, Royal Ghost</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</si>
  <si>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</si>
  <si>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</si>
  <si>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</si>
  <si>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Noto Sans CJK SC"/>
        <family val="2"/>
      </rPr>
      <t xml:space="preserve">老板</t>
    </r>
    <r>
      <rPr>
        <sz val="11"/>
        <rFont val="Arial"/>
        <family val="0"/>
        <charset val="1"/>
      </rPr>
      <t xml:space="preserve">ΙBatan’</t>
    </r>
    <r>
      <rPr>
        <sz val="11"/>
        <rFont val="Noto Sans CJK SC"/>
        <family val="2"/>
      </rPr>
      <t xml:space="preserve">宙斯</t>
    </r>
    <r>
      <rPr>
        <sz val="11"/>
        <rFont val="Arial"/>
        <family val="0"/>
        <charset val="1"/>
      </rPr>
      <t xml:space="preserve">_D1_CRL</t>
    </r>
  </si>
  <si>
    <t xml:space="preserve">老板 Ι Batan’宙斯</t>
  </si>
  <si>
    <t xml:space="preserve">#9RQ8YRYQL</t>
  </si>
  <si>
    <t xml:space="preserve">2026-07-18 18:26:04</t>
  </si>
  <si>
    <t xml:space="preserve">Archers, Barbarian Barrel, Dark Prince, Electro Spirit, Goblin Hut, Lightning, Royal Hogs, Skeletons</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</si>
  <si>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</si>
  <si>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</si>
  <si>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</si>
  <si>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</si>
  <si>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</si>
  <si>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</si>
  <si>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</si>
  <si>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</si>
  <si>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</si>
  <si>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</si>
  <si>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</si>
  <si>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Nicoco23_vs_Furaha_D2</t>
  </si>
  <si>
    <t xml:space="preserve">2026-07-16 16:53:03</t>
  </si>
  <si>
    <t xml:space="preserve">Nicoco23_vs_Furaha_D3</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</si>
  <si>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</si>
  <si>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</si>
  <si>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</si>
  <si>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</si>
  <si>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</si>
  <si>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</si>
  <si>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</si>
  <si>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</si>
  <si>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</si>
  <si>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</si>
  <si>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</si>
  <si>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</si>
  <si>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</si>
  <si>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</si>
  <si>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</si>
  <si>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</si>
  <si>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</si>
  <si>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</si>
  <si>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</si>
  <si>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</si>
  <si>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</si>
  <si>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</si>
  <si>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</si>
  <si>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</si>
  <si>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</si>
  <si>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</si>
  <si>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</si>
  <si>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Noto Sans CJK SC"/>
        <family val="2"/>
      </rPr>
      <t xml:space="preserve">ライキジョーンズ</t>
    </r>
    <r>
      <rPr>
        <sz val="11"/>
        <rFont val="Arial"/>
        <family val="0"/>
        <charset val="1"/>
      </rPr>
      <t xml:space="preserve">_D1_CRL</t>
    </r>
  </si>
  <si>
    <t xml:space="preserve">ライキジョーンズ</t>
  </si>
  <si>
    <t xml:space="preserve">#98Q8LPQ9</t>
  </si>
  <si>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</si>
  <si>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</si>
  <si>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</si>
  <si>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</si>
  <si>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</si>
  <si>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</si>
  <si>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</si>
  <si>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</si>
  <si>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</si>
  <si>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</si>
  <si>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</si>
  <si>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Fire Spirit, Furnace, Giant Snowball, Goblin Drill, Guards, Mighty Miner, Poison, Tesla</t>
  </si>
  <si>
    <t xml:space="preserve">2026-07-18 16:58:06</t>
  </si>
  <si>
    <t xml:space="preserve">Nicoco23_vs_DaniGamer_D1_CRL</t>
  </si>
  <si>
    <t xml:space="preserve">2026-07-18 17:21:05</t>
  </si>
  <si>
    <t xml:space="preserve">Archers, Barbarian Barrel, Dark Prince, Fire Spirit, Graveyard, Poison, Skeletons, Tesla</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</si>
  <si>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</si>
  <si>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</si>
  <si>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</si>
  <si>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</si>
  <si>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</si>
  <si>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</si>
  <si>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</si>
  <si>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</si>
  <si>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</si>
  <si>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</si>
  <si>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</si>
  <si>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</si>
  <si>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</si>
  <si>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</si>
  <si>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Barbarian Barrel, Electro Spirit, Fireball, Fisherman, Goblins, Hunter, Royal Ghost, Royal Giant</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</si>
  <si>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</si>
  <si>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</si>
  <si>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</si>
  <si>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</si>
  <si>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</si>
  <si>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</si>
  <si>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</si>
  <si>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</si>
  <si>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</si>
  <si>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</si>
  <si>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</si>
  <si>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</si>
  <si>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</si>
  <si>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</si>
  <si>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</si>
  <si>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</si>
  <si>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Archers, Giant Snowball, Goblin Demolisher, Goblin Drill, Goblin Hut, Mighty Miner, Poison, Skeletons</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</si>
  <si>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</si>
  <si>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</si>
  <si>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</si>
  <si>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</si>
  <si>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</si>
  <si>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Er¿ck ✨️</t>
  </si>
  <si>
    <t xml:space="preserve">#UJ0PYGCU</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</si>
  <si>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</si>
  <si>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</si>
  <si>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</si>
  <si>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</si>
  <si>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</si>
  <si>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</si>
  <si>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</si>
  <si>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</si>
  <si>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</si>
  <si>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</si>
  <si>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</si>
  <si>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</si>
  <si>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</si>
  <si>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</si>
  <si>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</si>
  <si>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</si>
  <si>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</si>
  <si>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</si>
  <si>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</si>
  <si>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</si>
  <si>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</si>
  <si>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</si>
  <si>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</si>
  <si>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</si>
  <si>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</si>
  <si>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</si>
  <si>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</si>
  <si>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</si>
  <si>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</si>
  <si>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</si>
  <si>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</si>
  <si>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</si>
  <si>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</si>
  <si>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</si>
  <si>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</si>
  <si>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</si>
  <si>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</si>
  <si>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</si>
  <si>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</si>
  <si>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</si>
  <si>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</si>
  <si>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</si>
  <si>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</si>
  <si>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</si>
  <si>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</si>
  <si>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</si>
  <si>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</si>
  <si>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</si>
  <si>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</si>
  <si>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</si>
  <si>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</si>
  <si>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</si>
  <si>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</si>
  <si>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</si>
  <si>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</si>
  <si>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</si>
  <si>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</si>
  <si>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</si>
  <si>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</si>
  <si>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</si>
  <si>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</si>
  <si>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</si>
  <si>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</si>
  <si>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</si>
  <si>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</si>
  <si>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</si>
  <si>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</si>
  <si>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</si>
  <si>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</si>
  <si>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</si>
  <si>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Noto Sans CJK SC"/>
        <family val="2"/>
      </rPr>
      <t xml:space="preserve">之安神</t>
    </r>
    <r>
      <rPr>
        <sz val="11"/>
        <rFont val="Arial"/>
        <family val="0"/>
        <charset val="1"/>
      </rPr>
      <t xml:space="preserve">_D1_CRL</t>
    </r>
  </si>
  <si>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</si>
  <si>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</si>
  <si>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</si>
  <si>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</si>
  <si>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</si>
  <si>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</si>
  <si>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</si>
  <si>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</si>
  <si>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</si>
  <si>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</si>
  <si>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</si>
  <si>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</si>
  <si>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</si>
  <si>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</si>
  <si>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</si>
  <si>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</si>
  <si>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</si>
  <si>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Barbarian Barrel, Berserker, Earthquake, Fire Spirit, Firecracker, Hog Rider, Monk, Tesla</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</si>
  <si>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</si>
  <si>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</si>
  <si>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</si>
  <si>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</si>
  <si>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</si>
  <si>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</si>
  <si>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</si>
  <si>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</si>
  <si>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</si>
  <si>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</si>
  <si>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</si>
  <si>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</si>
  <si>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</si>
  <si>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</si>
  <si>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</si>
  <si>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</si>
  <si>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</si>
  <si>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</si>
  <si>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</si>
  <si>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</si>
  <si>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</si>
  <si>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</si>
  <si>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</si>
  <si>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</si>
  <si>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</si>
  <si>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</si>
  <si>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</si>
  <si>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</si>
  <si>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</si>
  <si>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</si>
  <si>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</si>
  <si>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</si>
  <si>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</si>
  <si>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</si>
  <si>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</si>
  <si>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</si>
  <si>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</si>
  <si>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</si>
  <si>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</si>
  <si>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</si>
  <si>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</si>
  <si>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</si>
  <si>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</si>
  <si>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</si>
  <si>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</si>
  <si>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</si>
  <si>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</si>
  <si>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</si>
  <si>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</si>
  <si>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</si>
  <si>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</si>
  <si>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</si>
  <si>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</si>
  <si>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</si>
  <si>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</si>
  <si>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</si>
  <si>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</si>
  <si>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</si>
  <si>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</si>
  <si>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</si>
  <si>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</si>
  <si>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</si>
  <si>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</si>
  <si>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</si>
  <si>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</si>
  <si>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</si>
  <si>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</si>
  <si>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</si>
  <si>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</si>
  <si>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</si>
  <si>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</si>
  <si>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</si>
  <si>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</si>
  <si>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</si>
  <si>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</si>
  <si>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</si>
  <si>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</si>
  <si>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</si>
  <si>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</si>
  <si>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</si>
  <si>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</si>
  <si>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</si>
  <si>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</si>
  <si>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</si>
  <si>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</si>
  <si>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</si>
  <si>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</si>
  <si>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</si>
  <si>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</si>
  <si>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</si>
  <si>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</si>
  <si>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</si>
  <si>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Noto Sans CJK SC"/>
        <family val="2"/>
      </rPr>
      <t xml:space="preserve">らいか</t>
    </r>
    <r>
      <rPr>
        <sz val="11"/>
        <rFont val="Arial"/>
        <family val="0"/>
        <charset val="1"/>
      </rPr>
      <t xml:space="preserve">_D1_CRL</t>
    </r>
  </si>
  <si>
    <t xml:space="preserve">らいか</t>
  </si>
  <si>
    <t xml:space="preserve">#20Y9Y0LP8L</t>
  </si>
  <si>
    <t xml:space="preserve">2026-07-18 16:49:04</t>
  </si>
  <si>
    <t xml:space="preserve">Bomber, Dark Prince, Fire Spirit, Giant Snowball, Goblin Drill, Poison, Skeletons, Tesla</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</si>
  <si>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</si>
  <si>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</si>
  <si>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</si>
  <si>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</si>
  <si>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</si>
  <si>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</si>
  <si>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</si>
  <si>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Archers, Barbarian Barrel, Dark Prince, Electro Spirit, Fireball, Goblin Demolisher, Goblin Hut, Royal Hogs</t>
  </si>
  <si>
    <t xml:space="preserve">Arrows, Battle Ram, Fisherman, Golden Knight, Mega Knight, Mother Witch, Skeleton Dragons, Zappies</t>
  </si>
  <si>
    <r>
      <rPr>
        <sz val="11"/>
        <rFont val="Arial"/>
        <family val="0"/>
        <charset val="1"/>
      </rPr>
      <t xml:space="preserve">Pedro™️_vs_CALSub™✨</t>
    </r>
    <r>
      <rPr>
        <sz val="11"/>
        <rFont val="Noto Sans CJK SC"/>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</si>
  <si>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</si>
  <si>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</si>
  <si>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</si>
  <si>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</si>
  <si>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</si>
  <si>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</si>
  <si>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RAD_vs_Nandoxs_D1_CRL</t>
  </si>
  <si>
    <t xml:space="preserve">RAD</t>
  </si>
  <si>
    <t xml:space="preserve">#8QRCJQ9Y</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</si>
  <si>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</si>
  <si>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</si>
  <si>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</si>
  <si>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</si>
  <si>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</si>
  <si>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Noto Sans CJK SC"/>
        <family val="2"/>
      </rPr>
      <t xml:space="preserve">流星</t>
    </r>
    <r>
      <rPr>
        <sz val="11"/>
        <rFont val="Arial"/>
        <family val="0"/>
        <charset val="1"/>
      </rPr>
      <t xml:space="preserve">_D1_CRL</t>
    </r>
  </si>
  <si>
    <t xml:space="preserve">流星</t>
  </si>
  <si>
    <t xml:space="preserve">#2UC2GCCV0</t>
  </si>
  <si>
    <t xml:space="preserve">2026-07-18 14:45:02</t>
  </si>
  <si>
    <t xml:space="preserve">Berserker, Bowler, Electro Spirit, Fireball, Minions, Mortar, Rascals, Skeleton Barrel</t>
  </si>
  <si>
    <t xml:space="preserve">2026-07-18 14:53:47</t>
  </si>
  <si>
    <r>
      <rPr>
        <sz val="11"/>
        <rFont val="Arial"/>
        <family val="0"/>
        <charset val="1"/>
      </rPr>
      <t xml:space="preserve">RAD_vs_Beta</t>
    </r>
    <r>
      <rPr>
        <sz val="11"/>
        <rFont val="Noto Sans CJK SC"/>
        <family val="2"/>
      </rPr>
      <t xml:space="preserve">能あ来</t>
    </r>
    <r>
      <rPr>
        <sz val="11"/>
        <rFont val="Arial"/>
        <family val="0"/>
        <charset val="1"/>
      </rPr>
      <t xml:space="preserve">दुर_D1_CRL</t>
    </r>
  </si>
  <si>
    <r>
      <rPr>
        <sz val="11"/>
        <rFont val="Arial"/>
        <family val="0"/>
        <charset val="1"/>
      </rPr>
      <t xml:space="preserve">Beta</t>
    </r>
    <r>
      <rPr>
        <sz val="11"/>
        <rFont val="Noto Sans CJK SC"/>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</si>
  <si>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</si>
  <si>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</si>
  <si>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</si>
  <si>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</si>
  <si>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</si>
  <si>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</si>
  <si>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</si>
  <si>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</si>
  <si>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</si>
  <si>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</si>
  <si>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</si>
  <si>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</si>
  <si>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</si>
  <si>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</si>
  <si>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</si>
  <si>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</si>
  <si>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</si>
  <si>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</si>
  <si>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Crazy Hulk✨LF</t>
  </si>
  <si>
    <t xml:space="preserve">#9G2P9PRLG</t>
  </si>
  <si>
    <t xml:space="preserve">Archers, Baby Dragon, Balloon, Bomb Tower, Giant Skeleton, Miner, Tornado, Zap</t>
  </si>
  <si>
    <t xml:space="preserve">Archers, Dark Prince, Giant Snowball, Goblin Demolisher, Goblin Hut, Graveyard, Poison, Skeletons</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</si>
  <si>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</si>
  <si>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</si>
  <si>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</si>
  <si>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</si>
  <si>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</si>
  <si>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</si>
  <si>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</si>
  <si>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</si>
  <si>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</si>
  <si>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</si>
  <si>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</si>
  <si>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</si>
  <si>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</si>
  <si>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</si>
  <si>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</si>
  <si>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</si>
  <si>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</si>
  <si>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</si>
  <si>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</si>
  <si>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</si>
  <si>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18:24:55</t>
  </si>
  <si>
    <t xml:space="preserve">2026-07-18 18:36:17</t>
  </si>
  <si>
    <t xml:space="preserve">Giant Skeleton, Hog Rider, Lumberjack, Mother Witch, Royal Ghost, Vines, Wizard, Zappies</t>
  </si>
  <si>
    <t xml:space="preserve">Baby Dragon, Bomber, Golden Knight, Golem, Ice Wizard, Lightning, Tombstone, Tornado</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</si>
  <si>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</si>
  <si>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</si>
  <si>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</si>
  <si>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</si>
  <si>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</si>
  <si>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</si>
  <si>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</si>
  <si>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</si>
  <si>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</si>
  <si>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</si>
  <si>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</si>
  <si>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</si>
  <si>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</si>
  <si>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</si>
  <si>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</si>
  <si>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</si>
  <si>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</si>
  <si>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</si>
  <si>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</si>
  <si>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</si>
  <si>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</si>
  <si>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</si>
  <si>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</si>
  <si>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</si>
  <si>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</si>
  <si>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</si>
  <si>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</si>
  <si>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</si>
  <si>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</si>
  <si>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</si>
  <si>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</si>
  <si>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</si>
  <si>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</si>
  <si>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</si>
  <si>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</si>
  <si>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</si>
  <si>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</si>
  <si>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</si>
  <si>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Boss Bandit, Dart Goblin, Fire Spirit, Goblin Barrel, Ice Spirit, Royal Delivery, Tesla, Wall Breakers</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</si>
  <si>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</si>
  <si>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</si>
  <si>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</si>
  <si>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</si>
  <si>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</si>
  <si>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</si>
  <si>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</si>
  <si>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</si>
  <si>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</si>
  <si>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</si>
  <si>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</si>
  <si>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</si>
  <si>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</si>
  <si>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</si>
  <si>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</si>
  <si>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</si>
  <si>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</si>
  <si>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Noto Sans CJK SC"/>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</si>
  <si>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</si>
  <si>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</si>
  <si>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</si>
  <si>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</si>
  <si>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</si>
  <si>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Noto Sans CJK SC"/>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</si>
  <si>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</si>
  <si>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</si>
  <si>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</si>
  <si>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</si>
  <si>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</si>
  <si>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</si>
  <si>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</si>
  <si>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</si>
  <si>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</si>
  <si>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</si>
  <si>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</si>
  <si>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</si>
  <si>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</si>
  <si>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</si>
  <si>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</si>
  <si>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</si>
  <si>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</si>
  <si>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</si>
  <si>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</si>
  <si>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Noto Sans CJK SC"/>
        <family val="2"/>
      </rPr>
      <t xml:space="preserve">安之</t>
    </r>
    <r>
      <rPr>
        <sz val="11"/>
        <rFont val="Arial"/>
        <family val="0"/>
        <charset val="1"/>
      </rPr>
      <t xml:space="preserve">_D1_CRL</t>
    </r>
  </si>
  <si>
    <r>
      <rPr>
        <sz val="11"/>
        <rFont val="Arial"/>
        <family val="0"/>
        <charset val="1"/>
      </rPr>
      <t xml:space="preserve">khazardy✨</t>
    </r>
    <r>
      <rPr>
        <sz val="11"/>
        <rFont val="Noto Sans CJK SC"/>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</si>
  <si>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</si>
  <si>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</si>
  <si>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</si>
  <si>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</si>
  <si>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</si>
  <si>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</si>
  <si>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</si>
  <si>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</si>
  <si>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Noto Sans CJK SC"/>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</si>
  <si>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</si>
  <si>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</si>
  <si>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</si>
  <si>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</si>
  <si>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</si>
  <si>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</si>
  <si>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</si>
  <si>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</si>
  <si>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</si>
  <si>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</si>
  <si>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</si>
  <si>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</si>
  <si>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</si>
  <si>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</si>
  <si>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</si>
  <si>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</si>
  <si>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Rainbow_vs_GençAslan:)_D1</t>
  </si>
  <si>
    <t xml:space="preserve">Rainbow</t>
  </si>
  <si>
    <t xml:space="preserve">#VR90898</t>
  </si>
  <si>
    <t xml:space="preserve">2026-07-16 19:42:40</t>
  </si>
  <si>
    <t xml:space="preserve">Barbarian Barrel, Boss Bandit, Executioner, Giant Snowball, Lightning, Ram Rider, Ronin, Royal Ghost</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</si>
  <si>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</si>
  <si>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</si>
  <si>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</si>
  <si>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</si>
  <si>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</si>
  <si>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</si>
  <si>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</si>
  <si>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</si>
  <si>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</si>
  <si>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</si>
  <si>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</si>
  <si>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</si>
  <si>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</si>
  <si>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</si>
  <si>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</si>
  <si>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</si>
  <si>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</si>
  <si>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</si>
  <si>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</si>
  <si>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</si>
  <si>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</si>
  <si>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</si>
  <si>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</si>
  <si>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</si>
  <si>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</si>
  <si>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</si>
  <si>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</si>
  <si>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</si>
  <si>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</si>
  <si>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</si>
  <si>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</si>
  <si>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Baby Dragon, Barbarian Barrel, Bowler, Electro Giant, Goblin Cage, Lightning, Mother Witch, Tornado</t>
  </si>
  <si>
    <t xml:space="preserve">2026-07-16 21:36:39</t>
  </si>
  <si>
    <r>
      <rPr>
        <sz val="11"/>
        <rFont val="Arial"/>
        <family val="0"/>
        <charset val="1"/>
      </rPr>
      <t xml:space="preserve">Rainbow_vs_evolve✨</t>
    </r>
    <r>
      <rPr>
        <sz val="11"/>
        <rFont val="Noto Sans CJK SC"/>
        <family val="2"/>
      </rPr>
      <t xml:space="preserve">律师</t>
    </r>
    <r>
      <rPr>
        <sz val="11"/>
        <rFont val="Arial"/>
        <family val="0"/>
        <charset val="1"/>
      </rPr>
      <t xml:space="preserve">_D1</t>
    </r>
  </si>
  <si>
    <r>
      <rPr>
        <sz val="11"/>
        <rFont val="Arial"/>
        <family val="0"/>
        <charset val="1"/>
      </rPr>
      <t xml:space="preserve">evolve✨</t>
    </r>
    <r>
      <rPr>
        <sz val="11"/>
        <rFont val="Noto Sans CJK SC"/>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</si>
  <si>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</si>
  <si>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</si>
  <si>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</si>
  <si>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</si>
  <si>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</si>
  <si>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</si>
  <si>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Noto Sans CJK SC"/>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</si>
  <si>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</si>
  <si>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</si>
  <si>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</si>
  <si>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Noto Sans CJK SC"/>
        <family val="2"/>
      </rPr>
      <t xml:space="preserve">律师</t>
    </r>
    <r>
      <rPr>
        <sz val="11"/>
        <rFont val="Arial"/>
        <family val="0"/>
        <charset val="1"/>
      </rPr>
      <t xml:space="preserve">_D3</t>
    </r>
  </si>
  <si>
    <t xml:space="preserve">2026-07-16 23:31:03</t>
  </si>
  <si>
    <t xml:space="preserve">2026-07-16 23:37:40</t>
  </si>
  <si>
    <t xml:space="preserve">2026-07-16 23:43:35</t>
  </si>
  <si>
    <t xml:space="preserve">Fireball, Fisherman, Hunter, Monk, Royal Giant, Skeleton Dragons, The Log, Tombstone</t>
  </si>
  <si>
    <t xml:space="preserve">Bomb Tower, Boss Bandit, Electro Spirit, Furnace, Goblins, Hog Rider, Lightning, The Log</t>
  </si>
  <si>
    <r>
      <rPr>
        <sz val="11"/>
        <rFont val="Arial"/>
        <family val="0"/>
        <charset val="1"/>
      </rPr>
      <t xml:space="preserve">Rainbow_vs_evolve✨</t>
    </r>
    <r>
      <rPr>
        <sz val="11"/>
        <rFont val="Noto Sans CJK SC"/>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</si>
  <si>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</si>
  <si>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</si>
  <si>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</si>
  <si>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</si>
  <si>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</si>
  <si>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</si>
  <si>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</si>
  <si>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</si>
  <si>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</si>
  <si>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</si>
  <si>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Fire Spirit, Goblin Barrel, Ice Spirit, Inferno Tower, Magic Archer, Royal Delivery, Valkyrie, Wall Breakers</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</si>
  <si>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</si>
  <si>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</si>
  <si>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</si>
  <si>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</si>
  <si>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</si>
  <si>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</si>
  <si>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</si>
  <si>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</si>
  <si>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</si>
  <si>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</si>
  <si>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</si>
  <si>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</si>
  <si>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</si>
  <si>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</si>
  <si>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</si>
  <si>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</si>
  <si>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</si>
  <si>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</si>
  <si>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</si>
  <si>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</si>
  <si>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</si>
  <si>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</si>
  <si>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Noto Sans CJK SC"/>
        <family val="2"/>
      </rPr>
      <t xml:space="preserve">業務化｜</t>
    </r>
    <r>
      <rPr>
        <sz val="11"/>
        <rFont val="Arial"/>
        <family val="0"/>
        <charset val="1"/>
      </rPr>
      <t xml:space="preserve">Jacky♡✨️_D1_CRL</t>
    </r>
  </si>
  <si>
    <t xml:space="preserve">業務化｜ Jacky♡✨️</t>
  </si>
  <si>
    <t xml:space="preserve">#GUU2L8G9Q</t>
  </si>
  <si>
    <t xml:space="preserve">2026-07-18 14:22:53</t>
  </si>
  <si>
    <t xml:space="preserve">Rainbow_vs_BielvinisCR_D1_CRL</t>
  </si>
  <si>
    <t xml:space="preserve">Bielvinis CR</t>
  </si>
  <si>
    <t xml:space="preserve">#QQ2PUQ2QQ</t>
  </si>
  <si>
    <t xml:space="preserve">2026-07-18 14:44:27</t>
  </si>
  <si>
    <t xml:space="preserve">Barbarian Barrel, Berserker, Electro Spirit, Lightning, Magic Archer, Ronin, Royal Hogs, Tesla</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</si>
  <si>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</si>
  <si>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</si>
  <si>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</si>
  <si>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</si>
  <si>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</si>
  <si>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</si>
  <si>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</si>
  <si>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</si>
  <si>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</si>
  <si>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Noto Sans CJK SC"/>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</si>
  <si>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</si>
  <si>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Noto Sans CJK SC"/>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</si>
  <si>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</si>
  <si>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</si>
  <si>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</si>
  <si>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</si>
  <si>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</si>
  <si>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Noto Sans CJK SC"/>
        <family val="2"/>
      </rPr>
      <t xml:space="preserve">宙斯✨风林</t>
    </r>
    <r>
      <rPr>
        <sz val="11"/>
        <rFont val="Arial"/>
        <family val="0"/>
        <charset val="1"/>
      </rPr>
      <t xml:space="preserve">_D1_CRL</t>
    </r>
  </si>
  <si>
    <r>
      <rPr>
        <sz val="11"/>
        <rFont val="Arial"/>
        <family val="0"/>
        <charset val="1"/>
      </rPr>
      <t xml:space="preserve">Mohamed </t>
    </r>
    <r>
      <rPr>
        <sz val="11"/>
        <rFont val="Noto Sans CJK SC"/>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</si>
  <si>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</si>
  <si>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</si>
  <si>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</si>
  <si>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</si>
  <si>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</si>
  <si>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Barbarian Barrel, Fireball, Goblins, Hog Rider, Ice Spirit, Mega Knight, Musketeer, Tesla</t>
  </si>
  <si>
    <t xml:space="preserve">2026-07-18 17:41:54</t>
  </si>
  <si>
    <t xml:space="preserve">Balloon, Bomb Tower, Executioner, Knight, Miner, Skeleton Dragons, Tornado, Zap</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</si>
  <si>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</si>
  <si>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</si>
  <si>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</si>
  <si>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</si>
  <si>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Dark Prince, Fire Spirit, Giant Snowball, Goblin Drill, Magic Archer, Poison, Skeletons, Tesla</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</si>
  <si>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</si>
  <si>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</si>
  <si>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</si>
  <si>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</si>
  <si>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</si>
  <si>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</si>
  <si>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</si>
  <si>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</si>
  <si>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Rin✨</t>
    </r>
    <r>
      <rPr>
        <sz val="11"/>
        <rFont val="Noto Sans CJK SC"/>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</si>
  <si>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</si>
  <si>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</si>
  <si>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Noto Sans CJK SC"/>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</si>
  <si>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</si>
  <si>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</si>
  <si>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</si>
  <si>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</si>
  <si>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</si>
  <si>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t xml:space="preserve">Balloon, Bomb Tower, Executioner, Giant Skeleton, Miner, Tornado, Zap, Zappies</t>
  </si>
  <si>
    <r>
      <rPr>
        <sz val="11"/>
        <rFont val="Arial"/>
        <family val="0"/>
        <charset val="1"/>
      </rPr>
      <t xml:space="preserve">Rin✨</t>
    </r>
    <r>
      <rPr>
        <sz val="11"/>
        <rFont val="Noto Sans CJK SC"/>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</si>
  <si>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</si>
  <si>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</si>
  <si>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</si>
  <si>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</si>
  <si>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</si>
  <si>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</si>
  <si>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Noto Sans CJK SC"/>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</si>
  <si>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</si>
  <si>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</si>
  <si>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</si>
  <si>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Fire Spirit, Giant Snowball, Goblin Drill, Guards, Magic Archer, Poison, Ronin, Tesla</t>
  </si>
  <si>
    <t xml:space="preserve">2026-07-16 12:31:23</t>
  </si>
  <si>
    <t xml:space="preserve">Cannon, Dart Goblin, Fire Spirit, Goblin Barrel, Goblins, Golden Knight, Royal Delivery, Wall Breakers</t>
  </si>
  <si>
    <r>
      <rPr>
        <sz val="11"/>
        <rFont val="Arial"/>
        <family val="0"/>
        <charset val="1"/>
      </rPr>
      <t xml:space="preserve">Rin✨</t>
    </r>
    <r>
      <rPr>
        <sz val="11"/>
        <rFont val="Noto Sans CJK SC"/>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</si>
  <si>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</si>
  <si>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</si>
  <si>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</si>
  <si>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</si>
  <si>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</si>
  <si>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</si>
  <si>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t xml:space="preserve">Electro Spirit, Fisherman, Lightning, Monk, Royal Giant, Skeletons, The Log, Wizard</t>
  </si>
  <si>
    <r>
      <rPr>
        <sz val="11"/>
        <rFont val="Arial"/>
        <family val="0"/>
        <charset val="1"/>
      </rPr>
      <t xml:space="preserve">Rin✨</t>
    </r>
    <r>
      <rPr>
        <sz val="11"/>
        <rFont val="Noto Sans CJK SC"/>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</si>
  <si>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</si>
  <si>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</si>
  <si>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</si>
  <si>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</si>
  <si>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</si>
  <si>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Noto Sans CJK SC"/>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</si>
  <si>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</si>
  <si>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</si>
  <si>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</si>
  <si>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Barbarian Barrel, Boss Bandit, Executioner, Giant Snowball, Guards, Hog Rider, Lightning, Royal Ghost</t>
  </si>
  <si>
    <t xml:space="preserve">2026-07-16 13:36:01</t>
  </si>
  <si>
    <t xml:space="preserve">Earthquake, Hog Rider, Ice Spirit, Monk, Skeletons, Tesla, The Log, Witch</t>
  </si>
  <si>
    <r>
      <rPr>
        <sz val="11"/>
        <rFont val="Arial"/>
        <family val="0"/>
        <charset val="1"/>
      </rPr>
      <t xml:space="preserve">Rin✨</t>
    </r>
    <r>
      <rPr>
        <sz val="11"/>
        <rFont val="Noto Sans CJK SC"/>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</si>
  <si>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</si>
  <si>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</si>
  <si>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</si>
  <si>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</si>
  <si>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</si>
  <si>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Noto Sans CJK SC"/>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</si>
  <si>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</si>
  <si>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</si>
  <si>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</si>
  <si>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</si>
  <si>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</si>
  <si>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Noto Sans CJK SC"/>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</si>
  <si>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</si>
  <si>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</si>
  <si>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</si>
  <si>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</si>
  <si>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</si>
  <si>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Noto Sans CJK SC"/>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</si>
  <si>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</si>
  <si>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</si>
  <si>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</si>
  <si>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Earthquake, Electro Spirit, Hog Rider, Monk, Skeletons, Tesla, The Log, Wizard</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</si>
  <si>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</si>
  <si>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</si>
  <si>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Noto Sans CJK SC"/>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</si>
  <si>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</si>
  <si>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</si>
  <si>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</si>
  <si>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</si>
  <si>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</si>
  <si>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</si>
  <si>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</si>
  <si>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</si>
  <si>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Noto Sans CJK SC"/>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</si>
  <si>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</si>
  <si>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</si>
  <si>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</si>
  <si>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Electro Spirit, Fireball, Fisherman, Goblins, Hunter, Lumberjack, Royal Giant, The Log</t>
  </si>
  <si>
    <t xml:space="preserve">2026-07-17 14:10:55</t>
  </si>
  <si>
    <t xml:space="preserve">Dark Prince, Fire Spirit, Giant Snowball, Goblins, Hog Rider, Lightning, Skeleton Dragons, Tesla</t>
  </si>
  <si>
    <r>
      <rPr>
        <sz val="11"/>
        <rFont val="Arial"/>
        <family val="0"/>
        <charset val="1"/>
      </rPr>
      <t xml:space="preserve">Rin✨</t>
    </r>
    <r>
      <rPr>
        <sz val="11"/>
        <rFont val="Noto Sans CJK SC"/>
        <family val="2"/>
      </rPr>
      <t xml:space="preserve">安之</t>
    </r>
    <r>
      <rPr>
        <sz val="11"/>
        <rFont val="Arial"/>
        <family val="0"/>
        <charset val="1"/>
      </rPr>
      <t xml:space="preserve">_vs_SandBox_D5</t>
    </r>
  </si>
  <si>
    <t xml:space="preserve">2026-07-17 14:17:09</t>
  </si>
  <si>
    <t xml:space="preserve">Baby Dragon, Barbarian Barrel, Bowler, Electro Giant, Goblin Cage, Golden Knight, Lightning, Tornado</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</si>
  <si>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</si>
  <si>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</si>
  <si>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</si>
  <si>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</si>
  <si>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</si>
  <si>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Noto Sans CJK SC"/>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</si>
  <si>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</si>
  <si>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</si>
  <si>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</si>
  <si>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</si>
  <si>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Berserker, Bomb Tower, Fire Spirit, Giant Snowball, Goblin Drill, Knight, Magic Archer, Poison</t>
  </si>
  <si>
    <t xml:space="preserve">Archers, Baby Dragon, Barbarian Barrel, Bowler, Electro Giant, Lightning, Tombstone, Tornado</t>
  </si>
  <si>
    <r>
      <rPr>
        <sz val="11"/>
        <rFont val="Arial"/>
        <family val="0"/>
        <charset val="1"/>
      </rPr>
      <t xml:space="preserve">Rin✨</t>
    </r>
    <r>
      <rPr>
        <sz val="11"/>
        <rFont val="Noto Sans CJK SC"/>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</si>
  <si>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</si>
  <si>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</si>
  <si>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</si>
  <si>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</si>
  <si>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</si>
  <si>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Dark Prince, Goblin Hut, Goblins, Graveyard, Ice Spirit, Musketeer, Poison, Royal Delivery</t>
  </si>
  <si>
    <t xml:space="preserve">Fireball, Giant, Guards, Hunter, Inferno Dragon, Miner, The Log, Zap</t>
  </si>
  <si>
    <t xml:space="preserve">Berserker, Fire Spirit, Fireball, Goblin Barrel, Inferno Tower, Magic Archer, Valkyrie, Wall Breakers</t>
  </si>
  <si>
    <t xml:space="preserve">Bomber, Electro Spirit, Giant Snowball, Goblin Demolisher, Goblin Drill, Knight, Poison, Tesla</t>
  </si>
  <si>
    <r>
      <rPr>
        <sz val="11"/>
        <rFont val="Arial"/>
        <family val="0"/>
        <charset val="1"/>
      </rPr>
      <t xml:space="preserve">Rin✨</t>
    </r>
    <r>
      <rPr>
        <sz val="11"/>
        <rFont val="Noto Sans CJK SC"/>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</si>
  <si>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</si>
  <si>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</si>
  <si>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</si>
  <si>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</si>
  <si>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</si>
  <si>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Noto Sans CJK SC"/>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</si>
  <si>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</si>
  <si>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</si>
  <si>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</si>
  <si>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</si>
  <si>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</si>
  <si>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</si>
  <si>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Noto Sans CJK SC"/>
        <family val="2"/>
      </rPr>
      <t xml:space="preserve">安之</t>
    </r>
    <r>
      <rPr>
        <sz val="11"/>
        <rFont val="Arial"/>
        <family val="0"/>
        <charset val="1"/>
      </rPr>
      <t xml:space="preserve">_vs_saif</t>
    </r>
    <r>
      <rPr>
        <sz val="11"/>
        <rFont val="Noto Sans CJK SC"/>
        <family val="2"/>
      </rPr>
      <t xml:space="preserve">律师</t>
    </r>
    <r>
      <rPr>
        <sz val="11"/>
        <rFont val="Arial"/>
        <family val="0"/>
        <charset val="1"/>
      </rPr>
      <t xml:space="preserve">Kun✨_D1_CRL</t>
    </r>
  </si>
  <si>
    <r>
      <rPr>
        <sz val="11"/>
        <rFont val="Arial"/>
        <family val="0"/>
        <charset val="1"/>
      </rPr>
      <t xml:space="preserve">saif</t>
    </r>
    <r>
      <rPr>
        <sz val="11"/>
        <rFont val="Noto Sans CJK SC"/>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</si>
  <si>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</si>
  <si>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</si>
  <si>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</si>
  <si>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</si>
  <si>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Noto Sans CJK SC"/>
        <family val="2"/>
      </rPr>
      <t xml:space="preserve">安之</t>
    </r>
    <r>
      <rPr>
        <sz val="11"/>
        <rFont val="Arial"/>
        <family val="0"/>
        <charset val="1"/>
      </rPr>
      <t xml:space="preserve">_vs_SamuelBassotto_D1_CRL</t>
    </r>
  </si>
  <si>
    <t xml:space="preserve">2026-07-18 16:49:48</t>
  </si>
  <si>
    <t xml:space="preserve">Barbarian Barrel, Electro Spirit, Fireball, Hog Rider, Mega Knight, Musketeer, Skeletons, Tesla</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</si>
  <si>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</si>
  <si>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</si>
  <si>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</si>
  <si>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</si>
  <si>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Noto Sans CJK SC"/>
        <family val="2"/>
      </rPr>
      <t xml:space="preserve">安之</t>
    </r>
    <r>
      <rPr>
        <sz val="11"/>
        <rFont val="Arial"/>
        <family val="0"/>
        <charset val="1"/>
      </rPr>
      <t xml:space="preserve">_vs_FrancoMedinaSL_D1_CRL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</si>
  <si>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</si>
  <si>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</si>
  <si>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</si>
  <si>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</si>
  <si>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</si>
  <si>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Barbarian Barrel, Bomb Tower, Furnace, Hog Rider, Ice Spirit, Lightning, Monk, Spear Goblins</t>
  </si>
  <si>
    <t xml:space="preserve">Executioner, Fire Spirit, Goblin Drill, Goblins, Knight, Tesla, The Log, Tornado</t>
  </si>
  <si>
    <r>
      <rPr>
        <sz val="11"/>
        <rFont val="Arial"/>
        <family val="0"/>
        <charset val="1"/>
      </rPr>
      <t xml:space="preserve">Rin✨</t>
    </r>
    <r>
      <rPr>
        <sz val="11"/>
        <rFont val="Noto Sans CJK SC"/>
        <family val="2"/>
      </rPr>
      <t xml:space="preserve">安之</t>
    </r>
    <r>
      <rPr>
        <sz val="11"/>
        <rFont val="Arial"/>
        <family val="0"/>
        <charset val="1"/>
      </rPr>
      <t xml:space="preserve">_vs_hicham_D1_CRL</t>
    </r>
  </si>
  <si>
    <t xml:space="preserve">2026-07-18 17:52:08</t>
  </si>
  <si>
    <t xml:space="preserve">Arrows, Battle Ram, Giant Skeleton, Golden Knight, Lumberjack, Mother Witch, Skeleton Dragons, Zap</t>
  </si>
  <si>
    <t xml:space="preserve">2026-07-18 18:03:29</t>
  </si>
  <si>
    <t xml:space="preserve">Baby Dragon, Barbarian Barrel, Dark Prince, Electro Dragon, Golem, Lightning, Tombstone, Tornado</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</si>
  <si>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</si>
  <si>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</si>
  <si>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Noto Sans CJK SC"/>
        <family val="2"/>
      </rPr>
      <t xml:space="preserve">安之</t>
    </r>
    <r>
      <rPr>
        <sz val="11"/>
        <rFont val="Arial"/>
        <family val="0"/>
        <charset val="1"/>
      </rPr>
      <t xml:space="preserve">_vs_</t>
    </r>
    <r>
      <rPr>
        <sz val="11"/>
        <rFont val="Noto Sans CJK SC"/>
        <family val="2"/>
      </rPr>
      <t xml:space="preserve">てち</t>
    </r>
    <r>
      <rPr>
        <sz val="11"/>
        <rFont val="Arial"/>
        <family val="0"/>
        <charset val="1"/>
      </rPr>
      <t xml:space="preserve">_D1_CRL</t>
    </r>
  </si>
  <si>
    <t xml:space="preserve">2026-07-18 18:26:31</t>
  </si>
  <si>
    <t xml:space="preserve">2026-07-18 18:35:39</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</si>
  <si>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</si>
  <si>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</si>
  <si>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Noto Sans CJK SC"/>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</si>
  <si>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</si>
  <si>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</si>
  <si>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</si>
  <si>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</si>
  <si>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</si>
  <si>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</si>
  <si>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Noto Sans CJK SC"/>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</si>
  <si>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</si>
  <si>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</si>
  <si>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</si>
  <si>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</si>
  <si>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</si>
  <si>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</si>
  <si>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Noto Sans CJK SC"/>
        <family val="2"/>
      </rPr>
      <t xml:space="preserve">たぁ</t>
    </r>
    <r>
      <rPr>
        <sz val="11"/>
        <rFont val="Arial"/>
        <family val="0"/>
        <charset val="1"/>
      </rPr>
      <t xml:space="preserve">_D3</t>
    </r>
  </si>
  <si>
    <t xml:space="preserve">2026-07-16 18:43:31</t>
  </si>
  <si>
    <t xml:space="preserve">Barbarian Barrel, Dark Prince, Electro Spirit, Lightning, Magic Archer, Royal Hogs, Skeletons, Tesla</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</si>
  <si>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</si>
  <si>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</si>
  <si>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</si>
  <si>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</si>
  <si>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Noto Sans CJK SC"/>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</si>
  <si>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</si>
  <si>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</si>
  <si>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</si>
  <si>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</si>
  <si>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</si>
  <si>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</si>
  <si>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</si>
  <si>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</si>
  <si>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</si>
  <si>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</si>
  <si>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</si>
  <si>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</si>
  <si>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</si>
  <si>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</si>
  <si>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Dark Prince, Electro Spirit, Fireball, Goblin Cage, Heal Spirit, Phoenix, Royal Giant, The Log</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</si>
  <si>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</si>
  <si>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</si>
  <si>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</si>
  <si>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</si>
  <si>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</si>
  <si>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</si>
  <si>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</si>
  <si>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</si>
  <si>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</si>
  <si>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</si>
  <si>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</si>
  <si>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</si>
  <si>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</si>
  <si>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</si>
  <si>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</si>
  <si>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</si>
  <si>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</si>
  <si>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</si>
  <si>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</si>
  <si>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</si>
  <si>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</si>
  <si>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</si>
  <si>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</si>
  <si>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</si>
  <si>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</si>
  <si>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</si>
  <si>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Noto Sans CJK SC"/>
        <family val="2"/>
      </rPr>
      <t xml:space="preserve">杰克</t>
    </r>
    <r>
      <rPr>
        <sz val="11"/>
        <rFont val="Arial"/>
        <family val="0"/>
        <charset val="1"/>
      </rPr>
      <t xml:space="preserve">_D1</t>
    </r>
  </si>
  <si>
    <r>
      <rPr>
        <sz val="11"/>
        <rFont val="Arial"/>
        <family val="0"/>
        <charset val="1"/>
      </rPr>
      <t xml:space="preserve">Ryley_vs_CALSub™✨</t>
    </r>
    <r>
      <rPr>
        <sz val="11"/>
        <rFont val="Noto Sans CJK SC"/>
        <family val="2"/>
      </rPr>
      <t xml:space="preserve">杰克</t>
    </r>
    <r>
      <rPr>
        <sz val="11"/>
        <rFont val="Arial"/>
        <family val="0"/>
        <charset val="1"/>
      </rPr>
      <t xml:space="preserve">_D2</t>
    </r>
  </si>
  <si>
    <r>
      <rPr>
        <sz val="11"/>
        <rFont val="Arial"/>
        <family val="0"/>
        <charset val="1"/>
      </rPr>
      <t xml:space="preserve">Ryley_vs_CALSub™✨</t>
    </r>
    <r>
      <rPr>
        <sz val="11"/>
        <rFont val="Noto Sans CJK SC"/>
        <family val="2"/>
      </rPr>
      <t xml:space="preserve">杰克</t>
    </r>
    <r>
      <rPr>
        <sz val="11"/>
        <rFont val="Arial"/>
        <family val="0"/>
        <charset val="1"/>
      </rPr>
      <t xml:space="preserve">_D3</t>
    </r>
  </si>
  <si>
    <r>
      <rPr>
        <sz val="11"/>
        <rFont val="Arial"/>
        <family val="0"/>
        <charset val="1"/>
      </rPr>
      <t xml:space="preserve">Ryley_vs_CALSub™✨</t>
    </r>
    <r>
      <rPr>
        <sz val="11"/>
        <rFont val="Noto Sans CJK SC"/>
        <family val="2"/>
      </rPr>
      <t xml:space="preserve">杰克</t>
    </r>
    <r>
      <rPr>
        <sz val="11"/>
        <rFont val="Arial"/>
        <family val="0"/>
        <charset val="1"/>
      </rPr>
      <t xml:space="preserve">_D4</t>
    </r>
  </si>
  <si>
    <r>
      <rPr>
        <sz val="11"/>
        <rFont val="Arial"/>
        <family val="0"/>
        <charset val="1"/>
      </rPr>
      <t xml:space="preserve">Ryley_vs_CALSub™✨</t>
    </r>
    <r>
      <rPr>
        <sz val="11"/>
        <rFont val="Noto Sans CJK SC"/>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</si>
  <si>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</si>
  <si>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</si>
  <si>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</si>
  <si>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</si>
  <si>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</si>
  <si>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</si>
  <si>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</si>
  <si>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</si>
  <si>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</si>
  <si>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</si>
  <si>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</si>
  <si>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</si>
  <si>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</si>
  <si>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</si>
  <si>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</si>
  <si>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</si>
  <si>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</si>
  <si>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</si>
  <si>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</si>
  <si>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</si>
  <si>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</si>
  <si>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</si>
  <si>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</si>
  <si>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</si>
  <si>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</si>
  <si>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</si>
  <si>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</si>
  <si>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</si>
  <si>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</si>
  <si>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</si>
  <si>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</si>
  <si>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</si>
  <si>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</si>
  <si>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</si>
  <si>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</si>
  <si>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Earthquake, Electro Spirit, Furnace, Hog Rider, Monk, Skeletons, Tesla, The Log</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</si>
  <si>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</si>
  <si>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</si>
  <si>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</si>
  <si>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</si>
  <si>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</si>
  <si>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Fireball, Fisherman, Goblins, Heal Spirit, Hunter, Monk, Royal Giant, The Log</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</si>
  <si>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</si>
  <si>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</si>
  <si>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</si>
  <si>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</si>
  <si>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</si>
  <si>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</si>
  <si>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</si>
  <si>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</si>
  <si>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</si>
  <si>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</si>
  <si>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</si>
  <si>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</si>
  <si>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</si>
  <si>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</si>
  <si>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 GABRIEL SSJ ➴</t>
  </si>
  <si>
    <t xml:space="preserve">#PP22GUJ9C</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</si>
  <si>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</si>
  <si>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</si>
  <si>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</si>
  <si>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</si>
  <si>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</si>
  <si>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</si>
  <si>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</si>
  <si>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</si>
  <si>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Bats, Berserker, Fire Spirit, Magic Archer, Miner, Royal Delivery, Tesla, Wall Breakers</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</si>
  <si>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</si>
  <si>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</si>
  <si>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</si>
  <si>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</si>
  <si>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</si>
  <si>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</si>
  <si>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</si>
  <si>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</si>
  <si>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</si>
  <si>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</si>
  <si>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</si>
  <si>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Baby Dragon, Cannon, Ice Spirit, Lightning, Mighty Miner, Royal Hogs, Skeletons, The Log</t>
  </si>
  <si>
    <t xml:space="preserve">2026-07-18 18:14:25</t>
  </si>
  <si>
    <t xml:space="preserve">Cannon, Electro Spirit, Furnace, Hog Rider, Lightning, Mighty Miner, Skeletons, The Log</t>
  </si>
  <si>
    <r>
      <rPr>
        <sz val="11"/>
        <rFont val="Arial"/>
        <family val="0"/>
        <charset val="1"/>
      </rPr>
      <t xml:space="preserve">Ryley_vs_Flavio✨</t>
    </r>
    <r>
      <rPr>
        <sz val="11"/>
        <rFont val="Noto Sans CJK SC"/>
        <family val="2"/>
      </rPr>
      <t xml:space="preserve">先生</t>
    </r>
    <r>
      <rPr>
        <sz val="11"/>
        <rFont val="Arial"/>
        <family val="0"/>
        <charset val="1"/>
      </rPr>
      <t xml:space="preserve">_D1_CRL</t>
    </r>
  </si>
  <si>
    <r>
      <rPr>
        <sz val="11"/>
        <rFont val="Arial"/>
        <family val="0"/>
        <charset val="1"/>
      </rPr>
      <t xml:space="preserve">Flavio✨</t>
    </r>
    <r>
      <rPr>
        <sz val="11"/>
        <rFont val="Noto Sans CJK SC"/>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</si>
  <si>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</si>
  <si>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</si>
  <si>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</si>
  <si>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</si>
  <si>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</si>
  <si>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</si>
  <si>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</si>
  <si>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</si>
  <si>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</si>
  <si>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</si>
  <si>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</si>
  <si>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</si>
  <si>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</si>
  <si>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</si>
  <si>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</si>
  <si>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</si>
  <si>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</si>
  <si>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</si>
  <si>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</si>
  <si>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</si>
  <si>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</si>
  <si>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</si>
  <si>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</si>
  <si>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</si>
  <si>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</si>
  <si>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Noto Sans CJK SC"/>
        <family val="2"/>
      </rPr>
      <t xml:space="preserve">こん</t>
    </r>
    <r>
      <rPr>
        <sz val="11"/>
        <rFont val="Arial"/>
        <family val="0"/>
        <charset val="1"/>
      </rPr>
      <t xml:space="preserve">B_D1_CRL</t>
    </r>
  </si>
  <si>
    <t xml:space="preserve">こんB</t>
  </si>
  <si>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</si>
  <si>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</si>
  <si>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</si>
  <si>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</si>
  <si>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</si>
  <si>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</si>
  <si>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</si>
  <si>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</si>
  <si>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</si>
  <si>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</si>
  <si>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</si>
  <si>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</si>
  <si>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Noto Sans CJK SC"/>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</si>
  <si>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</si>
  <si>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</si>
  <si>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</si>
  <si>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</si>
  <si>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</si>
  <si>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</si>
  <si>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</si>
  <si>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Noto Sans CJK SC"/>
        <family val="2"/>
      </rPr>
      <t xml:space="preserve">우티비구독좋아요</t>
    </r>
    <r>
      <rPr>
        <sz val="11"/>
        <rFont val="Arial"/>
        <family val="0"/>
        <charset val="1"/>
      </rPr>
      <t xml:space="preserve">_D1_CRL</t>
    </r>
  </si>
  <si>
    <t xml:space="preserve">우티비구독좋아요</t>
  </si>
  <si>
    <t xml:space="preserve">#U2YVYGGV2</t>
  </si>
  <si>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</si>
  <si>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</si>
  <si>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</si>
  <si>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</si>
  <si>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Noto Sans CJK SC"/>
        <family val="2"/>
      </rPr>
      <t xml:space="preserve">神│</t>
    </r>
    <r>
      <rPr>
        <sz val="11"/>
        <rFont val="Arial"/>
        <family val="0"/>
        <charset val="1"/>
      </rPr>
      <t xml:space="preserve">Venpers™☆_D1_CRL</t>
    </r>
  </si>
  <si>
    <t xml:space="preserve">神│Venpers™☆</t>
  </si>
  <si>
    <t xml:space="preserve">#GU99JUJ</t>
  </si>
  <si>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</si>
  <si>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</si>
  <si>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</si>
  <si>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</si>
  <si>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</si>
  <si>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</si>
  <si>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</si>
  <si>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</si>
  <si>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</si>
  <si>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</si>
  <si>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</si>
  <si>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</si>
  <si>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</si>
  <si>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</si>
  <si>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UPH✨Oskar✨</t>
  </si>
  <si>
    <t xml:space="preserve">#PUVPYU0RL</t>
  </si>
  <si>
    <t xml:space="preserve">2026-07-18 14:43:36</t>
  </si>
  <si>
    <t xml:space="preserve">Balloon, Barbarians, Guards, Inferno Dragon, Lava Hound, Skeleton Dragons, Void, Zap</t>
  </si>
  <si>
    <t xml:space="preserve">Electro Spirit, Fireball, Fisherman, Guards, Hunter, Monk, Royal Giant, The Log</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</si>
  <si>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</si>
  <si>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</si>
  <si>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</si>
  <si>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</si>
  <si>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</si>
  <si>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</si>
  <si>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</si>
  <si>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</si>
  <si>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</si>
  <si>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</si>
  <si>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</si>
  <si>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</si>
  <si>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</si>
  <si>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</si>
  <si>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</si>
  <si>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</si>
  <si>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</si>
  <si>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</si>
  <si>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</si>
  <si>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Electro Spirit, Fireball, Goblin Cage, Heal Spirit, Lumberjack, Phoenix, Royal Giant, The Log</t>
  </si>
  <si>
    <t xml:space="preserve">Executioner, Giant Skeleton, Giant Snowball, Goblin Drill, Golden Knight, Tesla, Tornado, Zappies</t>
  </si>
  <si>
    <r>
      <rPr>
        <sz val="11"/>
        <rFont val="Arial"/>
        <family val="0"/>
        <charset val="1"/>
      </rPr>
      <t xml:space="preserve">SKxopxsam_vs_</t>
    </r>
    <r>
      <rPr>
        <sz val="11"/>
        <rFont val="Noto Sans CJK SC"/>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</si>
  <si>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</si>
  <si>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</si>
  <si>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</si>
  <si>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</si>
  <si>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</si>
  <si>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</si>
  <si>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</si>
  <si>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</si>
  <si>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</si>
  <si>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</si>
  <si>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Noto Sans CJK SC"/>
        <family val="2"/>
      </rPr>
      <t xml:space="preserve">黒月</t>
    </r>
    <r>
      <rPr>
        <sz val="11"/>
        <rFont val="Arial"/>
        <family val="0"/>
        <charset val="1"/>
      </rPr>
      <t xml:space="preserve">_D1_CRL</t>
    </r>
  </si>
  <si>
    <r>
      <rPr>
        <sz val="11"/>
        <rFont val="Arial"/>
        <family val="0"/>
        <charset val="1"/>
      </rPr>
      <t xml:space="preserve">Nyx | </t>
    </r>
    <r>
      <rPr>
        <sz val="11"/>
        <rFont val="Noto Sans CJK SC"/>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</si>
  <si>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</si>
  <si>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</si>
  <si>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</si>
  <si>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Noto Sans CJK SC"/>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</si>
  <si>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</si>
  <si>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</si>
  <si>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</si>
  <si>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</si>
  <si>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</si>
  <si>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r>
      <rPr>
        <sz val="11"/>
        <rFont val="Arial"/>
        <family val="0"/>
        <charset val="1"/>
      </rPr>
      <t xml:space="preserve">SamuelBassotto_vs_evolve✨</t>
    </r>
    <r>
      <rPr>
        <sz val="11"/>
        <rFont val="Noto Sans CJK SC"/>
        <family val="2"/>
      </rPr>
      <t xml:space="preserve">律师</t>
    </r>
    <r>
      <rPr>
        <sz val="11"/>
        <rFont val="Arial"/>
        <family val="0"/>
        <charset val="1"/>
      </rPr>
      <t xml:space="preserve">_D1</t>
    </r>
  </si>
  <si>
    <t xml:space="preserve">2026-07-14 22:42:41</t>
  </si>
  <si>
    <t xml:space="preserve">Bats, Bomb Tower, Fire Spirit, Magic Archer, Miner, Ronin, The Log, Wall Breakers</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</si>
  <si>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</si>
  <si>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</si>
  <si>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</si>
  <si>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Noto Sans CJK SC"/>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</si>
  <si>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</si>
  <si>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</si>
  <si>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</si>
  <si>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</si>
  <si>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</si>
  <si>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Noto Sans CJK SC"/>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</si>
  <si>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</si>
  <si>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</si>
  <si>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</si>
  <si>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</si>
  <si>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Noto Sans CJK SC"/>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</si>
  <si>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</si>
  <si>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</si>
  <si>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</si>
  <si>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</si>
  <si>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Noto Sans CJK SC"/>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</si>
  <si>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</si>
  <si>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</si>
  <si>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</si>
  <si>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</si>
  <si>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Arrows, Bowler, Giant, Giant Snowball, Graveyard, Guards, Musketeer, Night Witch</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</si>
  <si>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</si>
  <si>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</si>
  <si>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</si>
  <si>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</si>
  <si>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</si>
  <si>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</si>
  <si>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Noto Sans CJK SC"/>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</si>
  <si>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</si>
  <si>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</si>
  <si>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</si>
  <si>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</si>
  <si>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</si>
  <si>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</si>
  <si>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</si>
  <si>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</si>
  <si>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Noto Sans CJK SC"/>
        <family val="2"/>
      </rPr>
      <t xml:space="preserve">｜</t>
    </r>
    <r>
      <rPr>
        <sz val="11"/>
        <rFont val="Arial"/>
        <family val="0"/>
        <charset val="1"/>
      </rPr>
      <t xml:space="preserve">Soxee™_D1_CRL</t>
    </r>
  </si>
  <si>
    <r>
      <rPr>
        <sz val="11"/>
        <rFont val="Arial"/>
        <family val="0"/>
        <charset val="1"/>
      </rPr>
      <t xml:space="preserve">FF</t>
    </r>
    <r>
      <rPr>
        <sz val="11"/>
        <rFont val="Noto Sans CJK SC"/>
        <family val="2"/>
      </rPr>
      <t xml:space="preserve">｜</t>
    </r>
    <r>
      <rPr>
        <sz val="11"/>
        <rFont val="Arial"/>
        <family val="0"/>
        <charset val="1"/>
      </rPr>
      <t xml:space="preserve">Soxee™</t>
    </r>
  </si>
  <si>
    <t xml:space="preserve">#CUJ0YVLL9</t>
  </si>
  <si>
    <t xml:space="preserve">2026-07-18 14:44:17</t>
  </si>
  <si>
    <t xml:space="preserve">2026-07-18 14:54:52</t>
  </si>
  <si>
    <t xml:space="preserve">Arrows, Bandit, Battle Ram, Electro Wizard, Goblins, Mega Knight, Mother Witch, Skeleton Dragons</t>
  </si>
  <si>
    <t xml:space="preserve">2026-07-18 15:04:44</t>
  </si>
  <si>
    <t xml:space="preserve">Barbarian Barrel, Fireball, Goblin Cage, Heal Spirit, Lumberjack, Phoenix, Royal Giant, Skeleton Dragons</t>
  </si>
  <si>
    <t xml:space="preserve">Baby Dragon, Dark Prince, Earthquake, Golden Knight, Golem, Ice Wizard, Tombstone, Tornado</t>
  </si>
  <si>
    <r>
      <rPr>
        <sz val="11"/>
        <rFont val="Arial"/>
        <family val="0"/>
        <charset val="1"/>
      </rPr>
      <t xml:space="preserve">SamuelBassotto_vs_Kun</t>
    </r>
    <r>
      <rPr>
        <sz val="11"/>
        <rFont val="Noto Sans CJK SC"/>
        <family val="2"/>
      </rPr>
      <t xml:space="preserve">｜</t>
    </r>
    <r>
      <rPr>
        <sz val="11"/>
        <rFont val="Arial"/>
        <family val="0"/>
        <charset val="1"/>
      </rPr>
      <t xml:space="preserve">YiNian✨</t>
    </r>
    <r>
      <rPr>
        <sz val="11"/>
        <rFont val="Noto Sans CJK SC"/>
        <family val="2"/>
      </rPr>
      <t xml:space="preserve">和韧</t>
    </r>
    <r>
      <rPr>
        <sz val="11"/>
        <rFont val="Arial"/>
        <family val="0"/>
        <charset val="1"/>
      </rPr>
      <t xml:space="preserve">_D1_CRL</t>
    </r>
  </si>
  <si>
    <r>
      <rPr>
        <sz val="11"/>
        <rFont val="Arial"/>
        <family val="0"/>
        <charset val="1"/>
      </rPr>
      <t xml:space="preserve">Kun</t>
    </r>
    <r>
      <rPr>
        <sz val="11"/>
        <rFont val="Noto Sans CJK SC"/>
        <family val="2"/>
      </rPr>
      <t xml:space="preserve">｜</t>
    </r>
    <r>
      <rPr>
        <sz val="11"/>
        <rFont val="Arial"/>
        <family val="0"/>
        <charset val="1"/>
      </rPr>
      <t xml:space="preserve">YiNian✨</t>
    </r>
    <r>
      <rPr>
        <sz val="11"/>
        <rFont val="Noto Sans CJK SC"/>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</si>
  <si>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</si>
  <si>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</si>
  <si>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</si>
  <si>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</si>
  <si>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Noto Sans CJK SC"/>
        <family val="2"/>
      </rPr>
      <t xml:space="preserve">｜</t>
    </r>
    <r>
      <rPr>
        <sz val="11"/>
        <rFont val="Arial"/>
        <family val="0"/>
        <charset val="1"/>
      </rPr>
      <t xml:space="preserve">sun_D1_CRL</t>
    </r>
  </si>
  <si>
    <r>
      <rPr>
        <sz val="11"/>
        <rFont val="Arial"/>
        <family val="0"/>
        <charset val="1"/>
      </rPr>
      <t xml:space="preserve">retired</t>
    </r>
    <r>
      <rPr>
        <sz val="11"/>
        <rFont val="Noto Sans CJK SC"/>
        <family val="2"/>
      </rPr>
      <t xml:space="preserve">｜</t>
    </r>
    <r>
      <rPr>
        <sz val="11"/>
        <rFont val="Arial"/>
        <family val="0"/>
        <charset val="1"/>
      </rPr>
      <t xml:space="preserve">sun</t>
    </r>
  </si>
  <si>
    <t xml:space="preserve">#VYUQ0PGGV</t>
  </si>
  <si>
    <t xml:space="preserve">Barbarian Barrel, Berserker, Furnace, Goblin Hut, Graveyard, Ice Spirit, Mega Knight, Poison</t>
  </si>
  <si>
    <t xml:space="preserve">2026-07-18 16:26:07</t>
  </si>
  <si>
    <t xml:space="preserve">Battle Ram, Giant Skeleton, Golden Knight, Rage, Royal Ghost, Vines, Wizard, Zappies</t>
  </si>
  <si>
    <t xml:space="preserve">2026-07-18 16:36:06</t>
  </si>
  <si>
    <t xml:space="preserve">Fire Spirit, Giant Snowball, Goblin Demolisher, Goblin Drill, Goblins, Knight, Poison, Tesla</t>
  </si>
  <si>
    <t xml:space="preserve">Electro Spirit, Executioner, Goblin Cage, Goblins, Hog Rider, Lightning, Ronin, The Log</t>
  </si>
  <si>
    <r>
      <rPr>
        <sz val="11"/>
        <rFont val="Arial"/>
        <family val="0"/>
        <charset val="1"/>
      </rPr>
      <t xml:space="preserve">SamuelBassotto_vs_Rin✨</t>
    </r>
    <r>
      <rPr>
        <sz val="11"/>
        <rFont val="Noto Sans CJK SC"/>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</si>
  <si>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</si>
  <si>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</si>
  <si>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</si>
  <si>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</si>
  <si>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</si>
  <si>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</si>
  <si>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</si>
  <si>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</si>
  <si>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</si>
  <si>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</si>
  <si>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</si>
  <si>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</si>
  <si>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</si>
  <si>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</si>
  <si>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</si>
  <si>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Noto Sans CJK SC"/>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</si>
  <si>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</si>
  <si>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</si>
  <si>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</si>
  <si>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Noto Sans CJK SC"/>
        <family val="2"/>
      </rPr>
      <t xml:space="preserve">杰克</t>
    </r>
    <r>
      <rPr>
        <sz val="11"/>
        <rFont val="Arial"/>
        <family val="0"/>
        <charset val="1"/>
      </rPr>
      <t xml:space="preserve">_D2</t>
    </r>
  </si>
  <si>
    <r>
      <rPr>
        <sz val="11"/>
        <rFont val="Arial"/>
        <family val="0"/>
        <charset val="1"/>
      </rPr>
      <t xml:space="preserve">SandBox_vs_CALSub™✨</t>
    </r>
    <r>
      <rPr>
        <sz val="11"/>
        <rFont val="Noto Sans CJK SC"/>
        <family val="2"/>
      </rPr>
      <t xml:space="preserve">杰克</t>
    </r>
    <r>
      <rPr>
        <sz val="11"/>
        <rFont val="Arial"/>
        <family val="0"/>
        <charset val="1"/>
      </rPr>
      <t xml:space="preserve">_D3</t>
    </r>
  </si>
  <si>
    <r>
      <rPr>
        <sz val="11"/>
        <rFont val="Arial"/>
        <family val="0"/>
        <charset val="1"/>
      </rPr>
      <t xml:space="preserve">SandBox_vs_CALSub™✨</t>
    </r>
    <r>
      <rPr>
        <sz val="11"/>
        <rFont val="Noto Sans CJK SC"/>
        <family val="2"/>
      </rPr>
      <t xml:space="preserve">杰克</t>
    </r>
    <r>
      <rPr>
        <sz val="11"/>
        <rFont val="Arial"/>
        <family val="0"/>
        <charset val="1"/>
      </rPr>
      <t xml:space="preserve">_D4</t>
    </r>
  </si>
  <si>
    <r>
      <rPr>
        <sz val="11"/>
        <rFont val="Arial"/>
        <family val="0"/>
        <charset val="1"/>
      </rPr>
      <t xml:space="preserve">SandBox_vs_CALSub™✨</t>
    </r>
    <r>
      <rPr>
        <sz val="11"/>
        <rFont val="Noto Sans CJK SC"/>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</si>
  <si>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</si>
  <si>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</si>
  <si>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</si>
  <si>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</si>
  <si>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</si>
  <si>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</si>
  <si>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</si>
  <si>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</si>
  <si>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</si>
  <si>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</si>
  <si>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</si>
  <si>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</si>
  <si>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</si>
  <si>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</si>
  <si>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</si>
  <si>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</si>
  <si>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</si>
  <si>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</si>
  <si>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</si>
  <si>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</si>
  <si>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</si>
  <si>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</si>
  <si>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</si>
  <si>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</si>
  <si>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</si>
  <si>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</si>
  <si>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</si>
  <si>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</si>
  <si>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</si>
  <si>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</si>
  <si>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</si>
  <si>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</si>
  <si>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</si>
  <si>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</si>
  <si>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</si>
  <si>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</si>
  <si>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Noto Sans CJK SC"/>
        <family val="2"/>
      </rPr>
      <t xml:space="preserve">용암</t>
    </r>
    <r>
      <rPr>
        <sz val="11"/>
        <rFont val="Arial"/>
        <family val="0"/>
        <charset val="1"/>
      </rPr>
      <t xml:space="preserve">_D1_CRL</t>
    </r>
  </si>
  <si>
    <r>
      <rPr>
        <sz val="11"/>
        <rFont val="Arial"/>
        <family val="0"/>
        <charset val="1"/>
      </rPr>
      <t xml:space="preserve">HUN ZaZa </t>
    </r>
    <r>
      <rPr>
        <sz val="11"/>
        <rFont val="Noto Sans CJK SC"/>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</si>
  <si>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</si>
  <si>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</si>
  <si>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</si>
  <si>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</si>
  <si>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</si>
  <si>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</si>
  <si>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</si>
  <si>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</si>
  <si>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</si>
  <si>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</si>
  <si>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</si>
  <si>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</si>
  <si>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Noto Sans CJK SC"/>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</si>
  <si>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</si>
  <si>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</si>
  <si>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</si>
  <si>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</si>
  <si>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</si>
  <si>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</si>
  <si>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</si>
  <si>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</si>
  <si>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</si>
  <si>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</si>
  <si>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2026-07-18 17:19:18</t>
  </si>
  <si>
    <t xml:space="preserve">2026-07-18 17:29:53</t>
  </si>
  <si>
    <t xml:space="preserve">Dark Prince, Electro Wizard, Fireball, Hog Rider, Magic Archer, Mega Knight, Royal Ghost, Zap</t>
  </si>
  <si>
    <t xml:space="preserve">SandBox_vs_GençAslan:)_D1_CRL</t>
  </si>
  <si>
    <t xml:space="preserve">2026-07-18 17:52:56</t>
  </si>
  <si>
    <t xml:space="preserve">Boss Bandit, Executioner, Freeze, Furnace, Giant Snowball, Hog Rider, Ronin, Skeletons</t>
  </si>
  <si>
    <t xml:space="preserve">2026-07-18 18:04:16</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</si>
  <si>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</si>
  <si>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</si>
  <si>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</si>
  <si>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</si>
  <si>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</si>
  <si>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</si>
  <si>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</si>
  <si>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</si>
  <si>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</si>
  <si>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</si>
  <si>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</si>
  <si>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</si>
  <si>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</si>
  <si>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</si>
  <si>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</si>
  <si>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</si>
  <si>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</si>
  <si>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</si>
  <si>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</si>
  <si>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</si>
  <si>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</si>
  <si>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</si>
  <si>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</si>
  <si>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</si>
  <si>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</si>
  <si>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</si>
  <si>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</si>
  <si>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</si>
  <si>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</si>
  <si>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</si>
  <si>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</si>
  <si>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</si>
  <si>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</si>
  <si>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</si>
  <si>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</si>
  <si>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</si>
  <si>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</si>
  <si>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</si>
  <si>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</si>
  <si>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</si>
  <si>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</si>
  <si>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</si>
  <si>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</si>
  <si>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</si>
  <si>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</si>
  <si>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</si>
  <si>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</si>
  <si>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</si>
  <si>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</si>
  <si>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</si>
  <si>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</si>
  <si>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</si>
  <si>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</si>
  <si>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Balloon, Berserker, Bomb Tower, Executioner, Giant Skeleton, Miner, Tornado, Zap</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</si>
  <si>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</si>
  <si>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</si>
  <si>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</si>
  <si>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</si>
  <si>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</si>
  <si>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</si>
  <si>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</si>
  <si>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</si>
  <si>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</si>
  <si>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</si>
  <si>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</si>
  <si>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</si>
  <si>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</si>
  <si>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</si>
  <si>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</si>
  <si>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</si>
  <si>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</si>
  <si>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2026-07-17 18:11:20</t>
  </si>
  <si>
    <t xml:space="preserve">Steeef_vs_Boss_D3</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</si>
  <si>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</si>
  <si>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</si>
  <si>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</si>
  <si>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</si>
  <si>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2026-07-17 18:35:09</t>
  </si>
  <si>
    <t xml:space="preserve">Archers, Giant Snowball, Goblin Demolisher, Goblins, Graveyard, Poison, Ronin, Tesla</t>
  </si>
  <si>
    <t xml:space="preserve">Steeef_vs_Boss_D4</t>
  </si>
  <si>
    <t xml:space="preserve">2026-07-17 18:45:07</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</si>
  <si>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</si>
  <si>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</si>
  <si>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</si>
  <si>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Noto Sans CJK SC"/>
        <family val="2"/>
      </rPr>
      <t xml:space="preserve">杰克</t>
    </r>
    <r>
      <rPr>
        <sz val="11"/>
        <rFont val="Arial"/>
        <family val="0"/>
        <charset val="1"/>
      </rPr>
      <t xml:space="preserve">_D1</t>
    </r>
  </si>
  <si>
    <r>
      <rPr>
        <sz val="11"/>
        <rFont val="Arial"/>
        <family val="0"/>
        <charset val="1"/>
      </rPr>
      <t xml:space="preserve">Steeef_vs_CALSub™✨</t>
    </r>
    <r>
      <rPr>
        <sz val="11"/>
        <rFont val="Noto Sans CJK SC"/>
        <family val="2"/>
      </rPr>
      <t xml:space="preserve">杰克</t>
    </r>
    <r>
      <rPr>
        <sz val="11"/>
        <rFont val="Arial"/>
        <family val="0"/>
        <charset val="1"/>
      </rPr>
      <t xml:space="preserve">_D2</t>
    </r>
  </si>
  <si>
    <r>
      <rPr>
        <sz val="11"/>
        <rFont val="Arial"/>
        <family val="0"/>
        <charset val="1"/>
      </rPr>
      <t xml:space="preserve">Steeef_vs_CALSub™✨</t>
    </r>
    <r>
      <rPr>
        <sz val="11"/>
        <rFont val="Noto Sans CJK SC"/>
        <family val="2"/>
      </rPr>
      <t xml:space="preserve">杰克</t>
    </r>
    <r>
      <rPr>
        <sz val="11"/>
        <rFont val="Arial"/>
        <family val="0"/>
        <charset val="1"/>
      </rPr>
      <t xml:space="preserve">_D3</t>
    </r>
  </si>
  <si>
    <r>
      <rPr>
        <sz val="11"/>
        <rFont val="Arial"/>
        <family val="0"/>
        <charset val="1"/>
      </rPr>
      <t xml:space="preserve">Steeef_vs_CALSub™✨</t>
    </r>
    <r>
      <rPr>
        <sz val="11"/>
        <rFont val="Noto Sans CJK SC"/>
        <family val="2"/>
      </rPr>
      <t xml:space="preserve">杰克</t>
    </r>
    <r>
      <rPr>
        <sz val="11"/>
        <rFont val="Arial"/>
        <family val="0"/>
        <charset val="1"/>
      </rPr>
      <t xml:space="preserve">_D4</t>
    </r>
  </si>
  <si>
    <r>
      <rPr>
        <sz val="11"/>
        <rFont val="Arial"/>
        <family val="0"/>
        <charset val="1"/>
      </rPr>
      <t xml:space="preserve">Steeef_vs_CALSub™✨</t>
    </r>
    <r>
      <rPr>
        <sz val="11"/>
        <rFont val="Noto Sans CJK SC"/>
        <family val="2"/>
      </rPr>
      <t xml:space="preserve">杰克</t>
    </r>
    <r>
      <rPr>
        <sz val="11"/>
        <rFont val="Arial"/>
        <family val="0"/>
        <charset val="1"/>
      </rPr>
      <t xml:space="preserve">_D5</t>
    </r>
  </si>
  <si>
    <r>
      <rPr>
        <sz val="11"/>
        <rFont val="Arial"/>
        <family val="0"/>
        <charset val="1"/>
      </rPr>
      <t xml:space="preserve">Steeef_vs_CALSub™✨</t>
    </r>
    <r>
      <rPr>
        <sz val="11"/>
        <rFont val="Noto Sans CJK SC"/>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</si>
  <si>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</si>
  <si>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</si>
  <si>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</si>
  <si>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</si>
  <si>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</si>
  <si>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</si>
  <si>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t xml:space="preserve">Berserker, Electro Spirit, Fire Spirit, Goblin Barrel, Inferno Tower, Magic Archer, Royal Delivery, Wall Breakers</t>
  </si>
  <si>
    <r>
      <rPr>
        <sz val="11"/>
        <rFont val="Arial"/>
        <family val="0"/>
        <charset val="1"/>
      </rPr>
      <t xml:space="preserve">Steeef_vs_Flavio✨</t>
    </r>
    <r>
      <rPr>
        <sz val="11"/>
        <rFont val="Noto Sans CJK SC"/>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</si>
  <si>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</si>
  <si>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</si>
  <si>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</si>
  <si>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</si>
  <si>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</si>
  <si>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</si>
  <si>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</si>
  <si>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</si>
  <si>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</si>
  <si>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</si>
  <si>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ꨄ Max ✨</t>
  </si>
  <si>
    <t xml:space="preserve">#QG2QPY0</t>
  </si>
  <si>
    <t xml:space="preserve">2026-07-18 16:47:31</t>
  </si>
  <si>
    <t xml:space="preserve">Boss Bandit, Dart Goblin, Fire Spirit, Goblin Barrel, Goblin Hut, Ice Spirit, Skeletons, Wall Breakers</t>
  </si>
  <si>
    <t xml:space="preserve">2026-07-18 16:57:52</t>
  </si>
  <si>
    <t xml:space="preserve">Balloon, Bomb Tower, Executioner, Guards, Mega Knight, Miner, Tornado, Zap</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</si>
  <si>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</si>
  <si>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</si>
  <si>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</si>
  <si>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</si>
  <si>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</si>
  <si>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</si>
  <si>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</si>
  <si>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</si>
  <si>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</si>
  <si>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</si>
  <si>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</si>
  <si>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</si>
  <si>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</si>
  <si>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</si>
  <si>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</si>
  <si>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</si>
  <si>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</si>
  <si>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</si>
  <si>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</si>
  <si>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</si>
  <si>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</si>
  <si>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</si>
  <si>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</si>
  <si>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</si>
  <si>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</si>
  <si>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</si>
  <si>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</si>
  <si>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Noto Sans CJK SC"/>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</si>
  <si>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</si>
  <si>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</si>
  <si>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</si>
  <si>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</si>
  <si>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</si>
  <si>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Noto Sans CJK SC"/>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</si>
  <si>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</si>
  <si>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</si>
  <si>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</si>
  <si>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</si>
  <si>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</si>
  <si>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</si>
  <si>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</si>
  <si>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</si>
  <si>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</si>
  <si>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</si>
  <si>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</si>
  <si>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</si>
  <si>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Noto Sans CJK SC"/>
        <family val="2"/>
      </rPr>
      <t xml:space="preserve">劲头</t>
    </r>
    <r>
      <rPr>
        <sz val="11"/>
        <rFont val="Arial"/>
        <family val="0"/>
        <charset val="1"/>
      </rPr>
      <t xml:space="preserve">_D1</t>
    </r>
  </si>
  <si>
    <r>
      <rPr>
        <sz val="11"/>
        <rFont val="Arial"/>
        <family val="0"/>
        <charset val="1"/>
      </rPr>
      <t xml:space="preserve">WL ✨ Tytoń </t>
    </r>
    <r>
      <rPr>
        <sz val="11"/>
        <rFont val="Noto Sans CJK SC"/>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</si>
  <si>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</si>
  <si>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</si>
  <si>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</si>
  <si>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</si>
  <si>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</si>
  <si>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</si>
  <si>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</si>
  <si>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</si>
  <si>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Noto Sans CJK SC"/>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</si>
  <si>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</si>
  <si>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</si>
  <si>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</si>
  <si>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</si>
  <si>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</si>
  <si>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Noto Sans CJK SC"/>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</si>
  <si>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</si>
  <si>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</si>
  <si>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</si>
  <si>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</si>
  <si>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Noto Sans CJK SC"/>
        <family val="2"/>
      </rPr>
      <t xml:space="preserve">劲头</t>
    </r>
    <r>
      <rPr>
        <sz val="11"/>
        <rFont val="Arial"/>
        <family val="0"/>
        <charset val="1"/>
      </rPr>
      <t xml:space="preserve">_D4</t>
    </r>
  </si>
  <si>
    <t xml:space="preserve">2026-07-17 14:25:00</t>
  </si>
  <si>
    <t xml:space="preserve">Barbarian Barrel, Electro Spirit, Fireball, Fisherman, Monk, Mother Witch, Royal Ghost, Royal Giant</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</si>
  <si>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</si>
  <si>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</si>
  <si>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</si>
  <si>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</si>
  <si>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</si>
  <si>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</si>
  <si>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</si>
  <si>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</si>
  <si>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</si>
  <si>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</si>
  <si>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</si>
  <si>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</si>
  <si>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</si>
  <si>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</si>
  <si>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</si>
  <si>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Noto Sans CJK SC"/>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</si>
  <si>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</si>
  <si>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</si>
  <si>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</si>
  <si>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</si>
  <si>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</si>
  <si>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</si>
  <si>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</si>
  <si>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Noto Sans CJK SC"/>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</si>
  <si>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</si>
  <si>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</si>
  <si>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</si>
  <si>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</si>
  <si>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</si>
  <si>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</si>
  <si>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</si>
  <si>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</si>
  <si>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</si>
  <si>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</si>
  <si>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Noto Sans CJK SC"/>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</si>
  <si>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</si>
  <si>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</si>
  <si>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</si>
  <si>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Reminor</t>
  </si>
  <si>
    <t xml:space="preserve">#2829V8V0L</t>
  </si>
  <si>
    <t xml:space="preserve">2026-07-18 16:17:31</t>
  </si>
  <si>
    <t xml:space="preserve">Barbarian Barrel, Electro Spirit, Fireball, Fisherman, Hunter, Monk, Royal Giant, Tombstone</t>
  </si>
  <si>
    <t xml:space="preserve">2026-07-18 16:26:48</t>
  </si>
  <si>
    <t xml:space="preserve">Balloon, Bomb Tower, Executioner, Miner, Ronin, Skeletons, Tornado, Zap</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</si>
  <si>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</si>
  <si>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</si>
  <si>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</si>
  <si>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</si>
  <si>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</si>
  <si>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</si>
  <si>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</si>
  <si>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</si>
  <si>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</si>
  <si>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</si>
  <si>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</si>
  <si>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</si>
  <si>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</si>
  <si>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Sosaa1of1</t>
  </si>
  <si>
    <t xml:space="preserve">#CPLGLPU80</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</si>
  <si>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</si>
  <si>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</si>
  <si>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</si>
  <si>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Noto Sans CJK SC"/>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</si>
  <si>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</si>
  <si>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</si>
  <si>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</si>
  <si>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</si>
  <si>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</si>
  <si>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r>
      <rPr>
        <sz val="11"/>
        <rFont val="Arial"/>
        <family val="0"/>
        <charset val="1"/>
      </rPr>
      <t xml:space="preserve">Turan✨_vs_Kimchi77✨</t>
    </r>
    <r>
      <rPr>
        <sz val="11"/>
        <rFont val="Noto Sans CJK SC"/>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</si>
  <si>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</si>
  <si>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</si>
  <si>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</si>
  <si>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</si>
  <si>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Noto Sans CJK SC"/>
        <family val="2"/>
      </rPr>
      <t xml:space="preserve">小小罗</t>
    </r>
    <r>
      <rPr>
        <sz val="11"/>
        <rFont val="Arial"/>
        <family val="0"/>
        <charset val="1"/>
      </rPr>
      <t xml:space="preserve">_D2</t>
    </r>
  </si>
  <si>
    <t xml:space="preserve">2026-07-17 16:16:08</t>
  </si>
  <si>
    <t xml:space="preserve">Archers, Barbarian Barrel, Goblin Demolisher, Goblin Hut, Graveyard, Knight, Poison, Skeletons</t>
  </si>
  <si>
    <t xml:space="preserve">2026-07-17 16:19:36</t>
  </si>
  <si>
    <t xml:space="preserve">Arrows, Bomber, Earthquake, Furnace, Golden Knight, Hog Rider, Mega Knight, Zappies</t>
  </si>
  <si>
    <r>
      <rPr>
        <sz val="11"/>
        <rFont val="Arial"/>
        <family val="0"/>
        <charset val="1"/>
      </rPr>
      <t xml:space="preserve">Turan✨_vs_Kimchi77✨</t>
    </r>
    <r>
      <rPr>
        <sz val="11"/>
        <rFont val="Noto Sans CJK SC"/>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</si>
  <si>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</si>
  <si>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Noto Sans CJK SC"/>
        <family val="2"/>
      </rPr>
      <t xml:space="preserve">小小罗</t>
    </r>
    <r>
      <rPr>
        <sz val="11"/>
        <rFont val="Arial"/>
        <family val="0"/>
        <charset val="1"/>
      </rPr>
      <t xml:space="preserve">_D4</t>
    </r>
  </si>
  <si>
    <r>
      <rPr>
        <sz val="11"/>
        <rFont val="Arial"/>
        <family val="0"/>
        <charset val="1"/>
      </rPr>
      <t xml:space="preserve">Turan✨_vs_Kimchi77✨</t>
    </r>
    <r>
      <rPr>
        <sz val="11"/>
        <rFont val="Noto Sans CJK SC"/>
        <family val="2"/>
      </rPr>
      <t xml:space="preserve">小小罗</t>
    </r>
    <r>
      <rPr>
        <sz val="11"/>
        <rFont val="Arial"/>
        <family val="0"/>
        <charset val="1"/>
      </rPr>
      <t xml:space="preserve">_D5</t>
    </r>
  </si>
  <si>
    <r>
      <rPr>
        <sz val="11"/>
        <rFont val="Arial"/>
        <family val="0"/>
        <charset val="1"/>
      </rPr>
      <t xml:space="preserve">Turan✨_vs_Kimchi77✨</t>
    </r>
    <r>
      <rPr>
        <sz val="11"/>
        <rFont val="Noto Sans CJK SC"/>
        <family val="2"/>
      </rPr>
      <t xml:space="preserve">小小罗</t>
    </r>
    <r>
      <rPr>
        <sz val="11"/>
        <rFont val="Arial"/>
        <family val="0"/>
        <charset val="1"/>
      </rPr>
      <t xml:space="preserve">_D6</t>
    </r>
  </si>
  <si>
    <r>
      <rPr>
        <sz val="11"/>
        <rFont val="Arial"/>
        <family val="0"/>
        <charset val="1"/>
      </rPr>
      <t xml:space="preserve">Turan✨_vs_Kimchi77✨</t>
    </r>
    <r>
      <rPr>
        <sz val="11"/>
        <rFont val="Noto Sans CJK SC"/>
        <family val="2"/>
      </rPr>
      <t xml:space="preserve">小小罗</t>
    </r>
    <r>
      <rPr>
        <sz val="11"/>
        <rFont val="Arial"/>
        <family val="0"/>
        <charset val="1"/>
      </rPr>
      <t xml:space="preserve">_D7</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</si>
  <si>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</si>
  <si>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</si>
  <si>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</si>
  <si>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</si>
  <si>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</si>
  <si>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</si>
  <si>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</si>
  <si>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</si>
  <si>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</si>
  <si>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</si>
  <si>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</si>
  <si>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</si>
  <si>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</si>
  <si>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</si>
  <si>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</si>
  <si>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</si>
  <si>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</si>
  <si>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</si>
  <si>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</si>
  <si>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</si>
  <si>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</si>
  <si>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</si>
  <si>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</si>
  <si>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</si>
  <si>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</si>
  <si>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</si>
  <si>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</si>
  <si>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</si>
  <si>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</si>
  <si>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</si>
  <si>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Arrows, Bandit, Battle Ram, Golden Knight, Mega Knight, Mother Witch, Royal Ghost, Skeleton Dragons</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</si>
  <si>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</si>
  <si>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</si>
  <si>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</si>
  <si>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</si>
  <si>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</si>
  <si>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</si>
  <si>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</si>
  <si>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</si>
  <si>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</si>
  <si>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</si>
  <si>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</si>
  <si>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</si>
  <si>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</si>
  <si>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</si>
  <si>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</si>
  <si>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</si>
  <si>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</si>
  <si>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</si>
  <si>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Noto Sans CJK SC"/>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</si>
  <si>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</si>
  <si>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</si>
  <si>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</si>
  <si>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</si>
  <si>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</si>
  <si>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Yex✨Style</t>
  </si>
  <si>
    <t xml:space="preserve">#8QL2RLLUJ</t>
  </si>
  <si>
    <t xml:space="preserve">2026-07-18 15:15:40</t>
  </si>
  <si>
    <t xml:space="preserve">Archers, Berserker, Electro Spirit, Goblin Hut, Lightning, Monk, Royal Hogs, The Log</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</si>
  <si>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</si>
  <si>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</si>
  <si>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</si>
  <si>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Noto Sans CJK SC"/>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</si>
  <si>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</si>
  <si>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</si>
  <si>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</si>
  <si>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</si>
  <si>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</si>
  <si>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Arrows, Baby Dragon, Bandit, Battle Ram, Golden Knight, Mother Witch, P.E.K.K.A, Royal Ghost</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</si>
  <si>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</si>
  <si>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</si>
  <si>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</si>
  <si>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</si>
  <si>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</si>
  <si>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</si>
  <si>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</si>
  <si>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Arrows, Battle Ram, Electro Wizard, Golden Knight, Mega Knight, Mother Witch, Ronin, Royal Ghost</t>
  </si>
  <si>
    <t xml:space="preserve">2026-07-18 18:04:14</t>
  </si>
  <si>
    <t xml:space="preserve">Balloon, Fireball, Goblin Cage, Inferno Dragon, Lava Hound, Mega Minion, Valkyrie, Zap</t>
  </si>
  <si>
    <t xml:space="preserve">Turan✨_vs_AdrianPiedra✊_D1_CRL</t>
  </si>
  <si>
    <t xml:space="preserve">2026-07-18 18:26:27</t>
  </si>
  <si>
    <t xml:space="preserve">Dark Prince, Electro Spirit, Fireball, Goblin Cage, Lumberjack, Phoenix, Royal Giant, The Log</t>
  </si>
  <si>
    <t xml:space="preserve">2026-07-18 18:36:03</t>
  </si>
  <si>
    <t xml:space="preserve">Bandit, Battle Ram, Electro Wizard, Golden Knight, P.E.K.K.A, Rage, Royal Ghost, Spirit Empress</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</si>
  <si>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</si>
  <si>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</si>
  <si>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</si>
  <si>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</si>
  <si>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</si>
  <si>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</si>
  <si>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</si>
  <si>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</si>
  <si>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</si>
  <si>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Vitor75_vs_Clown_D5</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</si>
  <si>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</si>
  <si>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</si>
  <si>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</si>
  <si>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</si>
  <si>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</si>
  <si>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</si>
  <si>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</si>
  <si>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</si>
  <si>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</si>
  <si>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</si>
  <si>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</si>
  <si>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</si>
  <si>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</si>
  <si>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</si>
  <si>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</si>
  <si>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</si>
  <si>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</si>
  <si>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</si>
  <si>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</si>
  <si>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</si>
  <si>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</si>
  <si>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</si>
  <si>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</si>
  <si>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</si>
  <si>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</si>
  <si>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</si>
  <si>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</si>
  <si>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Noto Sans CJK SC"/>
        <family val="2"/>
      </rPr>
      <t xml:space="preserve">ツ</t>
    </r>
    <r>
      <rPr>
        <sz val="11"/>
        <rFont val="Arial"/>
        <family val="0"/>
        <charset val="1"/>
      </rPr>
      <t xml:space="preserve">AnGeL✨_D1_CRL</t>
    </r>
  </si>
  <si>
    <r>
      <rPr>
        <sz val="11"/>
        <rFont val="Arial"/>
        <family val="0"/>
        <charset val="1"/>
      </rPr>
      <t xml:space="preserve">ToGRuL </t>
    </r>
    <r>
      <rPr>
        <sz val="11"/>
        <rFont val="Noto Sans CJK SC"/>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</si>
  <si>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</si>
  <si>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</si>
  <si>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</si>
  <si>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</si>
  <si>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</si>
  <si>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</si>
  <si>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</si>
  <si>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</si>
  <si>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</si>
  <si>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</si>
  <si>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</si>
  <si>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</si>
  <si>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</si>
  <si>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</si>
  <si>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</si>
  <si>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r>
      <rPr>
        <sz val="11"/>
        <rFont val="Arial"/>
        <family val="0"/>
        <charset val="1"/>
      </rPr>
      <t xml:space="preserve">WL✨Tytoń</t>
    </r>
    <r>
      <rPr>
        <sz val="11"/>
        <rFont val="Noto Sans CJK SC"/>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</si>
  <si>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</si>
  <si>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</si>
  <si>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</si>
  <si>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</si>
  <si>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</si>
  <si>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Noto Sans CJK SC"/>
        <family val="2"/>
      </rPr>
      <t xml:space="preserve">劲头</t>
    </r>
    <r>
      <rPr>
        <sz val="11"/>
        <rFont val="Arial"/>
        <family val="0"/>
        <charset val="1"/>
      </rPr>
      <t xml:space="preserve">_vs_Boss_D2</t>
    </r>
  </si>
  <si>
    <t xml:space="preserve">2026-07-16 14:39:52</t>
  </si>
  <si>
    <t xml:space="preserve">Baby Dragon, Bomber, Electro Giant, Goblin Cage, Golden Knight, Lightning, Mother Witch, Tornado</t>
  </si>
  <si>
    <t xml:space="preserve">Arrows, Bandit, Battle Ram, Dark Prince, Electro Wizard, Mega Knight, Minions, Ronin</t>
  </si>
  <si>
    <t xml:space="preserve">2026-07-16 14:46:11</t>
  </si>
  <si>
    <t xml:space="preserve">Archers, Electro Spirit, Fireball, Monk, Royal Hogs, Skeletons, Tesla, The Log</t>
  </si>
  <si>
    <t xml:space="preserve">2026-07-16 14:53:28</t>
  </si>
  <si>
    <t xml:space="preserve">Baby Dragon, Barbarian Barrel, Electro Giant, Goblin Cage, Golden Knight, Lightning, Mother Witch, Tornado</t>
  </si>
  <si>
    <r>
      <rPr>
        <sz val="11"/>
        <rFont val="Arial"/>
        <family val="0"/>
        <charset val="1"/>
      </rPr>
      <t xml:space="preserve">WL✨Tytoń</t>
    </r>
    <r>
      <rPr>
        <sz val="11"/>
        <rFont val="Noto Sans CJK SC"/>
        <family val="2"/>
      </rPr>
      <t xml:space="preserve">劲头</t>
    </r>
    <r>
      <rPr>
        <sz val="11"/>
        <rFont val="Arial"/>
        <family val="0"/>
        <charset val="1"/>
      </rPr>
      <t xml:space="preserve">_vs_Boss_D3</t>
    </r>
  </si>
  <si>
    <t xml:space="preserve">2026-07-16 14:59:50</t>
  </si>
  <si>
    <t xml:space="preserve">Baby Dragon, Dark Prince, Electro Spirit, Lightning, Royal Hogs, Skeletons, Tesla, The Log</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</si>
  <si>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</si>
  <si>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</si>
  <si>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</si>
  <si>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Noto Sans CJK SC"/>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</si>
  <si>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</si>
  <si>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</si>
  <si>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</si>
  <si>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</si>
  <si>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</si>
  <si>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</si>
  <si>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Noto Sans CJK SC"/>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</si>
  <si>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</si>
  <si>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</si>
  <si>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</si>
  <si>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</si>
  <si>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t xml:space="preserve">Arrows, Bandit, Battle Ram, Goblins, Mega Knight, Mother Witch, Ronin, Zappies</t>
  </si>
  <si>
    <r>
      <rPr>
        <sz val="11"/>
        <rFont val="Arial"/>
        <family val="0"/>
        <charset val="1"/>
      </rPr>
      <t xml:space="preserve">WL✨Tytoń</t>
    </r>
    <r>
      <rPr>
        <sz val="11"/>
        <rFont val="Noto Sans CJK SC"/>
        <family val="2"/>
      </rPr>
      <t xml:space="preserve">劲头</t>
    </r>
    <r>
      <rPr>
        <sz val="11"/>
        <rFont val="Arial"/>
        <family val="0"/>
        <charset val="1"/>
      </rPr>
      <t xml:space="preserve">_vs_TMXIMateja_D1</t>
    </r>
  </si>
  <si>
    <r>
      <rPr>
        <sz val="11"/>
        <rFont val="Arial"/>
        <family val="0"/>
        <charset val="1"/>
      </rPr>
      <t xml:space="preserve">WL✨Tytoń</t>
    </r>
    <r>
      <rPr>
        <sz val="11"/>
        <rFont val="Noto Sans CJK SC"/>
        <family val="2"/>
      </rPr>
      <t xml:space="preserve">劲头</t>
    </r>
    <r>
      <rPr>
        <sz val="11"/>
        <rFont val="Arial"/>
        <family val="0"/>
        <charset val="1"/>
      </rPr>
      <t xml:space="preserve">_vs_TMXIMateja_D2</t>
    </r>
  </si>
  <si>
    <r>
      <rPr>
        <sz val="11"/>
        <rFont val="Arial"/>
        <family val="0"/>
        <charset val="1"/>
      </rPr>
      <t xml:space="preserve">WL✨Tytoń</t>
    </r>
    <r>
      <rPr>
        <sz val="11"/>
        <rFont val="Noto Sans CJK SC"/>
        <family val="2"/>
      </rPr>
      <t xml:space="preserve">劲头</t>
    </r>
    <r>
      <rPr>
        <sz val="11"/>
        <rFont val="Arial"/>
        <family val="0"/>
        <charset val="1"/>
      </rPr>
      <t xml:space="preserve">_vs_TMXIMateja_D3</t>
    </r>
  </si>
  <si>
    <r>
      <rPr>
        <sz val="11"/>
        <rFont val="Arial"/>
        <family val="0"/>
        <charset val="1"/>
      </rPr>
      <t xml:space="preserve">WL✨Tytoń</t>
    </r>
    <r>
      <rPr>
        <sz val="11"/>
        <rFont val="Noto Sans CJK SC"/>
        <family val="2"/>
      </rPr>
      <t xml:space="preserve">劲头</t>
    </r>
    <r>
      <rPr>
        <sz val="11"/>
        <rFont val="Arial"/>
        <family val="0"/>
        <charset val="1"/>
      </rPr>
      <t xml:space="preserve">_vs_TMXIMateja_D4</t>
    </r>
  </si>
  <si>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ＢｕｙＭｏｒｅＧｅｍｓ</t>
    </r>
    <r>
      <rPr>
        <sz val="11"/>
        <rFont val="Arial"/>
        <family val="0"/>
        <charset val="1"/>
      </rPr>
      <t xml:space="preserve">_D1</t>
    </r>
  </si>
  <si>
    <t xml:space="preserve">ＢｕｙＭｏｒｅＧｅｍｓ</t>
  </si>
  <si>
    <t xml:space="preserve">#JGU22YP</t>
  </si>
  <si>
    <t xml:space="preserve">Archer Queen, Cannon, Earthquake, Goblins, Ice Spirit, Royal Delivery, Royal Hogs, The Log</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</si>
  <si>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</si>
  <si>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</si>
  <si>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Noto Sans CJK SC"/>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</si>
  <si>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</si>
  <si>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</si>
  <si>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</si>
  <si>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</si>
  <si>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</si>
  <si>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Noto Sans CJK SC"/>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</si>
  <si>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</si>
  <si>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</si>
  <si>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</si>
  <si>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</si>
  <si>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</si>
  <si>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Noto Sans CJK SC"/>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</si>
  <si>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</si>
  <si>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</si>
  <si>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</si>
  <si>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Noto Sans CJK SC"/>
        <family val="2"/>
      </rPr>
      <t xml:space="preserve">劲头</t>
    </r>
    <r>
      <rPr>
        <sz val="11"/>
        <rFont val="Arial"/>
        <family val="0"/>
        <charset val="1"/>
      </rPr>
      <t xml:space="preserve">_vs_Benji_D3</t>
    </r>
  </si>
  <si>
    <t xml:space="preserve">2026-07-17 19:17:13</t>
  </si>
  <si>
    <t xml:space="preserve">2026-07-17 19:22:06</t>
  </si>
  <si>
    <t xml:space="preserve">Berserker, Electro Spirit, Lightning, Magic Archer, Ronin, Royal Hogs, Tesla, The Log</t>
  </si>
  <si>
    <t xml:space="preserve">2026-07-17 19:26:03</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</si>
  <si>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_D1</t>
    </r>
  </si>
  <si>
    <t xml:space="preserve">枫｜rakan❤️安之</t>
  </si>
  <si>
    <t xml:space="preserve">#JQ2V2JJ8G</t>
  </si>
  <si>
    <t xml:space="preserve">2026-07-18 12:44:11</t>
  </si>
  <si>
    <t xml:space="preserve">2026-07-18 12:49:37</t>
  </si>
  <si>
    <t xml:space="preserve">2026-07-18 12:54:31</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</si>
  <si>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</si>
  <si>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</si>
  <si>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</si>
  <si>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</si>
  <si>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</si>
  <si>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</si>
  <si>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</si>
  <si>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</si>
  <si>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</si>
  <si>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Noto Sans CJK SC"/>
        <family val="2"/>
      </rPr>
      <t xml:space="preserve">劲头</t>
    </r>
    <r>
      <rPr>
        <sz val="11"/>
        <rFont val="Arial"/>
        <family val="0"/>
        <charset val="1"/>
      </rPr>
      <t xml:space="preserve">_vs_Feliixzz_D1_CRL</t>
    </r>
  </si>
  <si>
    <t xml:space="preserve">Feliixzz</t>
  </si>
  <si>
    <t xml:space="preserve">#8Q992GC00</t>
  </si>
  <si>
    <t xml:space="preserve">2026-07-18 14:10:39</t>
  </si>
  <si>
    <t xml:space="preserve">2026-07-18 14:21:04</t>
  </si>
  <si>
    <t xml:space="preserve">2026-07-18 14:32:05</t>
  </si>
  <si>
    <r>
      <rPr>
        <sz val="11"/>
        <rFont val="Arial"/>
        <family val="0"/>
        <charset val="1"/>
      </rPr>
      <t xml:space="preserve">WL✨Tytoń</t>
    </r>
    <r>
      <rPr>
        <sz val="11"/>
        <rFont val="Noto Sans CJK SC"/>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</si>
  <si>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</si>
  <si>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</si>
  <si>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</si>
  <si>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Noto Sans CJK SC"/>
        <family val="2"/>
      </rPr>
      <t xml:space="preserve">劲头</t>
    </r>
    <r>
      <rPr>
        <sz val="11"/>
        <rFont val="Arial"/>
        <family val="0"/>
        <charset val="1"/>
      </rPr>
      <t xml:space="preserve">_vs_NesTea_D1_CRL</t>
    </r>
  </si>
  <si>
    <t xml:space="preserve">NesTea</t>
  </si>
  <si>
    <t xml:space="preserve">#GL2PPL29</t>
  </si>
  <si>
    <t xml:space="preserve">Executioner, Giant Skeleton, Goblin Drill, Golden Knight, Mother Witch, Royal Ghost, Tornado, Zappies</t>
  </si>
  <si>
    <t xml:space="preserve">Cannon, Earthquake, Firecracker, Goblins, Hog Rider, Ice Spirit, Mighty Miner, The Log</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</si>
  <si>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ツ✨</t>
    </r>
    <r>
      <rPr>
        <sz val="11"/>
        <rFont val="Arial"/>
        <family val="0"/>
        <charset val="1"/>
      </rPr>
      <t xml:space="preserve">iliane✨_D1_CRL</t>
    </r>
  </si>
  <si>
    <t xml:space="preserve">ツ✨iliane✨</t>
  </si>
  <si>
    <t xml:space="preserve">#YVJJL0JJ</t>
  </si>
  <si>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</si>
  <si>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</si>
  <si>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</si>
  <si>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</si>
  <si>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</si>
  <si>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Noto Sans CJK SC"/>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</si>
  <si>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</si>
  <si>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</si>
  <si>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</si>
  <si>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Noto Sans CJK SC"/>
        <family val="2"/>
      </rPr>
      <t xml:space="preserve">劲头</t>
    </r>
    <r>
      <rPr>
        <sz val="11"/>
        <rFont val="Arial"/>
        <family val="0"/>
        <charset val="1"/>
      </rPr>
      <t xml:space="preserve">_vs_Midnight✨</t>
    </r>
    <r>
      <rPr>
        <sz val="11"/>
        <rFont val="Noto Sans CJK SC"/>
        <family val="2"/>
      </rPr>
      <t xml:space="preserve">奶茶</t>
    </r>
    <r>
      <rPr>
        <sz val="11"/>
        <rFont val="Arial"/>
        <family val="0"/>
        <charset val="1"/>
      </rPr>
      <t xml:space="preserve">_D1_CRL</t>
    </r>
  </si>
  <si>
    <r>
      <rPr>
        <sz val="11"/>
        <rFont val="Arial"/>
        <family val="0"/>
        <charset val="1"/>
      </rPr>
      <t xml:space="preserve">Midnight✨</t>
    </r>
    <r>
      <rPr>
        <sz val="11"/>
        <rFont val="Noto Sans CJK SC"/>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</si>
  <si>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</si>
  <si>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</si>
  <si>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</si>
  <si>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</si>
  <si>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</si>
  <si>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</si>
  <si>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Noto Sans CJK SC"/>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</si>
  <si>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</si>
  <si>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</si>
  <si>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</si>
  <si>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Noto Sans CJK SC"/>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</si>
  <si>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</si>
  <si>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</si>
  <si>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</si>
  <si>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</si>
  <si>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Noto Sans CJK SC"/>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</si>
  <si>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</si>
  <si>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</si>
  <si>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</si>
  <si>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Wallace_vs_</t>
    </r>
    <r>
      <rPr>
        <sz val="11"/>
        <rFont val="Noto Sans CJK SC"/>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</si>
  <si>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</si>
  <si>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</si>
  <si>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</si>
  <si>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</si>
  <si>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Noto Sans CJK SC"/>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</si>
  <si>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</si>
  <si>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</si>
  <si>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</si>
  <si>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</si>
  <si>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</si>
  <si>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Noto Sans CJK SC"/>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</si>
  <si>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</si>
  <si>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</si>
  <si>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</si>
  <si>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</si>
  <si>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Archers, Dark Prince, Giant Snowball, Goblin Demolisher, Goblin Drill, Goblin Hut, Ice Spirit, Poison</t>
  </si>
  <si>
    <t xml:space="preserve">Bomb Tower, Dark Prince, Dart Goblin, Fire Spirit, Goblin Barrel, Ice Spirit, Royal Delivery, Wall Breakers</t>
  </si>
  <si>
    <r>
      <rPr>
        <sz val="11"/>
        <rFont val="Arial"/>
        <family val="0"/>
        <charset val="1"/>
      </rPr>
      <t xml:space="preserve">Wallace_vs_</t>
    </r>
    <r>
      <rPr>
        <sz val="11"/>
        <rFont val="Noto Sans CJK SC"/>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</si>
  <si>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</si>
  <si>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</si>
  <si>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</si>
  <si>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</si>
  <si>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</si>
  <si>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Noto Sans CJK SC"/>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</si>
  <si>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</si>
  <si>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</si>
  <si>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</si>
  <si>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</si>
  <si>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</si>
  <si>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</si>
  <si>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Noto Sans CJK SC"/>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</si>
  <si>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</si>
  <si>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</si>
  <si>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</si>
  <si>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</si>
  <si>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Noto Sans CJK SC"/>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</si>
  <si>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</si>
  <si>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</si>
  <si>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</si>
  <si>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</si>
  <si>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</si>
  <si>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</si>
  <si>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</si>
  <si>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</si>
  <si>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</si>
  <si>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</si>
  <si>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</si>
  <si>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</si>
  <si>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</si>
  <si>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</si>
  <si>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</si>
  <si>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</si>
  <si>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</si>
  <si>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</si>
  <si>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Boss Bandit, Executioner, Freeze, Giant Snowball, Golden Knight, Guards, Hunter, Ram Rider</t>
  </si>
  <si>
    <t xml:space="preserve">Bandit, Barbarian Barrel, Bats, Flying Machine, Mega Knight, Mother Witch, Poison, Royal Hogs</t>
  </si>
  <si>
    <r>
      <rPr>
        <sz val="11"/>
        <rFont val="Arial"/>
        <family val="0"/>
        <charset val="1"/>
      </rPr>
      <t xml:space="preserve">Wallace_vs_VkRiluk✨</t>
    </r>
    <r>
      <rPr>
        <sz val="11"/>
        <rFont val="Noto Sans CJK SC"/>
        <family val="2"/>
      </rPr>
      <t xml:space="preserve">之安神</t>
    </r>
    <r>
      <rPr>
        <sz val="11"/>
        <rFont val="Arial"/>
        <family val="0"/>
        <charset val="1"/>
      </rPr>
      <t xml:space="preserve">_D1</t>
    </r>
  </si>
  <si>
    <r>
      <rPr>
        <sz val="11"/>
        <rFont val="Arial"/>
        <family val="0"/>
        <charset val="1"/>
      </rPr>
      <t xml:space="preserve">Vk Riluk✨</t>
    </r>
    <r>
      <rPr>
        <sz val="11"/>
        <rFont val="Noto Sans CJK SC"/>
        <family val="2"/>
      </rPr>
      <t xml:space="preserve">之安神</t>
    </r>
  </si>
  <si>
    <t xml:space="preserve">#GVJ0V00PJ</t>
  </si>
  <si>
    <t xml:space="preserve">2026-07-18 02:52:18</t>
  </si>
  <si>
    <r>
      <rPr>
        <sz val="11"/>
        <rFont val="Arial"/>
        <family val="0"/>
        <charset val="1"/>
      </rPr>
      <t xml:space="preserve">Wallace_vs_</t>
    </r>
    <r>
      <rPr>
        <sz val="11"/>
        <rFont val="Noto Sans CJK SC"/>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</si>
  <si>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</si>
  <si>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</si>
  <si>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</si>
  <si>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</si>
  <si>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</si>
  <si>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</si>
  <si>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</si>
  <si>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</si>
  <si>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</si>
  <si>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</si>
  <si>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</si>
  <si>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</si>
  <si>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Jørge✨</t>
  </si>
  <si>
    <t xml:space="preserve">#2LJ82YCVR</t>
  </si>
  <si>
    <t xml:space="preserve">2026-07-18 15:23:44</t>
  </si>
  <si>
    <t xml:space="preserve">Berserker, Dark Prince, Earthquake, Hog Rider, Ice Spirit, Mortar, Musketeer, The Log</t>
  </si>
  <si>
    <r>
      <rPr>
        <sz val="11"/>
        <rFont val="Arial"/>
        <family val="0"/>
        <charset val="1"/>
      </rPr>
      <t xml:space="preserve">Wallace_vs_</t>
    </r>
    <r>
      <rPr>
        <sz val="11"/>
        <rFont val="Noto Sans CJK SC"/>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</si>
  <si>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</si>
  <si>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</si>
  <si>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</si>
  <si>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</si>
  <si>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</si>
  <si>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</si>
  <si>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</si>
  <si>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</si>
  <si>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</si>
  <si>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Noto Sans CJK SC"/>
        <family val="2"/>
      </rPr>
      <t xml:space="preserve">사과도둑</t>
    </r>
    <r>
      <rPr>
        <sz val="11"/>
        <rFont val="Arial"/>
        <family val="0"/>
        <charset val="1"/>
      </rPr>
      <t xml:space="preserve">_D1_CRL</t>
    </r>
  </si>
  <si>
    <t xml:space="preserve">사과도둑</t>
  </si>
  <si>
    <t xml:space="preserve">#8LJ98G0V</t>
  </si>
  <si>
    <t xml:space="preserve">2026-07-18 16:48:12</t>
  </si>
  <si>
    <t xml:space="preserve">2026-07-18 16:57:55</t>
  </si>
  <si>
    <t xml:space="preserve">Barbarian Barrel, Battle Healer, Electro Dragon, Elixir Collector, Golem, Lumberjack, Skeleton Dragons, Tornado</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</si>
  <si>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</si>
  <si>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</si>
  <si>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</si>
  <si>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</si>
  <si>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</si>
  <si>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</si>
  <si>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</si>
  <si>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</si>
  <si>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</si>
  <si>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</si>
  <si>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</si>
  <si>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</si>
  <si>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</si>
  <si>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</si>
  <si>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</si>
  <si>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</si>
  <si>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</si>
  <si>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</si>
  <si>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</si>
  <si>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</si>
  <si>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</si>
  <si>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</si>
  <si>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Noto Sans CJK SC"/>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</si>
  <si>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</si>
  <si>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</si>
  <si>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</si>
  <si>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</si>
  <si>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</si>
  <si>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Noto Sans CJK SC"/>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</si>
  <si>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</si>
  <si>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</si>
  <si>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Noto Sans CJK SC"/>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</si>
  <si>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</si>
  <si>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</si>
  <si>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</si>
  <si>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</si>
  <si>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</si>
  <si>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</si>
  <si>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Noto Sans CJK SC"/>
        <family val="2"/>
      </rPr>
      <t xml:space="preserve">虎</t>
    </r>
    <r>
      <rPr>
        <sz val="11"/>
        <rFont val="Arial"/>
        <family val="0"/>
        <charset val="1"/>
      </rPr>
      <t xml:space="preserve">_D1</t>
    </r>
  </si>
  <si>
    <r>
      <rPr>
        <sz val="11"/>
        <rFont val="Arial"/>
        <family val="0"/>
        <charset val="1"/>
      </rPr>
      <t xml:space="preserve">OTK | Lore </t>
    </r>
    <r>
      <rPr>
        <sz val="11"/>
        <rFont val="Noto Sans CJK SC"/>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</si>
  <si>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</si>
  <si>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</si>
  <si>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</si>
  <si>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</si>
  <si>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</si>
  <si>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</si>
  <si>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</si>
  <si>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</si>
  <si>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</si>
  <si>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</si>
  <si>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</si>
  <si>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</si>
  <si>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</si>
  <si>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</si>
  <si>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</si>
  <si>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</si>
  <si>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</si>
  <si>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</si>
  <si>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</si>
  <si>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</si>
  <si>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</si>
  <si>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</si>
  <si>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</si>
  <si>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</si>
  <si>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</si>
  <si>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</si>
  <si>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</si>
  <si>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</si>
  <si>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</si>
  <si>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</si>
  <si>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</si>
  <si>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</si>
  <si>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</si>
  <si>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</si>
  <si>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</si>
  <si>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</si>
  <si>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</si>
  <si>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</si>
  <si>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</si>
  <si>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</si>
  <si>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</si>
  <si>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</si>
  <si>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</si>
  <si>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</si>
  <si>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</si>
  <si>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</si>
  <si>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</si>
  <si>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</si>
  <si>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</si>
  <si>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</si>
  <si>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</si>
  <si>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</si>
  <si>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</si>
  <si>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</si>
  <si>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</si>
  <si>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</si>
  <si>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</si>
  <si>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</si>
  <si>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</si>
  <si>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</si>
  <si>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</si>
  <si>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</si>
  <si>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</si>
  <si>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</si>
  <si>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</si>
  <si>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</si>
  <si>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</si>
  <si>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</si>
  <si>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</si>
  <si>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</si>
  <si>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Bowler, Electro Spirit, Fireball, Goblin Cage, Mother Witch, Phoenix, Royal Giant, The Log</t>
  </si>
  <si>
    <t xml:space="preserve">2026-07-18 18:11:52</t>
  </si>
  <si>
    <t xml:space="preserve">Bats, Dark Prince, Dart Goblin, Inferno Tower, Miner, Poison, The Log, Wall Breakers</t>
  </si>
  <si>
    <t xml:space="preserve">Yoru_vs_Wallace_D1_CRL</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</si>
  <si>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</si>
  <si>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</si>
  <si>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</si>
  <si>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</si>
  <si>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</si>
  <si>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</si>
  <si>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</si>
  <si>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</si>
  <si>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</si>
  <si>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</si>
  <si>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</si>
  <si>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</si>
  <si>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</si>
  <si>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</si>
  <si>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</si>
  <si>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</si>
  <si>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</si>
  <si>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Cannon, Electro Spirit, Giant Snowball, Goblin Demolisher, Goblin Drill, Guards, Knight, Poison</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</si>
  <si>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</si>
  <si>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</si>
  <si>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</si>
  <si>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</si>
  <si>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</si>
  <si>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</si>
  <si>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</si>
  <si>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</si>
  <si>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</si>
  <si>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</si>
  <si>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</si>
  <si>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</si>
  <si>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</si>
  <si>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</si>
  <si>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</si>
  <si>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</si>
  <si>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</si>
  <si>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</si>
  <si>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</si>
  <si>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</si>
  <si>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</si>
  <si>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</si>
  <si>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</si>
  <si>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</si>
  <si>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</si>
  <si>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</si>
  <si>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</si>
  <si>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</si>
  <si>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</si>
  <si>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</si>
  <si>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</si>
  <si>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</si>
  <si>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</si>
  <si>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</si>
  <si>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Noto Sans CJK SC"/>
        <family val="2"/>
      </rPr>
      <t xml:space="preserve">丨张✨</t>
    </r>
    <r>
      <rPr>
        <sz val="11"/>
        <rFont val="Arial"/>
        <family val="0"/>
        <charset val="1"/>
      </rPr>
      <t xml:space="preserve">Ink❤️llb_D1_CRL</t>
    </r>
  </si>
  <si>
    <r>
      <rPr>
        <sz val="11"/>
        <rFont val="Arial"/>
        <family val="0"/>
        <charset val="1"/>
      </rPr>
      <t xml:space="preserve">adriel_vs_</t>
    </r>
    <r>
      <rPr>
        <sz val="11"/>
        <rFont val="Noto Sans CJK SC"/>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</si>
  <si>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</si>
  <si>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</si>
  <si>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</si>
  <si>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</si>
  <si>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</si>
  <si>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 I VNM✨LF</t>
  </si>
  <si>
    <t xml:space="preserve">#QLVYR8L0</t>
  </si>
  <si>
    <t xml:space="preserve">2026-07-18 17:21:24</t>
  </si>
  <si>
    <t xml:space="preserve">2026-07-18 17:31:57</t>
  </si>
  <si>
    <t xml:space="preserve">Archers, Berserker, Electro Spirit, Fireball, Monk, Royal Hogs, Tesla, The Log</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</si>
  <si>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</si>
  <si>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</si>
  <si>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</si>
  <si>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Noto Sans CJK SC"/>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</si>
  <si>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</si>
  <si>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</si>
  <si>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Noto Sans CJK SC"/>
        <family val="2"/>
      </rPr>
      <t xml:space="preserve">神│</t>
    </r>
    <r>
      <rPr>
        <sz val="11"/>
        <rFont val="Arial"/>
        <family val="0"/>
        <charset val="1"/>
      </rPr>
      <t xml:space="preserve">Venpers™☆_D1_CRL</t>
    </r>
  </si>
  <si>
    <t xml:space="preserve">2026-07-18 18:24:21</t>
  </si>
  <si>
    <t xml:space="preserve">2026-07-18 18:35:34</t>
  </si>
  <si>
    <t xml:space="preserve">droy_vs_RUBIZALEZ_D1</t>
  </si>
  <si>
    <t xml:space="preserve">2026-07-15 21:46:42</t>
  </si>
  <si>
    <t xml:space="preserve">Arrows, Bowler, Hog Rider, Lumberjack, Mega Knight, Minions, Spirit Empress, Zap</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</si>
  <si>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</si>
  <si>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</si>
  <si>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</si>
  <si>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</si>
  <si>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</si>
  <si>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</si>
  <si>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</si>
  <si>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</si>
  <si>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</si>
  <si>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</si>
  <si>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</si>
  <si>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</si>
  <si>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</si>
  <si>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</si>
  <si>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</si>
  <si>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</si>
  <si>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</si>
  <si>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</si>
  <si>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</si>
  <si>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</si>
  <si>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</si>
  <si>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</si>
  <si>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</si>
  <si>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</si>
  <si>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</si>
  <si>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</si>
  <si>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</si>
  <si>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</si>
  <si>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</si>
  <si>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</si>
  <si>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</si>
  <si>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</si>
  <si>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</si>
  <si>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</si>
  <si>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</si>
  <si>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</si>
  <si>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</si>
  <si>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</si>
  <si>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</si>
  <si>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</si>
  <si>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</si>
  <si>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</si>
  <si>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</si>
  <si>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</si>
  <si>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</si>
  <si>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</si>
  <si>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</si>
  <si>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</si>
  <si>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</si>
  <si>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</si>
  <si>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</si>
  <si>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Fireball, Fisherman, Royal Giant, Skeleton King, The Log, Tombstone, Witch, Zappies</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</si>
  <si>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</si>
  <si>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</si>
  <si>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</si>
  <si>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</si>
  <si>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</si>
  <si>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</si>
  <si>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</si>
  <si>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</si>
  <si>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</si>
  <si>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</si>
  <si>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</si>
  <si>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</si>
  <si>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</si>
  <si>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</si>
  <si>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</si>
  <si>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</si>
  <si>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</si>
  <si>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Noto Sans CJK SC"/>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</si>
  <si>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</si>
  <si>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</si>
  <si>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</si>
  <si>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</si>
  <si>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2026-07-18 18:25:35</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</si>
  <si>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</si>
  <si>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</si>
  <si>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</si>
  <si>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</si>
  <si>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</si>
  <si>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Fireball, Fisherman, Lumberjack, Monk, Royal Giant, Skeleton Dragons, Skeletons, The Log</t>
  </si>
  <si>
    <t xml:space="preserve">Berserker, Goblin Cage, Lava Hound, Lightning, Mega Minion, Spirit Empress, Valkyrie, Zap</t>
  </si>
  <si>
    <r>
      <rPr>
        <sz val="11"/>
        <rFont val="Arial"/>
        <family val="0"/>
        <charset val="1"/>
      </rPr>
      <t xml:space="preserve">evolve✨</t>
    </r>
    <r>
      <rPr>
        <sz val="11"/>
        <rFont val="Noto Sans CJK SC"/>
        <family val="2"/>
      </rPr>
      <t xml:space="preserve">律师</t>
    </r>
    <r>
      <rPr>
        <sz val="11"/>
        <rFont val="Arial"/>
        <family val="0"/>
        <charset val="1"/>
      </rPr>
      <t xml:space="preserve">_vs_Rainbow_D1</t>
    </r>
  </si>
  <si>
    <r>
      <rPr>
        <sz val="11"/>
        <rFont val="Arial"/>
        <family val="0"/>
        <charset val="1"/>
      </rPr>
      <t xml:space="preserve">evolve✨</t>
    </r>
    <r>
      <rPr>
        <sz val="11"/>
        <rFont val="Noto Sans CJK SC"/>
        <family val="2"/>
      </rPr>
      <t xml:space="preserve">律师</t>
    </r>
    <r>
      <rPr>
        <sz val="11"/>
        <rFont val="Arial"/>
        <family val="0"/>
        <charset val="1"/>
      </rPr>
      <t xml:space="preserve">_vs_Rainbow_D2</t>
    </r>
  </si>
  <si>
    <r>
      <rPr>
        <sz val="11"/>
        <rFont val="Arial"/>
        <family val="0"/>
        <charset val="1"/>
      </rPr>
      <t xml:space="preserve">evolve✨</t>
    </r>
    <r>
      <rPr>
        <sz val="11"/>
        <rFont val="Noto Sans CJK SC"/>
        <family val="2"/>
      </rPr>
      <t xml:space="preserve">律师</t>
    </r>
    <r>
      <rPr>
        <sz val="11"/>
        <rFont val="Arial"/>
        <family val="0"/>
        <charset val="1"/>
      </rPr>
      <t xml:space="preserve">_vs_Rainbow_D3</t>
    </r>
  </si>
  <si>
    <r>
      <rPr>
        <sz val="11"/>
        <rFont val="Arial"/>
        <family val="0"/>
        <charset val="1"/>
      </rPr>
      <t xml:space="preserve">evolve✨</t>
    </r>
    <r>
      <rPr>
        <sz val="11"/>
        <rFont val="Noto Sans CJK SC"/>
        <family val="2"/>
      </rPr>
      <t xml:space="preserve">律师</t>
    </r>
    <r>
      <rPr>
        <sz val="11"/>
        <rFont val="Arial"/>
        <family val="0"/>
        <charset val="1"/>
      </rPr>
      <t xml:space="preserve">_vs_Rainbow_D4</t>
    </r>
  </si>
  <si>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</si>
  <si>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</si>
  <si>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</si>
  <si>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</si>
  <si>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</si>
  <si>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</si>
  <si>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우티비구독좋아요</t>
    </r>
    <r>
      <rPr>
        <sz val="11"/>
        <rFont val="Arial"/>
        <family val="0"/>
        <charset val="1"/>
      </rPr>
      <t xml:space="preserve">_D2</t>
    </r>
  </si>
  <si>
    <t xml:space="preserve">2026-07-17 15:11:36</t>
  </si>
  <si>
    <t xml:space="preserve">Archers, Fireball, Fisherman, Monk, Royal Giant, Skeleton Dragons, The Log, Tombstone</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</si>
  <si>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</si>
  <si>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</si>
  <si>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</si>
  <si>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</si>
  <si>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</si>
  <si>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</si>
  <si>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</si>
  <si>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</si>
  <si>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</si>
  <si>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</si>
  <si>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Noto Sans CJK SC"/>
        <family val="2"/>
      </rPr>
      <t xml:space="preserve">律师</t>
    </r>
    <r>
      <rPr>
        <sz val="11"/>
        <rFont val="Arial"/>
        <family val="0"/>
        <charset val="1"/>
      </rPr>
      <t xml:space="preserve">_vs_CHIPompeyo4_D1</t>
    </r>
  </si>
  <si>
    <t xml:space="preserve">2026-07-17 22:53:32</t>
  </si>
  <si>
    <t xml:space="preserve">2026-07-17 22:59:11</t>
  </si>
  <si>
    <t xml:space="preserve">Archers, Dark Prince, Giant Snowball, Goblin Demolisher, Goblin Drill, Goblin Hut, Poison, Skeletons</t>
  </si>
  <si>
    <t xml:space="preserve">2026-07-17 23:06:06</t>
  </si>
  <si>
    <r>
      <rPr>
        <sz val="11"/>
        <rFont val="Arial"/>
        <family val="0"/>
        <charset val="1"/>
      </rPr>
      <t xml:space="preserve">evolve✨</t>
    </r>
    <r>
      <rPr>
        <sz val="11"/>
        <rFont val="Noto Sans CJK SC"/>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</si>
  <si>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</si>
  <si>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</si>
  <si>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</si>
  <si>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Noto Sans CJK SC"/>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</si>
  <si>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</si>
  <si>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</si>
  <si>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</si>
  <si>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Noto Sans CJK SC"/>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</si>
  <si>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</si>
  <si>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</si>
  <si>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</si>
  <si>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</si>
  <si>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</si>
  <si>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</si>
  <si>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Noto Sans CJK SC"/>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</si>
  <si>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</si>
  <si>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</si>
  <si>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</si>
  <si>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</si>
  <si>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</si>
  <si>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Noto Sans CJK SC"/>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</si>
  <si>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</si>
  <si>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</si>
  <si>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</si>
  <si>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</si>
  <si>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Noto Sans CJK SC"/>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</si>
  <si>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</si>
  <si>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</si>
  <si>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Noto Sans CJK SC"/>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</si>
  <si>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</si>
  <si>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</si>
  <si>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</si>
  <si>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</si>
  <si>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Noto Sans CJK SC"/>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</si>
  <si>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</si>
  <si>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</si>
  <si>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</si>
  <si>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</si>
  <si>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</si>
  <si>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</si>
  <si>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</si>
  <si>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Noto Sans CJK SC"/>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</si>
  <si>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</si>
  <si>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</si>
  <si>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</si>
  <si>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</si>
  <si>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</si>
  <si>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</si>
  <si>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</si>
  <si>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Noto Sans CJK SC"/>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</si>
  <si>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</si>
  <si>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</si>
  <si>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</si>
  <si>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</si>
  <si>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</si>
  <si>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</si>
  <si>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</si>
  <si>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</si>
  <si>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</si>
  <si>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</si>
  <si>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Noto Sans CJK SC"/>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</si>
  <si>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</si>
  <si>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</si>
  <si>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</si>
  <si>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</si>
  <si>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</si>
  <si>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</si>
  <si>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</si>
  <si>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Noto Sans CJK SC"/>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</si>
  <si>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</si>
  <si>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</si>
  <si>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</si>
  <si>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枫｜</t>
    </r>
    <r>
      <rPr>
        <sz val="11"/>
        <rFont val="Arial"/>
        <family val="0"/>
        <charset val="1"/>
      </rPr>
      <t xml:space="preserve">MOSTAFA✨</t>
    </r>
    <r>
      <rPr>
        <sz val="11"/>
        <rFont val="Noto Sans CJK SC"/>
        <family val="2"/>
      </rPr>
      <t xml:space="preserve">安之</t>
    </r>
    <r>
      <rPr>
        <sz val="11"/>
        <rFont val="Arial"/>
        <family val="0"/>
        <charset val="1"/>
      </rPr>
      <t xml:space="preserve">_D1_CRL</t>
    </r>
  </si>
  <si>
    <t xml:space="preserve">枫｜MOSTAFA ✨安之</t>
  </si>
  <si>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</si>
  <si>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</si>
  <si>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</si>
  <si>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</si>
  <si>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</si>
  <si>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</si>
  <si>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Noto Sans CJK SC"/>
        <family val="2"/>
      </rPr>
      <t xml:space="preserve">律师</t>
    </r>
    <r>
      <rPr>
        <sz val="11"/>
        <rFont val="Arial"/>
        <family val="0"/>
        <charset val="1"/>
      </rPr>
      <t xml:space="preserve">_vs_DocSiatat_D1_CRL</t>
    </r>
  </si>
  <si>
    <t xml:space="preserve">2026-07-18 18:25:11</t>
  </si>
  <si>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</si>
  <si>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</si>
  <si>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</si>
  <si>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</si>
  <si>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r>
      <rPr>
        <sz val="11"/>
        <rFont val="Arial"/>
        <family val="0"/>
        <charset val="1"/>
      </rPr>
      <t xml:space="preserve">✨Tanji_vs_Haji✨</t>
    </r>
    <r>
      <rPr>
        <sz val="11"/>
        <rFont val="Noto Sans CJK SC"/>
        <family val="2"/>
      </rPr>
      <t xml:space="preserve">晚神✨八哭</t>
    </r>
    <r>
      <rPr>
        <sz val="11"/>
        <rFont val="Arial"/>
        <family val="0"/>
        <charset val="1"/>
      </rPr>
      <t xml:space="preserve">_D1</t>
    </r>
  </si>
  <si>
    <r>
      <rPr>
        <sz val="11"/>
        <rFont val="Arial"/>
        <family val="0"/>
        <charset val="1"/>
      </rPr>
      <t xml:space="preserve">Haji✨</t>
    </r>
    <r>
      <rPr>
        <sz val="11"/>
        <rFont val="Noto Sans CJK SC"/>
        <family val="2"/>
      </rPr>
      <t xml:space="preserve">晚神✨八哭</t>
    </r>
  </si>
  <si>
    <t xml:space="preserve">#JVP8UY0R8</t>
  </si>
  <si>
    <t xml:space="preserve">2026-07-15 16:46:58</t>
  </si>
  <si>
    <r>
      <rPr>
        <sz val="11"/>
        <rFont val="Arial"/>
        <family val="0"/>
        <charset val="1"/>
      </rPr>
      <t xml:space="preserve">✨Tanji_vs_Haji✨</t>
    </r>
    <r>
      <rPr>
        <sz val="11"/>
        <rFont val="Noto Sans CJK SC"/>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</si>
  <si>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</si>
  <si>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</si>
  <si>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</si>
  <si>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</si>
  <si>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</si>
  <si>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</si>
  <si>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</si>
  <si>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</si>
  <si>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</si>
  <si>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</si>
  <si>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</si>
  <si>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</si>
  <si>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Baby Dragon, Barbarian Barrel, Electro Spirit, Goblin Hut, Lightning, Mighty Miner, Royal Hogs, Skeletons</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</si>
  <si>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</si>
  <si>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</si>
  <si>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</si>
  <si>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</si>
  <si>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</si>
  <si>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✨Tanji_vs_Klaus_D3</t>
  </si>
  <si>
    <t xml:space="preserve">2026-07-15 22:27:30</t>
  </si>
  <si>
    <t xml:space="preserve">Arrows, Battle Ram, Berserker, Boss Bandit, Mega Knight, Mother Witch, Royal Ghost, Zappies</t>
  </si>
  <si>
    <t xml:space="preserve">✨Tanji_vs_Klaus_D4</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</si>
  <si>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</si>
  <si>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</si>
  <si>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</si>
  <si>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</si>
  <si>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</si>
  <si>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</si>
  <si>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✨Tanji_vs_Klaus_D5</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</si>
  <si>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</si>
  <si>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</si>
  <si>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</si>
  <si>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</si>
  <si>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</si>
  <si>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✨Tanji_vs_Klaus_D6</t>
  </si>
  <si>
    <t xml:space="preserve">2026-07-15 23:10:51</t>
  </si>
  <si>
    <t xml:space="preserve">Electro Spirit, Fireball, Goblin Cage, Lumberjack, Monk, Phoenix, Royal Giant, The Log</t>
  </si>
  <si>
    <t xml:space="preserve">Archers, Giant Snowball, Goblin Demolisher, Goblin Drill, Guards, Mighty Miner, Poison, Tesla</t>
  </si>
  <si>
    <t xml:space="preserve">✨Tanji_vs_Klaus_D7</t>
  </si>
  <si>
    <t xml:space="preserve">2026-07-17 12:37:13</t>
  </si>
  <si>
    <t xml:space="preserve">2026-07-17 12:44:56</t>
  </si>
  <si>
    <t xml:space="preserve">Archers, Berserker, Bomb Tower, Dark Prince, Giant Snowball, Goblin Demolisher, Goblin Drill, Poison</t>
  </si>
  <si>
    <t xml:space="preserve">✨Tanji_vs_Klaus_D8</t>
  </si>
  <si>
    <t xml:space="preserve">2026-07-17 12:54:05</t>
  </si>
  <si>
    <t xml:space="preserve">Barbarian Barrel, Battle Ram, Giant Skeleton, Guards, Mother Witch, Royal Ghost, Vines, Wizard</t>
  </si>
  <si>
    <t xml:space="preserve">2026-07-17 12:59:49</t>
  </si>
  <si>
    <t xml:space="preserve">Balloon, Fireball, Guards, Inferno Dragon, Lava Hound, Skeleton Dragons, Valkyrie, Zap</t>
  </si>
  <si>
    <t xml:space="preserve">2026-07-17 13:06:30</t>
  </si>
  <si>
    <t xml:space="preserve">2026-07-17 13:13:17</t>
  </si>
  <si>
    <t xml:space="preserve">✨Tanji_vs_Klaus_D9</t>
  </si>
  <si>
    <t xml:space="preserve">2026-07-17 13:21:05</t>
  </si>
  <si>
    <t xml:space="preserve">2026-07-17 13:25:08</t>
  </si>
  <si>
    <t xml:space="preserve">✨Tanji_vs_Klaus_D10</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</si>
  <si>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</si>
  <si>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</si>
  <si>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</si>
  <si>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</si>
  <si>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</si>
  <si>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</si>
  <si>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</si>
  <si>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</si>
  <si>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</si>
  <si>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</si>
  <si>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</si>
  <si>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</si>
  <si>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</si>
  <si>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Noto Sans CJK SC"/>
        <family val="2"/>
      </rPr>
      <t xml:space="preserve">最強</t>
    </r>
    <r>
      <rPr>
        <sz val="11"/>
        <rFont val="Arial"/>
        <family val="0"/>
        <charset val="1"/>
      </rPr>
      <t xml:space="preserve">l</t>
    </r>
    <r>
      <rPr>
        <sz val="11"/>
        <rFont val="Noto Sans CJK SC"/>
        <family val="2"/>
      </rPr>
      <t xml:space="preserve">りゃま™︎</t>
    </r>
    <r>
      <rPr>
        <sz val="11"/>
        <rFont val="Arial"/>
        <family val="0"/>
        <charset val="1"/>
      </rPr>
      <t xml:space="preserve">_D1_CRL</t>
    </r>
  </si>
  <si>
    <t xml:space="preserve">最強lりゃま™︎</t>
  </si>
  <si>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</si>
  <si>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</si>
  <si>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</si>
  <si>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</si>
  <si>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</si>
  <si>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</si>
  <si>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</si>
  <si>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</si>
  <si>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</si>
  <si>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</si>
  <si>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</si>
  <si>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</si>
  <si>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Noto Sans CJK SC"/>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</si>
  <si>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</si>
  <si>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</si>
  <si>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</si>
  <si>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</si>
  <si>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Noto Sans CJK SC"/>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</si>
  <si>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</si>
  <si>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</si>
  <si>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</si>
  <si>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</si>
  <si>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</si>
  <si>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</si>
  <si>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</si>
  <si>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</si>
  <si>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</si>
  <si>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</si>
  <si>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</si>
  <si>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</si>
  <si>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</si>
  <si>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</si>
  <si>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</si>
  <si>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</si>
  <si>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ぐりてゃん_vs_Wallace_D1</t>
  </si>
  <si>
    <t xml:space="preserve">ぐりてゃん_vs_Wallace_D2</t>
  </si>
  <si>
    <t xml:space="preserve">ぐりてゃん_vs_Wallace_D3</t>
  </si>
  <si>
    <t xml:space="preserve">ぐりてゃん_vs_Wallace_D4</t>
  </si>
  <si>
    <t xml:space="preserve">ぐりてゃん_vs_Wallace_D5</t>
  </si>
  <si>
    <t xml:space="preserve">ぐりてゃん_vs_Wallace_D6</t>
  </si>
  <si>
    <t xml:space="preserve">ぐりてゃん_vs_Wallace_D7</t>
  </si>
  <si>
    <t xml:space="preserve">ぐりてゃん_vs_Coco_D1</t>
  </si>
  <si>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</si>
  <si>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</si>
  <si>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</si>
  <si>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</si>
  <si>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</si>
  <si>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</si>
  <si>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t xml:space="preserve">ぐりてゃん_vs_Coco_D2</t>
  </si>
  <si>
    <t xml:space="preserve">2026-07-17 13:11:26</t>
  </si>
  <si>
    <t xml:space="preserve">2026-07-17 13:17:58</t>
  </si>
  <si>
    <t xml:space="preserve">2026-07-17 13:26:12</t>
  </si>
  <si>
    <t xml:space="preserve">Balloon, Cannon, Giant Skeleton, Miner, Skeletons, Tornado, Wizard, Zap</t>
  </si>
  <si>
    <t xml:space="preserve">ぐりてゃん_vs_Coco_D3</t>
  </si>
  <si>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</si>
  <si>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</si>
  <si>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</si>
  <si>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</si>
  <si>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</si>
  <si>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t xml:space="preserve">ぐりてゃん_vs_Coco_D4</t>
  </si>
  <si>
    <t xml:space="preserve">2026-07-17 13:52:14</t>
  </si>
  <si>
    <t xml:space="preserve">2026-07-17 13:57:27</t>
  </si>
  <si>
    <t xml:space="preserve">Berserker, Cannon, Electro Spirit, Hog Rider, Lightning, Magic Archer, Mega Knight, The Log</t>
  </si>
  <si>
    <t xml:space="preserve">2026-07-17 14:05:26</t>
  </si>
  <si>
    <t xml:space="preserve">Bomb Tower, Dart Goblin, Fire Spirit, Goblin Barrel, Goblins, Princess, Valkyrie, Wall Breakers</t>
  </si>
  <si>
    <t xml:space="preserve">Arrows, Balloon, Executioner, Fisherman, Giant Skeleton, Giant Snowball, Miner, Minions</t>
  </si>
  <si>
    <t xml:space="preserve">ぐりてゃん_vs_Coco_D5</t>
  </si>
  <si>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</si>
  <si>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</si>
  <si>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</si>
  <si>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</si>
  <si>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</si>
  <si>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</si>
  <si>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t xml:space="preserve">ぐりてゃん_vs_Coco_D6</t>
  </si>
  <si>
    <t xml:space="preserve">2026-07-17 14:31:26</t>
  </si>
  <si>
    <t xml:space="preserve">ぐりてゃん_vs_Kimchi77✨小小罗_D1_CRL</t>
  </si>
  <si>
    <t xml:space="preserve">ぐりてゃん_vs_Kimchi77✨小小罗_D2_CRL</t>
  </si>
  <si>
    <t xml:space="preserve">ぐりてゃん_vs_Kimchi77✨小小罗_D3_CRL</t>
  </si>
  <si>
    <t xml:space="preserve">ぐりてゃん_vs_Kimchi77✨小小罗_D4_CRL</t>
  </si>
  <si>
    <t xml:space="preserve">ぐりてゃん_vs_replaya_D1_CRL</t>
  </si>
  <si>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</si>
  <si>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</si>
  <si>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</si>
  <si>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</si>
  <si>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t xml:space="preserve">ぐりてゃん_vs_CAL⚡️Lory™️_D1_CRL</t>
  </si>
  <si>
    <t xml:space="preserve">CAL⚡️Lory™️</t>
  </si>
  <si>
    <t xml:space="preserve">#8YG2YJVYR</t>
  </si>
  <si>
    <t xml:space="preserve">2026-07-18 14:43:39</t>
  </si>
  <si>
    <t xml:space="preserve">ぐりてゃん_vs_DaniGamer_D1_CRL</t>
  </si>
  <si>
    <t xml:space="preserve">2026-07-18 15:14:03</t>
  </si>
  <si>
    <t xml:space="preserve">Arrows, Bandit, Battle Ram, Dark Prince, Mega Knight, Mother Witch, Ronin, Zappies</t>
  </si>
  <si>
    <t xml:space="preserve">Balloon, Electro Spirit, Giant Skeleton, Hunter, Ice Golem, Miner, Minions, Zap</t>
  </si>
  <si>
    <t xml:space="preserve">ぐりてゃん_vs_Rainbow_D1_CRL</t>
  </si>
  <si>
    <t xml:space="preserve">ぐりてゃん_vs_HaRu_D1_CRL</t>
  </si>
  <si>
    <t xml:space="preserve">2026-07-18 16:18:23</t>
  </si>
  <si>
    <t xml:space="preserve">2026-07-18 16:27:19</t>
  </si>
  <si>
    <t xml:space="preserve">ぐりてゃん_vs_神│Venpers™☆_D1_CRL</t>
  </si>
  <si>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</si>
  <si>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</si>
  <si>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</si>
  <si>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</si>
  <si>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t xml:space="preserve">ぐりてゃん_vs_鬼舞辻無惨_D1_CRL</t>
  </si>
  <si>
    <t xml:space="preserve">Barbarian Barrel, Bowler, Dart Goblin, Mortar, Poison, Rascals, Skeleton Barrel, Skeletons</t>
  </si>
  <si>
    <t xml:space="preserve">2026-07-18 17:30:20</t>
  </si>
  <si>
    <t xml:space="preserve">ぐりてゃん_vs_老板ΙBatan’宙斯_D1_CRL</t>
  </si>
  <si>
    <t xml:space="preserve">2026-07-18 17:53:54</t>
  </si>
  <si>
    <t xml:space="preserve">2026-07-18 18:14:08</t>
  </si>
  <si>
    <t xml:space="preserve">Electro Spirit, Fire Spirit, Goblin Barrel, Goblins, Inferno Tower, Magic Archer, Valkyrie, Wall Breakers</t>
  </si>
  <si>
    <t xml:space="preserve">ぐりてゃん_vs_Asaf_D1_CRL</t>
  </si>
  <si>
    <t xml:space="preserve">たぁ_vs_Kimchi77✨小小罗_D1</t>
  </si>
  <si>
    <t xml:space="preserve">2026-07-16 16:02:18</t>
  </si>
  <si>
    <t xml:space="preserve">2026-07-16 16:08:46</t>
  </si>
  <si>
    <t xml:space="preserve">Cannon, Executioner, Giant Skeleton, Giant Snowball, Goblin Drill, Golden Knight, Guards, Tornado</t>
  </si>
  <si>
    <t xml:space="preserve">2026-07-16 16:14:54</t>
  </si>
  <si>
    <t xml:space="preserve">Archers, Berserker, Fireball, Goblin Hut, Monk, Royal Hogs, Skeleton Dragons, The Log</t>
  </si>
  <si>
    <t xml:space="preserve">たぁ_vs_Ryley_D1</t>
  </si>
  <si>
    <t xml:space="preserve">2026-07-16 17:10:00</t>
  </si>
  <si>
    <t xml:space="preserve">2026-07-16 17:16:11</t>
  </si>
  <si>
    <t xml:space="preserve">2026-07-16 17:22:38</t>
  </si>
  <si>
    <t xml:space="preserve">Barbarian Barrel, Bomb Tower, Goblinstein, Guards, Magic Archer, Miner, Tornado, Wall Breakers</t>
  </si>
  <si>
    <t xml:space="preserve">Earthquake, Electro Spirit, Firecracker, Goblins, Hog Rider, Mighty Miner, Tesla, The Log</t>
  </si>
  <si>
    <t xml:space="preserve">たぁ_vs_Ryley_D2</t>
  </si>
  <si>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</si>
  <si>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</si>
  <si>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</si>
  <si>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</si>
  <si>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</si>
  <si>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t xml:space="preserve">たぁ_vs_Ryley_D3</t>
  </si>
  <si>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</si>
  <si>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</si>
  <si>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</si>
  <si>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</si>
  <si>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</si>
  <si>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t xml:space="preserve">たぁ_vs_Ryley_D4</t>
  </si>
  <si>
    <t xml:space="preserve">たぁ_vs_Ryley_D5</t>
  </si>
  <si>
    <t xml:space="preserve">たぁ_vs_Ryley_D6</t>
  </si>
  <si>
    <t xml:space="preserve">たぁ_vs_Ryley_D7</t>
  </si>
  <si>
    <t xml:space="preserve">たぁ_vs_Kitashiyan_D1</t>
  </si>
  <si>
    <t xml:space="preserve">たぁ_vs_Kitashiyan_D2</t>
  </si>
  <si>
    <t xml:space="preserve">たぁ_vs_Kitashiyan_D3</t>
  </si>
  <si>
    <t xml:space="preserve">たぁ_vs_Kitashiyan_D4</t>
  </si>
  <si>
    <t xml:space="preserve">たぁ_vs_Kitashiyan_D5</t>
  </si>
  <si>
    <t xml:space="preserve">たぁ_vs_Kitashiyan_D6</t>
  </si>
  <si>
    <t xml:space="preserve">たぁ_vs_Kitashiyan_D7</t>
  </si>
  <si>
    <t xml:space="preserve">たぁ_vs_Kitashiyan_D8</t>
  </si>
  <si>
    <t xml:space="preserve">たぁ_vs_Kitashiyan_D9</t>
  </si>
  <si>
    <t xml:space="preserve">たぁ_vs_OSxAlee_D1</t>
  </si>
  <si>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</si>
  <si>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</si>
  <si>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</si>
  <si>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</si>
  <si>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</si>
  <si>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t xml:space="preserve">たぁ_vs_OSxAlee_D2</t>
  </si>
  <si>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</si>
  <si>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</si>
  <si>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</si>
  <si>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</si>
  <si>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</si>
  <si>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t xml:space="preserve">たぁ_vs_OSxAlee_D3</t>
  </si>
  <si>
    <t xml:space="preserve">2026-07-17 18:10:46</t>
  </si>
  <si>
    <t xml:space="preserve">2026-07-17 18:17:02</t>
  </si>
  <si>
    <t xml:space="preserve">2026-07-17 18:23:28</t>
  </si>
  <si>
    <t xml:space="preserve">Berserker, Bomb Tower, Electro Spirit, Fire Spirit, Giant Snowball, Goblin Barrel, Magic Archer, Wall Breakers</t>
  </si>
  <si>
    <t xml:space="preserve">たぁ_vs_OSxAlee_D4</t>
  </si>
  <si>
    <t xml:space="preserve">2026-07-17 18:29:08</t>
  </si>
  <si>
    <t xml:space="preserve">2026-07-17 18:33:44</t>
  </si>
  <si>
    <t xml:space="preserve">2026-07-17 18:39:37</t>
  </si>
  <si>
    <t xml:space="preserve">Flying Machine, Goblin Cage, Golden Knight, Heal Spirit, Royal Hogs, Royal Recruits, Vines, Zappies</t>
  </si>
  <si>
    <t xml:space="preserve">たぁ_vs_Kitashiyan_D1_CRL</t>
  </si>
  <si>
    <t xml:space="preserve">たぁ_vs_Kitashiyan_D2_CRL</t>
  </si>
  <si>
    <t xml:space="preserve">たぁ_vs_Kitashiyan_D3_CRL</t>
  </si>
  <si>
    <t xml:space="preserve">たぁ_vs_Kitashiyan_D4_CRL</t>
  </si>
  <si>
    <t xml:space="preserve">たぁ_vs_Grizz_D1_CRL</t>
  </si>
  <si>
    <t xml:space="preserve">2026-07-18 14:13:35</t>
  </si>
  <si>
    <t xml:space="preserve">2026-07-18 14:23:00</t>
  </si>
  <si>
    <t xml:space="preserve">Archers, Giant Snowball, Goblin Demolisher, Graveyard, Ice Spirit, Inferno Tower, Knight, Poison</t>
  </si>
  <si>
    <t xml:space="preserve">たぁ_vs_☆Hasiel~19_D1_CRL</t>
  </si>
  <si>
    <t xml:space="preserve">2026-07-18 14:42:38</t>
  </si>
  <si>
    <t xml:space="preserve">Arrows, Bandit, Battle Ram, Golden Knight, Mega Knight, Minions, Mother Witch, Zappies</t>
  </si>
  <si>
    <t xml:space="preserve">たぁ_vs_ぽねぐり_D1_CRL</t>
  </si>
  <si>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</si>
  <si>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</si>
  <si>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</si>
  <si>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</si>
  <si>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</si>
  <si>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</si>
  <si>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t xml:space="preserve">たぁ_vs_TMXIMateja_D1_CRL</t>
  </si>
  <si>
    <t xml:space="preserve">たぁ_vs_supu_D1_CRL</t>
  </si>
  <si>
    <t xml:space="preserve">supu</t>
  </si>
  <si>
    <t xml:space="preserve">#9R0JV2CC</t>
  </si>
  <si>
    <t xml:space="preserve">2026-07-18 16:18:54</t>
  </si>
  <si>
    <t xml:space="preserve">2026-07-18 16:26:06</t>
  </si>
  <si>
    <t xml:space="preserve">Arrows, Battle Ram, Electro Wizard, Goblins, Golden Knight, Mother Witch, Ronin, Skeleton Dragons</t>
  </si>
  <si>
    <t xml:space="preserve">たぁ_vs_➶GABRIELSSJ➴_D1_CRL</t>
  </si>
  <si>
    <t xml:space="preserve">2026-07-18 16:49:30</t>
  </si>
  <si>
    <t xml:space="preserve">2026-07-18 16:59:39</t>
  </si>
  <si>
    <t xml:space="preserve">Barbarian Barrel, Fireball, Fisherman, Monk, Royal Giant, Skeleton Dragons, Tombstone, Zappies</t>
  </si>
  <si>
    <t xml:space="preserve">Cannon, Executioner, Giant Skeleton, Giant Snowball, Goblin Drill, Golden Knight, Tornado, Zappies</t>
  </si>
  <si>
    <t xml:space="preserve">たぁ_vs_FF｜Soxee™_D1_CRL</t>
  </si>
  <si>
    <t xml:space="preserve">2026-07-18 17:22:02</t>
  </si>
  <si>
    <t xml:space="preserve">たぁ_vs_WRIClisman™✨_D1_CRL</t>
  </si>
  <si>
    <t xml:space="preserve">2026-07-18 17:54:17</t>
  </si>
  <si>
    <t xml:space="preserve">たぁ_vs_CAPGUN_D1_CRL</t>
  </si>
  <si>
    <t xml:space="preserve">CAPGUN</t>
  </si>
  <si>
    <t xml:space="preserve">#GR9L9V2LU</t>
  </si>
  <si>
    <t xml:space="preserve">Barbarian Barrel, Electro Spirit, Fireball, Goblin Cage, Phoenix, Ronin, Royal Giant, Skeleton Dragons</t>
  </si>
  <si>
    <t xml:space="preserve">2026-07-18 18:45:46</t>
  </si>
  <si>
    <t xml:space="preserve">Bomb Tower, Bomber, Fire Spirit, Giant Snowball, Goblin Drill, Goblins, Monk, Rocket</t>
  </si>
  <si>
    <t xml:space="preserve">Fisherman, Golden Knight, Hunter, Ice Golem, Royal Ghost, Royal Hogs, The Log, Three Musketeers</t>
  </si>
  <si>
    <t xml:space="preserve">むぎったん_vs_Ryley_D1</t>
  </si>
  <si>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</si>
  <si>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</si>
  <si>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</si>
  <si>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</si>
  <si>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t xml:space="preserve">むぎったん_vs_BattleSRAM_D1</t>
  </si>
  <si>
    <t xml:space="preserve">2026-07-15 16:15:00</t>
  </si>
  <si>
    <t xml:space="preserve">むぎったん_vs_BattleSRAM_D2</t>
  </si>
  <si>
    <t xml:space="preserve">むぎったん_vs_BattleSRAM_D3</t>
  </si>
  <si>
    <t xml:space="preserve">むぎったん_vs_BattleSRAM_D4</t>
  </si>
  <si>
    <t xml:space="preserve">むぎったん_vs_BattleSRAM_D5</t>
  </si>
  <si>
    <t xml:space="preserve">むぎったん_vs_BattleSRAM_D6</t>
  </si>
  <si>
    <t xml:space="preserve">むぎったん_vs_BattleSRAM_D7</t>
  </si>
  <si>
    <t xml:space="preserve">むぎったん_vs_^_^ぁむ_D1_CRL</t>
  </si>
  <si>
    <r>
      <rPr>
        <sz val="11"/>
        <rFont val="Arial"/>
        <family val="0"/>
        <charset val="1"/>
      </rPr>
      <t xml:space="preserve">^_^</t>
    </r>
    <r>
      <rPr>
        <sz val="11"/>
        <rFont val="Noto Sans CJK SC"/>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</si>
  <si>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</si>
  <si>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</si>
  <si>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</si>
  <si>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</si>
  <si>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t xml:space="preserve">むぎったん_vs_egestone_D1_CRL</t>
  </si>
  <si>
    <t xml:space="preserve">2026-07-18 14:51:52</t>
  </si>
  <si>
    <t xml:space="preserve">むぎったん_vs_RaafisRoef_D1_CRL</t>
  </si>
  <si>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</si>
  <si>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</si>
  <si>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</si>
  <si>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</si>
  <si>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</si>
  <si>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t xml:space="preserve">むぎったん_vs_みかん坊や_D1_CRL</t>
  </si>
  <si>
    <t xml:space="preserve">2026-07-18 15:56:37</t>
  </si>
  <si>
    <t xml:space="preserve">Arrows, Balloon, Barbarian Barrel, Flying Machine, Goblin Cage, Royal Hogs, Royal Recruits, Zappies</t>
  </si>
  <si>
    <t xml:space="preserve">むぎったん_vs_JorZ_D1_CRL</t>
  </si>
  <si>
    <t xml:space="preserve">むぎったん_vs_RUBIZALEZ_D1_CRL</t>
  </si>
  <si>
    <t xml:space="preserve">むぎったん_vs_老板ΙBatan’宙斯_D1_CRL</t>
  </si>
  <si>
    <t xml:space="preserve">2026-07-18 17:22:44</t>
  </si>
  <si>
    <t xml:space="preserve">Archers, Barbarian Barrel, Bomb Tower, Dark Prince, Giant Snowball, Graveyard, Poison, Skeletons</t>
  </si>
  <si>
    <t xml:space="preserve">むぎったん_vs_우티비구독좋아요_D1_CRL</t>
  </si>
  <si>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</si>
  <si>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</si>
  <si>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</si>
  <si>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</si>
  <si>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</si>
  <si>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t xml:space="preserve">むぎったん_vs_John77_D1_CRL</t>
  </si>
  <si>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</si>
  <si>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</si>
  <si>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</si>
  <si>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</si>
  <si>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</si>
  <si>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t xml:space="preserve">加急Sinistro™_vs_Yex✨Style_D1_CRL</t>
  </si>
  <si>
    <t xml:space="preserve">2026-07-18 13:18:56</t>
  </si>
  <si>
    <t xml:space="preserve">2026-07-18 13:25:23</t>
  </si>
  <si>
    <t xml:space="preserve">加急Sinistro™_vs_Yex✨Style_D2_CRL</t>
  </si>
  <si>
    <t xml:space="preserve">2026-07-18 13:30:11</t>
  </si>
  <si>
    <t xml:space="preserve">2026-07-18 13:35:44</t>
  </si>
  <si>
    <t xml:space="preserve">加急Sinistro™_vs_Yex✨Style_D3_CRL</t>
  </si>
  <si>
    <t xml:space="preserve">2026-07-18 13:41:01</t>
  </si>
  <si>
    <t xml:space="preserve">加急Sinistro™_vs_Yex✨Style_D4_CRL</t>
  </si>
  <si>
    <t xml:space="preserve">2026-07-18 13:49:10</t>
  </si>
  <si>
    <t xml:space="preserve">加急Sinistro™_vs_Yex✨Style_D5_CRL</t>
  </si>
  <si>
    <t xml:space="preserve">2026-07-18 13:53:37</t>
  </si>
  <si>
    <t xml:space="preserve">加急Sinistro™_vs_焼きそばパン_D1_CRL</t>
  </si>
  <si>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</si>
  <si>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</si>
  <si>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</si>
  <si>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</si>
  <si>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</si>
  <si>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</si>
  <si>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</si>
  <si>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t xml:space="preserve">加急Sinistro™_vs_Zetade_D1_CRL</t>
  </si>
  <si>
    <t xml:space="preserve">Zeta de</t>
  </si>
  <si>
    <t xml:space="preserve">#G0VC90R90</t>
  </si>
  <si>
    <t xml:space="preserve">2026-07-18 14:52:02</t>
  </si>
  <si>
    <t xml:space="preserve">Berserker, Cannon Cart, Fireball, Goblin Cage, Magic Archer, Royal Hogs, The Log, Zappies</t>
  </si>
  <si>
    <t xml:space="preserve">Archers, Electro Spirit, Goblin Hut, Monk, Poison, Royal Hogs, Skeleton Dragons, Skeletons</t>
  </si>
  <si>
    <t xml:space="preserve">加急Sinistro™_vs_☆Hasiel~19_D1_CRL</t>
  </si>
  <si>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</si>
  <si>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</si>
  <si>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</si>
  <si>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</si>
  <si>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</si>
  <si>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t xml:space="preserve">加急Sinistro™_vs_DK_D1_CRL</t>
  </si>
  <si>
    <t xml:space="preserve">加急Sinistro™_vs_Danou_D1_CRL</t>
  </si>
  <si>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</si>
  <si>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</si>
  <si>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</si>
  <si>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</si>
  <si>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</si>
  <si>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</si>
  <si>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t xml:space="preserve">加急Sinistro™_vs_egestone_D1_CRL</t>
  </si>
  <si>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</si>
  <si>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</si>
  <si>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</si>
  <si>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</si>
  <si>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t xml:space="preserve">加急Sinistro™_vs_airsurfer_D1_CRL</t>
  </si>
  <si>
    <t xml:space="preserve">2026-07-18 17:22:57</t>
  </si>
  <si>
    <t xml:space="preserve">Cannon Cart, Fireball, Goblin Gang, Ice Spirit, Monk, Mortar, Skeleton Barrel, Skeleton Dragons</t>
  </si>
  <si>
    <t xml:space="preserve">2026-07-18 17:43:06</t>
  </si>
  <si>
    <t xml:space="preserve">Fire Spirit, Giant Snowball, Goblin Demolisher, Goblin Drill, Knight, Poison, Princess, Tesla</t>
  </si>
  <si>
    <t xml:space="preserve">加急Sinistro™_vs_CAL⚡️Lory™️_D1_CRL</t>
  </si>
  <si>
    <t xml:space="preserve">2026-07-18 17:53:07</t>
  </si>
  <si>
    <t xml:space="preserve">2026-07-18 18:05:21</t>
  </si>
  <si>
    <t xml:space="preserve">Balloon, Bomb Tower, Executioner, Inferno Dragon, Mega Knight, Miner, Tornado, Zap</t>
  </si>
  <si>
    <t xml:space="preserve">加急Sinistro™_vs_WL✨Javier28_D1_CRL</t>
  </si>
  <si>
    <t xml:space="preserve">2026-07-18 18:24:52</t>
  </si>
  <si>
    <t xml:space="preserve">Battle Ram, Fireball, Giant Skeleton, Mother Witch, Rage, Royal Ghost, Skeleton Dragons, Wizard</t>
  </si>
  <si>
    <t xml:space="preserve">Cannon, Dart Goblin, Fire Spirit, Goblin Barrel, Goblins, Ronin, The Log, Wall Breakers</t>
  </si>
  <si>
    <t xml:space="preserve">2026-07-18 18:42:08</t>
  </si>
  <si>
    <t xml:space="preserve">Electro Spirit, Firecracker, Guards, Hog Rider, Ice Spirit, Inferno Tower, Mighty Miner, Poison</t>
  </si>
  <si>
    <t xml:space="preserve">枫｜rakan❤️安之_vs_WL✨Tytoń劲头_D1</t>
  </si>
  <si>
    <t xml:space="preserve">枫｜rakan❤️安之_vs_WL✨Tytoń劲头_D2</t>
  </si>
  <si>
    <t xml:space="preserve">枫｜rakan❤️安之_vs_WL✨Tytoń劲头_D3</t>
  </si>
  <si>
    <t xml:space="preserve">枫｜rakan❤️安之_vs_どのツラ下げて帰ってきやがった_D1_CRL</t>
  </si>
  <si>
    <t xml:space="preserve">どのツラ下げて帰ってきやがった</t>
  </si>
  <si>
    <t xml:space="preserve">#PJJLCUCCG</t>
  </si>
  <si>
    <t xml:space="preserve">2026-07-18 14:12:12</t>
  </si>
  <si>
    <t xml:space="preserve">Rune Giant</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</si>
  <si>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</si>
  <si>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</si>
  <si>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</si>
  <si>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</si>
  <si>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</si>
  <si>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t xml:space="preserve">枫｜rakan❤️安之_vs_Panda❤plpl_D1_CRL</t>
  </si>
  <si>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</si>
  <si>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</si>
  <si>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</si>
  <si>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</si>
  <si>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</si>
  <si>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</si>
  <si>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</si>
  <si>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t xml:space="preserve">枫｜rakan❤️安之_vs_Obi-Wan_D1_CRL</t>
  </si>
  <si>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</si>
  <si>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</si>
  <si>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</si>
  <si>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</si>
  <si>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t xml:space="preserve">枫｜rakan❤️安之_vs_ばまこ_D1_CRL</t>
  </si>
  <si>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</si>
  <si>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</si>
  <si>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</si>
  <si>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</si>
  <si>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</si>
  <si>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t xml:space="preserve">枫｜rakan❤️安之_vs_TTK:MrAwesomeCR_D1_CRL</t>
  </si>
  <si>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</si>
  <si>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</si>
  <si>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</si>
  <si>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</si>
  <si>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</si>
  <si>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t xml:space="preserve">枫｜rakan❤️安之_vs_SurgicalGoblin_D1_CRL</t>
  </si>
  <si>
    <t xml:space="preserve">2026-07-18 16:50:10</t>
  </si>
  <si>
    <t xml:space="preserve">2026-07-18 17:00:00</t>
  </si>
  <si>
    <t xml:space="preserve">Dark Prince, Dart Goblin, Goblins, Lightning, Minions, Mortar, Skeleton Barrel, The Log</t>
  </si>
  <si>
    <t xml:space="preserve">枫｜rakan❤️安之_vs_AdrianPiedra✊_D1_CRL</t>
  </si>
  <si>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</si>
  <si>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</si>
  <si>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</si>
  <si>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</si>
  <si>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t xml:space="preserve">枫｜rakan❤️安之_vs_ExeZaki雷⚡️_D1_CRL</t>
  </si>
  <si>
    <t xml:space="preserve">2026-07-18 17:52:24</t>
  </si>
  <si>
    <t xml:space="preserve">2026-07-18 18:02:34</t>
  </si>
  <si>
    <t xml:space="preserve">Baby Dragon, Dark Prince, Electro Dragon, Golem, Ice Wizard, Mini P.E.K.K.A, Poison, Tesla</t>
  </si>
  <si>
    <t xml:space="preserve">2026-07-18 18:11:36</t>
  </si>
  <si>
    <t xml:space="preserve">枫｜rakan❤️安之_vs_SBN⚡LUCAS⚡_D1_CRL</t>
  </si>
  <si>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</si>
  <si>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</si>
  <si>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</si>
  <si>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</si>
  <si>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</si>
  <si>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t xml:space="preserve">老板ΙBatan’宙斯_vs_Pedro™️_D1</t>
  </si>
  <si>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</si>
  <si>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</si>
  <si>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</si>
  <si>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</si>
  <si>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</si>
  <si>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t xml:space="preserve">老板ΙBatan’宙斯_vs_Pedro™️_D2</t>
  </si>
  <si>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</si>
  <si>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</si>
  <si>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</si>
  <si>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</si>
  <si>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</si>
  <si>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t xml:space="preserve">老板ΙBatan’宙斯_vs_Pedro™️_D3</t>
  </si>
  <si>
    <t xml:space="preserve">2026-07-15 18:51:05</t>
  </si>
  <si>
    <t xml:space="preserve">2026-07-15 18:54:56</t>
  </si>
  <si>
    <t xml:space="preserve">2026-07-15 18:58:53</t>
  </si>
  <si>
    <t xml:space="preserve">Balloon, Dark Prince, Fireball, Lumberjack, Miner, Minions, Zap, Zappies</t>
  </si>
  <si>
    <t xml:space="preserve">Barbarian Barrel, Berserker, Electro Spirit, Hog Rider, Lightning, Mega Knight, Musketeer, Tesla</t>
  </si>
  <si>
    <t xml:space="preserve">老板ΙBatan’宙斯_vs_ZQuentino_D1</t>
  </si>
  <si>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</si>
  <si>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</si>
  <si>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</si>
  <si>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</si>
  <si>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</si>
  <si>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t xml:space="preserve">老板ΙBatan’宙斯_vs_ZQuentino_D2</t>
  </si>
  <si>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</si>
  <si>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</si>
  <si>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</si>
  <si>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</si>
  <si>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</si>
  <si>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Berserker, Fire Spirit, Goblin Barrel, Goblins, Magic Archer, Royal Delivery, Tesla, Wall Breakers</t>
  </si>
  <si>
    <t xml:space="preserve">Electro Dragon, Golden Knight, Ice Wizard, P.E.K.K.A, Rage, Ram Rider, Royal Ghost, Tornado</t>
  </si>
  <si>
    <t xml:space="preserve">老板ΙBatan’宙斯_vs_ZQuentino_D3</t>
  </si>
  <si>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</si>
  <si>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</si>
  <si>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</si>
  <si>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</si>
  <si>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</si>
  <si>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t xml:space="preserve">老板ΙBatan’宙斯_vs_ZQuentino_D4</t>
  </si>
  <si>
    <t xml:space="preserve">2026-07-17 19:35:01</t>
  </si>
  <si>
    <t xml:space="preserve">2026-07-17 19:42:11</t>
  </si>
  <si>
    <t xml:space="preserve">2026-07-17 19:48:44</t>
  </si>
  <si>
    <t xml:space="preserve">老板ΙBatan’宙斯_vs_ZQuentino_D5</t>
  </si>
  <si>
    <t xml:space="preserve">2026-07-17 19:54:21</t>
  </si>
  <si>
    <t xml:space="preserve">2026-07-17 19:59:09</t>
  </si>
  <si>
    <t xml:space="preserve">2026-07-17 20:06:03</t>
  </si>
  <si>
    <t xml:space="preserve">Baby Dragon, Cannon, Electro Spirit, Fire Spirit, Lightning, Mighty Miner, Royal Delivery, Royal Hogs</t>
  </si>
  <si>
    <t xml:space="preserve">老板ΙBatan’宙斯_vs_SeeOk_D1</t>
  </si>
  <si>
    <t xml:space="preserve">2026-07-17 20:48:30</t>
  </si>
  <si>
    <t xml:space="preserve">2026-07-17 20:52:32</t>
  </si>
  <si>
    <t xml:space="preserve">Balloon, Bomber, Fireball, Inferno Dragon, Lava Hound, Minions, Skeleton Army, Zap</t>
  </si>
  <si>
    <t xml:space="preserve">老板ΙBatan’宙斯_vs_SeeOk_D2</t>
  </si>
  <si>
    <t xml:space="preserve">2026-07-17 20:57:31</t>
  </si>
  <si>
    <t xml:space="preserve">Electro Spirit, Firecracker, Goblins, Hog Rider, Lightning, Ronin, Tesla, The Log</t>
  </si>
  <si>
    <t xml:space="preserve">老板ΙBatan’宙斯_vs_SeeOk_D3</t>
  </si>
  <si>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</si>
  <si>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</si>
  <si>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</si>
  <si>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</si>
  <si>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t xml:space="preserve">老板ΙBatan’宙斯_vs_retired｜sun_D1</t>
  </si>
  <si>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</si>
  <si>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</si>
  <si>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</si>
  <si>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</si>
  <si>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</si>
  <si>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</si>
  <si>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</si>
  <si>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</si>
  <si>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t xml:space="preserve">老板ΙBatan’宙斯_vs_retired｜sun_D2</t>
  </si>
  <si>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</si>
  <si>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</si>
  <si>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</si>
  <si>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</si>
  <si>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</si>
  <si>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t xml:space="preserve">老板ΙBatan’宙斯_vs_retired｜sun_D3</t>
  </si>
  <si>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</si>
  <si>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</si>
  <si>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</si>
  <si>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</si>
  <si>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</si>
  <si>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</si>
  <si>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t xml:space="preserve">老板ΙBatan’宙斯_vs_Padaoine_D1_CRL</t>
  </si>
  <si>
    <t xml:space="preserve">Padaoine</t>
  </si>
  <si>
    <t xml:space="preserve">#V9LG8JQRP</t>
  </si>
  <si>
    <t xml:space="preserve">2026-07-18 14:23:28</t>
  </si>
  <si>
    <t xml:space="preserve">Baby Dragon, Bandit, Barbarian Barrel, Electro Wizard, Giant Snowball, Lightning, P.E.K.K.A, Ram Rider</t>
  </si>
  <si>
    <t xml:space="preserve">老板ΙBatan’宙斯_vs_FF｜twinklerin⭐️_D1_CRL</t>
  </si>
  <si>
    <r>
      <rPr>
        <sz val="11"/>
        <rFont val="Arial"/>
        <family val="0"/>
        <charset val="1"/>
      </rPr>
      <t xml:space="preserve">FF</t>
    </r>
    <r>
      <rPr>
        <sz val="11"/>
        <rFont val="Noto Sans CJK SC"/>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</si>
  <si>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</si>
  <si>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</si>
  <si>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</si>
  <si>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</si>
  <si>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</si>
  <si>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t xml:space="preserve">老板ΙBatan’宙斯_vs_사과도둑_D1_CRL</t>
  </si>
  <si>
    <t xml:space="preserve">Earthquake, Electro Spirit, Firecracker, Hog Rider, Monk, Skeletons, Tesla, The Log</t>
  </si>
  <si>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</si>
  <si>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</si>
  <si>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</si>
  <si>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</si>
  <si>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t xml:space="preserve">老板ΙBatan’宙斯_vs_Fforte_D1_CRL</t>
  </si>
  <si>
    <t xml:space="preserve">Fforte</t>
  </si>
  <si>
    <t xml:space="preserve">#2QC0CLPVG</t>
  </si>
  <si>
    <t xml:space="preserve">2026-07-18 15:47:04</t>
  </si>
  <si>
    <t xml:space="preserve">2026-07-18 15:55:29</t>
  </si>
  <si>
    <t xml:space="preserve">Bomber, Fire Spirit, Giant Snowball, Goblin Drill, Golden Knight, Inferno Tower, Poison, Skeletons</t>
  </si>
  <si>
    <t xml:space="preserve">Earthquake, Electro Spirit, Golden Knight, Hog Rider, Mega Knight, Mother Witch, Royal Ghost, Spirit Empress</t>
  </si>
  <si>
    <t xml:space="preserve">2026-07-18 16:06:49</t>
  </si>
  <si>
    <t xml:space="preserve">Bomb Tower, Goblin Drill, Goblins, Ice Spirit, Knight, Magic Archer, Poison, The Log</t>
  </si>
  <si>
    <t xml:space="preserve">老板ΙBatan’宙斯_vs_TT:CaneCR_D1_CRL</t>
  </si>
  <si>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</si>
  <si>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</si>
  <si>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</si>
  <si>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</si>
  <si>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</si>
  <si>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t xml:space="preserve">老板ΙBatan’宙斯_vs_TTK:MrAwesomeCR_D1_CRL</t>
  </si>
  <si>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</si>
  <si>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</si>
  <si>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</si>
  <si>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</si>
  <si>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</si>
  <si>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</si>
  <si>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</si>
  <si>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t xml:space="preserve">老板ΙBatan’宙斯_vs_むぎったん_D1_CRL</t>
  </si>
  <si>
    <t xml:space="preserve">老板ΙBatan’宙斯_vs_ぐりてゃん_D1_CRL</t>
  </si>
  <si>
    <t xml:space="preserve">老板ΙBatan’宙斯_vs_MohamedLight_D1_CRL</t>
  </si>
  <si>
    <t xml:space="preserve">鬼舞辻無惨_vs_OSxAlee_D1</t>
  </si>
  <si>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</si>
  <si>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</si>
  <si>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</si>
  <si>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</si>
  <si>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</si>
  <si>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</si>
  <si>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</si>
  <si>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</si>
  <si>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t xml:space="preserve">鬼舞辻無惨_vs_OSxAlee_D2</t>
  </si>
  <si>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</si>
  <si>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</si>
  <si>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</si>
  <si>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</si>
  <si>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</si>
  <si>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</si>
  <si>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</si>
  <si>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</si>
  <si>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t xml:space="preserve">鬼舞辻無惨_vs_OSxAlee_D3</t>
  </si>
  <si>
    <t xml:space="preserve">Arrows, Bowler, Dart Goblin, Minions, Mortar, Rascals, Skeleton Barrel, Skeletons</t>
  </si>
  <si>
    <t xml:space="preserve">2026-07-16 16:26:36</t>
  </si>
  <si>
    <t xml:space="preserve">Barbarian Barrel, Berserker, Furnace, Goblin Hut, Graveyard, Mega Knight, Minions, Poison</t>
  </si>
  <si>
    <t xml:space="preserve">2026-07-16 16:32:34</t>
  </si>
  <si>
    <t xml:space="preserve">Bats, Cannon, Giant Skeleton, Lightning, Magic Archer, Miner, Royal Ghost, The Log</t>
  </si>
  <si>
    <t xml:space="preserve">鬼舞辻無惨_vs_OSxAlee_D4</t>
  </si>
  <si>
    <t xml:space="preserve">2026-07-16 16:37:38</t>
  </si>
  <si>
    <t xml:space="preserve">Arrows, Bomber, Bowler, Minions, Mortar, Rascals, Ronin, Skeleton Barrel</t>
  </si>
  <si>
    <t xml:space="preserve">Fireball, Lava Hound, Mega Minion, Skeletons, Spirit Empress, Tombstone, Valkyrie, Zap</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</si>
  <si>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</si>
  <si>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</si>
  <si>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</si>
  <si>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</si>
  <si>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t xml:space="preserve">鬼舞辻無惨_vs_OSxAlee_D5</t>
  </si>
  <si>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</si>
  <si>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</si>
  <si>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</si>
  <si>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</si>
  <si>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</si>
  <si>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</si>
  <si>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</si>
  <si>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t xml:space="preserve">鬼舞辻無惨_vs_egoenje_D1_CRL</t>
  </si>
  <si>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</si>
  <si>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</si>
  <si>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</si>
  <si>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</si>
  <si>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</si>
  <si>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</si>
  <si>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</si>
  <si>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</si>
  <si>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t xml:space="preserve">鬼舞辻無惨_vs_いろはす_D1_CRL</t>
  </si>
  <si>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</si>
  <si>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</si>
  <si>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</si>
  <si>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</si>
  <si>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</si>
  <si>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</si>
  <si>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t xml:space="preserve">鬼舞辻無惨_vs_Yoko☔️_D1_CRL</t>
  </si>
  <si>
    <t xml:space="preserve">Yoko☔️</t>
  </si>
  <si>
    <t xml:space="preserve">#UGU2QLJVL</t>
  </si>
  <si>
    <t xml:space="preserve">2026-07-18 15:45:26</t>
  </si>
  <si>
    <t xml:space="preserve">Barbarian Barrel, Bowler, Electro Wizard, Goblin Cage, Lightning, Royal Ghost, Royal Giant, Skeleton Dragons</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</si>
  <si>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</si>
  <si>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</si>
  <si>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</si>
  <si>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</si>
  <si>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</si>
  <si>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t xml:space="preserve">鬼舞辻無惨_vs_SandBox_D1_CRL</t>
  </si>
  <si>
    <t xml:space="preserve">鬼舞辻無惨_vs_CALSub™✨杰克_D1_CRL</t>
  </si>
  <si>
    <t xml:space="preserve">鬼舞辻無惨_vs_ぐりてゃん_D1_CRL</t>
  </si>
  <si>
    <t xml:space="preserve">鬼舞辻無惨_vs_FrancoMedinaSL_D1_CRL</t>
  </si>
  <si>
    <t xml:space="preserve">2026-07-18 17:53:52</t>
  </si>
  <si>
    <t xml:space="preserve">Barbarian Barrel, Bowler, Electro Spirit, Goblin Cage, Lightning, Mother Witch, Phoenix, Royal Giant</t>
  </si>
  <si>
    <t xml:space="preserve">Firecracker, Guards, Hog Rider, Ice Spirit, Inferno Tower, Knight, Royal Delivery, The Log</t>
  </si>
  <si>
    <t xml:space="preserve">2026-07-18 18:04:17</t>
  </si>
  <si>
    <t xml:space="preserve">Dart Goblin, Fire Spirit, Goblin Barrel, Goblins, Ronin, Tesla, The Log, Wall Breakers</t>
  </si>
  <si>
    <t xml:space="preserve">2026-07-18 18:12:33</t>
  </si>
  <si>
    <t xml:space="preserve">Arrows, Bandit, Electro Wizard, Firecracker, Golden Knight, Hog Rider, Mega Knight, Rage</t>
  </si>
  <si>
    <t xml:space="preserve">Berserker, Bowler, Dart Goblin, Electro Spirit, Fireball, Mortar, Rascals, Skeleton Barrel</t>
  </si>
  <si>
    <t xml:space="preserve">鬼舞辻無惨_vs_우티비구독좋아요_D1_CRL</t>
  </si>
  <si>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</si>
  <si>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</si>
  <si>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</si>
  <si>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</si>
  <si>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</si>
  <si>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</si>
  <si>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t xml:space="preserve">우티비구독좋아요_vs_evolve✨律师_D1</t>
  </si>
  <si>
    <t xml:space="preserve">우티비구독좋아요_vs_evolve✨律师_D2</t>
  </si>
  <si>
    <t xml:space="preserve">우티비구독좋아요_vs_Kimchi77✨小小罗_D1</t>
  </si>
  <si>
    <t xml:space="preserve">2026-07-17 15:17:00</t>
  </si>
  <si>
    <t xml:space="preserve">우티비구독좋아요_vs_evolve✨律师_D3</t>
  </si>
  <si>
    <t xml:space="preserve">우티비구독좋아요_vs_ネコ❄️KwxnJong_D1</t>
  </si>
  <si>
    <t xml:space="preserve">ネコ❄️KwxnJong</t>
  </si>
  <si>
    <t xml:space="preserve">#YY8L0RJUJ</t>
  </si>
  <si>
    <t xml:space="preserve">2026-07-18 08:28:22</t>
  </si>
  <si>
    <t xml:space="preserve">Baby Dragon, Battle Healer, Golem, Mini P.E.K.K.A, Mother Witch, Valkyrie, Vines, Zappies</t>
  </si>
  <si>
    <t xml:space="preserve">우티비구독좋아요_vs_SeeOk_D1</t>
  </si>
  <si>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</si>
  <si>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</si>
  <si>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</si>
  <si>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</si>
  <si>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</si>
  <si>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</si>
  <si>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</si>
  <si>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t xml:space="preserve">우티비구독좋아요_vs_SeeOk_D2</t>
  </si>
  <si>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</si>
  <si>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</si>
  <si>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</si>
  <si>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</si>
  <si>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</si>
  <si>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</si>
  <si>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t xml:space="preserve">우티비구독좋아요_vs_すずか_D1_CRL</t>
  </si>
  <si>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</si>
  <si>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</si>
  <si>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</si>
  <si>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</si>
  <si>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</si>
  <si>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</si>
  <si>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</si>
  <si>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</si>
  <si>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</si>
  <si>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</si>
  <si>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t xml:space="preserve">우티비구독좋아요_vs_サザンドラ_D1_CRL</t>
  </si>
  <si>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</si>
  <si>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</si>
  <si>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</si>
  <si>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</si>
  <si>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</si>
  <si>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</si>
  <si>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</si>
  <si>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</si>
  <si>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</si>
  <si>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t xml:space="preserve">우티비구독좋아요_vs_G❄atlLuca_D1_CRL</t>
  </si>
  <si>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</si>
  <si>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</si>
  <si>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</si>
  <si>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</si>
  <si>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</si>
  <si>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</si>
  <si>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</si>
  <si>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t xml:space="preserve">우티비구독좋아요_vs_Wallace_D1_CRL</t>
  </si>
  <si>
    <t xml:space="preserve">우티비구독좋아요_vs_AgonyKing✨Kun_D1_CRL</t>
  </si>
  <si>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</si>
  <si>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</si>
  <si>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</si>
  <si>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</si>
  <si>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</si>
  <si>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</si>
  <si>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</si>
  <si>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</si>
  <si>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t xml:space="preserve">우티비구독좋아요_vs_SKMorten_D1_CRL</t>
  </si>
  <si>
    <t xml:space="preserve">우티비구독좋아요_vs_Sosaa1of1_D1_CRL</t>
  </si>
  <si>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</si>
  <si>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</si>
  <si>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</si>
  <si>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</si>
  <si>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</si>
  <si>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</si>
  <si>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</si>
  <si>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t xml:space="preserve">우티비구독좋아요_vs_むぎったん_D1_CRL</t>
  </si>
  <si>
    <t xml:space="preserve">우티비구독좋아요_vs_鬼舞辻無惨_D1_CRL</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</si>
  <si>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</si>
  <si>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</si>
  <si>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</si>
  <si>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</si>
  <si>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</si>
  <si>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</si>
  <si>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</si>
  <si>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</si>
  <si>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</si>
  <si>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t xml:space="preserve">Adox_vs_ALIREZA_S1</t>
  </si>
  <si>
    <t xml:space="preserve">Archers, Dark Prince, Giant Snowball, Graveyard, Goblin Demolisher, Berserker, Poison, Goblin Hut</t>
  </si>
  <si>
    <t xml:space="preserve">Incomplete (1/3 distinct games)</t>
  </si>
  <si>
    <r>
      <rPr>
        <sz val="11"/>
        <rFont val="Arial"/>
        <family val="0"/>
        <charset val="1"/>
      </rPr>
      <t xml:space="preserve">Adox_vs_⇀</t>
    </r>
    <r>
      <rPr>
        <sz val="11"/>
        <rFont val="Noto Sans CJK SC"/>
        <family val="2"/>
      </rPr>
      <t xml:space="preserve">スキル丨</t>
    </r>
    <r>
      <rPr>
        <sz val="11"/>
        <rFont val="Arial"/>
        <family val="0"/>
        <charset val="1"/>
      </rPr>
      <t xml:space="preserve">Hadi_S1_CRL</t>
    </r>
  </si>
  <si>
    <t xml:space="preserve">Goblin Drill, Archer Queen, Giant Snowball, Ronin, Guards, Fire Spirit, Arrows, Bomb Tower</t>
  </si>
  <si>
    <t xml:space="preserve">Pending (Game 1 only)</t>
  </si>
  <si>
    <t xml:space="preserve">Adox_vs_⚡(mr_$ina')⚡_S1_CRL</t>
  </si>
  <si>
    <t xml:space="preserve">Archers, Knight, Giant Snowball, Goblin Drill, Poison, Goblins, Electro Spirit, Inferno Tower</t>
  </si>
  <si>
    <t xml:space="preserve">Wall Breakers, Magic Archer, Goblin Barrel, Berserker, Fire Spirit, Ice Spirit, Royal Delivery, Tesla</t>
  </si>
  <si>
    <t xml:space="preserve">Mortar, Goblinstein, Royal Ghost, Cannon Cart, Lightning, Minions, Skeletons, Barbarian Barrel</t>
  </si>
  <si>
    <t xml:space="preserve">Goblin Barrel+Goblin Drill+Mortar+Wall Breakers</t>
  </si>
  <si>
    <t xml:space="preserve">Complete (Decided 2-1)</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</si>
  <si>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</si>
  <si>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</si>
  <si>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</si>
  <si>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</si>
  <si>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</si>
  <si>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</si>
  <si>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</si>
  <si>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</si>
  <si>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</si>
  <si>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</si>
  <si>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</si>
  <si>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</si>
  <si>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</si>
  <si>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</si>
  <si>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</si>
  <si>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</si>
  <si>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</si>
  <si>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t xml:space="preserve">Complete (Sweep 2-0)</t>
  </si>
  <si>
    <r>
      <rPr>
        <sz val="11"/>
        <rFont val="Arial"/>
        <family val="0"/>
        <charset val="1"/>
      </rPr>
      <t xml:space="preserve">Adox_vs_</t>
    </r>
    <r>
      <rPr>
        <sz val="11"/>
        <rFont val="Noto Sans CJK SC"/>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</si>
  <si>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</si>
  <si>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</si>
  <si>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</si>
  <si>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</si>
  <si>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</si>
  <si>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</si>
  <si>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</si>
  <si>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</si>
  <si>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</si>
  <si>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</si>
  <si>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</si>
  <si>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</si>
  <si>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</si>
  <si>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</si>
  <si>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</si>
  <si>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</si>
  <si>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</si>
  <si>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</si>
  <si>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</si>
  <si>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</si>
  <si>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</si>
  <si>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</si>
  <si>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</si>
  <si>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</si>
  <si>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</si>
  <si>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</si>
  <si>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</si>
  <si>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</si>
  <si>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</si>
  <si>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</si>
  <si>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</si>
  <si>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</si>
  <si>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</si>
  <si>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</si>
  <si>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</si>
  <si>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Noto Sans CJK SC"/>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</si>
  <si>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</si>
  <si>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</si>
  <si>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Goblin Barrel+Goblin Drill+Wall Breakers</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</si>
  <si>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</si>
  <si>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</si>
  <si>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</si>
  <si>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</si>
  <si>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</si>
  <si>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</si>
  <si>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</si>
  <si>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</si>
  <si>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</si>
  <si>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</si>
  <si>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</si>
  <si>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</si>
  <si>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Noto Sans CJK SC"/>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</si>
  <si>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</si>
  <si>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</si>
  <si>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</si>
  <si>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</si>
  <si>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r>
      <rPr>
        <sz val="11"/>
        <rFont val="Arial"/>
        <family val="0"/>
        <charset val="1"/>
      </rPr>
      <t xml:space="preserve">BattleSRAM_vs_</t>
    </r>
    <r>
      <rPr>
        <sz val="11"/>
        <rFont val="Noto Sans CJK SC"/>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</si>
  <si>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</si>
  <si>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</si>
  <si>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Incomplete (2/3 distinct games)</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</si>
  <si>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</si>
  <si>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</si>
  <si>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</si>
  <si>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</si>
  <si>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</si>
  <si>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</si>
  <si>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</si>
  <si>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</si>
  <si>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</si>
  <si>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</si>
  <si>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</si>
  <si>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</si>
  <si>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</si>
  <si>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</si>
  <si>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</si>
  <si>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</si>
  <si>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</si>
  <si>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</si>
  <si>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</si>
  <si>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</si>
  <si>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</si>
  <si>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</si>
  <si>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</si>
  <si>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</si>
  <si>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</si>
  <si>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</si>
  <si>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</si>
  <si>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</si>
  <si>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</si>
  <si>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</si>
  <si>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</si>
  <si>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</si>
  <si>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</si>
  <si>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</si>
  <si>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</si>
  <si>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</si>
  <si>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</si>
  <si>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</si>
  <si>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</si>
  <si>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</si>
  <si>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</si>
  <si>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</si>
  <si>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</si>
  <si>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</si>
  <si>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</si>
  <si>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</si>
  <si>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Noto Sans CJK SC"/>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</si>
  <si>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</si>
  <si>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</si>
  <si>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</si>
  <si>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</si>
  <si>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</si>
  <si>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</si>
  <si>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</si>
  <si>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</si>
  <si>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</si>
  <si>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</si>
  <si>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</si>
  <si>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</si>
  <si>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</si>
  <si>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</si>
  <si>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</si>
  <si>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</si>
  <si>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</si>
  <si>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</si>
  <si>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</si>
  <si>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</si>
  <si>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</si>
  <si>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</si>
  <si>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</si>
  <si>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</si>
  <si>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</si>
  <si>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</si>
  <si>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</si>
  <si>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</si>
  <si>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</si>
  <si>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</si>
  <si>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</si>
  <si>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</si>
  <si>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</si>
  <si>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</si>
  <si>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</si>
  <si>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</si>
  <si>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Noto Sans CJK SC"/>
        <family val="2"/>
      </rPr>
      <t xml:space="preserve">倾斜</t>
    </r>
    <r>
      <rPr>
        <sz val="11"/>
        <rFont val="Arial"/>
        <family val="0"/>
        <charset val="1"/>
      </rPr>
      <t xml:space="preserve">_S1_CRL</t>
    </r>
  </si>
  <si>
    <t xml:space="preserve">Battle Ram, Wizard, Royal Ghost, Giant Skeleton, Mother Witch, Vines, Zappies, Barbarian Barrel</t>
  </si>
  <si>
    <t xml:space="preserve">Royal Hogs, Monk, Tesla, Lightning, Skeleton Dragons, Guards, Ice Spirit, The Log</t>
  </si>
  <si>
    <t xml:space="preserve">Battle Ram+Royal Hogs</t>
  </si>
  <si>
    <r>
      <rPr>
        <sz val="11"/>
        <rFont val="Arial"/>
        <family val="0"/>
        <charset val="1"/>
      </rPr>
      <t xml:space="preserve">Betfas_vs_</t>
    </r>
    <r>
      <rPr>
        <sz val="11"/>
        <rFont val="Noto Sans CJK SC"/>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</si>
  <si>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</si>
  <si>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</si>
  <si>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</si>
  <si>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Lumberjack, Barbarian Barrel, Goblin Cage, Royal Giant, Phoenix, Fireball, Electro Spirit, Heal Spirit</t>
  </si>
  <si>
    <t xml:space="preserve">Goblin Drill, Archer Queen, Giant Snowball, Ronin, Berserker, Poison, Fire Spirit, Bomb Tower</t>
  </si>
  <si>
    <t xml:space="preserve">Royal Ghost, Bowler, Mega Knight, Hog Rider, Mother Witch, Earthquake, Zappies, Arrows</t>
  </si>
  <si>
    <t xml:space="preserve">Goblin Drill+Hog Rider+Royal Giant</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</si>
  <si>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</si>
  <si>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</si>
  <si>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</si>
  <si>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</si>
  <si>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</si>
  <si>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</si>
  <si>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Battle Ram, Golden Knight, Mega Knight, Mother Witch, Skeleton Dragons, Bandit, Zappies, Arrows</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</si>
  <si>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</si>
  <si>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</si>
  <si>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</si>
  <si>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</si>
  <si>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</si>
  <si>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</si>
  <si>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</si>
  <si>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</si>
  <si>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Noto Sans CJK SC"/>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</si>
  <si>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</si>
  <si>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</si>
  <si>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</si>
  <si>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Noto Sans CJK SC"/>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</si>
  <si>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</si>
  <si>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</si>
  <si>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</si>
  <si>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</si>
  <si>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</si>
  <si>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</si>
  <si>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</si>
  <si>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</si>
  <si>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</si>
  <si>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</si>
  <si>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</si>
  <si>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</si>
  <si>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</si>
  <si>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</si>
  <si>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</si>
  <si>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Noto Sans CJK SC"/>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</si>
  <si>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</si>
  <si>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</si>
  <si>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</si>
  <si>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</si>
  <si>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</si>
  <si>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</si>
  <si>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</si>
  <si>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</si>
  <si>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</si>
  <si>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</si>
  <si>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</si>
  <si>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</si>
  <si>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</si>
  <si>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</si>
  <si>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</si>
  <si>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</si>
  <si>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</si>
  <si>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</si>
  <si>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</si>
  <si>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</si>
  <si>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</si>
  <si>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</si>
  <si>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</si>
  <si>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</si>
  <si>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</si>
  <si>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</si>
  <si>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</si>
  <si>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</si>
  <si>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Noto Sans CJK SC"/>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</si>
  <si>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</si>
  <si>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</si>
  <si>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</si>
  <si>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</si>
  <si>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</si>
  <si>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</si>
  <si>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</si>
  <si>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</si>
  <si>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</si>
  <si>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</si>
  <si>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</si>
  <si>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</si>
  <si>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</si>
  <si>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</si>
  <si>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</si>
  <si>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</si>
  <si>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</si>
  <si>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</si>
  <si>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</si>
  <si>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</si>
  <si>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</si>
  <si>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Noto Sans CJK SC"/>
        <family val="2"/>
      </rPr>
      <t xml:space="preserve">杰克</t>
    </r>
    <r>
      <rPr>
        <sz val="11"/>
        <rFont val="Arial"/>
        <family val="0"/>
        <charset val="1"/>
      </rPr>
      <t xml:space="preserve">_vs_Rich18</t>
    </r>
    <r>
      <rPr>
        <sz val="11"/>
        <rFont val="Noto Sans CJK SC"/>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</si>
  <si>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</si>
  <si>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</si>
  <si>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</si>
  <si>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Noto Sans CJK SC"/>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</si>
  <si>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</si>
  <si>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</si>
  <si>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</si>
  <si>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Noto Sans CJK SC"/>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</si>
  <si>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</si>
  <si>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</si>
  <si>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t xml:space="preserve">Goblin Barrel+Hog Rider+Wall Breakers</t>
  </si>
  <si>
    <r>
      <rPr>
        <sz val="11"/>
        <rFont val="Arial"/>
        <family val="0"/>
        <charset val="1"/>
      </rPr>
      <t xml:space="preserve">CALSub™✨</t>
    </r>
    <r>
      <rPr>
        <sz val="11"/>
        <rFont val="Noto Sans CJK SC"/>
        <family val="2"/>
      </rPr>
      <t xml:space="preserve">杰克</t>
    </r>
    <r>
      <rPr>
        <sz val="11"/>
        <rFont val="Arial"/>
        <family val="0"/>
        <charset val="1"/>
      </rPr>
      <t xml:space="preserve">_vs_</t>
    </r>
    <r>
      <rPr>
        <sz val="11"/>
        <rFont val="Noto Sans CJK SC"/>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</si>
  <si>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</si>
  <si>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</si>
  <si>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</si>
  <si>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Noto Sans CJK SC"/>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</si>
  <si>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</si>
  <si>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</si>
  <si>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t xml:space="preserve">Goblin Drill+Mortar+Skeleton Barrel</t>
  </si>
  <si>
    <r>
      <rPr>
        <sz val="11"/>
        <rFont val="Arial"/>
        <family val="0"/>
        <charset val="1"/>
      </rPr>
      <t xml:space="preserve">CALSub™✨</t>
    </r>
    <r>
      <rPr>
        <sz val="11"/>
        <rFont val="Noto Sans CJK SC"/>
        <family val="2"/>
      </rPr>
      <t xml:space="preserve">杰克</t>
    </r>
    <r>
      <rPr>
        <sz val="11"/>
        <rFont val="Arial"/>
        <family val="0"/>
        <charset val="1"/>
      </rPr>
      <t xml:space="preserve">_vs_</t>
    </r>
    <r>
      <rPr>
        <sz val="11"/>
        <rFont val="Noto Sans CJK SC"/>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</si>
  <si>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</si>
  <si>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</si>
  <si>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</si>
  <si>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t xml:space="preserve">Goblin Barrel+Goblin Drill+Hog Rider+Wall Breakers</t>
  </si>
  <si>
    <r>
      <rPr>
        <sz val="11"/>
        <rFont val="Arial"/>
        <family val="0"/>
        <charset val="1"/>
      </rPr>
      <t xml:space="preserve">CALSub™✨</t>
    </r>
    <r>
      <rPr>
        <sz val="11"/>
        <rFont val="Noto Sans CJK SC"/>
        <family val="2"/>
      </rPr>
      <t xml:space="preserve">杰克</t>
    </r>
    <r>
      <rPr>
        <sz val="11"/>
        <rFont val="Arial"/>
        <family val="0"/>
        <charset val="1"/>
      </rPr>
      <t xml:space="preserve">_vs_Kitashiyan_S1_CRL</t>
    </r>
  </si>
  <si>
    <r>
      <rPr>
        <sz val="11"/>
        <rFont val="Arial"/>
        <family val="0"/>
        <charset val="1"/>
      </rPr>
      <t xml:space="preserve">CALSub™✨</t>
    </r>
    <r>
      <rPr>
        <sz val="11"/>
        <rFont val="Noto Sans CJK SC"/>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</si>
  <si>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</si>
  <si>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</si>
  <si>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</si>
  <si>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t xml:space="preserve">Battle Ram+Goblin Barrel+Goblin Drill</t>
  </si>
  <si>
    <r>
      <rPr>
        <sz val="11"/>
        <rFont val="Arial"/>
        <family val="0"/>
        <charset val="1"/>
      </rPr>
      <t xml:space="preserve">CALSub™✨</t>
    </r>
    <r>
      <rPr>
        <sz val="11"/>
        <rFont val="Noto Sans CJK SC"/>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</si>
  <si>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</si>
  <si>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</si>
  <si>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</si>
  <si>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</si>
  <si>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</si>
  <si>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</si>
  <si>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</si>
  <si>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</si>
  <si>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</si>
  <si>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</si>
  <si>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</si>
  <si>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</si>
  <si>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</si>
  <si>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</si>
  <si>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</si>
  <si>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</si>
  <si>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</si>
  <si>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</si>
  <si>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Goblin Drill+Royal Giant+Royal Hogs</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</si>
  <si>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</si>
  <si>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</si>
  <si>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</si>
  <si>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</si>
  <si>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</si>
  <si>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</si>
  <si>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</si>
  <si>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</si>
  <si>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</si>
  <si>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</si>
  <si>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</si>
  <si>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</si>
  <si>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</si>
  <si>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Goblin Drill+Mortar+Royal Hogs+Skeleton Barrel</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</si>
  <si>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</si>
  <si>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</si>
  <si>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</si>
  <si>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</si>
  <si>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</si>
  <si>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</si>
  <si>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</si>
  <si>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</si>
  <si>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</si>
  <si>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</si>
  <si>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</si>
  <si>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</si>
  <si>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</si>
  <si>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</si>
  <si>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</si>
  <si>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</si>
  <si>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</si>
  <si>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</si>
  <si>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Goblin Drill+Hog Rider+Royal Hogs</t>
  </si>
  <si>
    <t xml:space="preserve">Royal Giant, Barbarian Barrel, Royal Ghost, Hunter, Fisherman, Fireball, Skeletons, Electro Spirit</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</si>
  <si>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</si>
  <si>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</si>
  <si>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</si>
  <si>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</si>
  <si>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</si>
  <si>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</si>
  <si>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</si>
  <si>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</si>
  <si>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Hog Rider+Miner+Mortar+Skeleton Barrel+Wall Breakers</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</si>
  <si>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</si>
  <si>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</si>
  <si>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</si>
  <si>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</si>
  <si>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Noto Sans CJK SC"/>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</si>
  <si>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</si>
  <si>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</si>
  <si>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</si>
  <si>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</si>
  <si>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</si>
  <si>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</si>
  <si>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</si>
  <si>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</si>
  <si>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</si>
  <si>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</si>
  <si>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</si>
  <si>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</si>
  <si>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</si>
  <si>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</si>
  <si>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</si>
  <si>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</si>
  <si>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</si>
  <si>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</si>
  <si>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</si>
  <si>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Graveyard+Royal Hogs</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</si>
  <si>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</si>
  <si>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</si>
  <si>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</si>
  <si>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</si>
  <si>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</si>
  <si>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</si>
  <si>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</si>
  <si>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</si>
  <si>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</si>
  <si>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</si>
  <si>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</si>
  <si>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</si>
  <si>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</si>
  <si>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</si>
  <si>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r>
      <rPr>
        <sz val="11"/>
        <rFont val="Arial"/>
        <family val="0"/>
        <charset val="1"/>
      </rPr>
      <t xml:space="preserve">Coco_vs_Rin✨</t>
    </r>
    <r>
      <rPr>
        <sz val="11"/>
        <rFont val="Noto Sans CJK SC"/>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</si>
  <si>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</si>
  <si>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Noto Sans CJK SC"/>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</si>
  <si>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</si>
  <si>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</si>
  <si>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</si>
  <si>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Goblin Barrel+Goblin Drill+Mortar+Skeleton Barrel+Wall Breakers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</si>
  <si>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</si>
  <si>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</si>
  <si>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</si>
  <si>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Goblin Drill+Golem+Lava Hound</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</si>
  <si>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</si>
  <si>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</si>
  <si>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</si>
  <si>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Royal Hogs, Archer Queen, Cannon, Earthquake, Fire Spirit, Skeletons, Royal Delivery, The Log</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</si>
  <si>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</si>
  <si>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</si>
  <si>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</si>
  <si>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</si>
  <si>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</si>
  <si>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</si>
  <si>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</si>
  <si>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</si>
  <si>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</si>
  <si>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Goblin Barrel, Goblins, Valkyrie, Wall Breakers, Rocket, Dart Goblin, Fire Spirit, Ice Spirit</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</si>
  <si>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</si>
  <si>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</si>
  <si>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</si>
  <si>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Royal Hogs, Monk, Lumberjack, Three Musketeers, The Log, Heal Spirit, Earthquake, Electro Wizard</t>
  </si>
  <si>
    <r>
      <rPr>
        <sz val="11"/>
        <rFont val="Arial"/>
        <family val="0"/>
        <charset val="1"/>
      </rPr>
      <t xml:space="preserve">Coco_vs_</t>
    </r>
    <r>
      <rPr>
        <sz val="11"/>
        <rFont val="Noto Sans CJK SC"/>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</si>
  <si>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</si>
  <si>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</si>
  <si>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</si>
  <si>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</si>
  <si>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Executioner, Balloon, Knight, Miner, Berserker, Tornado, Zap, Bomb Tower</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</si>
  <si>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</si>
  <si>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</si>
  <si>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</si>
  <si>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</si>
  <si>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Battle Ram+Graveyard+Royal Hogs</t>
  </si>
  <si>
    <t xml:space="preserve">Goblin Cage, Dark Prince, Zap, Lava Hound, Miner, Spirit Empress, Fireball, Skeleton Dragons</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</si>
  <si>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</si>
  <si>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</si>
  <si>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</si>
  <si>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</si>
  <si>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</si>
  <si>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</si>
  <si>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</si>
  <si>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</si>
  <si>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</si>
  <si>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Balloon+Graveyard+Miner+Royal Hogs</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</si>
  <si>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</si>
  <si>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</si>
  <si>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</si>
  <si>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</si>
  <si>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</si>
  <si>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</si>
  <si>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</si>
  <si>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</si>
  <si>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</si>
  <si>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</si>
  <si>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</si>
  <si>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</si>
  <si>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</si>
  <si>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</si>
  <si>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</si>
  <si>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</si>
  <si>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</si>
  <si>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</si>
  <si>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</si>
  <si>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</si>
  <si>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</si>
  <si>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</si>
  <si>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</si>
  <si>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</si>
  <si>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</si>
  <si>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</si>
  <si>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</si>
  <si>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Goblin Cage, Barbarian Barrel, Lumberjack, Electro Spirit, Heal Spirit, Fireball, Royal Giant, Phoenix</t>
  </si>
  <si>
    <t xml:space="preserve">Goblin Barrel+Hog Rider+Royal Giant+Wall Breakers</t>
  </si>
  <si>
    <t xml:space="preserve">Royal Hogs, Mighty Miner, Baby Dragon, Lightning, Electro Spirit, Skeletons, The Log, Cannon</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</si>
  <si>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</si>
  <si>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</si>
  <si>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</si>
  <si>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</si>
  <si>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</si>
  <si>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</si>
  <si>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</si>
  <si>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</si>
  <si>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</si>
  <si>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</si>
  <si>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Skeleton Barrel, Goblins, Mortar, Cannon Cart, Fireball, Minions, Rascals, Barbarian Barrel</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</si>
  <si>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</si>
  <si>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</si>
  <si>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</si>
  <si>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</si>
  <si>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</si>
  <si>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</si>
  <si>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</si>
  <si>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Noto Sans CJK SC"/>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</si>
  <si>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</si>
  <si>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</si>
  <si>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</si>
  <si>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</si>
  <si>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</si>
  <si>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</si>
  <si>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</si>
  <si>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</si>
  <si>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Noto Sans CJK SC"/>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</si>
  <si>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</si>
  <si>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</si>
  <si>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</si>
  <si>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</si>
  <si>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</si>
  <si>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</si>
  <si>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Hog Rider+Royal Hogs</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</si>
  <si>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</si>
  <si>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</si>
  <si>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</si>
  <si>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</si>
  <si>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</si>
  <si>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</si>
  <si>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</si>
  <si>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Goblin Barrel+Royal Giant+Wall Breakers</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</si>
  <si>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</si>
  <si>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</si>
  <si>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</si>
  <si>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</si>
  <si>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</si>
  <si>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</si>
  <si>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</si>
  <si>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</si>
  <si>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</si>
  <si>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</si>
  <si>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</si>
  <si>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</si>
  <si>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</si>
  <si>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</si>
  <si>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</si>
  <si>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</si>
  <si>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</si>
  <si>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</si>
  <si>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</si>
  <si>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</si>
  <si>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</si>
  <si>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</si>
  <si>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Baby Dragon, Golden Knight, Goblin Cage, Golem, Lightning, Ice Wizard, Tornado, Barbarian Barrel</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</si>
  <si>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</si>
  <si>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</si>
  <si>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</si>
  <si>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</si>
  <si>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</si>
  <si>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</si>
  <si>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</si>
  <si>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</si>
  <si>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</si>
  <si>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</si>
  <si>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</si>
  <si>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</si>
  <si>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</si>
  <si>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</si>
  <si>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</si>
  <si>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</si>
  <si>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</si>
  <si>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</si>
  <si>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Battle Ram+Mortar+Royal Hogs+Skeleton Barrel</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</si>
  <si>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</si>
  <si>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</si>
  <si>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</si>
  <si>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</si>
  <si>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</si>
  <si>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</si>
  <si>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</si>
  <si>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</si>
  <si>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</si>
  <si>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</si>
  <si>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</si>
  <si>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</si>
  <si>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</si>
  <si>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</si>
  <si>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Goblin Barrel+Royal Giant+Royal Hogs+Three Musketeers+Wall Breakers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</si>
  <si>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</si>
  <si>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</si>
  <si>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</si>
  <si>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</si>
  <si>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</si>
  <si>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</si>
  <si>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</si>
  <si>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</si>
  <si>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</si>
  <si>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</si>
  <si>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</si>
  <si>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</si>
  <si>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</si>
  <si>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Battle Ram+Goblin Drill+Royal Hogs</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</si>
  <si>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</si>
  <si>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</si>
  <si>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</si>
  <si>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</si>
  <si>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Noto Sans CJK SC"/>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</si>
  <si>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</si>
  <si>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</si>
  <si>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</si>
  <si>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</si>
  <si>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</si>
  <si>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</si>
  <si>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</si>
  <si>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</si>
  <si>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</si>
  <si>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</si>
  <si>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</si>
  <si>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</si>
  <si>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</si>
  <si>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</si>
  <si>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</si>
  <si>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</si>
  <si>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</si>
  <si>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Noto Sans CJK SC"/>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</si>
  <si>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</si>
  <si>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</si>
  <si>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</si>
  <si>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</si>
  <si>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</si>
  <si>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</si>
  <si>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</si>
  <si>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</si>
  <si>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</si>
  <si>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</si>
  <si>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</si>
  <si>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Noto Sans CJK SC"/>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</si>
  <si>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</si>
  <si>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</si>
  <si>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</si>
  <si>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Noto Sans CJK SC"/>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</si>
  <si>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</si>
  <si>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</si>
  <si>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</si>
  <si>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</si>
  <si>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</si>
  <si>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</si>
  <si>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</si>
  <si>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</si>
  <si>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</si>
  <si>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</si>
  <si>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</si>
  <si>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</si>
  <si>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</si>
  <si>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</si>
  <si>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</si>
  <si>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Goblin Drill+Royal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</si>
  <si>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</si>
  <si>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</si>
  <si>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</si>
  <si>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</si>
  <si>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</si>
  <si>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</si>
  <si>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</si>
  <si>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 Ice Golem, Royal Ghost, Heal Spirit, Hunter, Elixir Collector, Bandit, Three Musketeers</t>
  </si>
  <si>
    <r>
      <rPr>
        <sz val="11"/>
        <rFont val="Arial"/>
        <family val="0"/>
        <charset val="1"/>
      </rPr>
      <t xml:space="preserve">Dess_vs_WL</t>
    </r>
    <r>
      <rPr>
        <sz val="11"/>
        <rFont val="Noto Sans CJK SC"/>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</si>
  <si>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</si>
  <si>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</si>
  <si>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</si>
  <si>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</si>
  <si>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</si>
  <si>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</si>
  <si>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</si>
  <si>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</si>
  <si>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</si>
  <si>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</si>
  <si>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</si>
  <si>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</si>
  <si>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</si>
  <si>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</si>
  <si>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</si>
  <si>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</si>
  <si>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</si>
  <si>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</si>
  <si>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</si>
  <si>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</si>
  <si>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</si>
  <si>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</si>
  <si>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</si>
  <si>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Battle Ram+Graveyard+Lava Hound</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</si>
  <si>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</si>
  <si>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</si>
  <si>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</si>
  <si>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</si>
  <si>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</si>
  <si>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</si>
  <si>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</si>
  <si>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</si>
  <si>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</si>
  <si>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</si>
  <si>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</si>
  <si>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</si>
  <si>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Graveyard+Royal Giant+Royal Hogs+Three Musketeers</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</si>
  <si>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</si>
  <si>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</si>
  <si>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</si>
  <si>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</si>
  <si>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</si>
  <si>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</si>
  <si>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</si>
  <si>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</si>
  <si>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</si>
  <si>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</si>
  <si>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</si>
  <si>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</si>
  <si>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</si>
  <si>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</si>
  <si>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</si>
  <si>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</si>
  <si>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</si>
  <si>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 Ice Golem, Royal Ghost, Three Musketeers, Hunter, Bandit, Barbarian Barrel, Elixir Collector</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</si>
  <si>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</si>
  <si>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</si>
  <si>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</si>
  <si>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</si>
  <si>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</si>
  <si>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Noto Sans CJK SC"/>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</si>
  <si>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</si>
  <si>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</si>
  <si>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</si>
  <si>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Noto Sans CJK SC"/>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</si>
  <si>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</si>
  <si>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</si>
  <si>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</si>
  <si>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Balloon+Graveyard+Miner+Mortar+Skeleton Barrel</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</si>
  <si>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</si>
  <si>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</si>
  <si>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</si>
  <si>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</si>
  <si>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</si>
  <si>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Noto Sans CJK SC"/>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</si>
  <si>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</si>
  <si>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</si>
  <si>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</si>
  <si>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</si>
  <si>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</si>
  <si>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</si>
  <si>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</si>
  <si>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</si>
  <si>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</si>
  <si>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</si>
  <si>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</si>
  <si>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</si>
  <si>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Noto Sans CJK SC"/>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</si>
  <si>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</si>
  <si>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</si>
  <si>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</si>
  <si>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</si>
  <si>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</si>
  <si>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</si>
  <si>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</si>
  <si>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</si>
  <si>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</si>
  <si>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</si>
  <si>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</si>
  <si>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</si>
  <si>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</si>
  <si>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Hog Rider+Miner+Royal Giant+Wall Breakers</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</si>
  <si>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</si>
  <si>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</si>
  <si>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</si>
  <si>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</si>
  <si>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</si>
  <si>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</si>
  <si>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</si>
  <si>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</si>
  <si>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</si>
  <si>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t xml:space="preserve">Miner+Mortar+Royal Hogs+Skeleton Barrel+Wall Breakers</t>
  </si>
  <si>
    <r>
      <rPr>
        <sz val="11"/>
        <rFont val="Arial"/>
        <family val="0"/>
        <charset val="1"/>
      </rPr>
      <t xml:space="preserve">ErBacce_vs_</t>
    </r>
    <r>
      <rPr>
        <sz val="11"/>
        <rFont val="Noto Sans CJK SC"/>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</si>
  <si>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</si>
  <si>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</si>
  <si>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</si>
  <si>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</si>
  <si>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</si>
  <si>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</si>
  <si>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</si>
  <si>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</si>
  <si>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</si>
  <si>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</si>
  <si>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</si>
  <si>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</si>
  <si>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</si>
  <si>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</si>
  <si>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Noto Sans CJK SC"/>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</si>
  <si>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</si>
  <si>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</si>
  <si>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</si>
  <si>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</si>
  <si>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</si>
  <si>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</si>
  <si>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Goblin Drill+Miner+Wall Breakers</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</si>
  <si>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</si>
  <si>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</si>
  <si>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</si>
  <si>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</si>
  <si>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</si>
  <si>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</si>
  <si>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</si>
  <si>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</si>
  <si>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</si>
  <si>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</si>
  <si>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</si>
  <si>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</si>
  <si>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</si>
  <si>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</si>
  <si>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</si>
  <si>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</si>
  <si>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</si>
  <si>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</si>
  <si>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</si>
  <si>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Goblin Barrel+Goblin Drill+Royal Giant+Wall Breakers</t>
  </si>
  <si>
    <t xml:space="preserve">Furnace, Barbarian Barrel, Tesla, Graveyard, Knight, Poison, Berserker, Ice Spirit</t>
  </si>
  <si>
    <t xml:space="preserve">Royal Giant, Goblins, Royal Ghost, Hunter, Electro Spirit, Rage, Fisherman, Fireball</t>
  </si>
  <si>
    <t xml:space="preserve">Graveyard+Miner+Royal Giant+Wall Breakers</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</si>
  <si>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</si>
  <si>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</si>
  <si>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</si>
  <si>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</si>
  <si>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</si>
  <si>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</si>
  <si>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</si>
  <si>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Goblin Drill+Hog Rider+Mortar</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</si>
  <si>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</si>
  <si>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</si>
  <si>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</si>
  <si>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</si>
  <si>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</si>
  <si>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Battle Ram+Goblin Drill</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</si>
  <si>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</si>
  <si>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</si>
  <si>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</si>
  <si>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</si>
  <si>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</si>
  <si>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Noto Sans CJK SC"/>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</si>
  <si>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</si>
  <si>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</si>
  <si>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</si>
  <si>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</si>
  <si>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</si>
  <si>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</si>
  <si>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</si>
  <si>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</si>
  <si>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</si>
  <si>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</si>
  <si>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</si>
  <si>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</si>
  <si>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</si>
  <si>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</si>
  <si>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</si>
  <si>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</si>
  <si>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</si>
  <si>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</si>
  <si>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</si>
  <si>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</si>
  <si>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</si>
  <si>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</si>
  <si>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</si>
  <si>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</si>
  <si>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</si>
  <si>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</si>
  <si>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</si>
  <si>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</si>
  <si>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</si>
  <si>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</si>
  <si>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</si>
  <si>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</si>
  <si>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</si>
  <si>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</si>
  <si>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</si>
  <si>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</si>
  <si>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</si>
  <si>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</si>
  <si>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</si>
  <si>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Baby Dragon, Golden Knight, Goblin Cage, Golem, Lightning, Ice Wizard, Tornado, Bomber</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</si>
  <si>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</si>
  <si>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</si>
  <si>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</si>
  <si>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</si>
  <si>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</si>
  <si>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</si>
  <si>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Hog Rider+Mortar+Royal Hogs+Skeleton Barrel</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</si>
  <si>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</si>
  <si>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</si>
  <si>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Noto Sans CJK SC"/>
        <family val="2"/>
      </rPr>
      <t xml:space="preserve">雷⚡️</t>
    </r>
    <r>
      <rPr>
        <sz val="11"/>
        <rFont val="Arial"/>
        <family val="0"/>
        <charset val="1"/>
      </rPr>
      <t xml:space="preserve">_S1_CRL</t>
    </r>
  </si>
  <si>
    <r>
      <rPr>
        <sz val="11"/>
        <rFont val="Arial"/>
        <family val="0"/>
        <charset val="1"/>
      </rPr>
      <t xml:space="preserve">JLViiper_vs_20</t>
    </r>
    <r>
      <rPr>
        <sz val="11"/>
        <rFont val="Noto Sans CJK SC"/>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</si>
  <si>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</si>
  <si>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</si>
  <si>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Graveyard+Miner+Wall Breakers</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</si>
  <si>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</si>
  <si>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</si>
  <si>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</si>
  <si>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</si>
  <si>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Balloon+Graveyard+Miner+Royal Giant</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</si>
  <si>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</si>
  <si>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</si>
  <si>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</si>
  <si>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</si>
  <si>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</si>
  <si>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</si>
  <si>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</si>
  <si>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</si>
  <si>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</si>
  <si>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</si>
  <si>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</si>
  <si>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Noto Sans CJK SC"/>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</si>
  <si>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</si>
  <si>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</si>
  <si>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</si>
  <si>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</si>
  <si>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</si>
  <si>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</si>
  <si>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</si>
  <si>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</si>
  <si>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Balloon+Goblin Barrel+Lava Hound+Royal Hogs+Wall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</si>
  <si>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</si>
  <si>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</si>
  <si>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</si>
  <si>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</si>
  <si>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</si>
  <si>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</si>
  <si>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</si>
  <si>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</si>
  <si>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</si>
  <si>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</si>
  <si>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</si>
  <si>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</si>
  <si>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</si>
  <si>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</si>
  <si>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</si>
  <si>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Noto Sans CJK SC"/>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</si>
  <si>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</si>
  <si>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</si>
  <si>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</si>
  <si>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</si>
  <si>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</si>
  <si>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</si>
  <si>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</si>
  <si>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</si>
  <si>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Balloon+Goblin Drill+Miner</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</si>
  <si>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</si>
  <si>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</si>
  <si>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</si>
  <si>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Noto Sans CJK SC"/>
        <family val="2"/>
      </rPr>
      <t xml:space="preserve">むぎったん</t>
    </r>
    <r>
      <rPr>
        <sz val="11"/>
        <rFont val="Arial"/>
        <family val="0"/>
        <charset val="1"/>
      </rPr>
      <t xml:space="preserve">_S1_CRL</t>
    </r>
  </si>
  <si>
    <t xml:space="preserve">Firecracker, Boss Bandit, Tesla, Hog Rider, Electro Spirit, Berserker, Lightning, The Log</t>
  </si>
  <si>
    <t xml:space="preserve">Anomaly (extra CRL duel beyond Bo3 for this pair -- needs review)</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</si>
  <si>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</si>
  <si>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</si>
  <si>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</si>
  <si>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</si>
  <si>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</si>
  <si>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</si>
  <si>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Royal Ghost, Goblinstein, Mortar, Minions, Skeletons, Cannon Cart, Lightning, Barbarian Barrel</t>
  </si>
  <si>
    <t xml:space="preserve">Goblin Cage, Goblins, Monk, Phoenix, Electro Spirit, The Log, Royal Giant, Fireball</t>
  </si>
  <si>
    <r>
      <rPr>
        <sz val="11"/>
        <rFont val="Arial"/>
        <family val="0"/>
        <charset val="1"/>
      </rPr>
      <t xml:space="preserve">JorZ_vs_Zyn¦Steven</t>
    </r>
    <r>
      <rPr>
        <sz val="11"/>
        <rFont val="Noto Sans CJK SC"/>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</si>
  <si>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</si>
  <si>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</si>
  <si>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</si>
  <si>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Goblin Barrel+Goblin Drill+Royal Hogs</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</si>
  <si>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</si>
  <si>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</si>
  <si>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</si>
  <si>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</si>
  <si>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r>
      <rPr>
        <sz val="11"/>
        <rFont val="Arial"/>
        <family val="0"/>
        <charset val="1"/>
      </rPr>
      <t xml:space="preserve">Kimchi77✨</t>
    </r>
    <r>
      <rPr>
        <sz val="11"/>
        <rFont val="Noto Sans CJK SC"/>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</si>
  <si>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</si>
  <si>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</si>
  <si>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</si>
  <si>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</si>
  <si>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</si>
  <si>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</si>
  <si>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</si>
  <si>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</si>
  <si>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</si>
  <si>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</si>
  <si>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</si>
  <si>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t xml:space="preserve">Goblin Barrel+Royal Giant+Royal Hogs</t>
  </si>
  <si>
    <r>
      <rPr>
        <sz val="11"/>
        <rFont val="Arial"/>
        <family val="0"/>
        <charset val="1"/>
      </rPr>
      <t xml:space="preserve">Kimchi77✨</t>
    </r>
    <r>
      <rPr>
        <sz val="11"/>
        <rFont val="Noto Sans CJK SC"/>
        <family val="2"/>
      </rPr>
      <t xml:space="preserve">小小罗</t>
    </r>
    <r>
      <rPr>
        <sz val="11"/>
        <rFont val="Arial"/>
        <family val="0"/>
        <charset val="1"/>
      </rPr>
      <t xml:space="preserve">_vs_CODE:Nate_S1</t>
    </r>
  </si>
  <si>
    <t xml:space="preserve">Battle Ram, Wizard, Lumberjack, Giant Skeleton, Mother Witch, Vines, Zappies, Barbarian Barrel</t>
  </si>
  <si>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</si>
  <si>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</si>
  <si>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</si>
  <si>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</si>
  <si>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</si>
  <si>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</si>
  <si>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</si>
  <si>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</si>
  <si>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</si>
  <si>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</si>
  <si>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</si>
  <si>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</si>
  <si>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</si>
  <si>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</si>
  <si>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Noto Sans CJK SC"/>
        <family val="2"/>
      </rPr>
      <t xml:space="preserve">小小罗</t>
    </r>
    <r>
      <rPr>
        <sz val="11"/>
        <rFont val="Arial"/>
        <family val="0"/>
        <charset val="1"/>
      </rPr>
      <t xml:space="preserve">_vs_Ares</t>
    </r>
    <r>
      <rPr>
        <sz val="11"/>
        <rFont val="Noto Sans CJK SC"/>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</si>
  <si>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</si>
  <si>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</si>
  <si>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</si>
  <si>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</si>
  <si>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</si>
  <si>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</si>
  <si>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</si>
  <si>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</si>
  <si>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</si>
  <si>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</si>
  <si>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</si>
  <si>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</si>
  <si>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Noto Sans CJK SC"/>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</si>
  <si>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</si>
  <si>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</si>
  <si>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Noto Sans CJK SC"/>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</si>
  <si>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</si>
  <si>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</si>
  <si>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</si>
  <si>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</si>
  <si>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Noto Sans CJK SC"/>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</si>
  <si>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</si>
  <si>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</si>
  <si>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</si>
  <si>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Noto Sans CJK SC"/>
        <family val="2"/>
      </rPr>
      <t xml:space="preserve">小小罗</t>
    </r>
    <r>
      <rPr>
        <sz val="11"/>
        <rFont val="Arial"/>
        <family val="0"/>
        <charset val="1"/>
      </rPr>
      <t xml:space="preserve">_vs_</t>
    </r>
    <r>
      <rPr>
        <sz val="11"/>
        <rFont val="Noto Sans CJK SC"/>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</si>
  <si>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</si>
  <si>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</si>
  <si>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</si>
  <si>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</si>
  <si>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Noto Sans CJK SC"/>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</si>
  <si>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</si>
  <si>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</si>
  <si>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t xml:space="preserve">Battle Ram+Hog Rider</t>
  </si>
  <si>
    <r>
      <rPr>
        <sz val="11"/>
        <rFont val="Arial"/>
        <family val="0"/>
        <charset val="1"/>
      </rPr>
      <t xml:space="preserve">Kimchi77✨</t>
    </r>
    <r>
      <rPr>
        <sz val="11"/>
        <rFont val="Noto Sans CJK SC"/>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</si>
  <si>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</si>
  <si>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</si>
  <si>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</si>
  <si>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t xml:space="preserve">Graveyard+Hog Rider+Mortar+Skeleton Barrel</t>
  </si>
  <si>
    <r>
      <rPr>
        <sz val="11"/>
        <rFont val="Arial"/>
        <family val="0"/>
        <charset val="1"/>
      </rPr>
      <t xml:space="preserve">Kimchi77✨</t>
    </r>
    <r>
      <rPr>
        <sz val="11"/>
        <rFont val="Noto Sans CJK SC"/>
        <family val="2"/>
      </rPr>
      <t xml:space="preserve">小小罗</t>
    </r>
    <r>
      <rPr>
        <sz val="11"/>
        <rFont val="Arial"/>
        <family val="0"/>
        <charset val="1"/>
      </rPr>
      <t xml:space="preserve">_vs_droy_S1_CRL</t>
    </r>
  </si>
  <si>
    <t xml:space="preserve">Battle Ram, Golden Knight, Mega Knight, Ronin, Mother Witch, Zappies, Arrows, Skeleton Dragons</t>
  </si>
  <si>
    <t xml:space="preserve">Royal Giant, Monk, Lumberjack, Electro Spirit, Hunter, Fisherman, Fireball, The Log</t>
  </si>
  <si>
    <t xml:space="preserve">Goblin Barrel, Boss Bandit, Wall Breakers, Ice Spirit, Dart Goblin, Royal Delivery, Berserker, Tesla</t>
  </si>
  <si>
    <t xml:space="preserve">Battle Ram+Goblin Barrel+Royal Giant+Wall Breakers</t>
  </si>
  <si>
    <r>
      <rPr>
        <sz val="11"/>
        <rFont val="Arial"/>
        <family val="0"/>
        <charset val="1"/>
      </rPr>
      <t xml:space="preserve">Kimchi77✨</t>
    </r>
    <r>
      <rPr>
        <sz val="11"/>
        <rFont val="Noto Sans CJK SC"/>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</si>
  <si>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</si>
  <si>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</si>
  <si>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</si>
  <si>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</si>
  <si>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Noto Sans CJK SC"/>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</si>
  <si>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</si>
  <si>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</si>
  <si>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t xml:space="preserve">Balloon+Battle Ram+Miner+Royal Hogs</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</si>
  <si>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</si>
  <si>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</si>
  <si>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</si>
  <si>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</si>
  <si>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</si>
  <si>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</si>
  <si>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</si>
  <si>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</si>
  <si>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</si>
  <si>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</si>
  <si>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</si>
  <si>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</si>
  <si>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</si>
  <si>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</si>
  <si>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</si>
  <si>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</si>
  <si>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</si>
  <si>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</si>
  <si>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</si>
  <si>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</si>
  <si>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</si>
  <si>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</si>
  <si>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Noto Sans CJK SC"/>
        <family val="2"/>
      </rPr>
      <t xml:space="preserve">たぁ</t>
    </r>
    <r>
      <rPr>
        <sz val="11"/>
        <rFont val="Arial"/>
        <family val="0"/>
        <charset val="1"/>
      </rPr>
      <t xml:space="preserve">_S1</t>
    </r>
  </si>
  <si>
    <t xml:space="preserve">Goblin Barrel, Magic Archer, Wall Breakers, Berserker, Fire Spirit, Ice Spirit, Royal Delivery, Tesla</t>
  </si>
  <si>
    <t xml:space="preserve">Skeleton Barrel, Goblins, Mortar, Minions, Fireball, Rascals, Ronin, Electro Spirit</t>
  </si>
  <si>
    <t xml:space="preserve">Executioner, Balloon, Zap, Skeleton Dragons, Tombstone, Tornado, Miner, Giant Skeleton</t>
  </si>
  <si>
    <t xml:space="preserve">Balloon+Goblin Barrel+Miner+Mortar+Skeleton Barrel+Wall Breakers</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</si>
  <si>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</si>
  <si>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</si>
  <si>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</si>
  <si>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</si>
  <si>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Battle Ram, Wizard, Lumberjack, Vines, Barbarian Barrel, Zappies, Mother Witch, Giant Skeleton</t>
  </si>
  <si>
    <t xml:space="preserve">Mega Knight, Golden Knight, Battle Ram, Arrows, Mother Witch, Ronin, Electro Wizard, Bandit</t>
  </si>
  <si>
    <t xml:space="preserve">Kitashiyan_vs_JLViiper_S1</t>
  </si>
  <si>
    <t xml:space="preserve">Lumberjack, Barbarian Barrel, Goblin Cage, Royal Giant, Phoenix, Fireball, Heal Spirit, Electro Spirit</t>
  </si>
  <si>
    <t xml:space="preserve">Archers, Knight, Giant Snowball, Ice Spirit, Goblin Hut, Graveyard, Poison, Goblin Demolisher</t>
  </si>
  <si>
    <t xml:space="preserve">Goblin Barrel, Mighty Miner, Dart Goblin, Wall Breakers, Skeletons, Fire Spirit, Cannon, The Log</t>
  </si>
  <si>
    <t xml:space="preserve">Goblin Barrel+Graveyard+Royal Giant+Wall Breakers</t>
  </si>
  <si>
    <t xml:space="preserve">Giant Snowball, Mighty Miner, Cannon, Goblin Drill, Rocket, Fire Spirit, Berserker, Bomber</t>
  </si>
  <si>
    <t xml:space="preserve">Executioner, Balloon, Zap, Tombstone, Skeleton Dragons, Giant Skeleton, Miner, Tornado</t>
  </si>
  <si>
    <t xml:space="preserve">Balloon+Goblin Drill+Graveyard+Miner</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</si>
  <si>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</si>
  <si>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</si>
  <si>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</si>
  <si>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</si>
  <si>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</si>
  <si>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Noto Sans CJK SC"/>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</si>
  <si>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</si>
  <si>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</si>
  <si>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</si>
  <si>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</si>
  <si>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</si>
  <si>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Noto Sans CJK SC"/>
        <family val="2"/>
      </rPr>
      <t xml:space="preserve">天</t>
    </r>
    <r>
      <rPr>
        <sz val="11"/>
        <rFont val="Arial"/>
        <family val="0"/>
        <charset val="1"/>
      </rPr>
      <t xml:space="preserve">GOOD_S1_CRL</t>
    </r>
  </si>
  <si>
    <t xml:space="preserve">Archers, Dark Prince, Tesla, Graveyard, Poison, Barbarian Barrel, Ice Spirit, Goblins</t>
  </si>
  <si>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</si>
  <si>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</si>
  <si>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</si>
  <si>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</si>
  <si>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</si>
  <si>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</si>
  <si>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</si>
  <si>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</si>
  <si>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</si>
  <si>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</si>
  <si>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</si>
  <si>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</si>
  <si>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</si>
  <si>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</si>
  <si>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Noto Sans CJK SC"/>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</si>
  <si>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</si>
  <si>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Noto Sans CJK SC"/>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</si>
  <si>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</si>
  <si>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Noto Sans CJK SC"/>
        <family val="2"/>
      </rPr>
      <t xml:space="preserve">猪擦</t>
    </r>
    <r>
      <rPr>
        <sz val="11"/>
        <rFont val="Arial"/>
        <family val="0"/>
        <charset val="1"/>
      </rPr>
      <t xml:space="preserve">IŤíțăñŁ™️_S1_CRL</t>
    </r>
  </si>
  <si>
    <t xml:space="preserve">Cannon, Wizard, Monk, The Log, Lightning, Hog Rider, Berserker, Electro Spirit</t>
  </si>
  <si>
    <t xml:space="preserve">Goblin Drill+Hog Rider</t>
  </si>
  <si>
    <r>
      <rPr>
        <sz val="11"/>
        <rFont val="Arial"/>
        <family val="0"/>
        <charset val="1"/>
      </rPr>
      <t xml:space="preserve">LF</t>
    </r>
    <r>
      <rPr>
        <sz val="11"/>
        <rFont val="Noto Sans CJK SC"/>
        <family val="2"/>
      </rPr>
      <t xml:space="preserve">丨张✨</t>
    </r>
    <r>
      <rPr>
        <sz val="11"/>
        <rFont val="Arial"/>
        <family val="0"/>
        <charset val="1"/>
      </rPr>
      <t xml:space="preserve">Ink❤️llb_vs_Xx</t>
    </r>
    <r>
      <rPr>
        <sz val="11"/>
        <rFont val="Noto Sans CJK SC"/>
        <family val="2"/>
      </rPr>
      <t xml:space="preserve">丨天狼</t>
    </r>
    <r>
      <rPr>
        <sz val="11"/>
        <rFont val="Arial"/>
        <family val="0"/>
        <charset val="1"/>
      </rPr>
      <t xml:space="preserve">Golem❤️</t>
    </r>
    <r>
      <rPr>
        <sz val="11"/>
        <rFont val="Noto Sans CJK SC"/>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</si>
  <si>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</si>
  <si>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Noto Sans CJK SC"/>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</si>
  <si>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</si>
  <si>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Noto Sans CJK SC"/>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</si>
  <si>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</si>
  <si>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</si>
  <si>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Noto Sans CJK SC"/>
        <family val="2"/>
      </rPr>
      <t xml:space="preserve">丨张✨</t>
    </r>
    <r>
      <rPr>
        <sz val="11"/>
        <rFont val="Arial"/>
        <family val="0"/>
        <charset val="1"/>
      </rPr>
      <t xml:space="preserve">Ink❤️llb_vs_TEF</t>
    </r>
    <r>
      <rPr>
        <sz val="11"/>
        <rFont val="Noto Sans CJK SC"/>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</si>
  <si>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</si>
  <si>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</si>
  <si>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</si>
  <si>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</si>
  <si>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Noto Sans CJK SC"/>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</si>
  <si>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</si>
  <si>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</si>
  <si>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</si>
  <si>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Noto Sans CJK SC"/>
        <family val="2"/>
      </rPr>
      <t xml:space="preserve">丨张✨</t>
    </r>
    <r>
      <rPr>
        <sz val="11"/>
        <rFont val="Arial"/>
        <family val="0"/>
        <charset val="1"/>
      </rPr>
      <t xml:space="preserve">Ink❤️llb_vs_dark✨</t>
    </r>
    <r>
      <rPr>
        <sz val="11"/>
        <rFont val="Noto Sans CJK SC"/>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</si>
  <si>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</si>
  <si>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</si>
  <si>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</si>
  <si>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Noto Sans CJK SC"/>
        <family val="2"/>
      </rPr>
      <t xml:space="preserve">丨张✨</t>
    </r>
    <r>
      <rPr>
        <sz val="11"/>
        <rFont val="Arial"/>
        <family val="0"/>
        <charset val="1"/>
      </rPr>
      <t xml:space="preserve">Ink❤️llb_vs_</t>
    </r>
    <r>
      <rPr>
        <sz val="11"/>
        <rFont val="Noto Sans CJK SC"/>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</si>
  <si>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</si>
  <si>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</si>
  <si>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</si>
  <si>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Noto Sans CJK SC"/>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</si>
  <si>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</si>
  <si>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</si>
  <si>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</si>
  <si>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Noto Sans CJK SC"/>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</si>
  <si>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</si>
  <si>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</si>
  <si>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</si>
  <si>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Noto Sans CJK SC"/>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</si>
  <si>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</si>
  <si>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</si>
  <si>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</si>
  <si>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Lucas.xit✨</t>
    </r>
    <r>
      <rPr>
        <sz val="11"/>
        <rFont val="Noto Sans CJK SC"/>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</si>
  <si>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</si>
  <si>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</si>
  <si>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Noto Sans CJK SC"/>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</si>
  <si>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</si>
  <si>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Noto Sans CJK SC"/>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</si>
  <si>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</si>
  <si>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Noto Sans CJK SC"/>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</si>
  <si>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</si>
  <si>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</si>
  <si>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</si>
  <si>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Noto Sans CJK SC"/>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</si>
  <si>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</si>
  <si>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</si>
  <si>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t xml:space="preserve">Graveyard+Lava Hound</t>
  </si>
  <si>
    <r>
      <rPr>
        <sz val="11"/>
        <rFont val="Arial"/>
        <family val="0"/>
        <charset val="1"/>
      </rPr>
      <t xml:space="preserve">Lucas.xit✨</t>
    </r>
    <r>
      <rPr>
        <sz val="11"/>
        <rFont val="Noto Sans CJK SC"/>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</si>
  <si>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</si>
  <si>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</si>
  <si>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Noto Sans CJK SC"/>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</si>
  <si>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</si>
  <si>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</si>
  <si>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Noto Sans CJK SC"/>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</si>
  <si>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</si>
  <si>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</si>
  <si>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</si>
  <si>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Noto Sans CJK SC"/>
        <family val="2"/>
      </rPr>
      <t xml:space="preserve">之安神</t>
    </r>
    <r>
      <rPr>
        <sz val="11"/>
        <rFont val="Arial"/>
        <family val="0"/>
        <charset val="1"/>
      </rPr>
      <t xml:space="preserve">_vs_STARRNOVA_S1_CRL</t>
    </r>
  </si>
  <si>
    <t xml:space="preserve">Executioner, Balloon, Zap, Tornado, Zappies, Miner, Giant Skeleton, Tombstone</t>
  </si>
  <si>
    <t xml:space="preserve">Inferno Dragon, Golden Knight, Battle Ram, Mother Witch, Bandit, Arrows, Electro Wizard, Mega Knight</t>
  </si>
  <si>
    <t xml:space="preserve">Balloon+Battle Ram+Miner+Royal Giant</t>
  </si>
  <si>
    <r>
      <rPr>
        <sz val="11"/>
        <rFont val="Arial"/>
        <family val="0"/>
        <charset val="1"/>
      </rPr>
      <t xml:space="preserve">Lucas.xit✨</t>
    </r>
    <r>
      <rPr>
        <sz val="11"/>
        <rFont val="Noto Sans CJK SC"/>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</si>
  <si>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</si>
  <si>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</si>
  <si>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Noto Sans CJK SC"/>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</si>
  <si>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</si>
  <si>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Noto Sans CJK SC"/>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</si>
  <si>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</si>
  <si>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</si>
  <si>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</si>
  <si>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t>
    </r>
    <r>
      <rPr>
        <sz val="11"/>
        <rFont val="Noto Sans CJK SC"/>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</si>
  <si>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</si>
  <si>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</si>
  <si>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Noto Sans CJK SC"/>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</si>
  <si>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</si>
  <si>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</si>
  <si>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</si>
  <si>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Noto Sans CJK SC"/>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</si>
  <si>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</si>
  <si>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</si>
  <si>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Noto Sans CJK SC"/>
        <family val="2"/>
      </rPr>
      <t xml:space="preserve">杰克</t>
    </r>
    <r>
      <rPr>
        <sz val="11"/>
        <rFont val="Arial"/>
        <family val="0"/>
        <charset val="1"/>
      </rPr>
      <t xml:space="preserve">_vs_Juan❤️</t>
    </r>
    <r>
      <rPr>
        <sz val="11"/>
        <rFont val="Noto Sans CJK SC"/>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</si>
  <si>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</si>
  <si>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</si>
  <si>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</si>
  <si>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Noto Sans CJK SC"/>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</si>
  <si>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</si>
  <si>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</si>
  <si>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</si>
  <si>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Noto Sans CJK SC"/>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</si>
  <si>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</si>
  <si>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</si>
  <si>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Noto Sans CJK SC"/>
        <family val="2"/>
      </rPr>
      <t xml:space="preserve">杰克</t>
    </r>
    <r>
      <rPr>
        <sz val="11"/>
        <rFont val="Arial"/>
        <family val="0"/>
        <charset val="1"/>
      </rPr>
      <t xml:space="preserve">_vs_TEF</t>
    </r>
    <r>
      <rPr>
        <sz val="11"/>
        <rFont val="Noto Sans CJK SC"/>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</si>
  <si>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</si>
  <si>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</si>
  <si>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</si>
  <si>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Noto Sans CJK SC"/>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</si>
  <si>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</si>
  <si>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</si>
  <si>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Noto Sans CJK SC"/>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</si>
  <si>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</si>
  <si>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</si>
  <si>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</si>
  <si>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t xml:space="preserve">Goblin Drill+Miner+Royal Hogs+Wall Breakers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</si>
  <si>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</si>
  <si>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</si>
  <si>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</si>
  <si>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</si>
  <si>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</si>
  <si>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Battle Ram+Hog Rider+Miner+Wall Breakers</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</si>
  <si>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</si>
  <si>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</si>
  <si>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</si>
  <si>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</si>
  <si>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</si>
  <si>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Goblin Barrel+Hog Rider+Royal Hogs+Wall Breakers</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</si>
  <si>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</si>
  <si>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</si>
  <si>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</si>
  <si>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</si>
  <si>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</si>
  <si>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</si>
  <si>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</si>
  <si>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</si>
  <si>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</si>
  <si>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</si>
  <si>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</si>
  <si>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</si>
  <si>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</si>
  <si>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</si>
  <si>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</si>
  <si>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</si>
  <si>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</si>
  <si>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</si>
  <si>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</si>
  <si>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</si>
  <si>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</si>
  <si>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</si>
  <si>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</si>
  <si>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</si>
  <si>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</si>
  <si>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</si>
  <si>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</si>
  <si>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</si>
  <si>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</si>
  <si>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</si>
  <si>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</si>
  <si>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Noto Sans CJK SC"/>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</si>
  <si>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</si>
  <si>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</si>
  <si>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</si>
  <si>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</si>
  <si>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</si>
  <si>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</si>
  <si>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</si>
  <si>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Giant Snowball, Knight, Goblin Drill, Tesla, Poison, Goblin Demolisher, Ice Spirit, Berserker</t>
  </si>
  <si>
    <t xml:space="preserve">Executioner, Balloon, Giant Snowball, Tornado, Zappies, Miner, Tombstone, Giant Skeleton</t>
  </si>
  <si>
    <t xml:space="preserve">Princess, Mighty Miner, Goblin Barrel, Tesla, Rocket, The Log, Skeletons, Ice Spirit</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</si>
  <si>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</si>
  <si>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</si>
  <si>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</si>
  <si>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</si>
  <si>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</si>
  <si>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</si>
  <si>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</si>
  <si>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</si>
  <si>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</si>
  <si>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</si>
  <si>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</si>
  <si>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</si>
  <si>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</si>
  <si>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</si>
  <si>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Battle Ram+Hog Rider+Royal Giant</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</si>
  <si>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</si>
  <si>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</si>
  <si>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</si>
  <si>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</si>
  <si>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</si>
  <si>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</si>
  <si>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</si>
  <si>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</si>
  <si>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</si>
  <si>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</si>
  <si>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Hog Rider+Miner+Royal Hogs+Wall Breakers</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</si>
  <si>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</si>
  <si>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</si>
  <si>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</si>
  <si>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Graveyard+Hog Rider</t>
  </si>
  <si>
    <t xml:space="preserve">MHAxel_vs_MuhammadStar✨_S1_CRL</t>
  </si>
  <si>
    <t xml:space="preserve">Archers, Dark Prince, Giant Snowball, Poison, Goblin Hut, Goblins, Goblin Demolisher, Graveyard</t>
  </si>
  <si>
    <t xml:space="preserve">Goblin Barrel+Graveyard+Wall Breakers</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</si>
  <si>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</si>
  <si>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</si>
  <si>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</si>
  <si>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</si>
  <si>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Noto Sans CJK SC"/>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</si>
  <si>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</si>
  <si>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</si>
  <si>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</si>
  <si>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</si>
  <si>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</si>
  <si>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</si>
  <si>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</si>
  <si>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Noto Sans CJK SC"/>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</si>
  <si>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</si>
  <si>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</si>
  <si>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</si>
  <si>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</si>
  <si>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</si>
  <si>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</si>
  <si>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</si>
  <si>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</si>
  <si>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</si>
  <si>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</si>
  <si>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</si>
  <si>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</si>
  <si>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</si>
  <si>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</si>
  <si>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</si>
  <si>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</si>
  <si>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</si>
  <si>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</si>
  <si>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</si>
  <si>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</si>
  <si>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</si>
  <si>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</si>
  <si>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</si>
  <si>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</si>
  <si>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</si>
  <si>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</si>
  <si>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Valkyrie, Tombstone, Furnace, Poison, Graveyard, Giant Snowball, Fire Spirit, Goblins</t>
  </si>
  <si>
    <t xml:space="preserve">Mortar, Goblinstein, Royal Ghost, Skeletons, Barbarian Barrel, Lightning, Minions, Cannon Cart</t>
  </si>
  <si>
    <t xml:space="preserve">Archers, Knight, Giant Snowball, Goblins, Electro Spirit, Poison, Goblin Drill, Inferno Tower</t>
  </si>
  <si>
    <t xml:space="preserve">Baby Dragon, Golden Knight, Goblin Cage, Barbarian Barrel, Golem, Ice Wizard, Lightning, Tornado</t>
  </si>
  <si>
    <t xml:space="preserve">Goblin Barrel+Goblin Drill+Golem+Wall Breakers</t>
  </si>
  <si>
    <t xml:space="preserve">Goblin Barrel, Magic Archer, Wall Breakers, Fire Spirit, Berserker, Royal Delivery, Cannon, Valkyrie</t>
  </si>
  <si>
    <t xml:space="preserve">Archers, Knight, Tesla, The Log, Electro Spirit, Skeletons, X-Bow, Fireball</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</si>
  <si>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</si>
  <si>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</si>
  <si>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</si>
  <si>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Giant+Graveyard+Royal Giant+Royal Hogs</t>
  </si>
  <si>
    <t xml:space="preserve">MohamedLight_vs_Asaf_S1</t>
  </si>
  <si>
    <t xml:space="preserve">Goblin Barrel, Magic Archer, Wall Breakers, Fire Spirit, Ice Spirit, Berserker, Royal Delivery, Tesla</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</si>
  <si>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</si>
  <si>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</si>
  <si>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</si>
  <si>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</si>
  <si>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</si>
  <si>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</si>
  <si>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</si>
  <si>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</si>
  <si>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</si>
  <si>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</si>
  <si>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</si>
  <si>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</si>
  <si>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</si>
  <si>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</si>
  <si>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</si>
  <si>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</si>
  <si>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</si>
  <si>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</si>
  <si>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</si>
  <si>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</si>
  <si>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</si>
  <si>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</si>
  <si>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</si>
  <si>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</si>
  <si>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</si>
  <si>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</si>
  <si>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</si>
  <si>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</si>
  <si>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</si>
  <si>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</si>
  <si>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</si>
  <si>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Noto Sans CJK SC"/>
        <family val="2"/>
      </rPr>
      <t xml:space="preserve">老板</t>
    </r>
    <r>
      <rPr>
        <sz val="11"/>
        <rFont val="Arial"/>
        <family val="0"/>
        <charset val="1"/>
      </rPr>
      <t xml:space="preserve">ΙBatan’</t>
    </r>
    <r>
      <rPr>
        <sz val="11"/>
        <rFont val="Noto Sans CJK SC"/>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</si>
  <si>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</si>
  <si>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</si>
  <si>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</si>
  <si>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Nicoco23_vs_Furaha_S1</t>
  </si>
  <si>
    <t xml:space="preserve">Baby Dragon, Bowler, Goblin Cage, Electro Giant, Lightning, Tornado, Fire Spirit, Ice Wizard</t>
  </si>
  <si>
    <t xml:space="preserve">Tesla, Knight, Giant Snowball, Bomber, Ice Spirit, Goblin Drill, Berserker, Poison</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</si>
  <si>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</si>
  <si>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</si>
  <si>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</si>
  <si>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</si>
  <si>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</si>
  <si>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</si>
  <si>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</si>
  <si>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</si>
  <si>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</si>
  <si>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</si>
  <si>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</si>
  <si>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</si>
  <si>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</si>
  <si>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Noto Sans CJK SC"/>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</si>
  <si>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</si>
  <si>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</si>
  <si>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</si>
  <si>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</si>
  <si>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</si>
  <si>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</si>
  <si>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</si>
  <si>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</si>
  <si>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</si>
  <si>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</si>
  <si>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Royal Giant+Royal Hogs</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</si>
  <si>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</si>
  <si>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</si>
  <si>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</si>
  <si>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</si>
  <si>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</si>
  <si>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</si>
  <si>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</si>
  <si>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Goblin Barrel+Golem+Graveyard+Wall Breakers</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</si>
  <si>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</si>
  <si>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</si>
  <si>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</si>
  <si>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</si>
  <si>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</si>
  <si>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</si>
  <si>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</si>
  <si>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Golem+Lava Hound+Miner+Wall Breakers</t>
  </si>
  <si>
    <t xml:space="preserve">Royal Hogs, Magic Archer, Tesla, Berserker, Fireball, Skeleton Dragons, Ice Spirit, The Log</t>
  </si>
  <si>
    <t xml:space="preserve">Goblin Drill, Mighty Miner, Giant Snowball, Goblin Demolisher, Poison, Archers, Goblin Hut, Goblins</t>
  </si>
  <si>
    <t xml:space="preserve">Goblin Drill+Mortar+Royal Hogs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</si>
  <si>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</si>
  <si>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</si>
  <si>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</si>
  <si>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</si>
  <si>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</si>
  <si>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</si>
  <si>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</si>
  <si>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</si>
  <si>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</si>
  <si>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Executioner, Balloon, Knight, Miner, Tornado, Berserker, Zap, Bomb Tower</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</si>
  <si>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</si>
  <si>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</si>
  <si>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</si>
  <si>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</si>
  <si>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</si>
  <si>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</si>
  <si>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</si>
  <si>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</si>
  <si>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</si>
  <si>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</si>
  <si>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</si>
  <si>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Mortar, Goblinstein, Royal Ghost, Cannon Cart, Minions, Skeletons, Barbarian Barrel, Lightning</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</si>
  <si>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</si>
  <si>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</si>
  <si>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</si>
  <si>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</si>
  <si>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Noto Sans CJK SC"/>
        <family val="2"/>
      </rPr>
      <t xml:space="preserve">之安神</t>
    </r>
    <r>
      <rPr>
        <sz val="11"/>
        <rFont val="Arial"/>
        <family val="0"/>
        <charset val="1"/>
      </rPr>
      <t xml:space="preserve">_S1_CRL</t>
    </r>
  </si>
  <si>
    <t xml:space="preserve">Royal Giant, Barbarian Barrel, Goblin Cage, Electro Spirit, Phoenix, Fireball, Ronin, Heal Spirit</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</si>
  <si>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</si>
  <si>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</si>
  <si>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</si>
  <si>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</si>
  <si>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</si>
  <si>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</si>
  <si>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Skeleton Army, Balloon, Inferno Dragon, Minions, Bomber, Lava Hound, Fireball, Giant Snowball</t>
  </si>
  <si>
    <t xml:space="preserve">Mega Knight, Golden Knight, Battle Ram, Ronin, Bandit, Zappies, Mother Witch, Arrows</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</si>
  <si>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</si>
  <si>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</si>
  <si>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</si>
  <si>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</si>
  <si>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</si>
  <si>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</si>
  <si>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</si>
  <si>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</si>
  <si>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</si>
  <si>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</si>
  <si>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</si>
  <si>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Goblin Drill+Graveyard+Royal Giant</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</si>
  <si>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</si>
  <si>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</si>
  <si>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</si>
  <si>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</si>
  <si>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</si>
  <si>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</si>
  <si>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</si>
  <si>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</si>
  <si>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</si>
  <si>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Goblin Cage, Golden Knight, Baby Dragon, Golem, Ice Wizard, Lightning, Tornado, Barbarian Barrel</t>
  </si>
  <si>
    <t xml:space="preserve">Archers, Dark Prince, Giant Snowball, Ice Spirit, Goblin Demolisher, Goblin Hut, Poison, Graveyard</t>
  </si>
  <si>
    <t xml:space="preserve">Lumberjack, Barbarian Barrel, Goblin Cage, Royal Giant, Phoenix, Lightning, Electro Spirit, Heal Spirit</t>
  </si>
  <si>
    <t xml:space="preserve">Musketeer, Goblins, Giant Snowball, Bomber, Ronin, Cannon, Poison, Graveyard</t>
  </si>
  <si>
    <t xml:space="preserve">Wall Breakers, Magic Archer, Goblin Barrel, Ice Spirit, Fire Spirit, Berserker, Bomb Tower, Royal Delivery</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</si>
  <si>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</si>
  <si>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</si>
  <si>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</si>
  <si>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</si>
  <si>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</si>
  <si>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</si>
  <si>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</si>
  <si>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</si>
  <si>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Bats, Magic Archer, Wall Breakers, Berserker, Fire Spirit, Miner, Bomb Tower, Royal Delivery</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</si>
  <si>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</si>
  <si>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</si>
  <si>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</si>
  <si>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Battle Ram+Goblin Barrel+Royal Giant</t>
  </si>
  <si>
    <t xml:space="preserve">Mortar, Monk, Skeleton Barrel, Dart Goblin, Electro Spirit, Fireball, Guards, Rascals</t>
  </si>
  <si>
    <t xml:space="preserve">Wall Breakers, Magic Archer, Goblin Barrel, Berserker, Fire Spirit, Ice Spirit, Tesla, Royal Delivery</t>
  </si>
  <si>
    <t xml:space="preserve">Goblin Barrel+Golem+Mortar+Skeleton Barrel+Wall Breakers</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</si>
  <si>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</si>
  <si>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</si>
  <si>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</si>
  <si>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</si>
  <si>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</si>
  <si>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</si>
  <si>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</si>
  <si>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</si>
  <si>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</si>
  <si>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Bats, Magic Archer, Wall Breakers, Fire Spirit, Miner, Berserker, Bomb Tower, Royal Delivery</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</si>
  <si>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</si>
  <si>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</si>
  <si>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</si>
  <si>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</si>
  <si>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</si>
  <si>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</si>
  <si>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</si>
  <si>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</si>
  <si>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</si>
  <si>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</si>
  <si>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Noto Sans CJK SC"/>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</si>
  <si>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</si>
  <si>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</si>
  <si>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</si>
  <si>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</si>
  <si>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</si>
  <si>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Noto Sans CJK SC"/>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</si>
  <si>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</si>
  <si>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</si>
  <si>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</si>
  <si>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</si>
  <si>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</si>
  <si>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</si>
  <si>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</si>
  <si>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Balloon+Goblin Barrel+Graveyard+Miner+Wall Breakers</t>
  </si>
  <si>
    <t xml:space="preserve">RAD_vs_Nandoxs_S1_CRL</t>
  </si>
  <si>
    <r>
      <rPr>
        <sz val="11"/>
        <rFont val="Arial"/>
        <family val="0"/>
        <charset val="1"/>
      </rPr>
      <t xml:space="preserve">RAD_vs_</t>
    </r>
    <r>
      <rPr>
        <sz val="11"/>
        <rFont val="Noto Sans CJK SC"/>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</si>
  <si>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</si>
  <si>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</si>
  <si>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t xml:space="preserve">Miner+Royal Giant+Wall Breakers</t>
  </si>
  <si>
    <r>
      <rPr>
        <sz val="11"/>
        <rFont val="Arial"/>
        <family val="0"/>
        <charset val="1"/>
      </rPr>
      <t xml:space="preserve">RAD_vs_Beta</t>
    </r>
    <r>
      <rPr>
        <sz val="11"/>
        <rFont val="Noto Sans CJK SC"/>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</si>
  <si>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</si>
  <si>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</si>
  <si>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</si>
  <si>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</si>
  <si>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</si>
  <si>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Battle Ram+Graveyard</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</si>
  <si>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</si>
  <si>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</si>
  <si>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</si>
  <si>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</si>
  <si>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</si>
  <si>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</si>
  <si>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</si>
  <si>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</si>
  <si>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</si>
  <si>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</si>
  <si>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</si>
  <si>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</si>
  <si>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</si>
  <si>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</si>
  <si>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</si>
  <si>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</si>
  <si>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</si>
  <si>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</si>
  <si>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</si>
  <si>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</si>
  <si>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Graveyard+Hog Rider+Royal Hogs</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</si>
  <si>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</si>
  <si>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</si>
  <si>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</si>
  <si>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</si>
  <si>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</si>
  <si>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</si>
  <si>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</si>
  <si>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</si>
  <si>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</si>
  <si>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</si>
  <si>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</si>
  <si>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</si>
  <si>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</si>
  <si>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</si>
  <si>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</si>
  <si>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</si>
  <si>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</si>
  <si>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</si>
  <si>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</si>
  <si>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</si>
  <si>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Noto Sans CJK SC"/>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</si>
  <si>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</si>
  <si>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</si>
  <si>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</si>
  <si>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Balloon+Hog Rider+Lava Hound+Royal Hogs</t>
  </si>
  <si>
    <t xml:space="preserve">RUBIZALEZ_vs_Ad❤️Astra_S1_CRL</t>
  </si>
  <si>
    <t xml:space="preserve">RUBIZALEZ_vs_shary_S1_CRL</t>
  </si>
  <si>
    <r>
      <rPr>
        <sz val="11"/>
        <rFont val="Arial"/>
        <family val="0"/>
        <charset val="1"/>
      </rPr>
      <t xml:space="preserve">RUBIZALEZ_vs_khazardy✨</t>
    </r>
    <r>
      <rPr>
        <sz val="11"/>
        <rFont val="Noto Sans CJK SC"/>
        <family val="2"/>
      </rPr>
      <t xml:space="preserve">安之</t>
    </r>
    <r>
      <rPr>
        <sz val="11"/>
        <rFont val="Arial"/>
        <family val="0"/>
        <charset val="1"/>
      </rPr>
      <t xml:space="preserve">_S1_CRL</t>
    </r>
  </si>
  <si>
    <t xml:space="preserve">Skeleton Barrel, Bowler, Mortar, Fireball, Dart Goblin, Minions, Rascals, Barbarian Barrel</t>
  </si>
  <si>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</si>
  <si>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</si>
  <si>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</si>
  <si>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</si>
  <si>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Noto Sans CJK SC"/>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</si>
  <si>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</si>
  <si>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</si>
  <si>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</si>
  <si>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</si>
  <si>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</si>
  <si>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</si>
  <si>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</si>
  <si>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</si>
  <si>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</si>
  <si>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</si>
  <si>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</si>
  <si>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</si>
  <si>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Rainbow_vs_GençAslan:)_S1</t>
  </si>
  <si>
    <t xml:space="preserve">Executioner, Boss Bandit, Giant Snowball, Ram Rider, Ronin, Lightning, Royal Ghost, Barbarian Barrel</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</si>
  <si>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</si>
  <si>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</si>
  <si>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</si>
  <si>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</si>
  <si>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</si>
  <si>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</si>
  <si>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</si>
  <si>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</si>
  <si>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Baby Dragon, Golden Knight, Goblin Cage, Golem, Lightning, Tornado, Barbarian Barrel, Ice Wizard</t>
  </si>
  <si>
    <t xml:space="preserve">Skeleton Barrel, Bowler, Mortar, Dart Goblin, The Log, Fireball, Rascals, Minions</t>
  </si>
  <si>
    <t xml:space="preserve">Goblin Drill+Golem+Mortar+Skeleton Barrel</t>
  </si>
  <si>
    <t xml:space="preserve">Baby Dragon, Bowler, Goblin Cage, Lightning, Electro Giant, Tornado, Barbarian Barrel, Ice Wizard</t>
  </si>
  <si>
    <t xml:space="preserve">Royal Giant, Monk, Archers, Mother Witch, Fisherman, Fireball, The Log, Tombstone</t>
  </si>
  <si>
    <t xml:space="preserve">Electro Giant+Miner+Royal Giant+Wall Breakers</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</si>
  <si>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</si>
  <si>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</si>
  <si>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</si>
  <si>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Noto Sans CJK SC"/>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</si>
  <si>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</si>
  <si>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</si>
  <si>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</si>
  <si>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</si>
  <si>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</si>
  <si>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</si>
  <si>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</si>
  <si>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</si>
  <si>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</si>
  <si>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</si>
  <si>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</si>
  <si>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</si>
  <si>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</si>
  <si>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Knight, Balloon, Executioner, Berserker, Zap, Tornado, Bomb Tower, Miner</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</si>
  <si>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</si>
  <si>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</si>
  <si>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</si>
  <si>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</si>
  <si>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</si>
  <si>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</si>
  <si>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</si>
  <si>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t xml:space="preserve">Goblin Drill+Lava Hound+Royal Hogs</t>
  </si>
  <si>
    <r>
      <rPr>
        <sz val="11"/>
        <rFont val="Arial"/>
        <family val="0"/>
        <charset val="1"/>
      </rPr>
      <t xml:space="preserve">Rainbow_vs_</t>
    </r>
    <r>
      <rPr>
        <sz val="11"/>
        <rFont val="Noto Sans CJK SC"/>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</si>
  <si>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</si>
  <si>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</si>
  <si>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</si>
  <si>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</si>
  <si>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</si>
  <si>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</si>
  <si>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</si>
  <si>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</si>
  <si>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Noto Sans CJK SC"/>
        <family val="2"/>
      </rPr>
      <t xml:space="preserve">ぐりてゃん</t>
    </r>
    <r>
      <rPr>
        <sz val="11"/>
        <rFont val="Arial"/>
        <family val="0"/>
        <charset val="1"/>
      </rPr>
      <t xml:space="preserve">_S1_CRL</t>
    </r>
  </si>
  <si>
    <t xml:space="preserve">Goblin Drill, Magic Archer, Giant Snowball, Ronin, Berserker, Poison, Fire Spirit, Tesla</t>
  </si>
  <si>
    <t xml:space="preserve">Electro Giant+Goblin Drill</t>
  </si>
  <si>
    <r>
      <rPr>
        <sz val="11"/>
        <rFont val="Arial"/>
        <family val="0"/>
        <charset val="1"/>
      </rPr>
      <t xml:space="preserve">Rainbow_vs_Zyn¦Steven</t>
    </r>
    <r>
      <rPr>
        <sz val="11"/>
        <rFont val="Noto Sans CJK SC"/>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</si>
  <si>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</si>
  <si>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</si>
  <si>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Noto Sans CJK SC"/>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</si>
  <si>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</si>
  <si>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</si>
  <si>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</si>
  <si>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Balloon+Battle Ram+Graveyard+Miner</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</si>
  <si>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</si>
  <si>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</si>
  <si>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</si>
  <si>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</si>
  <si>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</si>
  <si>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</si>
  <si>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Rin✨</t>
    </r>
    <r>
      <rPr>
        <sz val="11"/>
        <rFont val="Noto Sans CJK SC"/>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</si>
  <si>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</si>
  <si>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</si>
  <si>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</si>
  <si>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</si>
  <si>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</si>
  <si>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</si>
  <si>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</si>
  <si>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</si>
  <si>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t xml:space="preserve">Goblin Barrel+Graveyard+Miner+Wall Breakers</t>
  </si>
  <si>
    <r>
      <rPr>
        <sz val="11"/>
        <rFont val="Arial"/>
        <family val="0"/>
        <charset val="1"/>
      </rPr>
      <t xml:space="preserve">Rin✨</t>
    </r>
    <r>
      <rPr>
        <sz val="11"/>
        <rFont val="Noto Sans CJK SC"/>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</si>
  <si>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</si>
  <si>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</si>
  <si>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</si>
  <si>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</si>
  <si>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</si>
  <si>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Battle Ram+Goblin Barrel+Royal Hogs+Three Musketeers</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</si>
  <si>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</si>
  <si>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</si>
  <si>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</si>
  <si>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</si>
  <si>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</si>
  <si>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</si>
  <si>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</si>
  <si>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</si>
  <si>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</si>
  <si>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</si>
  <si>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</si>
  <si>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</si>
  <si>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Noto Sans CJK SC"/>
        <family val="2"/>
      </rPr>
      <t xml:space="preserve">安之</t>
    </r>
    <r>
      <rPr>
        <sz val="11"/>
        <rFont val="Arial"/>
        <family val="0"/>
        <charset val="1"/>
      </rPr>
      <t xml:space="preserve">_vs_SandBox_S1</t>
    </r>
  </si>
  <si>
    <t xml:space="preserve">Mortar, Goblinstein, Royal Ghost, Minions, Skeletons, Barbarian Barrel, Lightning, Cannon Cart</t>
  </si>
  <si>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</si>
  <si>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</si>
  <si>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</si>
  <si>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</si>
  <si>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</si>
  <si>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</si>
  <si>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</si>
  <si>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</si>
  <si>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</si>
  <si>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</si>
  <si>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</si>
  <si>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</si>
  <si>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</si>
  <si>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</si>
  <si>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</si>
  <si>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Noto Sans CJK SC"/>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</si>
  <si>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</si>
  <si>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</si>
  <si>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Noto Sans CJK SC"/>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</si>
  <si>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</si>
  <si>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</si>
  <si>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</si>
  <si>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Noto Sans CJK SC"/>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</si>
  <si>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</si>
  <si>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</si>
  <si>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</si>
  <si>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Noto Sans CJK SC"/>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</si>
  <si>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</si>
  <si>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</si>
  <si>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Noto Sans CJK SC"/>
        <family val="2"/>
      </rPr>
      <t xml:space="preserve">安之</t>
    </r>
    <r>
      <rPr>
        <sz val="11"/>
        <rFont val="Arial"/>
        <family val="0"/>
        <charset val="1"/>
      </rPr>
      <t xml:space="preserve">_vs_saif</t>
    </r>
    <r>
      <rPr>
        <sz val="11"/>
        <rFont val="Noto Sans CJK SC"/>
        <family val="2"/>
      </rPr>
      <t xml:space="preserve">律师</t>
    </r>
    <r>
      <rPr>
        <sz val="11"/>
        <rFont val="Arial"/>
        <family val="0"/>
        <charset val="1"/>
      </rPr>
      <t xml:space="preserve">Kun✨_S1_CRL</t>
    </r>
  </si>
  <si>
    <t xml:space="preserve">Executioner, Balloon, Zap, Giant Skeleton, Guards, Tornado, Miner, Bomb Tower</t>
  </si>
  <si>
    <t xml:space="preserve">Balloon+Miner+Mortar+Skeleton Barrel</t>
  </si>
  <si>
    <r>
      <rPr>
        <sz val="11"/>
        <rFont val="Arial"/>
        <family val="0"/>
        <charset val="1"/>
      </rPr>
      <t xml:space="preserve">Rin✨</t>
    </r>
    <r>
      <rPr>
        <sz val="11"/>
        <rFont val="Noto Sans CJK SC"/>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</si>
  <si>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</si>
  <si>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</si>
  <si>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Noto Sans CJK SC"/>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</si>
  <si>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</si>
  <si>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</si>
  <si>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</si>
  <si>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</si>
  <si>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Noto Sans CJK SC"/>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</si>
  <si>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</si>
  <si>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</si>
  <si>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Noto Sans CJK SC"/>
        <family val="2"/>
      </rPr>
      <t xml:space="preserve">安之</t>
    </r>
    <r>
      <rPr>
        <sz val="11"/>
        <rFont val="Arial"/>
        <family val="0"/>
        <charset val="1"/>
      </rPr>
      <t xml:space="preserve">_vs_</t>
    </r>
    <r>
      <rPr>
        <sz val="11"/>
        <rFont val="Noto Sans CJK SC"/>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</si>
  <si>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</si>
  <si>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</si>
  <si>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Noto Sans CJK SC"/>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</si>
  <si>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</si>
  <si>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</si>
  <si>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</si>
  <si>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</si>
  <si>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</si>
  <si>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</si>
  <si>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</si>
  <si>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</si>
  <si>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</si>
  <si>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</si>
  <si>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</si>
  <si>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</si>
  <si>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</si>
  <si>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</si>
  <si>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</si>
  <si>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</si>
  <si>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</si>
  <si>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</si>
  <si>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</si>
  <si>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</si>
  <si>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</si>
  <si>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</si>
  <si>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</si>
  <si>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</si>
  <si>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</si>
  <si>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</si>
  <si>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</si>
  <si>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</si>
  <si>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</si>
  <si>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</si>
  <si>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</si>
  <si>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t xml:space="preserve">Golem+Hog Rider+Miner+Wall Breakers</t>
  </si>
  <si>
    <r>
      <rPr>
        <sz val="11"/>
        <rFont val="Arial"/>
        <family val="0"/>
        <charset val="1"/>
      </rPr>
      <t xml:space="preserve">Ryley_vs_CALSub™✨</t>
    </r>
    <r>
      <rPr>
        <sz val="11"/>
        <rFont val="Noto Sans CJK SC"/>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</si>
  <si>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</si>
  <si>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</si>
  <si>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Valkyrie, Tombstone, Zap, Berserker, Lava Hound, Skeleton Dragons, Spirit Empress, Fireball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</si>
  <si>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</si>
  <si>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</si>
  <si>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</si>
  <si>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</si>
  <si>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Giant+Graveyard+Hog Rider+Miner+Wall Breakers</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</si>
  <si>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</si>
  <si>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</si>
  <si>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</si>
  <si>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</si>
  <si>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</si>
  <si>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</si>
  <si>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</si>
  <si>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</si>
  <si>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Balloon+Giant+Graveyard+Miner+Royal Hogs</t>
  </si>
  <si>
    <t xml:space="preserve">Goblin Cage, Barbarian Barrel, Lumberjack, Phoenix, Royal Giant, Heal Spirit, Electro Spirit, Fireball</t>
  </si>
  <si>
    <t xml:space="preserve">Wall Breakers, Magic Archer, Goblin Barrel, Berserker, Fire Spirit, Ice Spirit, Royal Delivery, Bomb Tower</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</si>
  <si>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</si>
  <si>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</si>
  <si>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</si>
  <si>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</si>
  <si>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</si>
  <si>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</si>
  <si>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Drill+Miner+Mortar+Skeleton Barrel+Wall Breakers</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</si>
  <si>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</si>
  <si>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</si>
  <si>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</si>
  <si>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</si>
  <si>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</si>
  <si>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</si>
  <si>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</si>
  <si>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</si>
  <si>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</si>
  <si>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</si>
  <si>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</si>
  <si>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</si>
  <si>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</si>
  <si>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</si>
  <si>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Mortar+Royal Hogs+Skeleton Barrel</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</si>
  <si>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</si>
  <si>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</si>
  <si>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</si>
  <si>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</si>
  <si>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</si>
  <si>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</si>
  <si>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</si>
  <si>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</si>
  <si>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</si>
  <si>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</si>
  <si>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</si>
  <si>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</si>
  <si>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</si>
  <si>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</si>
  <si>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</si>
  <si>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Noto Sans CJK SC"/>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</si>
  <si>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</si>
  <si>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</si>
  <si>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Goblin Barrel+Graveyard+Royal Hogs</t>
  </si>
  <si>
    <t xml:space="preserve">SKMorten_vs_RUBIZALEZ_S1</t>
  </si>
  <si>
    <t xml:space="preserve">Giant Snowball, Knight, Tesla, Goblin Drill, Berserker, Poison, Bomber, Fire Spirit</t>
  </si>
  <si>
    <t xml:space="preserve">Battle Ram+Electro Giant+Goblin Drill</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</si>
  <si>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</si>
  <si>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</si>
  <si>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</si>
  <si>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</si>
  <si>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</si>
  <si>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</si>
  <si>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Balloon+Lava Hound+Miner+Royal Giant+Wall Breakers</t>
  </si>
  <si>
    <t xml:space="preserve">SKMorten_vs_PSYIChalitoxD_S1_CRL</t>
  </si>
  <si>
    <r>
      <rPr>
        <sz val="11"/>
        <rFont val="Arial"/>
        <family val="0"/>
        <charset val="1"/>
      </rPr>
      <t xml:space="preserve">SKMorten_vs_</t>
    </r>
    <r>
      <rPr>
        <sz val="11"/>
        <rFont val="Noto Sans CJK SC"/>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</si>
  <si>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</si>
  <si>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</si>
  <si>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Noto Sans CJK SC"/>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</si>
  <si>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</si>
  <si>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Noto Sans CJK SC"/>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</si>
  <si>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</si>
  <si>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</si>
  <si>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Noto Sans CJK SC"/>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</si>
  <si>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</si>
  <si>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</si>
  <si>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</si>
  <si>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</si>
  <si>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</si>
  <si>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</si>
  <si>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</si>
  <si>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</si>
  <si>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</si>
  <si>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</si>
  <si>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</si>
  <si>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</si>
  <si>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</si>
  <si>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</si>
  <si>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</si>
  <si>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</si>
  <si>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t xml:space="preserve">Graveyard+Mortar+Royal Giant</t>
  </si>
  <si>
    <r>
      <rPr>
        <sz val="11"/>
        <rFont val="Arial"/>
        <family val="0"/>
        <charset val="1"/>
      </rPr>
      <t xml:space="preserve">SKxopxsam_vs_</t>
    </r>
    <r>
      <rPr>
        <sz val="11"/>
        <rFont val="Noto Sans CJK SC"/>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</si>
  <si>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</si>
  <si>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</si>
  <si>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</si>
  <si>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</si>
  <si>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Noto Sans CJK SC"/>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</si>
  <si>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</si>
  <si>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</si>
  <si>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Noto Sans CJK SC"/>
        <family val="2"/>
      </rPr>
      <t xml:space="preserve">马巴</t>
    </r>
    <r>
      <rPr>
        <sz val="11"/>
        <rFont val="Arial"/>
        <family val="0"/>
        <charset val="1"/>
      </rPr>
      <t xml:space="preserve">_S1_CRL</t>
    </r>
  </si>
  <si>
    <t xml:space="preserve">Battle Ram, Dark Prince, Baby Dragon, Bandit, Mother Witch, P.E.K.K.A, Fireball, Barbarian Barrel</t>
  </si>
  <si>
    <t xml:space="preserve">Battle Ram+Goblin Barrel+Wall Breakers</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</si>
  <si>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</si>
  <si>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</si>
  <si>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</si>
  <si>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</si>
  <si>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</si>
  <si>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r>
      <rPr>
        <sz val="11"/>
        <rFont val="Arial"/>
        <family val="0"/>
        <charset val="1"/>
      </rPr>
      <t xml:space="preserve">SamuelBassotto_vs_evolve✨</t>
    </r>
    <r>
      <rPr>
        <sz val="11"/>
        <rFont val="Noto Sans CJK SC"/>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</si>
  <si>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</si>
  <si>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</si>
  <si>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</si>
  <si>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</si>
  <si>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</si>
  <si>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</si>
  <si>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</si>
  <si>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</si>
  <si>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</si>
  <si>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</si>
  <si>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</si>
  <si>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</si>
  <si>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</si>
  <si>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</si>
  <si>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</si>
  <si>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Noto Sans CJK SC"/>
        <family val="2"/>
      </rPr>
      <t xml:space="preserve">ひろさん</t>
    </r>
    <r>
      <rPr>
        <sz val="11"/>
        <rFont val="Arial"/>
        <family val="0"/>
        <charset val="1"/>
      </rPr>
      <t xml:space="preserve">_S1_CRL</t>
    </r>
  </si>
  <si>
    <t xml:space="preserve">Archers, Dark Prince, Tesla, Graveyard, Poison, Skeletons, Ice Spirit, Barbarian Barrel</t>
  </si>
  <si>
    <t xml:space="preserve">Mortar, Cannon Cart, Skeleton Barrel, Fireball, Goblins, Minions, Rascals, The Log</t>
  </si>
  <si>
    <r>
      <rPr>
        <sz val="11"/>
        <rFont val="Arial"/>
        <family val="0"/>
        <charset val="1"/>
      </rPr>
      <t xml:space="preserve">SamuelBassotto_vs_FF</t>
    </r>
    <r>
      <rPr>
        <sz val="11"/>
        <rFont val="Noto Sans CJK SC"/>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</si>
  <si>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</si>
  <si>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Noto Sans CJK SC"/>
        <family val="2"/>
      </rPr>
      <t xml:space="preserve">｜</t>
    </r>
    <r>
      <rPr>
        <sz val="11"/>
        <rFont val="Arial"/>
        <family val="0"/>
        <charset val="1"/>
      </rPr>
      <t xml:space="preserve">YiNian✨</t>
    </r>
    <r>
      <rPr>
        <sz val="11"/>
        <rFont val="Noto Sans CJK SC"/>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</si>
  <si>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</si>
  <si>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</si>
  <si>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</si>
  <si>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</si>
  <si>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Noto Sans CJK SC"/>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</si>
  <si>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</si>
  <si>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Noto Sans CJK SC"/>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</si>
  <si>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</si>
  <si>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</si>
  <si>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</si>
  <si>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</si>
  <si>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</si>
  <si>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</si>
  <si>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</si>
  <si>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Noto Sans CJK SC"/>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</si>
  <si>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</si>
  <si>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</si>
  <si>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</si>
  <si>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</si>
  <si>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</si>
  <si>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</si>
  <si>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</si>
  <si>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</si>
  <si>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</si>
  <si>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</si>
  <si>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</si>
  <si>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</si>
  <si>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</si>
  <si>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Giant+Goblin Barrel+Golem+Graveyard+Wall Breakers</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</si>
  <si>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</si>
  <si>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</si>
  <si>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</si>
  <si>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</si>
  <si>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</si>
  <si>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</si>
  <si>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</si>
  <si>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Goblin Drill+Royal Hogs+X-Bow</t>
  </si>
  <si>
    <t xml:space="preserve">SandBox_vs_Pedro™️_S1</t>
  </si>
  <si>
    <t xml:space="preserve">Goblin Drill, Magic Archer, Giant Snowball, Berserker, Poison, Fire Spirit, Royal Delivery, Tesla</t>
  </si>
  <si>
    <t xml:space="preserve">Goblin Drill+Mortar+Royal Giant</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</si>
  <si>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</si>
  <si>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</si>
  <si>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</si>
  <si>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</si>
  <si>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</si>
  <si>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Balloon+Giant+Graveyard+Miner+Royal Giant</t>
  </si>
  <si>
    <t xml:space="preserve">SandBox_vs_Kris™_S1_CRL</t>
  </si>
  <si>
    <r>
      <rPr>
        <sz val="11"/>
        <rFont val="Arial"/>
        <family val="0"/>
        <charset val="1"/>
      </rPr>
      <t xml:space="preserve">SandBox_vs_HUNZaZa</t>
    </r>
    <r>
      <rPr>
        <sz val="11"/>
        <rFont val="Noto Sans CJK SC"/>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</si>
  <si>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</si>
  <si>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</si>
  <si>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</si>
  <si>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</si>
  <si>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</si>
  <si>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Noto Sans CJK SC"/>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</si>
  <si>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</si>
  <si>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</si>
  <si>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</si>
  <si>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</si>
  <si>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</si>
  <si>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</si>
  <si>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</si>
  <si>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</si>
  <si>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</si>
  <si>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</si>
  <si>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</si>
  <si>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</si>
  <si>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</si>
  <si>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</si>
  <si>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</si>
  <si>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</si>
  <si>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</si>
  <si>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</si>
  <si>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</si>
  <si>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</si>
  <si>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</si>
  <si>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</si>
  <si>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</si>
  <si>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Battle Ram+Miner+Mortar+Skeleton Barrel+Wall Breakers</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</si>
  <si>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</si>
  <si>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</si>
  <si>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</si>
  <si>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</si>
  <si>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Wall Breakers, Magic Archer, Bats, Fire Spirit, Miner, Berserker, Bomb Tower, Royal Delivery</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</si>
  <si>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</si>
  <si>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</si>
  <si>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</si>
  <si>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</si>
  <si>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</si>
  <si>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</si>
  <si>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</si>
  <si>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</si>
  <si>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Noto Sans CJK SC"/>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</si>
  <si>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</si>
  <si>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</si>
  <si>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</si>
  <si>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</si>
  <si>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</si>
  <si>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</si>
  <si>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</si>
  <si>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</si>
  <si>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</si>
  <si>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</si>
  <si>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</si>
  <si>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Royal Giant, Barbarian Barrel, Royal Ghost, Fireball, Electro Spirit, Fisherman, Skeletons, Hunter</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</si>
  <si>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</si>
  <si>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</si>
  <si>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</si>
  <si>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</si>
  <si>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</si>
  <si>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</si>
  <si>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</si>
  <si>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Noto Sans CJK SC"/>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</si>
  <si>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</si>
  <si>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</si>
  <si>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</si>
  <si>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</si>
  <si>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</si>
  <si>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</si>
  <si>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</si>
  <si>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</si>
  <si>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Goblin Barrel+Miner+Royal Hogs+Wall Breakers</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</si>
  <si>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</si>
  <si>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</si>
  <si>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</si>
  <si>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</si>
  <si>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</si>
  <si>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</si>
  <si>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</si>
  <si>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</si>
  <si>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</si>
  <si>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</si>
  <si>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</si>
  <si>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</si>
  <si>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</si>
  <si>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</si>
  <si>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</si>
  <si>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</si>
  <si>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</si>
  <si>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</si>
  <si>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</si>
  <si>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</si>
  <si>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</si>
  <si>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</si>
  <si>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</si>
  <si>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</si>
  <si>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</si>
  <si>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</si>
  <si>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</si>
  <si>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</si>
  <si>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</si>
  <si>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</si>
  <si>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</si>
  <si>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Noto Sans CJK SC"/>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</si>
  <si>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</si>
  <si>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</si>
  <si>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</si>
  <si>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Royal Giant, Monk, Hunter, Skeletons, Fisherman, Barbarian Barrel, Fireball, Electro Spirit</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</si>
  <si>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</si>
  <si>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</si>
  <si>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</si>
  <si>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</si>
  <si>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</si>
  <si>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</si>
  <si>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</si>
  <si>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Goblin Drill, Mighty Miner, Giant Snowball, Goblin Demolisher, Poison, Archers, Goblin Hut, Fire Spirit</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</si>
  <si>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</si>
  <si>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</si>
  <si>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</si>
  <si>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</si>
  <si>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</si>
  <si>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</si>
  <si>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</si>
  <si>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</si>
  <si>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</si>
  <si>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</si>
  <si>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</si>
  <si>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</si>
  <si>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</si>
  <si>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Noto Sans CJK SC"/>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</si>
  <si>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</si>
  <si>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</si>
  <si>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</si>
  <si>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</si>
  <si>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</si>
  <si>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</si>
  <si>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Battle Ram+Goblin Drill+Miner+Wall Breakers</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</si>
  <si>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</si>
  <si>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</si>
  <si>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</si>
  <si>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</si>
  <si>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</si>
  <si>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</si>
  <si>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</si>
  <si>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</si>
  <si>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</si>
  <si>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</si>
  <si>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</si>
  <si>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</si>
  <si>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</si>
  <si>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</si>
  <si>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</si>
  <si>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</si>
  <si>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</si>
  <si>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</si>
  <si>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Noto Sans CJK SC"/>
        <family val="2"/>
      </rPr>
      <t xml:space="preserve">しまゆ〜</t>
    </r>
    <r>
      <rPr>
        <sz val="11"/>
        <rFont val="Arial"/>
        <family val="0"/>
        <charset val="1"/>
      </rPr>
      <t xml:space="preserve">_S1_CRL</t>
    </r>
  </si>
  <si>
    <t xml:space="preserve">Mega Knight, Musketeer, Cannon, Hog Rider, Berserker, Electro Spirit, The Log, Earthquake</t>
  </si>
  <si>
    <t xml:space="preserve">Hog Rider+Mortar+Skeleton Barrel</t>
  </si>
  <si>
    <r>
      <rPr>
        <sz val="11"/>
        <rFont val="Arial"/>
        <family val="0"/>
        <charset val="1"/>
      </rPr>
      <t xml:space="preserve">TMXIMateja_vs_CALSub™✨</t>
    </r>
    <r>
      <rPr>
        <sz val="11"/>
        <rFont val="Noto Sans CJK SC"/>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</si>
  <si>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</si>
  <si>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</si>
  <si>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</si>
  <si>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</si>
  <si>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</si>
  <si>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</si>
  <si>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Noto Sans CJK SC"/>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</si>
  <si>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</si>
  <si>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</si>
  <si>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</si>
  <si>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</si>
  <si>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</si>
  <si>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</si>
  <si>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</si>
  <si>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</si>
  <si>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</si>
  <si>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</si>
  <si>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</si>
  <si>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</si>
  <si>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</si>
  <si>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Battle Ram+Hog Rider+Royal Hogs+Three Musketeers</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</si>
  <si>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</si>
  <si>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</si>
  <si>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</si>
  <si>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Noto Sans CJK SC"/>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</si>
  <si>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</si>
  <si>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</si>
  <si>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</si>
  <si>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r>
      <rPr>
        <sz val="11"/>
        <rFont val="Arial"/>
        <family val="0"/>
        <charset val="1"/>
      </rPr>
      <t xml:space="preserve">Turan✨_vs_Kimchi77✨</t>
    </r>
    <r>
      <rPr>
        <sz val="11"/>
        <rFont val="Noto Sans CJK SC"/>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</si>
  <si>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</si>
  <si>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</si>
  <si>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</si>
  <si>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</si>
  <si>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</si>
  <si>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</si>
  <si>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</si>
  <si>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</si>
  <si>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</si>
  <si>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</si>
  <si>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</si>
  <si>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</si>
  <si>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</si>
  <si>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</si>
  <si>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</si>
  <si>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Zap, Balloon, Executioner, Zappies, Giant Skeleton, Tombstone, Miner, Tornado</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</si>
  <si>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</si>
  <si>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</si>
  <si>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</si>
  <si>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</si>
  <si>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</si>
  <si>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</si>
  <si>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</si>
  <si>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</si>
  <si>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</si>
  <si>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</si>
  <si>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</si>
  <si>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</si>
  <si>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</si>
  <si>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</si>
  <si>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</si>
  <si>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</si>
  <si>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</si>
  <si>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</si>
  <si>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</si>
  <si>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</si>
  <si>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</si>
  <si>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</si>
  <si>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</si>
  <si>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</si>
  <si>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</si>
  <si>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</si>
  <si>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</si>
  <si>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</si>
  <si>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Noto Sans CJK SC"/>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</si>
  <si>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</si>
  <si>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</si>
  <si>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</si>
  <si>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</si>
  <si>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</si>
  <si>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Noto Sans CJK SC"/>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</si>
  <si>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</si>
  <si>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</si>
  <si>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</si>
  <si>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</si>
  <si>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</si>
  <si>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</si>
  <si>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</si>
  <si>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</si>
  <si>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</si>
  <si>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</si>
  <si>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</si>
  <si>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</si>
  <si>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</si>
  <si>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Graveyard+Ram Rider</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</si>
  <si>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</si>
  <si>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</si>
  <si>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</si>
  <si>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</si>
  <si>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</si>
  <si>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</si>
  <si>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Vitor75_vs_SandBox_S1</t>
  </si>
  <si>
    <t xml:space="preserve">Goblin Barrel, Magic Archer, Wall Breakers, Cannon, Fire Spirit, Ice Spirit, Valkyrie, Skeletons</t>
  </si>
  <si>
    <t xml:space="preserve">Royal Hogs, Monk, Tesla, Berserker, Fireball, Skeleton Dragons, Electro Spirit, The Log</t>
  </si>
  <si>
    <t xml:space="preserve">Goblin Barrel+Golem+Royal Hogs+Wall Breakers</t>
  </si>
  <si>
    <t xml:space="preserve">Giant Snowball, Knight, Cannon, Electro Spirit, Bomber, Berserker, Poison, Goblin Drill</t>
  </si>
  <si>
    <t xml:space="preserve">Royal Giant, Goblins, Royal Ghost, Fisherman, Barbarian Barrel, Hunter, Fireball, Heal Spirit</t>
  </si>
  <si>
    <t xml:space="preserve">Battle Ram, Golden Knight, Mega Knight, Mother Witch, Ronin, Electro Wizard, Bandit, Arrows</t>
  </si>
  <si>
    <t xml:space="preserve">Lumberjack, Monk, Hunter, The Log, Hog Rider, Three Musketeers, Fireball, Heal Spirit</t>
  </si>
  <si>
    <t xml:space="preserve">Vitor75_vs_Clown_S1</t>
  </si>
  <si>
    <t xml:space="preserve">Royal Ghost, Monk, Royal Giant, Fireball, Fisherman, Electro Spirit, Hunter, The Log</t>
  </si>
  <si>
    <t xml:space="preserve">Golem+Miner+Royal Giant+Wall Breakers</t>
  </si>
  <si>
    <t xml:space="preserve">Baby Dragon, Mighty Miner, Royal Hogs, Cannon, Electro Spirit, Lightning, Skeletons, The Log</t>
  </si>
  <si>
    <t xml:space="preserve">Giant Snowball, Golden Knight, Goblin Drill, Poison, Fire Spirit, Barbarian Barrel, Tesla, Bomber</t>
  </si>
  <si>
    <t xml:space="preserve">Cannon, Archer Queen, Royal Hogs, Earthquake, Fire Spirit, Royal Delivery, Skeletons, The Log</t>
  </si>
  <si>
    <t xml:space="preserve">Archers, Bowler, Giant Snowball, Arrows, Giant, Graveyard, Minions, Ronin</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</si>
  <si>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</si>
  <si>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</si>
  <si>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</si>
  <si>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</si>
  <si>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</si>
  <si>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Goblin Barrel+Mortar+Royal Hogs+Wall Breakers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</si>
  <si>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</si>
  <si>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</si>
  <si>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</si>
  <si>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Balloon+Graveyard+Lava Hound+Royal Giant</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</si>
  <si>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</si>
  <si>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</si>
  <si>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</si>
  <si>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</si>
  <si>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</si>
  <si>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</si>
  <si>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Royal Giant, Monk, Tombstone, Fireball, Fisherman, Mother Witch, Skeleton Dragons, The Log</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</si>
  <si>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</si>
  <si>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</si>
  <si>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</si>
  <si>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</si>
  <si>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</si>
  <si>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</si>
  <si>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Noto Sans CJK SC"/>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</si>
  <si>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</si>
  <si>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</si>
  <si>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</si>
  <si>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</si>
  <si>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Miner+Mortar+Royal Giant+Wall Breakers</t>
  </si>
  <si>
    <t xml:space="preserve">Vitor75_vs_Klaus_S1_CRL</t>
  </si>
  <si>
    <t xml:space="preserve">Vitor75_vs_Clown_S1_CRL</t>
  </si>
  <si>
    <t xml:space="preserve">Goblin Barrel, Magic Archer, Wall Breakers, Berserker, Bomb Tower, Fire Spirit, Ice Spirit, Royal Delivery</t>
  </si>
  <si>
    <r>
      <rPr>
        <sz val="11"/>
        <rFont val="Arial"/>
        <family val="0"/>
        <charset val="1"/>
      </rPr>
      <t xml:space="preserve">WL✨Tytoń</t>
    </r>
    <r>
      <rPr>
        <sz val="11"/>
        <rFont val="Noto Sans CJK SC"/>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</si>
  <si>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</si>
  <si>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</si>
  <si>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</si>
  <si>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</si>
  <si>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</si>
  <si>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Wall Breakers, Magic Archer, Goblin Barrel, Ice Spirit, Fire Spirit, Berserker, Royal Delivery, Tesla</t>
  </si>
  <si>
    <t xml:space="preserve">Balloon+Electro Giant+Goblin Barrel+Lava Hound+Wall Breakers</t>
  </si>
  <si>
    <t xml:space="preserve">Battle Ram+Graveyard+Lava Hound+Miner</t>
  </si>
  <si>
    <t xml:space="preserve">Battle Ram, Goblins, Mega Knight, Mother Witch, Ronin, Bandit, Zappies, Arrows</t>
  </si>
  <si>
    <t xml:space="preserve">Balloon+Battle Ram+Golem+Lava Hound</t>
  </si>
  <si>
    <r>
      <rPr>
        <sz val="11"/>
        <rFont val="Arial"/>
        <family val="0"/>
        <charset val="1"/>
      </rPr>
      <t xml:space="preserve">WL✨Tytoń</t>
    </r>
    <r>
      <rPr>
        <sz val="11"/>
        <rFont val="Noto Sans CJK SC"/>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</si>
  <si>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</si>
  <si>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Musketeer, Balloon, Skeletons, Miner, Ice Golem, Barbarian Barrel, Giant Snowball, Bomb Tower</t>
  </si>
  <si>
    <t xml:space="preserve">Balloon+Battle Ram+Lava Hound+Miner</t>
  </si>
  <si>
    <t xml:space="preserve">Battle Ram, Wizard, Lumberjack, Giant Skeleton, Mother Witch, Zappies, Vines, Barbarian Barrel</t>
  </si>
  <si>
    <t xml:space="preserve">Royal Hogs, Ice Golem, Royal Ghost, Three Musketeers, Hunter, Fireball, Barbarian Barrel, Heal Spirit</t>
  </si>
  <si>
    <t xml:space="preserve">Executioner, Balloon, Giant Snowball, Miner, Giant Skeleton, Zappies, Tornado, Tombstone</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</si>
  <si>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</si>
  <si>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</si>
  <si>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</si>
  <si>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</si>
  <si>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Noto Sans CJK SC"/>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</si>
  <si>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</si>
  <si>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Noto Sans CJK SC"/>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</si>
  <si>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</si>
  <si>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</si>
  <si>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</si>
  <si>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</si>
  <si>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</si>
  <si>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t xml:space="preserve">Balloon+Lava Hound+Miner+Royal Hogs</t>
  </si>
  <si>
    <r>
      <rPr>
        <sz val="11"/>
        <rFont val="Arial"/>
        <family val="0"/>
        <charset val="1"/>
      </rPr>
      <t xml:space="preserve">WL✨Tytoń</t>
    </r>
    <r>
      <rPr>
        <sz val="11"/>
        <rFont val="Noto Sans CJK SC"/>
        <family val="2"/>
      </rPr>
      <t xml:space="preserve">劲头</t>
    </r>
    <r>
      <rPr>
        <sz val="11"/>
        <rFont val="Arial"/>
        <family val="0"/>
        <charset val="1"/>
      </rPr>
      <t xml:space="preserve">_vs_Feliixzz_S1_CRL</t>
    </r>
  </si>
  <si>
    <t xml:space="preserve">Balloon+Battle Ram+Miner+Mortar+Skeleton Barrel</t>
  </si>
  <si>
    <r>
      <rPr>
        <sz val="11"/>
        <rFont val="Arial"/>
        <family val="0"/>
        <charset val="1"/>
      </rPr>
      <t xml:space="preserve">WL✨Tytoń</t>
    </r>
    <r>
      <rPr>
        <sz val="11"/>
        <rFont val="Noto Sans CJK SC"/>
        <family val="2"/>
      </rPr>
      <t xml:space="preserve">劲头</t>
    </r>
    <r>
      <rPr>
        <sz val="11"/>
        <rFont val="Arial"/>
        <family val="0"/>
        <charset val="1"/>
      </rPr>
      <t xml:space="preserve">_vs_MiRnAv:)_S1_CRL</t>
    </r>
  </si>
  <si>
    <r>
      <rPr>
        <sz val="11"/>
        <rFont val="Arial"/>
        <family val="0"/>
        <charset val="1"/>
      </rPr>
      <t xml:space="preserve">WL✨Tytoń</t>
    </r>
    <r>
      <rPr>
        <sz val="11"/>
        <rFont val="Noto Sans CJK SC"/>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</si>
  <si>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</si>
  <si>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</si>
  <si>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t xml:space="preserve">Battle Ram+Hog Rider+Royal Hogs</t>
  </si>
  <si>
    <r>
      <rPr>
        <sz val="11"/>
        <rFont val="Arial"/>
        <family val="0"/>
        <charset val="1"/>
      </rPr>
      <t xml:space="preserve">WL✨Tytoń</t>
    </r>
    <r>
      <rPr>
        <sz val="11"/>
        <rFont val="Noto Sans CJK SC"/>
        <family val="2"/>
      </rPr>
      <t xml:space="preserve">劲头</t>
    </r>
    <r>
      <rPr>
        <sz val="11"/>
        <rFont val="Arial"/>
        <family val="0"/>
        <charset val="1"/>
      </rPr>
      <t xml:space="preserve">_vs_</t>
    </r>
    <r>
      <rPr>
        <sz val="11"/>
        <rFont val="Noto Sans CJK SC"/>
        <family val="2"/>
      </rPr>
      <t xml:space="preserve">ツ✨</t>
    </r>
    <r>
      <rPr>
        <sz val="11"/>
        <rFont val="Arial"/>
        <family val="0"/>
        <charset val="1"/>
      </rPr>
      <t xml:space="preserve">iliane✨_S1_CRL</t>
    </r>
  </si>
  <si>
    <t xml:space="preserve">Royal Hogs, Archer Queen, Cannon, Earthquake, Skeletons, Ice Spirit, Royal Delivery, The Log</t>
  </si>
  <si>
    <t xml:space="preserve">Balloon+Miner+Royal Giant+Royal Hogs</t>
  </si>
  <si>
    <r>
      <rPr>
        <sz val="11"/>
        <rFont val="Arial"/>
        <family val="0"/>
        <charset val="1"/>
      </rPr>
      <t xml:space="preserve">WL✨Tytoń</t>
    </r>
    <r>
      <rPr>
        <sz val="11"/>
        <rFont val="Noto Sans CJK SC"/>
        <family val="2"/>
      </rPr>
      <t xml:space="preserve">劲头</t>
    </r>
    <r>
      <rPr>
        <sz val="11"/>
        <rFont val="Arial"/>
        <family val="0"/>
        <charset val="1"/>
      </rPr>
      <t xml:space="preserve">_vs_RaggaDinosaur™_S1_CRL</t>
    </r>
  </si>
  <si>
    <r>
      <rPr>
        <sz val="11"/>
        <rFont val="Arial"/>
        <family val="0"/>
        <charset val="1"/>
      </rPr>
      <t xml:space="preserve">WL✨Tytoń</t>
    </r>
    <r>
      <rPr>
        <sz val="11"/>
        <rFont val="Noto Sans CJK SC"/>
        <family val="2"/>
      </rPr>
      <t xml:space="preserve">劲头</t>
    </r>
    <r>
      <rPr>
        <sz val="11"/>
        <rFont val="Arial"/>
        <family val="0"/>
        <charset val="1"/>
      </rPr>
      <t xml:space="preserve">_vs_Midnight✨</t>
    </r>
    <r>
      <rPr>
        <sz val="11"/>
        <rFont val="Noto Sans CJK SC"/>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</si>
  <si>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</si>
  <si>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</si>
  <si>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Noto Sans CJK SC"/>
        <family val="2"/>
      </rPr>
      <t xml:space="preserve">劲头</t>
    </r>
    <r>
      <rPr>
        <sz val="11"/>
        <rFont val="Arial"/>
        <family val="0"/>
        <charset val="1"/>
      </rPr>
      <t xml:space="preserve">_vs_Nandoxs_S1_CRL</t>
    </r>
  </si>
  <si>
    <r>
      <rPr>
        <sz val="11"/>
        <rFont val="Arial"/>
        <family val="0"/>
        <charset val="1"/>
      </rPr>
      <t xml:space="preserve">WL✨Tytoń</t>
    </r>
    <r>
      <rPr>
        <sz val="11"/>
        <rFont val="Noto Sans CJK SC"/>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</si>
  <si>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</si>
  <si>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Noto Sans CJK SC"/>
        <family val="2"/>
      </rPr>
      <t xml:space="preserve">劲头</t>
    </r>
    <r>
      <rPr>
        <sz val="11"/>
        <rFont val="Arial"/>
        <family val="0"/>
        <charset val="1"/>
      </rPr>
      <t xml:space="preserve">_vs_TPChrisLuck_S1_CRL</t>
    </r>
  </si>
  <si>
    <r>
      <rPr>
        <sz val="11"/>
        <rFont val="Arial"/>
        <family val="0"/>
        <charset val="1"/>
      </rPr>
      <t xml:space="preserve">Wallace_vs_</t>
    </r>
    <r>
      <rPr>
        <sz val="11"/>
        <rFont val="Noto Sans CJK SC"/>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</si>
  <si>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</si>
  <si>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</si>
  <si>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</si>
  <si>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Goblin Drill, Archer Queen, Giant Snowball, Skeletons, Fire Spirit, Ronin, Bomb Tower, Poison</t>
  </si>
  <si>
    <t xml:space="preserve">Skeleton Barrel, Goblins, Mortar, Minions, Rascals, Cannon Cart, Fireball, Electro Spirit</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</si>
  <si>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</si>
  <si>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</si>
  <si>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</si>
  <si>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</si>
  <si>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</si>
  <si>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</si>
  <si>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Archers, Bowler, Giant Snowball, Graveyard, Giant, Zappies, Arrows, Skeletons</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</si>
  <si>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</si>
  <si>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</si>
  <si>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</si>
  <si>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</si>
  <si>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Goblin Barrel+Graveyard+Royal Giant</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</si>
  <si>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</si>
  <si>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</si>
  <si>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</si>
  <si>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</si>
  <si>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Battle Ram, Golden Knight, Mega Knight, Royal Ghost, Zappies, Mother Witch, Ronin, Arrows</t>
  </si>
  <si>
    <t xml:space="preserve">Giant Snowball, Magic Archer, Goblin Drill, Berserker, Fire Spirit, Ronin, Cannon, Poison</t>
  </si>
  <si>
    <t xml:space="preserve">Musketeer, Balloon, Monk, Guards, Miner, Bomb Tower, Arrows, Zap</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</si>
  <si>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</si>
  <si>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</si>
  <si>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</si>
  <si>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</si>
  <si>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</si>
  <si>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</si>
  <si>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</si>
  <si>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</si>
  <si>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Goblin Drill, Knight, Giant Snowball, Bomber, Fire Spirit, Berserker, Tesla, Poison</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</si>
  <si>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</si>
  <si>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</si>
  <si>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</si>
  <si>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</si>
  <si>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Noto Sans CJK SC"/>
        <family val="2"/>
      </rPr>
      <t xml:space="preserve">之安神</t>
    </r>
    <r>
      <rPr>
        <sz val="11"/>
        <rFont val="Arial"/>
        <family val="0"/>
        <charset val="1"/>
      </rPr>
      <t xml:space="preserve">_S1</t>
    </r>
  </si>
  <si>
    <r>
      <rPr>
        <sz val="11"/>
        <rFont val="Arial"/>
        <family val="0"/>
        <charset val="1"/>
      </rPr>
      <t xml:space="preserve">Wallace_vs_</t>
    </r>
    <r>
      <rPr>
        <sz val="11"/>
        <rFont val="Noto Sans CJK SC"/>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</si>
  <si>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</si>
  <si>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</si>
  <si>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</si>
  <si>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</si>
  <si>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</si>
  <si>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</si>
  <si>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</si>
  <si>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t xml:space="preserve">Hog Rider+Mortar+Royal Giant</t>
  </si>
  <si>
    <r>
      <rPr>
        <sz val="11"/>
        <rFont val="Arial"/>
        <family val="0"/>
        <charset val="1"/>
      </rPr>
      <t xml:space="preserve">Wallace_vs_</t>
    </r>
    <r>
      <rPr>
        <sz val="11"/>
        <rFont val="Noto Sans CJK SC"/>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</si>
  <si>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</si>
  <si>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</si>
  <si>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</si>
  <si>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</si>
  <si>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</si>
  <si>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</si>
  <si>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</si>
  <si>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Noto Sans CJK SC"/>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</si>
  <si>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</si>
  <si>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</si>
  <si>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</si>
  <si>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</si>
  <si>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</si>
  <si>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</si>
  <si>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</si>
  <si>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</si>
  <si>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</si>
  <si>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</si>
  <si>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</si>
  <si>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Knight, Balloon, Executioner, Miner, Berserker, Bomb Tower, Zap, Tornado</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</si>
  <si>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</si>
  <si>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</si>
  <si>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</si>
  <si>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Noto Sans CJK SC"/>
        <family val="2"/>
      </rPr>
      <t xml:space="preserve">｜</t>
    </r>
    <r>
      <rPr>
        <sz val="11"/>
        <rFont val="Arial"/>
        <family val="0"/>
        <charset val="1"/>
      </rPr>
      <t xml:space="preserve">sun_S1</t>
    </r>
  </si>
  <si>
    <t xml:space="preserve">Royal Giant, Monk, Wizard, Rage, Fireball, Electro Spirit, Skeletons, Fisherman</t>
  </si>
  <si>
    <t xml:space="preserve">Baby Dragon, Mega Minion, Goblin Cage, Golem, Ronin, Lightning, Tornado, Barbarian Barrel</t>
  </si>
  <si>
    <t xml:space="preserve">Royal Hogs, Archer Queen, Cannon, Fire Spirit, Royal Delivery, Earthquake, The Log, Skeletons</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</si>
  <si>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</si>
  <si>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</si>
  <si>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Noto Sans CJK SC"/>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</si>
  <si>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</si>
  <si>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</si>
  <si>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</si>
  <si>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</si>
  <si>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</si>
  <si>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</si>
  <si>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</si>
  <si>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</si>
  <si>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</si>
  <si>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</si>
  <si>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</si>
  <si>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</si>
  <si>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Battle Ram+Goblin Drill+Mortar+Skeleton Barrel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</si>
  <si>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</si>
  <si>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</si>
  <si>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</si>
  <si>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</si>
  <si>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</si>
  <si>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</si>
  <si>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</si>
  <si>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</si>
  <si>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</si>
  <si>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Royal Giant, Bowler, Goblin Cage, Phoenix, Royal Ghost, Fireball, Electro Spirit, The Log</t>
  </si>
  <si>
    <t xml:space="preserve">Yoru_vs_Nooby❤️Pi2r_S1_CRL</t>
  </si>
  <si>
    <t xml:space="preserve">Yoru_vs_MohamedLight_S1_CRL</t>
  </si>
  <si>
    <t xml:space="preserve">Executioner, Boss Bandit, Giant Snowball, Ram Rider, Ronin, Lightning, Royal Ghost, Guards</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</si>
  <si>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</si>
  <si>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</si>
  <si>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</si>
  <si>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</si>
  <si>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Battle Ram+Golem+Royal Giant</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</si>
  <si>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</si>
  <si>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</si>
  <si>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</si>
  <si>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</si>
  <si>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</si>
  <si>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</si>
  <si>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</si>
  <si>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</si>
  <si>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</si>
  <si>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</si>
  <si>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</si>
  <si>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</si>
  <si>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</si>
  <si>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</si>
  <si>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</si>
  <si>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</si>
  <si>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</si>
  <si>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</si>
  <si>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</si>
  <si>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</si>
  <si>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</si>
  <si>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</si>
  <si>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</si>
  <si>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</si>
  <si>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</si>
  <si>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</si>
  <si>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</si>
  <si>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</si>
  <si>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</si>
  <si>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</si>
  <si>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</si>
  <si>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</si>
  <si>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</si>
  <si>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</si>
  <si>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</si>
  <si>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</si>
  <si>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</si>
  <si>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</si>
  <si>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</si>
  <si>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</si>
  <si>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</si>
  <si>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Lava Hound+Miner+Royal Hogs+Wall Breakers</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</si>
  <si>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</si>
  <si>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</si>
  <si>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</si>
  <si>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</si>
  <si>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</si>
  <si>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Battle Ram+Lava Hound+Royal Hogs</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</si>
  <si>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</si>
  <si>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</si>
  <si>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</si>
  <si>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Goblin Drill+Golem+Royal Hogs</t>
  </si>
  <si>
    <t xml:space="preserve">Wall Breakers, Magic Archer, Goblinstein, Tornado, Barbarian Barrel, Berserker, Bomb Tower, Miner</t>
  </si>
  <si>
    <t xml:space="preserve">adriel_vs_airsurfer_S1_CRL</t>
  </si>
  <si>
    <t xml:space="preserve">Royal Hogs, Magic Archer, Tesla, Ronin, Electro Spirit, Skeletons, Lightning, Barbarian Barrel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</si>
  <si>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</si>
  <si>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</si>
  <si>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</si>
  <si>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</si>
  <si>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Noto Sans CJK SC"/>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</si>
  <si>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</si>
  <si>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</si>
  <si>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Noto Sans CJK SC"/>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</si>
  <si>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</si>
  <si>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</si>
  <si>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</si>
  <si>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</si>
  <si>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</si>
  <si>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</si>
  <si>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</si>
  <si>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</si>
  <si>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Noto Sans CJK SC"/>
        <family val="2"/>
      </rPr>
      <t xml:space="preserve">くり</t>
    </r>
    <r>
      <rPr>
        <sz val="11"/>
        <rFont val="Arial"/>
        <family val="0"/>
        <charset val="1"/>
      </rPr>
      <t xml:space="preserve">_S1_CRL</t>
    </r>
  </si>
  <si>
    <t xml:space="preserve">Wall Breakers, Magic Archer, Goblin Barrel, Fire Spirit, Ice Spirit, Berserker, Tesla, Royal Delivery</t>
  </si>
  <si>
    <t xml:space="preserve">Archers, Dark Prince, Cannon, Graveyard, Poison, Skeletons, Giant Snowball, Barbarian Barrel</t>
  </si>
  <si>
    <r>
      <rPr>
        <sz val="11"/>
        <rFont val="Arial"/>
        <family val="0"/>
        <charset val="1"/>
      </rPr>
      <t xml:space="preserve">adriel_vs_</t>
    </r>
    <r>
      <rPr>
        <sz val="11"/>
        <rFont val="Noto Sans CJK SC"/>
        <family val="2"/>
      </rPr>
      <t xml:space="preserve">神│</t>
    </r>
    <r>
      <rPr>
        <sz val="11"/>
        <rFont val="Arial"/>
        <family val="0"/>
        <charset val="1"/>
      </rPr>
      <t xml:space="preserve">Venpers™☆_S1_CRL</t>
    </r>
  </si>
  <si>
    <t xml:space="preserve">Giant Snowball, Goblins, Goblin Drill, Tesla, Fire Spirit, Ronin, Poison, Bomber</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</si>
  <si>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</si>
  <si>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</si>
  <si>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</si>
  <si>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</si>
  <si>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</si>
  <si>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</si>
  <si>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</si>
  <si>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</si>
  <si>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</si>
  <si>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</si>
  <si>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</si>
  <si>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</si>
  <si>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</si>
  <si>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</si>
  <si>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</si>
  <si>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</si>
  <si>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</si>
  <si>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</si>
  <si>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</si>
  <si>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</si>
  <si>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</si>
  <si>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</si>
  <si>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</si>
  <si>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</si>
  <si>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</si>
  <si>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</si>
  <si>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</si>
  <si>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</si>
  <si>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</si>
  <si>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</si>
  <si>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</si>
  <si>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</si>
  <si>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</si>
  <si>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</si>
  <si>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</si>
  <si>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</si>
  <si>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</si>
  <si>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</si>
  <si>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</si>
  <si>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</si>
  <si>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</si>
  <si>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</si>
  <si>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</si>
  <si>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</si>
  <si>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</si>
  <si>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</si>
  <si>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</si>
  <si>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</si>
  <si>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</si>
  <si>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</si>
  <si>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Noto Sans CJK SC"/>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</si>
  <si>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</si>
  <si>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</si>
  <si>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</si>
  <si>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</si>
  <si>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</si>
  <si>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</si>
  <si>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</si>
  <si>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</si>
  <si>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</si>
  <si>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Noto Sans CJK SC"/>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</si>
  <si>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</si>
  <si>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</si>
  <si>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</si>
  <si>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</si>
  <si>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</si>
  <si>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</si>
  <si>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우티비구독좋아요</t>
    </r>
    <r>
      <rPr>
        <sz val="11"/>
        <rFont val="Arial"/>
        <family val="0"/>
        <charset val="1"/>
      </rPr>
      <t xml:space="preserve">_S1</t>
    </r>
  </si>
  <si>
    <t xml:space="preserve">Valkyrie, Tombstone, Zap, Lava Hound, Spirit Empress, Fireball, Berserker, Skeleton Dragons</t>
  </si>
  <si>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</si>
  <si>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</si>
  <si>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</si>
  <si>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Noto Sans CJK SC"/>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</si>
  <si>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</si>
  <si>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</si>
  <si>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</si>
  <si>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</si>
  <si>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</si>
  <si>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</si>
  <si>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</si>
  <si>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</si>
  <si>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Noto Sans CJK SC"/>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</si>
  <si>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</si>
  <si>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</si>
  <si>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</si>
  <si>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Noto Sans CJK SC"/>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</si>
  <si>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</si>
  <si>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Noto Sans CJK SC"/>
        <family val="2"/>
      </rPr>
      <t xml:space="preserve">律师</t>
    </r>
    <r>
      <rPr>
        <sz val="11"/>
        <rFont val="Arial"/>
        <family val="0"/>
        <charset val="1"/>
      </rPr>
      <t xml:space="preserve">_vs_BAKEN™️_S1_CRL</t>
    </r>
  </si>
  <si>
    <t xml:space="preserve">Royal Hogs, Magic Archer, Tesla, Skeletons, Fire Spirit, Barbarian Barrel, Ronin, Lightning</t>
  </si>
  <si>
    <t xml:space="preserve">Lava Hound+Royal Hogs</t>
  </si>
  <si>
    <r>
      <rPr>
        <sz val="11"/>
        <rFont val="Arial"/>
        <family val="0"/>
        <charset val="1"/>
      </rPr>
      <t xml:space="preserve">evolve✨</t>
    </r>
    <r>
      <rPr>
        <sz val="11"/>
        <rFont val="Noto Sans CJK SC"/>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</si>
  <si>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</si>
  <si>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</si>
  <si>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Noto Sans CJK SC"/>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</si>
  <si>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</si>
  <si>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Noto Sans CJK SC"/>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</si>
  <si>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</si>
  <si>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</si>
  <si>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</si>
  <si>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Noto Sans CJK SC"/>
        <family val="2"/>
      </rPr>
      <t xml:space="preserve">律师</t>
    </r>
    <r>
      <rPr>
        <sz val="11"/>
        <rFont val="Arial"/>
        <family val="0"/>
        <charset val="1"/>
      </rPr>
      <t xml:space="preserve">_vs_ABODARZA_S1_CRL</t>
    </r>
  </si>
  <si>
    <r>
      <rPr>
        <sz val="11"/>
        <rFont val="Arial"/>
        <family val="0"/>
        <charset val="1"/>
      </rPr>
      <t xml:space="preserve">evolve✨</t>
    </r>
    <r>
      <rPr>
        <sz val="11"/>
        <rFont val="Noto Sans CJK SC"/>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</si>
  <si>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</si>
  <si>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Noto Sans CJK SC"/>
        <family val="2"/>
      </rPr>
      <t xml:space="preserve">律师</t>
    </r>
    <r>
      <rPr>
        <sz val="11"/>
        <rFont val="Arial"/>
        <family val="0"/>
        <charset val="1"/>
      </rPr>
      <t xml:space="preserve">_vs_</t>
    </r>
    <r>
      <rPr>
        <sz val="11"/>
        <rFont val="Noto Sans CJK SC"/>
        <family val="2"/>
      </rPr>
      <t xml:space="preserve">枫｜</t>
    </r>
    <r>
      <rPr>
        <sz val="11"/>
        <rFont val="Arial"/>
        <family val="0"/>
        <charset val="1"/>
      </rPr>
      <t xml:space="preserve">MOSTAFA✨</t>
    </r>
    <r>
      <rPr>
        <sz val="11"/>
        <rFont val="Noto Sans CJK SC"/>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</si>
  <si>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</si>
  <si>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</si>
  <si>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Noto Sans CJK SC"/>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</si>
  <si>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</si>
  <si>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</si>
  <si>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</si>
  <si>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r>
      <rPr>
        <sz val="11"/>
        <rFont val="Arial"/>
        <family val="0"/>
        <charset val="1"/>
      </rPr>
      <t xml:space="preserve">✨Tanji_vs_Haji✨</t>
    </r>
    <r>
      <rPr>
        <sz val="11"/>
        <rFont val="Noto Sans CJK SC"/>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</si>
  <si>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</si>
  <si>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</si>
  <si>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</si>
  <si>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</si>
  <si>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</si>
  <si>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</si>
  <si>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Battle Ram+Graveyard+Mortar+Skeleton Barrel</t>
  </si>
  <si>
    <t xml:space="preserve">Goblin Barrel, Magic Archer, Wall Breakers, Ronin, Royal Delivery, Fire Spirit, Tesla, Ice Spirit</t>
  </si>
  <si>
    <t xml:space="preserve">Baby Dragon, Tombstone, Golden Knight, Tornado, Ice Wizard, Golem, Lightning, Bomber</t>
  </si>
  <si>
    <t xml:space="preserve">Valkyrie, Balloon, Zap, Lava Hound, Spirit Empress, Fireball, Skeleton Dragons, Tombstone</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</si>
  <si>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</si>
  <si>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</si>
  <si>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</si>
  <si>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</si>
  <si>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Wall Breakers, Magic Archer, Bats, Fire Spirit, Berserker, Royal Delivery, Bomb Tower, Miner</t>
  </si>
  <si>
    <t xml:space="preserve">Lumberjack, Monk, Goblin Cage, Royal Giant, Phoenix, Fireball, Electro Spirit, The Log</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</si>
  <si>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</si>
  <si>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</si>
  <si>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</si>
  <si>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</si>
  <si>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</si>
  <si>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</si>
  <si>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</si>
  <si>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</si>
  <si>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</si>
  <si>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</si>
  <si>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</si>
  <si>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Noto Sans CJK SC"/>
        <family val="2"/>
      </rPr>
      <t xml:space="preserve">最強</t>
    </r>
    <r>
      <rPr>
        <sz val="11"/>
        <rFont val="Arial"/>
        <family val="0"/>
        <charset val="1"/>
      </rPr>
      <t xml:space="preserve">l</t>
    </r>
    <r>
      <rPr>
        <sz val="11"/>
        <rFont val="Noto Sans CJK SC"/>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</si>
  <si>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</si>
  <si>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</si>
  <si>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Golem+Royal Giant</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</si>
  <si>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</si>
  <si>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</si>
  <si>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</si>
  <si>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</si>
  <si>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</si>
  <si>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</si>
  <si>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Noto Sans CJK SC"/>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</si>
  <si>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</si>
  <si>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</si>
  <si>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</si>
  <si>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</si>
  <si>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Noto Sans CJK SC"/>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</si>
  <si>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</si>
  <si>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</si>
  <si>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</si>
  <si>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</si>
  <si>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</si>
  <si>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</si>
  <si>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</si>
  <si>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</si>
  <si>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</si>
  <si>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</si>
  <si>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</si>
  <si>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</si>
  <si>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</si>
  <si>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ぐりてゃん_vs_Wallace_S1</t>
  </si>
  <si>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</si>
  <si>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</si>
  <si>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</si>
  <si>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</si>
  <si>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</si>
  <si>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</si>
  <si>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</si>
  <si>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Battle Ram+Goblin Barrel+Royal Hogs+Three Musketeers+Wall Breakers</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</si>
  <si>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</si>
  <si>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</si>
  <si>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</si>
  <si>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</si>
  <si>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</si>
  <si>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</si>
  <si>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</si>
  <si>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</si>
  <si>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</si>
  <si>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</si>
  <si>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t xml:space="preserve">ぐりてゃん_vs_Coco_S1</t>
  </si>
  <si>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</si>
  <si>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</si>
  <si>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</si>
  <si>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</si>
  <si>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</si>
  <si>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Balloon+Goblin Drill+Golem+Lava Hound</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</si>
  <si>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</si>
  <si>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</si>
  <si>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</si>
  <si>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</si>
  <si>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</si>
  <si>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Balloon+Hog Rider+Lava Hound+Miner</t>
  </si>
  <si>
    <t xml:space="preserve">Goblin Drill, Knight, Giant Snowball, Skeletons, Fire Spirit, Goblin Demolisher, Poison, Tesla</t>
  </si>
  <si>
    <t xml:space="preserve">Mega Knight, Wizard, Zap, Hog Rider, Mini P.E.K.K.A, Bandit, Minions, Arrows</t>
  </si>
  <si>
    <t xml:space="preserve">ぐりてゃん_vs_Kimchi77✨小小罗_S1_CRL</t>
  </si>
  <si>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</si>
  <si>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</si>
  <si>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</si>
  <si>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t xml:space="preserve">ぐりてゃん_vs_replaya_S1_CRL</t>
  </si>
  <si>
    <t xml:space="preserve">Executioner, Balloon, Zap, Miner, Tornado, Skeletons, Giant Skeleton, Cannon</t>
  </si>
  <si>
    <t xml:space="preserve">Mega Knight, Mega Minion, Archers, Graveyard, Berserker, Poison, Goblin Hut, Giant Snowball</t>
  </si>
  <si>
    <t xml:space="preserve">ぐりてゃん_vs_CAL⚡️Lory™️_S1_CRL</t>
  </si>
  <si>
    <t xml:space="preserve">Archers, Knight, Giant Snowball, Fire Spirit, Goblin Hut, Goblin Demolisher, Goblin Drill, Poison</t>
  </si>
  <si>
    <t xml:space="preserve">ぐりてゃん_vs_DaniGamer_S1_CRL</t>
  </si>
  <si>
    <t xml:space="preserve">ぐりてゃん_vs_Rainbow_S1_CRL</t>
  </si>
  <si>
    <t xml:space="preserve">Goblin Drill, Knight, Giant Snowball, Skeletons, Goblin Demolisher, Poison, Fire Spirit, Tesla</t>
  </si>
  <si>
    <t xml:space="preserve">Lumberjack, Barbarian Barrel, Goblin Cage, Phoenix, Royal Giant, Fireball, Heal Spirit, Electro Spirit</t>
  </si>
  <si>
    <t xml:space="preserve">ぐりてゃん_vs_HaRu_S1_CRL</t>
  </si>
  <si>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</si>
  <si>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</si>
  <si>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</si>
  <si>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t xml:space="preserve">ぐりてゃん_vs_神│Venpers™☆_S1_CRL</t>
  </si>
  <si>
    <t xml:space="preserve">Battle Ram, Wizard, Lumberjack, Giant Skeleton, Royal Ghost, Skeleton Dragons, Vines, Zappies</t>
  </si>
  <si>
    <t xml:space="preserve">ぐりてゃん_vs_鬼舞辻無惨_S1_CRL</t>
  </si>
  <si>
    <t xml:space="preserve">Executioner, Balloon, Zap, Giant Skeleton, Bomb Tower, Miner, Tornado, Skeletons</t>
  </si>
  <si>
    <t xml:space="preserve">ぐりてゃん_vs_老板ΙBatan’宙斯_S1_CRL</t>
  </si>
  <si>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</si>
  <si>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</si>
  <si>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</si>
  <si>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t xml:space="preserve">ぐりてゃん_vs_Asaf_S1_CRL</t>
  </si>
  <si>
    <t xml:space="preserve">Goblin Barrel, Magic Archer, Wall Breakers, Ronin, Cannon, Fire Spirit, Berserker, Royal Delivery</t>
  </si>
  <si>
    <t xml:space="preserve">たぁ_vs_Kimchi77✨小小罗_S1</t>
  </si>
  <si>
    <t xml:space="preserve">Bats, Magic Archer, Wall Breakers, Miner, The Log, Fire Spirit, Skeletons, Bomb Tower</t>
  </si>
  <si>
    <t xml:space="preserve">Royal Giant, Monk, Wizard, Barbarian Barrel, Fireball, Fisherman, Tombstone, Zappies</t>
  </si>
  <si>
    <t xml:space="preserve">たぁ_vs_Ryley_S1</t>
  </si>
  <si>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</si>
  <si>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</si>
  <si>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</si>
  <si>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</si>
  <si>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</si>
  <si>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</si>
  <si>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</si>
  <si>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</si>
  <si>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</si>
  <si>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</si>
  <si>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</si>
  <si>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</si>
  <si>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</si>
  <si>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</si>
  <si>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</si>
  <si>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</si>
  <si>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</si>
  <si>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</si>
  <si>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t xml:space="preserve">Balloon+Goblin Barrel+Miner+Mortar+Skeleton Barrel</t>
  </si>
  <si>
    <t xml:space="preserve">たぁ_vs_Kitashiyan_S1</t>
  </si>
  <si>
    <t xml:space="preserve">Giant Snowball, Golden Knight, Goblin Drill, Cannon, Poison, Goblins, Fire Spirit, Bomber</t>
  </si>
  <si>
    <t xml:space="preserve">Mega Knight, Golden Knight, Battle Ram, Arrows, Mother Witch, Ronin, Electro Wizard, Skeleton Dragons</t>
  </si>
  <si>
    <t xml:space="preserve">たぁ_vs_OSxAlee_S1</t>
  </si>
  <si>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</si>
  <si>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</si>
  <si>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</si>
  <si>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</si>
  <si>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</si>
  <si>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</si>
  <si>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</si>
  <si>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t xml:space="preserve">たぁ_vs_Kitashiyan_S1_CRL</t>
  </si>
  <si>
    <t xml:space="preserve">Knight, Mega Minion, Little Prince, Ram Rider, P.E.K.K.A, Arrows, Zap, Barbarian Barrel</t>
  </si>
  <si>
    <t xml:space="preserve">Electro Dragon, Goblinstein, Barbarians, Giant, Battle Healer, Bomber, Tornado, Elixir Collector</t>
  </si>
  <si>
    <t xml:space="preserve">たぁ_vs_Grizz_S1_CRL</t>
  </si>
  <si>
    <t xml:space="preserve">Giant Snowball, Knight, Archers, Graveyard, Poison, Inferno Tower, Ice Spirit, Goblin Demolisher</t>
  </si>
  <si>
    <t xml:space="preserve">たぁ_vs_☆Hasiel~19_S1_CRL</t>
  </si>
  <si>
    <t xml:space="preserve">Royal Giant, Monk, Tombstone, Fireball, The Log, Fisherman, Zappies, Skeleton Dragons</t>
  </si>
  <si>
    <t xml:space="preserve">たぁ_vs_ぽねぐり_S1_CRL</t>
  </si>
  <si>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</si>
  <si>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</si>
  <si>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</si>
  <si>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t xml:space="preserve">たぁ_vs_TMXIMateja_S1_CRL</t>
  </si>
  <si>
    <t xml:space="preserve">Mega Knight, Golden Knight, Battle Ram, Skeleton Dragons, Electro Wizard, Arrows, Mother Witch, Bandit</t>
  </si>
  <si>
    <t xml:space="preserve">たぁ_vs_supu_S1_CRL</t>
  </si>
  <si>
    <t xml:space="preserve">たぁ_vs_➶GABRIELSSJ➴_S1_CRL</t>
  </si>
  <si>
    <t xml:space="preserve">Royal Giant, Monk, Barbarian Barrel, Fireball, Tombstone, Fisherman, Zappies, Skeleton Dragons</t>
  </si>
  <si>
    <t xml:space="preserve">たぁ_vs_FF｜Soxee™_S1_CRL</t>
  </si>
  <si>
    <t xml:space="preserve">Executioner, Balloon, Zap, Cannon, Zappies, Tornado, Giant Skeleton, Miner</t>
  </si>
  <si>
    <t xml:space="preserve">Balloon+Goblin Barrel+Miner+Wall Breakers</t>
  </si>
  <si>
    <t xml:space="preserve">たぁ_vs_WRIClisman™✨_S1_CRL</t>
  </si>
  <si>
    <t xml:space="preserve">Royal Giant, Wizard, Monk, Fireball, Tombstone, Fisherman, Zappies, The Log</t>
  </si>
  <si>
    <t xml:space="preserve">Goblin Barrel, Mighty Miner, Dart Goblin, Skeletons, Fire Spirit, Ice Spirit, Bomb Tower, Royal Delivery</t>
  </si>
  <si>
    <t xml:space="preserve">Goblin Barrel+Royal Giant</t>
  </si>
  <si>
    <t xml:space="preserve">たぁ_vs_CAPGUN_S1_CRL</t>
  </si>
  <si>
    <t xml:space="preserve">Tesla, Barbarian Barrel, Furnace, Knight, Ice Spirit, Poison, Graveyard, Skeletons</t>
  </si>
  <si>
    <t xml:space="preserve">Giant Snowball, Monk, Goblin Drill, Rocket, Fire Spirit, Bomber, Bomb Tower, Goblins</t>
  </si>
  <si>
    <t xml:space="preserve">Goblin Drill+Graveyard+Royal Hogs</t>
  </si>
  <si>
    <t xml:space="preserve">むぎったん_vs_Ryley_S1</t>
  </si>
  <si>
    <t xml:space="preserve">Goblin Barrel, Magic Archer, Wall Breakers, Ronin, Fire Spirit, Ice Spirit, Tesla, Royal Delivery</t>
  </si>
  <si>
    <t xml:space="preserve">Cannon, Wizard, Monk, The Log, Lightning, Hog Rider, Electro Spirit, Skeletons</t>
  </si>
  <si>
    <t xml:space="preserve">むぎったん_vs_BattleSRAM_S1</t>
  </si>
  <si>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</si>
  <si>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</si>
  <si>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</si>
  <si>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Goblin Cage, Mega Minion, Zap, Lava Hound, Spirit Empress, Fireball, Miner, Ronin</t>
  </si>
  <si>
    <t xml:space="preserve">Graveyard+Lava Hound+Miner+Royal Hogs</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</si>
  <si>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</si>
  <si>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</si>
  <si>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</si>
  <si>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</si>
  <si>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</si>
  <si>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</si>
  <si>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Balloon+Battle Ram+Goblin Barrel+Miner+Wall Breakers</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</si>
  <si>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</si>
  <si>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</si>
  <si>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</si>
  <si>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</si>
  <si>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</si>
  <si>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</si>
  <si>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</si>
  <si>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</si>
  <si>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t xml:space="preserve">むぎったん_vs_^_^ぁむ_S1_CRL</t>
  </si>
  <si>
    <t xml:space="preserve">Tesla, Knight, Giant Snowball, Bomber, Goblin Drill, Poison, Fire Spirit, Skeletons</t>
  </si>
  <si>
    <t xml:space="preserve">Baby Dragon, Mighty Miner, Royal Hogs, Lightning, The Log, Electro Spirit, Cannon, Berserker</t>
  </si>
  <si>
    <t xml:space="preserve">むぎったん_vs_egestone_S1_CRL</t>
  </si>
  <si>
    <t xml:space="preserve">Goblin Barrel, Mighty Miner, Dart Goblin, Ice Spirit, Berserker, Fire Spirit, Bomb Tower, Royal Delivery</t>
  </si>
  <si>
    <t xml:space="preserve">Mortar, Goblins, Skeleton Barrel, Barbarian Barrel, Minions, Ronin, Fireball, Rascals</t>
  </si>
  <si>
    <t xml:space="preserve">Goblin Barrel+Mortar+Skeleton Barrel</t>
  </si>
  <si>
    <t xml:space="preserve">むぎったん_vs_RaafisRoef_S1_CRL</t>
  </si>
  <si>
    <t xml:space="preserve">むぎったん_vs_みかん坊や_S1_CRL</t>
  </si>
  <si>
    <t xml:space="preserve">むぎったん_vs_JorZ_S1_CRL</t>
  </si>
  <si>
    <t xml:space="preserve">Goblin Barrel, Magic Archer, Wall Breakers, Cannon, Giant Snowball, Berserker, Fire Spirit, Electro Spirit</t>
  </si>
  <si>
    <t xml:space="preserve">むぎったん_vs_RUBIZALEZ_S1_CRL</t>
  </si>
  <si>
    <t xml:space="preserve">Giant Snowball, Golden Knight, Goblin Drill, Poison, Tesla, Fire Spirit, Goblins, Bomber</t>
  </si>
  <si>
    <t xml:space="preserve">むぎったん_vs_老板ΙBatan’宙斯_S1_CRL</t>
  </si>
  <si>
    <t xml:space="preserve">Archers, Dark Prince, Royal Hogs, Tesla, Barbarian Barrel, Skeletons, Electro Spirit, Lightning</t>
  </si>
  <si>
    <t xml:space="preserve">Executioner, Balloon, Zap, Cannon, Zappies, Giant Skeleton, Miner, Tornado</t>
  </si>
  <si>
    <t xml:space="preserve">むぎったん_vs_우티비구독좋아요_S1_CRL</t>
  </si>
  <si>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</si>
  <si>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</si>
  <si>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</si>
  <si>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</si>
  <si>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t xml:space="preserve">むぎったん_vs_John77_S1_CRL</t>
  </si>
  <si>
    <t xml:space="preserve">Tesla, Wizard, Monk, Lightning, The Log, Hog Rider, Skeletons, Ice Spirit</t>
  </si>
  <si>
    <t xml:space="preserve">Balloon+Hog Rider+Miner+Mortar+Skeleton Barrel</t>
  </si>
  <si>
    <t xml:space="preserve">加急Sinistro™_vs_Yex✨Style_S1_CRL</t>
  </si>
  <si>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</si>
  <si>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</si>
  <si>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</si>
  <si>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</si>
  <si>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</si>
  <si>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</si>
  <si>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t xml:space="preserve">加急Sinistro™_vs_焼きそばパン_S1_CRL</t>
  </si>
  <si>
    <t xml:space="preserve">Lumberjack, Barbarian Barrel, Goblin Cage, Royal Giant, Phoenix, Fireball, Heal Spirit, Fire Spirit</t>
  </si>
  <si>
    <t xml:space="preserve">加急Sinistro™_vs_Zetade_S1_CRL</t>
  </si>
  <si>
    <t xml:space="preserve">Goblin Cage, Magic Archer, Royal Hogs, Cannon Cart, The Log, Fireball, Zappies, Berserker</t>
  </si>
  <si>
    <t xml:space="preserve">加急Sinistro™_vs_☆Hasiel~19_S1_CRL</t>
  </si>
  <si>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</si>
  <si>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</si>
  <si>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</si>
  <si>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t xml:space="preserve">加急Sinistro™_vs_DK_S1_CRL</t>
  </si>
  <si>
    <t xml:space="preserve">Royal Ghost, Wizard, Battle Ram, Mother Witch, Vines, Skeleton Dragons, Giant Skeleton, Rage</t>
  </si>
  <si>
    <t xml:space="preserve">加急Sinistro™_vs_Danou_S1_CRL</t>
  </si>
  <si>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</si>
  <si>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</si>
  <si>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</si>
  <si>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t xml:space="preserve">加急Sinistro™_vs_egestone_S1_CRL</t>
  </si>
  <si>
    <t xml:space="preserve">Mortar, Goblins, Skeleton Barrel, Fireball, Rascals, Barbarian Barrel, Dart Goblin, Cannon Cart</t>
  </si>
  <si>
    <t xml:space="preserve">Skeletons, Magic Archer, Royal Hogs, Ronin, Royal Delivery, Poison, Goblin Hut, Berserker</t>
  </si>
  <si>
    <t xml:space="preserve">加急Sinistro™_vs_airsurfer_S1_CRL</t>
  </si>
  <si>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</si>
  <si>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</si>
  <si>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</si>
  <si>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t xml:space="preserve">加急Sinistro™_vs_CAL⚡️Lory™️_S1_CRL</t>
  </si>
  <si>
    <t xml:space="preserve">加急Sinistro™_vs_WL✨Javier28_S1_CRL</t>
  </si>
  <si>
    <t xml:space="preserve">Royal Ghost, Wizard, Battle Ram, Mother Witch, Fireball, Skeleton Dragons, Giant Skeleton, Rage</t>
  </si>
  <si>
    <t xml:space="preserve">枫｜rakan❤️安之_vs_WL✨Tytoń劲头_S1</t>
  </si>
  <si>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</si>
  <si>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</si>
  <si>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</si>
  <si>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</si>
  <si>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t xml:space="preserve">枫｜rakan❤️安之_vs_どのツラ下げて帰ってきやがった_S1_CRL</t>
  </si>
  <si>
    <t xml:space="preserve">Giant Snowball, Knight, Goblin Drill, Fire Spirit, Skeletons, Poison, Goblin Demolisher, Tesla</t>
  </si>
  <si>
    <t xml:space="preserve">Royal Hogs, Monk, Cannon, Skeleton Dragons, Ice Spirit, Furnace, Lightning, The Log</t>
  </si>
  <si>
    <t xml:space="preserve">枫｜rakan❤️安之_vs_Panda❤plpl_S1_CRL</t>
  </si>
  <si>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</si>
  <si>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</si>
  <si>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</si>
  <si>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t xml:space="preserve">枫｜rakan❤️安之_vs_Obi-Wan_S1_CRL</t>
  </si>
  <si>
    <t xml:space="preserve">Executioner, Balloon, Zap, Miner, Giant Skeleton, Tornado, Zappies, Tombstone</t>
  </si>
  <si>
    <t xml:space="preserve">Mega Knight, Magic Archer, Tesla, Hog Rider, Skeletons, Ice Spirit, Barbarian Barrel, Lightning</t>
  </si>
  <si>
    <t xml:space="preserve">枫｜rakan❤️安之_vs_ばまこ_S1_CRL</t>
  </si>
  <si>
    <t xml:space="preserve">Mega Knight, Musketeer, Cannon, Hog Rider, Barbarian Barrel, Poison, Skeletons, Electro Spirit</t>
  </si>
  <si>
    <t xml:space="preserve">枫｜rakan❤️安之_vs_TTK:MrAwesomeCR_S1_CRL</t>
  </si>
  <si>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</si>
  <si>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</si>
  <si>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</si>
  <si>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t xml:space="preserve">枫｜rakan❤️安之_vs_SurgicalGoblin_S1_CRL</t>
  </si>
  <si>
    <t xml:space="preserve">Royal Hogs, Monk, Tesla, Fireball, Skeleton Dragons, Skeletons, Electro Spirit, The Log</t>
  </si>
  <si>
    <t xml:space="preserve">枫｜rakan❤️安之_vs_AdrianPiedra✊_S1_CRL</t>
  </si>
  <si>
    <t xml:space="preserve">Baby Dragon, Mega Minion, Goblin Cage, Golem, Lightning, Ronin, Tornado, Barbarian Barrel</t>
  </si>
  <si>
    <t xml:space="preserve">Mega Knight, Golden Knight, Furnace, Ram Rider, Zappies, Bandit, Arrows, Rage</t>
  </si>
  <si>
    <t xml:space="preserve">Golem+Ram Rider+Royal Giant</t>
  </si>
  <si>
    <t xml:space="preserve">枫｜rakan❤️安之_vs_ExeZaki雷⚡️_S1_CRL</t>
  </si>
  <si>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</si>
  <si>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</si>
  <si>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</si>
  <si>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t xml:space="preserve">枫｜rakan❤️安之_vs_SBN⚡LUCAS⚡_S1_CRL</t>
  </si>
  <si>
    <t xml:space="preserve">Baby Dragon, Mini P.E.K.K.A, Valkyrie, Golem, Battle Healer, Vines, Zappies, Elixir Collector</t>
  </si>
  <si>
    <t xml:space="preserve">Mega Knight, Musketeer, Cannon, Hog Rider, Ronin, Fireball, Ice Spirit, The Log</t>
  </si>
  <si>
    <t xml:space="preserve">老板ΙBatan’宙斯_vs_Pedro™️_S1</t>
  </si>
  <si>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</si>
  <si>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</si>
  <si>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</si>
  <si>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Golem+Hog Rider+Mortar+Skeleton Barrel</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</si>
  <si>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</si>
  <si>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</si>
  <si>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</si>
  <si>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</si>
  <si>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t xml:space="preserve">Balloon+Goblin Barrel+Miner+Royal Hogs+Wall Breakers</t>
  </si>
  <si>
    <t xml:space="preserve">老板ΙBatan’宙斯_vs_ZQuentino_S1</t>
  </si>
  <si>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</si>
  <si>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</si>
  <si>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</si>
  <si>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</si>
  <si>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</si>
  <si>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</si>
  <si>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</si>
  <si>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</si>
  <si>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</si>
  <si>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</si>
  <si>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</si>
  <si>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</si>
  <si>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t xml:space="preserve">老板ΙBatan’宙斯_vs_SeeOk_S1</t>
  </si>
  <si>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</si>
  <si>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</si>
  <si>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</si>
  <si>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</si>
  <si>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t xml:space="preserve">老板ΙBatan’宙斯_vs_retired｜sun_S1</t>
  </si>
  <si>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</si>
  <si>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</si>
  <si>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</si>
  <si>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</si>
  <si>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Battle Ram+Graveyard+Royal Hogs+Three Musketeers</t>
  </si>
  <si>
    <t xml:space="preserve">Baby Dragon, Golden Knight, Goblin Cage, Barbarian Barrel, Electro Giant, Ice Wizard, Lightning, Tornado</t>
  </si>
  <si>
    <t xml:space="preserve">Goblin Barrel, Magic Archer, Wall Breakers, Tesla, Ice Spirit, Fire Spirit, Royal Delivery, Berserker</t>
  </si>
  <si>
    <t xml:space="preserve">老板ΙBatan’宙斯_vs_Padaoine_S1_CRL</t>
  </si>
  <si>
    <t xml:space="preserve">Royal Hogs, Dark Prince, Archers, Electro Spirit, Barbarian Barrel, Skeletons, Lightning, Tesla</t>
  </si>
  <si>
    <t xml:space="preserve">老板ΙBatan’宙斯_vs_FF｜twinklerin⭐️_S1_CRL</t>
  </si>
  <si>
    <t xml:space="preserve">Goblin Barrel, Magic Archer, Wall Breakers, Royal Delivery, Ice Spirit, Berserker, Fire Spirit, Bomb Tower</t>
  </si>
  <si>
    <t xml:space="preserve">Firecracker, Monk, Tesla, Electro Spirit, Barbarian Barrel, Skeletons, Lightning, Hog Rider</t>
  </si>
  <si>
    <t xml:space="preserve">老板ΙBatan’宙斯_vs_사과도둑_S1_CRL</t>
  </si>
  <si>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</si>
  <si>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</si>
  <si>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</si>
  <si>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t xml:space="preserve">Goblin Drill+Graveyard+Hog Rider</t>
  </si>
  <si>
    <t xml:space="preserve">老板ΙBatan’宙斯_vs_Fforte_S1_CRL</t>
  </si>
  <si>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</si>
  <si>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</si>
  <si>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</si>
  <si>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t xml:space="preserve">老板ΙBatan’宙斯_vs_TT:CaneCR_S1_CRL</t>
  </si>
  <si>
    <t xml:space="preserve">Royal Hogs, Magic Archer, Tesla, Skeletons, The Log, Electro Spirit, Fireball, Knight</t>
  </si>
  <si>
    <t xml:space="preserve">Executioner, Balloon, Zap, Tornado, Cannon, Miner, Giant Skeleton, Berserker</t>
  </si>
  <si>
    <t xml:space="preserve">老板ΙBatan’宙斯_vs_TTK:MrAwesomeCR_S1_CRL</t>
  </si>
  <si>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</si>
  <si>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</si>
  <si>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</si>
  <si>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t xml:space="preserve">Goblin Barrel+Goblin Drill+Graveyard+Wall Breakers</t>
  </si>
  <si>
    <t xml:space="preserve">老板ΙBatan’宙斯_vs_むぎったん_S1_CRL</t>
  </si>
  <si>
    <t xml:space="preserve">Archers, Dark Prince, Giant Snowball, Skeletons, Graveyard, Poison, Barbarian Barrel, Bomb Tower</t>
  </si>
  <si>
    <t xml:space="preserve">Goblin Barrel, Magic Archer, Wall Breakers, Royal Delivery, Fire Spirit, Ice Spirit, Berserker, Tesla</t>
  </si>
  <si>
    <t xml:space="preserve">老板ΙBatan’宙斯_vs_ぐりてゃん_S1_CRL</t>
  </si>
  <si>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</si>
  <si>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</si>
  <si>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</si>
  <si>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t xml:space="preserve">老板ΙBatan’宙斯_vs_MohamedLight_S1_CRL</t>
  </si>
  <si>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</si>
  <si>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</si>
  <si>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</si>
  <si>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t xml:space="preserve">鬼舞辻無惨_vs_OSxAlee_S1</t>
  </si>
  <si>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</si>
  <si>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</si>
  <si>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</si>
  <si>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</si>
  <si>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</si>
  <si>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</si>
  <si>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</si>
  <si>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</si>
  <si>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</si>
  <si>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</si>
  <si>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</si>
  <si>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</si>
  <si>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Golem+Mortar+Royal Hogs+Skeleton Barrel</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</si>
  <si>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</si>
  <si>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</si>
  <si>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</si>
  <si>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</si>
  <si>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t xml:space="preserve">鬼舞辻無惨_vs_egoenje_S1_CRL</t>
  </si>
  <si>
    <t xml:space="preserve">Wall Breakers, Magic Archer, Goblin Barrel, Berserker, Ice Spirit, Ronin, Royal Delivery, Tesla</t>
  </si>
  <si>
    <t xml:space="preserve">Royal Giant, Bowler, Goblin Cage, Lightning, Electro Wizard, Electro Spirit, The Log, Phoenix</t>
  </si>
  <si>
    <t xml:space="preserve">鬼舞辻無惨_vs_いろはす_S1_CRL</t>
  </si>
  <si>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</si>
  <si>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</si>
  <si>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</si>
  <si>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t xml:space="preserve">鬼舞辻無惨_vs_Yoko☔️_S1_CRL</t>
  </si>
  <si>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</si>
  <si>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</si>
  <si>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</si>
  <si>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t xml:space="preserve">鬼舞辻無惨_vs_SandBox_S1_CRL</t>
  </si>
  <si>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</si>
  <si>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</si>
  <si>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</si>
  <si>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t xml:space="preserve">鬼舞辻無惨_vs_CALSub™✨杰克_S1_CRL</t>
  </si>
  <si>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</si>
  <si>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</si>
  <si>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</si>
  <si>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t xml:space="preserve">鬼舞辻無惨_vs_ぐりてゃん_S1_CRL</t>
  </si>
  <si>
    <t xml:space="preserve">Mortar, Bowler, Skeleton Barrel, Dart Goblin, Barbarian Barrel, Rascals, Poison, Skeletons</t>
  </si>
  <si>
    <t xml:space="preserve">Goblin Barrel, Magic Archer, Wall Breakers, Royal Delivery, Fire Spirit, Ice Spirit, Bomb Tower, Ronin</t>
  </si>
  <si>
    <t xml:space="preserve">鬼舞辻無惨_vs_FrancoMedinaSL_S1_CRL</t>
  </si>
  <si>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</si>
  <si>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</si>
  <si>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</si>
  <si>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t xml:space="preserve">鬼舞辻無惨_vs_우티비구독좋아요_S1_CRL</t>
  </si>
  <si>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</si>
  <si>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</si>
  <si>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</si>
  <si>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t xml:space="preserve">Battle Ram+Hog Rider+Mortar+Skeleton Barrel</t>
  </si>
  <si>
    <t xml:space="preserve">우티비구독좋아요_vs_evolve✨律师_S1</t>
  </si>
  <si>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</si>
  <si>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</si>
  <si>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</si>
  <si>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</si>
  <si>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</si>
  <si>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t xml:space="preserve">우티비구독좋아요_vs_Kimchi77✨小小罗_S1</t>
  </si>
  <si>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</si>
  <si>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</si>
  <si>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</si>
  <si>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t xml:space="preserve">우티비구독좋아요_vs_ネコ❄️KwxnJong_S1</t>
  </si>
  <si>
    <t xml:space="preserve">Royal Hogs, Mighty Miner, Baby Dragon, Lightning, Electro Spirit, Skeletons, The Log, Tesla</t>
  </si>
  <si>
    <t xml:space="preserve">우티비구독좋아요_vs_SeeOk_S1</t>
  </si>
  <si>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</si>
  <si>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</si>
  <si>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</si>
  <si>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</si>
  <si>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</si>
  <si>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</si>
  <si>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t xml:space="preserve">우티비구독좋아요_vs_すずか_S1_CRL</t>
  </si>
  <si>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</si>
  <si>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</si>
  <si>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</si>
  <si>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</si>
  <si>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t xml:space="preserve">우티비구독좋아요_vs_サザンドラ_S1_CRL</t>
  </si>
  <si>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</si>
  <si>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</si>
  <si>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</si>
  <si>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t xml:space="preserve">우티비구독좋아요_vs_G❄atlLuca_S1_CRL</t>
  </si>
  <si>
    <t xml:space="preserve">Goblin Drill, Goblinstein, Giant Snowball, Arrows, Goblin Hut, Bomber, Guards, Knight</t>
  </si>
  <si>
    <t xml:space="preserve">Firecracker, Mighty Miner, Royal Hogs, Tesla, Poison, Barbarian Barrel, Skeletons, Skeleton Dragons</t>
  </si>
  <si>
    <t xml:space="preserve">우티비구독좋아요_vs_Wallace_S1_CRL</t>
  </si>
  <si>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</si>
  <si>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</si>
  <si>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</si>
  <si>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t xml:space="preserve">우티비구독좋아요_vs_AgonyKing✨Kun_S1_CRL</t>
  </si>
  <si>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</si>
  <si>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</si>
  <si>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</si>
  <si>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t xml:space="preserve">우티비구독좋아요_vs_SKMorten_S1_CRL</t>
  </si>
  <si>
    <t xml:space="preserve">Mortar, Goblins, Skeleton Barrel, Rascals, Barbarian Barrel, Fireball, Dark Prince, Mother Witch</t>
  </si>
  <si>
    <t xml:space="preserve">우티비구독좋아요_vs_Sosaa1of1_S1_CRL</t>
  </si>
  <si>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</si>
  <si>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</si>
  <si>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</si>
  <si>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t xml:space="preserve">우티비구독좋아요_vs_むぎったん_S1_CRL</t>
  </si>
  <si>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</si>
  <si>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</si>
  <si>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</si>
  <si>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t xml:space="preserve">우티비구독좋아요_vs_鬼舞辻無惨_S1_CRL</t>
  </si>
  <si>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</si>
  <si>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</si>
  <si>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</si>
  <si>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</si>
  <si>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</si>
  <si>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</si>
  <si>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</si>
  <si>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</si>
  <si>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</si>
  <si>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</si>
  <si>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</si>
  <si>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</si>
  <si>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</si>
  <si>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</si>
  <si>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</si>
  <si>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</si>
  <si>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</si>
  <si>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</si>
  <si>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</si>
  <si>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</si>
  <si>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</si>
  <si>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</si>
  <si>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</si>
  <si>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</si>
  <si>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</si>
  <si>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</si>
  <si>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</si>
  <si>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</si>
  <si>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</si>
  <si>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</si>
  <si>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</si>
  <si>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</si>
  <si>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</si>
  <si>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</si>
  <si>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</si>
  <si>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</si>
  <si>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</si>
  <si>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</si>
  <si>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</si>
  <si>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</si>
  <si>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</si>
  <si>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</si>
  <si>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</si>
  <si>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</si>
  <si>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</si>
  <si>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</si>
  <si>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</si>
  <si>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</si>
  <si>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</si>
  <si>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</si>
  <si>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</si>
  <si>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</si>
  <si>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</si>
  <si>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</si>
  <si>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</si>
  <si>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</si>
  <si>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</si>
  <si>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</si>
  <si>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</si>
  <si>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</si>
  <si>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r>
      <rPr>
        <sz val="11"/>
        <rFont val="Arial"/>
        <family val="0"/>
        <charset val="1"/>
      </rPr>
      <t xml:space="preserve">Betfas, Clown, Coco, Wallace, adriel,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</si>
  <si>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CAL Sub ™✨</t>
    </r>
    <r>
      <rPr>
        <sz val="11"/>
        <rFont val="Noto Sans CJK SC"/>
        <family val="2"/>
      </rPr>
      <t xml:space="preserve">杰克</t>
    </r>
    <r>
      <rPr>
        <sz val="11"/>
        <rFont val="Arial"/>
        <family val="0"/>
        <charset val="1"/>
      </rPr>
      <t xml:space="preserve">, MH Axel</t>
    </r>
  </si>
  <si>
    <r>
      <rPr>
        <sz val="11"/>
        <rFont val="Arial"/>
        <family val="0"/>
        <charset val="1"/>
      </rPr>
      <t xml:space="preserve">CAL Sub ™✨</t>
    </r>
    <r>
      <rPr>
        <sz val="11"/>
        <rFont val="Noto Sans CJK SC"/>
        <family val="2"/>
      </rPr>
      <t xml:space="preserve">杰克</t>
    </r>
    <r>
      <rPr>
        <sz val="11"/>
        <rFont val="Arial"/>
        <family val="0"/>
        <charset val="1"/>
      </rPr>
      <t xml:space="preserve">, Clown, ErBacce, JorZ, Nooby❤️Pi2r, Pedro™️, SandBox, Wallace</t>
    </r>
  </si>
  <si>
    <t xml:space="preserve">Coco, Mohamed Light</t>
  </si>
  <si>
    <t xml:space="preserve">Coco, Pedro™️, SK xopxsam, Vitor75, Yoru, adriel</t>
  </si>
  <si>
    <r>
      <rPr>
        <sz val="11"/>
        <rFont val="Arial"/>
        <family val="0"/>
        <charset val="1"/>
      </rPr>
      <t xml:space="preserve">CAL Sub ™✨</t>
    </r>
    <r>
      <rPr>
        <sz val="11"/>
        <rFont val="Noto Sans CJK SC"/>
        <family val="2"/>
      </rPr>
      <t xml:space="preserve">杰克</t>
    </r>
    <r>
      <rPr>
        <sz val="11"/>
        <rFont val="Arial"/>
        <family val="0"/>
        <charset val="1"/>
      </rPr>
      <t xml:space="preserve">, Clown, Coco, Kimchi77✨</t>
    </r>
    <r>
      <rPr>
        <sz val="11"/>
        <rFont val="Noto Sans CJK SC"/>
        <family val="2"/>
      </rPr>
      <t xml:space="preserve">小小罗</t>
    </r>
    <r>
      <rPr>
        <sz val="11"/>
        <rFont val="Arial"/>
        <family val="0"/>
        <charset val="1"/>
      </rPr>
      <t xml:space="preserve">, Rainbow, Rin✨</t>
    </r>
    <r>
      <rPr>
        <sz val="11"/>
        <rFont val="Noto Sans CJK SC"/>
        <family val="2"/>
      </rPr>
      <t xml:space="preserve">安之</t>
    </r>
    <r>
      <rPr>
        <sz val="11"/>
        <rFont val="Arial"/>
        <family val="0"/>
        <charset val="1"/>
      </rPr>
      <t xml:space="preserve">, TMX I Mateja, WL ✨ Tytoń </t>
    </r>
    <r>
      <rPr>
        <sz val="11"/>
        <rFont val="Noto Sans CJK SC"/>
        <family val="2"/>
      </rPr>
      <t xml:space="preserve">劲头</t>
    </r>
    <r>
      <rPr>
        <sz val="11"/>
        <rFont val="Arial"/>
        <family val="0"/>
        <charset val="1"/>
      </rPr>
      <t xml:space="preserve">, adriel, evolve✨</t>
    </r>
    <r>
      <rPr>
        <sz val="11"/>
        <rFont val="Noto Sans CJK SC"/>
        <family val="2"/>
      </rPr>
      <t xml:space="preserve">律师</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</si>
  <si>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CAL Sub ™✨</t>
    </r>
    <r>
      <rPr>
        <sz val="11"/>
        <rFont val="Noto Sans CJK SC"/>
        <family val="2"/>
      </rPr>
      <t xml:space="preserve">杰克</t>
    </r>
    <r>
      <rPr>
        <sz val="11"/>
        <rFont val="Arial"/>
        <family val="0"/>
        <charset val="1"/>
      </rPr>
      <t xml:space="preserve">, Wallace,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</si>
  <si>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CAL Sub ™✨</t>
    </r>
    <r>
      <rPr>
        <sz val="11"/>
        <rFont val="Noto Sans CJK SC"/>
        <family val="2"/>
      </rPr>
      <t xml:space="preserve">杰克</t>
    </r>
    <r>
      <rPr>
        <sz val="11"/>
        <rFont val="Arial"/>
        <family val="0"/>
        <charset val="1"/>
      </rPr>
      <t xml:space="preserve">, Clown</t>
    </r>
  </si>
  <si>
    <r>
      <rPr>
        <sz val="11"/>
        <rFont val="Arial"/>
        <family val="0"/>
        <charset val="1"/>
      </rPr>
      <t xml:space="preserve">SandBox, WL ✨ Tytoń </t>
    </r>
    <r>
      <rPr>
        <sz val="11"/>
        <rFont val="Noto Sans CJK SC"/>
        <family val="2"/>
      </rPr>
      <t xml:space="preserve">劲头</t>
    </r>
  </si>
  <si>
    <r>
      <rPr>
        <sz val="11"/>
        <rFont val="Arial"/>
        <family val="0"/>
        <charset val="1"/>
      </rPr>
      <t xml:space="preserve">Betfas, CAL Sub ™✨</t>
    </r>
    <r>
      <rPr>
        <sz val="11"/>
        <rFont val="Noto Sans CJK SC"/>
        <family val="2"/>
      </rPr>
      <t xml:space="preserve">杰克</t>
    </r>
    <r>
      <rPr>
        <sz val="11"/>
        <rFont val="Arial"/>
        <family val="0"/>
        <charset val="1"/>
      </rPr>
      <t xml:space="preserve">, Clown, Mohamed Light, Nooby❤️Pi2r, Pedro™️, Ryley, SandBox, Vitor75, Wallace, Yoru, adriel, </t>
    </r>
    <r>
      <rPr>
        <sz val="11"/>
        <rFont val="Noto Sans CJK SC"/>
        <family val="2"/>
      </rPr>
      <t xml:space="preserve">枫｜</t>
    </r>
    <r>
      <rPr>
        <sz val="11"/>
        <rFont val="Arial"/>
        <family val="0"/>
        <charset val="1"/>
      </rPr>
      <t xml:space="preserve">rakan❤️</t>
    </r>
    <r>
      <rPr>
        <sz val="11"/>
        <rFont val="Noto Sans CJK SC"/>
        <family val="2"/>
      </rPr>
      <t xml:space="preserve">安之</t>
    </r>
  </si>
  <si>
    <t xml:space="preserve">Kitashiyan, Wallace, adriel</t>
  </si>
  <si>
    <t xml:space="preserve">ErBacce, Vitor75</t>
  </si>
  <si>
    <r>
      <rPr>
        <sz val="11"/>
        <rFont val="Arial"/>
        <family val="0"/>
        <charset val="1"/>
      </rPr>
      <t xml:space="preserve">Coco, LF</t>
    </r>
    <r>
      <rPr>
        <sz val="11"/>
        <rFont val="Noto Sans CJK SC"/>
        <family val="2"/>
      </rPr>
      <t xml:space="preserve">丨张✨</t>
    </r>
    <r>
      <rPr>
        <sz val="11"/>
        <rFont val="Arial"/>
        <family val="0"/>
        <charset val="1"/>
      </rPr>
      <t xml:space="preserve">Ink❤️llb, Pedro™️, Samuel Bassotto, </t>
    </r>
    <r>
      <rPr>
        <sz val="11"/>
        <rFont val="Noto Sans CJK SC"/>
        <family val="2"/>
      </rPr>
      <t xml:space="preserve">ぐりてゃん</t>
    </r>
  </si>
  <si>
    <t xml:space="preserve">Betfas, Code: Furkan, Dess, SK Morten, Vitor75</t>
  </si>
  <si>
    <r>
      <rPr>
        <sz val="11"/>
        <rFont val="Arial"/>
        <family val="0"/>
        <charset val="1"/>
      </rPr>
      <t xml:space="preserve">Asaf, SK Morten, Steeef, Vitor75, </t>
    </r>
    <r>
      <rPr>
        <sz val="11"/>
        <rFont val="Noto Sans CJK SC"/>
        <family val="2"/>
      </rPr>
      <t xml:space="preserve">たぁ</t>
    </r>
    <r>
      <rPr>
        <sz val="11"/>
        <rFont val="Arial"/>
        <family val="0"/>
        <charset val="1"/>
      </rPr>
      <t xml:space="preserve">, </t>
    </r>
    <r>
      <rPr>
        <sz val="11"/>
        <rFont val="Noto Sans CJK SC"/>
        <family val="2"/>
      </rPr>
      <t xml:space="preserve">むぎったん</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</si>
  <si>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Kitashiyan, Lucas✨</t>
    </r>
    <r>
      <rPr>
        <sz val="11"/>
        <rFont val="Noto Sans CJK SC"/>
        <family val="2"/>
      </rPr>
      <t xml:space="preserve">杰克</t>
    </r>
  </si>
  <si>
    <r>
      <rPr>
        <sz val="11"/>
        <rFont val="Arial"/>
        <family val="0"/>
        <charset val="1"/>
      </rPr>
      <t xml:space="preserve">Kimchi77✨</t>
    </r>
    <r>
      <rPr>
        <sz val="11"/>
        <rFont val="Noto Sans CJK SC"/>
        <family val="2"/>
      </rPr>
      <t xml:space="preserve">小小罗</t>
    </r>
    <r>
      <rPr>
        <sz val="11"/>
        <rFont val="Arial"/>
        <family val="0"/>
        <charset val="1"/>
      </rPr>
      <t xml:space="preserve">, Kitashiyan, Pedro™️, Ryley, Samuel Bassotto, SandBox, Wallace, Yoru,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</si>
  <si>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MH Axel, Pedro™️, RUBIZALEZ, Rainbow, SK Morten, Samuel Bassotto</t>
  </si>
  <si>
    <r>
      <rPr>
        <sz val="11"/>
        <rFont val="Arial"/>
        <family val="0"/>
        <charset val="1"/>
      </rPr>
      <t xml:space="preserve">BattleSRAM, Coco, JorZ, Mohamed Light, SandBox, Steeef, WL ✨ Tytoń </t>
    </r>
    <r>
      <rPr>
        <sz val="11"/>
        <rFont val="Noto Sans CJK SC"/>
        <family val="2"/>
      </rPr>
      <t xml:space="preserve">劲头</t>
    </r>
  </si>
  <si>
    <r>
      <rPr>
        <sz val="11"/>
        <rFont val="Arial"/>
        <family val="0"/>
        <charset val="1"/>
      </rPr>
      <t xml:space="preserve">Adox, BattleSRAM, EGW, Nooby❤️Pi2r, SK Morten, SandBox, Turan✨, WL ✨ Tytoń </t>
    </r>
    <r>
      <rPr>
        <sz val="11"/>
        <rFont val="Noto Sans CJK SC"/>
        <family val="2"/>
      </rPr>
      <t xml:space="preserve">劲头</t>
    </r>
    <r>
      <rPr>
        <sz val="11"/>
        <rFont val="Arial"/>
        <family val="0"/>
        <charset val="1"/>
      </rPr>
      <t xml:space="preserve">, adriel</t>
    </r>
  </si>
  <si>
    <r>
      <rPr>
        <sz val="11"/>
        <rFont val="Arial"/>
        <family val="0"/>
        <charset val="1"/>
      </rPr>
      <t xml:space="preserve">droy,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</si>
  <si>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Clown, Nicoco23, Nooby❤️Pi2r</t>
  </si>
  <si>
    <r>
      <rPr>
        <sz val="11"/>
        <rFont val="Arial"/>
        <family val="0"/>
        <charset val="1"/>
      </rPr>
      <t xml:space="preserve">adriel,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</si>
  <si>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Ian77, SandBox</t>
  </si>
  <si>
    <r>
      <rPr>
        <sz val="11"/>
        <rFont val="Arial"/>
        <family val="0"/>
        <charset val="1"/>
      </rPr>
      <t xml:space="preserve">Betfas, RUBIZALEZ,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</si>
  <si>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MH Axel, evolve✨</t>
    </r>
    <r>
      <rPr>
        <sz val="11"/>
        <rFont val="Noto Sans CJK SC"/>
        <family val="2"/>
      </rPr>
      <t xml:space="preserve">律师</t>
    </r>
  </si>
  <si>
    <r>
      <rPr>
        <sz val="11"/>
        <rFont val="Arial"/>
        <family val="0"/>
        <charset val="1"/>
      </rPr>
      <t xml:space="preserve">Betfas, CAL Sub ™✨</t>
    </r>
    <r>
      <rPr>
        <sz val="11"/>
        <rFont val="Noto Sans CJK SC"/>
        <family val="2"/>
      </rPr>
      <t xml:space="preserve">杰克</t>
    </r>
    <r>
      <rPr>
        <sz val="11"/>
        <rFont val="Arial"/>
        <family val="0"/>
        <charset val="1"/>
      </rPr>
      <t xml:space="preserve">, Code: Furkan, JL Viiper, JorZ, Kimchi77✨</t>
    </r>
    <r>
      <rPr>
        <sz val="11"/>
        <rFont val="Noto Sans CJK SC"/>
        <family val="2"/>
      </rPr>
      <t xml:space="preserve">小小罗</t>
    </r>
    <r>
      <rPr>
        <sz val="11"/>
        <rFont val="Arial"/>
        <family val="0"/>
        <charset val="1"/>
      </rPr>
      <t xml:space="preserve">, Lucas✨</t>
    </r>
    <r>
      <rPr>
        <sz val="11"/>
        <rFont val="Noto Sans CJK SC"/>
        <family val="2"/>
      </rPr>
      <t xml:space="preserve">杰克</t>
    </r>
    <r>
      <rPr>
        <sz val="11"/>
        <rFont val="Arial"/>
        <family val="0"/>
        <charset val="1"/>
      </rPr>
      <t xml:space="preserve">, Pedro™️, SandBox, Vitor75, Wallace, Yoru,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</si>
  <si>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RAD, RUBIZALEZ, Ryley, evolve✨</t>
    </r>
    <r>
      <rPr>
        <sz val="11"/>
        <rFont val="Noto Sans CJK SC"/>
        <family val="2"/>
      </rPr>
      <t xml:space="preserve">律师</t>
    </r>
  </si>
  <si>
    <t xml:space="preserve">RUBIZALEZ, Samuel Bassotto</t>
  </si>
  <si>
    <r>
      <rPr>
        <sz val="11"/>
        <rFont val="Arial"/>
        <family val="0"/>
        <charset val="1"/>
      </rPr>
      <t xml:space="preserve">Adox, Betfas, Ian77, JL Viiper, Mohamed Light, Ryley, SandBox, Steeef, </t>
    </r>
    <r>
      <rPr>
        <sz val="11"/>
        <rFont val="Noto Sans CJK SC"/>
        <family val="2"/>
      </rPr>
      <t xml:space="preserve">たぁ</t>
    </r>
  </si>
  <si>
    <t xml:space="preserve">Adox, Mohamed Light</t>
  </si>
  <si>
    <t xml:space="preserve">Coco, RAD</t>
  </si>
  <si>
    <r>
      <rPr>
        <sz val="11"/>
        <rFont val="Arial"/>
        <family val="0"/>
        <charset val="1"/>
      </rPr>
      <t xml:space="preserve">Rin✨</t>
    </r>
    <r>
      <rPr>
        <sz val="11"/>
        <rFont val="Noto Sans CJK SC"/>
        <family val="2"/>
      </rPr>
      <t xml:space="preserve">安之</t>
    </r>
    <r>
      <rPr>
        <sz val="11"/>
        <rFont val="Arial"/>
        <family val="0"/>
        <charset val="1"/>
      </rPr>
      <t xml:space="preserve">, </t>
    </r>
    <r>
      <rPr>
        <sz val="11"/>
        <rFont val="Noto Sans CJK SC"/>
        <family val="2"/>
      </rPr>
      <t xml:space="preserve">ぐりてゃん</t>
    </r>
  </si>
  <si>
    <r>
      <rPr>
        <sz val="11"/>
        <rFont val="Arial"/>
        <family val="0"/>
        <charset val="1"/>
      </rPr>
      <t xml:space="preserve">Lucas.xit✨</t>
    </r>
    <r>
      <rPr>
        <sz val="11"/>
        <rFont val="Noto Sans CJK SC"/>
        <family val="2"/>
      </rPr>
      <t xml:space="preserve">之安神</t>
    </r>
    <r>
      <rPr>
        <sz val="11"/>
        <rFont val="Arial"/>
        <family val="0"/>
        <charset val="1"/>
      </rPr>
      <t xml:space="preserve">, Steeef</t>
    </r>
  </si>
  <si>
    <t xml:space="preserve">JL Viiper, Kitashiyan</t>
  </si>
  <si>
    <t xml:space="preserve">Coco, MH Axel, Steeef</t>
  </si>
  <si>
    <r>
      <rPr>
        <sz val="11"/>
        <rFont val="Arial"/>
        <family val="0"/>
        <charset val="1"/>
      </rPr>
      <t xml:space="preserve">CAL Sub ™✨</t>
    </r>
    <r>
      <rPr>
        <sz val="11"/>
        <rFont val="Noto Sans CJK SC"/>
        <family val="2"/>
      </rPr>
      <t xml:space="preserve">杰克</t>
    </r>
    <r>
      <rPr>
        <sz val="11"/>
        <rFont val="Arial"/>
        <family val="0"/>
        <charset val="1"/>
      </rPr>
      <t xml:space="preserve">, ErBacce</t>
    </r>
  </si>
  <si>
    <r>
      <rPr>
        <sz val="11"/>
        <rFont val="Arial"/>
        <family val="0"/>
        <charset val="1"/>
      </rPr>
      <t xml:space="preserve">ErBacce, Pedro™️, WL ✨ Tytoń </t>
    </r>
    <r>
      <rPr>
        <sz val="11"/>
        <rFont val="Noto Sans CJK SC"/>
        <family val="2"/>
      </rPr>
      <t xml:space="preserve">劲头</t>
    </r>
    <r>
      <rPr>
        <sz val="11"/>
        <rFont val="Arial"/>
        <family val="0"/>
        <charset val="1"/>
      </rPr>
      <t xml:space="preserve">, Wallace</t>
    </r>
  </si>
  <si>
    <r>
      <rPr>
        <sz val="11"/>
        <rFont val="Arial"/>
        <family val="0"/>
        <charset val="1"/>
      </rPr>
      <t xml:space="preserve">Wallace, evolve✨</t>
    </r>
    <r>
      <rPr>
        <sz val="11"/>
        <rFont val="Noto Sans CJK SC"/>
        <family val="2"/>
      </rPr>
      <t xml:space="preserve">律师</t>
    </r>
  </si>
  <si>
    <r>
      <rPr>
        <sz val="11"/>
        <rFont val="Arial"/>
        <family val="0"/>
        <charset val="1"/>
      </rPr>
      <t xml:space="preserve">CAL Sub ™✨</t>
    </r>
    <r>
      <rPr>
        <sz val="11"/>
        <rFont val="Noto Sans CJK SC"/>
        <family val="2"/>
      </rPr>
      <t xml:space="preserve">杰克</t>
    </r>
    <r>
      <rPr>
        <sz val="11"/>
        <rFont val="Arial"/>
        <family val="0"/>
        <charset val="1"/>
      </rPr>
      <t xml:space="preserve">, Pedro™️, SK Morten, Wallace, droy</t>
    </r>
  </si>
  <si>
    <r>
      <rPr>
        <sz val="11"/>
        <rFont val="Arial"/>
        <family val="0"/>
        <charset val="1"/>
      </rPr>
      <t xml:space="preserve">Kitashiyan, Vitor75, </t>
    </r>
    <r>
      <rPr>
        <sz val="11"/>
        <rFont val="Noto Sans CJK SC"/>
        <family val="2"/>
      </rPr>
      <t xml:space="preserve">たぁ</t>
    </r>
  </si>
  <si>
    <r>
      <rPr>
        <sz val="11"/>
        <rFont val="Arial"/>
        <family val="0"/>
        <charset val="1"/>
      </rPr>
      <t xml:space="preserve">BattleSRAM, Lucas.xit✨</t>
    </r>
    <r>
      <rPr>
        <sz val="11"/>
        <rFont val="Noto Sans CJK SC"/>
        <family val="2"/>
      </rPr>
      <t xml:space="preserve">之安神</t>
    </r>
    <r>
      <rPr>
        <sz val="11"/>
        <rFont val="Arial"/>
        <family val="0"/>
        <charset val="1"/>
      </rPr>
      <t xml:space="preserve">, MH Axel, RUBIZALEZ, </t>
    </r>
    <r>
      <rPr>
        <sz val="11"/>
        <rFont val="Noto Sans CJK SC"/>
        <family val="2"/>
      </rPr>
      <t xml:space="preserve">ぐりてゃん</t>
    </r>
    <r>
      <rPr>
        <sz val="11"/>
        <rFont val="Arial"/>
        <family val="0"/>
        <charset val="1"/>
      </rPr>
      <t xml:space="preserve">, </t>
    </r>
    <r>
      <rPr>
        <sz val="11"/>
        <rFont val="Noto Sans CJK SC"/>
        <family val="2"/>
      </rPr>
      <t xml:space="preserve">たぁ</t>
    </r>
  </si>
  <si>
    <r>
      <rPr>
        <sz val="11"/>
        <rFont val="Arial"/>
        <family val="0"/>
        <charset val="1"/>
      </rPr>
      <t xml:space="preserve">Betfas, CAL Sub ™✨</t>
    </r>
    <r>
      <rPr>
        <sz val="11"/>
        <rFont val="Noto Sans CJK SC"/>
        <family val="2"/>
      </rPr>
      <t xml:space="preserve">杰克</t>
    </r>
    <r>
      <rPr>
        <sz val="11"/>
        <rFont val="Arial"/>
        <family val="0"/>
        <charset val="1"/>
      </rPr>
      <t xml:space="preserve">, JorZ</t>
    </r>
  </si>
  <si>
    <r>
      <rPr>
        <sz val="11"/>
        <rFont val="Arial"/>
        <family val="0"/>
        <charset val="1"/>
      </rPr>
      <t xml:space="preserve">CAL Sub ™✨</t>
    </r>
    <r>
      <rPr>
        <sz val="11"/>
        <rFont val="Noto Sans CJK SC"/>
        <family val="2"/>
      </rPr>
      <t xml:space="preserve">杰克</t>
    </r>
    <r>
      <rPr>
        <sz val="11"/>
        <rFont val="Arial"/>
        <family val="0"/>
        <charset val="1"/>
      </rPr>
      <t xml:space="preserve">, Code: Furkan, EGW, Ian77, JL Viiper, Pedro™️, Rainbow, SK Morten, Samuel Bassotto, SandBox, WL ✨ Tytoń </t>
    </r>
    <r>
      <rPr>
        <sz val="11"/>
        <rFont val="Noto Sans CJK SC"/>
        <family val="2"/>
      </rPr>
      <t xml:space="preserve">劲头</t>
    </r>
    <r>
      <rPr>
        <sz val="11"/>
        <rFont val="Arial"/>
        <family val="0"/>
        <charset val="1"/>
      </rPr>
      <t xml:space="preserve">, Wallace, Yoru, evolve✨</t>
    </r>
    <r>
      <rPr>
        <sz val="11"/>
        <rFont val="Noto Sans CJK SC"/>
        <family val="2"/>
      </rPr>
      <t xml:space="preserve">律师</t>
    </r>
  </si>
  <si>
    <r>
      <rPr>
        <sz val="11"/>
        <rFont val="Arial"/>
        <family val="0"/>
        <charset val="1"/>
      </rPr>
      <t xml:space="preserve">Betfas, Coco, Code: Furkan, LF</t>
    </r>
    <r>
      <rPr>
        <sz val="11"/>
        <rFont val="Noto Sans CJK SC"/>
        <family val="2"/>
      </rPr>
      <t xml:space="preserve">丨张✨</t>
    </r>
    <r>
      <rPr>
        <sz val="11"/>
        <rFont val="Arial"/>
        <family val="0"/>
        <charset val="1"/>
      </rPr>
      <t xml:space="preserve">Ink❤️llb, RAD, SandBox, Turan✨, </t>
    </r>
    <r>
      <rPr>
        <sz val="11"/>
        <rFont val="Noto Sans CJK SC"/>
        <family val="2"/>
      </rPr>
      <t xml:space="preserve">むぎったん</t>
    </r>
    <r>
      <rPr>
        <sz val="11"/>
        <rFont val="Arial"/>
        <family val="0"/>
        <charset val="1"/>
      </rPr>
      <t xml:space="preserve">, </t>
    </r>
    <r>
      <rPr>
        <sz val="11"/>
        <rFont val="Noto Sans CJK SC"/>
        <family val="2"/>
      </rPr>
      <t xml:space="preserve">鬼舞辻無惨</t>
    </r>
  </si>
  <si>
    <r>
      <rPr>
        <sz val="11"/>
        <rFont val="Arial"/>
        <family val="0"/>
        <charset val="1"/>
      </rPr>
      <t xml:space="preserve">Kimchi77✨</t>
    </r>
    <r>
      <rPr>
        <sz val="11"/>
        <rFont val="Noto Sans CJK SC"/>
        <family val="2"/>
      </rPr>
      <t xml:space="preserve">小小罗</t>
    </r>
    <r>
      <rPr>
        <sz val="11"/>
        <rFont val="Arial"/>
        <family val="0"/>
        <charset val="1"/>
      </rPr>
      <t xml:space="preserve">, </t>
    </r>
    <r>
      <rPr>
        <sz val="11"/>
        <rFont val="Noto Sans CJK SC"/>
        <family val="2"/>
      </rPr>
      <t xml:space="preserve">たぁ</t>
    </r>
  </si>
  <si>
    <t xml:space="preserve">Kitashiyan, Ryley</t>
  </si>
  <si>
    <r>
      <rPr>
        <sz val="11"/>
        <rFont val="Arial"/>
        <family val="0"/>
        <charset val="1"/>
      </rPr>
      <t xml:space="preserve">Kimchi77✨</t>
    </r>
    <r>
      <rPr>
        <sz val="11"/>
        <rFont val="Noto Sans CJK SC"/>
        <family val="2"/>
      </rPr>
      <t xml:space="preserve">小小罗</t>
    </r>
    <r>
      <rPr>
        <sz val="11"/>
        <rFont val="Arial"/>
        <family val="0"/>
        <charset val="1"/>
      </rPr>
      <t xml:space="preserve">, MH Axel, Rainbow</t>
    </r>
  </si>
  <si>
    <t xml:space="preserve">Clown, Rainbow</t>
  </si>
  <si>
    <r>
      <rPr>
        <sz val="11"/>
        <rFont val="Arial"/>
        <family val="0"/>
        <charset val="1"/>
      </rPr>
      <t xml:space="preserve">CAL Sub ™✨</t>
    </r>
    <r>
      <rPr>
        <sz val="11"/>
        <rFont val="Noto Sans CJK SC"/>
        <family val="2"/>
      </rPr>
      <t xml:space="preserve">杰克</t>
    </r>
    <r>
      <rPr>
        <sz val="11"/>
        <rFont val="Arial"/>
        <family val="0"/>
        <charset val="1"/>
      </rPr>
      <t xml:space="preserve">, Rainbow, Steeef, Wallace</t>
    </r>
  </si>
  <si>
    <r>
      <rPr>
        <sz val="11"/>
        <rFont val="Arial"/>
        <family val="0"/>
        <charset val="1"/>
      </rPr>
      <t xml:space="preserve">Code: Furkan, Kimchi77✨</t>
    </r>
    <r>
      <rPr>
        <sz val="11"/>
        <rFont val="Noto Sans CJK SC"/>
        <family val="2"/>
      </rPr>
      <t xml:space="preserve">小小罗</t>
    </r>
    <r>
      <rPr>
        <sz val="11"/>
        <rFont val="Arial"/>
        <family val="0"/>
        <charset val="1"/>
      </rPr>
      <t xml:space="preserve">, evolve✨</t>
    </r>
    <r>
      <rPr>
        <sz val="11"/>
        <rFont val="Noto Sans CJK SC"/>
        <family val="2"/>
      </rPr>
      <t xml:space="preserve">律师</t>
    </r>
    <r>
      <rPr>
        <sz val="11"/>
        <rFont val="Arial"/>
        <family val="0"/>
        <charset val="1"/>
      </rPr>
      <t xml:space="preserve">, ✨Tanji, </t>
    </r>
    <r>
      <rPr>
        <sz val="11"/>
        <rFont val="Noto Sans CJK SC"/>
        <family val="2"/>
      </rPr>
      <t xml:space="preserve">우티비구독좋아요</t>
    </r>
  </si>
  <si>
    <t xml:space="preserve">EGW, SandBox</t>
  </si>
  <si>
    <r>
      <rPr>
        <sz val="11"/>
        <rFont val="Arial"/>
        <family val="0"/>
        <charset val="1"/>
      </rPr>
      <t xml:space="preserve">BattleSRAM, Betfas, Dess, SandBox, ✨Tanji, </t>
    </r>
    <r>
      <rPr>
        <sz val="11"/>
        <rFont val="Noto Sans CJK SC"/>
        <family val="2"/>
      </rPr>
      <t xml:space="preserve">우티비구독좋아요</t>
    </r>
  </si>
  <si>
    <r>
      <rPr>
        <sz val="11"/>
        <rFont val="Arial"/>
        <family val="0"/>
        <charset val="1"/>
      </rPr>
      <t xml:space="preserve">Coco, DK, Rin✨</t>
    </r>
    <r>
      <rPr>
        <sz val="11"/>
        <rFont val="Noto Sans CJK SC"/>
        <family val="2"/>
      </rPr>
      <t xml:space="preserve">安之</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</si>
  <si>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Code: Furkan, evolve✨</t>
    </r>
    <r>
      <rPr>
        <sz val="11"/>
        <rFont val="Noto Sans CJK SC"/>
        <family val="2"/>
      </rPr>
      <t xml:space="preserve">律师</t>
    </r>
    <r>
      <rPr>
        <sz val="11"/>
        <rFont val="Arial"/>
        <family val="0"/>
        <charset val="1"/>
      </rPr>
      <t xml:space="preserve">, </t>
    </r>
    <r>
      <rPr>
        <sz val="11"/>
        <rFont val="Noto Sans CJK SC"/>
        <family val="2"/>
      </rPr>
      <t xml:space="preserve">加急</t>
    </r>
    <r>
      <rPr>
        <sz val="11"/>
        <rFont val="Arial"/>
        <family val="0"/>
        <charset val="1"/>
      </rPr>
      <t xml:space="preserve">Sinistro™</t>
    </r>
  </si>
  <si>
    <t xml:space="preserve">JL Viiper, Kitashiyan, Rainbow, SK Morten</t>
  </si>
  <si>
    <r>
      <rPr>
        <sz val="11"/>
        <rFont val="Arial"/>
        <family val="0"/>
        <charset val="1"/>
      </rPr>
      <t xml:space="preserve">Rin✨</t>
    </r>
    <r>
      <rPr>
        <sz val="11"/>
        <rFont val="Noto Sans CJK SC"/>
        <family val="2"/>
      </rPr>
      <t xml:space="preserve">安之</t>
    </r>
    <r>
      <rPr>
        <sz val="11"/>
        <rFont val="Arial"/>
        <family val="0"/>
        <charset val="1"/>
      </rPr>
      <t xml:space="preserve">, Steeef, Yoru</t>
    </r>
  </si>
  <si>
    <t xml:space="preserve">Coco, RUBIZALEZ</t>
  </si>
  <si>
    <t xml:space="preserve">BattleSRAM, Ryley</t>
  </si>
  <si>
    <t xml:space="preserve">EGW, Mohamed Light, Rainbow</t>
  </si>
  <si>
    <t xml:space="preserve">EGW, Mohamed Light</t>
  </si>
  <si>
    <r>
      <rPr>
        <sz val="11"/>
        <rFont val="Arial"/>
        <family val="0"/>
        <charset val="1"/>
      </rPr>
      <t xml:space="preserve">CAL Sub ™✨</t>
    </r>
    <r>
      <rPr>
        <sz val="11"/>
        <rFont val="Noto Sans CJK SC"/>
        <family val="2"/>
      </rPr>
      <t xml:space="preserve">杰克</t>
    </r>
    <r>
      <rPr>
        <sz val="11"/>
        <rFont val="Arial"/>
        <family val="0"/>
        <charset val="1"/>
      </rPr>
      <t xml:space="preserve">, JL Viiper, Kitashiyan, Rainbow, SK Morten, Wallace, Yoru, ✨Tanji,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</si>
  <si>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MH Axel, Yoru,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</si>
  <si>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Mohamed Light, SandBox</t>
  </si>
  <si>
    <t xml:space="preserve">Clown, adriel</t>
  </si>
  <si>
    <r>
      <rPr>
        <sz val="11"/>
        <rFont val="Arial"/>
        <family val="0"/>
        <charset val="1"/>
      </rPr>
      <t xml:space="preserve">JorZ,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</si>
  <si>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CAL Sub ™✨</t>
    </r>
    <r>
      <rPr>
        <sz val="11"/>
        <rFont val="Noto Sans CJK SC"/>
        <family val="2"/>
      </rPr>
      <t xml:space="preserve">杰克</t>
    </r>
    <r>
      <rPr>
        <sz val="11"/>
        <rFont val="Arial"/>
        <family val="0"/>
        <charset val="1"/>
      </rPr>
      <t xml:space="preserve">, Clown, Wallace, adriel</t>
    </r>
  </si>
  <si>
    <r>
      <rPr>
        <sz val="11"/>
        <rFont val="Arial"/>
        <family val="0"/>
        <charset val="1"/>
      </rPr>
      <t xml:space="preserve">CAL Sub ™✨</t>
    </r>
    <r>
      <rPr>
        <sz val="11"/>
        <rFont val="Noto Sans CJK SC"/>
        <family val="2"/>
      </rPr>
      <t xml:space="preserve">杰克</t>
    </r>
    <r>
      <rPr>
        <sz val="11"/>
        <rFont val="Arial"/>
        <family val="0"/>
        <charset val="1"/>
      </rPr>
      <t xml:space="preserve">, Clown, Coco, Code: Furkan, Dess, EGW, Ian77, JL Viiper, JorZ, Kimchi77✨</t>
    </r>
    <r>
      <rPr>
        <sz val="11"/>
        <rFont val="Noto Sans CJK SC"/>
        <family val="2"/>
      </rPr>
      <t xml:space="preserve">小小罗</t>
    </r>
    <r>
      <rPr>
        <sz val="11"/>
        <rFont val="Arial"/>
        <family val="0"/>
        <charset val="1"/>
      </rPr>
      <t xml:space="preserve">, Kitashiyan, Lucas.xit✨</t>
    </r>
    <r>
      <rPr>
        <sz val="11"/>
        <rFont val="Noto Sans CJK SC"/>
        <family val="2"/>
      </rPr>
      <t xml:space="preserve">之安神</t>
    </r>
    <r>
      <rPr>
        <sz val="11"/>
        <rFont val="Arial"/>
        <family val="0"/>
        <charset val="1"/>
      </rPr>
      <t xml:space="preserve">, Mohamed Light, Nooby❤️Pi2r, Pedro™️, Rainbow, SandBox, Steeef, TMX I Mateja, Vitor75, WL ✨ Tytoń </t>
    </r>
    <r>
      <rPr>
        <sz val="11"/>
        <rFont val="Noto Sans CJK SC"/>
        <family val="2"/>
      </rPr>
      <t xml:space="preserve">劲头</t>
    </r>
    <r>
      <rPr>
        <sz val="11"/>
        <rFont val="Arial"/>
        <family val="0"/>
        <charset val="1"/>
      </rPr>
      <t xml:space="preserve">, Yoru, adriel, evolve✨</t>
    </r>
    <r>
      <rPr>
        <sz val="11"/>
        <rFont val="Noto Sans CJK SC"/>
        <family val="2"/>
      </rPr>
      <t xml:space="preserve">律师</t>
    </r>
    <r>
      <rPr>
        <sz val="11"/>
        <rFont val="Arial"/>
        <family val="0"/>
        <charset val="1"/>
      </rPr>
      <t xml:space="preserve">, </t>
    </r>
    <r>
      <rPr>
        <sz val="11"/>
        <rFont val="Noto Sans CJK SC"/>
        <family val="2"/>
      </rPr>
      <t xml:space="preserve">ぐりてゃん</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r>
      <rPr>
        <sz val="11"/>
        <rFont val="Arial"/>
        <family val="0"/>
        <charset val="1"/>
      </rPr>
      <t xml:space="preserve">, </t>
    </r>
    <r>
      <rPr>
        <sz val="11"/>
        <rFont val="Noto Sans CJK SC"/>
        <family val="2"/>
      </rPr>
      <t xml:space="preserve">鬼舞辻無惨</t>
    </r>
  </si>
  <si>
    <r>
      <rPr>
        <sz val="11"/>
        <rFont val="Arial"/>
        <family val="0"/>
        <charset val="1"/>
      </rPr>
      <t xml:space="preserve">Yoru, </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 </t>
    </r>
    <r>
      <rPr>
        <sz val="11"/>
        <rFont val="Noto Sans CJK SC"/>
        <family val="2"/>
      </rPr>
      <t xml:space="preserve">鬼舞辻無惨</t>
    </r>
  </si>
  <si>
    <r>
      <rPr>
        <sz val="11"/>
        <rFont val="Arial"/>
        <family val="0"/>
        <charset val="1"/>
      </rPr>
      <t xml:space="preserve">Code: Furkan,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</si>
  <si>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BattleSRAM, MH Axel, Ryley, Turan✨, </t>
    </r>
    <r>
      <rPr>
        <sz val="11"/>
        <rFont val="Noto Sans CJK SC"/>
        <family val="2"/>
      </rPr>
      <t xml:space="preserve">たぁ</t>
    </r>
    <r>
      <rPr>
        <sz val="11"/>
        <rFont val="Arial"/>
        <family val="0"/>
        <charset val="1"/>
      </rPr>
      <t xml:space="preserve">, </t>
    </r>
    <r>
      <rPr>
        <sz val="11"/>
        <rFont val="Noto Sans CJK SC"/>
        <family val="2"/>
      </rPr>
      <t xml:space="preserve">むぎったん</t>
    </r>
  </si>
  <si>
    <t xml:space="preserve">EGW, adriel</t>
  </si>
  <si>
    <r>
      <rPr>
        <sz val="11"/>
        <rFont val="Arial"/>
        <family val="0"/>
        <charset val="1"/>
      </rPr>
      <t xml:space="preserve">Coco, JL Viiper, Steeef, Wallace, ✨Tanji, </t>
    </r>
    <r>
      <rPr>
        <sz val="11"/>
        <rFont val="Noto Sans CJK SC"/>
        <family val="2"/>
      </rPr>
      <t xml:space="preserve">ぐりてゃん</t>
    </r>
  </si>
  <si>
    <r>
      <rPr>
        <sz val="11"/>
        <rFont val="Arial"/>
        <family val="0"/>
        <charset val="1"/>
      </rPr>
      <t xml:space="preserve">CAL Sub ™✨</t>
    </r>
    <r>
      <rPr>
        <sz val="11"/>
        <rFont val="Noto Sans CJK SC"/>
        <family val="2"/>
      </rPr>
      <t xml:space="preserve">杰克</t>
    </r>
    <r>
      <rPr>
        <sz val="11"/>
        <rFont val="Arial"/>
        <family val="0"/>
        <charset val="1"/>
      </rPr>
      <t xml:space="preserve">, Clown, Coco, LF</t>
    </r>
    <r>
      <rPr>
        <sz val="11"/>
        <rFont val="Noto Sans CJK SC"/>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</si>
  <si>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MH Axel, WL ✨ Tytoń </t>
    </r>
    <r>
      <rPr>
        <sz val="11"/>
        <rFont val="Noto Sans CJK SC"/>
        <family val="2"/>
      </rPr>
      <t xml:space="preserve">劲头</t>
    </r>
    <r>
      <rPr>
        <sz val="11"/>
        <rFont val="Arial"/>
        <family val="0"/>
        <charset val="1"/>
      </rPr>
      <t xml:space="preserve">, Wallace</t>
    </r>
  </si>
  <si>
    <r>
      <rPr>
        <sz val="11"/>
        <rFont val="Arial"/>
        <family val="0"/>
        <charset val="1"/>
      </rPr>
      <t xml:space="preserve">BattleSRAM, CAL Sub ™✨</t>
    </r>
    <r>
      <rPr>
        <sz val="11"/>
        <rFont val="Noto Sans CJK SC"/>
        <family val="2"/>
      </rPr>
      <t xml:space="preserve">杰克</t>
    </r>
    <r>
      <rPr>
        <sz val="11"/>
        <rFont val="Arial"/>
        <family val="0"/>
        <charset val="1"/>
      </rPr>
      <t xml:space="preserve">, Clown, Coco, Code: Furkan, Dess, EGW, ErBacce, JL Viiper, JorZ, Kimchi77✨</t>
    </r>
    <r>
      <rPr>
        <sz val="11"/>
        <rFont val="Noto Sans CJK SC"/>
        <family val="2"/>
      </rPr>
      <t xml:space="preserve">小小罗</t>
    </r>
    <r>
      <rPr>
        <sz val="11"/>
        <rFont val="Arial"/>
        <family val="0"/>
        <charset val="1"/>
      </rPr>
      <t xml:space="preserve">, Kitashiyan, LF</t>
    </r>
    <r>
      <rPr>
        <sz val="11"/>
        <rFont val="Noto Sans CJK SC"/>
        <family val="2"/>
      </rPr>
      <t xml:space="preserve">丨张✨</t>
    </r>
    <r>
      <rPr>
        <sz val="11"/>
        <rFont val="Arial"/>
        <family val="0"/>
        <charset val="1"/>
      </rPr>
      <t xml:space="preserve">Ink❤️llb, MH Axel, Mohamed Light, Pedro™️, RUBIZALEZ, Rainbow, Rin✨</t>
    </r>
    <r>
      <rPr>
        <sz val="11"/>
        <rFont val="Noto Sans CJK SC"/>
        <family val="2"/>
      </rPr>
      <t xml:space="preserve">安之</t>
    </r>
    <r>
      <rPr>
        <sz val="11"/>
        <rFont val="Arial"/>
        <family val="0"/>
        <charset val="1"/>
      </rPr>
      <t xml:space="preserve">, Ryley, SK Morten, SK xopxsam, Samuel Bassotto, SandBox, Steeef, Vitor75, WL ✨ Tytoń </t>
    </r>
    <r>
      <rPr>
        <sz val="11"/>
        <rFont val="Noto Sans CJK SC"/>
        <family val="2"/>
      </rPr>
      <t xml:space="preserve">劲头</t>
    </r>
    <r>
      <rPr>
        <sz val="11"/>
        <rFont val="Arial"/>
        <family val="0"/>
        <charset val="1"/>
      </rPr>
      <t xml:space="preserve">, Yoru, adriel, droy,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</si>
  <si>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Ian77, Rainbow</t>
  </si>
  <si>
    <r>
      <rPr>
        <sz val="11"/>
        <rFont val="Arial"/>
        <family val="0"/>
        <charset val="1"/>
      </rPr>
      <t xml:space="preserve">MH Axel, </t>
    </r>
    <r>
      <rPr>
        <sz val="11"/>
        <rFont val="Noto Sans CJK SC"/>
        <family val="2"/>
      </rPr>
      <t xml:space="preserve">우티비구독좋아요</t>
    </r>
  </si>
  <si>
    <t xml:space="preserve">JL Viiper, Yoru</t>
  </si>
  <si>
    <r>
      <rPr>
        <sz val="11"/>
        <rFont val="Arial"/>
        <family val="0"/>
        <charset val="1"/>
      </rPr>
      <t xml:space="preserve">CAL Sub ™✨</t>
    </r>
    <r>
      <rPr>
        <sz val="11"/>
        <rFont val="Noto Sans CJK SC"/>
        <family val="2"/>
      </rPr>
      <t xml:space="preserve">杰克</t>
    </r>
    <r>
      <rPr>
        <sz val="11"/>
        <rFont val="Arial"/>
        <family val="0"/>
        <charset val="1"/>
      </rPr>
      <t xml:space="preserve">, Clown, Coco, JorZ, Nooby❤️Pi2r, Rainbow, Ryley, Wallace, adriel, </t>
    </r>
    <r>
      <rPr>
        <sz val="11"/>
        <rFont val="Noto Sans CJK SC"/>
        <family val="2"/>
      </rPr>
      <t xml:space="preserve">たぁ</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</si>
  <si>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JL Viiper, SandBox</t>
  </si>
  <si>
    <t xml:space="preserve">BattleSRAM, EGW, JL Viiper, SK Morten, Samuel Bassotto, Yoru, droy</t>
  </si>
  <si>
    <r>
      <rPr>
        <sz val="11"/>
        <rFont val="Arial"/>
        <family val="0"/>
        <charset val="1"/>
      </rPr>
      <t xml:space="preserve">Kimchi77✨</t>
    </r>
    <r>
      <rPr>
        <sz val="11"/>
        <rFont val="Noto Sans CJK SC"/>
        <family val="2"/>
      </rPr>
      <t xml:space="preserve">小小罗</t>
    </r>
    <r>
      <rPr>
        <sz val="11"/>
        <rFont val="Arial"/>
        <family val="0"/>
        <charset val="1"/>
      </rPr>
      <t xml:space="preserve">, Rin✨</t>
    </r>
    <r>
      <rPr>
        <sz val="11"/>
        <rFont val="Noto Sans CJK SC"/>
        <family val="2"/>
      </rPr>
      <t xml:space="preserve">安之</t>
    </r>
    <r>
      <rPr>
        <sz val="11"/>
        <rFont val="Arial"/>
        <family val="0"/>
        <charset val="1"/>
      </rPr>
      <t xml:space="preserve">, SandBox, Steeef</t>
    </r>
  </si>
  <si>
    <r>
      <rPr>
        <sz val="11"/>
        <rFont val="Arial"/>
        <family val="0"/>
        <charset val="1"/>
      </rPr>
      <t xml:space="preserve">Kimchi77✨</t>
    </r>
    <r>
      <rPr>
        <sz val="11"/>
        <rFont val="Noto Sans CJK SC"/>
        <family val="2"/>
      </rPr>
      <t xml:space="preserve">小小罗</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</si>
  <si>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TMX I Mateja, </t>
    </r>
    <r>
      <rPr>
        <sz val="11"/>
        <rFont val="Noto Sans CJK SC"/>
        <family val="2"/>
      </rPr>
      <t xml:space="preserve">ぐりてゃん</t>
    </r>
  </si>
  <si>
    <r>
      <rPr>
        <sz val="11"/>
        <rFont val="Arial"/>
        <family val="0"/>
        <charset val="1"/>
      </rPr>
      <t xml:space="preserve">Kimchi77✨</t>
    </r>
    <r>
      <rPr>
        <sz val="11"/>
        <rFont val="Noto Sans CJK SC"/>
        <family val="2"/>
      </rPr>
      <t xml:space="preserve">小小罗</t>
    </r>
    <r>
      <rPr>
        <sz val="11"/>
        <rFont val="Arial"/>
        <family val="0"/>
        <charset val="1"/>
      </rPr>
      <t xml:space="preserve">, RUBIZALEZ, Rin✨</t>
    </r>
    <r>
      <rPr>
        <sz val="11"/>
        <rFont val="Noto Sans CJK SC"/>
        <family val="2"/>
      </rPr>
      <t xml:space="preserve">安之</t>
    </r>
    <r>
      <rPr>
        <sz val="11"/>
        <rFont val="Arial"/>
        <family val="0"/>
        <charset val="1"/>
      </rPr>
      <t xml:space="preserve">, Turan✨, </t>
    </r>
    <r>
      <rPr>
        <sz val="11"/>
        <rFont val="Noto Sans CJK SC"/>
        <family val="2"/>
      </rPr>
      <t xml:space="preserve">ぐりてゃん</t>
    </r>
  </si>
  <si>
    <t xml:space="preserve">JorZ, Rainbow</t>
  </si>
  <si>
    <r>
      <rPr>
        <sz val="11"/>
        <rFont val="Arial"/>
        <family val="0"/>
        <charset val="1"/>
      </rPr>
      <t xml:space="preserve">JL Viiper, RUBIZALEZ, Samuel Bassotto, WL ✨ Tytoń </t>
    </r>
    <r>
      <rPr>
        <sz val="11"/>
        <rFont val="Noto Sans CJK SC"/>
        <family val="2"/>
      </rPr>
      <t xml:space="preserve">劲头</t>
    </r>
  </si>
  <si>
    <r>
      <rPr>
        <sz val="11"/>
        <rFont val="Arial"/>
        <family val="0"/>
        <charset val="1"/>
      </rPr>
      <t xml:space="preserve">Coco, Ian77, JorZ, Nicoco23, Pedro™️, SandBox, Vitor75, WL ✨ Tytoń </t>
    </r>
    <r>
      <rPr>
        <sz val="11"/>
        <rFont val="Noto Sans CJK SC"/>
        <family val="2"/>
      </rPr>
      <t xml:space="preserve">劲头</t>
    </r>
    <r>
      <rPr>
        <sz val="11"/>
        <rFont val="Arial"/>
        <family val="0"/>
        <charset val="1"/>
      </rPr>
      <t xml:space="preserve">, Wallace, </t>
    </r>
    <r>
      <rPr>
        <sz val="11"/>
        <rFont val="Noto Sans CJK SC"/>
        <family val="2"/>
      </rPr>
      <t xml:space="preserve">ぐりてゃん</t>
    </r>
    <r>
      <rPr>
        <sz val="11"/>
        <rFont val="Arial"/>
        <family val="0"/>
        <charset val="1"/>
      </rPr>
      <t xml:space="preserve">, </t>
    </r>
    <r>
      <rPr>
        <sz val="11"/>
        <rFont val="Noto Sans CJK SC"/>
        <family val="2"/>
      </rPr>
      <t xml:space="preserve">たぁ</t>
    </r>
  </si>
  <si>
    <r>
      <rPr>
        <sz val="11"/>
        <rFont val="Arial"/>
        <family val="0"/>
        <charset val="1"/>
      </rPr>
      <t xml:space="preserve">Samuel Bassotto, </t>
    </r>
    <r>
      <rPr>
        <sz val="11"/>
        <rFont val="Noto Sans CJK SC"/>
        <family val="2"/>
      </rPr>
      <t xml:space="preserve">むぎったん</t>
    </r>
  </si>
  <si>
    <r>
      <rPr>
        <sz val="11"/>
        <rFont val="Arial"/>
        <family val="0"/>
        <charset val="1"/>
      </rPr>
      <t xml:space="preserve">Kitashiyan,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</si>
  <si>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EGW, Rin✨</t>
    </r>
    <r>
      <rPr>
        <sz val="11"/>
        <rFont val="Noto Sans CJK SC"/>
        <family val="2"/>
      </rPr>
      <t xml:space="preserve">安之</t>
    </r>
    <r>
      <rPr>
        <sz val="11"/>
        <rFont val="Arial"/>
        <family val="0"/>
        <charset val="1"/>
      </rPr>
      <t xml:space="preserve">, Ryley</t>
    </r>
  </si>
  <si>
    <r>
      <rPr>
        <sz val="11"/>
        <rFont val="Arial"/>
        <family val="0"/>
        <charset val="1"/>
      </rPr>
      <t xml:space="preserve">MH Axel, Pedro™️, WL ✨ Tytoń </t>
    </r>
    <r>
      <rPr>
        <sz val="11"/>
        <rFont val="Noto Sans CJK SC"/>
        <family val="2"/>
      </rPr>
      <t xml:space="preserve">劲头</t>
    </r>
    <r>
      <rPr>
        <sz val="11"/>
        <rFont val="Arial"/>
        <family val="0"/>
        <charset val="1"/>
      </rPr>
      <t xml:space="preserve">, Wallace, </t>
    </r>
    <r>
      <rPr>
        <sz val="11"/>
        <rFont val="Noto Sans CJK SC"/>
        <family val="2"/>
      </rPr>
      <t xml:space="preserve">ぐりてゃん</t>
    </r>
  </si>
  <si>
    <r>
      <rPr>
        <sz val="11"/>
        <rFont val="Arial"/>
        <family val="0"/>
        <charset val="1"/>
      </rPr>
      <t xml:space="preserve">BattleSRAM, Kitashiyan, Turan✨,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</si>
  <si>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CAL Sub ™✨</t>
    </r>
    <r>
      <rPr>
        <sz val="11"/>
        <rFont val="Noto Sans CJK SC"/>
        <family val="2"/>
      </rPr>
      <t xml:space="preserve">杰克</t>
    </r>
    <r>
      <rPr>
        <sz val="11"/>
        <rFont val="Arial"/>
        <family val="0"/>
        <charset val="1"/>
      </rPr>
      <t xml:space="preserve">, Clown, Coco, Dess, JorZ, Kitashiyan, Lucas.xit✨</t>
    </r>
    <r>
      <rPr>
        <sz val="11"/>
        <rFont val="Noto Sans CJK SC"/>
        <family val="2"/>
      </rPr>
      <t xml:space="preserve">之安神</t>
    </r>
    <r>
      <rPr>
        <sz val="11"/>
        <rFont val="Arial"/>
        <family val="0"/>
        <charset val="1"/>
      </rPr>
      <t xml:space="preserve">, Pedro™️, Turan✨, WL ✨ Tytoń </t>
    </r>
    <r>
      <rPr>
        <sz val="11"/>
        <rFont val="Noto Sans CJK SC"/>
        <family val="2"/>
      </rPr>
      <t xml:space="preserve">劲头</t>
    </r>
    <r>
      <rPr>
        <sz val="11"/>
        <rFont val="Arial"/>
        <family val="0"/>
        <charset val="1"/>
      </rPr>
      <t xml:space="preserve">, Yoru, </t>
    </r>
    <r>
      <rPr>
        <sz val="11"/>
        <rFont val="Noto Sans CJK SC"/>
        <family val="2"/>
      </rPr>
      <t xml:space="preserve">たぁ</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</si>
  <si>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WL ✨ Tytoń </t>
    </r>
    <r>
      <rPr>
        <sz val="11"/>
        <rFont val="Noto Sans CJK SC"/>
        <family val="2"/>
      </rPr>
      <t xml:space="preserve">劲头</t>
    </r>
    <r>
      <rPr>
        <sz val="11"/>
        <rFont val="Arial"/>
        <family val="0"/>
        <charset val="1"/>
      </rPr>
      <t xml:space="preserve">, ✨Tanji, </t>
    </r>
    <r>
      <rPr>
        <sz val="11"/>
        <rFont val="Noto Sans CJK SC"/>
        <family val="2"/>
      </rPr>
      <t xml:space="preserve">ぐりてゃん</t>
    </r>
    <r>
      <rPr>
        <sz val="11"/>
        <rFont val="Arial"/>
        <family val="0"/>
        <charset val="1"/>
      </rPr>
      <t xml:space="preserve">, </t>
    </r>
    <r>
      <rPr>
        <sz val="11"/>
        <rFont val="Noto Sans CJK SC"/>
        <family val="2"/>
      </rPr>
      <t xml:space="preserve">むぎったん</t>
    </r>
  </si>
  <si>
    <t xml:space="preserve">Dess, SK Morten</t>
  </si>
  <si>
    <r>
      <rPr>
        <sz val="11"/>
        <rFont val="Arial"/>
        <family val="0"/>
        <charset val="1"/>
      </rPr>
      <t xml:space="preserve">Kimchi77✨</t>
    </r>
    <r>
      <rPr>
        <sz val="11"/>
        <rFont val="Noto Sans CJK SC"/>
        <family val="2"/>
      </rPr>
      <t xml:space="preserve">小小罗</t>
    </r>
    <r>
      <rPr>
        <sz val="11"/>
        <rFont val="Arial"/>
        <family val="0"/>
        <charset val="1"/>
      </rPr>
      <t xml:space="preserve">, Kitashiyan, WL ✨ Tytoń </t>
    </r>
    <r>
      <rPr>
        <sz val="11"/>
        <rFont val="Noto Sans CJK SC"/>
        <family val="2"/>
      </rPr>
      <t xml:space="preserve">劲头</t>
    </r>
    <r>
      <rPr>
        <sz val="11"/>
        <rFont val="Arial"/>
        <family val="0"/>
        <charset val="1"/>
      </rPr>
      <t xml:space="preserve">, </t>
    </r>
    <r>
      <rPr>
        <sz val="11"/>
        <rFont val="Noto Sans CJK SC"/>
        <family val="2"/>
      </rPr>
      <t xml:space="preserve">たぁ</t>
    </r>
  </si>
  <si>
    <r>
      <rPr>
        <sz val="11"/>
        <rFont val="Arial"/>
        <family val="0"/>
        <charset val="1"/>
      </rPr>
      <t xml:space="preserve">Betfas, CAL Sub ™✨</t>
    </r>
    <r>
      <rPr>
        <sz val="11"/>
        <rFont val="Noto Sans CJK SC"/>
        <family val="2"/>
      </rPr>
      <t xml:space="preserve">杰克</t>
    </r>
    <r>
      <rPr>
        <sz val="11"/>
        <rFont val="Arial"/>
        <family val="0"/>
        <charset val="1"/>
      </rPr>
      <t xml:space="preserve">, Code: Furkan, Kimchi77✨</t>
    </r>
    <r>
      <rPr>
        <sz val="11"/>
        <rFont val="Noto Sans CJK SC"/>
        <family val="2"/>
      </rPr>
      <t xml:space="preserve">小小罗</t>
    </r>
    <r>
      <rPr>
        <sz val="11"/>
        <rFont val="Arial"/>
        <family val="0"/>
        <charset val="1"/>
      </rPr>
      <t xml:space="preserve">, MH Axel, Nicoco23, Pedro™️, Rainbow, Ryley, Wallace, adriel,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</si>
  <si>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Clown, Coco, TMX I Mateja, Yoru, adriel, </t>
    </r>
    <r>
      <rPr>
        <sz val="11"/>
        <rFont val="Noto Sans CJK SC"/>
        <family val="2"/>
      </rPr>
      <t xml:space="preserve">ぐりてゃん</t>
    </r>
  </si>
  <si>
    <t xml:space="preserve">Rainbow, Yoru</t>
  </si>
  <si>
    <t xml:space="preserve">Coco, Code: Furkan, ErBacce</t>
  </si>
  <si>
    <r>
      <rPr>
        <sz val="11"/>
        <rFont val="Arial"/>
        <family val="0"/>
        <charset val="1"/>
      </rPr>
      <t xml:space="preserve">CAL Sub ™✨</t>
    </r>
    <r>
      <rPr>
        <sz val="11"/>
        <rFont val="Noto Sans CJK SC"/>
        <family val="2"/>
      </rPr>
      <t xml:space="preserve">杰克</t>
    </r>
    <r>
      <rPr>
        <sz val="11"/>
        <rFont val="Arial"/>
        <family val="0"/>
        <charset val="1"/>
      </rPr>
      <t xml:space="preserve">, Nooby❤️Pi2r</t>
    </r>
  </si>
  <si>
    <r>
      <rPr>
        <sz val="11"/>
        <rFont val="Arial"/>
        <family val="0"/>
        <charset val="1"/>
      </rPr>
      <t xml:space="preserve">Coco, </t>
    </r>
    <r>
      <rPr>
        <sz val="11"/>
        <rFont val="Noto Sans CJK SC"/>
        <family val="2"/>
      </rPr>
      <t xml:space="preserve">枫｜</t>
    </r>
    <r>
      <rPr>
        <sz val="11"/>
        <rFont val="Arial"/>
        <family val="0"/>
        <charset val="1"/>
      </rPr>
      <t xml:space="preserve">rakan❤️</t>
    </r>
    <r>
      <rPr>
        <sz val="11"/>
        <rFont val="Noto Sans CJK SC"/>
        <family val="2"/>
      </rPr>
      <t xml:space="preserve">安之</t>
    </r>
  </si>
  <si>
    <t xml:space="preserve">MH Axel, Steeef</t>
  </si>
  <si>
    <r>
      <rPr>
        <sz val="11"/>
        <rFont val="Arial"/>
        <family val="0"/>
        <charset val="1"/>
      </rPr>
      <t xml:space="preserve">droy, </t>
    </r>
    <r>
      <rPr>
        <sz val="11"/>
        <rFont val="Noto Sans CJK SC"/>
        <family val="2"/>
      </rPr>
      <t xml:space="preserve">ぐりてゃん</t>
    </r>
  </si>
  <si>
    <t xml:space="preserve">BattleSRAM, Clown, Coco, MH Axel, Samuel Bassotto, Steeef, TMX I Mateja, Wallace, Yoru, adriel</t>
  </si>
  <si>
    <t xml:space="preserve">RUBIZALEZ, SK Morten, TMX I Mateja, Yoru, ✨Tanji</t>
  </si>
  <si>
    <t xml:space="preserve">Code: Furkan, Yoru</t>
  </si>
  <si>
    <r>
      <rPr>
        <sz val="11"/>
        <rFont val="Arial"/>
        <family val="0"/>
        <charset val="1"/>
      </rPr>
      <t xml:space="preserve">Adox, Nooby❤️Pi2r, RUBIZALEZ, </t>
    </r>
    <r>
      <rPr>
        <sz val="11"/>
        <rFont val="Noto Sans CJK SC"/>
        <family val="2"/>
      </rPr>
      <t xml:space="preserve">加急</t>
    </r>
    <r>
      <rPr>
        <sz val="11"/>
        <rFont val="Arial"/>
        <family val="0"/>
        <charset val="1"/>
      </rPr>
      <t xml:space="preserve">Sinistro™</t>
    </r>
  </si>
  <si>
    <r>
      <rPr>
        <sz val="11"/>
        <rFont val="Arial"/>
        <family val="0"/>
        <charset val="1"/>
      </rPr>
      <t xml:space="preserve">Coco, Code: Furkan, JL Viiper, LF</t>
    </r>
    <r>
      <rPr>
        <sz val="11"/>
        <rFont val="Noto Sans CJK SC"/>
        <family val="2"/>
      </rPr>
      <t xml:space="preserve">丨张✨</t>
    </r>
    <r>
      <rPr>
        <sz val="11"/>
        <rFont val="Arial"/>
        <family val="0"/>
        <charset val="1"/>
      </rPr>
      <t xml:space="preserve">Ink❤️llb, MH Axel, Rin✨</t>
    </r>
    <r>
      <rPr>
        <sz val="11"/>
        <rFont val="Noto Sans CJK SC"/>
        <family val="2"/>
      </rPr>
      <t xml:space="preserve">安之</t>
    </r>
    <r>
      <rPr>
        <sz val="11"/>
        <rFont val="Arial"/>
        <family val="0"/>
        <charset val="1"/>
      </rPr>
      <t xml:space="preserve">, TMX I Mateja, Turan✨, WL ✨ Tytoń </t>
    </r>
    <r>
      <rPr>
        <sz val="11"/>
        <rFont val="Noto Sans CJK SC"/>
        <family val="2"/>
      </rPr>
      <t xml:space="preserve">劲头</t>
    </r>
    <r>
      <rPr>
        <sz val="11"/>
        <rFont val="Arial"/>
        <family val="0"/>
        <charset val="1"/>
      </rPr>
      <t xml:space="preserve">, ✨Tanji,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r>
      <rPr>
        <sz val="11"/>
        <rFont val="Arial"/>
        <family val="0"/>
        <charset val="1"/>
      </rPr>
      <t xml:space="preserve">, </t>
    </r>
    <r>
      <rPr>
        <sz val="11"/>
        <rFont val="Noto Sans CJK SC"/>
        <family val="2"/>
      </rPr>
      <t xml:space="preserve">加急</t>
    </r>
    <r>
      <rPr>
        <sz val="11"/>
        <rFont val="Arial"/>
        <family val="0"/>
        <charset val="1"/>
      </rPr>
      <t xml:space="preserve">Sinistro™</t>
    </r>
  </si>
  <si>
    <t xml:space="preserve">Clown, Mohamed Light, Samuel Bassotto</t>
  </si>
  <si>
    <r>
      <rPr>
        <sz val="11"/>
        <rFont val="Arial"/>
        <family val="0"/>
        <charset val="1"/>
      </rPr>
      <t xml:space="preserve">Adox, CAL Sub ™✨</t>
    </r>
    <r>
      <rPr>
        <sz val="11"/>
        <rFont val="Noto Sans CJK SC"/>
        <family val="2"/>
      </rPr>
      <t xml:space="preserve">杰克</t>
    </r>
    <r>
      <rPr>
        <sz val="11"/>
        <rFont val="Arial"/>
        <family val="0"/>
        <charset val="1"/>
      </rPr>
      <t xml:space="preserve">, Clown, Coco, Code: Furkan, ErBacce, Ian77, JorZ, Kimchi77✨</t>
    </r>
    <r>
      <rPr>
        <sz val="11"/>
        <rFont val="Noto Sans CJK SC"/>
        <family val="2"/>
      </rPr>
      <t xml:space="preserve">小小罗</t>
    </r>
    <r>
      <rPr>
        <sz val="11"/>
        <rFont val="Arial"/>
        <family val="0"/>
        <charset val="1"/>
      </rPr>
      <t xml:space="preserve">, Mohamed Light, Nooby❤️Pi2r, Pedro™️, Rin✨</t>
    </r>
    <r>
      <rPr>
        <sz val="11"/>
        <rFont val="Noto Sans CJK SC"/>
        <family val="2"/>
      </rPr>
      <t xml:space="preserve">安之</t>
    </r>
    <r>
      <rPr>
        <sz val="11"/>
        <rFont val="Arial"/>
        <family val="0"/>
        <charset val="1"/>
      </rPr>
      <t xml:space="preserve">, SK xopxsam, SandBox, Vitor75, WL ✨ Tytoń </t>
    </r>
    <r>
      <rPr>
        <sz val="11"/>
        <rFont val="Noto Sans CJK SC"/>
        <family val="2"/>
      </rPr>
      <t xml:space="preserve">劲头</t>
    </r>
    <r>
      <rPr>
        <sz val="11"/>
        <rFont val="Arial"/>
        <family val="0"/>
        <charset val="1"/>
      </rPr>
      <t xml:space="preserve">, adriel</t>
    </r>
  </si>
  <si>
    <r>
      <rPr>
        <sz val="11"/>
        <rFont val="Arial"/>
        <family val="0"/>
        <charset val="1"/>
      </rPr>
      <t xml:space="preserve">CAL Sub ™✨</t>
    </r>
    <r>
      <rPr>
        <sz val="11"/>
        <rFont val="Noto Sans CJK SC"/>
        <family val="2"/>
      </rPr>
      <t xml:space="preserve">杰克</t>
    </r>
    <r>
      <rPr>
        <sz val="11"/>
        <rFont val="Arial"/>
        <family val="0"/>
        <charset val="1"/>
      </rPr>
      <t xml:space="preserve">, TMX I Mateja, Wallace</t>
    </r>
  </si>
  <si>
    <r>
      <rPr>
        <sz val="11"/>
        <rFont val="Arial"/>
        <family val="0"/>
        <charset val="1"/>
      </rPr>
      <t xml:space="preserve">Ryley, WL ✨ Tytoń </t>
    </r>
    <r>
      <rPr>
        <sz val="11"/>
        <rFont val="Noto Sans CJK SC"/>
        <family val="2"/>
      </rPr>
      <t xml:space="preserve">劲头</t>
    </r>
  </si>
  <si>
    <t xml:space="preserve">TMX I Mateja, Turan✨</t>
  </si>
  <si>
    <r>
      <rPr>
        <sz val="11"/>
        <rFont val="Arial"/>
        <family val="0"/>
        <charset val="1"/>
      </rPr>
      <t xml:space="preserve">Dess, </t>
    </r>
    <r>
      <rPr>
        <sz val="11"/>
        <rFont val="Noto Sans CJK SC"/>
        <family val="2"/>
      </rPr>
      <t xml:space="preserve">鬼舞辻無惨</t>
    </r>
  </si>
  <si>
    <r>
      <rPr>
        <sz val="11"/>
        <rFont val="Arial"/>
        <family val="0"/>
        <charset val="1"/>
      </rPr>
      <t xml:space="preserve">Dess, Lucas.xit✨</t>
    </r>
    <r>
      <rPr>
        <sz val="11"/>
        <rFont val="Noto Sans CJK SC"/>
        <family val="2"/>
      </rPr>
      <t xml:space="preserve">之安神</t>
    </r>
    <r>
      <rPr>
        <sz val="11"/>
        <rFont val="Arial"/>
        <family val="0"/>
        <charset val="1"/>
      </rPr>
      <t xml:space="preserve">, ✨Tanji, </t>
    </r>
    <r>
      <rPr>
        <sz val="11"/>
        <rFont val="Noto Sans CJK SC"/>
        <family val="2"/>
      </rPr>
      <t xml:space="preserve">ぐりてゃん</t>
    </r>
  </si>
  <si>
    <r>
      <rPr>
        <sz val="11"/>
        <rFont val="Arial"/>
        <family val="0"/>
        <charset val="1"/>
      </rPr>
      <t xml:space="preserve">Coco, EGW, ErBacce, Kimchi77✨</t>
    </r>
    <r>
      <rPr>
        <sz val="11"/>
        <rFont val="Noto Sans CJK SC"/>
        <family val="2"/>
      </rPr>
      <t xml:space="preserve">小小罗</t>
    </r>
    <r>
      <rPr>
        <sz val="11"/>
        <rFont val="Arial"/>
        <family val="0"/>
        <charset val="1"/>
      </rPr>
      <t xml:space="preserve">, SandBox, WL ✨ Tytoń </t>
    </r>
    <r>
      <rPr>
        <sz val="11"/>
        <rFont val="Noto Sans CJK SC"/>
        <family val="2"/>
      </rPr>
      <t xml:space="preserve">劲头</t>
    </r>
    <r>
      <rPr>
        <sz val="11"/>
        <rFont val="Arial"/>
        <family val="0"/>
        <charset val="1"/>
      </rPr>
      <t xml:space="preserve">, adriel</t>
    </r>
  </si>
  <si>
    <r>
      <rPr>
        <sz val="11"/>
        <rFont val="Arial"/>
        <family val="0"/>
        <charset val="1"/>
      </rPr>
      <t xml:space="preserve">Asaf, CAL Sub ™✨</t>
    </r>
    <r>
      <rPr>
        <sz val="11"/>
        <rFont val="Noto Sans CJK SC"/>
        <family val="2"/>
      </rPr>
      <t xml:space="preserve">杰克</t>
    </r>
    <r>
      <rPr>
        <sz val="11"/>
        <rFont val="Arial"/>
        <family val="0"/>
        <charset val="1"/>
      </rPr>
      <t xml:space="preserve">, Ian77, Wallace</t>
    </r>
  </si>
  <si>
    <t xml:space="preserve">Kitashiyan, ✨Tanji</t>
  </si>
  <si>
    <t xml:space="preserve">EGW, Kitashiyan, SandBox</t>
  </si>
  <si>
    <r>
      <rPr>
        <sz val="11"/>
        <rFont val="Arial"/>
        <family val="0"/>
        <charset val="1"/>
      </rPr>
      <t xml:space="preserve">Rainbow, evolve✨</t>
    </r>
    <r>
      <rPr>
        <sz val="11"/>
        <rFont val="Noto Sans CJK SC"/>
        <family val="2"/>
      </rPr>
      <t xml:space="preserve">律师</t>
    </r>
  </si>
  <si>
    <t xml:space="preserve">DK, SK Morten</t>
  </si>
  <si>
    <r>
      <rPr>
        <sz val="11"/>
        <rFont val="Arial"/>
        <family val="0"/>
        <charset val="1"/>
      </rPr>
      <t xml:space="preserve">Code: Furkan, DK, MH Axel, Pedro™️, RUBIZALEZ, Ryley, TMX I Mateja, Wallace, </t>
    </r>
    <r>
      <rPr>
        <sz val="11"/>
        <rFont val="Noto Sans CJK SC"/>
        <family val="2"/>
      </rPr>
      <t xml:space="preserve">加急</t>
    </r>
    <r>
      <rPr>
        <sz val="11"/>
        <rFont val="Arial"/>
        <family val="0"/>
        <charset val="1"/>
      </rPr>
      <t xml:space="preserve">Sinistro™</t>
    </r>
  </si>
  <si>
    <t xml:space="preserve">DK, MH Axel</t>
  </si>
  <si>
    <r>
      <rPr>
        <sz val="11"/>
        <rFont val="Arial"/>
        <family val="0"/>
        <charset val="1"/>
      </rPr>
      <t xml:space="preserve">CAL Sub ™✨</t>
    </r>
    <r>
      <rPr>
        <sz val="11"/>
        <rFont val="Noto Sans CJK SC"/>
        <family val="2"/>
      </rPr>
      <t xml:space="preserve">杰克</t>
    </r>
    <r>
      <rPr>
        <sz val="11"/>
        <rFont val="Arial"/>
        <family val="0"/>
        <charset val="1"/>
      </rPr>
      <t xml:space="preserve">, Clown, Coco, Code: Furkan, Dess, JL Viiper, JorZ, Kimchi77✨</t>
    </r>
    <r>
      <rPr>
        <sz val="11"/>
        <rFont val="Noto Sans CJK SC"/>
        <family val="2"/>
      </rPr>
      <t xml:space="preserve">小小罗</t>
    </r>
    <r>
      <rPr>
        <sz val="11"/>
        <rFont val="Arial"/>
        <family val="0"/>
        <charset val="1"/>
      </rPr>
      <t xml:space="preserve">, Kitashiyan, MH Axel, Pedro™️, Rainbow, Ryley, SandBox, Steeef, TMX I Mateja, Wallace, Yoru, adriel, evolve✨</t>
    </r>
    <r>
      <rPr>
        <sz val="11"/>
        <rFont val="Noto Sans CJK SC"/>
        <family val="2"/>
      </rPr>
      <t xml:space="preserve">律师</t>
    </r>
    <r>
      <rPr>
        <sz val="11"/>
        <rFont val="Arial"/>
        <family val="0"/>
        <charset val="1"/>
      </rPr>
      <t xml:space="preserve">, ✨Tanji, </t>
    </r>
    <r>
      <rPr>
        <sz val="11"/>
        <rFont val="Noto Sans CJK SC"/>
        <family val="2"/>
      </rPr>
      <t xml:space="preserve">たぁ</t>
    </r>
  </si>
  <si>
    <t xml:space="preserve">RUBIZALEZ, TMX I Mateja</t>
  </si>
  <si>
    <r>
      <rPr>
        <sz val="11"/>
        <rFont val="Arial"/>
        <family val="0"/>
        <charset val="1"/>
      </rPr>
      <t xml:space="preserve">BattleSRAM, Betfas, CAL Sub ™✨</t>
    </r>
    <r>
      <rPr>
        <sz val="11"/>
        <rFont val="Noto Sans CJK SC"/>
        <family val="2"/>
      </rPr>
      <t xml:space="preserve">杰克</t>
    </r>
    <r>
      <rPr>
        <sz val="11"/>
        <rFont val="Arial"/>
        <family val="0"/>
        <charset val="1"/>
      </rPr>
      <t xml:space="preserve">, Clown, Coco, DK, ErBacce, Ian77, JL Viiper, JorZ, Kitashiyan, Lucas.xit✨</t>
    </r>
    <r>
      <rPr>
        <sz val="11"/>
        <rFont val="Noto Sans CJK SC"/>
        <family val="2"/>
      </rPr>
      <t xml:space="preserve">之安神</t>
    </r>
    <r>
      <rPr>
        <sz val="11"/>
        <rFont val="Arial"/>
        <family val="0"/>
        <charset val="1"/>
      </rPr>
      <t xml:space="preserve">, MH Axel, Mohamed Light, Nicoco23, Nooby❤️Pi2r, Pedro™️, RAD, RUBIZALEZ, Rainbow, Rin✨</t>
    </r>
    <r>
      <rPr>
        <sz val="11"/>
        <rFont val="Noto Sans CJK SC"/>
        <family val="2"/>
      </rPr>
      <t xml:space="preserve">安之</t>
    </r>
    <r>
      <rPr>
        <sz val="11"/>
        <rFont val="Arial"/>
        <family val="0"/>
        <charset val="1"/>
      </rPr>
      <t xml:space="preserve">, Ryley, SK Morten, Samuel Bassotto, Steeef, Turan✨, Vitor75, WL ✨ Tytoń </t>
    </r>
    <r>
      <rPr>
        <sz val="11"/>
        <rFont val="Noto Sans CJK SC"/>
        <family val="2"/>
      </rPr>
      <t xml:space="preserve">劲头</t>
    </r>
    <r>
      <rPr>
        <sz val="11"/>
        <rFont val="Arial"/>
        <family val="0"/>
        <charset val="1"/>
      </rPr>
      <t xml:space="preserve">, Wallace, Yoru, adriel, evolve✨</t>
    </r>
    <r>
      <rPr>
        <sz val="11"/>
        <rFont val="Noto Sans CJK SC"/>
        <family val="2"/>
      </rPr>
      <t xml:space="preserve">律师</t>
    </r>
    <r>
      <rPr>
        <sz val="11"/>
        <rFont val="Arial"/>
        <family val="0"/>
        <charset val="1"/>
      </rPr>
      <t xml:space="preserve">, ✨Tanji,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加急</t>
    </r>
    <r>
      <rPr>
        <sz val="11"/>
        <rFont val="Arial"/>
        <family val="0"/>
        <charset val="1"/>
      </rPr>
      <t xml:space="preserve">Sinistro™</t>
    </r>
  </si>
  <si>
    <t xml:space="preserve">Mohamed Light, Nooby❤️Pi2r</t>
  </si>
  <si>
    <r>
      <rPr>
        <sz val="11"/>
        <rFont val="Arial"/>
        <family val="0"/>
        <charset val="1"/>
      </rPr>
      <t xml:space="preserve">CAL Sub ™✨</t>
    </r>
    <r>
      <rPr>
        <sz val="11"/>
        <rFont val="Noto Sans CJK SC"/>
        <family val="2"/>
      </rPr>
      <t xml:space="preserve">杰克</t>
    </r>
    <r>
      <rPr>
        <sz val="11"/>
        <rFont val="Arial"/>
        <family val="0"/>
        <charset val="1"/>
      </rPr>
      <t xml:space="preserve">, Steeef</t>
    </r>
  </si>
  <si>
    <r>
      <rPr>
        <sz val="11"/>
        <rFont val="Arial"/>
        <family val="0"/>
        <charset val="1"/>
      </rPr>
      <t xml:space="preserve">RUBIZALEZ, </t>
    </r>
    <r>
      <rPr>
        <sz val="11"/>
        <rFont val="Noto Sans CJK SC"/>
        <family val="2"/>
      </rPr>
      <t xml:space="preserve">우티비구독좋아요</t>
    </r>
  </si>
  <si>
    <t xml:space="preserve">Coco, Code: Furkan, Pedro™️, SandBox, Steeef, Yoru</t>
  </si>
  <si>
    <r>
      <rPr>
        <sz val="11"/>
        <rFont val="Arial"/>
        <family val="0"/>
        <charset val="1"/>
      </rPr>
      <t xml:space="preserve">MH Axel, Rin✨</t>
    </r>
    <r>
      <rPr>
        <sz val="11"/>
        <rFont val="Noto Sans CJK SC"/>
        <family val="2"/>
      </rPr>
      <t xml:space="preserve">安之</t>
    </r>
  </si>
  <si>
    <r>
      <rPr>
        <sz val="11"/>
        <rFont val="Arial"/>
        <family val="0"/>
        <charset val="1"/>
      </rPr>
      <t xml:space="preserve">Asaf, Betfas, Clown, Coco, Kimchi77✨</t>
    </r>
    <r>
      <rPr>
        <sz val="11"/>
        <rFont val="Noto Sans CJK SC"/>
        <family val="2"/>
      </rPr>
      <t xml:space="preserve">小小罗</t>
    </r>
    <r>
      <rPr>
        <sz val="11"/>
        <rFont val="Arial"/>
        <family val="0"/>
        <charset val="1"/>
      </rPr>
      <t xml:space="preserve">, Nooby❤️Pi2r, Ryley, SK Morten, SandBox, adriel, droy, evolve✨</t>
    </r>
    <r>
      <rPr>
        <sz val="11"/>
        <rFont val="Noto Sans CJK SC"/>
        <family val="2"/>
      </rPr>
      <t xml:space="preserve">律师</t>
    </r>
    <r>
      <rPr>
        <sz val="11"/>
        <rFont val="Arial"/>
        <family val="0"/>
        <charset val="1"/>
      </rPr>
      <t xml:space="preserve">, </t>
    </r>
    <r>
      <rPr>
        <sz val="11"/>
        <rFont val="Noto Sans CJK SC"/>
        <family val="2"/>
      </rPr>
      <t xml:space="preserve">ぐりてゃん</t>
    </r>
  </si>
  <si>
    <t xml:space="preserve">BattleSRAM, Pedro™️, Steeef</t>
  </si>
  <si>
    <r>
      <rPr>
        <sz val="11"/>
        <rFont val="Arial"/>
        <family val="0"/>
        <charset val="1"/>
      </rPr>
      <t xml:space="preserve">Kimchi77✨</t>
    </r>
    <r>
      <rPr>
        <sz val="11"/>
        <rFont val="Noto Sans CJK SC"/>
        <family val="2"/>
      </rPr>
      <t xml:space="preserve">小小罗</t>
    </r>
    <r>
      <rPr>
        <sz val="11"/>
        <rFont val="Arial"/>
        <family val="0"/>
        <charset val="1"/>
      </rPr>
      <t xml:space="preserve">, MH Axel, </t>
    </r>
    <r>
      <rPr>
        <sz val="11"/>
        <rFont val="Noto Sans CJK SC"/>
        <family val="2"/>
      </rPr>
      <t xml:space="preserve">加急</t>
    </r>
    <r>
      <rPr>
        <sz val="11"/>
        <rFont val="Arial"/>
        <family val="0"/>
        <charset val="1"/>
      </rPr>
      <t xml:space="preserve">Sinistro™,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</si>
  <si>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Betfas, Ian77, LF</t>
    </r>
    <r>
      <rPr>
        <sz val="11"/>
        <rFont val="Noto Sans CJK SC"/>
        <family val="2"/>
      </rPr>
      <t xml:space="preserve">丨张✨</t>
    </r>
    <r>
      <rPr>
        <sz val="11"/>
        <rFont val="Arial"/>
        <family val="0"/>
        <charset val="1"/>
      </rPr>
      <t xml:space="preserve">Ink❤️llb, Pedro™️, Samuel Bassotto, SandBox, adriel</t>
    </r>
  </si>
  <si>
    <r>
      <rPr>
        <sz val="11"/>
        <rFont val="Arial"/>
        <family val="0"/>
        <charset val="1"/>
      </rPr>
      <t xml:space="preserve">Coco, RAD, ✨Tanji,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</si>
  <si>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Lucas✨</t>
    </r>
    <r>
      <rPr>
        <sz val="11"/>
        <rFont val="Noto Sans CJK SC"/>
        <family val="2"/>
      </rPr>
      <t xml:space="preserve">杰克</t>
    </r>
    <r>
      <rPr>
        <sz val="11"/>
        <rFont val="Arial"/>
        <family val="0"/>
        <charset val="1"/>
      </rPr>
      <t xml:space="preserve">, Samuel Bassotto</t>
    </r>
  </si>
  <si>
    <r>
      <rPr>
        <sz val="11"/>
        <rFont val="Arial"/>
        <family val="0"/>
        <charset val="1"/>
      </rPr>
      <t xml:space="preserve">Betfas, JL Viiper, SandBox, </t>
    </r>
    <r>
      <rPr>
        <sz val="11"/>
        <rFont val="Noto Sans CJK SC"/>
        <family val="2"/>
      </rPr>
      <t xml:space="preserve">むぎったん</t>
    </r>
  </si>
  <si>
    <r>
      <rPr>
        <sz val="11"/>
        <rFont val="Arial"/>
        <family val="0"/>
        <charset val="1"/>
      </rPr>
      <t xml:space="preserve">CAL Sub ™✨</t>
    </r>
    <r>
      <rPr>
        <sz val="11"/>
        <rFont val="Noto Sans CJK SC"/>
        <family val="2"/>
      </rPr>
      <t xml:space="preserve">杰克</t>
    </r>
    <r>
      <rPr>
        <sz val="11"/>
        <rFont val="Arial"/>
        <family val="0"/>
        <charset val="1"/>
      </rPr>
      <t xml:space="preserve">, </t>
    </r>
    <r>
      <rPr>
        <sz val="11"/>
        <rFont val="Noto Sans CJK SC"/>
        <family val="2"/>
      </rPr>
      <t xml:space="preserve">우티비구독좋아요</t>
    </r>
  </si>
  <si>
    <r>
      <rPr>
        <sz val="11"/>
        <rFont val="Arial"/>
        <family val="0"/>
        <charset val="1"/>
      </rPr>
      <t xml:space="preserve">WL ✨ Tytoń </t>
    </r>
    <r>
      <rPr>
        <sz val="11"/>
        <rFont val="Noto Sans CJK SC"/>
        <family val="2"/>
      </rPr>
      <t xml:space="preserve">劲头</t>
    </r>
    <r>
      <rPr>
        <sz val="11"/>
        <rFont val="Arial"/>
        <family val="0"/>
        <charset val="1"/>
      </rPr>
      <t xml:space="preserve">, Wallace</t>
    </r>
  </si>
  <si>
    <r>
      <rPr>
        <sz val="11"/>
        <rFont val="Arial"/>
        <family val="0"/>
        <charset val="1"/>
      </rPr>
      <t xml:space="preserve">Ian77, JL Viiper, Kitashiyan, MH Axel, Pedro™️, RAD, Rainbow, Rin✨</t>
    </r>
    <r>
      <rPr>
        <sz val="11"/>
        <rFont val="Noto Sans CJK SC"/>
        <family val="2"/>
      </rPr>
      <t xml:space="preserve">安之</t>
    </r>
    <r>
      <rPr>
        <sz val="11"/>
        <rFont val="Arial"/>
        <family val="0"/>
        <charset val="1"/>
      </rPr>
      <t xml:space="preserve">, Ryley, SandBox, </t>
    </r>
    <r>
      <rPr>
        <sz val="11"/>
        <rFont val="Noto Sans CJK SC"/>
        <family val="2"/>
      </rPr>
      <t xml:space="preserve">たぁ</t>
    </r>
    <r>
      <rPr>
        <sz val="11"/>
        <rFont val="Arial"/>
        <family val="0"/>
        <charset val="1"/>
      </rPr>
      <t xml:space="preserve">, </t>
    </r>
    <r>
      <rPr>
        <sz val="11"/>
        <rFont val="Noto Sans CJK SC"/>
        <family val="2"/>
      </rPr>
      <t xml:space="preserve">むぎったん</t>
    </r>
    <r>
      <rPr>
        <sz val="11"/>
        <rFont val="Arial"/>
        <family val="0"/>
        <charset val="1"/>
      </rPr>
      <t xml:space="preserve">, </t>
    </r>
    <r>
      <rPr>
        <sz val="11"/>
        <rFont val="Noto Sans CJK SC"/>
        <family val="2"/>
      </rPr>
      <t xml:space="preserve">加急</t>
    </r>
    <r>
      <rPr>
        <sz val="11"/>
        <rFont val="Arial"/>
        <family val="0"/>
        <charset val="1"/>
      </rPr>
      <t xml:space="preserve">Sinistro™</t>
    </r>
  </si>
  <si>
    <r>
      <rPr>
        <sz val="11"/>
        <rFont val="Arial"/>
        <family val="0"/>
        <charset val="1"/>
      </rPr>
      <t xml:space="preserve">JorZ, RAD, Rin✨</t>
    </r>
    <r>
      <rPr>
        <sz val="11"/>
        <rFont val="Noto Sans CJK SC"/>
        <family val="2"/>
      </rPr>
      <t xml:space="preserve">安之</t>
    </r>
    <r>
      <rPr>
        <sz val="11"/>
        <rFont val="Arial"/>
        <family val="0"/>
        <charset val="1"/>
      </rPr>
      <t xml:space="preserve">, Steeef</t>
    </r>
  </si>
  <si>
    <r>
      <rPr>
        <sz val="11"/>
        <rFont val="Arial"/>
        <family val="0"/>
        <charset val="1"/>
      </rPr>
      <t xml:space="preserve">CAL Sub ™✨</t>
    </r>
    <r>
      <rPr>
        <sz val="11"/>
        <rFont val="Noto Sans CJK SC"/>
        <family val="2"/>
      </rPr>
      <t xml:space="preserve">杰克</t>
    </r>
    <r>
      <rPr>
        <sz val="11"/>
        <rFont val="Arial"/>
        <family val="0"/>
        <charset val="1"/>
      </rPr>
      <t xml:space="preserve">, ErBacce, Wallace</t>
    </r>
  </si>
  <si>
    <r>
      <rPr>
        <sz val="11"/>
        <rFont val="Arial"/>
        <family val="0"/>
        <charset val="1"/>
      </rPr>
      <t xml:space="preserve">Adox, Asaf, Betfas, CAL Sub ™✨</t>
    </r>
    <r>
      <rPr>
        <sz val="11"/>
        <rFont val="Noto Sans CJK SC"/>
        <family val="2"/>
      </rPr>
      <t xml:space="preserve">杰克</t>
    </r>
    <r>
      <rPr>
        <sz val="11"/>
        <rFont val="Arial"/>
        <family val="0"/>
        <charset val="1"/>
      </rPr>
      <t xml:space="preserve">, Clown, Coco, ErBacce, Ian77, JL Viiper, JorZ, Kitashiyan, MH Axel, Mohamed Light, Pedro™️, RAD, Rainbow, Ryley, SK Morten, SK xopxsam, SandBox, Steeef, Vitor75, Wallace, Yoru, droy, evolve✨</t>
    </r>
    <r>
      <rPr>
        <sz val="11"/>
        <rFont val="Noto Sans CJK SC"/>
        <family val="2"/>
      </rPr>
      <t xml:space="preserve">律师</t>
    </r>
    <r>
      <rPr>
        <sz val="11"/>
        <rFont val="Arial"/>
        <family val="0"/>
        <charset val="1"/>
      </rPr>
      <t xml:space="preserve">, ✨Tanji,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</si>
  <si>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Ian77, Kitashiyan, Lucas✨</t>
    </r>
    <r>
      <rPr>
        <sz val="11"/>
        <rFont val="Noto Sans CJK SC"/>
        <family val="2"/>
      </rPr>
      <t xml:space="preserve">杰克</t>
    </r>
    <r>
      <rPr>
        <sz val="11"/>
        <rFont val="Arial"/>
        <family val="0"/>
        <charset val="1"/>
      </rPr>
      <t xml:space="preserve">, Ryley</t>
    </r>
  </si>
  <si>
    <t xml:space="preserve">Code: Furkan, MH Axel</t>
  </si>
  <si>
    <t xml:space="preserve">Asaf, Clown, SandBox, adriel</t>
  </si>
  <si>
    <t xml:space="preserve">JL Viiper, MH Axel, RUBIZALEZ, Rainbow, Samuel Bassotto, Steeef</t>
  </si>
  <si>
    <r>
      <rPr>
        <sz val="11"/>
        <rFont val="Arial"/>
        <family val="0"/>
        <charset val="1"/>
      </rPr>
      <t xml:space="preserve">Samuel Bassotto,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</si>
  <si>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Clown, Nooby❤️Pi2r, Pedro™️, adriel,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</si>
  <si>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CAL Sub ™✨</t>
    </r>
    <r>
      <rPr>
        <sz val="11"/>
        <rFont val="Noto Sans CJK SC"/>
        <family val="2"/>
      </rPr>
      <t xml:space="preserve">杰克</t>
    </r>
    <r>
      <rPr>
        <sz val="11"/>
        <rFont val="Arial"/>
        <family val="0"/>
        <charset val="1"/>
      </rPr>
      <t xml:space="preserve">, Code: Furkan, Ian77, LF</t>
    </r>
    <r>
      <rPr>
        <sz val="11"/>
        <rFont val="Noto Sans CJK SC"/>
        <family val="2"/>
      </rPr>
      <t xml:space="preserve">丨张✨</t>
    </r>
    <r>
      <rPr>
        <sz val="11"/>
        <rFont val="Arial"/>
        <family val="0"/>
        <charset val="1"/>
      </rPr>
      <t xml:space="preserve">Ink❤️llb, Mohamed Light, Nooby❤️Pi2r, Pedro™️, Ryley, Samuel Bassotto, SandBox, Vitor75, </t>
    </r>
    <r>
      <rPr>
        <sz val="11"/>
        <rFont val="Noto Sans CJK SC"/>
        <family val="2"/>
      </rPr>
      <t xml:space="preserve">ぐりてゃん</t>
    </r>
    <r>
      <rPr>
        <sz val="11"/>
        <rFont val="Arial"/>
        <family val="0"/>
        <charset val="1"/>
      </rPr>
      <t xml:space="preserve">, </t>
    </r>
    <r>
      <rPr>
        <sz val="11"/>
        <rFont val="Noto Sans CJK SC"/>
        <family val="2"/>
      </rPr>
      <t xml:space="preserve">たぁ</t>
    </r>
  </si>
  <si>
    <t xml:space="preserve">Betfas, Mohamed Light, Nooby❤️Pi2r, Ryley</t>
  </si>
  <si>
    <t xml:space="preserve">ぐりてゃん, むぎったん</t>
  </si>
  <si>
    <t xml:space="preserve">Pedro™️, Wallace</t>
  </si>
  <si>
    <r>
      <rPr>
        <sz val="11"/>
        <rFont val="Arial"/>
        <family val="0"/>
        <charset val="1"/>
      </rPr>
      <t xml:space="preserve">Asaf, Coco, Code: Furkan, Pedro™️, Ryley, SK xopxsam, Steeef, Turan✨, Vitor75,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</si>
  <si>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Coco, Pedro™️, Steeef, TMX I Mateja,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</si>
  <si>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CAL Sub ™✨</t>
    </r>
    <r>
      <rPr>
        <sz val="11"/>
        <rFont val="Noto Sans CJK SC"/>
        <family val="2"/>
      </rPr>
      <t xml:space="preserve">杰克</t>
    </r>
    <r>
      <rPr>
        <sz val="11"/>
        <rFont val="Arial"/>
        <family val="0"/>
        <charset val="1"/>
      </rPr>
      <t xml:space="preserve">, Rin✨</t>
    </r>
    <r>
      <rPr>
        <sz val="11"/>
        <rFont val="Noto Sans CJK SC"/>
        <family val="2"/>
      </rPr>
      <t xml:space="preserve">安之</t>
    </r>
    <r>
      <rPr>
        <sz val="11"/>
        <rFont val="Arial"/>
        <family val="0"/>
        <charset val="1"/>
      </rPr>
      <t xml:space="preserve">, Ryley, Vitor75, </t>
    </r>
    <r>
      <rPr>
        <sz val="11"/>
        <rFont val="Noto Sans CJK SC"/>
        <family val="2"/>
      </rPr>
      <t xml:space="preserve">ぐりてゃん</t>
    </r>
  </si>
  <si>
    <r>
      <rPr>
        <sz val="11"/>
        <rFont val="Arial"/>
        <family val="0"/>
        <charset val="1"/>
      </rPr>
      <t xml:space="preserve">BattleSRAM, </t>
    </r>
    <r>
      <rPr>
        <sz val="11"/>
        <rFont val="Noto Sans CJK SC"/>
        <family val="2"/>
      </rPr>
      <t xml:space="preserve">むぎったん</t>
    </r>
  </si>
  <si>
    <r>
      <rPr>
        <sz val="11"/>
        <rFont val="Arial"/>
        <family val="0"/>
        <charset val="1"/>
      </rPr>
      <t xml:space="preserve">Ian77, MH Axel, Pedro™️, SK Morten, Wallace, droy, evolve✨</t>
    </r>
    <r>
      <rPr>
        <sz val="11"/>
        <rFont val="Noto Sans CJK SC"/>
        <family val="2"/>
      </rPr>
      <t xml:space="preserve">律师</t>
    </r>
    <r>
      <rPr>
        <sz val="11"/>
        <rFont val="Arial"/>
        <family val="0"/>
        <charset val="1"/>
      </rPr>
      <t xml:space="preserve">, </t>
    </r>
    <r>
      <rPr>
        <sz val="11"/>
        <rFont val="Noto Sans CJK SC"/>
        <family val="2"/>
      </rPr>
      <t xml:space="preserve">ぐりてゃん</t>
    </r>
  </si>
  <si>
    <r>
      <rPr>
        <sz val="11"/>
        <rFont val="Arial"/>
        <family val="0"/>
        <charset val="1"/>
      </rPr>
      <t xml:space="preserve">Ian77, </t>
    </r>
    <r>
      <rPr>
        <sz val="11"/>
        <rFont val="Noto Sans CJK SC"/>
        <family val="2"/>
      </rPr>
      <t xml:space="preserve">たぁ</t>
    </r>
  </si>
  <si>
    <t xml:space="preserve">Code: Furkan, Samuel Bassotto, Wallace</t>
  </si>
  <si>
    <t xml:space="preserve">Asaf, Mohamed Light</t>
  </si>
  <si>
    <r>
      <rPr>
        <sz val="11"/>
        <rFont val="Arial"/>
        <family val="0"/>
        <charset val="1"/>
      </rPr>
      <t xml:space="preserve">ErBacce, </t>
    </r>
    <r>
      <rPr>
        <sz val="11"/>
        <rFont val="Noto Sans CJK SC"/>
        <family val="2"/>
      </rPr>
      <t xml:space="preserve">たぁ</t>
    </r>
  </si>
  <si>
    <t xml:space="preserve">Code: Furkan, JorZ, Rainbow, SandBox, Yoru</t>
  </si>
  <si>
    <t xml:space="preserve">ErBacce, MH Axel</t>
  </si>
  <si>
    <r>
      <rPr>
        <sz val="11"/>
        <rFont val="Arial"/>
        <family val="0"/>
        <charset val="1"/>
      </rPr>
      <t xml:space="preserve">CAL Sub ™✨</t>
    </r>
    <r>
      <rPr>
        <sz val="11"/>
        <rFont val="Noto Sans CJK SC"/>
        <family val="2"/>
      </rPr>
      <t xml:space="preserve">杰克</t>
    </r>
    <r>
      <rPr>
        <sz val="11"/>
        <rFont val="Arial"/>
        <family val="0"/>
        <charset val="1"/>
      </rPr>
      <t xml:space="preserve">, ErBacce, Ian77, WL ✨ Tytoń </t>
    </r>
    <r>
      <rPr>
        <sz val="11"/>
        <rFont val="Noto Sans CJK SC"/>
        <family val="2"/>
      </rPr>
      <t xml:space="preserve">劲头</t>
    </r>
    <r>
      <rPr>
        <sz val="11"/>
        <rFont val="Arial"/>
        <family val="0"/>
        <charset val="1"/>
      </rPr>
      <t xml:space="preserve">, Wallace</t>
    </r>
  </si>
  <si>
    <r>
      <rPr>
        <sz val="11"/>
        <rFont val="Arial"/>
        <family val="0"/>
        <charset val="1"/>
      </rPr>
      <t xml:space="preserve">Vitor75,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</si>
  <si>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Turan✨, Wallace</t>
  </si>
  <si>
    <t xml:space="preserve">Turan✨, adriel</t>
  </si>
  <si>
    <r>
      <rPr>
        <sz val="11"/>
        <rFont val="Arial"/>
        <family val="0"/>
        <charset val="1"/>
      </rPr>
      <t xml:space="preserve">LF</t>
    </r>
    <r>
      <rPr>
        <sz val="11"/>
        <rFont val="Noto Sans CJK SC"/>
        <family val="2"/>
      </rPr>
      <t xml:space="preserve">丨张✨</t>
    </r>
    <r>
      <rPr>
        <sz val="11"/>
        <rFont val="Arial"/>
        <family val="0"/>
        <charset val="1"/>
      </rPr>
      <t xml:space="preserve">Ink❤️llb, Nicoco23, RUBIZALEZ</t>
    </r>
  </si>
  <si>
    <t xml:space="preserve">BattleSRAM, Rainbow</t>
  </si>
  <si>
    <r>
      <rPr>
        <sz val="11"/>
        <rFont val="Arial"/>
        <family val="0"/>
        <charset val="1"/>
      </rPr>
      <t xml:space="preserve">BattleSRAM, JorZ, Pedro™️, Vitor75, </t>
    </r>
    <r>
      <rPr>
        <sz val="11"/>
        <rFont val="Noto Sans CJK SC"/>
        <family val="2"/>
      </rPr>
      <t xml:space="preserve">むぎったん</t>
    </r>
  </si>
  <si>
    <r>
      <rPr>
        <sz val="11"/>
        <rFont val="Arial"/>
        <family val="0"/>
        <charset val="1"/>
      </rPr>
      <t xml:space="preserve">Kimchi77✨</t>
    </r>
    <r>
      <rPr>
        <sz val="11"/>
        <rFont val="Noto Sans CJK SC"/>
        <family val="2"/>
      </rPr>
      <t xml:space="preserve">小小罗</t>
    </r>
    <r>
      <rPr>
        <sz val="11"/>
        <rFont val="Arial"/>
        <family val="0"/>
        <charset val="1"/>
      </rPr>
      <t xml:space="preserve">, Rainbow, Samuel Bassotto</t>
    </r>
  </si>
  <si>
    <r>
      <rPr>
        <sz val="11"/>
        <rFont val="Arial"/>
        <family val="0"/>
        <charset val="1"/>
      </rPr>
      <t xml:space="preserve">Coco, RAD, Steeef, adriel, ✨Tanji, </t>
    </r>
    <r>
      <rPr>
        <sz val="11"/>
        <rFont val="Noto Sans CJK SC"/>
        <family val="2"/>
      </rPr>
      <t xml:space="preserve">老板 </t>
    </r>
    <r>
      <rPr>
        <sz val="11"/>
        <rFont val="Arial"/>
        <family val="0"/>
        <charset val="1"/>
      </rPr>
      <t xml:space="preserve">Ι Batan’</t>
    </r>
    <r>
      <rPr>
        <sz val="11"/>
        <rFont val="Noto Sans CJK SC"/>
        <family val="2"/>
      </rPr>
      <t xml:space="preserve">宙斯</t>
    </r>
    <r>
      <rPr>
        <sz val="11"/>
        <rFont val="Arial"/>
        <family val="0"/>
        <charset val="1"/>
      </rPr>
      <t xml:space="preserve">, </t>
    </r>
    <r>
      <rPr>
        <sz val="11"/>
        <rFont val="Noto Sans CJK SC"/>
        <family val="2"/>
      </rPr>
      <t xml:space="preserve">鬼舞辻無惨</t>
    </r>
  </si>
  <si>
    <r>
      <rPr>
        <sz val="11"/>
        <rFont val="Arial"/>
        <family val="0"/>
        <charset val="1"/>
      </rPr>
      <t xml:space="preserve">Adox, Asaf, Clown, Coco, Dess, JL Viiper, Kitashiyan, Mohamed Light, Nooby❤️Pi2r, Pedro™️, Ryley, SK Morten, Samuel Bassotto, SandBox, Vitor75, WL ✨ Tytoń </t>
    </r>
    <r>
      <rPr>
        <sz val="11"/>
        <rFont val="Noto Sans CJK SC"/>
        <family val="2"/>
      </rPr>
      <t xml:space="preserve">劲头</t>
    </r>
    <r>
      <rPr>
        <sz val="11"/>
        <rFont val="Arial"/>
        <family val="0"/>
        <charset val="1"/>
      </rPr>
      <t xml:space="preserve">, Yoru, adriel, evolve✨</t>
    </r>
    <r>
      <rPr>
        <sz val="11"/>
        <rFont val="Noto Sans CJK SC"/>
        <family val="2"/>
      </rPr>
      <t xml:space="preserve">律师</t>
    </r>
    <r>
      <rPr>
        <sz val="11"/>
        <rFont val="Arial"/>
        <family val="0"/>
        <charset val="1"/>
      </rPr>
      <t xml:space="preserve">, ✨Tanji, </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r>
      <rPr>
        <sz val="11"/>
        <rFont val="Arial"/>
        <family val="0"/>
        <charset val="1"/>
      </rPr>
      <t xml:space="preserve">, </t>
    </r>
    <r>
      <rPr>
        <sz val="11"/>
        <rFont val="Noto Sans CJK SC"/>
        <family val="2"/>
      </rPr>
      <t xml:space="preserve">우티비구독좋아요</t>
    </r>
  </si>
  <si>
    <t xml:space="preserve">MH Axel, Ryley, SandBox</t>
  </si>
  <si>
    <r>
      <rPr>
        <sz val="11"/>
        <rFont val="Arial"/>
        <family val="0"/>
        <charset val="1"/>
      </rPr>
      <t xml:space="preserve">CAL Sub ™✨</t>
    </r>
    <r>
      <rPr>
        <sz val="11"/>
        <rFont val="Noto Sans CJK SC"/>
        <family val="2"/>
      </rPr>
      <t xml:space="preserve">杰克</t>
    </r>
    <r>
      <rPr>
        <sz val="11"/>
        <rFont val="Arial"/>
        <family val="0"/>
        <charset val="1"/>
      </rPr>
      <t xml:space="preserve">, Clown, Coco, Ian77, JL Viiper, Nooby❤️Pi2r, Pedro™️, RAD, Rainbow, Ryley, SK Morten, SandBox, Vitor75, WL ✨ Tytoń </t>
    </r>
    <r>
      <rPr>
        <sz val="11"/>
        <rFont val="Noto Sans CJK SC"/>
        <family val="2"/>
      </rPr>
      <t xml:space="preserve">劲头</t>
    </r>
    <r>
      <rPr>
        <sz val="11"/>
        <rFont val="Arial"/>
        <family val="0"/>
        <charset val="1"/>
      </rPr>
      <t xml:space="preserve">, Wallace, adriel, droy, evolve✨</t>
    </r>
    <r>
      <rPr>
        <sz val="11"/>
        <rFont val="Noto Sans CJK SC"/>
        <family val="2"/>
      </rPr>
      <t xml:space="preserve">律师</t>
    </r>
  </si>
  <si>
    <r>
      <rPr>
        <sz val="11"/>
        <rFont val="Arial"/>
        <family val="0"/>
        <charset val="1"/>
      </rPr>
      <t xml:space="preserve">evolve✨</t>
    </r>
    <r>
      <rPr>
        <sz val="11"/>
        <rFont val="Noto Sans CJK SC"/>
        <family val="2"/>
      </rPr>
      <t xml:space="preserve">律师</t>
    </r>
    <r>
      <rPr>
        <sz val="11"/>
        <rFont val="Arial"/>
        <family val="0"/>
        <charset val="1"/>
      </rPr>
      <t xml:space="preserve">, </t>
    </r>
    <r>
      <rPr>
        <sz val="11"/>
        <rFont val="Noto Sans CJK SC"/>
        <family val="2"/>
      </rPr>
      <t xml:space="preserve">加急</t>
    </r>
    <r>
      <rPr>
        <sz val="11"/>
        <rFont val="Arial"/>
        <family val="0"/>
        <charset val="1"/>
      </rPr>
      <t xml:space="preserve">Sinistro™</t>
    </r>
  </si>
  <si>
    <t xml:space="preserve">JorZ, Pedro™️, droy</t>
  </si>
  <si>
    <r>
      <rPr>
        <sz val="11"/>
        <rFont val="Arial"/>
        <family val="0"/>
        <charset val="1"/>
      </rPr>
      <t xml:space="preserve">Code: Furkan, RUBIZALEZ, </t>
    </r>
    <r>
      <rPr>
        <sz val="11"/>
        <rFont val="Noto Sans CJK SC"/>
        <family val="2"/>
      </rPr>
      <t xml:space="preserve">たぁ</t>
    </r>
  </si>
  <si>
    <r>
      <rPr>
        <sz val="11"/>
        <rFont val="Arial"/>
        <family val="0"/>
        <charset val="1"/>
      </rPr>
      <t xml:space="preserve">Coco, Rainbow, adriel, evolve✨</t>
    </r>
    <r>
      <rPr>
        <sz val="11"/>
        <rFont val="Noto Sans CJK SC"/>
        <family val="2"/>
      </rPr>
      <t xml:space="preserve">律师</t>
    </r>
  </si>
  <si>
    <r>
      <rPr>
        <sz val="11"/>
        <rFont val="Arial"/>
        <family val="0"/>
        <charset val="1"/>
      </rPr>
      <t xml:space="preserve">Rin✨</t>
    </r>
    <r>
      <rPr>
        <sz val="11"/>
        <rFont val="Noto Sans CJK SC"/>
        <family val="2"/>
      </rPr>
      <t xml:space="preserve">安之</t>
    </r>
    <r>
      <rPr>
        <sz val="11"/>
        <rFont val="Arial"/>
        <family val="0"/>
        <charset val="1"/>
      </rPr>
      <t xml:space="preserve">, Steeef</t>
    </r>
  </si>
  <si>
    <t xml:space="preserve">Clown, MH Axel, Rainbow</t>
  </si>
  <si>
    <r>
      <rPr>
        <sz val="11"/>
        <rFont val="Arial"/>
        <family val="0"/>
        <charset val="1"/>
      </rPr>
      <t xml:space="preserve">Turan✨, </t>
    </r>
    <r>
      <rPr>
        <sz val="11"/>
        <rFont val="Noto Sans CJK SC"/>
        <family val="2"/>
      </rPr>
      <t xml:space="preserve">たぁ</t>
    </r>
  </si>
  <si>
    <t xml:space="preserve">BattleSRAM, Vitor75</t>
  </si>
  <si>
    <r>
      <rPr>
        <sz val="11"/>
        <rFont val="Arial"/>
        <family val="0"/>
        <charset val="1"/>
      </rPr>
      <t xml:space="preserve">CAL Sub ™✨</t>
    </r>
    <r>
      <rPr>
        <sz val="11"/>
        <rFont val="Noto Sans CJK SC"/>
        <family val="2"/>
      </rPr>
      <t xml:space="preserve">杰克</t>
    </r>
    <r>
      <rPr>
        <sz val="11"/>
        <rFont val="Arial"/>
        <family val="0"/>
        <charset val="1"/>
      </rPr>
      <t xml:space="preserve">, JorZ, MH Axel, Pedro™️, Wallace, evolve✨</t>
    </r>
    <r>
      <rPr>
        <sz val="11"/>
        <rFont val="Noto Sans CJK SC"/>
        <family val="2"/>
      </rPr>
      <t xml:space="preserve">律师</t>
    </r>
    <r>
      <rPr>
        <sz val="11"/>
        <rFont val="Arial"/>
        <family val="0"/>
        <charset val="1"/>
      </rPr>
      <t xml:space="preserve">, </t>
    </r>
    <r>
      <rPr>
        <sz val="11"/>
        <rFont val="Noto Sans CJK SC"/>
        <family val="2"/>
      </rPr>
      <t xml:space="preserve">鬼舞辻無惨</t>
    </r>
  </si>
  <si>
    <r>
      <rPr>
        <sz val="11"/>
        <rFont val="Arial"/>
        <family val="0"/>
        <charset val="1"/>
      </rPr>
      <t xml:space="preserve">Pedro™️, Rainbow, TMX I Mateja, </t>
    </r>
    <r>
      <rPr>
        <sz val="11"/>
        <rFont val="Noto Sans CJK SC"/>
        <family val="2"/>
      </rPr>
      <t xml:space="preserve">むぎったん</t>
    </r>
  </si>
  <si>
    <r>
      <rPr>
        <sz val="11"/>
        <rFont val="Arial"/>
        <family val="0"/>
        <charset val="1"/>
      </rPr>
      <t xml:space="preserve">MH Axel, </t>
    </r>
    <r>
      <rPr>
        <sz val="11"/>
        <rFont val="Noto Sans CJK SC"/>
        <family val="2"/>
      </rPr>
      <t xml:space="preserve">たぁ</t>
    </r>
  </si>
  <si>
    <r>
      <rPr>
        <sz val="11"/>
        <rFont val="Arial"/>
        <family val="0"/>
        <charset val="1"/>
      </rPr>
      <t xml:space="preserve">Ryley, </t>
    </r>
    <r>
      <rPr>
        <sz val="11"/>
        <rFont val="Noto Sans CJK SC"/>
        <family val="2"/>
      </rPr>
      <t xml:space="preserve">たぁ</t>
    </r>
  </si>
  <si>
    <t xml:space="preserve">Coco, Code: Furkan, Dess, Mohamed Light, Pedro™️, Vitor75, Yoru</t>
  </si>
  <si>
    <t xml:space="preserve">Betfas, Ian77, Ryley</t>
  </si>
  <si>
    <t xml:space="preserve">ErBacce, Pedro™️</t>
  </si>
  <si>
    <r>
      <rPr>
        <sz val="11"/>
        <rFont val="Arial"/>
        <family val="0"/>
        <charset val="1"/>
      </rPr>
      <t xml:space="preserve">Adox, Lucas.xit✨</t>
    </r>
    <r>
      <rPr>
        <sz val="11"/>
        <rFont val="Noto Sans CJK SC"/>
        <family val="2"/>
      </rPr>
      <t xml:space="preserve">之安神</t>
    </r>
  </si>
  <si>
    <t xml:space="preserve">たぁ, むぎったん</t>
  </si>
  <si>
    <r>
      <rPr>
        <sz val="11"/>
        <rFont val="Arial"/>
        <family val="0"/>
        <charset val="1"/>
      </rPr>
      <t xml:space="preserve">Asaf, BattleSRAM, CAL Sub ™✨</t>
    </r>
    <r>
      <rPr>
        <sz val="11"/>
        <rFont val="Noto Sans CJK SC"/>
        <family val="2"/>
      </rPr>
      <t xml:space="preserve">杰克</t>
    </r>
    <r>
      <rPr>
        <sz val="11"/>
        <rFont val="Arial"/>
        <family val="0"/>
        <charset val="1"/>
      </rPr>
      <t xml:space="preserve">, Clown, Dess, JL Viiper, Kitashiyan, Pedro™️, Rainbow, Samuel Bassotto, Steeef, TMX I Mateja, Yoru, adriel</t>
    </r>
  </si>
  <si>
    <t xml:space="preserve">JorZ, Pedro™️, Wallace</t>
  </si>
  <si>
    <r>
      <rPr>
        <sz val="11"/>
        <rFont val="Arial"/>
        <family val="0"/>
        <charset val="1"/>
      </rPr>
      <t xml:space="preserve">CAL Sub ™✨</t>
    </r>
    <r>
      <rPr>
        <sz val="11"/>
        <rFont val="Noto Sans CJK SC"/>
        <family val="2"/>
      </rPr>
      <t xml:space="preserve">杰克</t>
    </r>
    <r>
      <rPr>
        <sz val="11"/>
        <rFont val="Arial"/>
        <family val="0"/>
        <charset val="1"/>
      </rPr>
      <t xml:space="preserve">, JL Viiper, Kitashiyan, Mohamed Light, Nicoco23, Rainbow, Turan✨, Yoru, evolve✨</t>
    </r>
    <r>
      <rPr>
        <sz val="11"/>
        <rFont val="Noto Sans CJK SC"/>
        <family val="2"/>
      </rPr>
      <t xml:space="preserve">律师</t>
    </r>
    <r>
      <rPr>
        <sz val="11"/>
        <rFont val="Arial"/>
        <family val="0"/>
        <charset val="1"/>
      </rPr>
      <t xml:space="preserve">,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</si>
  <si>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Ian77, Lucas✨</t>
    </r>
    <r>
      <rPr>
        <sz val="11"/>
        <rFont val="Noto Sans CJK SC"/>
        <family val="2"/>
      </rPr>
      <t xml:space="preserve">杰克</t>
    </r>
  </si>
  <si>
    <t xml:space="preserve">Ryley, Samuel Bassotto, adriel</t>
  </si>
  <si>
    <t xml:space="preserve">Betfas, Code: Furkan, MH Axel, RUBIZALEZ</t>
  </si>
  <si>
    <r>
      <rPr>
        <sz val="11"/>
        <rFont val="Arial"/>
        <family val="0"/>
        <charset val="1"/>
      </rPr>
      <t xml:space="preserve">Rainbow,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</si>
  <si>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Rainbow, Ryley</t>
  </si>
  <si>
    <t xml:space="preserve">Dess, Yoru</t>
  </si>
  <si>
    <r>
      <rPr>
        <sz val="11"/>
        <rFont val="Arial"/>
        <family val="0"/>
        <charset val="1"/>
      </rPr>
      <t xml:space="preserve">CAL Sub ™✨</t>
    </r>
    <r>
      <rPr>
        <sz val="11"/>
        <rFont val="Noto Sans CJK SC"/>
        <family val="2"/>
      </rPr>
      <t xml:space="preserve">杰克</t>
    </r>
    <r>
      <rPr>
        <sz val="11"/>
        <rFont val="Arial"/>
        <family val="0"/>
        <charset val="1"/>
      </rPr>
      <t xml:space="preserve">, Code: Furkan, Dess, EGW, Kitashiyan, Nooby❤️Pi2r, Pedro™️, SK xopxsam, Wallace, </t>
    </r>
    <r>
      <rPr>
        <sz val="11"/>
        <rFont val="Noto Sans CJK SC"/>
        <family val="2"/>
      </rPr>
      <t xml:space="preserve">むぎったん</t>
    </r>
  </si>
  <si>
    <t xml:space="preserve">DK, Dess</t>
  </si>
  <si>
    <r>
      <rPr>
        <sz val="11"/>
        <rFont val="Arial"/>
        <family val="0"/>
        <charset val="1"/>
      </rPr>
      <t xml:space="preserve">Asaf, CAL Sub ™✨</t>
    </r>
    <r>
      <rPr>
        <sz val="11"/>
        <rFont val="Noto Sans CJK SC"/>
        <family val="2"/>
      </rPr>
      <t xml:space="preserve">杰克</t>
    </r>
    <r>
      <rPr>
        <sz val="11"/>
        <rFont val="Arial"/>
        <family val="0"/>
        <charset val="1"/>
      </rPr>
      <t xml:space="preserve">, Clown, JorZ, Kitashiyan, Pedro™️, Ryley, Wallace, ✨Tanji, </t>
    </r>
    <r>
      <rPr>
        <sz val="11"/>
        <rFont val="Noto Sans CJK SC"/>
        <family val="2"/>
      </rPr>
      <t xml:space="preserve">たぁ</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</si>
  <si>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Betfas, Coco, Samuel Bassotto, TMX I Mateja, WL ✨ Tytoń </t>
    </r>
    <r>
      <rPr>
        <sz val="11"/>
        <rFont val="Noto Sans CJK SC"/>
        <family val="2"/>
      </rPr>
      <t xml:space="preserve">劲头</t>
    </r>
  </si>
  <si>
    <t xml:space="preserve">Betfas, EGW</t>
  </si>
  <si>
    <r>
      <rPr>
        <sz val="11"/>
        <rFont val="Arial"/>
        <family val="0"/>
        <charset val="1"/>
      </rPr>
      <t xml:space="preserve">BattleSRAM, </t>
    </r>
    <r>
      <rPr>
        <sz val="11"/>
        <rFont val="Noto Sans CJK SC"/>
        <family val="2"/>
      </rPr>
      <t xml:space="preserve">たぁ</t>
    </r>
    <r>
      <rPr>
        <sz val="11"/>
        <rFont val="Arial"/>
        <family val="0"/>
        <charset val="1"/>
      </rPr>
      <t xml:space="preserve">, </t>
    </r>
    <r>
      <rPr>
        <sz val="11"/>
        <rFont val="Noto Sans CJK SC"/>
        <family val="2"/>
      </rPr>
      <t xml:space="preserve">むぎったん</t>
    </r>
  </si>
  <si>
    <t xml:space="preserve">BattleSRAM, Rainbow, Samuel Bassotto</t>
  </si>
  <si>
    <r>
      <rPr>
        <sz val="11"/>
        <rFont val="Arial"/>
        <family val="0"/>
        <charset val="1"/>
      </rPr>
      <t xml:space="preserve">JL Viiper, Pedro™️, </t>
    </r>
    <r>
      <rPr>
        <sz val="11"/>
        <rFont val="Noto Sans CJK SC"/>
        <family val="2"/>
      </rPr>
      <t xml:space="preserve">加急</t>
    </r>
    <r>
      <rPr>
        <sz val="11"/>
        <rFont val="Arial"/>
        <family val="0"/>
        <charset val="1"/>
      </rPr>
      <t xml:space="preserve">Sinistro™</t>
    </r>
  </si>
  <si>
    <r>
      <rPr>
        <sz val="11"/>
        <rFont val="Arial"/>
        <family val="0"/>
        <charset val="1"/>
      </rPr>
      <t xml:space="preserve">CAL Sub ™✨</t>
    </r>
    <r>
      <rPr>
        <sz val="11"/>
        <rFont val="Noto Sans CJK SC"/>
        <family val="2"/>
      </rPr>
      <t xml:space="preserve">杰克</t>
    </r>
    <r>
      <rPr>
        <sz val="11"/>
        <rFont val="Arial"/>
        <family val="0"/>
        <charset val="1"/>
      </rPr>
      <t xml:space="preserve">, ErBacce, Nicoco23</t>
    </r>
  </si>
  <si>
    <t xml:space="preserve">SandBox, Yoru</t>
  </si>
  <si>
    <r>
      <rPr>
        <sz val="11"/>
        <rFont val="Arial"/>
        <family val="0"/>
        <charset val="1"/>
      </rPr>
      <t xml:space="preserve">CAL Sub ™✨</t>
    </r>
    <r>
      <rPr>
        <sz val="11"/>
        <rFont val="Noto Sans CJK SC"/>
        <family val="2"/>
      </rPr>
      <t xml:space="preserve">杰克</t>
    </r>
    <r>
      <rPr>
        <sz val="11"/>
        <rFont val="Arial"/>
        <family val="0"/>
        <charset val="1"/>
      </rPr>
      <t xml:space="preserve">, Pedro™️, Vitor75</t>
    </r>
  </si>
  <si>
    <r>
      <rPr>
        <sz val="11"/>
        <rFont val="Arial"/>
        <family val="0"/>
        <charset val="1"/>
      </rPr>
      <t xml:space="preserve">MH Axel, adriel,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</si>
  <si>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Lucas✨</t>
    </r>
    <r>
      <rPr>
        <sz val="11"/>
        <rFont val="Noto Sans CJK SC"/>
        <family val="2"/>
      </rPr>
      <t xml:space="preserve">杰克</t>
    </r>
    <r>
      <rPr>
        <sz val="11"/>
        <rFont val="Arial"/>
        <family val="0"/>
        <charset val="1"/>
      </rPr>
      <t xml:space="preserve">, WL ✨ Tytoń </t>
    </r>
    <r>
      <rPr>
        <sz val="11"/>
        <rFont val="Noto Sans CJK SC"/>
        <family val="2"/>
      </rPr>
      <t xml:space="preserve">劲头</t>
    </r>
  </si>
  <si>
    <t xml:space="preserve">TMX I Mateja, droy</t>
  </si>
  <si>
    <t xml:space="preserve">JL Viiper, SK Morten</t>
  </si>
  <si>
    <r>
      <rPr>
        <sz val="11"/>
        <rFont val="Arial"/>
        <family val="0"/>
        <charset val="1"/>
      </rPr>
      <t xml:space="preserve">Kimchi77✨</t>
    </r>
    <r>
      <rPr>
        <sz val="11"/>
        <rFont val="Noto Sans CJK SC"/>
        <family val="2"/>
      </rPr>
      <t xml:space="preserve">小小罗</t>
    </r>
    <r>
      <rPr>
        <sz val="11"/>
        <rFont val="Arial"/>
        <family val="0"/>
        <charset val="1"/>
      </rPr>
      <t xml:space="preserve">, WL ✨ Tytoń </t>
    </r>
    <r>
      <rPr>
        <sz val="11"/>
        <rFont val="Noto Sans CJK SC"/>
        <family val="2"/>
      </rPr>
      <t xml:space="preserve">劲头</t>
    </r>
  </si>
  <si>
    <r>
      <rPr>
        <sz val="11"/>
        <rFont val="Arial"/>
        <family val="0"/>
        <charset val="1"/>
      </rPr>
      <t xml:space="preserve">Coco, RUBIZALEZ, SandBox, WL ✨ Tytoń </t>
    </r>
    <r>
      <rPr>
        <sz val="11"/>
        <rFont val="Noto Sans CJK SC"/>
        <family val="2"/>
      </rPr>
      <t xml:space="preserve">劲头</t>
    </r>
    <r>
      <rPr>
        <sz val="11"/>
        <rFont val="Arial"/>
        <family val="0"/>
        <charset val="1"/>
      </rPr>
      <t xml:space="preserve">, ✨Tanji, </t>
    </r>
    <r>
      <rPr>
        <sz val="11"/>
        <rFont val="Noto Sans CJK SC"/>
        <family val="2"/>
      </rPr>
      <t xml:space="preserve">ぐりてゃん</t>
    </r>
  </si>
  <si>
    <r>
      <rPr>
        <sz val="11"/>
        <rFont val="Arial"/>
        <family val="0"/>
        <charset val="1"/>
      </rPr>
      <t xml:space="preserve">JorZ, Kimchi77✨</t>
    </r>
    <r>
      <rPr>
        <sz val="11"/>
        <rFont val="Noto Sans CJK SC"/>
        <family val="2"/>
      </rPr>
      <t xml:space="preserve">小小罗</t>
    </r>
    <r>
      <rPr>
        <sz val="11"/>
        <rFont val="Arial"/>
        <family val="0"/>
        <charset val="1"/>
      </rPr>
      <t xml:space="preserve">, Steeef</t>
    </r>
  </si>
  <si>
    <r>
      <rPr>
        <sz val="11"/>
        <rFont val="Arial"/>
        <family val="0"/>
        <charset val="1"/>
      </rPr>
      <t xml:space="preserve">CAL Sub ™✨</t>
    </r>
    <r>
      <rPr>
        <sz val="11"/>
        <rFont val="Noto Sans CJK SC"/>
        <family val="2"/>
      </rPr>
      <t xml:space="preserve">杰克</t>
    </r>
    <r>
      <rPr>
        <sz val="11"/>
        <rFont val="Arial"/>
        <family val="0"/>
        <charset val="1"/>
      </rPr>
      <t xml:space="preserve">, Wallace</t>
    </r>
  </si>
  <si>
    <r>
      <rPr>
        <sz val="11"/>
        <rFont val="Arial"/>
        <family val="0"/>
        <charset val="1"/>
      </rPr>
      <t xml:space="preserve">Asaf, Coco, JL Viiper, Lucas✨</t>
    </r>
    <r>
      <rPr>
        <sz val="11"/>
        <rFont val="Noto Sans CJK SC"/>
        <family val="2"/>
      </rPr>
      <t xml:space="preserve">杰克</t>
    </r>
    <r>
      <rPr>
        <sz val="11"/>
        <rFont val="Arial"/>
        <family val="0"/>
        <charset val="1"/>
      </rPr>
      <t xml:space="preserve">, Ryley, Vitor75, Wallace, </t>
    </r>
    <r>
      <rPr>
        <sz val="11"/>
        <rFont val="Noto Sans CJK SC"/>
        <family val="2"/>
      </rPr>
      <t xml:space="preserve">加急</t>
    </r>
    <r>
      <rPr>
        <sz val="11"/>
        <rFont val="Arial"/>
        <family val="0"/>
        <charset val="1"/>
      </rPr>
      <t xml:space="preserve">Sinistro™</t>
    </r>
  </si>
  <si>
    <t xml:space="preserve">BattleSRAM, TMX I Mateja</t>
  </si>
  <si>
    <r>
      <rPr>
        <sz val="11"/>
        <rFont val="Arial"/>
        <family val="0"/>
        <charset val="1"/>
      </rPr>
      <t xml:space="preserve">Clown, Nooby❤️Pi2r, adriel, evolve✨</t>
    </r>
    <r>
      <rPr>
        <sz val="11"/>
        <rFont val="Noto Sans CJK SC"/>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</si>
  <si>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</si>
  <si>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Noto Sans CJK SC"/>
        <family val="2"/>
      </rPr>
      <t xml:space="preserve">杰克</t>
    </r>
    <r>
      <rPr>
        <sz val="11"/>
        <rFont val="Arial"/>
        <family val="0"/>
        <charset val="1"/>
      </rPr>
      <t xml:space="preserve">, Clown, Dess, JorZ, Pedro™️, adriel</t>
    </r>
  </si>
  <si>
    <r>
      <rPr>
        <sz val="11"/>
        <rFont val="Arial"/>
        <family val="0"/>
        <charset val="1"/>
      </rPr>
      <t xml:space="preserve">ErBacce, SandBox, </t>
    </r>
    <r>
      <rPr>
        <sz val="11"/>
        <rFont val="Noto Sans CJK SC"/>
        <family val="2"/>
      </rPr>
      <t xml:space="preserve">우티비구독좋아요</t>
    </r>
  </si>
  <si>
    <t xml:space="preserve">Clown, Coco</t>
  </si>
  <si>
    <t xml:space="preserve">Coco, Samuel Bassotto</t>
  </si>
  <si>
    <r>
      <rPr>
        <sz val="11"/>
        <rFont val="Arial"/>
        <family val="0"/>
        <charset val="1"/>
      </rPr>
      <t xml:space="preserve">Clown, JorZ, Kimchi77✨</t>
    </r>
    <r>
      <rPr>
        <sz val="11"/>
        <rFont val="Noto Sans CJK SC"/>
        <family val="2"/>
      </rPr>
      <t xml:space="preserve">小小罗</t>
    </r>
    <r>
      <rPr>
        <sz val="11"/>
        <rFont val="Arial"/>
        <family val="0"/>
        <charset val="1"/>
      </rPr>
      <t xml:space="preserve">, Rainbow, SandBox, Vitor75, Yoru, adriel</t>
    </r>
  </si>
  <si>
    <t xml:space="preserve">DK, Rainbow, Wallace</t>
  </si>
  <si>
    <r>
      <rPr>
        <sz val="11"/>
        <rFont val="Arial"/>
        <family val="0"/>
        <charset val="1"/>
      </rPr>
      <t xml:space="preserve">Clown, Lucas✨</t>
    </r>
    <r>
      <rPr>
        <sz val="11"/>
        <rFont val="Noto Sans CJK SC"/>
        <family val="2"/>
      </rPr>
      <t xml:space="preserve">杰克</t>
    </r>
    <r>
      <rPr>
        <sz val="11"/>
        <rFont val="Arial"/>
        <family val="0"/>
        <charset val="1"/>
      </rPr>
      <t xml:space="preserve">, Yoru</t>
    </r>
  </si>
  <si>
    <r>
      <rPr>
        <sz val="11"/>
        <rFont val="Arial"/>
        <family val="0"/>
        <charset val="1"/>
      </rPr>
      <t xml:space="preserve">SK xopxsam, WL ✨ Tytoń </t>
    </r>
    <r>
      <rPr>
        <sz val="11"/>
        <rFont val="Noto Sans CJK SC"/>
        <family val="2"/>
      </rPr>
      <t xml:space="preserve">劲头</t>
    </r>
  </si>
  <si>
    <r>
      <rPr>
        <sz val="11"/>
        <rFont val="Arial"/>
        <family val="0"/>
        <charset val="1"/>
      </rPr>
      <t xml:space="preserve">Kitashiyan, Pedro™️, Yoru,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</si>
  <si>
    <t xml:space="preserve">JorZ, Pedro™️</t>
  </si>
  <si>
    <r>
      <rPr>
        <sz val="11"/>
        <rFont val="Arial"/>
        <family val="0"/>
        <charset val="1"/>
      </rPr>
      <t xml:space="preserve">CAL Sub ™✨</t>
    </r>
    <r>
      <rPr>
        <sz val="11"/>
        <rFont val="Noto Sans CJK SC"/>
        <family val="2"/>
      </rPr>
      <t xml:space="preserve">杰克</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</si>
  <si>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Kimchi77✨</t>
    </r>
    <r>
      <rPr>
        <sz val="11"/>
        <rFont val="Noto Sans CJK SC"/>
        <family val="2"/>
      </rPr>
      <t xml:space="preserve">小小罗</t>
    </r>
    <r>
      <rPr>
        <sz val="11"/>
        <rFont val="Arial"/>
        <family val="0"/>
        <charset val="1"/>
      </rPr>
      <t xml:space="preserve">, MH Axel, RUBIZALEZ, Rin✨</t>
    </r>
    <r>
      <rPr>
        <sz val="11"/>
        <rFont val="Noto Sans CJK SC"/>
        <family val="2"/>
      </rPr>
      <t xml:space="preserve">安之</t>
    </r>
    <r>
      <rPr>
        <sz val="11"/>
        <rFont val="Arial"/>
        <family val="0"/>
        <charset val="1"/>
      </rPr>
      <t xml:space="preserve">, Samuel Bassotto, evolve✨</t>
    </r>
    <r>
      <rPr>
        <sz val="11"/>
        <rFont val="Noto Sans CJK SC"/>
        <family val="2"/>
      </rPr>
      <t xml:space="preserve">律师</t>
    </r>
  </si>
  <si>
    <t xml:space="preserve">ぐりてゃん, たぁ</t>
  </si>
  <si>
    <r>
      <rPr>
        <sz val="11"/>
        <rFont val="Arial"/>
        <family val="0"/>
        <charset val="1"/>
      </rPr>
      <t xml:space="preserve">MH Axel, droy, </t>
    </r>
    <r>
      <rPr>
        <sz val="11"/>
        <rFont val="Noto Sans CJK SC"/>
        <family val="2"/>
      </rPr>
      <t xml:space="preserve">ぐりてゃん</t>
    </r>
  </si>
  <si>
    <r>
      <rPr>
        <sz val="11"/>
        <rFont val="Arial"/>
        <family val="0"/>
        <charset val="1"/>
      </rPr>
      <t xml:space="preserve">Adox, Kimchi77✨</t>
    </r>
    <r>
      <rPr>
        <sz val="11"/>
        <rFont val="Noto Sans CJK SC"/>
        <family val="2"/>
      </rPr>
      <t xml:space="preserve">小小罗</t>
    </r>
    <r>
      <rPr>
        <sz val="11"/>
        <rFont val="Arial"/>
        <family val="0"/>
        <charset val="1"/>
      </rPr>
      <t xml:space="preserve">, LF</t>
    </r>
    <r>
      <rPr>
        <sz val="11"/>
        <rFont val="Noto Sans CJK SC"/>
        <family val="2"/>
      </rPr>
      <t xml:space="preserve">丨张✨</t>
    </r>
    <r>
      <rPr>
        <sz val="11"/>
        <rFont val="Arial"/>
        <family val="0"/>
        <charset val="1"/>
      </rPr>
      <t xml:space="preserve">Ink❤️llb, Rainbow, Turan✨, Yoru, </t>
    </r>
    <r>
      <rPr>
        <sz val="11"/>
        <rFont val="Noto Sans CJK SC"/>
        <family val="2"/>
      </rPr>
      <t xml:space="preserve">ぐりてゃん</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</si>
  <si>
    <r>
      <rPr>
        <sz val="11"/>
        <rFont val="Arial"/>
        <family val="0"/>
        <charset val="1"/>
      </rPr>
      <t xml:space="preserve">CAL Sub ™✨</t>
    </r>
    <r>
      <rPr>
        <sz val="11"/>
        <rFont val="Noto Sans CJK SC"/>
        <family val="2"/>
      </rPr>
      <t xml:space="preserve">杰克</t>
    </r>
    <r>
      <rPr>
        <sz val="11"/>
        <rFont val="Arial"/>
        <family val="0"/>
        <charset val="1"/>
      </rPr>
      <t xml:space="preserve">, Ryley, Turan✨, Wallace</t>
    </r>
  </si>
  <si>
    <r>
      <rPr>
        <sz val="11"/>
        <rFont val="Arial"/>
        <family val="0"/>
        <charset val="1"/>
      </rPr>
      <t xml:space="preserve">Code: Furkan, JL Viiper, MH Axel, RUBIZALEZ, SK Morten, Samuel Bassotto, SandBox, evolve✨</t>
    </r>
    <r>
      <rPr>
        <sz val="11"/>
        <rFont val="Noto Sans CJK SC"/>
        <family val="2"/>
      </rPr>
      <t xml:space="preserve">律师</t>
    </r>
    <r>
      <rPr>
        <sz val="11"/>
        <rFont val="Arial"/>
        <family val="0"/>
        <charset val="1"/>
      </rPr>
      <t xml:space="preserve">, ✨Tanji, </t>
    </r>
    <r>
      <rPr>
        <sz val="11"/>
        <rFont val="Noto Sans CJK SC"/>
        <family val="2"/>
      </rPr>
      <t xml:space="preserve">むぎったん</t>
    </r>
  </si>
  <si>
    <r>
      <rPr>
        <sz val="11"/>
        <rFont val="Arial"/>
        <family val="0"/>
        <charset val="1"/>
      </rPr>
      <t xml:space="preserve">Clown, ErBacce, Kitashiyan, Nooby❤️Pi2r, </t>
    </r>
    <r>
      <rPr>
        <sz val="11"/>
        <rFont val="Noto Sans CJK SC"/>
        <family val="2"/>
      </rPr>
      <t xml:space="preserve">ぐりてゃん</t>
    </r>
    <r>
      <rPr>
        <sz val="11"/>
        <rFont val="Arial"/>
        <family val="0"/>
        <charset val="1"/>
      </rPr>
      <t xml:space="preserve">, </t>
    </r>
    <r>
      <rPr>
        <sz val="11"/>
        <rFont val="Noto Sans CJK SC"/>
        <family val="2"/>
      </rPr>
      <t xml:space="preserve">たぁ</t>
    </r>
    <r>
      <rPr>
        <sz val="11"/>
        <rFont val="Arial"/>
        <family val="0"/>
        <charset val="1"/>
      </rPr>
      <t xml:space="preserve">, </t>
    </r>
    <r>
      <rPr>
        <sz val="11"/>
        <rFont val="Noto Sans CJK SC"/>
        <family val="2"/>
      </rPr>
      <t xml:space="preserve">むぎったん</t>
    </r>
  </si>
  <si>
    <t xml:space="preserve">Betfas, ErBacce</t>
  </si>
  <si>
    <r>
      <rPr>
        <sz val="11"/>
        <rFont val="Arial"/>
        <family val="0"/>
        <charset val="1"/>
      </rPr>
      <t xml:space="preserve">BattleSRAM, Clown, Dess, JL Viiper, Lucas✨</t>
    </r>
    <r>
      <rPr>
        <sz val="11"/>
        <rFont val="Noto Sans CJK SC"/>
        <family val="2"/>
      </rPr>
      <t xml:space="preserve">杰克</t>
    </r>
    <r>
      <rPr>
        <sz val="11"/>
        <rFont val="Arial"/>
        <family val="0"/>
        <charset val="1"/>
      </rPr>
      <t xml:space="preserve">, Nooby❤️Pi2r, SK Morten, SandBox, Vitor75, evolve✨</t>
    </r>
    <r>
      <rPr>
        <sz val="11"/>
        <rFont val="Noto Sans CJK SC"/>
        <family val="2"/>
      </rPr>
      <t xml:space="preserve">律师</t>
    </r>
    <r>
      <rPr>
        <sz val="11"/>
        <rFont val="Arial"/>
        <family val="0"/>
        <charset val="1"/>
      </rPr>
      <t xml:space="preserve">, </t>
    </r>
    <r>
      <rPr>
        <sz val="11"/>
        <rFont val="Noto Sans CJK SC"/>
        <family val="2"/>
      </rPr>
      <t xml:space="preserve">枫｜</t>
    </r>
    <r>
      <rPr>
        <sz val="11"/>
        <rFont val="Arial"/>
        <family val="0"/>
        <charset val="1"/>
      </rPr>
      <t xml:space="preserve">rakan❤️</t>
    </r>
    <r>
      <rPr>
        <sz val="11"/>
        <rFont val="Noto Sans CJK SC"/>
        <family val="2"/>
      </rPr>
      <t xml:space="preserve">安之</t>
    </r>
    <r>
      <rPr>
        <sz val="11"/>
        <rFont val="Arial"/>
        <family val="0"/>
        <charset val="1"/>
      </rPr>
      <t xml:space="preserve">, </t>
    </r>
    <r>
      <rPr>
        <sz val="11"/>
        <rFont val="Noto Sans CJK SC"/>
        <family val="2"/>
      </rPr>
      <t xml:space="preserve">鬼舞辻無惨</t>
    </r>
  </si>
  <si>
    <r>
      <rPr>
        <sz val="11"/>
        <rFont val="Arial"/>
        <family val="0"/>
        <charset val="1"/>
      </rPr>
      <t xml:space="preserve">Clown, JL Viiper, Kitashiyan, Vitor75, </t>
    </r>
    <r>
      <rPr>
        <sz val="11"/>
        <rFont val="Noto Sans CJK SC"/>
        <family val="2"/>
      </rPr>
      <t xml:space="preserve">たぁ</t>
    </r>
    <r>
      <rPr>
        <sz val="11"/>
        <rFont val="Arial"/>
        <family val="0"/>
        <charset val="1"/>
      </rPr>
      <t xml:space="preserve">, </t>
    </r>
    <r>
      <rPr>
        <sz val="11"/>
        <rFont val="Noto Sans CJK SC"/>
        <family val="2"/>
      </rPr>
      <t xml:space="preserve">むぎったん</t>
    </r>
  </si>
  <si>
    <r>
      <rPr>
        <sz val="11"/>
        <rFont val="Arial"/>
        <family val="0"/>
        <charset val="1"/>
      </rPr>
      <t xml:space="preserve">BattleSRAM, </t>
    </r>
    <r>
      <rPr>
        <sz val="11"/>
        <rFont val="Noto Sans CJK SC"/>
        <family val="2"/>
      </rPr>
      <t xml:space="preserve">たぁ</t>
    </r>
  </si>
  <si>
    <r>
      <rPr>
        <sz val="11"/>
        <rFont val="Arial"/>
        <family val="0"/>
        <charset val="1"/>
      </rPr>
      <t xml:space="preserve">Kitashiyan, </t>
    </r>
    <r>
      <rPr>
        <sz val="11"/>
        <rFont val="Noto Sans CJK SC"/>
        <family val="2"/>
      </rPr>
      <t xml:space="preserve">鬼舞辻無惨</t>
    </r>
  </si>
  <si>
    <r>
      <rPr>
        <sz val="11"/>
        <rFont val="Arial"/>
        <family val="0"/>
        <charset val="1"/>
      </rPr>
      <t xml:space="preserve">Rainbow, </t>
    </r>
    <r>
      <rPr>
        <sz val="11"/>
        <rFont val="Noto Sans CJK SC"/>
        <family val="2"/>
      </rPr>
      <t xml:space="preserve">むぎったん</t>
    </r>
  </si>
  <si>
    <t xml:space="preserve">Coco, Yoru</t>
  </si>
  <si>
    <r>
      <rPr>
        <sz val="11"/>
        <rFont val="Arial"/>
        <family val="0"/>
        <charset val="1"/>
      </rPr>
      <t xml:space="preserve">Kitashiyan, </t>
    </r>
    <r>
      <rPr>
        <sz val="11"/>
        <rFont val="Noto Sans CJK SC"/>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</si>
  <si>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</si>
  <si>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</si>
  <si>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</si>
  <si>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</si>
  <si>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</si>
  <si>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</si>
  <si>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</si>
  <si>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</si>
  <si>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</si>
  <si>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143 duel rows excluded on that basis in this build. ALSO excluded (added 2026-07-18): 496 Official CRL duel(s) -- not yet blended in, see Match Category column in Duel Summary/Duel Log to view them directly.</t>
  </si>
  <si>
    <t xml:space="preserve">Balloon + Miner (158x); Goblin Barrel + Wall Breakers (225x); Miner + Wall Breakers (172x)</t>
  </si>
  <si>
    <t xml:space="preserve">Balloon + Lava Hound (36x); Battle Ram + Three Musketeers (17x)</t>
  </si>
  <si>
    <t xml:space="preserve">Balloon + Lava Hound (36x)</t>
  </si>
  <si>
    <t xml:space="preserve">Balloon + Miner (158x)</t>
  </si>
  <si>
    <t xml:space="preserve">Balloon + Lava Hound (36x); Balloon + Miner (158x); Lava Hound + Miner (14x)</t>
  </si>
  <si>
    <t xml:space="preserve">Ryley, Samuel Bassotto</t>
  </si>
  <si>
    <t xml:space="preserve">Balloon + Miner (158x); Battle Ram + Three Musketeers (17x); Royal Hogs + Three Musketeers (17x)</t>
  </si>
  <si>
    <t xml:space="preserve">Balloon + Lava Hound (36x); Goblin Barrel + Wall Breakers (225x)</t>
  </si>
  <si>
    <t xml:space="preserve">Balloon + Lava Hound (36x); Mortar + Skeleton Barrel (146x)</t>
  </si>
  <si>
    <t xml:space="preserve">Balloon + Miner (158x); Giant + Graveyard (38x)</t>
  </si>
  <si>
    <t xml:space="preserve">Balloon + Royal Recruits (1x); Hog Rider + Royal Recruits (1x)</t>
  </si>
  <si>
    <t xml:space="preserve">Balloon + Miner (158x); Goblin Barrel + Wall Breakers (225x); Goblin Drill + Wall Breakers (2x); Miner + Wall Breakers (172x)</t>
  </si>
  <si>
    <r>
      <rPr>
        <sz val="11"/>
        <rFont val="Arial"/>
        <family val="0"/>
        <charset val="1"/>
      </rPr>
      <t xml:space="preserve">RUBIZALEZ, </t>
    </r>
    <r>
      <rPr>
        <sz val="11"/>
        <rFont val="Noto Sans CJK SC"/>
        <family val="2"/>
      </rPr>
      <t xml:space="preserve">ぐりてゃん</t>
    </r>
  </si>
  <si>
    <t xml:space="preserve">Balloon + Miner (158x); Goblin Barrel + Skeleton Barrel (3x); Miner + Mortar (18x); Miner + Skeleton Barrel (1x); Mortar + Skeleton Barrel (146x)</t>
  </si>
  <si>
    <t xml:space="preserve">Code: Furkan, JL Viiper</t>
  </si>
  <si>
    <r>
      <rPr>
        <sz val="11"/>
        <rFont val="Arial"/>
        <family val="0"/>
        <charset val="1"/>
      </rPr>
      <t xml:space="preserve">Kitashiyan,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</si>
  <si>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BattleSRAM, Clown</t>
  </si>
  <si>
    <t xml:space="preserve">Balloon + Miner (158x); Miner + Mortar (18x); Miner + Skeleton Barrel (1x); Mortar + Skeleton Barrel (146x)</t>
  </si>
  <si>
    <r>
      <rPr>
        <sz val="11"/>
        <rFont val="Arial"/>
        <family val="0"/>
        <charset val="1"/>
      </rPr>
      <t xml:space="preserve">BattleSRAM, Pedro™️, </t>
    </r>
    <r>
      <rPr>
        <sz val="11"/>
        <rFont val="Noto Sans CJK SC"/>
        <family val="2"/>
      </rPr>
      <t xml:space="preserve">むぎったん</t>
    </r>
  </si>
  <si>
    <r>
      <rPr>
        <sz val="11"/>
        <rFont val="Arial"/>
        <family val="0"/>
        <charset val="1"/>
      </rPr>
      <t xml:space="preserve">CAL Sub ™✨</t>
    </r>
    <r>
      <rPr>
        <sz val="11"/>
        <rFont val="Noto Sans CJK SC"/>
        <family val="2"/>
      </rPr>
      <t xml:space="preserve">杰克</t>
    </r>
    <r>
      <rPr>
        <sz val="11"/>
        <rFont val="Arial"/>
        <family val="0"/>
        <charset val="1"/>
      </rPr>
      <t xml:space="preserve">, JorZ, Kimchi77✨</t>
    </r>
    <r>
      <rPr>
        <sz val="11"/>
        <rFont val="Noto Sans CJK SC"/>
        <family val="2"/>
      </rPr>
      <t xml:space="preserve">小小罗</t>
    </r>
    <r>
      <rPr>
        <sz val="11"/>
        <rFont val="Arial"/>
        <family val="0"/>
        <charset val="1"/>
      </rPr>
      <t xml:space="preserve">, Pedro™️, Rin✨</t>
    </r>
    <r>
      <rPr>
        <sz val="11"/>
        <rFont val="Noto Sans CJK SC"/>
        <family val="2"/>
      </rPr>
      <t xml:space="preserve">安之</t>
    </r>
    <r>
      <rPr>
        <sz val="11"/>
        <rFont val="Arial"/>
        <family val="0"/>
        <charset val="1"/>
      </rPr>
      <t xml:space="preserve">, Samuel Bassotto, Wallace</t>
    </r>
  </si>
  <si>
    <r>
      <rPr>
        <sz val="11"/>
        <rFont val="Arial"/>
        <family val="0"/>
        <charset val="1"/>
      </rPr>
      <t xml:space="preserve">CAL Sub ™✨</t>
    </r>
    <r>
      <rPr>
        <sz val="11"/>
        <rFont val="Noto Sans CJK SC"/>
        <family val="2"/>
      </rPr>
      <t xml:space="preserve">杰克</t>
    </r>
    <r>
      <rPr>
        <sz val="11"/>
        <rFont val="Arial"/>
        <family val="0"/>
        <charset val="1"/>
      </rPr>
      <t xml:space="preserve">, Coco, Steeef, evolve✨</t>
    </r>
    <r>
      <rPr>
        <sz val="11"/>
        <rFont val="Noto Sans CJK SC"/>
        <family val="2"/>
      </rPr>
      <t xml:space="preserve">律师</t>
    </r>
  </si>
  <si>
    <t xml:space="preserve">Balloon + Lava Hound (36x); Balloon + Miner (158x); Lava Hound + Miner (14x); Miner + Wall Breakers (172x)</t>
  </si>
  <si>
    <r>
      <rPr>
        <sz val="11"/>
        <rFont val="Arial"/>
        <family val="0"/>
        <charset val="1"/>
      </rPr>
      <t xml:space="preserve">Pedro™️,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</si>
  <si>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JorZ, MH Axel</t>
  </si>
  <si>
    <r>
      <rPr>
        <sz val="11"/>
        <rFont val="Arial"/>
        <family val="0"/>
        <charset val="1"/>
      </rPr>
      <t xml:space="preserve">Kimchi77✨</t>
    </r>
    <r>
      <rPr>
        <sz val="11"/>
        <rFont val="Noto Sans CJK SC"/>
        <family val="2"/>
      </rPr>
      <t xml:space="preserve">小小罗</t>
    </r>
    <r>
      <rPr>
        <sz val="11"/>
        <rFont val="Arial"/>
        <family val="0"/>
        <charset val="1"/>
      </rPr>
      <t xml:space="preserve">, Rainbow</t>
    </r>
  </si>
  <si>
    <t xml:space="preserve">Balloon + Miner (158x); Royal Hogs + Three Musketeers (17x)</t>
  </si>
  <si>
    <t xml:space="preserve">Balloon + Lava Hound (36x); Hog Rider + Mortar (11x); Mortar + Skeleton Barrel (146x)</t>
  </si>
  <si>
    <t xml:space="preserve">Wallace, adriel</t>
  </si>
  <si>
    <t xml:space="preserve">Balloon + Miner (158x); Hog Rider + Three Musketeers (1x); Royal Hogs + Three Musketeers (17x)</t>
  </si>
  <si>
    <r>
      <rPr>
        <sz val="11"/>
        <rFont val="Arial"/>
        <family val="0"/>
        <charset val="1"/>
      </rPr>
      <t xml:space="preserve">WL ✨ Tytoń </t>
    </r>
    <r>
      <rPr>
        <sz val="11"/>
        <rFont val="Noto Sans CJK SC"/>
        <family val="2"/>
      </rPr>
      <t xml:space="preserve">劲头</t>
    </r>
    <r>
      <rPr>
        <sz val="11"/>
        <rFont val="Arial"/>
        <family val="0"/>
        <charset val="1"/>
      </rPr>
      <t xml:space="preserve">, </t>
    </r>
    <r>
      <rPr>
        <sz val="11"/>
        <rFont val="Noto Sans CJK SC"/>
        <family val="2"/>
      </rPr>
      <t xml:space="preserve">우티비구독좋아요</t>
    </r>
  </si>
  <si>
    <r>
      <rPr>
        <sz val="11"/>
        <rFont val="Arial"/>
        <family val="0"/>
        <charset val="1"/>
      </rPr>
      <t xml:space="preserve">WL ✨ Tytoń </t>
    </r>
    <r>
      <rPr>
        <sz val="11"/>
        <rFont val="Noto Sans CJK SC"/>
        <family val="2"/>
      </rPr>
      <t xml:space="preserve">劲头</t>
    </r>
    <r>
      <rPr>
        <sz val="11"/>
        <rFont val="Arial"/>
        <family val="0"/>
        <charset val="1"/>
      </rPr>
      <t xml:space="preserve">, droy</t>
    </r>
  </si>
  <si>
    <t xml:space="preserve">Balloon + Miner (158x); Miner + Wall Breakers (172x)</t>
  </si>
  <si>
    <t xml:space="preserve">Miner + Wall Breakers (172x)</t>
  </si>
  <si>
    <t xml:space="preserve">Battle Ram + Three Musketeers (17x); Elite Barbarians + Golem (2x); Elite Barbarians + Three Musketeers (1x)</t>
  </si>
  <si>
    <t xml:space="preserve">Giant + Graveyard (38x)</t>
  </si>
  <si>
    <t xml:space="preserve">Giant + Graveyard (38x); Hog Rider + Mortar (11x)</t>
  </si>
  <si>
    <t xml:space="preserve">Goblin Barrel + Wall Breakers (225x)</t>
  </si>
  <si>
    <t xml:space="preserve">SandBox, TMX I Mateja</t>
  </si>
  <si>
    <t xml:space="preserve">Goblin Barrel + Wall Breakers (225x); Lava Hound + Miner (14x); Miner + Wall Breakers (172x)</t>
  </si>
  <si>
    <t xml:space="preserve">Goblin Barrel + Skeleton Barrel (3x); Goblin Barrel + Wall Breakers (225x); Mortar + Skeleton Barrel (146x); Skeleton Barrel + Wall Breakers (6x)</t>
  </si>
  <si>
    <r>
      <rPr>
        <sz val="11"/>
        <rFont val="Arial"/>
        <family val="0"/>
        <charset val="1"/>
      </rPr>
      <t xml:space="preserve">Pedro™️, </t>
    </r>
    <r>
      <rPr>
        <sz val="11"/>
        <rFont val="Noto Sans CJK SC"/>
        <family val="2"/>
      </rPr>
      <t xml:space="preserve">鬼舞辻無惨</t>
    </r>
  </si>
  <si>
    <r>
      <rPr>
        <sz val="11"/>
        <rFont val="Arial"/>
        <family val="0"/>
        <charset val="1"/>
      </rPr>
      <t xml:space="preserve">Ryley, evolve✨</t>
    </r>
    <r>
      <rPr>
        <sz val="11"/>
        <rFont val="Noto Sans CJK SC"/>
        <family val="2"/>
      </rPr>
      <t xml:space="preserve">律师</t>
    </r>
  </si>
  <si>
    <t xml:space="preserve">Battle Ram + Three Musketeers (17x); Goblin Barrel + Skeleton Barrel (3x); Royal Hogs + Three Musketeers (17x)</t>
  </si>
  <si>
    <t xml:space="preserve">Battle Ram + Three Musketeers (17x); Royal Hogs + Three Musketeers (17x)</t>
  </si>
  <si>
    <t xml:space="preserve">Battle Ram + Three Musketeers (17x); Goblin Barrel + Wall Breakers (225x); Royal Hogs + Three Musketeers (17x)</t>
  </si>
  <si>
    <r>
      <rPr>
        <sz val="11"/>
        <rFont val="Arial"/>
        <family val="0"/>
        <charset val="1"/>
      </rPr>
      <t xml:space="preserve">CAL Sub ™✨</t>
    </r>
    <r>
      <rPr>
        <sz val="11"/>
        <rFont val="Noto Sans CJK SC"/>
        <family val="2"/>
      </rPr>
      <t xml:space="preserve">杰克</t>
    </r>
    <r>
      <rPr>
        <sz val="11"/>
        <rFont val="Arial"/>
        <family val="0"/>
        <charset val="1"/>
      </rPr>
      <t xml:space="preserve">, Code: Furkan, ErBacce, Kimchi77✨</t>
    </r>
    <r>
      <rPr>
        <sz val="11"/>
        <rFont val="Noto Sans CJK SC"/>
        <family val="2"/>
      </rPr>
      <t xml:space="preserve">小小罗</t>
    </r>
    <r>
      <rPr>
        <sz val="11"/>
        <rFont val="Arial"/>
        <family val="0"/>
        <charset val="1"/>
      </rPr>
      <t xml:space="preserve">, evolve✨</t>
    </r>
    <r>
      <rPr>
        <sz val="11"/>
        <rFont val="Noto Sans CJK SC"/>
        <family val="2"/>
      </rPr>
      <t xml:space="preserve">律师</t>
    </r>
  </si>
  <si>
    <t xml:space="preserve">Goblin Drill + Wall Breakers (2x); Miner + Wall Breakers (172x)</t>
  </si>
  <si>
    <t xml:space="preserve">TMX I Mateja, Wallace</t>
  </si>
  <si>
    <t xml:space="preserve">Mortar + Skeleton Barrel (146x)</t>
  </si>
  <si>
    <t xml:space="preserve">JL Viiper, JorZ, Yoru</t>
  </si>
  <si>
    <t xml:space="preserve">Code: Furkan, Rainbow, SandBox, TMX I Mateja, Turan✨</t>
  </si>
  <si>
    <t xml:space="preserve">Lava Hound + Miner (14x)</t>
  </si>
  <si>
    <r>
      <rPr>
        <sz val="11"/>
        <rFont val="Arial"/>
        <family val="0"/>
        <charset val="1"/>
      </rPr>
      <t xml:space="preserve">Coco, WL ✨ Tytoń </t>
    </r>
    <r>
      <rPr>
        <sz val="11"/>
        <rFont val="Noto Sans CJK SC"/>
        <family val="2"/>
      </rPr>
      <t xml:space="preserve">劲头</t>
    </r>
  </si>
  <si>
    <t xml:space="preserve">Hog Rider + Mortar (11x); Miner + Mortar (18x)</t>
  </si>
  <si>
    <r>
      <rPr>
        <sz val="11"/>
        <rFont val="Arial"/>
        <family val="0"/>
        <charset val="1"/>
      </rPr>
      <t xml:space="preserve">MH Axel, evolve✨</t>
    </r>
    <r>
      <rPr>
        <sz val="11"/>
        <rFont val="Noto Sans CJK SC"/>
        <family val="2"/>
      </rPr>
      <t xml:space="preserve">律师</t>
    </r>
    <r>
      <rPr>
        <sz val="11"/>
        <rFont val="Arial"/>
        <family val="0"/>
        <charset val="1"/>
      </rPr>
      <t xml:space="preserve">, </t>
    </r>
    <r>
      <rPr>
        <sz val="11"/>
        <rFont val="Noto Sans CJK SC"/>
        <family val="2"/>
      </rPr>
      <t xml:space="preserve">우티비구독좋아요</t>
    </r>
  </si>
  <si>
    <t xml:space="preserve">Battle Ram + Three Musketeers (17x); Hog Rider + Three Musketeers (1x)</t>
  </si>
  <si>
    <t xml:space="preserve">Battle Ram + Three Musketeers (17x); Hog Rider + Three Musketeers (1x); Royal Hogs + Three Musketeers (17x)</t>
  </si>
  <si>
    <t xml:space="preserve">Miner + Mortar (18x); Miner + Skeleton Barrel (1x); Miner + Wall Breakers (172x); Mortar + Skeleton Barrel (146x); Skeleton Barrel + Wall Breakers (6x)</t>
  </si>
  <si>
    <t xml:space="preserve">Battle Ram + Three Musketeers (17x); Miner + Wall Breakers (172x)</t>
  </si>
  <si>
    <t xml:space="preserve">Clown, MH Axel</t>
  </si>
  <si>
    <t xml:space="preserve">Coco, MH Axel, Yoru</t>
  </si>
  <si>
    <t xml:space="preserve">Goblin Barrel + Wall Breakers (225x); Miner + Mortar (18x); Miner + Wall Breakers (172x)</t>
  </si>
  <si>
    <r>
      <rPr>
        <sz val="11"/>
        <rFont val="Arial"/>
        <family val="0"/>
        <charset val="1"/>
      </rPr>
      <t xml:space="preserve">Yoru, </t>
    </r>
    <r>
      <rPr>
        <sz val="11"/>
        <rFont val="Noto Sans CJK SC"/>
        <family val="2"/>
      </rPr>
      <t xml:space="preserve">老板 </t>
    </r>
    <r>
      <rPr>
        <sz val="11"/>
        <rFont val="Arial"/>
        <family val="0"/>
        <charset val="1"/>
      </rPr>
      <t xml:space="preserve">Ι Batan’</t>
    </r>
    <r>
      <rPr>
        <sz val="11"/>
        <rFont val="Noto Sans CJK SC"/>
        <family val="2"/>
      </rPr>
      <t xml:space="preserve">宙斯</t>
    </r>
  </si>
  <si>
    <r>
      <rPr>
        <sz val="11"/>
        <rFont val="Arial"/>
        <family val="0"/>
        <charset val="1"/>
      </rPr>
      <t xml:space="preserve">JorZ, Rin✨</t>
    </r>
    <r>
      <rPr>
        <sz val="11"/>
        <rFont val="Noto Sans CJK SC"/>
        <family val="2"/>
      </rPr>
      <t xml:space="preserve">安之</t>
    </r>
  </si>
  <si>
    <t xml:space="preserve">Elite Barbarians + Golem (2x)</t>
  </si>
  <si>
    <t xml:space="preserve">Giant + Graveyard (38x); Goblin Barrel + Wall Breakers (225x)</t>
  </si>
  <si>
    <t xml:space="preserve">Giant + Graveyard (38x); Goblin Barrel + Wall Breakers (225x); Miner + Wall Breakers (172x)</t>
  </si>
  <si>
    <t xml:space="preserve">Giant + Graveyard (38x); Miner + Wall Breakers (172x)</t>
  </si>
  <si>
    <t xml:space="preserve">Kitashiyan, Yoru</t>
  </si>
  <si>
    <t xml:space="preserve">Ryley, adriel</t>
  </si>
  <si>
    <t xml:space="preserve">Giant + Graveyard (38x); Lava Hound + Miner (14x); Miner + Wall Breakers (172x)</t>
  </si>
  <si>
    <t xml:space="preserve">Giant + Graveyard (38x); Miner + Mortar (18x); Miner + Skeleton Barrel (1x); Miner + Wall Breakers (172x); Mortar + Skeleton Barrel (146x); Skeleton Barrel + Wall Breakers (6x)</t>
  </si>
  <si>
    <t xml:space="preserve">Giant + Graveyard (38x); Miner + Wall Breakers (172x); Royal Hogs + Three Musketeers (17x)</t>
  </si>
  <si>
    <t xml:space="preserve">Giant + Graveyard (38x); Mortar + Skeleton Barrel (146x)</t>
  </si>
  <si>
    <t xml:space="preserve">Goblin Barrel + Wall Breakers (225x); Goblin Drill + Wall Breakers (2x)</t>
  </si>
  <si>
    <t xml:space="preserve">Mohamed Light, adriel</t>
  </si>
  <si>
    <r>
      <rPr>
        <sz val="11"/>
        <rFont val="Arial"/>
        <family val="0"/>
        <charset val="1"/>
      </rPr>
      <t xml:space="preserve">Rin✨</t>
    </r>
    <r>
      <rPr>
        <sz val="11"/>
        <rFont val="Noto Sans CJK SC"/>
        <family val="2"/>
      </rPr>
      <t xml:space="preserve">安之</t>
    </r>
    <r>
      <rPr>
        <sz val="11"/>
        <rFont val="Arial"/>
        <family val="0"/>
        <charset val="1"/>
      </rPr>
      <t xml:space="preserve">, Turan✨</t>
    </r>
  </si>
  <si>
    <t xml:space="preserve">Goblin Barrel + Wall Breakers (225x); Goblin Drill + Wall Breakers (2x); Miner + Wall Breakers (172x)</t>
  </si>
  <si>
    <t xml:space="preserve">Pedro™️, Vitor75, adriel</t>
  </si>
  <si>
    <t xml:space="preserve">Ian77, Kitashiyan, Ryley</t>
  </si>
  <si>
    <t xml:space="preserve">JL Viiper, Kitashiyan, Steeef</t>
  </si>
  <si>
    <t xml:space="preserve">Goblin Barrel + Skeleton Barrel (3x); Goblin Barrel + Wall Breakers (225x); Skeleton Barrel + Wall Breakers (6x)</t>
  </si>
  <si>
    <r>
      <rPr>
        <sz val="11"/>
        <rFont val="Arial"/>
        <family val="0"/>
        <charset val="1"/>
      </rPr>
      <t xml:space="preserve">Coco, Ryley, </t>
    </r>
    <r>
      <rPr>
        <sz val="11"/>
        <rFont val="Noto Sans CJK SC"/>
        <family val="2"/>
      </rPr>
      <t xml:space="preserve">ぐりてゃん</t>
    </r>
  </si>
  <si>
    <t xml:space="preserve">Goblin Barrel + Wall Breakers (225x); Miner + Wall Breakers (172x)</t>
  </si>
  <si>
    <r>
      <rPr>
        <sz val="11"/>
        <rFont val="Arial"/>
        <family val="0"/>
        <charset val="1"/>
      </rPr>
      <t xml:space="preserve">Coco, Ryley, </t>
    </r>
    <r>
      <rPr>
        <sz val="11"/>
        <rFont val="Noto Sans CJK SC"/>
        <family val="2"/>
      </rPr>
      <t xml:space="preserve">たぁ</t>
    </r>
  </si>
  <si>
    <r>
      <rPr>
        <sz val="11"/>
        <rFont val="Arial"/>
        <family val="0"/>
        <charset val="1"/>
      </rPr>
      <t xml:space="preserve">Pedro™️, evolve✨</t>
    </r>
    <r>
      <rPr>
        <sz val="11"/>
        <rFont val="Noto Sans CJK SC"/>
        <family val="2"/>
      </rPr>
      <t xml:space="preserve">律师</t>
    </r>
    <r>
      <rPr>
        <sz val="11"/>
        <rFont val="Arial"/>
        <family val="0"/>
        <charset val="1"/>
      </rPr>
      <t xml:space="preserve">, </t>
    </r>
    <r>
      <rPr>
        <sz val="11"/>
        <rFont val="Noto Sans CJK SC"/>
        <family val="2"/>
      </rPr>
      <t xml:space="preserve">たぁ</t>
    </r>
  </si>
  <si>
    <t xml:space="preserve">Royal Hogs + Three Musketeers (17x)</t>
  </si>
  <si>
    <t xml:space="preserve">Goblin Barrel + Wall Breakers (225x); Royal Hogs + Three Musketeers (17x)</t>
  </si>
  <si>
    <t xml:space="preserve">Kitashiyan, Mohamed Light</t>
  </si>
  <si>
    <r>
      <rPr>
        <sz val="11"/>
        <rFont val="Arial"/>
        <family val="0"/>
        <charset val="1"/>
      </rPr>
      <t xml:space="preserve">CAL Sub ™✨</t>
    </r>
    <r>
      <rPr>
        <sz val="11"/>
        <rFont val="Noto Sans CJK SC"/>
        <family val="2"/>
      </rPr>
      <t xml:space="preserve">杰克</t>
    </r>
    <r>
      <rPr>
        <sz val="11"/>
        <rFont val="Arial"/>
        <family val="0"/>
        <charset val="1"/>
      </rPr>
      <t xml:space="preserve">, Nooby❤️Pi2r, Pedro™️, Samuel Bassotto, Wallace,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</si>
  <si>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Coco, MH Axel, Steeef, Turan✨, adriel</t>
  </si>
  <si>
    <t xml:space="preserve">Goblin Barrel + Skeleton Barrel (3x); Goblin Barrel + Wall Breakers (225x); Lava Hound + Miner (14x); Miner + Mortar (18x); Miner + Skeleton Barrel (1x); Miner + Wall Breakers (172x); Mortar + Skeleton Barrel (146x); Skeleton Barrel + Wall Breakers (6x)</t>
  </si>
  <si>
    <t xml:space="preserve">Goblin Barrel + Skeleton Barrel (3x); Mortar + Skeleton Barrel (146x)</t>
  </si>
  <si>
    <t xml:space="preserve">Coco, Kitashiyan, SK Morten, adriel</t>
  </si>
  <si>
    <t xml:space="preserve">Miner + Mortar (18x)</t>
  </si>
  <si>
    <t xml:space="preserve">Goblin Barrel + Skeleton Barrel (3x); Goblin Barrel + Wall Breakers (225x); Mortar + Skeleton Barrel (146x); Royal Hogs + Three Musketeers (17x); Skeleton Barrel + Wall Breakers (6x)</t>
  </si>
  <si>
    <t xml:space="preserve">Ian77, Ryley</t>
  </si>
  <si>
    <r>
      <rPr>
        <sz val="11"/>
        <rFont val="Arial"/>
        <family val="0"/>
        <charset val="1"/>
      </rPr>
      <t xml:space="preserve">Steeef, Vitor75, WL ✨ Tytoń </t>
    </r>
    <r>
      <rPr>
        <sz val="11"/>
        <rFont val="Noto Sans CJK SC"/>
        <family val="2"/>
      </rPr>
      <t xml:space="preserve">劲头</t>
    </r>
  </si>
  <si>
    <r>
      <rPr>
        <sz val="11"/>
        <rFont val="Arial"/>
        <family val="0"/>
        <charset val="1"/>
      </rPr>
      <t xml:space="preserve">adriel, evolve✨</t>
    </r>
    <r>
      <rPr>
        <sz val="11"/>
        <rFont val="Noto Sans CJK SC"/>
        <family val="2"/>
      </rPr>
      <t xml:space="preserve">律师</t>
    </r>
  </si>
  <si>
    <r>
      <rPr>
        <sz val="11"/>
        <rFont val="Arial"/>
        <family val="0"/>
        <charset val="1"/>
      </rPr>
      <t xml:space="preserve">BattleSRAM, </t>
    </r>
    <r>
      <rPr>
        <sz val="11"/>
        <rFont val="Noto Sans CJK SC"/>
        <family val="2"/>
      </rPr>
      <t xml:space="preserve">ぐりてゃん</t>
    </r>
  </si>
  <si>
    <t xml:space="preserve">Hog Rider + Mortar (11x)</t>
  </si>
  <si>
    <r>
      <rPr>
        <sz val="11"/>
        <rFont val="Arial"/>
        <family val="0"/>
        <charset val="1"/>
      </rPr>
      <t xml:space="preserve">Rainbow, Rin✨</t>
    </r>
    <r>
      <rPr>
        <sz val="11"/>
        <rFont val="Noto Sans CJK SC"/>
        <family val="2"/>
      </rPr>
      <t xml:space="preserve">安之</t>
    </r>
    <r>
      <rPr>
        <sz val="11"/>
        <rFont val="Arial"/>
        <family val="0"/>
        <charset val="1"/>
      </rPr>
      <t xml:space="preserve">, Samuel Bassotto, Yoru, </t>
    </r>
    <r>
      <rPr>
        <sz val="11"/>
        <rFont val="Noto Sans CJK SC"/>
        <family val="2"/>
      </rPr>
      <t xml:space="preserve">たぁ</t>
    </r>
  </si>
  <si>
    <t xml:space="preserve">Goblin Drill + Wall Breakers (2x)</t>
  </si>
  <si>
    <t xml:space="preserve">Clown, MH Axel, Nooby❤️Pi2r</t>
  </si>
  <si>
    <t xml:space="preserve">Hog Rider + Three Musketeers (1x); Royal Hogs + Three Musketeers (17x)</t>
  </si>
  <si>
    <t xml:space="preserve">Goblin Drill + Wall Breakers (2x); Skeleton Barrel + Wall Breakers (6x)</t>
  </si>
  <si>
    <t xml:space="preserve">Goblin Drill + Wall Breakers (2x); Lava Hound + Miner (14x); Miner + Wall Breakers (172x)</t>
  </si>
  <si>
    <t xml:space="preserve">Rainbow, Ryley, Vitor75</t>
  </si>
  <si>
    <t xml:space="preserve">Turan✨, droy</t>
  </si>
  <si>
    <t xml:space="preserve">Goblin Drill + Wall Breakers (2x); Miner + Mortar (18x); Miner + Skeleton Barrel (1x); Miner + Wall Breakers (172x); Mortar + Skeleton Barrel (146x); Skeleton Barrel + Wall Breakers (6x)</t>
  </si>
  <si>
    <t xml:space="preserve">Goblin Drill + Wall Breakers (2x); Miner + Mortar (18x); Miner + Wall Breakers (172x)</t>
  </si>
  <si>
    <r>
      <rPr>
        <sz val="11"/>
        <rFont val="Arial"/>
        <family val="0"/>
        <charset val="1"/>
      </rPr>
      <t xml:space="preserve">Coco, Nooby❤️Pi2r, Pedro™️, Steeef, </t>
    </r>
    <r>
      <rPr>
        <sz val="11"/>
        <rFont val="Noto Sans CJK SC"/>
        <family val="2"/>
      </rPr>
      <t xml:space="preserve">ぐりてゃん</t>
    </r>
  </si>
  <si>
    <t xml:space="preserve">Pedro™️, SandBox, Steeef, TMX I Mateja, adriel</t>
  </si>
  <si>
    <t xml:space="preserve">Mortar + Skeleton Barrel (146x); Ram Rider + Three Musketeers (1x)</t>
  </si>
  <si>
    <r>
      <rPr>
        <sz val="11"/>
        <rFont val="Arial"/>
        <family val="0"/>
        <charset val="1"/>
      </rPr>
      <t xml:space="preserve">Clown, TMX I Mateja, Turan✨, Wallace, </t>
    </r>
    <r>
      <rPr>
        <sz val="11"/>
        <rFont val="Noto Sans CJK SC"/>
        <family val="2"/>
      </rPr>
      <t xml:space="preserve">ぐりてゃん</t>
    </r>
  </si>
  <si>
    <r>
      <rPr>
        <sz val="11"/>
        <rFont val="Arial"/>
        <family val="0"/>
        <charset val="1"/>
      </rPr>
      <t xml:space="preserve">Coco, Mohamed Light, Vitor75, evolve✨</t>
    </r>
    <r>
      <rPr>
        <sz val="11"/>
        <rFont val="Noto Sans CJK SC"/>
        <family val="2"/>
      </rPr>
      <t xml:space="preserve">律师</t>
    </r>
  </si>
  <si>
    <t xml:space="preserve">JorZ, Pedro™️, Steeef, Vitor75</t>
  </si>
  <si>
    <t xml:space="preserve">Lava Hound + Miner (14x); Miner + Wall Breakers (172x)</t>
  </si>
  <si>
    <t xml:space="preserve">Skeleton Barrel + Wall Breakers (6x)</t>
  </si>
  <si>
    <t xml:space="preserve">Hog Rider + Mortar (11x); Miner + Mortar (18x); Miner + Wall Breakers (172x)</t>
  </si>
  <si>
    <t xml:space="preserve">Pedro™️, Steeef</t>
  </si>
  <si>
    <r>
      <rPr>
        <sz val="11"/>
        <rFont val="Arial"/>
        <family val="0"/>
        <charset val="1"/>
      </rPr>
      <t xml:space="preserve">Code: Furkan, Rin✨</t>
    </r>
    <r>
      <rPr>
        <sz val="11"/>
        <rFont val="Noto Sans CJK SC"/>
        <family val="2"/>
      </rPr>
      <t xml:space="preserve">安之</t>
    </r>
    <r>
      <rPr>
        <sz val="11"/>
        <rFont val="Arial"/>
        <family val="0"/>
        <charset val="1"/>
      </rPr>
      <t xml:space="preserve">, SandBox</t>
    </r>
  </si>
  <si>
    <t xml:space="preserve">Hog Rider + Mortar (11x); Mortar + Skeleton Barrel (146x)</t>
  </si>
  <si>
    <r>
      <rPr>
        <sz val="11"/>
        <rFont val="Arial"/>
        <family val="0"/>
        <charset val="1"/>
      </rPr>
      <t xml:space="preserve">RUBIZALEZ, Rin✨</t>
    </r>
    <r>
      <rPr>
        <sz val="11"/>
        <rFont val="Noto Sans CJK SC"/>
        <family val="2"/>
      </rPr>
      <t xml:space="preserve">安之</t>
    </r>
    <r>
      <rPr>
        <sz val="11"/>
        <rFont val="Arial"/>
        <family val="0"/>
        <charset val="1"/>
      </rPr>
      <t xml:space="preserve">, SK Morten</t>
    </r>
  </si>
  <si>
    <r>
      <rPr>
        <sz val="11"/>
        <rFont val="Arial"/>
        <family val="0"/>
        <charset val="1"/>
      </rPr>
      <t xml:space="preserve">CAL Sub ™✨</t>
    </r>
    <r>
      <rPr>
        <sz val="11"/>
        <rFont val="Noto Sans CJK SC"/>
        <family val="2"/>
      </rPr>
      <t xml:space="preserve">杰克</t>
    </r>
    <r>
      <rPr>
        <sz val="11"/>
        <rFont val="Arial"/>
        <family val="0"/>
        <charset val="1"/>
      </rPr>
      <t xml:space="preserve">, evolve✨</t>
    </r>
    <r>
      <rPr>
        <sz val="11"/>
        <rFont val="Noto Sans CJK SC"/>
        <family val="2"/>
      </rPr>
      <t xml:space="preserve">律师</t>
    </r>
  </si>
  <si>
    <t xml:space="preserve">Ian77, Steeef</t>
  </si>
  <si>
    <r>
      <rPr>
        <sz val="11"/>
        <rFont val="Arial"/>
        <family val="0"/>
        <charset val="1"/>
      </rPr>
      <t xml:space="preserve">ErBacce, Samuel Bassotto, </t>
    </r>
    <r>
      <rPr>
        <sz val="11"/>
        <rFont val="Noto Sans CJK SC"/>
        <family val="2"/>
      </rPr>
      <t xml:space="preserve">老板 </t>
    </r>
    <r>
      <rPr>
        <sz val="11"/>
        <rFont val="Arial"/>
        <family val="0"/>
        <charset val="1"/>
      </rPr>
      <t xml:space="preserve">Ι Batan’</t>
    </r>
    <r>
      <rPr>
        <sz val="11"/>
        <rFont val="Noto Sans CJK SC"/>
        <family val="2"/>
      </rPr>
      <t xml:space="preserve">宙斯</t>
    </r>
  </si>
  <si>
    <t xml:space="preserve">MH Axel, RUBIZALEZ</t>
  </si>
  <si>
    <t xml:space="preserve">BattleSRAM, Pedro™️</t>
  </si>
  <si>
    <t xml:space="preserve">Hog Rider + Mortar (11x); Lava Hound + Miner (14x); Miner + Mortar (18x); Miner + Skeleton Barrel (1x); Mortar + Skeleton Barrel (146x)</t>
  </si>
  <si>
    <t xml:space="preserve">Hog Rider + Mortar (11x); Miner + Mortar (18x); Miner + Skeleton Barrel (1x); Miner + Wall Breakers (172x); Mortar + Skeleton Barrel (146x); Skeleton Barrel + Wall Breakers (6x)</t>
  </si>
  <si>
    <t xml:space="preserve">Hog Rider + Mortar (11x); Hog Rider + Three Musketeers (1x); Mortar + Skeleton Barrel (146x); Royal Hogs + Three Musketeers (17x)</t>
  </si>
  <si>
    <t xml:space="preserve">たぁ, 老板 Ι Batan’宙斯</t>
  </si>
  <si>
    <t xml:space="preserve">Lava Hound + Miner (14x); Miner + Mortar (18x)</t>
  </si>
  <si>
    <r>
      <rPr>
        <sz val="11"/>
        <rFont val="Arial"/>
        <family val="0"/>
        <charset val="1"/>
      </rPr>
      <t xml:space="preserve">ErBacce, Mohamed Light, </t>
    </r>
    <r>
      <rPr>
        <sz val="11"/>
        <rFont val="Noto Sans CJK SC"/>
        <family val="2"/>
      </rPr>
      <t xml:space="preserve">ぐりてゃん</t>
    </r>
  </si>
  <si>
    <t xml:space="preserve">Miner + Rune Giant (1x)</t>
  </si>
  <si>
    <t xml:space="preserve">Coco, Mohamed Light, Vitor75</t>
  </si>
  <si>
    <t xml:space="preserve">Miner + Skeleton Barrel (1x); Miner + Wall Breakers (172x); Skeleton Barrel + Wall Breakers (6x)</t>
  </si>
  <si>
    <t xml:space="preserve">Win Condition Card</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</si>
  <si>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</si>
  <si>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</si>
  <si>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</si>
  <si>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</si>
  <si>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Noto Sans CJK SC"/>
        <family val="2"/>
      </rPr>
      <t xml:space="preserve">杰克 </t>
    </r>
    <r>
      <rPr>
        <b val="true"/>
        <sz val="11"/>
        <color rgb="FFFFFFFF"/>
        <rFont val="Arial"/>
        <family val="0"/>
        <charset val="1"/>
      </rPr>
      <t xml:space="preserve">- Duel Decks Using This Win Con</t>
    </r>
  </si>
  <si>
    <t xml:space="preserve">Clown - Duel Decks Using This Win Con</t>
  </si>
  <si>
    <t xml:space="preserve">Coco - Duel Decks Using This Win Con</t>
  </si>
  <si>
    <t xml:space="preserve">Code: Furkan - Duel Decks Using This Win Con</t>
  </si>
  <si>
    <t xml:space="preserve">DK - Duel Decks Using This Win Con</t>
  </si>
  <si>
    <t xml:space="preserve">Dess - Duel Decks Using This Win Con</t>
  </si>
  <si>
    <t xml:space="preserve">EGW - Duel Decks Using This Win Con</t>
  </si>
  <si>
    <t xml:space="preserve">ErBacce - Duel Decks Using This Win Con</t>
  </si>
  <si>
    <t xml:space="preserve">Ian77 - Duel Decks Using This Win Con</t>
  </si>
  <si>
    <t xml:space="preserve">JL Viiper - Duel Decks Using This Win Con</t>
  </si>
  <si>
    <t xml:space="preserve">JorZ - Duel Decks Using This Win Con</t>
  </si>
  <si>
    <r>
      <rPr>
        <b val="true"/>
        <sz val="11"/>
        <color rgb="FFFFFFFF"/>
        <rFont val="Arial"/>
        <family val="0"/>
        <charset val="1"/>
      </rPr>
      <t xml:space="preserve">Kimchi77✨</t>
    </r>
    <r>
      <rPr>
        <b val="true"/>
        <sz val="11"/>
        <color rgb="FFFFFFFF"/>
        <rFont val="Noto Sans CJK SC"/>
        <family val="2"/>
      </rPr>
      <t xml:space="preserve">小小罗 </t>
    </r>
    <r>
      <rPr>
        <b val="true"/>
        <sz val="11"/>
        <color rgb="FFFFFFFF"/>
        <rFont val="Arial"/>
        <family val="0"/>
        <charset val="1"/>
      </rPr>
      <t xml:space="preserve">- Duel Decks Using This Win Con</t>
    </r>
  </si>
  <si>
    <t xml:space="preserve">Kitashiyan - Duel Decks Using This Win Con</t>
  </si>
  <si>
    <r>
      <rPr>
        <b val="true"/>
        <sz val="11"/>
        <color rgb="FFFFFFFF"/>
        <rFont val="Arial"/>
        <family val="0"/>
        <charset val="1"/>
      </rPr>
      <t xml:space="preserve">LF</t>
    </r>
    <r>
      <rPr>
        <b val="true"/>
        <sz val="11"/>
        <color rgb="FFFFFFFF"/>
        <rFont val="Noto Sans CJK SC"/>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</si>
  <si>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Noto Sans CJK SC"/>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</si>
  <si>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Noto Sans CJK SC"/>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</si>
  <si>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</si>
  <si>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</si>
  <si>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Nicoco23 - Duel Decks Using This Win Con</t>
  </si>
  <si>
    <t xml:space="preserve">Nooby❤️Pi2r - Duel Decks Using This Win Con</t>
  </si>
  <si>
    <t xml:space="preserve">Pedro™️ - Duel Decks Using This Win Con</t>
  </si>
  <si>
    <t xml:space="preserve">RAD - Duel Decks Using This Win Con</t>
  </si>
  <si>
    <t xml:space="preserve">RUBIZALEZ - Duel Decks Using This Win Con</t>
  </si>
  <si>
    <t xml:space="preserve">Rainbow - Duel Decks Using This Win Con</t>
  </si>
  <si>
    <r>
      <rPr>
        <b val="true"/>
        <sz val="11"/>
        <color rgb="FFFFFFFF"/>
        <rFont val="Arial"/>
        <family val="0"/>
        <charset val="1"/>
      </rPr>
      <t xml:space="preserve">Rin✨</t>
    </r>
    <r>
      <rPr>
        <b val="true"/>
        <sz val="11"/>
        <color rgb="FFFFFFFF"/>
        <rFont val="Noto Sans CJK SC"/>
        <family val="2"/>
      </rPr>
      <t xml:space="preserve">安之 </t>
    </r>
    <r>
      <rPr>
        <b val="true"/>
        <sz val="11"/>
        <color rgb="FFFFFFFF"/>
        <rFont val="Arial"/>
        <family val="0"/>
        <charset val="1"/>
      </rPr>
      <t xml:space="preserve">- Duel Decks Using This Win Con</t>
    </r>
  </si>
  <si>
    <t xml:space="preserve">Ryley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</si>
  <si>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</si>
  <si>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</si>
  <si>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</si>
  <si>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</si>
  <si>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Steeef - Duel Decks Using This Win Con</t>
  </si>
  <si>
    <t xml:space="preserve">TMX I Mateja - Duel Decks Using This Win Con</t>
  </si>
  <si>
    <t xml:space="preserve">Turan✨ - Duel Decks Using This Win Con</t>
  </si>
  <si>
    <t xml:space="preserve">Vitor75 - Duel Decks Using This Win Con</t>
  </si>
  <si>
    <r>
      <rPr>
        <b val="true"/>
        <sz val="11"/>
        <color rgb="FFFFFFFF"/>
        <rFont val="Arial"/>
        <family val="0"/>
        <charset val="1"/>
      </rPr>
      <t xml:space="preserve">WL ✨ Tytoń </t>
    </r>
    <r>
      <rPr>
        <b val="true"/>
        <sz val="11"/>
        <color rgb="FFFFFFFF"/>
        <rFont val="Noto Sans CJK SC"/>
        <family val="2"/>
      </rPr>
      <t xml:space="preserve">劲头 </t>
    </r>
    <r>
      <rPr>
        <b val="true"/>
        <sz val="11"/>
        <color rgb="FFFFFFFF"/>
        <rFont val="Arial"/>
        <family val="0"/>
        <charset val="1"/>
      </rPr>
      <t xml:space="preserve">- Duel Decks Using This Win Con</t>
    </r>
  </si>
  <si>
    <t xml:space="preserve">Wallace - Duel Decks Using This Win Con</t>
  </si>
  <si>
    <t xml:space="preserve">Yoru - Duel Decks Using This Win Con</t>
  </si>
  <si>
    <t xml:space="preserve">adriel - Duel Decks Using This Win Con</t>
  </si>
  <si>
    <t xml:space="preserve">droy - Duel Decks Using This Win Con</t>
  </si>
  <si>
    <r>
      <rPr>
        <b val="true"/>
        <sz val="11"/>
        <color rgb="FFFFFFFF"/>
        <rFont val="Arial"/>
        <family val="0"/>
        <charset val="1"/>
      </rPr>
      <t xml:space="preserve">evolve✨</t>
    </r>
    <r>
      <rPr>
        <b val="true"/>
        <sz val="11"/>
        <color rgb="FFFFFFFF"/>
        <rFont val="Noto Sans CJK SC"/>
        <family val="2"/>
      </rPr>
      <t xml:space="preserve">律师 </t>
    </r>
    <r>
      <rPr>
        <b val="true"/>
        <sz val="11"/>
        <color rgb="FFFFFFFF"/>
        <rFont val="Arial"/>
        <family val="0"/>
        <charset val="1"/>
      </rPr>
      <t xml:space="preserve">- Duel Decks Using This Win Con</t>
    </r>
  </si>
  <si>
    <t xml:space="preserve">✨Tanji - Duel Decks Using This Win Con</t>
  </si>
  <si>
    <t xml:space="preserve">ぐりてゃん - Duel Decks Using This Win Con</t>
  </si>
  <si>
    <t xml:space="preserve">たぁ - Duel Decks Using This Win Con</t>
  </si>
  <si>
    <t xml:space="preserve">むぎったん - Duel Decks Using This Win Con</t>
  </si>
  <si>
    <t xml:space="preserve">加急Sinistro™ - Duel Decks Using This Win Con</t>
  </si>
  <si>
    <t xml:space="preserve">枫｜rakan❤️安之 - Duel Decks Using This Win Con</t>
  </si>
  <si>
    <t xml:space="preserve">老板 Ι Batan’宙斯 - Duel Decks Using This Win Con</t>
  </si>
  <si>
    <t xml:space="preserve">鬼舞辻無惨 - Duel Decks Using This Win Con</t>
  </si>
  <si>
    <t xml:space="preserve">우티비구독좋아요 - Duel Decks Using This Win Con</t>
  </si>
  <si>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</si>
  <si>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</si>
  <si>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</si>
  <si>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</si>
  <si>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</si>
  <si>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</si>
  <si>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</si>
  <si>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</si>
  <si>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Balloon + Miner</t>
  </si>
  <si>
    <t xml:space="preserve">Mortar + Skeleton Barrel</t>
  </si>
  <si>
    <t xml:space="preserve">Giant + Graveyard</t>
  </si>
  <si>
    <t xml:space="preserve">Balloon + Lava Hound</t>
  </si>
  <si>
    <t xml:space="preserve">Miner + Mortar</t>
  </si>
  <si>
    <t xml:space="preserve">Battle Ram + Three Musketeers</t>
  </si>
  <si>
    <t xml:space="preserve">Royal Hogs + Three Musketeers</t>
  </si>
  <si>
    <t xml:space="preserve">Lava Hound + Miner</t>
  </si>
  <si>
    <t xml:space="preserve">Hog Rider + Mortar</t>
  </si>
  <si>
    <t xml:space="preserve">Skeleton Barrel + Wall Breakers</t>
  </si>
  <si>
    <t xml:space="preserve">Giant + Prince</t>
  </si>
  <si>
    <t xml:space="preserve">Goblin Barrel + Skeleton Barrel</t>
  </si>
  <si>
    <t xml:space="preserve">Elite Barbarians + Golem</t>
  </si>
  <si>
    <t xml:space="preserve">Goblin Drill + Wall Breakers</t>
  </si>
  <si>
    <t xml:space="preserve">Prince + Wall Breakers</t>
  </si>
  <si>
    <t xml:space="preserve">Balloon + Royal Recruits</t>
  </si>
  <si>
    <t xml:space="preserve">Battle Ram + Prince</t>
  </si>
  <si>
    <t xml:space="preserve">Electro Giant + Royal Recruits</t>
  </si>
  <si>
    <t xml:space="preserve">Elite Barbarians + Three Musketeers</t>
  </si>
  <si>
    <t xml:space="preserve">Goblin Giant + Sparky</t>
  </si>
  <si>
    <t xml:space="preserve">Hog Rider + Royal Recruits</t>
  </si>
  <si>
    <t xml:space="preserve">Hog Rider + Three Musketeers</t>
  </si>
  <si>
    <t xml:space="preserve">Miner + Rune Giant</t>
  </si>
  <si>
    <t xml:space="preserve">Miner + Skeleton Barrel</t>
  </si>
  <si>
    <t xml:space="preserve">Ram Rider + Three Musketeers</t>
  </si>
  <si>
    <t xml:space="preserve">Royal Hogs + Royal Recruits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</si>
  <si>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</si>
  <si>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</si>
  <si>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</si>
  <si>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</si>
  <si>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</si>
  <si>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</si>
  <si>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</si>
  <si>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</si>
  <si>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</si>
  <si>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</si>
  <si>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</si>
  <si>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</si>
  <si>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</si>
  <si>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</si>
  <si>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</si>
  <si>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</si>
  <si>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</si>
  <si>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</si>
  <si>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</si>
  <si>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</si>
  <si>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</si>
  <si>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</si>
  <si>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57%</t>
  </si>
  <si>
    <t xml:space="preserve">Baby Dragon, Cannon, Electro Spirit, Lightning, Mighty Miner, Royal Hogs, Skeletons, The Log (8 games)</t>
  </si>
  <si>
    <t xml:space="preserve">Berserker, Bomb Tower, Fire Spirit, Goblin Barrel, Ice Spirit, Magic Archer, Royal Delivery, Wall Breakers (3 games)</t>
  </si>
  <si>
    <t xml:space="preserve">Barbarian Barrel, Cannon Cart, Goblinstein, Lightning, Minions, Mortar, Royal Ghost, Skeletons (3 games)</t>
  </si>
  <si>
    <t xml:space="preserve">Barbarian Barrel, Cannon Cart, Goblinstein, Lightning, Minions, Mortar, Royal Ghost, Skeletons (100% win rate, 3 games)</t>
  </si>
  <si>
    <t xml:space="preserve">Berserker, Fire Spirit, Goblin Barrel, Ice Spirit, Magic Archer, Royal Delivery, Tesla, Wall Breakers (100% win rate, 3 games)</t>
  </si>
  <si>
    <t xml:space="preserve">Balloon, Berserker, Bomb Tower, Executioner, Knight, Miner, Tornado, Zap (100% win rate, 2 games)</t>
  </si>
  <si>
    <t xml:space="preserve">Wall Breakers (20 games)</t>
  </si>
  <si>
    <t xml:space="preserve">Royal Hogs (18 games)</t>
  </si>
  <si>
    <t xml:space="preserve">Goblin Barrel (16 games)</t>
  </si>
  <si>
    <t xml:space="preserve">Baby Dragon, Cannon, Electro Spirit, Lightning, Mighty Miner, Royal Hogs, Skeletons, The Log (4 games)</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</si>
  <si>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</si>
  <si>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</si>
  <si>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</si>
  <si>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Arrows, Bandit, Battle Ram, Electro Wizard, Golden Knight, Mega Knight, Mother Witch, Skeleton Dragons (100% win rate, 2 games)</t>
  </si>
  <si>
    <t xml:space="preserve">Fire Spirit, Goblin Barrel, Ice Spirit, Magic Archer, Ronin, Royal Delivery, Tesla, Wall Breakers (100% win rate, 2 games)</t>
  </si>
  <si>
    <t xml:space="preserve">Wall Breakers (17 games)</t>
  </si>
  <si>
    <t xml:space="preserve">Miner (16 games)</t>
  </si>
  <si>
    <t xml:space="preserve">Royal Hogs (14 games)</t>
  </si>
  <si>
    <t xml:space="preserve">48%</t>
  </si>
  <si>
    <t xml:space="preserve">Bats, Berserker, Bomb Tower, Fire Spirit, Magic Archer, Miner, Royal Delivery, Wall Breakers (4 games)</t>
  </si>
  <si>
    <t xml:space="preserve">Baby Dragon, Barbarian Barrel, Goblin Cage, Golden Knight, Golem, Ice Wizard, Lightning, Tornado (3 games)</t>
  </si>
  <si>
    <t xml:space="preserve">Baby Dragon, Cannon, Electro Spirit, Lightning, Mighty Miner, Royal Hogs, Skeletons, The Log (2 games)</t>
  </si>
  <si>
    <t xml:space="preserve">Bomber, Fire Spirit, Giant Snowball, Goblin Drill, Golden Knight, Poison, Skeletons, Tesla (100% win rate, 2 games)</t>
  </si>
  <si>
    <t xml:space="preserve">Barbarian Barrel, Electro Spirit, Fireball, Fisherman, Hunter, Royal Ghost, Royal Giant, Skeletons (50% win rate, 2 games)</t>
  </si>
  <si>
    <t xml:space="preserve">Barbarian Barrel, Cannon Cart, Goblinstein, Lightning, Minions, Mortar, Royal Ghost, Skeletons (50% win rate, 2 games)</t>
  </si>
  <si>
    <t xml:space="preserve">Wall Breakers (14 games)</t>
  </si>
  <si>
    <t xml:space="preserve">Graveyard (13 games)</t>
  </si>
  <si>
    <t xml:space="preserve">Goblin Drill (12 games)</t>
  </si>
  <si>
    <t xml:space="preserve">51%</t>
  </si>
  <si>
    <t xml:space="preserve">Barbarian Barrel, Electro Spirit, Fireball, Goblin Cage, Heal Spirit, Lumberjack, Phoenix, Royal Giant (5 games)</t>
  </si>
  <si>
    <t xml:space="preserve">Fire Spirit, Giant Snowball, Goblin Drill, Knight, Magic Archer, Poison, Skeletons, Tesla (2 games)</t>
  </si>
  <si>
    <t xml:space="preserve">Barbarian Barrel, Dark Prince, Electro Spirit, Lightning, Magic Archer, Royal Hogs, Skeletons, Tesla (2 games)</t>
  </si>
  <si>
    <t xml:space="preserve">Archers, Electro Spirit, Fireball, Knight, Skeletons, Tesla, The Log, X-Bow (100% win rate, 2 games)</t>
  </si>
  <si>
    <t xml:space="preserve">Baby Dragon, Cannon, Dark Prince, Electro Spirit, Lightning, Royal Hogs, Skeletons, The Log (100% win rate, 2 games)</t>
  </si>
  <si>
    <t xml:space="preserve">Berserker, Bomb Tower, Fire Spirit, Goblin Barrel, Ice Spirit, Magic Archer, Royal Delivery, Wall Breakers (100% win rate, 2 games)</t>
  </si>
  <si>
    <t xml:space="preserve">Miner (13 games)</t>
  </si>
  <si>
    <t xml:space="preserve">Royal Giant (12 games)</t>
  </si>
  <si>
    <t xml:space="preserve">Wall Breakers (12 games)</t>
  </si>
  <si>
    <t xml:space="preserve">54%</t>
  </si>
  <si>
    <t xml:space="preserve">Balloon, Executioner, Giant Skeleton, Miner, Skeleton Dragons, Tombstone, Tornado, Zap (8 games)</t>
  </si>
  <si>
    <t xml:space="preserve">Baby Dragon, Cannon, Electro Spirit, Lightning, Mighty Miner, Royal Hogs, Skeletons, The Log (6 games)</t>
  </si>
  <si>
    <t xml:space="preserve">Arrows, Bandit, Battle Ram, Electro Wizard, Golden Knight, Mega Knight, Mother Witch, Ronin (4 games)</t>
  </si>
  <si>
    <t xml:space="preserve">Electro Spirit, Fireball, Goblins, Minions, Mortar, Rascals, Ronin, Skeleton Barrel (100% win rate, 3 games)</t>
  </si>
  <si>
    <t xml:space="preserve">Archers, Barbarian Barrel, Dark Prince, Graveyard, Ice Spirit, Poison, Skeletons, Tesla (100% win rate, 2 games)</t>
  </si>
  <si>
    <t xml:space="preserve">Baby Dragon, Berserker, Cannon, Electro Spirit, Lightning, Mighty Miner, Royal Hogs, The Log (100% win rate, 2 games)</t>
  </si>
  <si>
    <t xml:space="preserve">Miner (17 games)</t>
  </si>
  <si>
    <t xml:space="preserve">Royal Hogs (12 games)</t>
  </si>
  <si>
    <t xml:space="preserve">71%</t>
  </si>
  <si>
    <t xml:space="preserve">Barbarian Barrel, Electro Spirit, Fireball, Goblin Cage, Heal Spirit, Lumberjack, Phoenix, Royal Giant (4 games)</t>
  </si>
  <si>
    <t xml:space="preserve">Berserker, Fire Spirit, Goblin Barrel, Ice Spirit, Magic Archer, Royal Delivery, Tesla, Wall Breakers (4 games)</t>
  </si>
  <si>
    <t xml:space="preserve">Baby Dragon, Cannon, Electro Spirit, Lightning, Mighty Miner, Royal Hogs, Skeletons, The Log (100% win rate, 4 games)</t>
  </si>
  <si>
    <t xml:space="preserve">Barbarian Barrel, Electro Spirit, Fireball, Goblin Cage, Heal Spirit, Lumberjack, Phoenix, Royal Giant (100% win rate, 4 games)</t>
  </si>
  <si>
    <t xml:space="preserve">Wall Breakers (15 games)</t>
  </si>
  <si>
    <t xml:space="preserve">Miner (14 games)</t>
  </si>
  <si>
    <t xml:space="preserve">47%</t>
  </si>
  <si>
    <t xml:space="preserve">Barbarian Barrel, Dark Prince, Electro Spirit, Lightning, Royal Hogs, Skeleton Dragons, Skeletons, Tesla (3 games)</t>
  </si>
  <si>
    <t xml:space="preserve">Bomber, Fire Spirit, Giant Snowball, Goblin Drill, Goblins, Poison, Ronin, Tesla (3 games)</t>
  </si>
  <si>
    <t xml:space="preserve">Arrows, Battle Ram, Bomb Tower, Golden Knight, Ice Golem, Minions, Three Musketeers, Zap (3 games)</t>
  </si>
  <si>
    <t xml:space="preserve">Arrows, Battle Ram, Bomb Tower, Golden Knight, Ice Golem, Minions, Three Musketeers, Zap (100% win rate, 3 games)</t>
  </si>
  <si>
    <t xml:space="preserve">Archers, Giant Snowball, Goblin Demolisher, Goblin Drill, Goblin Hut, Mighty Miner, Poison, Skeletons (100% win rate, 2 games)</t>
  </si>
  <si>
    <t xml:space="preserve">Barbarian Barrel, Cannon Cart, Fireball, Goblins, Minions, Mortar, Rascals, Skeleton Barrel (100% win rate, 2 games)</t>
  </si>
  <si>
    <t xml:space="preserve">52%</t>
  </si>
  <si>
    <t xml:space="preserve">Arrows, Bandit, Battle Ram, Golden Knight, Mega Knight, Mother Witch, Ronin, Zappies (4 games)</t>
  </si>
  <si>
    <t xml:space="preserve">Bats, Berserker, Bomb Tower, Fire Spirit, Magic Archer, Miner, Royal Delivery, Wall Breakers (3 games)</t>
  </si>
  <si>
    <t xml:space="preserve">Berserker, Fire Spirit, Goblin Barrel, Ice Spirit, Magic Archer, Royal Delivery, Tesla, Wall Breakers (100% win rate, 4 games)</t>
  </si>
  <si>
    <t xml:space="preserve">Fireball, Fisherman, Monk, Mother Witch, Royal Giant, Skeleton Dragons, The Log, Tombstone (100% win rate, 3 games)</t>
  </si>
  <si>
    <t xml:space="preserve">Baby Dragon, Cannon, Electro Spirit, Lightning, Mighty Miner, Royal Hogs, Skeletons, The Log (100% win rate, 2 games)</t>
  </si>
  <si>
    <t xml:space="preserve">Royal Hogs (11 games)</t>
  </si>
  <si>
    <t xml:space="preserve">Wall Breakers (11 games)</t>
  </si>
  <si>
    <t xml:space="preserve">Miner (10 games)</t>
  </si>
  <si>
    <t xml:space="preserve">60%</t>
  </si>
  <si>
    <t xml:space="preserve">Balloon, Executioner, Giant Skeleton, Miner, Skeleton Dragons, Tombstone, Tornado, Zap (6 games)</t>
  </si>
  <si>
    <t xml:space="preserve">Electro Spirit, Fireball, Goblins, Minions, Mortar, Rascals, Ronin, Skeleton Barrel (4 games)</t>
  </si>
  <si>
    <t xml:space="preserve">Bomber, Fire Spirit, Giant Snowball, Goblin Drill, Knight, Poison, Skeletons, Tesla (100% win rate, 2 games)</t>
  </si>
  <si>
    <t xml:space="preserve">Electro Spirit, Fireball, Goblins, Minions, Mortar, Rascals, Ronin, Skeleton Barrel (75% win rate, 4 games)</t>
  </si>
  <si>
    <t xml:space="preserve">Fireball, Fisherman, Monk, Royal Giant, Skeleton Dragons, The Log, Tombstone, Zappies (67% win rate, 3 games)</t>
  </si>
  <si>
    <t xml:space="preserve">Balloon (11 games)</t>
  </si>
  <si>
    <t xml:space="preserve">72%</t>
  </si>
  <si>
    <t xml:space="preserve">Arrows, Balloon, Bomber, Giant Snowball, Inferno Dragon, Lava Hound, Minions, Skeleton Army (3 games)</t>
  </si>
  <si>
    <t xml:space="preserve">Cannon Cart, Electro Spirit, Fireball, Goblins, Minions, Mortar, Rascals, Skeleton Barrel (3 games)</t>
  </si>
  <si>
    <t xml:space="preserve">Barbarian Barrel, Electro Spirit, Fireball, Fisherman, Hunter, Royal Ghost, Royal Giant, Skeletons (2 games)</t>
  </si>
  <si>
    <t xml:space="preserve">Cannon Cart, Electro Spirit, Fireball, Goblins, Minions, Mortar, Rascals, Skeleton Barrel (100% win rate, 3 games)</t>
  </si>
  <si>
    <t xml:space="preserve">Bomber, Fire Spirit, Giant Snowball, Goblin Drill, Goblins, Poison, Ronin, Tesla (100% win rate, 2 games)</t>
  </si>
  <si>
    <t xml:space="preserve">Balloon, Executioner, Giant Skeleton, Miner, Tombstone, Tornado, Zap, Zappies (100% win rate, 2 games)</t>
  </si>
  <si>
    <t xml:space="preserve">Goblin Drill (11 games)</t>
  </si>
  <si>
    <t xml:space="preserve">Mortar (8 games)</t>
  </si>
  <si>
    <t xml:space="preserve">Barbarian Barrel, Electro Spirit, Fireball, Goblin Cage, Heal Spirit, Lumberjack, Phoenix, Royal Giant (3 games)</t>
  </si>
  <si>
    <t xml:space="preserve">Berserker, Fire Spirit, Goblin Barrel, Ice Spirit, Inferno Tower, Magic Archer, Royal Delivery, Wall Breakers (2 games)</t>
  </si>
  <si>
    <t xml:space="preserve">Barbarian Barrel, Electro Spirit, Fireball, Goblin Cage, Heal Spirit, Lumberjack, Phoenix, Royal Giant (100% win rate, 3 games)</t>
  </si>
  <si>
    <t xml:space="preserve">Archers, Barbarian Barrel, Graveyard, Ice Spirit, Poison, Ronin, Skeletons, Tesla (100% win rate, 2 games)</t>
  </si>
  <si>
    <t xml:space="preserve">Wall Breakers (16 games)</t>
  </si>
  <si>
    <t xml:space="preserve">Miner (15 games)</t>
  </si>
  <si>
    <t xml:space="preserve">Goblin Barrel (9 games)</t>
  </si>
  <si>
    <t xml:space="preserve">Arrows, Bandit, Battle Ram, Golden Knight, Mega Knight, Mother Witch, Ronin, Zappies (3 games)</t>
  </si>
  <si>
    <t xml:space="preserve">Barbarian Barrel, Graveyard, Ice Spirit, Knight, Musketeer, Poison, Skeleton Dragons, Tombstone (2 games)</t>
  </si>
  <si>
    <t xml:space="preserve">Bats, Berserker, Bomb Tower, Fire Spirit, Magic Archer, Miner, Royal Delivery, Wall Breakers (100% win rate, 4 games)</t>
  </si>
  <si>
    <t xml:space="preserve">Cannon Cart, Electro Spirit, Fireball, Goblins, Minions, Mortar, Rascals, Skeleton Barrel (100% win rate, 2 games)</t>
  </si>
  <si>
    <t xml:space="preserve">Wall Breakers (10 games)</t>
  </si>
  <si>
    <t xml:space="preserve">Hog Rider (9 games)</t>
  </si>
  <si>
    <t xml:space="preserve">42%</t>
  </si>
  <si>
    <t xml:space="preserve">Baby Dragon, Barbarian Barrel, Goblin Cage, Golden Knight, Golem, Ice Wizard, Lightning, Tornado (4 games)</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</si>
  <si>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</si>
  <si>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</si>
  <si>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</si>
  <si>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</si>
  <si>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Royal Hogs (9 games)</t>
  </si>
  <si>
    <t xml:space="preserve">65%</t>
  </si>
  <si>
    <t xml:space="preserve">Baby Dragon, Barbarian Barrel, Goblin Cage, Golden Knight, Golem, Ice Wizard, Lightning, Tornado (6 games)</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</si>
  <si>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</si>
  <si>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</si>
  <si>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</si>
  <si>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</si>
  <si>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</si>
  <si>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</si>
  <si>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Miner (11 games)</t>
  </si>
  <si>
    <t xml:space="preserve">Royal Hogs (10 games)</t>
  </si>
  <si>
    <t xml:space="preserve">61%</t>
  </si>
  <si>
    <t xml:space="preserve">Berserker, Fireball, Lava Hound, Skeleton Dragons, Spirit Empress, Tombstone, Valkyrie, Zap (4 games)</t>
  </si>
  <si>
    <t xml:space="preserve">Baby Dragon, Cannon, Electro Spirit, Lightning, Mighty Miner, Royal Hogs, Skeletons, The Log (3 games)</t>
  </si>
  <si>
    <t xml:space="preserve">Berserker, Fire Spirit, Goblin Barrel, Ice Spirit, Magic Archer, Royal Delivery, Tesla, Wall Breakers (3 games)</t>
  </si>
  <si>
    <t xml:space="preserve">Barbarian Barrel, Electro Spirit, Fireball, Fisherman, Hunter, Royal Ghost, Royal Giant, Skeletons (100% win rate, 3 games)</t>
  </si>
  <si>
    <t xml:space="preserve">Archers, Arrows, Bowler, Giant, Giant Snowball, Graveyard, Minions, Ronin (100% win rate, 2 games)</t>
  </si>
  <si>
    <t xml:space="preserve">Wall Breakers (13 games)</t>
  </si>
  <si>
    <t xml:space="preserve">Goblin Drill (8 games)</t>
  </si>
  <si>
    <t xml:space="preserve">68%</t>
  </si>
  <si>
    <t xml:space="preserve">Baby Dragon, Barbarian Barrel, Bowler, Electro Giant, Goblin Cage, Ice Wizard, Lightning, Tornado (3 games)</t>
  </si>
  <si>
    <t xml:space="preserve">Berserker, Dark Prince, Fire Spirit, Giant Snowball, Goblin Drill, Magic Archer, Poison, Tesla (3 games)</t>
  </si>
  <si>
    <t xml:space="preserve">Arrows, Bandit, Battle Ram, Golden Knight, Mega Knight, Mother Witch, Ronin, Zappies (100% win rate, 3 games)</t>
  </si>
  <si>
    <t xml:space="preserve">Baby Dragon, Barbarian Barrel, Goblin Cage, Golden Knight, Golem, Ice Wizard, Lightning, Tornado (100% win rate, 2 games)</t>
  </si>
  <si>
    <t xml:space="preserve">Battle Ram (9 games)</t>
  </si>
  <si>
    <t xml:space="preserve">Miner (8 games)</t>
  </si>
  <si>
    <t xml:space="preserve">50%</t>
  </si>
  <si>
    <t xml:space="preserve">Miner (12 games)</t>
  </si>
  <si>
    <t xml:space="preserve">Royal Giant (11 games)</t>
  </si>
  <si>
    <t xml:space="preserve">Goblin Drill (9 games)</t>
  </si>
  <si>
    <t xml:space="preserve">64%</t>
  </si>
  <si>
    <t xml:space="preserve">Fire Spirit, Giant Snowball, Goblin Demolisher, Goblin Drill, Knight, Poison, Skeletons, Tesla (3 games)</t>
  </si>
  <si>
    <t xml:space="preserve">Bats, Berserker, Bomb Tower, Fire Spirit, Magic Archer, Miner, Royal Delivery, Wall Breakers (100% win rate, 3 games)</t>
  </si>
  <si>
    <t xml:space="preserve">Archers, Barbarian Barrel, Dark Prince, Graveyard, Ice Spirit, Poison, Skeletons, Tesla (100% win rate, 3 games)</t>
  </si>
  <si>
    <t xml:space="preserve">59%</t>
  </si>
  <si>
    <t xml:space="preserve">Arrows, Battle Ram, Golden Knight, Mega Knight, Mother Witch, Ronin, Skeleton Dragons, Zappies (3 games)</t>
  </si>
  <si>
    <t xml:space="preserve">Barbarian Barrel, Battle Ram, Giant Skeleton, Lumberjack, Mother Witch, Vines, Wizard, Zappies (3 games)</t>
  </si>
  <si>
    <t xml:space="preserve">Arrows, Battle Ram, Golden Knight, Mega Knight, Mother Witch, Ronin, Skeleton Dragons, Zappies (100% win rate, 3 games)</t>
  </si>
  <si>
    <t xml:space="preserve">Arrows, Goblin Gang, Miner, Minion Horde, Monk, Mortar, Rascals, Skeleton Dragons (100% win rate, 2 games)</t>
  </si>
  <si>
    <t xml:space="preserve">Barbarian Barrel, Dart Goblin, Fireball, Goblins, Mortar, Rascals, Ronin, Skeleton Barrel (100% win rate, 2 games)</t>
  </si>
  <si>
    <t xml:space="preserve">Battle Ram (12 games)</t>
  </si>
  <si>
    <t xml:space="preserve">Royal Giant (8 games)</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</si>
  <si>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</si>
  <si>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</si>
  <si>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</si>
  <si>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</si>
  <si>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</si>
  <si>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</si>
  <si>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</si>
  <si>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Berserker, Fire Spirit, Goblin Barrel, Ice Spirit, Magic Archer, Royal Delivery, Tesla, Wall Breakers (5 games)</t>
  </si>
  <si>
    <t xml:space="preserve">Barbarian Barrel, Cannon Cart, Goblinstein, Lightning, Minions, Mortar, Royal Ghost, Skeletons (4 games)</t>
  </si>
  <si>
    <t xml:space="preserve">Berserker, Fire Spirit, Goblin Barrel, Ice Spirit, Magic Archer, Royal Delivery, Tesla, Wall Breakers (100% win rate, 5 games)</t>
  </si>
  <si>
    <t xml:space="preserve">Baby Dragon, Cannon, Electro Spirit, Lightning, Mighty Miner, Royal Hogs, Skeletons, The Log (100% win rate, 3 games)</t>
  </si>
  <si>
    <t xml:space="preserve">Goblin Barrel (10 games)</t>
  </si>
  <si>
    <t xml:space="preserve">67%</t>
  </si>
  <si>
    <t xml:space="preserve">Berserker, Fire Spirit, Goblin Barrel, Ice Spirit, Magic Archer, Royal Delivery, Tesla, Wall Breakers (6 games)</t>
  </si>
  <si>
    <t xml:space="preserve">Barbarian Barrel, Electro Spirit, Fireball, Fisherman, Hunter, Royal Ghost, Royal Giant, Skeletons (6 games)</t>
  </si>
  <si>
    <t xml:space="preserve">Arrows, Battle Ram, Golden Knight, Mega Knight, Mother Witch, Ronin, Skeleton Dragons, Zappies (100% win rate, 2 games)</t>
  </si>
  <si>
    <t xml:space="preserve">Goblin Barrel (11 games)</t>
  </si>
  <si>
    <t xml:space="preserve">Archers, Barbarian Barrel, Dark Prince, Graveyard, Ice Spirit, Poison, Skeletons, Tesla (6 games)</t>
  </si>
  <si>
    <t xml:space="preserve">Archers, Dark Prince, Giant Snowball, Goblin Demolisher, Goblin Hut, Graveyard, Ice Spirit, Poison (2 games)</t>
  </si>
  <si>
    <t xml:space="preserve">Bowler, Dart Goblin, Fireball, Minions, Mortar, Rascals, Skeleton Barrel, Skeletons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</si>
  <si>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</si>
  <si>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</si>
  <si>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Berserker, Fire Spirit, Goblin Barrel, Ice Spirit, Magic Archer, Royal Delivery, Tesla, Wall Breakers (100% win rate, 2 games)</t>
  </si>
  <si>
    <t xml:space="preserve">Graveyard (11 games)</t>
  </si>
  <si>
    <t xml:space="preserve">Archers, Electro Spirit, Fireball, Knight, Skeletons, Tesla, The Log, X-Bow (4 games)</t>
  </si>
  <si>
    <t xml:space="preserve">Baby Dragon, Barbarian Barrel, Berserker, Dark Prince, Electro Spirit, Goblin Hut, Lightning, Royal Hogs (3 games)</t>
  </si>
  <si>
    <t xml:space="preserve">Royal Hogs (15 games)</t>
  </si>
  <si>
    <t xml:space="preserve">Goblin Barrel (8 games)</t>
  </si>
  <si>
    <t xml:space="preserve">62%</t>
  </si>
  <si>
    <t xml:space="preserve">Archers, Barbarian Barrel, Goblin Demolisher, Goblin Hut, Graveyard, Knight, Poison, Skeletons (3 games)</t>
  </si>
  <si>
    <t xml:space="preserve">Barbarian Barrel, Berserker, Furnace, Goblin Hut, Graveyard, Ice Spirit, Knight, Poison (3 games)</t>
  </si>
  <si>
    <t xml:space="preserve">Barbarian Barrel, Berserker, Furnace, Goblin Hut, Graveyard, Ice Spirit, Knight, Poison (100% win rate, 3 games)</t>
  </si>
  <si>
    <t xml:space="preserve">Berserker, Bomb Tower, Fire Spirit, Goblin Barrel, Ice Spirit, Magic Archer, Royal Delivery, Wall Breakers (67% win rate, 3 games)</t>
  </si>
  <si>
    <t xml:space="preserve">Balloon, Executioner, Giant Skeleton, Miner, Tombstone, Tornado, Zap, Zappies (67% win rate, 3 games)</t>
  </si>
  <si>
    <t xml:space="preserve">Graveyard (8 games)</t>
  </si>
  <si>
    <t xml:space="preserve">Royal Hogs (7 games)</t>
  </si>
  <si>
    <t xml:space="preserve">Miner (7 games)</t>
  </si>
  <si>
    <t xml:space="preserve">73%</t>
  </si>
  <si>
    <t xml:space="preserve">Fire Spirit, Goblin Barrel, Ice Spirit, Magic Archer, Ronin, Royal Delivery, Tesla, Wall Breakers (5 games)</t>
  </si>
  <si>
    <t xml:space="preserve">Bats, Bomb Tower, Fire Spirit, Magic Archer, Miner, Ronin, Royal Delivery, Wall Breakers (4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</si>
  <si>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</si>
  <si>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</si>
  <si>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46%</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</si>
  <si>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</si>
  <si>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</si>
  <si>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</si>
  <si>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</si>
  <si>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Baby Dragon, Cannon, Electro Spirit, Lightning, Mighty Miner, Royal Hogs, Skeletons, The Log (83% win rate, 6 games)</t>
  </si>
  <si>
    <t xml:space="preserve">Arrows, Bandit, Battle Ram, Golden Knight, Mega Knight, Mother Witch, Ronin, Zappies (75% win rate, 4 games)</t>
  </si>
  <si>
    <t xml:space="preserve">Battle Ram (6 games)</t>
  </si>
  <si>
    <t xml:space="preserve">Royal Hogs (6 games)</t>
  </si>
  <si>
    <t xml:space="preserve">Arrows, Battle Ram, Golden Knight, Mega Knight, Mother Witch, Ronin, Skeleton Dragons, Zappies (4 games)</t>
  </si>
  <si>
    <t xml:space="preserve">Dark Prince, Furnace, Giant Skeleton, Giant Snowball, Goblin Hut, Graveyard, Ice Spirit, Poison (4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</si>
  <si>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</si>
  <si>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</si>
  <si>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Mortar (9 games)</t>
  </si>
  <si>
    <t xml:space="preserve">Royal Giant (9 games)</t>
  </si>
  <si>
    <t xml:space="preserve">Skeleton Barrel (8 games)</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</si>
  <si>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</si>
  <si>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</si>
  <si>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</si>
  <si>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</si>
  <si>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</si>
  <si>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</si>
  <si>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</si>
  <si>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</si>
  <si>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</si>
  <si>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</si>
  <si>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Miner (9 games)</t>
  </si>
  <si>
    <t xml:space="preserve">Wall Breakers (8 games)</t>
  </si>
  <si>
    <t xml:space="preserve">Bowler, Executioner, Freeze, Golden Knight, Graveyard, Inferno Dragon, Tornado, Zappies (3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</si>
  <si>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</si>
  <si>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</si>
  <si>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</si>
  <si>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</si>
  <si>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Wall Breakers (9 games)</t>
  </si>
  <si>
    <t xml:space="preserve">Royal Giant (7 games)</t>
  </si>
  <si>
    <t xml:space="preserve">Barbarian Barrel, Cannon Cart, Goblinstein, Lightning, Minions, Mortar, Royal Ghost, Skeletons (2 games)</t>
  </si>
  <si>
    <t xml:space="preserve">Archers, Electro Spirit, Fireball, Knight, Skeletons, Tesla, The Log, X-Bow (2 games)</t>
  </si>
  <si>
    <t xml:space="preserve">Barbarian Barrel, Cannon Cart, Goblinstein, Lightning, Minions, Mortar, Royal Ghost, Skeletons (100% win rate, 2 games)</t>
  </si>
  <si>
    <t xml:space="preserve">Mortar (5 games)</t>
  </si>
  <si>
    <t xml:space="preserve">Earthquake, Electro Spirit, Firecracker, Hog Rider, Mighty Miner, Skeletons, Tesla, The Log (2 games)</t>
  </si>
  <si>
    <t xml:space="preserve">Baby Dragon, Barbarian Barrel, Goblin Cage, Golden Knight, Golem, Ice Wizard, Lightning, Tornado (67% win rate, 3 games)</t>
  </si>
  <si>
    <t xml:space="preserve">Bomb Tower, Fire Spirit, Goblin Barrel, Ice Spirit, Magic Archer, Ronin, Royal Delivery, Wall Breakers (50% win rate, 2 games)</t>
  </si>
  <si>
    <t xml:space="preserve">Goblin Drill (7 games)</t>
  </si>
  <si>
    <t xml:space="preserve">Balloon (6 games)</t>
  </si>
  <si>
    <t xml:space="preserve">Miner (5 games)</t>
  </si>
  <si>
    <t xml:space="preserve">Barbarian Barrel, Furnace, Graveyard, Ice Spirit, Knight, Poison, Skeletons, Tesla (2 games)</t>
  </si>
  <si>
    <t xml:space="preserve">Bowler, Executioner, Freeze, Golden Knight, Graveyard, Inferno Dragon, Tornado, Zappies (2 games)</t>
  </si>
  <si>
    <t xml:space="preserve">Barbarian Barrel, Furnace, Graveyard, Ice Spirit, Knight, Poison, Skeletons, Tesla (100% win rate, 2 games)</t>
  </si>
  <si>
    <t xml:space="preserve">Bowler, Executioner, Freeze, Golden Knight, Graveyard, Inferno Dragon, Tornado, Zappies (50% win rate, 2 games)</t>
  </si>
  <si>
    <t xml:space="preserve">Goblin Barrel (7 games)</t>
  </si>
  <si>
    <t xml:space="preserve">Wall Breakers (6 games)</t>
  </si>
  <si>
    <t xml:space="preserve">55%</t>
  </si>
  <si>
    <t xml:space="preserve">Archers, Barbarian Barrel, Berserker, Dark Prince, Electro Spirit, Lightning, Royal Hogs, Tesla (2 games)</t>
  </si>
  <si>
    <t xml:space="preserve">Archers, Barbarian Barrel, Berserker, Dark Prince, Electro Spirit, Lightning, Royal Hogs, Tesla (100% win rate, 2 games)</t>
  </si>
  <si>
    <t xml:space="preserve">Bats, Berserker, Bomb Tower, Fire Spirit, Magic Archer, Miner, Royal Delivery, Wall Breakers (67% win rate, 3 games)</t>
  </si>
  <si>
    <t xml:space="preserve">Hog Rider (6 games)</t>
  </si>
  <si>
    <t xml:space="preserve">Miner (6 games)</t>
  </si>
  <si>
    <t xml:space="preserve">Battle Ram, Giant Skeleton, Lumberjack, Mother Witch, Vines, Wizard, Zap, Zappies (2 games)</t>
  </si>
  <si>
    <t xml:space="preserve">Baby Dragon, Electro Spirit, Lightning, Mighty Miner, Royal Hogs, Skeletons, Tesla, The Log (2 games)</t>
  </si>
  <si>
    <t xml:space="preserve">Berserker, Fire Spirit, Goblin Barrel, Ice Spirit, Magic Archer, Royal Delivery, Tesla, Wall Breakers (2 games)</t>
  </si>
  <si>
    <t xml:space="preserve">Battle Ram, Giant Skeleton, Lumberjack, Mother Witch, Vines, Wizard, Zap, Zappies (50% win rate, 2 games)</t>
  </si>
  <si>
    <t xml:space="preserve">Baby Dragon, Electro Spirit, Lightning, Mighty Miner, Royal Hogs, Skeletons, Tesla, The Log (50% win rate, 2 games)</t>
  </si>
  <si>
    <t xml:space="preserve">Berserker, Fire Spirit, Goblin Barrel, Ice Spirit, Magic Archer, Royal Delivery, Tesla, Wall Breakers (0% win rate, 2 games)</t>
  </si>
  <si>
    <t xml:space="preserve">Hog Rider (7 games)</t>
  </si>
  <si>
    <t xml:space="preserve">66%</t>
  </si>
  <si>
    <t xml:space="preserve">Baby Dragon, Barbarian Barrel, Electro Wizard, Fireball, Fisherman, Monk, Royal Giant, Skeletons (2 games)</t>
  </si>
  <si>
    <t xml:space="preserve">Baby Dragon, Barbarian Barrel, Electro Wizard, Fireball, Fisherman, Monk, Royal Giant, Skeletons (100% win rate, 2 games)</t>
  </si>
  <si>
    <t xml:space="preserve">Balloon, Berserker, Bomb Tower, Executioner, Miner, Ronin, Tornado, Zap (100% win rate, 2 games)</t>
  </si>
  <si>
    <t xml:space="preserve">Royal Giant (5 games)</t>
  </si>
  <si>
    <t xml:space="preserve">Electro Spirit, Goblin Cage, Guards, Hog Rider, Lightning, Monk, The Log, Wizard (2 games)</t>
  </si>
  <si>
    <t xml:space="preserve">Baby Dragon, Barbarian Barrel, Goblin Cage, Golden Knight, Golem, Ice Wizard, Lightning, Tornado (2 games)</t>
  </si>
  <si>
    <t xml:space="preserve">Arrows, Bandit, Battle Ram, Golden Knight, Mega Knight, Mother Witch, Skeleton Dragons, Zappies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</si>
  <si>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</si>
  <si>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</si>
  <si>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Goblin Barrel (5 games)</t>
  </si>
  <si>
    <t xml:space="preserve">Fireball, Fisherman, Monk, Mother Witch, Royal Giant, Skeleton Dragons, The Log, Tombstone (3 games)</t>
  </si>
  <si>
    <t xml:space="preserve">Battle Ram (7 games)</t>
  </si>
  <si>
    <t xml:space="preserve">Royal Giant (6 games)</t>
  </si>
  <si>
    <t xml:space="preserve">Graveyard (5 games)</t>
  </si>
  <si>
    <t xml:space="preserve">Balloon, Berserker, Bomb Tower, Executioner, Miner, Ronin, Tornado, Zap (3 games)</t>
  </si>
  <si>
    <t xml:space="preserve">Balloon, Berserker, Bomb Tower, Executioner, Miner, Ronin, Tornado, Zap (100% win rate, 3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</si>
  <si>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</si>
  <si>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</si>
  <si>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</si>
  <si>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Goblin Drill (3 games)</t>
  </si>
  <si>
    <t xml:space="preserve">Cannon, Earthquake, Electro Spirit, Firecracker, Hog Rider, Mighty Miner, Skeletons, The Log (3 games)</t>
  </si>
  <si>
    <t xml:space="preserve">Berserker, Earthquake, Hog Rider, Lumberjack, Magic Archer, Mega Knight, The Log, Zappies (3 games)</t>
  </si>
  <si>
    <t xml:space="preserve">Berserker, Earthquake, Hog Rider, Lumberjack, Magic Archer, Mega Knight, The Log, Zappies (100% win rate, 3 games)</t>
  </si>
  <si>
    <t xml:space="preserve">Cannon, Earthquake, Electro Spirit, Firecracker, Hog Rider, Mighty Miner, Skeletons, The Log (67% win rate, 3 games)</t>
  </si>
  <si>
    <t xml:space="preserve">Hog Rider (8 games)</t>
  </si>
  <si>
    <t xml:space="preserve">Graveyard (6 games)</t>
  </si>
  <si>
    <t xml:space="preserve">Royal Giant (4 games)</t>
  </si>
  <si>
    <t xml:space="preserve">Archers, Barbarian Barrel, Dark Prince, Electro Spirit, Lightning, Royal Hogs, Skeletons, Tesla (1 game)</t>
  </si>
  <si>
    <t xml:space="preserve">Berserker, Cannon, Fire Spirit, Goblin Barrel, Magic Archer, Royal Delivery, Valkyrie, Wall Breakers (1 game)</t>
  </si>
  <si>
    <t xml:space="preserve">Bomber, Giant Snowball, Goblin Drill, Goblin Hut, Goblins, Ice Spirit, Knight, Poison (1 game)</t>
  </si>
  <si>
    <t xml:space="preserve">Goblin Drill (5 games)</t>
  </si>
  <si>
    <t xml:space="preserve">Archers, Electro Spirit, Fireball, Knight, Skeletons, Tesla, The Log, X-Bow (3 games)</t>
  </si>
  <si>
    <t xml:space="preserve">Archers, Electro Spirit, Fireball, Knight, Skeletons, Tesla, The Log, X-Bow (100% win rate, 3 games)</t>
  </si>
  <si>
    <t xml:space="preserve">Archers, Berserker, Dark Prince, Giant Snowball, Goblin Demolisher, Goblin Hut, Graveyard, Poison (100% win rate, 2 games)</t>
  </si>
  <si>
    <t xml:space="preserve">Wall Breakers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</si>
  <si>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</si>
  <si>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</si>
  <si>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</si>
  <si>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Royal Hogs (4 games)</t>
  </si>
  <si>
    <t xml:space="preserve">Mortar (4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</si>
  <si>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</si>
  <si>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</si>
  <si>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</si>
  <si>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</si>
  <si>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</si>
  <si>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</si>
  <si>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</si>
  <si>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</si>
  <si>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</si>
  <si>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</si>
  <si>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</si>
  <si>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</si>
  <si>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</si>
  <si>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</si>
  <si>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</si>
  <si>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Skeleton Barrel (5 games)</t>
  </si>
  <si>
    <t xml:space="preserve">Bowler, Furnace, Giant Snowball, Goblin Hut, Graveyard, Ice Spirit, Knight, Poison (2 games)</t>
  </si>
  <si>
    <t xml:space="preserve">Arrows, Bandit, Battle Ram, Electro Wizard, Golden Knight, Mega Knight, Mother Witch, Rage (2 games)</t>
  </si>
  <si>
    <t xml:space="preserve">Bowler, Furnace, Giant Snowball, Goblin Hut, Graveyard, Ice Spirit, Knight, Poison (100% win rate, 2 games)</t>
  </si>
  <si>
    <t xml:space="preserve">Barbarian Barrel, Electro Spirit, Fireball, Goblin Cage, Heal Spirit, Lumberjack, Phoenix, Royal Giant (67% win rate, 3 games)</t>
  </si>
  <si>
    <t xml:space="preserve">Arrows, Bandit, Battle Ram, Electro Wizard, Golden Knight, Mega Knight, Mother Witch, Rage (50% win rate, 2 games)</t>
  </si>
  <si>
    <t xml:space="preserve">Prince (4 games)</t>
  </si>
  <si>
    <t xml:space="preserve">74%</t>
  </si>
  <si>
    <t xml:space="preserve">Archers, Electro Spirit, Elixir Collector, Fire Spirit, Giant Snowball, Goblins, Ronin, X-Bow (2 games)</t>
  </si>
  <si>
    <t xml:space="preserve">Cannon, Fireball, Hog Rider, Ice Golem, Ice Spirit, Musketeer, Skeletons, The Log (1 game)</t>
  </si>
  <si>
    <t xml:space="preserve">Bomber, Fire Spirit, Giant Snowball, Goblin Drill, Mighty Miner, Poison, Skeletons, Tesla (1 game)</t>
  </si>
  <si>
    <t xml:space="preserve">Archers, Electro Spirit, Elixir Collector, Fire Spirit, Giant Snowball, Goblins, Ronin, X-Bow (50% win rate, 2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</si>
  <si>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</si>
  <si>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</si>
  <si>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Graveyard (3 games)</t>
  </si>
  <si>
    <t xml:space="preserve">Royal Hogs (3 games)</t>
  </si>
  <si>
    <t xml:space="preserve">70%</t>
  </si>
  <si>
    <t xml:space="preserve">Bats, Berserker, Bomb Tower, Fire Spirit, Magic Archer, Miner, Royal Delivery, Wall Breakers (2 games)</t>
  </si>
  <si>
    <t xml:space="preserve">Barbarian Barrel, Furnace, Graveyard, Ice Spirit, Knight, Poison, Skeletons, Tesla (1 game)</t>
  </si>
  <si>
    <t xml:space="preserve">Archers, Electro Spirit, Goblin Hut, Lightning, Monk, Royal Hogs, Skeleton Dragons, The Log (1 game)</t>
  </si>
  <si>
    <t xml:space="preserve">Bats, Berserker, Bomb Tower, Fire Spirit, Magic Archer, Miner, Royal Delivery, Wall Breakers (50% win rate, 2 games)</t>
  </si>
  <si>
    <t xml:space="preserve">Miner (3 games)</t>
  </si>
  <si>
    <t xml:space="preserve">56%</t>
  </si>
  <si>
    <t xml:space="preserve">Arrows, Bowler, Giant, Giant Snowball, Graveyard, Guards, Minions, Witch (2 games)</t>
  </si>
  <si>
    <t xml:space="preserve">Barbarian Barrel, Electro Spirit, Fireball, Fisherman, Hunter, Ronin, Royal Giant, Skeletons (1 game)</t>
  </si>
  <si>
    <t xml:space="preserve">Goblin Giant, Golden Knight, Lumberjack, Mega Minion, Mother Witch, Rage, Sparky, Vines (1 game)</t>
  </si>
  <si>
    <t xml:space="preserve">Arrows, Bowler, Giant, Giant Snowball, Graveyard, Guards, Minions, Witch (100% win rate, 2 games)</t>
  </si>
  <si>
    <t xml:space="preserve">Giant (3 games)</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</si>
  <si>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</si>
  <si>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</si>
  <si>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</si>
  <si>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</si>
  <si>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</si>
  <si>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</si>
  <si>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</si>
  <si>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</si>
  <si>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</si>
  <si>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</si>
  <si>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63.3%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</si>
  <si>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</si>
  <si>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</si>
  <si>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</si>
  <si>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</si>
  <si>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</si>
  <si>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</si>
  <si>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</si>
  <si>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</si>
  <si>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</si>
  <si>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</si>
  <si>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</si>
  <si>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</si>
  <si>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</si>
  <si>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</si>
  <si>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</si>
  <si>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</si>
  <si>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31.9% of certain-start Game 1s had Ronin on the table somewhere.</t>
  </si>
  <si>
    <t xml:space="preserve">Baseline: Ronin rate across ALL games (any game #)</t>
  </si>
  <si>
    <t xml:space="preserve">30.9% of all 1639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</si>
  <si>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</si>
  <si>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</si>
  <si>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</si>
  <si>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</si>
  <si>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</si>
  <si>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</si>
  <si>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</si>
  <si>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</si>
  <si>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</si>
  <si>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</si>
  <si>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</si>
  <si>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</si>
  <si>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</si>
  <si>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</si>
  <si>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25.4% of all Official CRL games had Ronin on the table somewhere.</t>
  </si>
  <si>
    <t xml:space="preserve">Games where a TRACKED player ran Ronin (play rate)</t>
  </si>
  <si>
    <t xml:space="preserve">14.4% of all Official CRL games -- this is the "how often was it played" number the user asked for, from our own roster's side specifically.</t>
  </si>
  <si>
    <t xml:space="preserve">Win rate when a tracked player ran Ronin in Official CRL</t>
  </si>
  <si>
    <t xml:space="preserve">107 wins out of 169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</si>
  <si>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</si>
  <si>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</si>
  <si>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</si>
  <si>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Balloon+Mortar+Skeleton Barrel</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</si>
  <si>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</si>
  <si>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</si>
  <si>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</si>
  <si>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</si>
  <si>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</si>
  <si>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</si>
  <si>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</si>
  <si>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Miner</t>
  </si>
  <si>
    <t xml:space="preserve">  Royal Hogs</t>
  </si>
  <si>
    <t xml:space="preserve">  Goblin Barrel</t>
  </si>
  <si>
    <t xml:space="preserve">  Balloon</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</si>
  <si>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</si>
  <si>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</si>
  <si>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</si>
  <si>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</si>
  <si>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</si>
  <si>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</si>
  <si>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1g, 100%</t>
  </si>
  <si>
    <t xml:space="preserve">1g, 0%</t>
  </si>
  <si>
    <t xml:space="preserve">no games</t>
  </si>
  <si>
    <t xml:space="preserve">0g, n/a</t>
  </si>
  <si>
    <t xml:space="preserve">TOTAL (all 7 group players combined)</t>
  </si>
  <si>
    <r>
      <rPr>
        <b val="true"/>
        <sz val="15"/>
        <color rgb="FF1F4E78"/>
        <rFont val="Arial"/>
        <family val="0"/>
        <charset val="1"/>
      </rPr>
      <t xml:space="preserve">Group A Scouting Report -- vs </t>
    </r>
    <r>
      <rPr>
        <b val="true"/>
        <sz val="15"/>
        <color rgb="FF1F4E78"/>
        <rFont val="Noto Sans CJK SC"/>
        <family val="2"/>
      </rPr>
      <t xml:space="preserve">老板 </t>
    </r>
    <r>
      <rPr>
        <b val="true"/>
        <sz val="15"/>
        <color rgb="FF1F4E78"/>
        <rFont val="Arial"/>
        <family val="0"/>
        <charset val="1"/>
      </rPr>
      <t xml:space="preserve">Ι Batan'</t>
    </r>
    <r>
      <rPr>
        <b val="true"/>
        <sz val="15"/>
        <color rgb="FF1F4E78"/>
        <rFont val="Noto Sans CJK SC"/>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</si>
  <si>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</si>
  <si>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</si>
  <si>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136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</si>
  <si>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</si>
  <si>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</si>
  <si>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</si>
  <si>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</si>
  <si>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</si>
  <si>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</si>
  <si>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</si>
  <si>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</si>
  <si>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</si>
  <si>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</si>
  <si>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</si>
  <si>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14w (74%) -- Royal Hogs</t>
  </si>
  <si>
    <t xml:space="preserve">  14g, 6w (43%) -- Miner</t>
  </si>
  <si>
    <t xml:space="preserve">  14g, 9w (64%) -- Graveyard</t>
  </si>
  <si>
    <t xml:space="preserve">  13g, 7w (54%) -- Wall Breakers</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</si>
  <si>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</si>
  <si>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</si>
  <si>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</si>
  <si>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</si>
  <si>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</si>
  <si>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</si>
  <si>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</si>
  <si>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846 of our own games (Practice + Official CRL combined) faced an opponent playing one of those win conditions.</t>
  </si>
  <si>
    <t xml:space="preserve">  Best deck to bring (our win rate vs this archetype, min 3 games):</t>
  </si>
  <si>
    <t xml:space="preserve">    4/4 (100%) -- Bats, Bomb Tower, Fire Spirit, Magic Archer, Miner, Skeletons, The Log, Wall Breakers</t>
  </si>
  <si>
    <t xml:space="preserve">    3/3 (100%) -- Boss Bandit, Electro Spirit, Furnace, Hog Rider, Lightning, Skeletons, Tesla, The Log</t>
  </si>
  <si>
    <t xml:space="preserve">    4/5 (80%) -- Archer Queen, Cannon, Earthquake, Ice Spirit, Royal Delivery, Royal Hogs, Skeletons, The Log</t>
  </si>
  <si>
    <t xml:space="preserve">  Best win-con set to bring (min 3 games):</t>
  </si>
  <si>
    <t xml:space="preserve">    63/93 (68%) -- Royal Hogs</t>
  </si>
  <si>
    <t xml:space="preserve">    2/3 (67%) -- Royal Hogs+Three Musketeers</t>
  </si>
  <si>
    <t xml:space="preserve">    28/43 (65%) -- Mortar+Skeleton Barrel</t>
  </si>
  <si>
    <t xml:space="preserve">  Best duel-set (decks used together across a duel vs this archetype, min 3 games):</t>
  </si>
  <si>
    <t xml:space="preserve">    8/9 (89%) -- Barbarian Barrel, Cannon Cart, Goblinstein, Lightning, Minions, Mortar, Royal Ghost, Skeletons</t>
  </si>
  <si>
    <t xml:space="preserve">195 games in their recent battle log (master_Y022GRCJQ.json).</t>
  </si>
  <si>
    <t xml:space="preserve">  16g, 8w (50%) -- Bats, Bomb Tower, Fire Spirit, Magic Archer, Miner, Skeletons, The Log, Wall Breakers</t>
  </si>
  <si>
    <t xml:space="preserve">  11g, 4w (36%) -- Balloon, Bomber, Fireball, Giant Snowball, Inferno Dragon, Lava Hound, Minions, Skeleton Army</t>
  </si>
  <si>
    <t xml:space="preserve">  9g, 4w (44%) -- Barbarian Barrel, Cannon Cart, Goblinstein, Lightning, Minions, Mortar, Royal Ghost, Skeletons</t>
  </si>
  <si>
    <t xml:space="preserve">  8g, 4w (50%) -- Baby Dragon, Barbarian Barrel, Goblin Cage, Golden Knight, Golem, Ice Wizard, Lightning, Tornado</t>
  </si>
  <si>
    <t xml:space="preserve">  8g, 4w (50%) -- Fireball, Fisherman, Monk, Mother Witch, Royal Giant, Skeleton Dragons, The Log, Tombstone</t>
  </si>
  <si>
    <t xml:space="preserve">Highest win-rate deck (min 2 games): 2/2 (100%) -- Archers, Barbarian Barrel, Graveyard, Ice Spirit, Poison, Ronin, Skeletons, Tesla</t>
  </si>
  <si>
    <t xml:space="preserve">Lowest win-rate deck (min 2 games): 0/2 (0%) -- Arrows, Bandit, Battle Ram, Electro Wizard, Golden Knight, Mega Knight, Mother Witch, Ronin</t>
  </si>
  <si>
    <t xml:space="preserve">  40g, 22w (55%) -- Wall Breakers</t>
  </si>
  <si>
    <t xml:space="preserve">  36g, 18w (50%) -- Miner</t>
  </si>
  <si>
    <t xml:space="preserve">  23g, 10w (43%) -- Royal Giant</t>
  </si>
  <si>
    <t xml:space="preserve">  21g, 7w (33%) -- Lava Hound</t>
  </si>
  <si>
    <t xml:space="preserve">  21g, 12w (57%) -- Royal Hogs</t>
  </si>
  <si>
    <t xml:space="preserve">  19g, 8w (42%) -- Balloon</t>
  </si>
  <si>
    <t xml:space="preserve">  beat them 5x -- Baby Dragon, Barbarian Barrel, Goblin Cage, Golden Knight, Golem, Ice Wizard, Lightning, Tornado</t>
  </si>
  <si>
    <t xml:space="preserve">  beat them 4x -- Barbarian Barrel, Cannon Cart, Goblinstein, Lightning, Minions, Mortar, Royal Ghost, Skeletons</t>
  </si>
  <si>
    <t xml:space="preserve">  beat them 3x -- Bowler, Executioner, Freeze, Golden Knight, Graveyard, Inferno Dragon, Tornado, Zappies</t>
  </si>
  <si>
    <t xml:space="preserve">  beat them 2x -- Arrows, Baby Dragon, Battle Ram, Golden Knight, Mother Witch, P.E.K.K.A, Royal Ghost, Zappies</t>
  </si>
  <si>
    <t xml:space="preserve">  Based on their top win-con(s) -- Wall Breakers, Miner -- filtered across our whole tracked Duel Log: 967 of our own games (Practice + Official CRL combined) faced an opponent playing one of those win conditions.</t>
  </si>
  <si>
    <t xml:space="preserve">    5/5 (100%) -- Fire Spirit, Goblin Barrel, Ice Spirit, Magic Archer, Ronin, Royal Delivery, Tesla, Wall Breakers</t>
  </si>
  <si>
    <t xml:space="preserve">    4/4 (100%) -- Arrows, Bowler, Earthquake, Hog Rider, Lumberjack, Mega Knight, Minions, Mother Witch</t>
  </si>
  <si>
    <t xml:space="preserve">    3/3 (100%) -- Dart Goblin, Fire Spirit, Goblin Barrel, Goblins, Ice Spirit, Rocket, Valkyrie, Wall Breakers</t>
  </si>
  <si>
    <t xml:space="preserve">    3/3 (100%) -- Hog Rider+Mortar</t>
  </si>
  <si>
    <t xml:space="preserve">    7/10 (70%) -- Ram Rider</t>
  </si>
  <si>
    <t xml:space="preserve">    2/3 (67%) -- Miner+Mortar</t>
  </si>
  <si>
    <t xml:space="preserve">    4/4 (100%) -- Fire Spirit, Goblin Barrel, Ice Spirit, Magic Archer, Ronin, Royal Delivery, Tesla, Wall Breakers</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</si>
  <si>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</si>
  <si>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181 games in their recent battle log (master_G9YV9GR8R.json).</t>
  </si>
  <si>
    <t xml:space="preserve">  35g, 28w (80%) -- Bats, Bomb Tower, Fire Spirit, Magic Archer, Miner, Skeletons, The Log, Wall Breakers</t>
  </si>
  <si>
    <t xml:space="preserve">  9g, 5w (56%) -- Berserker, Fire Spirit, Goblin Barrel, Ice Spirit, Magic Archer, Royal Delivery, Tesla, Wall Breakers</t>
  </si>
  <si>
    <t xml:space="preserve">  5g, 1w (20%) -- Archers, Electro Spirit, Fireball, Knight, Skeletons, Tesla, The Log, X-Bow</t>
  </si>
  <si>
    <t xml:space="preserve">  4g, 3w (75%) -- Baby Dragon, Barbarian Barrel, Berserker, Dark Prince, Electro Spirit, Goblin Hut, Lightning, Royal Hogs</t>
  </si>
  <si>
    <t xml:space="preserve">  4g, 3w (75%) -- Barbarian Barrel, Electro Spirit, Fireball, Goblin Cage, Heal Spirit, Lumberjack, Phoenix, Royal Giant</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</si>
  <si>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</si>
  <si>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</si>
  <si>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64g, 49w (77%) -- Wall Breakers</t>
  </si>
  <si>
    <t xml:space="preserve">  49g, 39w (80%) -- Miner</t>
  </si>
  <si>
    <t xml:space="preserve">  35g, 24w (69%) -- Royal Hogs</t>
  </si>
  <si>
    <t xml:space="preserve">  19g, 13w (68%) -- Goblin Barrel</t>
  </si>
  <si>
    <t xml:space="preserve">  16g, 14w (88%) -- Royal Giant</t>
  </si>
  <si>
    <t xml:space="preserve">  15g, 6w (40%)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</si>
  <si>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</si>
  <si>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</si>
  <si>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</si>
  <si>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</si>
  <si>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</si>
  <si>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</si>
  <si>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169 games in their recent battle log (master_9CPCC890.json).</t>
  </si>
  <si>
    <t xml:space="preserve">  11g, 8w (73%) -- Bats, Bomb Tower, Fire Spirit, Magic Archer, Miner, Skeletons, The Log, Wall Breakers</t>
  </si>
  <si>
    <t xml:space="preserve">  10g, 9w (90%) -- Archers, Barbarian Barrel, Bomb Tower, Goblinstein, Graveyard, Ice Spirit, Poison, Skeletons</t>
  </si>
  <si>
    <t xml:space="preserve">  9g, 6w (67%) -- Baby Dragon, Cannon, Electro Spirit, Lightning, Mighty Miner, Royal Hogs, Skeletons, The Log</t>
  </si>
  <si>
    <t xml:space="preserve">  7g, 5w (71%) -- Barbarian Barrel, Earthquake, Electro Spirit, Firecracker, Hog Rider, Mighty Miner, Skeletons, Tesla</t>
  </si>
  <si>
    <t xml:space="preserve">  6g, 4w (67%) -- Berserker, Fire Spirit, Goblin Barrel, Ice Spirit, Magic Archer, Royal Delivery, Tesla, Wall Breakers</t>
  </si>
  <si>
    <t xml:space="preserve">Highest win-rate deck (min 2 games): 2/2 (100%) -- Bats, Bomb Tower, Fire Spirit, Magic Archer, Miner, Royal Delivery, Skeletons, Wall Breakers</t>
  </si>
  <si>
    <t xml:space="preserve">Lowest win-rate deck (min 2 games): 0/2 (0%) -- Archer Queen, Berserker, Bomb Tower, Fire Spirit, Giant Snowball, Goblin Drill, Poison, Ronin</t>
  </si>
  <si>
    <t xml:space="preserve">  38g, 23w (61%) -- Wall Breakers</t>
  </si>
  <si>
    <t xml:space="preserve">  32g, 25w (78%) -- Graveyard</t>
  </si>
  <si>
    <t xml:space="preserve">  27g, 19w (70%) -- Royal Hogs</t>
  </si>
  <si>
    <t xml:space="preserve">  27g, 15w (56%) -- Miner</t>
  </si>
  <si>
    <t xml:space="preserve">  16g, 10w (62%) -- Goblin Barrel</t>
  </si>
  <si>
    <t xml:space="preserve">  16g, 11w (69%) -- Royal Giant</t>
  </si>
  <si>
    <t xml:space="preserve">  beat them 3x -- Baby Dragon, Cannon, Electro Spirit, Lightning, Mighty Miner, Royal Hogs, Skeletons, The Log</t>
  </si>
  <si>
    <t xml:space="preserve">  beat them 3x -- Barbarian Barrel, Cannon Cart, Goblinstein, Lightning, Minions, Mortar, Royal Ghost, Skeletons</t>
  </si>
  <si>
    <t xml:space="preserve">  beat them 2x -- Barbarian Barrel, Electro Spirit, Fireball, Fisherman, Hunter, Royal Ghost, Royal Giant, Skeletons</t>
  </si>
  <si>
    <t xml:space="preserve">  beat them 2x -- Barbarian Barrel, Electro Spirit, Fireball, Goblin Cage, Heal Spirit, Lumberjack, Phoenix, Royal Giant</t>
  </si>
  <si>
    <t xml:space="preserve">  beat them 2x -- Balloon, Bomber, Fireball, Giant Snowball, Inferno Dragon, Lava Hound, Minions, Skeleton Army</t>
  </si>
  <si>
    <t xml:space="preserve">  Based on their top win-con(s) -- Wall Breakers, Graveyard -- filtered across our whole tracked Duel Log: 1082 of our own games (Practice + Official CRL combined) faced an opponent playing one of those win conditions.</t>
  </si>
  <si>
    <t xml:space="preserve">    5/5 (100%) -- Arrows, Battle Ram, Golden Knight, Mega Knight, Mother Witch, Ronin, Skeleton Dragons, Zappies</t>
  </si>
  <si>
    <t xml:space="preserve">    4/4 (100%) -- Baby Dragon, Berserker, Cannon, Electro Spirit, Lightning, Mighty Miner, Royal Hogs, The Log</t>
  </si>
  <si>
    <t xml:space="preserve">    4/4 (100%) -- Barbarian Barrel, Electro Spirit, Lightning, Monk, Royal Hogs, Skeleton Dragons, Skeletons, Tesla</t>
  </si>
  <si>
    <t xml:space="preserve">    4/4 (100%) -- Hog Rider+Mortar</t>
  </si>
  <si>
    <t xml:space="preserve">    11/16 (69%) -- Mortar</t>
  </si>
  <si>
    <t xml:space="preserve">    54/80 (68%) -- Goblin Barrel+Wall Breakers</t>
  </si>
  <si>
    <t xml:space="preserve">    4/4 (100%) -- Arrows, Battle Ram, Golden Knight, Mega Knight, Mother Witch, Ronin, Skeleton Dragons, Zappies</t>
  </si>
  <si>
    <t xml:space="preserve">    3/3 (100%) -- Barbarian Barrel, Electro Spirit, Lightning, Monk, Royal Hogs, Skeleton Dragons, Skeletons, Tesla</t>
  </si>
  <si>
    <t xml:space="preserve">Pedro™️  [ON DECK -- not yet confirmed Group A]</t>
  </si>
  <si>
    <t xml:space="preserve">170 games in their recent battle log (master_RJ88Y8U08.json).</t>
  </si>
  <si>
    <t xml:space="preserve">  12g, 9w (75%) -- Barbarian Barrel, Electro Spirit, Fireball, Fisherman, Hunter, Royal Ghost, Royal Giant,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</si>
  <si>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</si>
  <si>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</si>
  <si>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</si>
  <si>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  6g, 6w (100%) -- Archers, Goblins, Miner, Minions, Mortar, Poison, Ronin, The Log</t>
  </si>
  <si>
    <t xml:space="preserve">Highest win-rate deck (min 2 games): 3/3 (100%) -- Bomber, Cannon, Fire Spirit, Giant Snowball, Goblin Drill, Knight, Rocket, Skeletons</t>
  </si>
  <si>
    <t xml:space="preserve">Lowest win-rate deck (min 2 games): 0/2 (0%) -- Barbarian Barrel, Electro Spirit, Fireball, Goblin Cage, Heal Spirit, Lumberjack, Phoenix, Royal Giant</t>
  </si>
  <si>
    <t xml:space="preserve">  35g, 23w (66%) -- Miner</t>
  </si>
  <si>
    <t xml:space="preserve">  33g, 19w (58%) -- Wall Breakers</t>
  </si>
  <si>
    <t xml:space="preserve">  28g, 20w (71%) -- Goblin Drill</t>
  </si>
  <si>
    <t xml:space="preserve">  21g, 14w (67%) -- Royal Giant</t>
  </si>
  <si>
    <t xml:space="preserve">  20g, 8w (40%) -- Royal Hogs</t>
  </si>
  <si>
    <t xml:space="preserve">  17g, 10w (59%) -- Mortar</t>
  </si>
  <si>
    <t xml:space="preserve">  beat them 3x -- Archers, Electro Spirit, Fireball, Knight, Skeletons, Tesla, The Log, X-Bow</t>
  </si>
  <si>
    <t xml:space="preserve">  beat them 3x -- Berserker, Fire Spirit, Goblin Barrel, Ice Spirit, Magic Archer, Royal Delivery, Tesla, Wall Breakers</t>
  </si>
  <si>
    <t xml:space="preserve">  beat them 3x -- Arrows, Bandit, Battle Ram, Golden Knight, Mega Knight, Mother Witch, Ronin, Zappies</t>
  </si>
  <si>
    <t xml:space="preserve">  beat them 3x -- Barbarian Barrel, Electro Spirit, Fireball, Goblin Cage, Heal Spirit, Lumberjack, Phoenix, Royal Giant</t>
  </si>
  <si>
    <t xml:space="preserve">  Based on their top win-con(s) -- Miner, Wall Breakers -- filtered across our whole tracked Duel Log: 967 of our own games (Practice + Official CRL combined) faced an opponent playing one of those win conditions.</t>
  </si>
  <si>
    <t xml:space="preserve">Asaf  [ON DECK -- not yet confirmed Group A]</t>
  </si>
  <si>
    <t xml:space="preserve">167 games in their recent battle log (master_RUQ0JU2P.json).</t>
  </si>
  <si>
    <t xml:space="preserve">  52g, 31w (60%) -- Dart Goblin, Fire Spirit, Goblin Barrel, Goblins, Ice Spirit, Rocket, Valkyrie, Wall Breakers</t>
  </si>
  <si>
    <t xml:space="preserve">  28g, 25w (89%) -- Barbarians, Dart Goblin, Fire Spirit, Goblin Barrel, Goblin Gang, Princess, The Log, Wall Breakers</t>
  </si>
  <si>
    <t xml:space="preserve">  21g, 10w (48%) -- Bats, Bomb Tower, Fire Spirit, Magic Archer, Miner, Skeletons, The Log, Wall Breakers</t>
  </si>
  <si>
    <t xml:space="preserve">  9g, 5w (56%) -- Cannon Cart, Electro Spirit, Fireball, Goblins, Minions, Mortar, Rascals, Skeleton Barrel</t>
  </si>
  <si>
    <t xml:space="preserve">  3g, 1w (33%) -- Fire Spirit, Giant Snowball, Goblin Demolisher, Goblin Drill, Knight, Poison, Skeletons, Tesla</t>
  </si>
  <si>
    <t xml:space="preserve">Highest win-rate deck (min 2 games): 25/28 (89%) -- Barbarians, Dart Goblin, Fire Spirit, Goblin Barrel, Goblin Gang, Princess, The Log, Wall Breakers</t>
  </si>
  <si>
    <t xml:space="preserve">Lowest win-rate deck (min 2 games): 0/2 (0%) -- Barbarians, Dart Goblin, Fire Spirit, Goblin Barrel, Goblin Gang, Mother Witch, The Log, Wall Breakers</t>
  </si>
  <si>
    <t xml:space="preserve">  117g, 76w (65%) -- Wall Breakers</t>
  </si>
  <si>
    <t xml:space="preserve">  93g, 65w (70%) -- Goblin Barrel</t>
  </si>
  <si>
    <t xml:space="preserve">  24g, 11w (46%) -- Miner</t>
  </si>
  <si>
    <t xml:space="preserve">  18g, 14w (78%) -- Goblin Drill</t>
  </si>
  <si>
    <t xml:space="preserve">  13g, 8w (62%) -- Skeleton Barrel</t>
  </si>
  <si>
    <t xml:space="preserve">  11g, 6w (55%) -- Mortar</t>
  </si>
  <si>
    <t xml:space="preserve">  beat them 3x -- Bomb Tower, Dart Goblin, Goblins, Rascals, Royal Ghost, Skeleton Barrel, Vines, Wall Breakers</t>
  </si>
  <si>
    <t xml:space="preserve">  beat them 3x -- Balloon, Bomber, Fireball, Giant Snowball, Inferno Dragon, Lava Hound, Minions, Skeleton Army</t>
  </si>
  <si>
    <t xml:space="preserve">  beat them 3x -- Bomber, Cannon, Fire Spirit, Giant Snowball, Goblin Drill, Knight, Rocket, Skeletons</t>
  </si>
  <si>
    <t xml:space="preserve">  beat them 2x -- Arrows, Bowler, Giant, Giant Snowball, Graveyard, Mini P.E.K.K.A, Minions, Witch</t>
  </si>
  <si>
    <t xml:space="preserve">  Based on their top win-con(s) -- Wall Breakers, Goblin Barrel -- filtered across our whole tracked Duel Log: 739 of our own games (Practice + Official CRL combined) faced an opponent playing one of those win conditions.</t>
  </si>
  <si>
    <t xml:space="preserve">    3/3 (100%) -- Earthquake, Electro Spirit, Hog Rider, Monk, Skeletons, Tesla, The Log, Wizard</t>
  </si>
  <si>
    <t xml:space="preserve">    5/6 (83%) -- Archers, Barbarian Barrel, Dark Prince, Graveyard, Ice Spirit, Poison, Skeletons, Tesla</t>
  </si>
  <si>
    <t xml:space="preserve">    10/15 (67%) -- Goblin Barrel</t>
  </si>
  <si>
    <t xml:space="preserve">    16/20 (80%) -- Baby Dragon, Cannon, Electro Spirit, Lightning, Mighty Miner, Royal Hogs, Skeletons, The Log</t>
  </si>
  <si>
    <t xml:space="preserve">Clown (KickAsh)  [ON DECK -- not yet confirmed Group A]</t>
  </si>
  <si>
    <t xml:space="preserve">197 games in their recent battle log (master_GPPYR9JYR.json).</t>
  </si>
  <si>
    <t xml:space="preserve">  12g, 10w (83%) -- Baby Dragon, Cannon, Electro Spirit, Lightning, Mighty Miner, Royal Hogs, Skeletons, The Log</t>
  </si>
  <si>
    <t xml:space="preserve">  12g, 9w (75%) -- Bats, Bomb Tower, Fire Spirit, Magic Archer, Miner, Skeletons, The Log, Wall Breakers</t>
  </si>
  <si>
    <t xml:space="preserve">  6g, 5w (83%) -- Bomber, Fire Spirit, Giant Snowball, Goblin Drill, Goblins, Poison, Ronin, Tesla</t>
  </si>
  <si>
    <t xml:space="preserve">  6g, 6w (100%) -- Barbarian Barrel, Electro Spirit, Fireball, Goblin Cage, Heal Spirit, Lumberjack, Phoenix, Royal Giant</t>
  </si>
  <si>
    <t xml:space="preserve">Highest win-rate deck (min 2 games): 6/6 (100%) -- Barbarian Barrel, Electro Spirit, Fireball, Goblin Cage, Heal Spirit, Lumberjack, Phoenix, Royal Giant</t>
  </si>
  <si>
    <t xml:space="preserve">Lowest win-rate deck (min 2 games): 0/2 (0%) -- Arrows, Bowler, Giant, Giant Snowball, Graveyard, Minions, Ronin, Witch</t>
  </si>
  <si>
    <t xml:space="preserve">  42g, 28w (67%) -- Miner</t>
  </si>
  <si>
    <t xml:space="preserve">  42g, 29w (69%) -- Wall Breakers</t>
  </si>
  <si>
    <t xml:space="preserve">  31g, 22w (71%) -- Royal Hogs</t>
  </si>
  <si>
    <t xml:space="preserve">  24g, 18w (75%) -- Goblin Drill</t>
  </si>
  <si>
    <t xml:space="preserve">  20g, 12w (60%) -- Royal Giant</t>
  </si>
  <si>
    <t xml:space="preserve">  17g, 13w (76%) -- Goblin Barrel</t>
  </si>
  <si>
    <t xml:space="preserve">  beat them 3x -- Berserker, Bomb Tower, Fire Spirit, Goblin Barrel, Ice Spirit, Magic Archer, Royal Delivery, Wall Breakers</t>
  </si>
  <si>
    <t xml:space="preserve">  beat them 2x -- Arrows, Bandit, Battle Ram, Golden Knight, Mega Knight, Mother Witch, Ronin, Zappies</t>
  </si>
  <si>
    <t xml:space="preserve">Vitor75  [ON DECK -- not yet confirmed Group A]</t>
  </si>
  <si>
    <t xml:space="preserve">202 games in their recent battle log (master_8LJ92G8UG.json).</t>
  </si>
  <si>
    <t xml:space="preserve">  30g, 19w (63%) -- Arrows, Battle Ram, Electro Wizard, Golden Knight, Mega Knight, Mother Witch, Ronin, Skeleton Dragons</t>
  </si>
  <si>
    <t xml:space="preserve">  23g, 16w (70%) -- Barbarian Barrel, Cannon Cart, Goblinstein, Lightning, Minions, Mortar, Royal Ghost, Skeletons</t>
  </si>
  <si>
    <t xml:space="preserve">  19g, 9w (47%) -- Dart Goblin, Fire Spirit, Goblin Barrel, Goblins, Ice Spirit, Rocket, Valkyrie, Wall Breakers</t>
  </si>
  <si>
    <t xml:space="preserve">  9g, 6w (67%) -- Bats, Berserker, Bomb Tower, Fire Spirit, Magic Archer, Miner, Royal Delivery, Wall Breakers</t>
  </si>
  <si>
    <t xml:space="preserve">  8g, 3w (38%) -- Baby Dragon, Barbarian Barrel, Goblin Cage, Golden Knight, Golem, Ice Wizard, Lightning, Tornado</t>
  </si>
  <si>
    <t xml:space="preserve">Highest win-rate deck (min 2 games): 5/5 (100%) -- Berserker, Fire Spirit, Goblin Barrel, Ice Spirit, Magic Archer, Royal Delivery, Tesla, Wall Breakers</t>
  </si>
  <si>
    <t xml:space="preserve">Lowest win-rate deck (min 2 games): 0/2 (0%) -- Arrows, Bowler, Giant, Giant Snowball, Graveyard, Mini P.E.K.K.A, Minions, Witch</t>
  </si>
  <si>
    <t xml:space="preserve">  45g, 26w (58%) -- Wall Breakers</t>
  </si>
  <si>
    <t xml:space="preserve">  33g, 20w (61%) -- Battle Ram</t>
  </si>
  <si>
    <t xml:space="preserve">  32g, 18w (56%) -- Goblin Barrel</t>
  </si>
  <si>
    <t xml:space="preserve">  25g, 18w (72%) -- Mortar</t>
  </si>
  <si>
    <t xml:space="preserve">  21g, 11w (52%) -- Royal Hogs</t>
  </si>
  <si>
    <t xml:space="preserve">  19g, 12w (63%) -- Royal Giant</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</si>
  <si>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</si>
  <si>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</si>
  <si>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2x -- Arrows, Bowler, Giant, Giant Snowball, Graveyard, Guards, Musketeer, Night Witch</t>
  </si>
  <si>
    <t xml:space="preserve">  beat them 2x -- Arrows, Barbarian Barrel, Knight, Little Prince, Mega Minion, P.E.K.K.A, Ram Rider, Zap</t>
  </si>
  <si>
    <t xml:space="preserve">  beat them 2x -- Earthquake, Electro Spirit, Firecracker, Hog Rider, Mighty Miner, Skeletons, Tesla, The Log</t>
  </si>
  <si>
    <t xml:space="preserve">  Based on their top win-con(s) -- Wall Breakers, Battle Ram -- filtered across our whole tracked Duel Log: 1056 of our own games (Practice + Official CRL combined) faced an opponent playing one of those win conditions.</t>
  </si>
  <si>
    <t xml:space="preserve">    5/5 (100%) -- Barbarian Barrel, Cannon Cart, Fireball, Goblins, Minions, Mortar, Rascals, Skeleton Barrel</t>
  </si>
  <si>
    <t xml:space="preserve">    5/6 (83%) -- Hog Rider+Mortar</t>
  </si>
  <si>
    <t xml:space="preserve">    4/5 (80%) -- Royal Hogs+Three Musketeers</t>
  </si>
  <si>
    <t xml:space="preserve">    14/21 (67%) -- Goblin Barrel</t>
  </si>
  <si>
    <t xml:space="preserve">Sub  [ON DECK -- not yet confirmed Group A]</t>
  </si>
  <si>
    <t xml:space="preserve">169 games in their recent battle log (master_U890Q9UQ.json).</t>
  </si>
  <si>
    <t xml:space="preserve">  13g, 10w (77%) -- Bats, Bomb Tower, Fire Spirit, Magic Archer, Miner, Skeletons, The Log, Wall Breakers</t>
  </si>
  <si>
    <t xml:space="preserve">  9g, 7w (78%) -- Baby Dragon, Cannon, Electro Spirit, Lightning, Mighty Miner, Royal Hogs, Skeletons, The Log</t>
  </si>
  <si>
    <t xml:space="preserve">  6g, 5w (83%) -- Cannon Cart, Electro Spirit, Fireball, Goblins, Minions, Mortar, Rascals, Skeleton Barrel</t>
  </si>
  <si>
    <t xml:space="preserve">  5g, 3w (60%) -- Bowler, Executioner, Freeze, Golden Knight, Graveyard, Inferno Dragon, Tornado, Zappies</t>
  </si>
  <si>
    <t xml:space="preserve">  5g, 2w (40%) -- Arrows, Balloon, Bomber, Giant Snowball, Inferno Dragon, Lava Hound, Minions, Skeleton Army</t>
  </si>
  <si>
    <t xml:space="preserve">Highest win-rate deck (min 2 games): 2/2 (100%) -- Bomber, Fire Spirit, Giant Snowball, Goblin Drill, Goblins, Poison, Ronin, Tesla</t>
  </si>
  <si>
    <t xml:space="preserve">Lowest win-rate deck (min 2 games): 0/2 (0%) -- Barbarian Barrel, Battle Ram, Giant Skeleton, Mother Witch, Royal Ghost, Vines, Wizard, Zappies</t>
  </si>
  <si>
    <t xml:space="preserve">  29g, 21w (72%) -- Miner</t>
  </si>
  <si>
    <t xml:space="preserve">  28g, 21w (75%) -- Royal Hogs</t>
  </si>
  <si>
    <t xml:space="preserve">  28g, 20w (71%) -- Wall Breakers</t>
  </si>
  <si>
    <t xml:space="preserve">  21g, 15w (71%) -- Goblin Drill</t>
  </si>
  <si>
    <t xml:space="preserve">  19g, 12w (63%) -- Graveyard</t>
  </si>
  <si>
    <t xml:space="preserve">  17g, 14w (82%) -- Mortar</t>
  </si>
  <si>
    <t xml:space="preserve">  beat them 3x -- Bats, Berserker, Bomb Tower, Fire Spirit, Magic Archer, Miner, Royal Delivery, Wall Breakers</t>
  </si>
  <si>
    <t xml:space="preserve">  beat them 3x -- Fireball, Fisherman, Monk, Mother Witch, Royal Giant, Skeleton Dragons, The Log, Tombstone</t>
  </si>
  <si>
    <t xml:space="preserve">  beat them 2x -- Archer Queen, Cannon, Earthquake, Fire Spirit, Royal Delivery, Royal Hogs, Skeletons, The Log</t>
  </si>
  <si>
    <t xml:space="preserve">  Based on their top win-con(s) -- Miner, Royal Hogs -- filtered across our whole tracked Duel Log: 1190 of our own games (Practice + Official CRL combined) faced an opponent playing one of those win conditions.</t>
  </si>
  <si>
    <t xml:space="preserve">    4/4 (100%) -- Archer Queen, Bomb Tower, Fire Spirit, Giant Snowball, Goblin Drill, Poison, Ronin, Skeletons</t>
  </si>
  <si>
    <t xml:space="preserve">    3/3 (100%) -- Arrows, Bowler, Earthquake, Hog Rider, Lumberjack, Mega Knight, Mother Witch, Zappies</t>
  </si>
  <si>
    <t xml:space="preserve">    3/3 (100%) -- Bowler, Executioner, Freeze, Golden Knight, Graveyard, Inferno Dragon, Tornado, Zappies</t>
  </si>
  <si>
    <t xml:space="preserve">    5/7 (71%) -- Ram Rider</t>
  </si>
  <si>
    <t xml:space="preserve">    7/10 (70%) -- Lava Hound+Miner</t>
  </si>
  <si>
    <t xml:space="preserve">    34/52 (65%) -- Golem</t>
  </si>
  <si>
    <t xml:space="preserve">    4/4 (100%) -- Bats, Bomb Tower, Fire Spirit, Magic Archer, Miner, Royal Delivery, Skeletons, Wall Breakers</t>
  </si>
  <si>
    <t xml:space="preserve">    3/3 (100%) -- Archer Queen, Bomb Tower, Fire Spirit, Giant Snowball, Goblin Drill, Poison, Ronin, Skeletons</t>
  </si>
  <si>
    <t xml:space="preserve">    3/3 (100%) -- Arrows, Battle Ram, Golden Knight, Mega Knight, Mother Witch, Ronin, Skeleton Dragons, Zappies</t>
  </si>
  <si>
    <t xml:space="preserve">SK Morten  [ON DECK -- not yet confirmed Group A]</t>
  </si>
  <si>
    <t xml:space="preserve">101 games in their recent battle log (master_R09228V.json).</t>
  </si>
  <si>
    <t xml:space="preserve">  20g, 17w (85%) -- Bats, Bomb Tower, Fireball, Knight, Miner, Spear Goblins, The Log, Wall Breakers</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</si>
  <si>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</si>
  <si>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</si>
  <si>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  7g, 3w (43%) -- Baby Dragon, Barbarian Barrel, Electro Spirit, Goblin Hut, Lightning, Mighty Miner, Royal Hogs, Skeletons</t>
  </si>
  <si>
    <t xml:space="preserve">  5g, 3w (60%) -- Barbarian Barrel, Electro Spirit, Fireball, Goblin Cage, Heal Spirit, Lumberjack, Phoenix, Royal Giant</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</si>
  <si>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</si>
  <si>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</si>
  <si>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37g, 19w (51%) -- Royal Hogs</t>
  </si>
  <si>
    <t xml:space="preserve">  29g, 23w (79%) -- Wall Breakers</t>
  </si>
  <si>
    <t xml:space="preserve">  29g, 24w (83%) -- Miner</t>
  </si>
  <si>
    <t xml:space="preserve">  8g, 4w (50%) -- Royal Giant</t>
  </si>
  <si>
    <t xml:space="preserve">  6g, 5w (83%) -- Balloon</t>
  </si>
  <si>
    <t xml:space="preserve">  5g, 4w (80%) -- Goblin Barrel</t>
  </si>
  <si>
    <t xml:space="preserve">  beat them 4x -- Baby Dragon, Cannon, Electro Spirit, Lightning, Mighty Miner, Royal Hogs, Skeletons, The Log</t>
  </si>
  <si>
    <t xml:space="preserve">  beat them 2x -- Archer Queen, Cannon, Earthquake, Ice Spirit, Royal Delivery, Royal Hogs, Skeletons, The Log</t>
  </si>
  <si>
    <t xml:space="preserve">  beat them 2x -- Fire Spirit, Giant Snowball, Goblin Demolisher, Goblin Drill, Knight, Poison, Skeletons, Tesla</t>
  </si>
  <si>
    <t xml:space="preserve">  Based on their top win-con(s) -- Royal Hogs, Wall Breakers -- filtered across our whole tracked Duel Log: 1254 of our own games (Practice + Official CRL combined) faced an opponent playing one of those win conditions.</t>
  </si>
  <si>
    <t xml:space="preserve">    4/4 (100%) -- Balloon, Berserker, Bomb Tower, Executioner, Miner, Ronin, Tornado, Zap</t>
  </si>
  <si>
    <t xml:space="preserve">    4/4 (100%) -- Earthquake, Electro Spirit, Hog Rider, Monk, Skeletons, Tesla, The Log, Wizard</t>
  </si>
  <si>
    <t xml:space="preserve">    8/11 (73%) -- Ram Rider</t>
  </si>
  <si>
    <t xml:space="preserve">    6/9 (67%) -- X-Bow</t>
  </si>
  <si>
    <t xml:space="preserve">    4/4 (100%) -- Cannon, Earthquake, Electro Spirit, Firecracker, Hog Rider, Mighty Miner, Skeletons, The Log</t>
  </si>
  <si>
    <t xml:space="preserve">    3/3 (100%) -- Arrows, Bowler, Earthquake, Hog Rider, Lumberjack, Mega Knight, Minions, Mother Witch</t>
  </si>
  <si>
    <t xml:space="preserve">Guriko  [ON DECK -- not yet confirmed Group A]</t>
  </si>
  <si>
    <t xml:space="preserve">114 games in their recent battle log (master_2LJ0ULYCC.json).</t>
  </si>
  <si>
    <t xml:space="preserve">  10g, 7w (70%) -- Bats, Bomb Tower, Fire Spirit, Magic Archer, Miner, Skeletons, The Log, Wall Breakers</t>
  </si>
  <si>
    <t xml:space="preserve">  9g, 5w (56%) -- Baby Dragon, Balloon, Barbarian Barrel, Bowler, Freeze, Inferno Dragon, Knight, Tornado</t>
  </si>
  <si>
    <t xml:space="preserve">  8g, 8w (100%) -- Barbarian Barrel, Cannon Cart, Goblinstein, Lightning, Minions, Mortar, Royal Ghost, Skeletons</t>
  </si>
  <si>
    <t xml:space="preserve">  5g, 4w (80%) -- Barbarian Barrel, Electro Spirit, Fireball, Goblin Cage, Heal Spirit, Lumberjack, Phoenix, Royal Giant</t>
  </si>
  <si>
    <t xml:space="preserve">  4g, 3w (75%) -- Baby Dragon, Cannon, Electro Spirit, Lightning, Mighty Miner, Royal Hogs, Skeletons, The Log</t>
  </si>
  <si>
    <t xml:space="preserve">Highest win-rate deck (min 2 games): 2/2 (100%) -- Dark Prince, Fireball, Goblin Cage, Lava Hound, Miner, Skeleton Dragons, Spirit Empress, Zap</t>
  </si>
  <si>
    <t xml:space="preserve">Lowest win-rate deck (min 2 games): 0/2 (0%) -- Baby Dragon, Barbarian Barrel, Goblin Cage, Golden Knight, Golem, Ice Wizard, Lightning, Tornado</t>
  </si>
  <si>
    <t xml:space="preserve">  25g, 19w (76%) -- Miner</t>
  </si>
  <si>
    <t xml:space="preserve">  23g, 18w (78%) -- Wall Breakers</t>
  </si>
  <si>
    <t xml:space="preserve">  17g, 12w (71%) -- Balloon</t>
  </si>
  <si>
    <t xml:space="preserve">  13g, 10w (77%) -- Mortar</t>
  </si>
  <si>
    <t xml:space="preserve">  11g, 7w (64%) -- Royal Hogs</t>
  </si>
  <si>
    <t xml:space="preserve">  11g, 6w (55%) -- Hog Rider</t>
  </si>
  <si>
    <t xml:space="preserve">  beat them 2x -- Barbarian Barrel, Cannon Cart, Goblinstein, Lightning, Minions, Mortar, Royal Ghost, Skeletons</t>
  </si>
  <si>
    <t xml:space="preserve">  beat them 1x -- Berserker, Electro Spirit, Fire Spirit, Goblin Barrel, Magic Archer, Royal Delivery, Tesla, Wall Breakers</t>
  </si>
  <si>
    <t xml:space="preserve">  beat them 1x -- Archer Queen, Bomb Tower, Fire Spirit, Giant Snowball, Goblin Drill, Poison, Ronin, Skeletons</t>
  </si>
  <si>
    <t xml:space="preserve">  beat them 1x -- Cannon Cart, Electro Spirit, Fireball, Goblins, Minions, Mortar, Rascals, Skeleton Barrel</t>
  </si>
  <si>
    <t xml:space="preserve">Polaris  [ON DECK -- not yet confirmed Group A]</t>
  </si>
  <si>
    <t xml:space="preserve">30 games in their recent battle log (extended_U8RYGC8GU.json).</t>
  </si>
  <si>
    <t xml:space="preserve">  7g, 5w (71%) -- Barbarian Barrel, Battle Ram, Giant Skeleton, Mother Witch, Royal Ghost, Vines, Wizard, Zappies</t>
  </si>
  <si>
    <t xml:space="preserve">  2g, 1w (50%) -- Barbarian Barrel, Electro Spirit, Fireball, Fisherman, Hunter, Royal Ghost, Royal Giant, Skeletons</t>
  </si>
  <si>
    <t xml:space="preserve">  2g, 1w (50%) -- Barbarian Barrel, Electro Wizard, Fireball, Goblin Cage, Heal Spirit, Lumberjack, Phoenix, Royal Giant</t>
  </si>
  <si>
    <t xml:space="preserve">  1g, 1w (100%) -- Baby Dragon, Berserker, Electro Spirit, Goblin Hut, Lightning, Mighty Miner, Royal Hogs, The Log</t>
  </si>
  <si>
    <t xml:space="preserve">  1g, 1w (100%) -- Cannon, Earthquake, Electro Spirit, Furnace, Hog Rider, Monk, Skeletons, The Log</t>
  </si>
  <si>
    <t xml:space="preserve">Highest win-rate deck (min 2 games): 5/7 (71%) -- Barbarian Barrel, Battle Ram, Giant Skeleton, Mother Witch, Royal Ghost, Vines, Wizard, Zappies</t>
  </si>
  <si>
    <t xml:space="preserve">Lowest win-rate deck (min 2 games): 1/2 (50%) -- Barbarian Barrel, Electro Wizard, Fireball, Goblin Cage, Heal Spirit, Lumberjack, Phoenix, Royal Giant</t>
  </si>
  <si>
    <t xml:space="preserve">  9g, 7w (78%) -- Battle Ram</t>
  </si>
  <si>
    <t xml:space="preserve">  8g, 5w (62%) -- Royal Giant</t>
  </si>
  <si>
    <t xml:space="preserve">  3g, 1w (33%) -- Goblin Drill</t>
  </si>
  <si>
    <t xml:space="preserve">  2g, 2w (100%) -- Royal Hogs</t>
  </si>
  <si>
    <t xml:space="preserve">  2g, 1w (50%) -- Graveyard</t>
  </si>
  <si>
    <t xml:space="preserve">  2g, 2w (100%) -- Mortar</t>
  </si>
  <si>
    <t xml:space="preserve">  beat them 1x -- Barbarian Barrel, Executioner, Goblins, Hog Rider, Ice Spirit, Rocket, Tornado, Valkyrie</t>
  </si>
  <si>
    <t xml:space="preserve">  beat them 1x -- Barbarian Barrel, Cannon Cart, Fireball, Goblin Gang, Goblinstein, Ice Wizard, Minion Horde, Mortar</t>
  </si>
  <si>
    <t xml:space="preserve">  beat them 1x -- Cannon, Fireball, Hog Rider, Ice Golem, Ice Spirit, Musketeer, Skeletons, The Log</t>
  </si>
  <si>
    <t xml:space="preserve">  beat them 1x -- Cannon Cart, Fireball, Goblins, Minions, Mortar, Rascals, Skeleton Barrel, The Log</t>
  </si>
  <si>
    <t xml:space="preserve">  beat them 1x -- Bandit, Dark Prince, Electro Wizard, Firecracker, Goblins, Hog Rider, Mega Knight, Zap</t>
  </si>
  <si>
    <t xml:space="preserve">  Based on their top win-con(s) -- Battle Ram, Royal Giant -- filtered across our whole tracked Duel Log: 902 of our own games (Practice + Official CRL combined) faced an opponent playing one of those win conditions.</t>
  </si>
  <si>
    <t xml:space="preserve">    5/5 (100%) -- Baby Dragon, Berserker, Cannon, Electro Spirit, Lightning, Mighty Miner, Royal Hogs, The Log</t>
  </si>
  <si>
    <t xml:space="preserve">    3/3 (100%) -- Arrows, Bandit, Battle Ram, Golden Knight, Mega Knight, Mother Witch, Skeleton Dragons, Zappies</t>
  </si>
  <si>
    <t xml:space="preserve">    3/3 (100%) -- Electro Spirit, Fireball, Goblins, Minions, Mortar, Rascals, Ronin, Skeleton Barrel</t>
  </si>
  <si>
    <t xml:space="preserve">    3/3 (100%) -- Skeleton Barrel</t>
  </si>
  <si>
    <t xml:space="preserve">    34/49 (69%) -- Mortar+Skeleton Barrel</t>
  </si>
  <si>
    <t xml:space="preserve">    11/16 (69%) -- Goblin Barrel</t>
  </si>
  <si>
    <t xml:space="preserve">    5/6 (83%) -- Bomber, Fire Spirit, Giant Snowball, Goblin Drill, Goblins, Poison, Ronin, Tesla</t>
  </si>
  <si>
    <t xml:space="preserve">    4/5 (80%) -- Balloon, Berserker, Bomb Tower, Executioner, Knight, Miner, Tornado, Zap</t>
  </si>
  <si>
    <t xml:space="preserve">JorZ  [ON DECK -- not yet confirmed Group A]</t>
  </si>
  <si>
    <t xml:space="preserve">179 games in their recent battle log (master_22LC8JG02.json).</t>
  </si>
  <si>
    <t xml:space="preserve">  17g, 16w (94%) -- Barbarian Barrel, Cannon Cart, Fireball, Minions, Mortar, Rascals, Skeleton Barrel, Skeletons</t>
  </si>
  <si>
    <t xml:space="preserve">  10g, 8w (80%) -- Barbarian Barrel, Bomb Tower, Goblinstein, Graveyard, Ice Spirit, Musketeer, Poison, Skeletons</t>
  </si>
  <si>
    <t xml:space="preserve">  9g, 5w (56%) -- Bomber, Fire Spirit, Giant Snowball, Goblin Drill, Goblins, Poison, Ronin, Tesla</t>
  </si>
  <si>
    <t xml:space="preserve">  7g, 5w (71%) -- Barbarian Barrel, Cannon Cart, Goblinstein, Lightning, Minions, Mortar, Royal Ghost, Skeletons</t>
  </si>
  <si>
    <t xml:space="preserve">Highest win-rate deck (min 2 games): 2/2 (100%) -- Archer Queen, Bomb Tower, Fire Spirit, Giant Snowball, Goblin Drill, Poison, Ronin, Skeletons</t>
  </si>
  <si>
    <t xml:space="preserve">Lowest win-rate deck (min 2 games): 0/2 (0%) -- Archers, Dark Prince, Giant Snowball, Goblin Demolisher, Goblin Hut, Graveyard, Ice Spirit, Poison</t>
  </si>
  <si>
    <t xml:space="preserve">  31g, 24w (77%) -- Mortar</t>
  </si>
  <si>
    <t xml:space="preserve">  26g, 12w (46%) -- Graveyard</t>
  </si>
  <si>
    <t xml:space="preserve">  25g, 16w (64%) -- Goblin Drill</t>
  </si>
  <si>
    <t xml:space="preserve">  25g, 19w (76%) -- Skeleton Barrel</t>
  </si>
  <si>
    <t xml:space="preserve">  21g, 11w (52%) -- Wall Breakers</t>
  </si>
  <si>
    <t xml:space="preserve">  21g, 10w (48%) -- Miner</t>
  </si>
  <si>
    <t xml:space="preserve">  beat them 3x -- Barbarian Barrel, Battle Ram, Giant Skeleton, Mother Witch, Royal Ghost, Vines, Wizard, Zappies</t>
  </si>
  <si>
    <t xml:space="preserve">  beat them 3x -- Barbarian Barrel, Electro Spirit, Fireball, Fisherman, Hunter, Royal Ghost, Royal Giant, Skeletons</t>
  </si>
  <si>
    <t xml:space="preserve">  beat them 2x -- Dart Goblin, Fireball, Goblin Drill, Inferno Tower, Skeleton Army, Skeleton King, The Log, Wall Breakers</t>
  </si>
  <si>
    <t xml:space="preserve">  Based on their top win-con(s) -- Mortar, Graveyard -- filtered across our whole tracked Duel Log: 840 of our own games (Practice + Official CRL combined) faced an opponent playing one of those win conditions.</t>
  </si>
  <si>
    <t xml:space="preserve">    4/4 (100%) -- Cannon Cart, Fireball, Goblins, Minions, Mortar, Rascals, Skeleton Barrel, The Log</t>
  </si>
  <si>
    <t xml:space="preserve">    38/53 (72%) -- Battle Ram</t>
  </si>
  <si>
    <t xml:space="preserve">    35/52 (67%) -- Mortar+Skeleton Barrel</t>
  </si>
  <si>
    <t xml:space="preserve">    4/6 (67%) -- Lava Hound+Miner</t>
  </si>
  <si>
    <t xml:space="preserve">    3/3 (100%) -- Barbarian Barrel, Bowler, Dart Goblin, Fireball, Minions, Mortar, Rascals, Skeleton Barrel</t>
  </si>
  <si>
    <t xml:space="preserve">FrancoMedinaSL  [ON DECK -- not yet confirmed Group A]</t>
  </si>
  <si>
    <t xml:space="preserve">30 games in their recent battle log (extended_UJQQCUCQ8.json).</t>
  </si>
  <si>
    <t xml:space="preserve">  3g, 1w (33%) -- Bats, Berserker, Bomb Tower, Magic Archer, Miner, Royal Delivery, Skeletons, Wall Breakers</t>
  </si>
  <si>
    <t xml:space="preserve">  3g, 2w (67%) -- Fire Spirit, Goblin Drill, Inferno Tower, Knight, Magic Archer, Skeletons, The Log, Tornado</t>
  </si>
  <si>
    <t xml:space="preserve">  2g, 0w (0%) -- Bomb Tower, Knight, Magic Archer, Miner, Skeletons, The Log, Tornado, Wall Breakers</t>
  </si>
  <si>
    <t xml:space="preserve">  2g, 1w (50%) -- Berserker, Fire Spirit, Goblin Barrel, Ice Spirit, Magic Archer, Royal Delivery, Tesla, Wall Breakers</t>
  </si>
  <si>
    <t xml:space="preserve">  1g, 1w (100%) -- Barbarian Barrel, Berserker, Dark Prince, Furnace, Graveyard, Ice Spirit, Poison, Tesla</t>
  </si>
  <si>
    <t xml:space="preserve">Highest win-rate deck (min 2 games): 2/3 (67%) -- Fire Spirit, Goblin Drill, Inferno Tower, Knight, Magic Archer, Skeletons, The Log, Tornado</t>
  </si>
  <si>
    <t xml:space="preserve">Lowest win-rate deck (min 2 games): 0/2 (0%) -- Bomb Tower, Knight, Magic Archer, Miner, Skeletons, The Log, Tornado, Wall Breakers</t>
  </si>
  <si>
    <t xml:space="preserve">  11g, 4w (36%) -- Wall Breakers</t>
  </si>
  <si>
    <t xml:space="preserve">  9g, 3w (33%) -- Miner</t>
  </si>
  <si>
    <t xml:space="preserve">  7g, 6w (86%) -- Goblin Drill</t>
  </si>
  <si>
    <t xml:space="preserve">  5g, 3w (60%) -- Hog Rider</t>
  </si>
  <si>
    <t xml:space="preserve">  3g, 2w (67%) -- Graveyard</t>
  </si>
  <si>
    <t xml:space="preserve">  3g, 1w (33%) -- Goblin Barrel</t>
  </si>
  <si>
    <t xml:space="preserve">  beat them 1x -- Cannon, Goblin Barrel, Goblins, Ice Spirit, Knight, Princess, Rocket, The Log</t>
  </si>
  <si>
    <t xml:space="preserve">  beat them 1x -- Bandit, Cannon Cart, Dark Prince, Giant Snowball, Goblin Barrel, Princess, Rascals, Rocket</t>
  </si>
  <si>
    <t xml:space="preserve">  beat them 1x -- Barbarian Barrel, Electro Spirit, Fireball, Fisherman, Hunter, Royal Ghost, Royal Giant, Skeletons</t>
  </si>
  <si>
    <t xml:space="preserve">  beat them 1x -- Archers, Electro Spirit, Fireball, Knight, Skeletons, Tesla, The Log, X-Bow</t>
  </si>
  <si>
    <t xml:space="preserve">  beat them 1x -- Barbarian Barrel, Bowler, Cannon, Electro Giant, Guards, Lightning, Phoenix, Tornado</t>
  </si>
  <si>
    <r>
      <rPr>
        <b val="true"/>
        <sz val="14"/>
        <color rgb="FF1F4E78"/>
        <rFont val="Arial"/>
        <family val="0"/>
        <charset val="1"/>
      </rPr>
      <t xml:space="preserve">My Matchup Analysis -- </t>
    </r>
    <r>
      <rPr>
        <b val="true"/>
        <sz val="14"/>
        <color rgb="FF1F4E78"/>
        <rFont val="Noto Sans CJK SC"/>
        <family val="2"/>
      </rPr>
      <t xml:space="preserve">老板 </t>
    </r>
    <r>
      <rPr>
        <b val="true"/>
        <sz val="14"/>
        <color rgb="FF1F4E78"/>
        <rFont val="Arial"/>
        <family val="0"/>
        <charset val="1"/>
      </rPr>
      <t xml:space="preserve">Ι Batan'</t>
    </r>
    <r>
      <rPr>
        <b val="true"/>
        <sz val="14"/>
        <color rgb="FF1F4E78"/>
        <rFont val="Noto Sans CJK SC"/>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</si>
  <si>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</si>
  <si>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</si>
  <si>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</si>
  <si>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Berserker, Fire Spirit, Giant Snowball, Goblin Drill, Inferno Tower, Knight, Magic Archer, Poison</t>
  </si>
  <si>
    <t xml:space="preserve">Barbarian Barrel, Dark Prince, Electro Spirit, Fireball, Goblin Cage, Hog Rider, Mega Knight, Spirit Empress</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</si>
  <si>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</si>
  <si>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</si>
  <si>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</si>
  <si>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</si>
  <si>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</si>
  <si>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</si>
  <si>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</si>
  <si>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</si>
  <si>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</si>
  <si>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</si>
  <si>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</si>
  <si>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</si>
  <si>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</si>
  <si>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-- 1427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</si>
  <si>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</si>
  <si>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</si>
  <si>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</si>
  <si>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</si>
  <si>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</si>
  <si>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(79%), Goblin Barrel (70%),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</si>
  <si>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</si>
  <si>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</si>
  <si>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</si>
  <si>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</si>
  <si>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</si>
  <si>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</si>
  <si>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</si>
  <si>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</si>
  <si>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</si>
  <si>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</si>
  <si>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</si>
  <si>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</si>
  <si>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</si>
  <si>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</si>
  <si>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</si>
  <si>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</si>
  <si>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</si>
  <si>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</si>
  <si>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</si>
  <si>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</si>
  <si>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</si>
  <si>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</si>
  <si>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</si>
  <si>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</si>
  <si>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</si>
  <si>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</si>
  <si>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</si>
  <si>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</si>
  <si>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</si>
  <si>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</si>
  <si>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</si>
  <si>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</si>
  <si>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</si>
  <si>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</si>
  <si>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</si>
  <si>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</si>
  <si>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</si>
  <si>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</si>
  <si>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</si>
  <si>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</si>
  <si>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</si>
  <si>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</si>
  <si>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</si>
  <si>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</si>
  <si>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</si>
  <si>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</si>
  <si>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</si>
  <si>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</si>
  <si>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</si>
  <si>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</si>
  <si>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</si>
  <si>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</si>
  <si>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</si>
  <si>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</si>
  <si>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</si>
  <si>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</si>
  <si>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</si>
  <si>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165 total logged games with a full 8-card deck (Practice + Official CRL).</t>
  </si>
  <si>
    <t xml:space="preserve">Fireball, The Log</t>
  </si>
  <si>
    <t xml:space="preserve">Barbarian Barrel, Lightning</t>
  </si>
  <si>
    <t xml:space="preserve">Giant, Graveyard</t>
  </si>
  <si>
    <t xml:space="preserve">Arrows, Giant Snowball</t>
  </si>
  <si>
    <t xml:space="preserve">Barbarian Barrel, Lightning, Tornado</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</si>
  <si>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</si>
  <si>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Royal Giant (10g), Miner (9g)</t>
  </si>
  <si>
    <t xml:space="preserve">Barbarian Barrel (26g), Lightning (15g), Fireball (14g)</t>
  </si>
  <si>
    <t xml:space="preserve">Royal Hogs (9g), Miner (7g), Wall Breakers (7g)</t>
  </si>
  <si>
    <t xml:space="preserve">Barbarian Barrel (19g), Fireball (16g), Lightning (14g)</t>
  </si>
  <si>
    <t xml:space="preserve">Hog Rider (6g), Royal Giant (6g), Goblin Barrel (6g)</t>
  </si>
  <si>
    <t xml:space="preserve">The Log (11g), Arrows (10g), Giant Snowball (10g)</t>
  </si>
  <si>
    <t xml:space="preserve">Game 1 (11/23)</t>
  </si>
  <si>
    <t xml:space="preserve">G1:11, G2:7, G3:5</t>
  </si>
  <si>
    <t xml:space="preserve">Game 1 (10/23)</t>
  </si>
  <si>
    <t xml:space="preserve">G1:10, G2:7, G3:6</t>
  </si>
  <si>
    <t xml:space="preserve">Game 2 (9/21)</t>
  </si>
  <si>
    <t xml:space="preserve">G1:8, G2:9, G3:4</t>
  </si>
  <si>
    <t xml:space="preserve">Game 1 (9/20)</t>
  </si>
  <si>
    <t xml:space="preserve">G1:9, G2:7, G3:4</t>
  </si>
  <si>
    <t xml:space="preserve">Game 1 (7/18)</t>
  </si>
  <si>
    <t xml:space="preserve">G1:7, G2:6, G3:5</t>
  </si>
  <si>
    <t xml:space="preserve">Game 1 (6/13)</t>
  </si>
  <si>
    <t xml:space="preserve">G1:6, G2:5, G3:2</t>
  </si>
  <si>
    <t xml:space="preserve">Game 1 (26/48)</t>
  </si>
  <si>
    <t xml:space="preserve">G1:26, G2:19, G3:3</t>
  </si>
  <si>
    <t xml:space="preserve">Game 2 (16/39)</t>
  </si>
  <si>
    <t xml:space="preserve">G1:14, G2:16, G3:9</t>
  </si>
  <si>
    <t xml:space="preserve">Game 1 (15/36)</t>
  </si>
  <si>
    <t xml:space="preserve">G1:15, G2:14, G3:7</t>
  </si>
  <si>
    <t xml:space="preserve">Game 1 (12/34)</t>
  </si>
  <si>
    <t xml:space="preserve">G1:12, G2:11, G3:11</t>
  </si>
  <si>
    <t xml:space="preserve">Game 3 (10/25)</t>
  </si>
  <si>
    <t xml:space="preserve">G1:6, G2:9, G3:10</t>
  </si>
  <si>
    <t xml:space="preserve">Game 2 (9/22)</t>
  </si>
  <si>
    <t xml:space="preserve">G1:6, G2:9, G3:7</t>
  </si>
  <si>
    <t xml:space="preserve">40k Oker  (#YLVV0JPQ)</t>
  </si>
  <si>
    <t xml:space="preserve">27 total logged games with a full 8-card deck (Practice + Official CRL).</t>
  </si>
  <si>
    <t xml:space="preserve">Fireball, Zap</t>
  </si>
  <si>
    <t xml:space="preserve">Arrows, Earthquake</t>
  </si>
  <si>
    <t xml:space="preserve">Lightning, Tornado</t>
  </si>
  <si>
    <t xml:space="preserve">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</si>
  <si>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(3g), Balloon (2g), Miner (2g)</t>
  </si>
  <si>
    <t xml:space="preserve">Tornado (3g), Giant Snowball (3g), Fireball (2g)</t>
  </si>
  <si>
    <t xml:space="preserve">Hog Rider (2g), Lava Hound (1g), Ram Rider (1g)</t>
  </si>
  <si>
    <t xml:space="preserve">Fireball (5g), Barbarian Barrel (3g), Zap (2g)</t>
  </si>
  <si>
    <t xml:space="preserve">Royal Hogs (2g), Goblin Drill (2g), Mortar (1g)</t>
  </si>
  <si>
    <t xml:space="preserve">Arrows (3g), Lightning (1g), The Log (1g)</t>
  </si>
  <si>
    <t xml:space="preserve">Game 1 (3/5)</t>
  </si>
  <si>
    <t xml:space="preserve">G1:3, G3:2</t>
  </si>
  <si>
    <t xml:space="preserve">Game 2 (1/3)</t>
  </si>
  <si>
    <t xml:space="preserve">G1:1, G2:1, G3:1</t>
  </si>
  <si>
    <t xml:space="preserve">Game 2 (2/3)</t>
  </si>
  <si>
    <t xml:space="preserve">G1:1, G2:2</t>
  </si>
  <si>
    <t xml:space="preserve">Game 3 (2/3)</t>
  </si>
  <si>
    <t xml:space="preserve">G2:1, G3:2</t>
  </si>
  <si>
    <t xml:space="preserve">Game 1 (1/2)</t>
  </si>
  <si>
    <t xml:space="preserve">G1:1, G2:1</t>
  </si>
  <si>
    <t xml:space="preserve">Game 1 (2/2)</t>
  </si>
  <si>
    <t xml:space="preserve">G1:2</t>
  </si>
  <si>
    <t xml:space="preserve">Game 2 (5/8)</t>
  </si>
  <si>
    <t xml:space="preserve">G1:2, G2:5, G3:1</t>
  </si>
  <si>
    <t xml:space="preserve">Game 3 (3/6)</t>
  </si>
  <si>
    <t xml:space="preserve">G1:1, G2:2, G3:3</t>
  </si>
  <si>
    <t xml:space="preserve">Game 2 (2/5)</t>
  </si>
  <si>
    <t xml:space="preserve">G1:2, G2:2, G3:1</t>
  </si>
  <si>
    <t xml:space="preserve">Game 2 (3/5)</t>
  </si>
  <si>
    <t xml:space="preserve">G1:1, G2:3, G3:1</t>
  </si>
  <si>
    <t xml:space="preserve">Game 1 (3/4)</t>
  </si>
  <si>
    <t xml:space="preserve">G1:3, G3:1</t>
  </si>
  <si>
    <t xml:space="preserve">Mohamed Light  (#G9YV9GR8R)</t>
  </si>
  <si>
    <t xml:space="preserve">150 total logged games with a full 8-card deck (Practice + Official CRL).</t>
  </si>
  <si>
    <t xml:space="preserve">Barbarian Barrel, Fireball</t>
  </si>
  <si>
    <t xml:space="preserve">49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</si>
  <si>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(12g), Miner (10g), Royal Hogs (9g)</t>
  </si>
  <si>
    <t xml:space="preserve">Barbarian Barrel (19g), Lightning (15g), The Log (14g)</t>
  </si>
  <si>
    <t xml:space="preserve">Royal Hogs (14g), Wall Breakers (11g), Royal Giant (9g)</t>
  </si>
  <si>
    <t xml:space="preserve">Barbarian Barrel (22g), Lightning (19g), Royal Delivery (12g)</t>
  </si>
  <si>
    <t xml:space="preserve">Royal Hogs (8g), Wall Breakers (8g), Goblin Barrel (6g)</t>
  </si>
  <si>
    <t xml:space="preserve">Giant Snowball (12g), Fireball (11g), The Log (11g)</t>
  </si>
  <si>
    <t xml:space="preserve">Game 1 (12/31)</t>
  </si>
  <si>
    <t xml:space="preserve">G1:12, G2:11, G3:8</t>
  </si>
  <si>
    <t xml:space="preserve">Game 2 (14/31)</t>
  </si>
  <si>
    <t xml:space="preserve">G1:9, G2:14, G3:8</t>
  </si>
  <si>
    <t xml:space="preserve">Game 2 (8/18)</t>
  </si>
  <si>
    <t xml:space="preserve">G1:4, G2:8, G3:6</t>
  </si>
  <si>
    <t xml:space="preserve">Game 1 (10/17)</t>
  </si>
  <si>
    <t xml:space="preserve">G1:10, G2:5, G3:2</t>
  </si>
  <si>
    <t xml:space="preserve">Game 2 (9/16)</t>
  </si>
  <si>
    <t xml:space="preserve">G1:4, G2:9, G3:3</t>
  </si>
  <si>
    <t xml:space="preserve">Game 1 (7/14)</t>
  </si>
  <si>
    <t xml:space="preserve">G1:7, G2:2, G3:5</t>
  </si>
  <si>
    <t xml:space="preserve">Game 2 (22/45)</t>
  </si>
  <si>
    <t xml:space="preserve">G1:19, G2:22, G3:4</t>
  </si>
  <si>
    <t xml:space="preserve">Game 2 (19/40)</t>
  </si>
  <si>
    <t xml:space="preserve">G1:15, G2:19, G3:6</t>
  </si>
  <si>
    <t xml:space="preserve">Game 1 (14/33)</t>
  </si>
  <si>
    <t xml:space="preserve">G1:14, G2:8, G3:11</t>
  </si>
  <si>
    <t xml:space="preserve">Game 3 (11/32)</t>
  </si>
  <si>
    <t xml:space="preserve">G1:10, G2:11, G3:11</t>
  </si>
  <si>
    <t xml:space="preserve">Game 2 (12/28)</t>
  </si>
  <si>
    <t xml:space="preserve">G1:8, G2:12, G3:8</t>
  </si>
  <si>
    <t xml:space="preserve">Game 3 (12/22)</t>
  </si>
  <si>
    <t xml:space="preserve">G1:5, G2:5, G3:12</t>
  </si>
  <si>
    <t xml:space="preserve">Adriel  (#9CPCC890)</t>
  </si>
  <si>
    <t xml:space="preserve">129 total logged games with a full 8-card deck (Practice + Official CRL).</t>
  </si>
  <si>
    <t xml:space="preserve">43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</si>
  <si>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(9g), Wall Breakers (9g), Royal Hogs (8g)</t>
  </si>
  <si>
    <t xml:space="preserve">Barbarian Barrel (21g), Fireball (13g), Lightning (12g)</t>
  </si>
  <si>
    <t xml:space="preserve">Graveyard (8g), Wall Breakers (7g), Royal Hogs (7g)</t>
  </si>
  <si>
    <t xml:space="preserve">Giant Snowball (11g), Lightning (11g), Poison (9g)</t>
  </si>
  <si>
    <t xml:space="preserve">Wall Breakers (8g), Goblin Barrel (6g), Royal Hogs (5g)</t>
  </si>
  <si>
    <t xml:space="preserve">The Log (12g), Royal Delivery (9g), Lightning (8g)</t>
  </si>
  <si>
    <t xml:space="preserve">Game 1 (9/24)</t>
  </si>
  <si>
    <t xml:space="preserve">G1:9, G2:7, G3:8</t>
  </si>
  <si>
    <t xml:space="preserve">Game 1 (8/20)</t>
  </si>
  <si>
    <t xml:space="preserve">G1:8, G2:7, G3:5</t>
  </si>
  <si>
    <t xml:space="preserve">G1:9, G2:4, G3:3</t>
  </si>
  <si>
    <t xml:space="preserve">Game 2 (6/16)</t>
  </si>
  <si>
    <t xml:space="preserve">G1:4, G2:6, G3:6</t>
  </si>
  <si>
    <t xml:space="preserve">G1:6, G2:4, G3:3</t>
  </si>
  <si>
    <t xml:space="preserve">Game 2 (8/13)</t>
  </si>
  <si>
    <t xml:space="preserve">G1:4, G2:8, G3:1</t>
  </si>
  <si>
    <t xml:space="preserve">Game 1 (21/35)</t>
  </si>
  <si>
    <t xml:space="preserve">G1:21, G2:8, G3:6</t>
  </si>
  <si>
    <t xml:space="preserve">Game 3 (12/30)</t>
  </si>
  <si>
    <t xml:space="preserve">G1:9, G2:9, G3:12</t>
  </si>
  <si>
    <t xml:space="preserve">Game 1 (13/24)</t>
  </si>
  <si>
    <t xml:space="preserve">G1:13, G2:7, G3:4</t>
  </si>
  <si>
    <t xml:space="preserve">Game 3 (9/23)</t>
  </si>
  <si>
    <t xml:space="preserve">G1:6, G2:8, G3:9</t>
  </si>
  <si>
    <t xml:space="preserve">Game 2 (7/17)</t>
  </si>
  <si>
    <t xml:space="preserve">G1:6, G2:7, G3:4</t>
  </si>
  <si>
    <t xml:space="preserve">Pedro™️  (#RJ88Y8U08) [ON DECK -- not yet confirmed Group A]</t>
  </si>
  <si>
    <t xml:space="preserve">132 total logged games with a full 8-card deck (Practice + Official CRL).</t>
  </si>
  <si>
    <t xml:space="preserve">Miner, Wall Breakers</t>
  </si>
  <si>
    <t xml:space="preserve">Earthquake, The Log</t>
  </si>
  <si>
    <t xml:space="preserve">46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</si>
  <si>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(9g), Royal Giant (8g), Mortar (6g)</t>
  </si>
  <si>
    <t xml:space="preserve">Barbarian Barrel (20g), Lightning (14g), Fireball (12g)</t>
  </si>
  <si>
    <t xml:space="preserve">Miner (9g), Wall Breakers (9g), Royal Hogs (7g)</t>
  </si>
  <si>
    <t xml:space="preserve">Poison (14g), Giant Snowball (13g), Barbarian Barrel (12g)</t>
  </si>
  <si>
    <t xml:space="preserve">Wall Breakers (10g), Goblin Barrel (9g), Miner (7g)</t>
  </si>
  <si>
    <t xml:space="preserve">Royal Delivery (12g), The Log (10g), Giant Snowball (10g)</t>
  </si>
  <si>
    <t xml:space="preserve">Game 3 (10/23)</t>
  </si>
  <si>
    <t xml:space="preserve">G1:4, G2:9, G3:10</t>
  </si>
  <si>
    <t xml:space="preserve">Game 2 (9/19)</t>
  </si>
  <si>
    <t xml:space="preserve">G1:3, G2:9, G3:7</t>
  </si>
  <si>
    <t xml:space="preserve">G1:9, G2:7, G3:2</t>
  </si>
  <si>
    <t xml:space="preserve">G1:5, G2:7, G3:4</t>
  </si>
  <si>
    <t xml:space="preserve">Game 1 (8/12)</t>
  </si>
  <si>
    <t xml:space="preserve">G1:8, G2:3, G3:1</t>
  </si>
  <si>
    <t xml:space="preserve">Game 1 (20/34)</t>
  </si>
  <si>
    <t xml:space="preserve">G1:20, G2:12, G3:2</t>
  </si>
  <si>
    <t xml:space="preserve">Game 2 (13/33)</t>
  </si>
  <si>
    <t xml:space="preserve">G1:10, G2:13, G3:10</t>
  </si>
  <si>
    <t xml:space="preserve">Game 2 (14/30)</t>
  </si>
  <si>
    <t xml:space="preserve">G1:11, G2:14, G3:5</t>
  </si>
  <si>
    <t xml:space="preserve">Game 1 (12/28)</t>
  </si>
  <si>
    <t xml:space="preserve">G1:12, G2:11, G3:5</t>
  </si>
  <si>
    <t xml:space="preserve">Game 3 (10/24)</t>
  </si>
  <si>
    <t xml:space="preserve">G1:6, G2:8, G3:10</t>
  </si>
  <si>
    <t xml:space="preserve">Game 3 (12/24)</t>
  </si>
  <si>
    <t xml:space="preserve">G1:4, G2:8, G3:12</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</si>
  <si>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</si>
  <si>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</si>
  <si>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</si>
  <si>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</si>
  <si>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</si>
  <si>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</si>
  <si>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</si>
  <si>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</si>
  <si>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</si>
  <si>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</si>
  <si>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</si>
  <si>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</si>
  <si>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</si>
  <si>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</si>
  <si>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</si>
  <si>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</si>
  <si>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</si>
  <si>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</si>
  <si>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1 (2/4)</t>
  </si>
  <si>
    <t xml:space="preserve">G1:2, G2:1, G3:1</t>
  </si>
  <si>
    <t xml:space="preserve">Game 2 (2/4)</t>
  </si>
  <si>
    <t xml:space="preserve">G1:1, G2:2, G3:1</t>
  </si>
  <si>
    <t xml:space="preserve">Game 1 (9/13)</t>
  </si>
  <si>
    <t xml:space="preserve">G1:9, G2:3, G3:1</t>
  </si>
  <si>
    <t xml:space="preserve">Game 2 (4/9)</t>
  </si>
  <si>
    <t xml:space="preserve">G1:3, G2:4, G3:2</t>
  </si>
  <si>
    <t xml:space="preserve">Game 1 (4/7)</t>
  </si>
  <si>
    <t xml:space="preserve">G1:4, G2:2, G3:1</t>
  </si>
  <si>
    <t xml:space="preserve">G1:1, G2:5, G3:1</t>
  </si>
  <si>
    <t xml:space="preserve">Clown (KickAsh)  (#GPPYR9JYR) [ON DECK -- not yet confirmed Group A]</t>
  </si>
  <si>
    <t xml:space="preserve">178 total logged games with a full 8-card deck (Practice + Official CRL).</t>
  </si>
  <si>
    <t xml:space="preserve">62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</si>
  <si>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(13g), Wall Breakers (13g), Royal Hogs (10g)</t>
  </si>
  <si>
    <t xml:space="preserve">Barbarian Barrel (27g), Lightning (16g), Fireball (14g)</t>
  </si>
  <si>
    <t xml:space="preserve">Wall Breakers (12g), Miner (11g), Goblin Drill (10g)</t>
  </si>
  <si>
    <t xml:space="preserve">Barbarian Barrel (18g), Lightning (18g), Royal Delivery (14g)</t>
  </si>
  <si>
    <t xml:space="preserve">Goblin Drill (11g), Royal Giant (8g), Miner (7g)</t>
  </si>
  <si>
    <t xml:space="preserve">The Log (19g), Giant Snowball (13g), Poison (13g)</t>
  </si>
  <si>
    <t xml:space="preserve">Game 1 (13/31)</t>
  </si>
  <si>
    <t xml:space="preserve">G1:13, G2:11, G3:7</t>
  </si>
  <si>
    <t xml:space="preserve">Game 1 (13/30)</t>
  </si>
  <si>
    <t xml:space="preserve">G1:13, G2:12, G3:5</t>
  </si>
  <si>
    <t xml:space="preserve">Game 3 (11/24)</t>
  </si>
  <si>
    <t xml:space="preserve">G1:3, G2:10, G3:11</t>
  </si>
  <si>
    <t xml:space="preserve">G1:10, G2:9, G3:4</t>
  </si>
  <si>
    <t xml:space="preserve">Game 1 (8/19)</t>
  </si>
  <si>
    <t xml:space="preserve">G1:8, G2:3, G3:8</t>
  </si>
  <si>
    <t xml:space="preserve">Game 1 (27/48)</t>
  </si>
  <si>
    <t xml:space="preserve">G1:27, G2:18, G3:3</t>
  </si>
  <si>
    <t xml:space="preserve">Game 2 (18/43)</t>
  </si>
  <si>
    <t xml:space="preserve">G1:16, G2:18, G3:9</t>
  </si>
  <si>
    <t xml:space="preserve">Game 3 (19/37)</t>
  </si>
  <si>
    <t xml:space="preserve">G1:7, G2:11, G3:19</t>
  </si>
  <si>
    <t xml:space="preserve">Game 3 (13/35)</t>
  </si>
  <si>
    <t xml:space="preserve">G1:9, G2:13, G3:13</t>
  </si>
  <si>
    <t xml:space="preserve">Game 2 (14/33)</t>
  </si>
  <si>
    <t xml:space="preserve">G1:13, G2:14, G3:6</t>
  </si>
  <si>
    <t xml:space="preserve">Game 1 (14/32)</t>
  </si>
  <si>
    <t xml:space="preserve">G1:14, G2:7, G3:11</t>
  </si>
  <si>
    <t xml:space="preserve">Vitor75  (#8LJ92G8UG) [ON DECK -- not yet confirmed Group A]</t>
  </si>
  <si>
    <t xml:space="preserve">123 total logged games with a full 8-card deck (Practice + Official CRL).</t>
  </si>
  <si>
    <t xml:space="preserve">Wall Breakers (8g), Golem (6g), Royal Hogs (6g)</t>
  </si>
  <si>
    <t xml:space="preserve">Barbarian Barrel (18g), Lightning (16g), Royal Delivery (9g)</t>
  </si>
  <si>
    <t xml:space="preserve">Wall Breakers (11g), Royal Giant (8g), Royal Hogs (7g)</t>
  </si>
  <si>
    <t xml:space="preserve">Barbarian Barrel (14g), Lightning (12g), Fireball (11g)</t>
  </si>
  <si>
    <t xml:space="preserve">Royal Hogs (8g), Wall Breakers (7g), Graveyard (5g)</t>
  </si>
  <si>
    <t xml:space="preserve">The Log (12g), Fireball (9g), Giant Snowball (9g)</t>
  </si>
  <si>
    <t xml:space="preserve">Game 2 (11/26)</t>
  </si>
  <si>
    <t xml:space="preserve">G1:8, G2:11, G3:7</t>
  </si>
  <si>
    <t xml:space="preserve">Game 3 (8/21)</t>
  </si>
  <si>
    <t xml:space="preserve">G1:6, G2:7, G3:8</t>
  </si>
  <si>
    <t xml:space="preserve">Game 2 (8/16)</t>
  </si>
  <si>
    <t xml:space="preserve">G1:4, G2:8, G3:4</t>
  </si>
  <si>
    <t xml:space="preserve">Game 1 (6/15)</t>
  </si>
  <si>
    <t xml:space="preserve">G1:6, G2:5, G3:4</t>
  </si>
  <si>
    <t xml:space="preserve">Game 2 (6/14)</t>
  </si>
  <si>
    <t xml:space="preserve">G1:4, G2:6, G3:4</t>
  </si>
  <si>
    <t xml:space="preserve">Game 2 (6/13)</t>
  </si>
  <si>
    <t xml:space="preserve">G1:2, G2:6, G3:5</t>
  </si>
  <si>
    <t xml:space="preserve">Game 1 (18/37)</t>
  </si>
  <si>
    <t xml:space="preserve">G1:18, G2:14, G3:5</t>
  </si>
  <si>
    <t xml:space="preserve">Game 1 (16/36)</t>
  </si>
  <si>
    <t xml:space="preserve">G1:16, G2:12, G3:8</t>
  </si>
  <si>
    <t xml:space="preserve">Game 3 (12/27)</t>
  </si>
  <si>
    <t xml:space="preserve">G1:6, G2:9, G3:12</t>
  </si>
  <si>
    <t xml:space="preserve">G1:6, G2:11, G3:9</t>
  </si>
  <si>
    <t xml:space="preserve">Game 1 (9/23)</t>
  </si>
  <si>
    <t xml:space="preserve">G1:9, G2:8, G3:6</t>
  </si>
  <si>
    <t xml:space="preserve">Game 3 (9/22)</t>
  </si>
  <si>
    <t xml:space="preserve">G1:6, G2:7, G3:9</t>
  </si>
  <si>
    <t xml:space="preserve">Sub  (#U890Q9UQ) [ON DECK -- not yet confirmed Group A]</t>
  </si>
  <si>
    <t xml:space="preserve">149 total logged games with a full 8-card deck (Practice + Official CRL).</t>
  </si>
  <si>
    <t xml:space="preserve">52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</si>
  <si>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(11g), Goblin Drill (8g), Skeleton Barrel (8g)</t>
  </si>
  <si>
    <t xml:space="preserve">Barbarian Barrel (18g), Fireball (15g), Giant Snowball (11g)</t>
  </si>
  <si>
    <t xml:space="preserve">Royal Hogs (9g), Miner (9g), Goblin Drill (8g)</t>
  </si>
  <si>
    <t xml:space="preserve">Poison (12g), Barbarian Barrel (12g), Giant Snowball (11g)</t>
  </si>
  <si>
    <t xml:space="preserve">Royal Hogs (8g), Wall Breakers (6g), Balloon (5g)</t>
  </si>
  <si>
    <t xml:space="preserve">The Log (13g), Poison (10g), Giant Snowball (10g)</t>
  </si>
  <si>
    <t xml:space="preserve">Game 1 (8/21)</t>
  </si>
  <si>
    <t xml:space="preserve">G1:8, G2:8, G3:5</t>
  </si>
  <si>
    <t xml:space="preserve">G1:4, G2:9, G3:8</t>
  </si>
  <si>
    <t xml:space="preserve">Game 2 (7/19)</t>
  </si>
  <si>
    <t xml:space="preserve">G1:7, G2:7, G3:5</t>
  </si>
  <si>
    <t xml:space="preserve">Game 1 (11/17)</t>
  </si>
  <si>
    <t xml:space="preserve">G1:11, G2:1, G3:5</t>
  </si>
  <si>
    <t xml:space="preserve">Game 2 (9/17)</t>
  </si>
  <si>
    <t xml:space="preserve">G1:3, G2:9, G3:5</t>
  </si>
  <si>
    <t xml:space="preserve">Game 1 (18/36)</t>
  </si>
  <si>
    <t xml:space="preserve">G1:18, G2:12, G3:6</t>
  </si>
  <si>
    <t xml:space="preserve">Game 1 (15/35)</t>
  </si>
  <si>
    <t xml:space="preserve">G1:15, G2:11, G3:9</t>
  </si>
  <si>
    <t xml:space="preserve">Game 2 (12/33)</t>
  </si>
  <si>
    <t xml:space="preserve">G1:11, G2:12, G3:10</t>
  </si>
  <si>
    <t xml:space="preserve">Game 2 (11/32)</t>
  </si>
  <si>
    <t xml:space="preserve">G1:11, G2:11, G3:10</t>
  </si>
  <si>
    <t xml:space="preserve">Game 3 (13/28)</t>
  </si>
  <si>
    <t xml:space="preserve">G1:4, G2:11, G3:13</t>
  </si>
  <si>
    <t xml:space="preserve">Game 3 (8/20)</t>
  </si>
  <si>
    <t xml:space="preserve">G1:4, G2:8, G3:8</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</si>
  <si>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</si>
  <si>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</si>
  <si>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</si>
  <si>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</si>
  <si>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</si>
  <si>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</si>
  <si>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</si>
  <si>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</si>
  <si>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</si>
  <si>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</si>
  <si>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</si>
  <si>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</si>
  <si>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</si>
  <si>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1 (3/7)</t>
  </si>
  <si>
    <t xml:space="preserve">G1:3, G2:2, G3:2</t>
  </si>
  <si>
    <t xml:space="preserve">Game 2 (3/7)</t>
  </si>
  <si>
    <t xml:space="preserve">G1:3, G2:3, G3:1</t>
  </si>
  <si>
    <t xml:space="preserve">Game 2 (3/6)</t>
  </si>
  <si>
    <t xml:space="preserve">G1:1, G2:3, G3:2</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</si>
  <si>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</si>
  <si>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</si>
  <si>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</si>
  <si>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</si>
  <si>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</si>
  <si>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</si>
  <si>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</si>
  <si>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</si>
  <si>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</si>
  <si>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</si>
  <si>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</si>
  <si>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</si>
  <si>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81 total logged games with a full 8-card deck (Practice + Official CRL).</t>
  </si>
  <si>
    <t xml:space="preserve">30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</si>
  <si>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(8g), Wall Breakers (6g), Royal Hogs (5g)</t>
  </si>
  <si>
    <t xml:space="preserve">Barbarian Barrel (11g), Lightning (8g), Fireball (7g)</t>
  </si>
  <si>
    <t xml:space="preserve">Hog Rider (6g), Royal Hogs (5g), Miner (4g)</t>
  </si>
  <si>
    <t xml:space="preserve">Barbarian Barrel (10g), Lightning (9g), Poison (8g)</t>
  </si>
  <si>
    <t xml:space="preserve">Wall Breakers (4g), Hog Rider (4g), Balloon (3g)</t>
  </si>
  <si>
    <t xml:space="preserve">Zap (4g), Barbarian Barrel (4g), Royal Delivery (4g)</t>
  </si>
  <si>
    <t xml:space="preserve">Game 1 (8/15)</t>
  </si>
  <si>
    <t xml:space="preserve">G1:8, G2:4, G3:3</t>
  </si>
  <si>
    <t xml:space="preserve">Game 1 (6/12)</t>
  </si>
  <si>
    <t xml:space="preserve">G1:6, G2:2, G3:4</t>
  </si>
  <si>
    <t xml:space="preserve">Game 2 (6/11)</t>
  </si>
  <si>
    <t xml:space="preserve">G1:1, G2:6, G3:4</t>
  </si>
  <si>
    <t xml:space="preserve">Game 1 (5/10)</t>
  </si>
  <si>
    <t xml:space="preserve">G1:5, G2:5</t>
  </si>
  <si>
    <t xml:space="preserve">Game 2 (4/8)</t>
  </si>
  <si>
    <t xml:space="preserve">G1:1, G2:4, G3:3</t>
  </si>
  <si>
    <t xml:space="preserve">Game 1 (11/25)</t>
  </si>
  <si>
    <t xml:space="preserve">G1:11, G2:10, G3:4</t>
  </si>
  <si>
    <t xml:space="preserve">Game 2 (9/18)</t>
  </si>
  <si>
    <t xml:space="preserve">G1:8, G2:9, G3:1</t>
  </si>
  <si>
    <t xml:space="preserve">Game 2 (7/18)</t>
  </si>
  <si>
    <t xml:space="preserve">G1:7, G2:7, G3:4</t>
  </si>
  <si>
    <t xml:space="preserve">G1:6, G2:8, G3:2</t>
  </si>
  <si>
    <t xml:space="preserve">Game 2 (7/15)</t>
  </si>
  <si>
    <t xml:space="preserve">G1:4, G2:7, G3:4</t>
  </si>
  <si>
    <t xml:space="preserve">Game 1 (5/13)</t>
  </si>
  <si>
    <t xml:space="preserve">G1:5, G2:5, G3:3</t>
  </si>
  <si>
    <t xml:space="preserve">Polaris  (#U8RYGC8GU) [ON DECK -- not yet confirmed Group A]</t>
  </si>
  <si>
    <t xml:space="preserve">60 total logged games with a full 8-card deck (Practice + Official CRL).</t>
  </si>
  <si>
    <t xml:space="preserve">Wall Breakers (5g), Miner (4g), Battle Ram (3g)</t>
  </si>
  <si>
    <t xml:space="preserve">Barbarian Barrel (6g), Lightning (6g), Giant Snowball (4g)</t>
  </si>
  <si>
    <t xml:space="preserve">Royal Giant (5g), Royal Hogs (5g), Wall Breakers (3g)</t>
  </si>
  <si>
    <t xml:space="preserve">Fireball (9g), The Log (8g), Barbarian Barrel (4g)</t>
  </si>
  <si>
    <t xml:space="preserve">Battle Ram (5g), Miner (3g), Wall Breakers (3g)</t>
  </si>
  <si>
    <t xml:space="preserve">Arrows (6g), Giant Snowball (2g), Poison (2g)</t>
  </si>
  <si>
    <t xml:space="preserve">G1:5, G2:3, G3:3</t>
  </si>
  <si>
    <t xml:space="preserve">G1:4, G2:2, G3:3</t>
  </si>
  <si>
    <t xml:space="preserve">Game 3 (5/8)</t>
  </si>
  <si>
    <t xml:space="preserve">G1:3, G3:5</t>
  </si>
  <si>
    <t xml:space="preserve">Game 3 (2/5)</t>
  </si>
  <si>
    <t xml:space="preserve">G1:2, G2:1, G3:2</t>
  </si>
  <si>
    <t xml:space="preserve">Game 1 (6/11)</t>
  </si>
  <si>
    <t xml:space="preserve">G1:6, G2:4, G3:1</t>
  </si>
  <si>
    <t xml:space="preserve">Game 2 (9/11)</t>
  </si>
  <si>
    <t xml:space="preserve">G1:1, G2:9, G3:1</t>
  </si>
  <si>
    <t xml:space="preserve">Game 2 (8/11)</t>
  </si>
  <si>
    <t xml:space="preserve">G1:3, G2:8</t>
  </si>
  <si>
    <t xml:space="preserve">G1:6, G2:4</t>
  </si>
  <si>
    <t xml:space="preserve">G1:4, G2:3, G3:2</t>
  </si>
  <si>
    <t xml:space="preserve">Game 3 (6/9)</t>
  </si>
  <si>
    <t xml:space="preserve">G1:2, G2:1, G3:6</t>
  </si>
  <si>
    <t xml:space="preserve">JorZ  (#22LC8JG02) [ON DECK -- not yet confirmed Group A]</t>
  </si>
  <si>
    <t xml:space="preserve">42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</si>
  <si>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(8g), Royal Giant (7g), Golem (6g)</t>
  </si>
  <si>
    <t xml:space="preserve">Barbarian Barrel (21g), Fireball (14g), Lightning (12g)</t>
  </si>
  <si>
    <t xml:space="preserve">Goblin Drill (9g), Miner (7g), Wall Breakers (6g)</t>
  </si>
  <si>
    <t xml:space="preserve">Giant Snowball (15g), Poison (12g), Barbarian Barrel (8g)</t>
  </si>
  <si>
    <t xml:space="preserve">Hog Rider (7g), Royal Hogs (6g), Miner (5g)</t>
  </si>
  <si>
    <t xml:space="preserve">The Log (12g), Royal Delivery (8g), Fireball (8g)</t>
  </si>
  <si>
    <t xml:space="preserve">G1:5, G2:9, G3:4</t>
  </si>
  <si>
    <t xml:space="preserve">G1:3, G2:7, G3:5</t>
  </si>
  <si>
    <t xml:space="preserve">Game 1 (8/13)</t>
  </si>
  <si>
    <t xml:space="preserve">G1:8, G2:1, G3:4</t>
  </si>
  <si>
    <t xml:space="preserve">Game 3 (7/13)</t>
  </si>
  <si>
    <t xml:space="preserve">G1:2, G2:4, G3:7</t>
  </si>
  <si>
    <t xml:space="preserve">Game 2 (5/12)</t>
  </si>
  <si>
    <t xml:space="preserve">G1:4, G2:5, G3:3</t>
  </si>
  <si>
    <t xml:space="preserve">Game 1 (21/31)</t>
  </si>
  <si>
    <t xml:space="preserve">G1:21, G2:8, G3:2</t>
  </si>
  <si>
    <t xml:space="preserve">Game 2 (15/30)</t>
  </si>
  <si>
    <t xml:space="preserve">G1:9, G2:15, G3:6</t>
  </si>
  <si>
    <t xml:space="preserve">Game 1 (14/29)</t>
  </si>
  <si>
    <t xml:space="preserve">G1:14, G2:7, G3:8</t>
  </si>
  <si>
    <t xml:space="preserve">G1:9, G2:12, G3:7</t>
  </si>
  <si>
    <t xml:space="preserve">Game 1 (12/20)</t>
  </si>
  <si>
    <t xml:space="preserve">G1:12, G2:6, G3:2</t>
  </si>
  <si>
    <t xml:space="preserve">Game 3 (12/20)</t>
  </si>
  <si>
    <t xml:space="preserve">G1:3, G2:5, G3:12</t>
  </si>
  <si>
    <t xml:space="preserve">FrancoMedinaSL  (#UJQQCUCQ8) [ON DECK -- not yet confirmed Group A]</t>
  </si>
  <si>
    <t xml:space="preserve">40 total logged games with a full 8-card deck (Practice + Official CRL).</t>
  </si>
  <si>
    <t xml:space="preserve">14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</si>
  <si>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</si>
  <si>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</si>
  <si>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</si>
  <si>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Giant Snowball (4g), Poison (4g), Barbarian Barrel (3g)</t>
  </si>
  <si>
    <t xml:space="preserve">Goblin Barrel (4g), Wall Breakers (4g), Mortar (3g)</t>
  </si>
  <si>
    <t xml:space="preserve">The Log (5g), Fireball (3g), Tornado (2g)</t>
  </si>
  <si>
    <t xml:space="preserve">Game 2 (4/10)</t>
  </si>
  <si>
    <t xml:space="preserve">G1:2, G2:4, G3:4</t>
  </si>
  <si>
    <t xml:space="preserve">Game 2 (4/7)</t>
  </si>
  <si>
    <t xml:space="preserve">G1:2, G2:4, G3:1</t>
  </si>
  <si>
    <t xml:space="preserve">Game 3 (4/7)</t>
  </si>
  <si>
    <t xml:space="preserve">G1:1, G2:2, G3:4</t>
  </si>
  <si>
    <t xml:space="preserve">G1:2, G2:3, G3:1</t>
  </si>
  <si>
    <t xml:space="preserve">G1:2, G2:1, G3:3</t>
  </si>
  <si>
    <t xml:space="preserve">Game 3 (3/5)</t>
  </si>
  <si>
    <t xml:space="preserve">G1:1, G2:1, G3:3</t>
  </si>
  <si>
    <t xml:space="preserve">Game 1 (5/9)</t>
  </si>
  <si>
    <t xml:space="preserve">G1:5, G2:3, G3:1</t>
  </si>
  <si>
    <t xml:space="preserve">G1:4, G2:2, G3:2</t>
  </si>
  <si>
    <t xml:space="preserve">Game 3 (5/7)</t>
  </si>
  <si>
    <t xml:space="preserve">G1:1, G2:1, G3:5</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</si>
  <si>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</si>
  <si>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</si>
  <si>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</si>
  <si>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</si>
  <si>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</si>
  <si>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</si>
  <si>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</si>
  <si>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</si>
  <si>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</si>
  <si>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</si>
  <si>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</si>
  <si>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</si>
  <si>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-- 1466 games. Ranked by how often the OPPONENT side won in those games.</t>
  </si>
  <si>
    <t xml:space="preserve">Arrows, Bowler, Earthquake, Hog Rider, Lumberjack, Mega Knight, Minions, Mother Witch</t>
  </si>
  <si>
    <t xml:space="preserve">Double-confirmed threats (beat them personally AND beat their win-con archetype pool-wide)</t>
  </si>
  <si>
    <t xml:space="preserve">None yet -- samples still small in places.</t>
  </si>
  <si>
    <t xml:space="preserve">165 total logged games with a full 8-card deck.</t>
  </si>
  <si>
    <t xml:space="preserve">Royal Giant *</t>
  </si>
  <si>
    <t xml:space="preserve">Their top win-cons (Wall Breakers, Royal Giant, Miner) filtered across the whole tracked pool -- 1553 games. Ranked by how often the OPPONENT side won in those games.</t>
  </si>
  <si>
    <t xml:space="preserve">27 total logged games with a full 8-card deck.</t>
  </si>
  <si>
    <t xml:space="preserve">Goblin Drill *</t>
  </si>
  <si>
    <t xml:space="preserve">Hog Rider *</t>
  </si>
  <si>
    <t xml:space="preserve">Their top win-cons (Goblin Drill, Hog Rider, Royal Giant) filtered across the whole tracked pool -- 1474 games. Ranked by how often the OPPONENT side won in those games.</t>
  </si>
  <si>
    <t xml:space="preserve">150 total logged games with a full 8-card deck.</t>
  </si>
  <si>
    <t xml:space="preserve">Their top win-cons (Royal Hogs, Wall Breakers, Goblin Barrel) filtered across the whole tracked pool -- 1427 games. Ranked by how often the OPPONENT side won in those games.</t>
  </si>
  <si>
    <t xml:space="preserve">129 total logged games with a full 8-card deck.</t>
  </si>
  <si>
    <t xml:space="preserve">Their top win-cons (Wall Breakers, Royal Hogs, Goblin Barrel) filtered across the whole tracked pool -- 1427 games. Ranked by how often the OPPONENT side won in those games.</t>
  </si>
  <si>
    <t xml:space="preserve">132 total logged games with a full 8-card deck.</t>
  </si>
  <si>
    <t xml:space="preserve">Their top win-cons (Wall Breakers, Miner, Goblin Drill) filtered across the whole tracked pool -- 1500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</si>
  <si>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</si>
  <si>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</si>
  <si>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-- 1273 games. Ranked by how often the OPPONENT side won in those games.</t>
  </si>
  <si>
    <t xml:space="preserve">178 total logged games with a full 8-card deck.</t>
  </si>
  <si>
    <t xml:space="preserve">Their top win-cons (Miner, Wall Breakers, Goblin Drill) filtered across the whole tracked pool -- 1500 games. Ranked by how often the OPPONENT side won in those games.</t>
  </si>
  <si>
    <t xml:space="preserve">123 total logged games with a full 8-card deck.</t>
  </si>
  <si>
    <t xml:space="preserve">Their top win-cons (Wall Breakers, Royal Hogs, Royal Giant) filtered across the whole tracked pool -- 1878 games. Ranked by how often the OPPONENT side won in those games.</t>
  </si>
  <si>
    <t xml:space="preserve">149 total logged games with a full 8-card deck.</t>
  </si>
  <si>
    <t xml:space="preserve">Their top win-cons (Royal Hogs, Goblin Drill, Graveyard) filtered across the whole tracked pool -- 1573 games. Ranked by how often the OPPONENT side won in those games.</t>
  </si>
  <si>
    <t xml:space="preserve">50 total logged games with a full 8-card deck.</t>
  </si>
  <si>
    <t xml:space="preserve">Their top win-cons (Wall Breakers, Miner, Royal Giant) filtered across the whole tracked pool -- 1553 games. Ranked by how often the OPPONENT side won in those games.</t>
  </si>
  <si>
    <t xml:space="preserve">81 total logged games with a full 8-card deck.</t>
  </si>
  <si>
    <t xml:space="preserve">Their top win-cons (Miner, Wall Breakers, Royal Hogs) filtered across the whole tracked pool -- 1654 games. Ranked by how often the OPPONENT side won in those games.</t>
  </si>
  <si>
    <t xml:space="preserve">60 total logged games with a full 8-card deck.</t>
  </si>
  <si>
    <t xml:space="preserve">Their top win-cons (Goblin Drill, Miner, Hog Rider) filtered across the whole tracked pool -- 1555 games. Ranked by how often the OPPONENT side won in those games.</t>
  </si>
  <si>
    <t xml:space="preserve">40 total logged games with a full 8-card deck.</t>
  </si>
  <si>
    <t xml:space="preserve">Their top win-cons (Wall Breakers, Goblin Drill, Goblin Barrel) filtered across the whole tracked pool -- 1273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</si>
</sst>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Noto Sans CJK SC"/>
      <family val="2"/>
    </font>
    <font>
      <b val="true"/>
      <sz val="11"/>
      <color rgb="FFFFFFFF"/>
      <name val="Arial"/>
      <family val="0"/>
      <charset val="1"/>
    </font>
    <font>
      <sz val="11"/>
      <name val="Noto Sans CJK SC"/>
      <family val="2"/>
      <charset val="1"/>
    </font>
    <font>
      <b val="true"/>
      <sz val="11"/>
      <color rgb="FFFFFFFF"/>
      <name val="Noto Sans CJK SC"/>
      <family val="2"/>
    </font>
    <font>
      <b val="true"/>
      <sz val="11"/>
      <color rgb="FFFFFFFF"/>
      <name val="Noto Sans CJK SC"/>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Noto Sans CJK SC"/>
      <family val="2"/>
    </font>
    <font>
      <b val="true"/>
      <sz val="13"/>
      <color rgb="FF1F4E78"/>
      <name val="Arial"/>
      <family val="0"/>
      <charset val="1"/>
    </font>
    <font>
      <sz val="11"/>
      <color rgb="FF1F6E3E"/>
      <name val="Arial"/>
      <family val="0"/>
      <charset val="1"/>
    </font>
    <font>
      <b val="true"/>
      <sz val="14"/>
      <color rgb="FF1F4E78"/>
      <name val="Noto Sans CJK SC"/>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10"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2">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2E65AB"/>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DA7EC"/>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4B84CA"/>
          <bgColor rgb="FF000000"/>
        </patternFill>
      </fill>
    </dxf>
    <dxf>
      <fill>
        <patternFill patternType="solid">
          <fgColor rgb="FF548DD2"/>
          <bgColor rgb="FF000000"/>
        </patternFill>
      </fill>
    </dxf>
    <dxf>
      <fill>
        <patternFill patternType="solid">
          <fgColor rgb="FF5C96DB"/>
          <bgColor rgb="FF000000"/>
        </patternFill>
      </fill>
    </dxf>
    <dxf>
      <fill>
        <patternFill patternType="solid">
          <fgColor rgb="FF659FE4"/>
          <bgColor rgb="FF000000"/>
        </patternFill>
      </fill>
    </dxf>
    <dxf>
      <fill>
        <patternFill patternType="solid">
          <fgColor rgb="FF3870B6"/>
          <bgColor rgb="FF000000"/>
        </patternFill>
      </fill>
    </dxf>
    <dxf>
      <fill>
        <patternFill patternType="solid">
          <fgColor rgb="FF4E86CC"/>
          <bgColor rgb="FF000000"/>
        </patternFill>
      </fill>
    </dxf>
    <dxf>
      <fill>
        <patternFill patternType="solid">
          <fgColor rgb="FF639CE2"/>
          <bgColor rgb="FF000000"/>
        </patternFill>
      </fill>
    </dxf>
    <dxf>
      <fill>
        <patternFill patternType="solid">
          <fgColor rgb="FF356DB2"/>
          <bgColor rgb="FF000000"/>
        </patternFill>
      </fill>
    </dxf>
    <dxf>
      <fill>
        <patternFill patternType="solid">
          <fgColor rgb="FF518ACF"/>
          <bgColor rgb="FF000000"/>
        </patternFill>
      </fill>
    </dxf>
    <dxf>
      <fill>
        <patternFill patternType="solid">
          <fgColor rgb="FF3D75BB"/>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20579D"/>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9AC2F3"/>
          <bgColor rgb="FF000000"/>
        </patternFill>
      </fill>
    </dxf>
    <dxf>
      <fill>
        <patternFill patternType="solid">
          <fgColor rgb="FFC6DDF9"/>
          <bgColor rgb="FF000000"/>
        </patternFill>
      </fill>
    </dxf>
    <dxf>
      <fill>
        <patternFill patternType="solid">
          <fgColor rgb="FF225AA0"/>
          <bgColor rgb="FF000000"/>
        </patternFill>
      </fill>
    </dxf>
    <dxf>
      <fill>
        <patternFill patternType="solid">
          <fgColor rgb="FF2C64AA"/>
          <bgColor rgb="FF000000"/>
        </patternFill>
      </fill>
    </dxf>
    <dxf>
      <fill>
        <patternFill patternType="solid">
          <fgColor rgb="FF3B74B9"/>
          <bgColor rgb="FF000000"/>
        </patternFill>
      </fill>
    </dxf>
    <dxf>
      <fill>
        <patternFill patternType="solid">
          <fgColor rgb="FF457EC4"/>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5E98DD"/>
          <bgColor rgb="FF000000"/>
        </patternFill>
      </fill>
    </dxf>
    <dxf>
      <fill>
        <patternFill patternType="solid">
          <fgColor rgb="FF639DE2"/>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275EA4"/>
          <bgColor rgb="FF000000"/>
        </patternFill>
      </fill>
    </dxf>
    <dxf>
      <fill>
        <patternFill patternType="solid">
          <fgColor rgb="FFB0D0F6"/>
          <bgColor rgb="FF000000"/>
        </patternFill>
      </fill>
    </dxf>
    <dxf>
      <fill>
        <patternFill patternType="solid">
          <fgColor rgb="FF3A73B8"/>
          <bgColor rgb="FF000000"/>
        </patternFill>
      </fill>
    </dxf>
    <dxf>
      <fill>
        <patternFill patternType="solid">
          <fgColor rgb="FF326AB0"/>
          <bgColor rgb="FF000000"/>
        </patternFill>
      </fill>
    </dxf>
    <dxf>
      <fill>
        <patternFill patternType="solid">
          <fgColor rgb="FF1F569C"/>
          <bgColor rgb="FF000000"/>
        </patternFill>
      </fill>
    </dxf>
    <dxf>
      <fill>
        <patternFill patternType="solid">
          <fgColor rgb="FF2B62A8"/>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77FC5"/>
          <bgColor rgb="FF000000"/>
        </patternFill>
      </fill>
    </dxf>
    <dxf>
      <fill>
        <patternFill patternType="solid">
          <fgColor rgb="FF4F87CD"/>
          <bgColor rgb="FF000000"/>
        </patternFill>
      </fill>
    </dxf>
    <dxf>
      <fill>
        <patternFill patternType="solid">
          <fgColor rgb="FF568FD5"/>
          <bgColor rgb="FF000000"/>
        </patternFill>
      </fill>
    </dxf>
    <dxf>
      <fill>
        <patternFill patternType="solid">
          <fgColor rgb="FF669FE5"/>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36BB0"/>
          <bgColor rgb="FF000000"/>
        </patternFill>
      </fill>
    </dxf>
    <dxf>
      <fill>
        <patternFill patternType="solid">
          <fgColor rgb="FF3971B7"/>
          <bgColor rgb="FF000000"/>
        </patternFill>
      </fill>
    </dxf>
    <dxf>
      <fill>
        <patternFill patternType="solid">
          <fgColor rgb="FF4078BE"/>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21589E"/>
          <bgColor rgb="FF000000"/>
        </patternFill>
      </fill>
    </dxf>
    <dxf>
      <fill>
        <patternFill patternType="solid">
          <fgColor rgb="FF235AA0"/>
          <bgColor rgb="FF000000"/>
        </patternFill>
      </fill>
    </dxf>
    <dxf>
      <fill>
        <patternFill patternType="solid">
          <fgColor rgb="FF4F88CD"/>
          <bgColor rgb="FF000000"/>
        </patternFill>
      </fill>
    </dxf>
    <dxf>
      <fill>
        <patternFill patternType="solid">
          <fgColor rgb="FF2B63A9"/>
          <bgColor rgb="FF000000"/>
        </patternFill>
      </fill>
    </dxf>
    <dxf>
      <fill>
        <patternFill patternType="solid">
          <fgColor rgb="FF22599F"/>
          <bgColor rgb="FF000000"/>
        </patternFill>
      </fill>
    </dxf>
    <dxf>
      <fill>
        <patternFill patternType="solid">
          <fgColor rgb="FF3F77BD"/>
          <bgColor rgb="FF000000"/>
        </patternFill>
      </fill>
    </dxf>
    <dxf>
      <fill>
        <patternFill patternType="solid">
          <fgColor rgb="FF5E97DD"/>
          <bgColor rgb="FF000000"/>
        </patternFill>
      </fill>
    </dxf>
    <dxf>
      <fill>
        <patternFill patternType="solid">
          <fgColor rgb="FF336BB1"/>
          <bgColor rgb="FF000000"/>
        </patternFill>
      </fill>
    </dxf>
    <dxf>
      <fill>
        <patternFill patternType="solid">
          <fgColor rgb="FF4881C6"/>
          <bgColor rgb="FF000000"/>
        </patternFill>
      </fill>
    </dxf>
    <dxf>
      <fill>
        <patternFill patternType="solid">
          <fgColor rgb="FF538CD1"/>
          <bgColor rgb="FF000000"/>
        </patternFill>
      </fill>
    </dxf>
    <dxf>
      <fill>
        <patternFill patternType="solid">
          <fgColor rgb="FF5E97D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51.75" hidden="false" customHeight="true" outlineLevel="0" collapsed="false">
      <c r="A7" s="3" t="s">
        <v>4</v>
      </c>
    </row>
    <row r="8" customFormat="false" ht="15" hidden="false" customHeight="true" outlineLevel="0" collapsed="false">
      <c r="A8" s="3"/>
    </row>
    <row r="9" customFormat="false" ht="26.25" hidden="false" customHeight="true" outlineLevel="0" collapsed="false">
      <c r="A9" s="2" t="s">
        <v>5</v>
      </c>
    </row>
    <row r="10" customFormat="false" ht="64.5" hidden="false" customHeight="true" outlineLevel="0" collapsed="false">
      <c r="A10" s="3" t="s">
        <v>6</v>
      </c>
    </row>
    <row r="11" customFormat="false" ht="115.5" hidden="false" customHeight="true" outlineLevel="0" collapsed="false">
      <c r="A11" s="3" t="s">
        <v>7</v>
      </c>
    </row>
    <row r="12" customFormat="false" ht="118.5" hidden="false" customHeight="true" outlineLevel="0" collapsed="false">
      <c r="A12" s="3" t="s">
        <v>8</v>
      </c>
    </row>
    <row r="13" customFormat="false" ht="39"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77.2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64.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28.2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51.75"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77.2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64.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77.2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64.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39"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26.2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39" hidden="false" customHeight="true" outlineLevel="0" collapsed="false">
      <c r="A50" s="3" t="s">
        <v>36</v>
      </c>
    </row>
    <row r="51" customFormat="false" ht="26.25" hidden="false" customHeight="true" outlineLevel="0" collapsed="false">
      <c r="A51" s="3" t="s">
        <v>37</v>
      </c>
    </row>
    <row r="52" customFormat="false" ht="102.75"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8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26.2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Dark Prince, Giant Snowball, Goblin Demolisher, Goblin Hut, Graveyard, Poison</v>
      </c>
      <c r="AG2" s="5" t="str">
        <f aca="false">IF(AD2&lt;AE2,AE2,AD2)</f>
        <v>Barbarian Barrel, Electro Spirit, Fireball, Fisherman, Hunter, Royal Ghost, Royal Giant, Skeletons</v>
      </c>
      <c r="AH2" s="5" t="str">
        <f aca="false">IF(AD2=AF2,AA2,IF(AA2="Win","Loss",IF(AA2="Loss","Win","Draw")))</f>
        <v>Win</v>
      </c>
      <c r="AI2" s="5" t="s">
        <v>102</v>
      </c>
    </row>
    <row r="3" customFormat="false" ht="16.5" hidden="false" customHeight="true" outlineLevel="0" collapsed="false">
      <c r="A3" s="5" t="s">
        <v>103</v>
      </c>
      <c r="B3" s="5" t="n">
        <v>1</v>
      </c>
      <c r="C3" s="5" t="s">
        <v>76</v>
      </c>
      <c r="D3" s="5" t="s">
        <v>77</v>
      </c>
      <c r="E3" s="6" t="s">
        <v>104</v>
      </c>
      <c r="F3" s="5" t="s">
        <v>105</v>
      </c>
      <c r="G3" s="5" t="s">
        <v>106</v>
      </c>
      <c r="H3" s="5" t="s">
        <v>81</v>
      </c>
      <c r="I3" s="5" t="s">
        <v>107</v>
      </c>
      <c r="J3" s="5" t="s">
        <v>108</v>
      </c>
      <c r="K3" s="5" t="s">
        <v>84</v>
      </c>
      <c r="L3" s="5" t="s">
        <v>109</v>
      </c>
      <c r="M3" s="5" t="s">
        <v>110</v>
      </c>
      <c r="N3" s="5" t="s">
        <v>111</v>
      </c>
      <c r="O3" s="5" t="s">
        <v>112</v>
      </c>
      <c r="P3" s="5" t="s">
        <v>113</v>
      </c>
      <c r="Q3" s="5" t="s">
        <v>114</v>
      </c>
      <c r="R3" s="5" t="s">
        <v>115</v>
      </c>
      <c r="S3" s="5" t="s">
        <v>116</v>
      </c>
      <c r="T3" s="5" t="s">
        <v>117</v>
      </c>
      <c r="U3" s="5" t="s">
        <v>118</v>
      </c>
      <c r="V3" s="5" t="s">
        <v>119</v>
      </c>
      <c r="W3" s="5" t="s">
        <v>120</v>
      </c>
      <c r="X3" s="5" t="s">
        <v>93</v>
      </c>
      <c r="Y3" s="5" t="n">
        <v>1</v>
      </c>
      <c r="Z3" s="5" t="n">
        <v>0</v>
      </c>
      <c r="AA3" s="5" t="str">
        <f aca="false">IF(Y3&gt;Z3,"Win",IF(Y3&lt;Z3,"Loss","Draw"))</f>
        <v>Win</v>
      </c>
      <c r="AB3" s="5" t="s">
        <v>98</v>
      </c>
      <c r="AC3" s="5" t="s">
        <v>99</v>
      </c>
      <c r="AD3" s="5" t="s">
        <v>121</v>
      </c>
      <c r="AE3" s="5" t="s">
        <v>122</v>
      </c>
      <c r="AF3" s="5" t="str">
        <f aca="false">IF(AD3&lt;AE3,AD3,AE3)</f>
        <v>Archer Queen, Arrows, Bomb Tower, Fire Spirit, Giant Snowball, Goblin Drill, Guards, Ronin</v>
      </c>
      <c r="AG3" s="5" t="str">
        <f aca="false">IF(AD3&lt;AE3,AE3,AD3)</f>
        <v>Cannon Cart, Electro Spirit, Goblins, Minions, Mortar, Rascals, Royal Delivery, Skeleton Barrel</v>
      </c>
      <c r="AH3" s="5" t="str">
        <f aca="false">IF(AD3=AF3,AA3,IF(AA3="Win","Loss",IF(AA3="Loss","Win","Draw")))</f>
        <v>Win</v>
      </c>
      <c r="AI3" s="5" t="s">
        <v>123</v>
      </c>
    </row>
    <row r="4" customFormat="false" ht="15" hidden="false" customHeight="true" outlineLevel="0" collapsed="false">
      <c r="A4" s="5" t="s">
        <v>124</v>
      </c>
      <c r="B4" s="5" t="n">
        <v>1</v>
      </c>
      <c r="C4" s="5" t="s">
        <v>76</v>
      </c>
      <c r="D4" s="5" t="s">
        <v>77</v>
      </c>
      <c r="E4" s="5" t="s">
        <v>125</v>
      </c>
      <c r="F4" s="5" t="s">
        <v>126</v>
      </c>
      <c r="G4" s="5" t="s">
        <v>127</v>
      </c>
      <c r="H4" s="5" t="s">
        <v>81</v>
      </c>
      <c r="I4" s="5" t="s">
        <v>82</v>
      </c>
      <c r="J4" s="5" t="s">
        <v>128</v>
      </c>
      <c r="K4" s="5" t="s">
        <v>84</v>
      </c>
      <c r="L4" s="5" t="s">
        <v>107</v>
      </c>
      <c r="M4" s="5" t="s">
        <v>88</v>
      </c>
      <c r="N4" s="5" t="s">
        <v>115</v>
      </c>
      <c r="O4" s="5" t="s">
        <v>93</v>
      </c>
      <c r="P4" s="5" t="s">
        <v>129</v>
      </c>
      <c r="Q4" s="5" t="s">
        <v>130</v>
      </c>
      <c r="R4" s="5" t="s">
        <v>131</v>
      </c>
      <c r="S4" s="5" t="s">
        <v>132</v>
      </c>
      <c r="T4" s="5" t="s">
        <v>112</v>
      </c>
      <c r="U4" s="5" t="s">
        <v>133</v>
      </c>
      <c r="V4" s="5" t="s">
        <v>134</v>
      </c>
      <c r="W4" s="5" t="s">
        <v>135</v>
      </c>
      <c r="X4" s="5" t="s">
        <v>136</v>
      </c>
      <c r="Y4" s="5" t="n">
        <v>0</v>
      </c>
      <c r="Z4" s="5" t="n">
        <v>1</v>
      </c>
      <c r="AA4" s="5" t="str">
        <f aca="false">IF(Y4&gt;Z4,"Win",IF(Y4&lt;Z4,"Loss","Draw"))</f>
        <v>Loss</v>
      </c>
      <c r="AB4" s="5" t="s">
        <v>98</v>
      </c>
      <c r="AC4" s="5" t="s">
        <v>99</v>
      </c>
      <c r="AD4" s="5" t="s">
        <v>137</v>
      </c>
      <c r="AE4" s="5" t="s">
        <v>138</v>
      </c>
      <c r="AF4" s="5" t="str">
        <f aca="false">IF(AD4&lt;AE4,AD4,AE4)</f>
        <v>Archers, Electro Spirit, Giant Snowball, Goblin Drill, Goblins, Inferno Tower, Knight, Poison</v>
      </c>
      <c r="AG4" s="5" t="str">
        <f aca="false">IF(AD4&lt;AE4,AE4,AD4)</f>
        <v>Arrows, Bomber, Elite Barbarians, Golem, Lumberjack, Mega Minion, Night Witch, Zap</v>
      </c>
      <c r="AH4" s="5" t="str">
        <f aca="false">IF(AD4=AF4,AA4,IF(AA4="Win","Loss",IF(AA4="Loss","Win","Draw")))</f>
        <v>Loss</v>
      </c>
      <c r="AI4" s="5" t="s">
        <v>123</v>
      </c>
    </row>
    <row r="5" customFormat="false" ht="15" hidden="false" customHeight="true" outlineLevel="0" collapsed="false">
      <c r="A5" s="5" t="s">
        <v>124</v>
      </c>
      <c r="B5" s="5" t="n">
        <v>2</v>
      </c>
      <c r="C5" s="5" t="s">
        <v>76</v>
      </c>
      <c r="D5" s="5" t="s">
        <v>77</v>
      </c>
      <c r="E5" s="5" t="s">
        <v>125</v>
      </c>
      <c r="F5" s="5" t="s">
        <v>126</v>
      </c>
      <c r="G5" s="5" t="s">
        <v>139</v>
      </c>
      <c r="H5" s="5" t="s">
        <v>81</v>
      </c>
      <c r="I5" s="5" t="s">
        <v>140</v>
      </c>
      <c r="J5" s="5" t="s">
        <v>141</v>
      </c>
      <c r="K5" s="5" t="s">
        <v>142</v>
      </c>
      <c r="L5" s="5" t="s">
        <v>87</v>
      </c>
      <c r="M5" s="5" t="s">
        <v>111</v>
      </c>
      <c r="N5" s="5" t="s">
        <v>143</v>
      </c>
      <c r="O5" s="5" t="s">
        <v>120</v>
      </c>
      <c r="P5" s="5" t="s">
        <v>144</v>
      </c>
      <c r="Q5" s="5" t="s">
        <v>145</v>
      </c>
      <c r="R5" s="5" t="s">
        <v>128</v>
      </c>
      <c r="S5" s="5" t="s">
        <v>146</v>
      </c>
      <c r="T5" s="5" t="s">
        <v>147</v>
      </c>
      <c r="U5" s="5" t="s">
        <v>94</v>
      </c>
      <c r="V5" s="5" t="s">
        <v>110</v>
      </c>
      <c r="W5" s="5" t="s">
        <v>148</v>
      </c>
      <c r="X5" s="5" t="s">
        <v>149</v>
      </c>
      <c r="Y5" s="5" t="n">
        <v>2</v>
      </c>
      <c r="Z5" s="5" t="n">
        <v>0</v>
      </c>
      <c r="AA5" s="5" t="str">
        <f aca="false">IF(Y5&gt;Z5,"Win",IF(Y5&lt;Z5,"Loss","Draw"))</f>
        <v>Win</v>
      </c>
      <c r="AB5" s="5" t="s">
        <v>98</v>
      </c>
      <c r="AC5" s="5" t="s">
        <v>99</v>
      </c>
      <c r="AD5" s="5" t="s">
        <v>150</v>
      </c>
      <c r="AE5" s="5" t="s">
        <v>151</v>
      </c>
      <c r="AF5" s="5" t="str">
        <f aca="false">IF(AD5&lt;AE5,AD5,AE5)</f>
        <v>Balloon, Fireball, Guards, Knight, Lava Hound, Skeleton Dragons, Spirit Empress, Tombstone</v>
      </c>
      <c r="AG5" s="5" t="str">
        <f aca="false">IF(AD5&lt;AE5,AE5,AD5)</f>
        <v>Berserker, Fire Spirit, Goblin Barrel, Ice Spirit, Magic Archer, Royal Delivery, Tesla, Wall Breakers</v>
      </c>
      <c r="AH5" s="5" t="str">
        <f aca="false">IF(AD5=AF5,AA5,IF(AA5="Win","Loss",IF(AA5="Loss","Win","Draw")))</f>
        <v>Loss</v>
      </c>
      <c r="AI5" s="5" t="s">
        <v>123</v>
      </c>
    </row>
    <row r="6" customFormat="false" ht="15" hidden="false" customHeight="true" outlineLevel="0" collapsed="false">
      <c r="A6" s="5" t="s">
        <v>124</v>
      </c>
      <c r="B6" s="5" t="n">
        <v>3</v>
      </c>
      <c r="C6" s="5" t="s">
        <v>76</v>
      </c>
      <c r="D6" s="5" t="s">
        <v>77</v>
      </c>
      <c r="E6" s="5" t="s">
        <v>125</v>
      </c>
      <c r="F6" s="5" t="s">
        <v>126</v>
      </c>
      <c r="G6" s="5" t="s">
        <v>152</v>
      </c>
      <c r="H6" s="5" t="s">
        <v>81</v>
      </c>
      <c r="I6" s="5" t="s">
        <v>116</v>
      </c>
      <c r="J6" s="5" t="s">
        <v>153</v>
      </c>
      <c r="K6" s="5" t="s">
        <v>92</v>
      </c>
      <c r="L6" s="5" t="s">
        <v>119</v>
      </c>
      <c r="M6" s="5" t="s">
        <v>154</v>
      </c>
      <c r="N6" s="5" t="s">
        <v>117</v>
      </c>
      <c r="O6" s="5" t="s">
        <v>97</v>
      </c>
      <c r="P6" s="5" t="s">
        <v>91</v>
      </c>
      <c r="Q6" s="5" t="s">
        <v>155</v>
      </c>
      <c r="R6" s="5" t="s">
        <v>156</v>
      </c>
      <c r="S6" s="5" t="s">
        <v>83</v>
      </c>
      <c r="T6" s="5" t="s">
        <v>157</v>
      </c>
      <c r="U6" s="5" t="s">
        <v>154</v>
      </c>
      <c r="V6" s="5" t="s">
        <v>158</v>
      </c>
      <c r="W6" s="5" t="s">
        <v>159</v>
      </c>
      <c r="X6" s="5" t="s">
        <v>117</v>
      </c>
      <c r="Y6" s="5" t="n">
        <v>1</v>
      </c>
      <c r="Z6" s="5" t="n">
        <v>0</v>
      </c>
      <c r="AA6" s="5" t="str">
        <f aca="false">IF(Y6&gt;Z6,"Win",IF(Y6&lt;Z6,"Loss","Draw"))</f>
        <v>Win</v>
      </c>
      <c r="AB6" s="5" t="s">
        <v>98</v>
      </c>
      <c r="AC6" s="5" t="s">
        <v>99</v>
      </c>
      <c r="AD6" s="5" t="s">
        <v>160</v>
      </c>
      <c r="AE6" s="5" t="s">
        <v>161</v>
      </c>
      <c r="AF6" s="5" t="str">
        <f aca="false">IF(AD6&lt;AE6,AD6,AE6)</f>
        <v>Barbarian Barrel, Cannon Cart, Goblinstein, Lightning, Minions, Mortar, Royal Ghost, Skeletons</v>
      </c>
      <c r="AG6" s="5" t="str">
        <f aca="false">IF(AD6&lt;AE6,AE6,AD6)</f>
        <v>Dark Prince, Elixir Collector, Giant, Lightning, Mini P.E.K.K.A, Minions, Rage, Witch</v>
      </c>
      <c r="AH6" s="5" t="str">
        <f aca="false">IF(AD6=AF6,AA6,IF(AA6="Win","Loss",IF(AA6="Loss","Win","Draw")))</f>
        <v>Win</v>
      </c>
      <c r="AI6" s="5" t="s">
        <v>123</v>
      </c>
    </row>
    <row r="7" customFormat="false" ht="15" hidden="false" customHeight="true" outlineLevel="0" collapsed="false">
      <c r="A7" s="5" t="s">
        <v>162</v>
      </c>
      <c r="B7" s="5" t="n">
        <v>1</v>
      </c>
      <c r="C7" s="5" t="s">
        <v>76</v>
      </c>
      <c r="D7" s="5" t="s">
        <v>77</v>
      </c>
      <c r="E7" s="5" t="s">
        <v>163</v>
      </c>
      <c r="F7" s="5" t="s">
        <v>164</v>
      </c>
      <c r="G7" s="5" t="s">
        <v>165</v>
      </c>
      <c r="H7" s="5" t="s">
        <v>81</v>
      </c>
      <c r="I7" s="5" t="s">
        <v>82</v>
      </c>
      <c r="J7" s="5" t="s">
        <v>128</v>
      </c>
      <c r="K7" s="5" t="s">
        <v>144</v>
      </c>
      <c r="L7" s="5" t="s">
        <v>166</v>
      </c>
      <c r="M7" s="5" t="s">
        <v>94</v>
      </c>
      <c r="N7" s="5" t="s">
        <v>97</v>
      </c>
      <c r="O7" s="5" t="s">
        <v>93</v>
      </c>
      <c r="P7" s="5" t="s">
        <v>167</v>
      </c>
      <c r="Q7" s="5" t="s">
        <v>168</v>
      </c>
      <c r="R7" s="5" t="s">
        <v>83</v>
      </c>
      <c r="S7" s="5" t="s">
        <v>169</v>
      </c>
      <c r="T7" s="5" t="s">
        <v>154</v>
      </c>
      <c r="U7" s="5" t="s">
        <v>97</v>
      </c>
      <c r="V7" s="5" t="s">
        <v>93</v>
      </c>
      <c r="W7" s="5" t="s">
        <v>167</v>
      </c>
      <c r="X7" s="5" t="s">
        <v>170</v>
      </c>
      <c r="Y7" s="5" t="n">
        <v>1</v>
      </c>
      <c r="Z7" s="5" t="n">
        <v>0</v>
      </c>
      <c r="AA7" s="5" t="str">
        <f aca="false">IF(Y7&gt;Z7,"Win",IF(Y7&lt;Z7,"Loss","Draw"))</f>
        <v>Win</v>
      </c>
      <c r="AB7" s="5" t="s">
        <v>98</v>
      </c>
      <c r="AC7" s="5" t="s">
        <v>99</v>
      </c>
      <c r="AD7" s="5" t="s">
        <v>171</v>
      </c>
      <c r="AE7" s="5" t="s">
        <v>172</v>
      </c>
      <c r="AF7" s="5" t="str">
        <f aca="false">IF(AD7&lt;AE7,AD7,AE7)</f>
        <v>Archers, Electro Spirit, Fireball, Knight, Skeletons, Tesla, The Log, X-Bow</v>
      </c>
      <c r="AG7" s="5" t="str">
        <f aca="false">IF(AD7&lt;AE7,AE7,AD7)</f>
        <v>Baby Dragon, Cannon, Dark Prince, Electro Spirit, Lightning, Royal Hogs, Skeletons, The Log</v>
      </c>
      <c r="AH7" s="5" t="str">
        <f aca="false">IF(AD7=AF7,AA7,IF(AA7="Win","Loss",IF(AA7="Loss","Win","Draw")))</f>
        <v>Win</v>
      </c>
      <c r="AI7" s="5" t="s">
        <v>123</v>
      </c>
    </row>
    <row r="8" customFormat="false" ht="15" hidden="false" customHeight="true" outlineLevel="0" collapsed="false">
      <c r="A8" s="5" t="s">
        <v>162</v>
      </c>
      <c r="B8" s="5" t="n">
        <v>2</v>
      </c>
      <c r="C8" s="5" t="s">
        <v>76</v>
      </c>
      <c r="D8" s="5" t="s">
        <v>77</v>
      </c>
      <c r="E8" s="5" t="s">
        <v>163</v>
      </c>
      <c r="F8" s="5" t="s">
        <v>164</v>
      </c>
      <c r="G8" s="5" t="s">
        <v>173</v>
      </c>
      <c r="H8" s="5" t="s">
        <v>81</v>
      </c>
      <c r="I8" s="5" t="s">
        <v>168</v>
      </c>
      <c r="J8" s="5" t="s">
        <v>83</v>
      </c>
      <c r="K8" s="5" t="s">
        <v>169</v>
      </c>
      <c r="L8" s="5" t="s">
        <v>87</v>
      </c>
      <c r="M8" s="5" t="s">
        <v>154</v>
      </c>
      <c r="N8" s="5" t="s">
        <v>89</v>
      </c>
      <c r="O8" s="5" t="s">
        <v>91</v>
      </c>
      <c r="P8" s="5" t="s">
        <v>174</v>
      </c>
      <c r="Q8" s="5" t="s">
        <v>140</v>
      </c>
      <c r="R8" s="5" t="s">
        <v>175</v>
      </c>
      <c r="S8" s="5" t="s">
        <v>142</v>
      </c>
      <c r="T8" s="5" t="s">
        <v>176</v>
      </c>
      <c r="U8" s="5" t="s">
        <v>111</v>
      </c>
      <c r="V8" s="5" t="s">
        <v>143</v>
      </c>
      <c r="W8" s="5" t="s">
        <v>120</v>
      </c>
      <c r="X8" s="5" t="s">
        <v>113</v>
      </c>
      <c r="Y8" s="5" t="n">
        <v>0</v>
      </c>
      <c r="Z8" s="5" t="n">
        <v>1</v>
      </c>
      <c r="AA8" s="5" t="str">
        <f aca="false">IF(Y8&gt;Z8,"Win",IF(Y8&lt;Z8,"Loss","Draw"))</f>
        <v>Loss</v>
      </c>
      <c r="AB8" s="5" t="s">
        <v>98</v>
      </c>
      <c r="AC8" s="5" t="s">
        <v>99</v>
      </c>
      <c r="AD8" s="5" t="s">
        <v>177</v>
      </c>
      <c r="AE8" s="5" t="s">
        <v>178</v>
      </c>
      <c r="AF8" s="5" t="str">
        <f aca="false">IF(AD8&lt;AE8,AD8,AE8)</f>
        <v>Baby Dragon, Barbarian Barrel, Berserker, Dark Prince, Goblin Hut, Heal Spirit, Lightning, Royal Hogs</v>
      </c>
      <c r="AG8" s="5" t="str">
        <f aca="false">IF(AD8&lt;AE8,AE8,AD8)</f>
        <v>Bomb Tower, Boss Bandit, Dart Goblin, Fire Spirit, Goblin Barrel, Ice Spirit, Royal Delivery, Wall Breakers</v>
      </c>
      <c r="AH8" s="5" t="str">
        <f aca="false">IF(AD8=AF8,AA8,IF(AA8="Win","Loss",IF(AA8="Loss","Win","Draw")))</f>
        <v>Loss</v>
      </c>
      <c r="AI8" s="5" t="s">
        <v>123</v>
      </c>
    </row>
    <row r="9" customFormat="false" ht="15" hidden="false" customHeight="true" outlineLevel="0" collapsed="false">
      <c r="A9" s="5" t="s">
        <v>162</v>
      </c>
      <c r="B9" s="5" t="n">
        <v>3</v>
      </c>
      <c r="C9" s="5" t="s">
        <v>76</v>
      </c>
      <c r="D9" s="5" t="s">
        <v>77</v>
      </c>
      <c r="E9" s="5" t="s">
        <v>163</v>
      </c>
      <c r="F9" s="5" t="s">
        <v>164</v>
      </c>
      <c r="G9" s="5" t="s">
        <v>179</v>
      </c>
      <c r="H9" s="5" t="s">
        <v>81</v>
      </c>
      <c r="I9" s="5" t="s">
        <v>180</v>
      </c>
      <c r="J9" s="5" t="s">
        <v>181</v>
      </c>
      <c r="K9" s="5" t="s">
        <v>170</v>
      </c>
      <c r="L9" s="5" t="s">
        <v>182</v>
      </c>
      <c r="M9" s="5" t="s">
        <v>183</v>
      </c>
      <c r="N9" s="5" t="s">
        <v>110</v>
      </c>
      <c r="O9" s="5" t="s">
        <v>143</v>
      </c>
      <c r="P9" s="5" t="s">
        <v>84</v>
      </c>
      <c r="Q9" s="5" t="s">
        <v>116</v>
      </c>
      <c r="R9" s="5" t="s">
        <v>115</v>
      </c>
      <c r="S9" s="5" t="s">
        <v>114</v>
      </c>
      <c r="T9" s="5" t="s">
        <v>94</v>
      </c>
      <c r="U9" s="5" t="s">
        <v>119</v>
      </c>
      <c r="V9" s="5" t="s">
        <v>117</v>
      </c>
      <c r="W9" s="5" t="s">
        <v>118</v>
      </c>
      <c r="X9" s="5" t="s">
        <v>91</v>
      </c>
      <c r="Y9" s="5" t="n">
        <v>1</v>
      </c>
      <c r="Z9" s="5" t="n">
        <v>0</v>
      </c>
      <c r="AA9" s="5" t="str">
        <f aca="false">IF(Y9&gt;Z9,"Win",IF(Y9&lt;Z9,"Loss","Draw"))</f>
        <v>Win</v>
      </c>
      <c r="AB9" s="5" t="s">
        <v>98</v>
      </c>
      <c r="AC9" s="5" t="s">
        <v>99</v>
      </c>
      <c r="AD9" s="5" t="s">
        <v>184</v>
      </c>
      <c r="AE9" s="5" t="s">
        <v>185</v>
      </c>
      <c r="AF9" s="5" t="str">
        <f aca="false">IF(AD9&lt;AE9,AD9,AE9)</f>
        <v>Barbarian Barrel, Cannon Cart, Fireball, Goblins, Minions, Mortar, Rascals, Skeleton Barrel</v>
      </c>
      <c r="AG9" s="5" t="str">
        <f aca="false">IF(AD9&lt;AE9,AE9,AD9)</f>
        <v>Cannon, Earthquake, Giant Snowball, Guards, Hog Rider, Ice Spirit, Monk, Wizard</v>
      </c>
      <c r="AH9" s="5" t="str">
        <f aca="false">IF(AD9=AF9,AA9,IF(AA9="Win","Loss",IF(AA9="Loss","Win","Draw")))</f>
        <v>Loss</v>
      </c>
      <c r="AI9" s="5" t="s">
        <v>123</v>
      </c>
    </row>
    <row r="10" customFormat="false" ht="15" hidden="false" customHeight="true" outlineLevel="0" collapsed="false">
      <c r="A10" s="5" t="s">
        <v>186</v>
      </c>
      <c r="B10" s="5" t="n">
        <v>1</v>
      </c>
      <c r="C10" s="5" t="s">
        <v>76</v>
      </c>
      <c r="D10" s="5" t="s">
        <v>77</v>
      </c>
      <c r="E10" s="5" t="s">
        <v>187</v>
      </c>
      <c r="F10" s="5" t="s">
        <v>188</v>
      </c>
      <c r="G10" s="5" t="s">
        <v>189</v>
      </c>
      <c r="H10" s="5" t="s">
        <v>81</v>
      </c>
      <c r="I10" s="5" t="s">
        <v>135</v>
      </c>
      <c r="J10" s="5" t="s">
        <v>131</v>
      </c>
      <c r="K10" s="5" t="s">
        <v>156</v>
      </c>
      <c r="L10" s="5" t="s">
        <v>130</v>
      </c>
      <c r="M10" s="5" t="s">
        <v>83</v>
      </c>
      <c r="N10" s="5" t="s">
        <v>155</v>
      </c>
      <c r="O10" s="5" t="s">
        <v>190</v>
      </c>
      <c r="P10" s="5" t="s">
        <v>94</v>
      </c>
      <c r="Q10" s="5" t="s">
        <v>92</v>
      </c>
      <c r="R10" s="5" t="s">
        <v>153</v>
      </c>
      <c r="S10" s="5" t="s">
        <v>116</v>
      </c>
      <c r="T10" s="5" t="s">
        <v>119</v>
      </c>
      <c r="U10" s="5" t="s">
        <v>154</v>
      </c>
      <c r="V10" s="5" t="s">
        <v>191</v>
      </c>
      <c r="W10" s="5" t="s">
        <v>117</v>
      </c>
      <c r="X10" s="5" t="s">
        <v>91</v>
      </c>
      <c r="Y10" s="5" t="n">
        <v>2</v>
      </c>
      <c r="Z10" s="5" t="n">
        <v>0</v>
      </c>
      <c r="AA10" s="5" t="str">
        <f aca="false">IF(Y10&gt;Z10,"Win",IF(Y10&lt;Z10,"Loss","Draw"))</f>
        <v>Win</v>
      </c>
      <c r="AB10" s="5" t="s">
        <v>98</v>
      </c>
      <c r="AC10" s="5" t="s">
        <v>99</v>
      </c>
      <c r="AD10" s="5" t="s">
        <v>192</v>
      </c>
      <c r="AE10" s="5" t="s">
        <v>193</v>
      </c>
      <c r="AF10" s="5" t="str">
        <f aca="false">IF(AD10&lt;AE10,AD10,AE10)</f>
        <v>Barbarian Barrel, Cannon Cart, Goblinstein, Ice Wizard, Lightning, Minions, Mortar, Royal Ghost</v>
      </c>
      <c r="AG10" s="5" t="str">
        <f aca="false">IF(AD10&lt;AE10,AE10,AD10)</f>
        <v>Bomber, Dark Prince, Fireball, Giant, Mega Minion, Prince, Rage, Zap</v>
      </c>
      <c r="AH10" s="5" t="str">
        <f aca="false">IF(AD10=AF10,AA10,IF(AA10="Win","Loss",IF(AA10="Loss","Win","Draw")))</f>
        <v>Loss</v>
      </c>
      <c r="AI10" s="5" t="s">
        <v>123</v>
      </c>
    </row>
    <row r="11" customFormat="false" ht="15" hidden="false" customHeight="true" outlineLevel="0" collapsed="false">
      <c r="A11" s="5" t="s">
        <v>186</v>
      </c>
      <c r="B11" s="5" t="n">
        <v>2</v>
      </c>
      <c r="C11" s="5" t="s">
        <v>76</v>
      </c>
      <c r="D11" s="5" t="s">
        <v>77</v>
      </c>
      <c r="E11" s="5" t="s">
        <v>187</v>
      </c>
      <c r="F11" s="5" t="s">
        <v>188</v>
      </c>
      <c r="G11" s="5" t="s">
        <v>194</v>
      </c>
      <c r="H11" s="5" t="s">
        <v>81</v>
      </c>
      <c r="I11" s="5" t="s">
        <v>107</v>
      </c>
      <c r="J11" s="5" t="s">
        <v>108</v>
      </c>
      <c r="K11" s="5" t="s">
        <v>84</v>
      </c>
      <c r="L11" s="5" t="s">
        <v>109</v>
      </c>
      <c r="M11" s="5" t="s">
        <v>110</v>
      </c>
      <c r="N11" s="5" t="s">
        <v>111</v>
      </c>
      <c r="O11" s="5" t="s">
        <v>112</v>
      </c>
      <c r="P11" s="5" t="s">
        <v>113</v>
      </c>
      <c r="Q11" s="5" t="s">
        <v>90</v>
      </c>
      <c r="R11" s="5" t="s">
        <v>181</v>
      </c>
      <c r="S11" s="5" t="s">
        <v>195</v>
      </c>
      <c r="T11" s="5" t="s">
        <v>94</v>
      </c>
      <c r="U11" s="5" t="s">
        <v>95</v>
      </c>
      <c r="V11" s="5" t="s">
        <v>167</v>
      </c>
      <c r="W11" s="5" t="s">
        <v>93</v>
      </c>
      <c r="X11" s="5" t="s">
        <v>110</v>
      </c>
      <c r="Y11" s="5" t="n">
        <v>0</v>
      </c>
      <c r="Z11" s="5" t="n">
        <v>1</v>
      </c>
      <c r="AA11" s="5" t="str">
        <f aca="false">IF(Y11&gt;Z11,"Win",IF(Y11&lt;Z11,"Loss","Draw"))</f>
        <v>Loss</v>
      </c>
      <c r="AB11" s="5" t="s">
        <v>98</v>
      </c>
      <c r="AC11" s="5" t="s">
        <v>99</v>
      </c>
      <c r="AD11" s="5" t="s">
        <v>121</v>
      </c>
      <c r="AE11" s="5" t="s">
        <v>196</v>
      </c>
      <c r="AF11" s="5" t="str">
        <f aca="false">IF(AD11&lt;AE11,AD11,AE11)</f>
        <v>Archer Queen, Arrows, Bomb Tower, Fire Spirit, Giant Snowball, Goblin Drill, Guards, Ronin</v>
      </c>
      <c r="AG11" s="5" t="str">
        <f aca="false">IF(AD11&lt;AE11,AE11,AD11)</f>
        <v>Electro Spirit, Fireball, Fisherman, Guards, Inferno Dragon, Monk, Royal Giant, The Log</v>
      </c>
      <c r="AH11" s="5" t="str">
        <f aca="false">IF(AD11=AF11,AA11,IF(AA11="Win","Loss",IF(AA11="Loss","Win","Draw")))</f>
        <v>Loss</v>
      </c>
      <c r="AI11" s="5" t="s">
        <v>123</v>
      </c>
    </row>
    <row r="12" customFormat="false" ht="15" hidden="false" customHeight="true" outlineLevel="0" collapsed="false">
      <c r="A12" s="5" t="s">
        <v>186</v>
      </c>
      <c r="B12" s="5" t="n">
        <v>3</v>
      </c>
      <c r="C12" s="5" t="s">
        <v>76</v>
      </c>
      <c r="D12" s="5" t="s">
        <v>77</v>
      </c>
      <c r="E12" s="5" t="s">
        <v>187</v>
      </c>
      <c r="F12" s="5" t="s">
        <v>188</v>
      </c>
      <c r="G12" s="5" t="s">
        <v>197</v>
      </c>
      <c r="H12" s="5" t="s">
        <v>81</v>
      </c>
      <c r="I12" s="5" t="s">
        <v>168</v>
      </c>
      <c r="J12" s="5" t="s">
        <v>141</v>
      </c>
      <c r="K12" s="5" t="s">
        <v>170</v>
      </c>
      <c r="L12" s="5" t="s">
        <v>87</v>
      </c>
      <c r="M12" s="5" t="s">
        <v>154</v>
      </c>
      <c r="N12" s="5" t="s">
        <v>146</v>
      </c>
      <c r="O12" s="5" t="s">
        <v>143</v>
      </c>
      <c r="P12" s="5" t="s">
        <v>91</v>
      </c>
      <c r="Q12" s="5" t="s">
        <v>198</v>
      </c>
      <c r="R12" s="5" t="s">
        <v>199</v>
      </c>
      <c r="S12" s="5" t="s">
        <v>200</v>
      </c>
      <c r="T12" s="5" t="s">
        <v>201</v>
      </c>
      <c r="U12" s="5" t="s">
        <v>111</v>
      </c>
      <c r="V12" s="5" t="s">
        <v>202</v>
      </c>
      <c r="W12" s="5" t="s">
        <v>168</v>
      </c>
      <c r="X12" s="5" t="s">
        <v>112</v>
      </c>
      <c r="Y12" s="5" t="n">
        <v>1</v>
      </c>
      <c r="Z12" s="5" t="n">
        <v>0</v>
      </c>
      <c r="AA12" s="5" t="str">
        <f aca="false">IF(Y12&gt;Z12,"Win",IF(Y12&lt;Z12,"Loss","Draw"))</f>
        <v>Win</v>
      </c>
      <c r="AB12" s="5" t="s">
        <v>98</v>
      </c>
      <c r="AC12" s="5" t="s">
        <v>99</v>
      </c>
      <c r="AD12" s="5" t="s">
        <v>203</v>
      </c>
      <c r="AE12" s="5" t="s">
        <v>204</v>
      </c>
      <c r="AF12" s="5" t="str">
        <f aca="false">IF(AD12&lt;AE12,AD12,AE12)</f>
        <v>Arrows, Fire Spirit, Flying Machine, Goblin Cage, Golden Knight, Royal Hogs, Royal Recruits, Zappies</v>
      </c>
      <c r="AG12" s="5" t="str">
        <f aca="false">IF(AD12&lt;AE12,AE12,AD12)</f>
        <v>Barbarian Barrel, Berserker, Cannon, Ice Spirit, Lightning, Magic Archer, Royal Hogs, Skeleton Dragons</v>
      </c>
      <c r="AH12" s="5" t="str">
        <f aca="false">IF(AD12=AF12,AA12,IF(AA12="Win","Loss",IF(AA12="Loss","Win","Draw")))</f>
        <v>Loss</v>
      </c>
      <c r="AI12" s="5" t="s">
        <v>123</v>
      </c>
    </row>
    <row r="13" customFormat="false" ht="15" hidden="false" customHeight="true" outlineLevel="0" collapsed="false">
      <c r="A13" s="5" t="s">
        <v>205</v>
      </c>
      <c r="B13" s="5" t="n">
        <v>1</v>
      </c>
      <c r="C13" s="5" t="s">
        <v>76</v>
      </c>
      <c r="D13" s="5" t="s">
        <v>77</v>
      </c>
      <c r="E13" s="5" t="s">
        <v>206</v>
      </c>
      <c r="F13" s="5" t="s">
        <v>207</v>
      </c>
      <c r="G13" s="5" t="s">
        <v>208</v>
      </c>
      <c r="H13" s="5" t="s">
        <v>81</v>
      </c>
      <c r="I13" s="5" t="s">
        <v>116</v>
      </c>
      <c r="J13" s="5" t="s">
        <v>153</v>
      </c>
      <c r="K13" s="5" t="s">
        <v>92</v>
      </c>
      <c r="L13" s="5" t="s">
        <v>119</v>
      </c>
      <c r="M13" s="5" t="s">
        <v>154</v>
      </c>
      <c r="N13" s="5" t="s">
        <v>117</v>
      </c>
      <c r="O13" s="5" t="s">
        <v>97</v>
      </c>
      <c r="P13" s="5" t="s">
        <v>91</v>
      </c>
      <c r="Q13" s="5" t="s">
        <v>170</v>
      </c>
      <c r="R13" s="5" t="s">
        <v>209</v>
      </c>
      <c r="S13" s="5" t="s">
        <v>210</v>
      </c>
      <c r="T13" s="5" t="s">
        <v>167</v>
      </c>
      <c r="U13" s="5" t="s">
        <v>143</v>
      </c>
      <c r="V13" s="5" t="s">
        <v>154</v>
      </c>
      <c r="W13" s="5" t="s">
        <v>115</v>
      </c>
      <c r="X13" s="5" t="s">
        <v>182</v>
      </c>
      <c r="Y13" s="5" t="n">
        <v>1</v>
      </c>
      <c r="Z13" s="5" t="n">
        <v>0</v>
      </c>
      <c r="AA13" s="5" t="str">
        <f aca="false">IF(Y13&gt;Z13,"Win",IF(Y13&lt;Z13,"Loss","Draw"))</f>
        <v>Win</v>
      </c>
      <c r="AB13" s="5" t="s">
        <v>98</v>
      </c>
      <c r="AC13" s="5" t="s">
        <v>99</v>
      </c>
      <c r="AD13" s="5" t="s">
        <v>160</v>
      </c>
      <c r="AE13" s="5" t="s">
        <v>211</v>
      </c>
      <c r="AF13" s="5" t="str">
        <f aca="false">IF(AD13&lt;AE13,AD13,AE13)</f>
        <v>Barbarian Barrel, Cannon Cart, Goblinstein, Lightning, Minions, Mortar, Royal Ghost, Skeletons</v>
      </c>
      <c r="AG13" s="5" t="str">
        <f aca="false">IF(AD13&lt;AE13,AE13,AD13)</f>
        <v>Cannon, Goblins, Hog Rider, Ice Spirit, Lightning, Mega Knight, Musketeer, The Log</v>
      </c>
      <c r="AH13" s="5" t="str">
        <f aca="false">IF(AD13=AF13,AA13,IF(AA13="Win","Loss",IF(AA13="Loss","Win","Draw")))</f>
        <v>Win</v>
      </c>
      <c r="AI13" s="5" t="s">
        <v>123</v>
      </c>
    </row>
    <row r="14" customFormat="false" ht="15" hidden="false" customHeight="true" outlineLevel="0" collapsed="false">
      <c r="A14" s="5" t="s">
        <v>205</v>
      </c>
      <c r="B14" s="5" t="n">
        <v>2</v>
      </c>
      <c r="C14" s="5" t="s">
        <v>76</v>
      </c>
      <c r="D14" s="5" t="s">
        <v>77</v>
      </c>
      <c r="E14" s="5" t="s">
        <v>206</v>
      </c>
      <c r="F14" s="5" t="s">
        <v>207</v>
      </c>
      <c r="G14" s="5" t="s">
        <v>212</v>
      </c>
      <c r="H14" s="5" t="s">
        <v>81</v>
      </c>
      <c r="I14" s="5" t="s">
        <v>82</v>
      </c>
      <c r="J14" s="5" t="s">
        <v>128</v>
      </c>
      <c r="K14" s="5" t="s">
        <v>84</v>
      </c>
      <c r="L14" s="5" t="s">
        <v>107</v>
      </c>
      <c r="M14" s="5" t="s">
        <v>88</v>
      </c>
      <c r="N14" s="5" t="s">
        <v>115</v>
      </c>
      <c r="O14" s="5" t="s">
        <v>93</v>
      </c>
      <c r="P14" s="5" t="s">
        <v>129</v>
      </c>
      <c r="Q14" s="5" t="s">
        <v>158</v>
      </c>
      <c r="R14" s="5" t="s">
        <v>213</v>
      </c>
      <c r="S14" s="5" t="s">
        <v>84</v>
      </c>
      <c r="T14" s="5" t="s">
        <v>109</v>
      </c>
      <c r="U14" s="5" t="s">
        <v>112</v>
      </c>
      <c r="V14" s="5" t="s">
        <v>85</v>
      </c>
      <c r="W14" s="5" t="s">
        <v>117</v>
      </c>
      <c r="X14" s="5" t="s">
        <v>156</v>
      </c>
      <c r="Y14" s="5" t="n">
        <v>0</v>
      </c>
      <c r="Z14" s="5" t="n">
        <v>1</v>
      </c>
      <c r="AA14" s="5" t="str">
        <f aca="false">IF(Y14&gt;Z14,"Win",IF(Y14&lt;Z14,"Loss","Draw"))</f>
        <v>Loss</v>
      </c>
      <c r="AB14" s="5" t="s">
        <v>98</v>
      </c>
      <c r="AC14" s="5" t="s">
        <v>99</v>
      </c>
      <c r="AD14" s="5" t="s">
        <v>137</v>
      </c>
      <c r="AE14" s="5" t="s">
        <v>214</v>
      </c>
      <c r="AF14" s="5" t="str">
        <f aca="false">IF(AD14&lt;AE14,AD14,AE14)</f>
        <v>Archers, Electro Spirit, Giant Snowball, Goblin Drill, Goblins, Inferno Tower, Knight, Poison</v>
      </c>
      <c r="AG14" s="5" t="str">
        <f aca="false">IF(AD14&lt;AE14,AE14,AD14)</f>
        <v>Arrows, Bowler, Giant, Giant Snowball, Graveyard, Minions, Ronin, Witch</v>
      </c>
      <c r="AH14" s="5" t="str">
        <f aca="false">IF(AD14=AF14,AA14,IF(AA14="Win","Loss",IF(AA14="Loss","Win","Draw")))</f>
        <v>Loss</v>
      </c>
      <c r="AI14" s="5" t="s">
        <v>123</v>
      </c>
    </row>
    <row r="15" customFormat="false" ht="15" hidden="false" customHeight="true" outlineLevel="0" collapsed="false">
      <c r="A15" s="5" t="s">
        <v>205</v>
      </c>
      <c r="B15" s="5" t="n">
        <v>3</v>
      </c>
      <c r="C15" s="5" t="s">
        <v>76</v>
      </c>
      <c r="D15" s="5" t="s">
        <v>77</v>
      </c>
      <c r="E15" s="5" t="s">
        <v>206</v>
      </c>
      <c r="F15" s="5" t="s">
        <v>207</v>
      </c>
      <c r="G15" s="5" t="s">
        <v>215</v>
      </c>
      <c r="H15" s="5" t="s">
        <v>216</v>
      </c>
      <c r="I15" s="5" t="s">
        <v>140</v>
      </c>
      <c r="J15" s="5" t="s">
        <v>141</v>
      </c>
      <c r="K15" s="5" t="s">
        <v>142</v>
      </c>
      <c r="L15" s="5" t="s">
        <v>87</v>
      </c>
      <c r="M15" s="5" t="s">
        <v>111</v>
      </c>
      <c r="N15" s="5" t="s">
        <v>143</v>
      </c>
      <c r="O15" s="5" t="s">
        <v>120</v>
      </c>
      <c r="P15" s="5" t="s">
        <v>144</v>
      </c>
      <c r="Q15" s="5" t="s">
        <v>90</v>
      </c>
      <c r="R15" s="5" t="s">
        <v>181</v>
      </c>
      <c r="S15" s="5" t="s">
        <v>180</v>
      </c>
      <c r="T15" s="5" t="s">
        <v>91</v>
      </c>
      <c r="U15" s="5" t="s">
        <v>94</v>
      </c>
      <c r="V15" s="5" t="s">
        <v>95</v>
      </c>
      <c r="W15" s="5" t="s">
        <v>110</v>
      </c>
      <c r="X15" s="5" t="s">
        <v>93</v>
      </c>
      <c r="Y15" s="5" t="n">
        <v>0</v>
      </c>
      <c r="Z15" s="5" t="n">
        <v>1</v>
      </c>
      <c r="AA15" s="5" t="str">
        <f aca="false">IF(Y15&gt;Z15,"Win",IF(Y15&lt;Z15,"Loss","Draw"))</f>
        <v>Loss</v>
      </c>
      <c r="AB15" s="5" t="s">
        <v>98</v>
      </c>
      <c r="AC15" s="5" t="s">
        <v>99</v>
      </c>
      <c r="AD15" s="5" t="s">
        <v>150</v>
      </c>
      <c r="AE15" s="5" t="s">
        <v>217</v>
      </c>
      <c r="AF15" s="5" t="str">
        <f aca="false">IF(AD15&lt;AE15,AD15,AE15)</f>
        <v>Barbarian Barrel, Electro Spirit, Fireball, Fisherman, Guards, Monk, Royal Giant, Wizard</v>
      </c>
      <c r="AG15" s="5" t="str">
        <f aca="false">IF(AD15&lt;AE15,AE15,AD15)</f>
        <v>Berserker, Fire Spirit, Goblin Barrel, Ice Spirit, Magic Archer, Royal Delivery, Tesla, Wall Breakers</v>
      </c>
      <c r="AH15" s="5" t="str">
        <f aca="false">IF(AD15=AF15,AA15,IF(AA15="Win","Loss",IF(AA15="Loss","Win","Draw")))</f>
        <v>Win</v>
      </c>
      <c r="AI15" s="5" t="s">
        <v>123</v>
      </c>
    </row>
    <row r="16" customFormat="false" ht="15" hidden="false" customHeight="true" outlineLevel="0" collapsed="false">
      <c r="A16" s="5" t="s">
        <v>218</v>
      </c>
      <c r="B16" s="5" t="n">
        <v>1</v>
      </c>
      <c r="C16" s="5" t="s">
        <v>76</v>
      </c>
      <c r="D16" s="5" t="s">
        <v>77</v>
      </c>
      <c r="E16" s="5" t="s">
        <v>219</v>
      </c>
      <c r="F16" s="5" t="s">
        <v>220</v>
      </c>
      <c r="G16" s="5" t="s">
        <v>221</v>
      </c>
      <c r="H16" s="5" t="s">
        <v>222</v>
      </c>
      <c r="I16" s="5" t="s">
        <v>82</v>
      </c>
      <c r="J16" s="5" t="s">
        <v>128</v>
      </c>
      <c r="K16" s="5" t="s">
        <v>144</v>
      </c>
      <c r="L16" s="5" t="s">
        <v>166</v>
      </c>
      <c r="M16" s="5" t="s">
        <v>94</v>
      </c>
      <c r="N16" s="5" t="s">
        <v>97</v>
      </c>
      <c r="O16" s="5" t="s">
        <v>93</v>
      </c>
      <c r="P16" s="5" t="s">
        <v>167</v>
      </c>
      <c r="Q16" s="5" t="s">
        <v>168</v>
      </c>
      <c r="R16" s="5" t="s">
        <v>141</v>
      </c>
      <c r="S16" s="5" t="s">
        <v>144</v>
      </c>
      <c r="T16" s="5" t="s">
        <v>109</v>
      </c>
      <c r="U16" s="5" t="s">
        <v>97</v>
      </c>
      <c r="V16" s="5" t="s">
        <v>93</v>
      </c>
      <c r="W16" s="5" t="s">
        <v>91</v>
      </c>
      <c r="X16" s="5" t="s">
        <v>154</v>
      </c>
      <c r="Y16" s="5" t="n">
        <v>1</v>
      </c>
      <c r="Z16" s="5" t="n">
        <v>0</v>
      </c>
      <c r="AA16" s="5" t="str">
        <f aca="false">IF(Y16&gt;Z16,"Win",IF(Y16&lt;Z16,"Loss","Draw"))</f>
        <v>Win</v>
      </c>
      <c r="AB16" s="5" t="s">
        <v>98</v>
      </c>
      <c r="AC16" s="5" t="s">
        <v>99</v>
      </c>
      <c r="AD16" s="5" t="s">
        <v>171</v>
      </c>
      <c r="AE16" s="5" t="s">
        <v>223</v>
      </c>
      <c r="AF16" s="5" t="str">
        <f aca="false">IF(AD16&lt;AE16,AD16,AE16)</f>
        <v>Archers, Electro Spirit, Fireball, Knight, Skeletons, Tesla, The Log, X-Bow</v>
      </c>
      <c r="AG16" s="5" t="str">
        <f aca="false">IF(AD16&lt;AE16,AE16,AD16)</f>
        <v>Barbarian Barrel, Electro Spirit, Lightning, Magic Archer, Ronin, Royal Hogs, Skeletons, Tesla</v>
      </c>
      <c r="AH16" s="5" t="str">
        <f aca="false">IF(AD16=AF16,AA16,IF(AA16="Win","Loss",IF(AA16="Loss","Win","Draw")))</f>
        <v>Win</v>
      </c>
      <c r="AI16" s="5" t="s">
        <v>123</v>
      </c>
    </row>
    <row r="17" customFormat="false" ht="15" hidden="false" customHeight="true" outlineLevel="0" collapsed="false">
      <c r="A17" s="5" t="s">
        <v>218</v>
      </c>
      <c r="B17" s="5" t="n">
        <v>2</v>
      </c>
      <c r="C17" s="5" t="s">
        <v>76</v>
      </c>
      <c r="D17" s="5" t="s">
        <v>77</v>
      </c>
      <c r="E17" s="5" t="s">
        <v>219</v>
      </c>
      <c r="F17" s="5" t="s">
        <v>220</v>
      </c>
      <c r="G17" s="5" t="s">
        <v>224</v>
      </c>
      <c r="H17" s="5" t="s">
        <v>222</v>
      </c>
      <c r="I17" s="5" t="s">
        <v>140</v>
      </c>
      <c r="J17" s="5" t="s">
        <v>141</v>
      </c>
      <c r="K17" s="5" t="s">
        <v>225</v>
      </c>
      <c r="L17" s="5" t="s">
        <v>226</v>
      </c>
      <c r="M17" s="5" t="s">
        <v>87</v>
      </c>
      <c r="N17" s="5" t="s">
        <v>111</v>
      </c>
      <c r="O17" s="5" t="s">
        <v>120</v>
      </c>
      <c r="P17" s="5" t="s">
        <v>113</v>
      </c>
      <c r="Q17" s="5" t="s">
        <v>90</v>
      </c>
      <c r="R17" s="5" t="s">
        <v>149</v>
      </c>
      <c r="S17" s="5" t="s">
        <v>181</v>
      </c>
      <c r="T17" s="5" t="s">
        <v>146</v>
      </c>
      <c r="U17" s="5" t="s">
        <v>227</v>
      </c>
      <c r="V17" s="5" t="s">
        <v>95</v>
      </c>
      <c r="W17" s="5" t="s">
        <v>167</v>
      </c>
      <c r="X17" s="5" t="s">
        <v>94</v>
      </c>
      <c r="Y17" s="5" t="n">
        <v>0</v>
      </c>
      <c r="Z17" s="5" t="n">
        <v>1</v>
      </c>
      <c r="AA17" s="5" t="str">
        <f aca="false">IF(Y17&gt;Z17,"Win",IF(Y17&lt;Z17,"Loss","Draw"))</f>
        <v>Loss</v>
      </c>
      <c r="AB17" s="5" t="s">
        <v>98</v>
      </c>
      <c r="AC17" s="5" t="s">
        <v>99</v>
      </c>
      <c r="AD17" s="5" t="s">
        <v>228</v>
      </c>
      <c r="AE17" s="5" t="s">
        <v>229</v>
      </c>
      <c r="AF17" s="5" t="str">
        <f aca="false">IF(AD17&lt;AE17,AD17,AE17)</f>
        <v>Bats, Berserker, Bomb Tower, Fire Spirit, Magic Archer, Miner, Royal Delivery, Wall Breakers</v>
      </c>
      <c r="AG17" s="5" t="str">
        <f aca="false">IF(AD17&lt;AE17,AE17,AD17)</f>
        <v>Fireball, Fisherman, Monk, Mother Witch, Royal Giant, Skeleton Dragons, The Log, Tombstone</v>
      </c>
      <c r="AH17" s="5" t="str">
        <f aca="false">IF(AD17=AF17,AA17,IF(AA17="Win","Loss",IF(AA17="Loss","Win","Draw")))</f>
        <v>Loss</v>
      </c>
      <c r="AI17" s="5" t="s">
        <v>123</v>
      </c>
    </row>
    <row r="18" customFormat="false" ht="15" hidden="false" customHeight="true" outlineLevel="0" collapsed="false">
      <c r="A18" s="5" t="s">
        <v>218</v>
      </c>
      <c r="B18" s="5" t="n">
        <v>3</v>
      </c>
      <c r="C18" s="5" t="s">
        <v>76</v>
      </c>
      <c r="D18" s="5" t="s">
        <v>77</v>
      </c>
      <c r="E18" s="5" t="s">
        <v>219</v>
      </c>
      <c r="F18" s="5" t="s">
        <v>220</v>
      </c>
      <c r="G18" s="5" t="s">
        <v>230</v>
      </c>
      <c r="H18" s="5" t="s">
        <v>81</v>
      </c>
      <c r="I18" s="5" t="s">
        <v>180</v>
      </c>
      <c r="J18" s="5" t="s">
        <v>175</v>
      </c>
      <c r="K18" s="5" t="s">
        <v>84</v>
      </c>
      <c r="L18" s="5" t="s">
        <v>231</v>
      </c>
      <c r="M18" s="5" t="s">
        <v>109</v>
      </c>
      <c r="N18" s="5" t="s">
        <v>154</v>
      </c>
      <c r="O18" s="5" t="s">
        <v>92</v>
      </c>
      <c r="P18" s="5" t="s">
        <v>91</v>
      </c>
      <c r="Q18" s="5" t="s">
        <v>176</v>
      </c>
      <c r="R18" s="5" t="s">
        <v>232</v>
      </c>
      <c r="S18" s="5" t="s">
        <v>142</v>
      </c>
      <c r="T18" s="5" t="s">
        <v>87</v>
      </c>
      <c r="U18" s="5" t="s">
        <v>143</v>
      </c>
      <c r="V18" s="5" t="s">
        <v>111</v>
      </c>
      <c r="W18" s="5" t="s">
        <v>113</v>
      </c>
      <c r="X18" s="5" t="s">
        <v>120</v>
      </c>
      <c r="Y18" s="5" t="n">
        <v>0</v>
      </c>
      <c r="Z18" s="5" t="n">
        <v>1</v>
      </c>
      <c r="AA18" s="5" t="str">
        <f aca="false">IF(Y18&gt;Z18,"Win",IF(Y18&lt;Z18,"Loss","Draw"))</f>
        <v>Loss</v>
      </c>
      <c r="AB18" s="5" t="s">
        <v>98</v>
      </c>
      <c r="AC18" s="5" t="s">
        <v>99</v>
      </c>
      <c r="AD18" s="5" t="s">
        <v>233</v>
      </c>
      <c r="AE18" s="5" t="s">
        <v>234</v>
      </c>
      <c r="AF18" s="5" t="str">
        <f aca="false">IF(AD18&lt;AE18,AD18,AE18)</f>
        <v>Barbarian Barrel, Boss Bandit, Giant Snowball, Lightning, Ram Rider, Ronin, Royal Ghost, Wizard</v>
      </c>
      <c r="AG18" s="5" t="str">
        <f aca="false">IF(AD18&lt;AE18,AE18,AD18)</f>
        <v>Berserker, Bomb Tower, Dart Goblin, Fire Spirit, Goblin Barrel, Ice Spirit, Mighty Miner, Royal Delivery</v>
      </c>
      <c r="AH18" s="5" t="str">
        <f aca="false">IF(AD18=AF18,AA18,IF(AA18="Win","Loss",IF(AA18="Loss","Win","Draw")))</f>
        <v>Loss</v>
      </c>
      <c r="AI18" s="5" t="s">
        <v>123</v>
      </c>
    </row>
    <row r="19" customFormat="false" ht="15" hidden="false" customHeight="true" outlineLevel="0" collapsed="false">
      <c r="A19" s="5" t="s">
        <v>235</v>
      </c>
      <c r="B19" s="5" t="n">
        <v>1</v>
      </c>
      <c r="C19" s="5" t="s">
        <v>76</v>
      </c>
      <c r="D19" s="5" t="s">
        <v>77</v>
      </c>
      <c r="E19" s="5" t="s">
        <v>236</v>
      </c>
      <c r="F19" s="5" t="s">
        <v>237</v>
      </c>
      <c r="G19" s="5" t="s">
        <v>238</v>
      </c>
      <c r="H19" s="5" t="s">
        <v>81</v>
      </c>
      <c r="I19" s="5" t="s">
        <v>114</v>
      </c>
      <c r="J19" s="5" t="s">
        <v>213</v>
      </c>
      <c r="K19" s="5" t="s">
        <v>116</v>
      </c>
      <c r="L19" s="5" t="s">
        <v>88</v>
      </c>
      <c r="M19" s="5" t="s">
        <v>176</v>
      </c>
      <c r="N19" s="5" t="s">
        <v>118</v>
      </c>
      <c r="O19" s="5" t="s">
        <v>110</v>
      </c>
      <c r="P19" s="5" t="s">
        <v>120</v>
      </c>
      <c r="Q19" s="5" t="s">
        <v>210</v>
      </c>
      <c r="R19" s="5" t="s">
        <v>199</v>
      </c>
      <c r="S19" s="5" t="s">
        <v>239</v>
      </c>
      <c r="T19" s="5" t="s">
        <v>109</v>
      </c>
      <c r="U19" s="5" t="s">
        <v>240</v>
      </c>
      <c r="V19" s="5" t="s">
        <v>202</v>
      </c>
      <c r="W19" s="5" t="s">
        <v>112</v>
      </c>
      <c r="X19" s="5" t="s">
        <v>227</v>
      </c>
      <c r="Y19" s="5" t="n">
        <v>1</v>
      </c>
      <c r="Z19" s="5" t="n">
        <v>0</v>
      </c>
      <c r="AA19" s="5" t="str">
        <f aca="false">IF(Y19&gt;Z19,"Win",IF(Y19&lt;Z19,"Loss","Draw"))</f>
        <v>Win</v>
      </c>
      <c r="AB19" s="5" t="s">
        <v>98</v>
      </c>
      <c r="AC19" s="5" t="s">
        <v>99</v>
      </c>
      <c r="AD19" s="5" t="s">
        <v>241</v>
      </c>
      <c r="AE19" s="5" t="s">
        <v>242</v>
      </c>
      <c r="AF19" s="5" t="str">
        <f aca="false">IF(AD19&lt;AE19,AD19,AE19)</f>
        <v>Arrows, Bandit, Battle Ram, Golden Knight, Mega Knight, Mother Witch, Ronin, Zappies</v>
      </c>
      <c r="AG19" s="5" t="str">
        <f aca="false">IF(AD19&lt;AE19,AE19,AD19)</f>
        <v>Bowler, Dart Goblin, Guards, Mortar, Poison, Rascals, Royal Delivery, Skeleton Barrel</v>
      </c>
      <c r="AH19" s="5" t="str">
        <f aca="false">IF(AD19=AF19,AA19,IF(AA19="Win","Loss",IF(AA19="Loss","Win","Draw")))</f>
        <v>Loss</v>
      </c>
      <c r="AI19" s="5" t="s">
        <v>123</v>
      </c>
    </row>
    <row r="20" customFormat="false" ht="15" hidden="false" customHeight="true" outlineLevel="0" collapsed="false">
      <c r="A20" s="5" t="s">
        <v>235</v>
      </c>
      <c r="B20" s="5" t="n">
        <v>2</v>
      </c>
      <c r="C20" s="5" t="s">
        <v>76</v>
      </c>
      <c r="D20" s="5" t="s">
        <v>77</v>
      </c>
      <c r="E20" s="5" t="s">
        <v>236</v>
      </c>
      <c r="F20" s="5" t="s">
        <v>237</v>
      </c>
      <c r="G20" s="5" t="s">
        <v>243</v>
      </c>
      <c r="H20" s="5" t="s">
        <v>81</v>
      </c>
      <c r="I20" s="5" t="s">
        <v>82</v>
      </c>
      <c r="J20" s="5" t="s">
        <v>128</v>
      </c>
      <c r="K20" s="5" t="s">
        <v>144</v>
      </c>
      <c r="L20" s="5" t="s">
        <v>166</v>
      </c>
      <c r="M20" s="5" t="s">
        <v>94</v>
      </c>
      <c r="N20" s="5" t="s">
        <v>97</v>
      </c>
      <c r="O20" s="5" t="s">
        <v>93</v>
      </c>
      <c r="P20" s="5" t="s">
        <v>167</v>
      </c>
      <c r="Q20" s="5" t="s">
        <v>168</v>
      </c>
      <c r="R20" s="5" t="s">
        <v>244</v>
      </c>
      <c r="S20" s="5" t="s">
        <v>132</v>
      </c>
      <c r="T20" s="5" t="s">
        <v>245</v>
      </c>
      <c r="U20" s="5" t="s">
        <v>94</v>
      </c>
      <c r="V20" s="5" t="s">
        <v>174</v>
      </c>
      <c r="W20" s="5" t="s">
        <v>96</v>
      </c>
      <c r="X20" s="5" t="s">
        <v>167</v>
      </c>
      <c r="Y20" s="5" t="n">
        <v>1</v>
      </c>
      <c r="Z20" s="5" t="n">
        <v>0</v>
      </c>
      <c r="AA20" s="5" t="str">
        <f aca="false">IF(Y20&gt;Z20,"Win",IF(Y20&lt;Z20,"Loss","Draw"))</f>
        <v>Win</v>
      </c>
      <c r="AB20" s="5" t="s">
        <v>98</v>
      </c>
      <c r="AC20" s="5" t="s">
        <v>99</v>
      </c>
      <c r="AD20" s="5" t="s">
        <v>171</v>
      </c>
      <c r="AE20" s="5" t="s">
        <v>246</v>
      </c>
      <c r="AF20" s="5" t="str">
        <f aca="false">IF(AD20&lt;AE20,AD20,AE20)</f>
        <v>Archers, Electro Spirit, Fireball, Knight, Skeletons, Tesla, The Log, X-Bow</v>
      </c>
      <c r="AG20" s="5" t="str">
        <f aca="false">IF(AD20&lt;AE20,AE20,AD20)</f>
        <v>Fireball, Heal Spirit, Hunter, Ice Golem, Lumberjack, Royal Hogs, The Log, Three Musketeers</v>
      </c>
      <c r="AH20" s="5" t="str">
        <f aca="false">IF(AD20=AF20,AA20,IF(AA20="Win","Loss",IF(AA20="Loss","Win","Draw")))</f>
        <v>Win</v>
      </c>
      <c r="AI20" s="5" t="s">
        <v>123</v>
      </c>
    </row>
    <row r="21" customFormat="false" ht="16.5" hidden="false" customHeight="true" outlineLevel="0" collapsed="false">
      <c r="A21" s="5" t="s">
        <v>247</v>
      </c>
      <c r="B21" s="5" t="n">
        <v>1</v>
      </c>
      <c r="C21" s="5" t="s">
        <v>76</v>
      </c>
      <c r="D21" s="5" t="s">
        <v>77</v>
      </c>
      <c r="E21" s="6" t="s">
        <v>248</v>
      </c>
      <c r="F21" s="5" t="s">
        <v>249</v>
      </c>
      <c r="G21" s="5" t="s">
        <v>250</v>
      </c>
      <c r="H21" s="5" t="s">
        <v>251</v>
      </c>
      <c r="I21" s="5" t="s">
        <v>140</v>
      </c>
      <c r="J21" s="5" t="s">
        <v>141</v>
      </c>
      <c r="K21" s="5" t="s">
        <v>142</v>
      </c>
      <c r="L21" s="5" t="s">
        <v>87</v>
      </c>
      <c r="M21" s="5" t="s">
        <v>111</v>
      </c>
      <c r="N21" s="5" t="s">
        <v>143</v>
      </c>
      <c r="O21" s="5" t="s">
        <v>120</v>
      </c>
      <c r="P21" s="5" t="s">
        <v>144</v>
      </c>
      <c r="Q21" s="5" t="s">
        <v>90</v>
      </c>
      <c r="R21" s="5" t="s">
        <v>149</v>
      </c>
      <c r="S21" s="5" t="s">
        <v>181</v>
      </c>
      <c r="T21" s="5" t="s">
        <v>227</v>
      </c>
      <c r="U21" s="5" t="s">
        <v>95</v>
      </c>
      <c r="V21" s="5" t="s">
        <v>94</v>
      </c>
      <c r="W21" s="5" t="s">
        <v>146</v>
      </c>
      <c r="X21" s="5" t="s">
        <v>91</v>
      </c>
      <c r="Y21" s="5" t="n">
        <v>0</v>
      </c>
      <c r="Z21" s="5" t="n">
        <v>1</v>
      </c>
      <c r="AA21" s="5" t="str">
        <f aca="false">IF(Y21&gt;Z21,"Win",IF(Y21&lt;Z21,"Loss","Draw"))</f>
        <v>Loss</v>
      </c>
      <c r="AB21" s="5" t="s">
        <v>98</v>
      </c>
      <c r="AC21" s="5" t="s">
        <v>99</v>
      </c>
      <c r="AD21" s="5" t="s">
        <v>150</v>
      </c>
      <c r="AE21" s="5" t="s">
        <v>252</v>
      </c>
      <c r="AF21" s="5" t="str">
        <f aca="false">IF(AD21&lt;AE21,AD21,AE21)</f>
        <v>Barbarian Barrel, Fireball, Fisherman, Monk, Mother Witch, Royal Giant, Skeleton Dragons, Tombstone</v>
      </c>
      <c r="AG21" s="5" t="str">
        <f aca="false">IF(AD21&lt;AE21,AE21,AD21)</f>
        <v>Berserker, Fire Spirit, Goblin Barrel, Ice Spirit, Magic Archer, Royal Delivery, Tesla, Wall Breakers</v>
      </c>
      <c r="AH21" s="5" t="str">
        <f aca="false">IF(AD21=AF21,AA21,IF(AA21="Win","Loss",IF(AA21="Loss","Win","Draw")))</f>
        <v>Win</v>
      </c>
      <c r="AI21" s="5" t="s">
        <v>123</v>
      </c>
    </row>
    <row r="22" customFormat="false" ht="16.5" hidden="false" customHeight="true" outlineLevel="0" collapsed="false">
      <c r="A22" s="5" t="s">
        <v>247</v>
      </c>
      <c r="B22" s="5" t="n">
        <v>2</v>
      </c>
      <c r="C22" s="5" t="s">
        <v>76</v>
      </c>
      <c r="D22" s="5" t="s">
        <v>77</v>
      </c>
      <c r="E22" s="6" t="s">
        <v>248</v>
      </c>
      <c r="F22" s="5" t="s">
        <v>249</v>
      </c>
      <c r="G22" s="5" t="s">
        <v>253</v>
      </c>
      <c r="H22" s="5" t="s">
        <v>251</v>
      </c>
      <c r="I22" s="5" t="s">
        <v>209</v>
      </c>
      <c r="J22" s="5" t="s">
        <v>83</v>
      </c>
      <c r="K22" s="5" t="s">
        <v>84</v>
      </c>
      <c r="L22" s="5" t="s">
        <v>85</v>
      </c>
      <c r="M22" s="5" t="s">
        <v>88</v>
      </c>
      <c r="N22" s="5" t="s">
        <v>110</v>
      </c>
      <c r="O22" s="5" t="s">
        <v>174</v>
      </c>
      <c r="P22" s="5" t="s">
        <v>113</v>
      </c>
      <c r="Q22" s="5" t="s">
        <v>209</v>
      </c>
      <c r="R22" s="5" t="s">
        <v>244</v>
      </c>
      <c r="S22" s="5" t="s">
        <v>97</v>
      </c>
      <c r="T22" s="5" t="s">
        <v>182</v>
      </c>
      <c r="U22" s="5" t="s">
        <v>154</v>
      </c>
      <c r="V22" s="5" t="s">
        <v>113</v>
      </c>
      <c r="W22" s="5" t="s">
        <v>143</v>
      </c>
      <c r="X22" s="5" t="s">
        <v>167</v>
      </c>
      <c r="Y22" s="5" t="n">
        <v>1</v>
      </c>
      <c r="Z22" s="5" t="n">
        <v>0</v>
      </c>
      <c r="AA22" s="5" t="str">
        <f aca="false">IF(Y22&gt;Z22,"Win",IF(Y22&lt;Z22,"Loss","Draw"))</f>
        <v>Win</v>
      </c>
      <c r="AB22" s="5" t="s">
        <v>98</v>
      </c>
      <c r="AC22" s="5" t="s">
        <v>99</v>
      </c>
      <c r="AD22" s="5" t="s">
        <v>254</v>
      </c>
      <c r="AE22" s="5" t="s">
        <v>255</v>
      </c>
      <c r="AF22" s="5" t="str">
        <f aca="false">IF(AD22&lt;AE22,AD22,AE22)</f>
        <v>Bomb Tower, Dark Prince, Giant Snowball, Graveyard, Guards, Heal Spirit, Musketeer, Poison</v>
      </c>
      <c r="AG22" s="5" t="str">
        <f aca="false">IF(AD22&lt;AE22,AE22,AD22)</f>
        <v>Bomb Tower, Hog Rider, Ice Golem, Ice Spirit, Lightning, Musketeer, Skeletons, The Log</v>
      </c>
      <c r="AH22" s="5" t="str">
        <f aca="false">IF(AD22=AF22,AA22,IF(AA22="Win","Loss",IF(AA22="Loss","Win","Draw")))</f>
        <v>Win</v>
      </c>
      <c r="AI22" s="5" t="s">
        <v>123</v>
      </c>
    </row>
    <row r="23" customFormat="false" ht="16.5" hidden="false" customHeight="true" outlineLevel="0" collapsed="false">
      <c r="A23" s="5" t="s">
        <v>247</v>
      </c>
      <c r="B23" s="5" t="n">
        <v>3</v>
      </c>
      <c r="C23" s="5" t="s">
        <v>76</v>
      </c>
      <c r="D23" s="5" t="s">
        <v>77</v>
      </c>
      <c r="E23" s="6" t="s">
        <v>248</v>
      </c>
      <c r="F23" s="5" t="s">
        <v>249</v>
      </c>
      <c r="G23" s="5" t="s">
        <v>256</v>
      </c>
      <c r="H23" s="5" t="s">
        <v>81</v>
      </c>
      <c r="I23" s="5" t="s">
        <v>116</v>
      </c>
      <c r="J23" s="5" t="s">
        <v>153</v>
      </c>
      <c r="K23" s="5" t="s">
        <v>92</v>
      </c>
      <c r="L23" s="5" t="s">
        <v>119</v>
      </c>
      <c r="M23" s="5" t="s">
        <v>154</v>
      </c>
      <c r="N23" s="5" t="s">
        <v>117</v>
      </c>
      <c r="O23" s="5" t="s">
        <v>97</v>
      </c>
      <c r="P23" s="5" t="s">
        <v>91</v>
      </c>
      <c r="Q23" s="5" t="s">
        <v>198</v>
      </c>
      <c r="R23" s="5" t="s">
        <v>199</v>
      </c>
      <c r="S23" s="5" t="s">
        <v>200</v>
      </c>
      <c r="T23" s="5" t="s">
        <v>231</v>
      </c>
      <c r="U23" s="5" t="s">
        <v>201</v>
      </c>
      <c r="V23" s="5" t="s">
        <v>202</v>
      </c>
      <c r="W23" s="5" t="s">
        <v>183</v>
      </c>
      <c r="X23" s="5" t="s">
        <v>257</v>
      </c>
      <c r="Y23" s="5" t="n">
        <v>1</v>
      </c>
      <c r="Z23" s="5" t="n">
        <v>0</v>
      </c>
      <c r="AA23" s="5" t="str">
        <f aca="false">IF(Y23&gt;Z23,"Win",IF(Y23&lt;Z23,"Loss","Draw"))</f>
        <v>Win</v>
      </c>
      <c r="AB23" s="5" t="s">
        <v>98</v>
      </c>
      <c r="AC23" s="5" t="s">
        <v>99</v>
      </c>
      <c r="AD23" s="5" t="s">
        <v>160</v>
      </c>
      <c r="AE23" s="5" t="s">
        <v>258</v>
      </c>
      <c r="AF23" s="5" t="str">
        <f aca="false">IF(AD23&lt;AE23,AD23,AE23)</f>
        <v>Barbarian Barrel, Cannon Cart, Goblinstein, Lightning, Minions, Mortar, Royal Ghost, Skeletons</v>
      </c>
      <c r="AG23" s="5" t="str">
        <f aca="false">IF(AD23&lt;AE23,AE23,AD23)</f>
        <v>Earthquake, Flying Machine, Goblin Cage, Golden Knight, Ram Rider, Royal Recruits, Vines, Zappies</v>
      </c>
      <c r="AH23" s="5" t="str">
        <f aca="false">IF(AD23=AF23,AA23,IF(AA23="Win","Loss",IF(AA23="Loss","Win","Draw")))</f>
        <v>Win</v>
      </c>
      <c r="AI23" s="5" t="s">
        <v>123</v>
      </c>
    </row>
    <row r="24" customFormat="false" ht="15" hidden="false" customHeight="true" outlineLevel="0" collapsed="false">
      <c r="A24" s="5" t="s">
        <v>259</v>
      </c>
      <c r="B24" s="5" t="n">
        <v>1</v>
      </c>
      <c r="C24" s="5" t="s">
        <v>76</v>
      </c>
      <c r="D24" s="5" t="s">
        <v>77</v>
      </c>
      <c r="E24" s="5" t="s">
        <v>260</v>
      </c>
      <c r="F24" s="5" t="s">
        <v>261</v>
      </c>
      <c r="G24" s="5" t="s">
        <v>262</v>
      </c>
      <c r="H24" s="5" t="s">
        <v>81</v>
      </c>
      <c r="I24" s="5" t="s">
        <v>114</v>
      </c>
      <c r="J24" s="5" t="s">
        <v>115</v>
      </c>
      <c r="K24" s="5" t="s">
        <v>116</v>
      </c>
      <c r="L24" s="5" t="s">
        <v>119</v>
      </c>
      <c r="M24" s="5" t="s">
        <v>94</v>
      </c>
      <c r="N24" s="5" t="s">
        <v>176</v>
      </c>
      <c r="O24" s="5" t="s">
        <v>118</v>
      </c>
      <c r="P24" s="5" t="s">
        <v>91</v>
      </c>
      <c r="Q24" s="5" t="s">
        <v>116</v>
      </c>
      <c r="R24" s="5" t="s">
        <v>115</v>
      </c>
      <c r="S24" s="5" t="s">
        <v>114</v>
      </c>
      <c r="T24" s="5" t="s">
        <v>119</v>
      </c>
      <c r="U24" s="5" t="s">
        <v>118</v>
      </c>
      <c r="V24" s="5" t="s">
        <v>117</v>
      </c>
      <c r="W24" s="5" t="s">
        <v>94</v>
      </c>
      <c r="X24" s="5" t="s">
        <v>167</v>
      </c>
      <c r="Y24" s="5" t="n">
        <v>1</v>
      </c>
      <c r="Z24" s="5" t="n">
        <v>0</v>
      </c>
      <c r="AA24" s="5" t="str">
        <f aca="false">IF(Y24&gt;Z24,"Win",IF(Y24&lt;Z24,"Loss","Draw"))</f>
        <v>Win</v>
      </c>
      <c r="AB24" s="5" t="s">
        <v>98</v>
      </c>
      <c r="AC24" s="5" t="s">
        <v>99</v>
      </c>
      <c r="AD24" s="5" t="s">
        <v>263</v>
      </c>
      <c r="AE24" s="5" t="s">
        <v>264</v>
      </c>
      <c r="AF24" s="5" t="str">
        <f aca="false">IF(AD24&lt;AE24,AD24,AE24)</f>
        <v>Barbarian Barrel, Cannon Cart, Dart Goblin, Fireball, Goblins, Mortar, Rascals, Skeleton Barrel</v>
      </c>
      <c r="AG24" s="5" t="str">
        <f aca="false">IF(AD24&lt;AE24,AE24,AD24)</f>
        <v>Cannon Cart, Fireball, Goblins, Minions, Mortar, Rascals, Skeleton Barrel, The Log</v>
      </c>
      <c r="AH24" s="5" t="str">
        <f aca="false">IF(AD24=AF24,AA24,IF(AA24="Win","Loss",IF(AA24="Loss","Win","Draw")))</f>
        <v>Win</v>
      </c>
      <c r="AI24" s="5" t="s">
        <v>123</v>
      </c>
    </row>
    <row r="25" customFormat="false" ht="15" hidden="false" customHeight="true" outlineLevel="0" collapsed="false">
      <c r="A25" s="5" t="s">
        <v>259</v>
      </c>
      <c r="B25" s="5" t="n">
        <v>2</v>
      </c>
      <c r="C25" s="5" t="s">
        <v>76</v>
      </c>
      <c r="D25" s="5" t="s">
        <v>77</v>
      </c>
      <c r="E25" s="5" t="s">
        <v>260</v>
      </c>
      <c r="F25" s="5" t="s">
        <v>261</v>
      </c>
      <c r="G25" s="5" t="s">
        <v>265</v>
      </c>
      <c r="H25" s="5" t="s">
        <v>81</v>
      </c>
      <c r="I25" s="5" t="s">
        <v>82</v>
      </c>
      <c r="J25" s="5" t="s">
        <v>83</v>
      </c>
      <c r="K25" s="5" t="s">
        <v>84</v>
      </c>
      <c r="L25" s="5" t="s">
        <v>85</v>
      </c>
      <c r="M25" s="5" t="s">
        <v>86</v>
      </c>
      <c r="N25" s="5" t="s">
        <v>87</v>
      </c>
      <c r="O25" s="5" t="s">
        <v>88</v>
      </c>
      <c r="P25" s="5" t="s">
        <v>89</v>
      </c>
      <c r="Q25" s="5" t="s">
        <v>168</v>
      </c>
      <c r="R25" s="5" t="s">
        <v>181</v>
      </c>
      <c r="S25" s="5" t="s">
        <v>210</v>
      </c>
      <c r="T25" s="5" t="s">
        <v>147</v>
      </c>
      <c r="U25" s="5" t="s">
        <v>202</v>
      </c>
      <c r="V25" s="5" t="s">
        <v>93</v>
      </c>
      <c r="W25" s="5" t="s">
        <v>91</v>
      </c>
      <c r="X25" s="5" t="s">
        <v>112</v>
      </c>
      <c r="Y25" s="5" t="n">
        <v>1</v>
      </c>
      <c r="Z25" s="5" t="n">
        <v>0</v>
      </c>
      <c r="AA25" s="5" t="str">
        <f aca="false">IF(Y25&gt;Z25,"Win",IF(Y25&lt;Z25,"Loss","Draw"))</f>
        <v>Win</v>
      </c>
      <c r="AB25" s="5" t="s">
        <v>98</v>
      </c>
      <c r="AC25" s="5" t="s">
        <v>99</v>
      </c>
      <c r="AD25" s="5" t="s">
        <v>100</v>
      </c>
      <c r="AE25" s="5" t="s">
        <v>266</v>
      </c>
      <c r="AF25" s="5" t="str">
        <f aca="false">IF(AD25&lt;AE25,AD25,AE25)</f>
        <v>Archers, Berserker, Dark Prince, Giant Snowball, Goblin Demolisher, Goblin Hut, Graveyard, Poison</v>
      </c>
      <c r="AG25" s="5" t="str">
        <f aca="false">IF(AD25&lt;AE25,AE25,AD25)</f>
        <v>Arrows, Barbarian Barrel, Electro Spirit, Mega Knight, Monk, Royal Hogs, Spirit Empress, Zappies</v>
      </c>
      <c r="AH25" s="5" t="str">
        <f aca="false">IF(AD25=AF25,AA25,IF(AA25="Win","Loss",IF(AA25="Loss","Win","Draw")))</f>
        <v>Win</v>
      </c>
      <c r="AI25" s="5" t="s">
        <v>123</v>
      </c>
    </row>
    <row r="26" customFormat="false" ht="15" hidden="false" customHeight="true" outlineLevel="0" collapsed="false">
      <c r="A26" s="5" t="s">
        <v>267</v>
      </c>
      <c r="B26" s="5" t="n">
        <v>1</v>
      </c>
      <c r="C26" s="5" t="s">
        <v>76</v>
      </c>
      <c r="D26" s="5" t="s">
        <v>77</v>
      </c>
      <c r="E26" s="5" t="s">
        <v>268</v>
      </c>
      <c r="F26" s="5" t="s">
        <v>269</v>
      </c>
      <c r="G26" s="5" t="s">
        <v>270</v>
      </c>
      <c r="H26" s="5" t="s">
        <v>81</v>
      </c>
      <c r="I26" s="5" t="s">
        <v>135</v>
      </c>
      <c r="J26" s="5" t="s">
        <v>131</v>
      </c>
      <c r="K26" s="5" t="s">
        <v>156</v>
      </c>
      <c r="L26" s="5" t="s">
        <v>130</v>
      </c>
      <c r="M26" s="5" t="s">
        <v>83</v>
      </c>
      <c r="N26" s="5" t="s">
        <v>155</v>
      </c>
      <c r="O26" s="5" t="s">
        <v>190</v>
      </c>
      <c r="P26" s="5" t="s">
        <v>94</v>
      </c>
      <c r="Q26" s="5" t="s">
        <v>271</v>
      </c>
      <c r="R26" s="5" t="s">
        <v>232</v>
      </c>
      <c r="S26" s="5" t="s">
        <v>144</v>
      </c>
      <c r="T26" s="5" t="s">
        <v>93</v>
      </c>
      <c r="U26" s="5" t="s">
        <v>97</v>
      </c>
      <c r="V26" s="5" t="s">
        <v>183</v>
      </c>
      <c r="W26" s="5" t="s">
        <v>182</v>
      </c>
      <c r="X26" s="5" t="s">
        <v>167</v>
      </c>
      <c r="Y26" s="5" t="n">
        <v>1</v>
      </c>
      <c r="Z26" s="5" t="n">
        <v>0</v>
      </c>
      <c r="AA26" s="5" t="str">
        <f aca="false">IF(Y26&gt;Z26,"Win",IF(Y26&lt;Z26,"Loss","Draw"))</f>
        <v>Win</v>
      </c>
      <c r="AB26" s="5" t="s">
        <v>98</v>
      </c>
      <c r="AC26" s="5" t="s">
        <v>99</v>
      </c>
      <c r="AD26" s="5" t="s">
        <v>192</v>
      </c>
      <c r="AE26" s="5" t="s">
        <v>272</v>
      </c>
      <c r="AF26" s="5" t="str">
        <f aca="false">IF(AD26&lt;AE26,AD26,AE26)</f>
        <v>Bomber, Dark Prince, Fireball, Giant, Mega Minion, Prince, Rage, Zap</v>
      </c>
      <c r="AG26" s="5" t="str">
        <f aca="false">IF(AD26&lt;AE26,AE26,AD26)</f>
        <v>Earthquake, Electro Spirit, Firecracker, Hog Rider, Mighty Miner, Skeletons, Tesla, The Log</v>
      </c>
      <c r="AH26" s="5" t="str">
        <f aca="false">IF(AD26=AF26,AA26,IF(AA26="Win","Loss",IF(AA26="Loss","Win","Draw")))</f>
        <v>Win</v>
      </c>
      <c r="AI26" s="5" t="s">
        <v>123</v>
      </c>
    </row>
    <row r="27" customFormat="false" ht="15" hidden="false" customHeight="true" outlineLevel="0" collapsed="false">
      <c r="A27" s="5" t="s">
        <v>267</v>
      </c>
      <c r="B27" s="5" t="n">
        <v>2</v>
      </c>
      <c r="C27" s="5" t="s">
        <v>76</v>
      </c>
      <c r="D27" s="5" t="s">
        <v>77</v>
      </c>
      <c r="E27" s="5" t="s">
        <v>268</v>
      </c>
      <c r="F27" s="5" t="s">
        <v>269</v>
      </c>
      <c r="G27" s="5" t="s">
        <v>273</v>
      </c>
      <c r="H27" s="5" t="s">
        <v>81</v>
      </c>
      <c r="I27" s="5" t="s">
        <v>168</v>
      </c>
      <c r="J27" s="5" t="s">
        <v>141</v>
      </c>
      <c r="K27" s="5" t="s">
        <v>181</v>
      </c>
      <c r="L27" s="5" t="s">
        <v>87</v>
      </c>
      <c r="M27" s="5" t="s">
        <v>154</v>
      </c>
      <c r="N27" s="5" t="s">
        <v>93</v>
      </c>
      <c r="O27" s="5" t="s">
        <v>91</v>
      </c>
      <c r="P27" s="5" t="s">
        <v>170</v>
      </c>
      <c r="Q27" s="5" t="s">
        <v>84</v>
      </c>
      <c r="R27" s="5" t="s">
        <v>199</v>
      </c>
      <c r="S27" s="5" t="s">
        <v>107</v>
      </c>
      <c r="T27" s="5" t="s">
        <v>111</v>
      </c>
      <c r="U27" s="5" t="s">
        <v>130</v>
      </c>
      <c r="V27" s="5" t="s">
        <v>87</v>
      </c>
      <c r="W27" s="5" t="s">
        <v>88</v>
      </c>
      <c r="X27" s="5" t="s">
        <v>170</v>
      </c>
      <c r="Y27" s="5" t="n">
        <v>0</v>
      </c>
      <c r="Z27" s="5" t="n">
        <v>1</v>
      </c>
      <c r="AA27" s="5" t="str">
        <f aca="false">IF(Y27&gt;Z27,"Win",IF(Y27&lt;Z27,"Loss","Draw"))</f>
        <v>Loss</v>
      </c>
      <c r="AB27" s="5" t="s">
        <v>98</v>
      </c>
      <c r="AC27" s="5" t="s">
        <v>99</v>
      </c>
      <c r="AD27" s="5" t="s">
        <v>274</v>
      </c>
      <c r="AE27" s="5" t="s">
        <v>275</v>
      </c>
      <c r="AF27" s="5" t="str">
        <f aca="false">IF(AD27&lt;AE27,AD27,AE27)</f>
        <v>Barbarian Barrel, Berserker, Cannon, Electro Spirit, Lightning, Magic Archer, Monk, Royal Hogs</v>
      </c>
      <c r="AG27" s="5" t="str">
        <f aca="false">IF(AD27&lt;AE27,AE27,AD27)</f>
        <v>Berserker, Bomber, Cannon, Fire Spirit, Giant Snowball, Goblin Drill, Golden Knight, Poison</v>
      </c>
      <c r="AH27" s="5" t="str">
        <f aca="false">IF(AD27=AF27,AA27,IF(AA27="Win","Loss",IF(AA27="Loss","Win","Draw")))</f>
        <v>Loss</v>
      </c>
      <c r="AI27" s="5" t="s">
        <v>123</v>
      </c>
    </row>
    <row r="28" customFormat="false" ht="15" hidden="false" customHeight="true" outlineLevel="0" collapsed="false">
      <c r="A28" s="5" t="s">
        <v>267</v>
      </c>
      <c r="B28" s="5" t="n">
        <v>3</v>
      </c>
      <c r="C28" s="5" t="s">
        <v>76</v>
      </c>
      <c r="D28" s="5" t="s">
        <v>77</v>
      </c>
      <c r="E28" s="5" t="s">
        <v>268</v>
      </c>
      <c r="F28" s="5" t="s">
        <v>269</v>
      </c>
      <c r="G28" s="5" t="s">
        <v>276</v>
      </c>
      <c r="H28" s="5" t="s">
        <v>81</v>
      </c>
      <c r="I28" s="5" t="s">
        <v>84</v>
      </c>
      <c r="J28" s="5" t="s">
        <v>128</v>
      </c>
      <c r="K28" s="5" t="s">
        <v>107</v>
      </c>
      <c r="L28" s="5" t="s">
        <v>97</v>
      </c>
      <c r="M28" s="5" t="s">
        <v>88</v>
      </c>
      <c r="N28" s="5" t="s">
        <v>86</v>
      </c>
      <c r="O28" s="5" t="s">
        <v>144</v>
      </c>
      <c r="P28" s="5" t="s">
        <v>111</v>
      </c>
      <c r="Q28" s="5" t="s">
        <v>239</v>
      </c>
      <c r="R28" s="5" t="s">
        <v>141</v>
      </c>
      <c r="S28" s="5" t="s">
        <v>210</v>
      </c>
      <c r="T28" s="5" t="s">
        <v>109</v>
      </c>
      <c r="U28" s="5" t="s">
        <v>112</v>
      </c>
      <c r="V28" s="5" t="s">
        <v>92</v>
      </c>
      <c r="W28" s="5" t="s">
        <v>227</v>
      </c>
      <c r="X28" s="5" t="s">
        <v>202</v>
      </c>
      <c r="Y28" s="5" t="n">
        <v>1</v>
      </c>
      <c r="Z28" s="5" t="n">
        <v>0</v>
      </c>
      <c r="AA28" s="5" t="str">
        <f aca="false">IF(Y28&gt;Z28,"Win",IF(Y28&lt;Z28,"Loss","Draw"))</f>
        <v>Win</v>
      </c>
      <c r="AB28" s="5" t="s">
        <v>98</v>
      </c>
      <c r="AC28" s="5" t="s">
        <v>99</v>
      </c>
      <c r="AD28" s="5" t="s">
        <v>277</v>
      </c>
      <c r="AE28" s="5" t="s">
        <v>278</v>
      </c>
      <c r="AF28" s="5" t="str">
        <f aca="false">IF(AD28&lt;AE28,AD28,AE28)</f>
        <v>Arrows, Battle Ram, Magic Archer, Mega Knight, Mother Witch, Ronin, Royal Ghost, Zappies</v>
      </c>
      <c r="AG28" s="5" t="str">
        <f aca="false">IF(AD28&lt;AE28,AE28,AD28)</f>
        <v>Fire Spirit, Giant Snowball, Goblin Demolisher, Goblin Drill, Knight, Poison, Skeletons, Tesla</v>
      </c>
      <c r="AH28" s="5" t="str">
        <f aca="false">IF(AD28=AF28,AA28,IF(AA28="Win","Loss",IF(AA28="Loss","Win","Draw")))</f>
        <v>Loss</v>
      </c>
      <c r="AI28" s="5" t="s">
        <v>123</v>
      </c>
    </row>
    <row r="29" customFormat="false" ht="15" hidden="false" customHeight="true" outlineLevel="0" collapsed="false">
      <c r="A29" s="5" t="s">
        <v>279</v>
      </c>
      <c r="B29" s="5" t="n">
        <v>1</v>
      </c>
      <c r="C29" s="5" t="s">
        <v>280</v>
      </c>
      <c r="D29" s="5" t="s">
        <v>281</v>
      </c>
      <c r="E29" s="5" t="s">
        <v>282</v>
      </c>
      <c r="F29" s="5" t="s">
        <v>283</v>
      </c>
      <c r="G29" s="5" t="s">
        <v>284</v>
      </c>
      <c r="H29" s="5" t="s">
        <v>81</v>
      </c>
      <c r="I29" s="5" t="s">
        <v>168</v>
      </c>
      <c r="J29" s="5" t="s">
        <v>83</v>
      </c>
      <c r="K29" s="5" t="s">
        <v>82</v>
      </c>
      <c r="L29" s="5" t="s">
        <v>144</v>
      </c>
      <c r="M29" s="5" t="s">
        <v>91</v>
      </c>
      <c r="N29" s="5" t="s">
        <v>97</v>
      </c>
      <c r="O29" s="5" t="s">
        <v>93</v>
      </c>
      <c r="P29" s="5" t="s">
        <v>154</v>
      </c>
      <c r="Q29" s="5" t="s">
        <v>92</v>
      </c>
      <c r="R29" s="5" t="s">
        <v>153</v>
      </c>
      <c r="S29" s="5" t="s">
        <v>116</v>
      </c>
      <c r="T29" s="5" t="s">
        <v>117</v>
      </c>
      <c r="U29" s="5" t="s">
        <v>97</v>
      </c>
      <c r="V29" s="5" t="s">
        <v>119</v>
      </c>
      <c r="W29" s="5" t="s">
        <v>154</v>
      </c>
      <c r="X29" s="5" t="s">
        <v>91</v>
      </c>
      <c r="Y29" s="5" t="n">
        <v>0</v>
      </c>
      <c r="Z29" s="5" t="n">
        <v>1</v>
      </c>
      <c r="AA29" s="5" t="str">
        <f aca="false">IF(Y29&gt;Z29,"Win",IF(Y29&lt;Z29,"Loss","Draw"))</f>
        <v>Loss</v>
      </c>
      <c r="AB29" s="5" t="s">
        <v>98</v>
      </c>
      <c r="AC29" s="5" t="s">
        <v>99</v>
      </c>
      <c r="AD29" s="5" t="s">
        <v>285</v>
      </c>
      <c r="AE29" s="5" t="s">
        <v>160</v>
      </c>
      <c r="AF29" s="5" t="str">
        <f aca="false">IF(AD29&lt;AE29,AD29,AE29)</f>
        <v>Archers, Barbarian Barrel, Dark Prince, Electro Spirit, Lightning, Royal Hogs, Skeletons, Tesla</v>
      </c>
      <c r="AG29" s="5" t="str">
        <f aca="false">IF(AD29&lt;AE29,AE29,AD29)</f>
        <v>Barbarian Barrel, Cannon Cart, Goblinstein, Lightning, Minions, Mortar, Royal Ghost, Skeletons</v>
      </c>
      <c r="AH29" s="5" t="str">
        <f aca="false">IF(AD29=AF29,AA29,IF(AA29="Win","Loss",IF(AA29="Loss","Win","Draw")))</f>
        <v>Loss</v>
      </c>
      <c r="AI29" s="5" t="s">
        <v>102</v>
      </c>
    </row>
    <row r="30" customFormat="false" ht="15" hidden="false" customHeight="true" outlineLevel="0" collapsed="false">
      <c r="A30" s="5" t="s">
        <v>279</v>
      </c>
      <c r="B30" s="5" t="n">
        <v>2</v>
      </c>
      <c r="C30" s="5" t="s">
        <v>280</v>
      </c>
      <c r="D30" s="5" t="s">
        <v>281</v>
      </c>
      <c r="E30" s="5" t="s">
        <v>282</v>
      </c>
      <c r="F30" s="5" t="s">
        <v>283</v>
      </c>
      <c r="G30" s="5" t="s">
        <v>286</v>
      </c>
      <c r="H30" s="5" t="s">
        <v>81</v>
      </c>
      <c r="I30" s="5" t="s">
        <v>142</v>
      </c>
      <c r="J30" s="5" t="s">
        <v>141</v>
      </c>
      <c r="K30" s="5" t="s">
        <v>140</v>
      </c>
      <c r="L30" s="5" t="s">
        <v>87</v>
      </c>
      <c r="M30" s="5" t="s">
        <v>170</v>
      </c>
      <c r="N30" s="5" t="s">
        <v>111</v>
      </c>
      <c r="O30" s="5" t="s">
        <v>287</v>
      </c>
      <c r="P30" s="5" t="s">
        <v>120</v>
      </c>
      <c r="Q30" s="5" t="s">
        <v>142</v>
      </c>
      <c r="R30" s="5" t="s">
        <v>141</v>
      </c>
      <c r="S30" s="5" t="s">
        <v>140</v>
      </c>
      <c r="T30" s="5" t="s">
        <v>111</v>
      </c>
      <c r="U30" s="5" t="s">
        <v>143</v>
      </c>
      <c r="V30" s="5" t="s">
        <v>87</v>
      </c>
      <c r="W30" s="5" t="s">
        <v>120</v>
      </c>
      <c r="X30" s="5" t="s">
        <v>144</v>
      </c>
      <c r="Y30" s="5" t="n">
        <v>0</v>
      </c>
      <c r="Z30" s="5" t="n">
        <v>1</v>
      </c>
      <c r="AA30" s="5" t="str">
        <f aca="false">IF(Y30&gt;Z30,"Win",IF(Y30&lt;Z30,"Loss","Draw"))</f>
        <v>Loss</v>
      </c>
      <c r="AB30" s="5" t="s">
        <v>98</v>
      </c>
      <c r="AC30" s="5" t="s">
        <v>99</v>
      </c>
      <c r="AD30" s="5" t="s">
        <v>288</v>
      </c>
      <c r="AE30" s="5" t="s">
        <v>150</v>
      </c>
      <c r="AF30" s="5" t="str">
        <f aca="false">IF(AD30&lt;AE30,AD30,AE30)</f>
        <v>Berserker, Cannon, Fire Spirit, Goblin Barrel, Magic Archer, Royal Delivery, Valkyrie, Wall Breakers</v>
      </c>
      <c r="AG30" s="5" t="str">
        <f aca="false">IF(AD30&lt;AE30,AE30,AD30)</f>
        <v>Berserker, Fire Spirit, Goblin Barrel, Ice Spirit, Magic Archer, Royal Delivery, Tesla, Wall Breakers</v>
      </c>
      <c r="AH30" s="5" t="str">
        <f aca="false">IF(AD30=AF30,AA30,IF(AA30="Win","Loss",IF(AA30="Loss","Win","Draw")))</f>
        <v>Loss</v>
      </c>
      <c r="AI30" s="5" t="s">
        <v>102</v>
      </c>
    </row>
    <row r="31" customFormat="false" ht="15" hidden="false" customHeight="true" outlineLevel="0" collapsed="false">
      <c r="A31" s="5" t="s">
        <v>279</v>
      </c>
      <c r="B31" s="5" t="n">
        <v>3</v>
      </c>
      <c r="C31" s="5" t="s">
        <v>280</v>
      </c>
      <c r="D31" s="5" t="s">
        <v>281</v>
      </c>
      <c r="E31" s="5" t="s">
        <v>282</v>
      </c>
      <c r="F31" s="5" t="s">
        <v>283</v>
      </c>
      <c r="G31" s="5" t="s">
        <v>289</v>
      </c>
      <c r="H31" s="5" t="s">
        <v>81</v>
      </c>
      <c r="I31" s="5" t="s">
        <v>107</v>
      </c>
      <c r="J31" s="5" t="s">
        <v>128</v>
      </c>
      <c r="K31" s="5" t="s">
        <v>84</v>
      </c>
      <c r="L31" s="5" t="s">
        <v>88</v>
      </c>
      <c r="M31" s="5" t="s">
        <v>143</v>
      </c>
      <c r="N31" s="5" t="s">
        <v>130</v>
      </c>
      <c r="O31" s="5" t="s">
        <v>115</v>
      </c>
      <c r="P31" s="5" t="s">
        <v>89</v>
      </c>
      <c r="Q31" s="5" t="s">
        <v>209</v>
      </c>
      <c r="R31" s="5" t="s">
        <v>83</v>
      </c>
      <c r="S31" s="5" t="s">
        <v>84</v>
      </c>
      <c r="T31" s="5" t="s">
        <v>113</v>
      </c>
      <c r="U31" s="5" t="s">
        <v>174</v>
      </c>
      <c r="V31" s="5" t="s">
        <v>110</v>
      </c>
      <c r="W31" s="5" t="s">
        <v>85</v>
      </c>
      <c r="X31" s="5" t="s">
        <v>88</v>
      </c>
      <c r="Y31" s="5" t="n">
        <v>1</v>
      </c>
      <c r="Z31" s="5" t="n">
        <v>0</v>
      </c>
      <c r="AA31" s="5" t="str">
        <f aca="false">IF(Y31&gt;Z31,"Win",IF(Y31&lt;Z31,"Loss","Draw"))</f>
        <v>Win</v>
      </c>
      <c r="AB31" s="5" t="s">
        <v>98</v>
      </c>
      <c r="AC31" s="5" t="s">
        <v>99</v>
      </c>
      <c r="AD31" s="5" t="s">
        <v>290</v>
      </c>
      <c r="AE31" s="5" t="s">
        <v>254</v>
      </c>
      <c r="AF31" s="5" t="str">
        <f aca="false">IF(AD31&lt;AE31,AD31,AE31)</f>
        <v>Bomb Tower, Dark Prince, Giant Snowball, Graveyard, Guards, Heal Spirit, Musketeer, Poison</v>
      </c>
      <c r="AG31" s="5" t="str">
        <f aca="false">IF(AD31&lt;AE31,AE31,AD31)</f>
        <v>Bomber, Giant Snowball, Goblin Drill, Goblin Hut, Goblins, Ice Spirit, Knight, Poison</v>
      </c>
      <c r="AH31" s="5" t="str">
        <f aca="false">IF(AD31=AF31,AA31,IF(AA31="Win","Loss",IF(AA31="Loss","Win","Draw")))</f>
        <v>Loss</v>
      </c>
      <c r="AI31" s="5" t="s">
        <v>102</v>
      </c>
    </row>
    <row r="32" customFormat="false" ht="15" hidden="false" customHeight="true" outlineLevel="0" collapsed="false">
      <c r="A32" s="7" t="s">
        <v>291</v>
      </c>
      <c r="B32" s="7" t="n">
        <v>1</v>
      </c>
      <c r="C32" s="7" t="s">
        <v>280</v>
      </c>
      <c r="D32" s="7" t="s">
        <v>281</v>
      </c>
      <c r="E32" s="7" t="s">
        <v>282</v>
      </c>
      <c r="F32" s="7" t="s">
        <v>283</v>
      </c>
      <c r="G32" s="7" t="s">
        <v>292</v>
      </c>
      <c r="H32" s="7" t="s">
        <v>81</v>
      </c>
      <c r="I32" s="7" t="s">
        <v>144</v>
      </c>
      <c r="J32" s="7" t="s">
        <v>175</v>
      </c>
      <c r="K32" s="7" t="s">
        <v>293</v>
      </c>
      <c r="L32" s="7" t="s">
        <v>154</v>
      </c>
      <c r="M32" s="7" t="s">
        <v>91</v>
      </c>
      <c r="N32" s="7" t="s">
        <v>182</v>
      </c>
      <c r="O32" s="7" t="s">
        <v>93</v>
      </c>
      <c r="P32" s="7" t="s">
        <v>97</v>
      </c>
      <c r="Q32" s="7" t="s">
        <v>144</v>
      </c>
      <c r="R32" s="7" t="s">
        <v>128</v>
      </c>
      <c r="S32" s="7" t="s">
        <v>82</v>
      </c>
      <c r="T32" s="7" t="s">
        <v>94</v>
      </c>
      <c r="U32" s="7" t="s">
        <v>167</v>
      </c>
      <c r="V32" s="7" t="s">
        <v>93</v>
      </c>
      <c r="W32" s="7" t="s">
        <v>97</v>
      </c>
      <c r="X32" s="7" t="s">
        <v>166</v>
      </c>
      <c r="Y32" s="7" t="n">
        <v>0</v>
      </c>
      <c r="Z32" s="7" t="n">
        <v>1</v>
      </c>
      <c r="AA32" s="7" t="str">
        <f aca="false">IF(Y32&gt;Z32,"Win",IF(Y32&lt;Z32,"Loss","Draw"))</f>
        <v>Loss</v>
      </c>
      <c r="AB32" s="7" t="s">
        <v>99</v>
      </c>
      <c r="AC32" s="7" t="s">
        <v>99</v>
      </c>
      <c r="AD32" s="7" t="s">
        <v>294</v>
      </c>
      <c r="AE32" s="7" t="s">
        <v>171</v>
      </c>
      <c r="AF32" s="7" t="str">
        <f aca="false">IF(AD32&lt;AE32,AD32,AE32)</f>
        <v>Archers, Electro Spirit, Fireball, Knight, Skeletons, Tesla, The Log, X-Bow</v>
      </c>
      <c r="AG32" s="7" t="str">
        <f aca="false">IF(AD32&lt;AE32,AE32,AD32)</f>
        <v>Barbarian Barrel, Boss Bandit, Electro Spirit, Furnace, Hog Rider, Lightning, Skeletons, Tesla</v>
      </c>
      <c r="AH32" s="7" t="str">
        <f aca="false">IF(AD32=AF32,AA32,IF(AA32="Win","Loss",IF(AA32="Loss","Win","Draw")))</f>
        <v>Win</v>
      </c>
      <c r="AI32" s="7" t="s">
        <v>102</v>
      </c>
    </row>
    <row r="33" customFormat="false" ht="15" hidden="false" customHeight="true" outlineLevel="0" collapsed="false">
      <c r="A33" s="7" t="s">
        <v>291</v>
      </c>
      <c r="B33" s="7" t="n">
        <v>2</v>
      </c>
      <c r="C33" s="7" t="s">
        <v>280</v>
      </c>
      <c r="D33" s="7" t="s">
        <v>281</v>
      </c>
      <c r="E33" s="7" t="s">
        <v>282</v>
      </c>
      <c r="F33" s="7" t="s">
        <v>283</v>
      </c>
      <c r="G33" s="7" t="s">
        <v>295</v>
      </c>
      <c r="H33" s="7" t="s">
        <v>81</v>
      </c>
      <c r="I33" s="7" t="s">
        <v>140</v>
      </c>
      <c r="J33" s="7" t="s">
        <v>141</v>
      </c>
      <c r="K33" s="7" t="s">
        <v>225</v>
      </c>
      <c r="L33" s="7" t="s">
        <v>113</v>
      </c>
      <c r="M33" s="7" t="s">
        <v>111</v>
      </c>
      <c r="N33" s="7" t="s">
        <v>87</v>
      </c>
      <c r="O33" s="7" t="s">
        <v>120</v>
      </c>
      <c r="P33" s="7" t="s">
        <v>226</v>
      </c>
      <c r="Q33" s="7" t="s">
        <v>168</v>
      </c>
      <c r="R33" s="7" t="s">
        <v>181</v>
      </c>
      <c r="S33" s="7" t="s">
        <v>141</v>
      </c>
      <c r="T33" s="7" t="s">
        <v>170</v>
      </c>
      <c r="U33" s="7" t="s">
        <v>154</v>
      </c>
      <c r="V33" s="7" t="s">
        <v>91</v>
      </c>
      <c r="W33" s="7" t="s">
        <v>111</v>
      </c>
      <c r="X33" s="7" t="s">
        <v>87</v>
      </c>
      <c r="Y33" s="7" t="n">
        <v>0</v>
      </c>
      <c r="Z33" s="7" t="n">
        <v>1</v>
      </c>
      <c r="AA33" s="7" t="str">
        <f aca="false">IF(Y33&gt;Z33,"Win",IF(Y33&lt;Z33,"Loss","Draw"))</f>
        <v>Loss</v>
      </c>
      <c r="AB33" s="7" t="s">
        <v>99</v>
      </c>
      <c r="AC33" s="7" t="s">
        <v>99</v>
      </c>
      <c r="AD33" s="7" t="s">
        <v>228</v>
      </c>
      <c r="AE33" s="7" t="s">
        <v>296</v>
      </c>
      <c r="AF33" s="7" t="str">
        <f aca="false">IF(AD33&lt;AE33,AD33,AE33)</f>
        <v>Barbarian Barrel, Berserker, Cannon, Fire Spirit, Lightning, Magic Archer, Monk, Royal Hogs</v>
      </c>
      <c r="AG33" s="7" t="str">
        <f aca="false">IF(AD33&lt;AE33,AE33,AD33)</f>
        <v>Bats, Berserker, Bomb Tower, Fire Spirit, Magic Archer, Miner, Royal Delivery, Wall Breakers</v>
      </c>
      <c r="AH33" s="7" t="str">
        <f aca="false">IF(AD33=AF33,AA33,IF(AA33="Win","Loss",IF(AA33="Loss","Win","Draw")))</f>
        <v>Win</v>
      </c>
      <c r="AI33" s="7" t="s">
        <v>102</v>
      </c>
    </row>
    <row r="34" customFormat="false" ht="15" hidden="false" customHeight="true" outlineLevel="0" collapsed="false">
      <c r="A34" s="7" t="s">
        <v>291</v>
      </c>
      <c r="B34" s="7" t="n">
        <v>3</v>
      </c>
      <c r="C34" s="7" t="s">
        <v>280</v>
      </c>
      <c r="D34" s="7" t="s">
        <v>281</v>
      </c>
      <c r="E34" s="7" t="s">
        <v>282</v>
      </c>
      <c r="F34" s="7" t="s">
        <v>283</v>
      </c>
      <c r="G34" s="7" t="s">
        <v>297</v>
      </c>
      <c r="H34" s="7" t="s">
        <v>81</v>
      </c>
      <c r="I34" s="7" t="s">
        <v>195</v>
      </c>
      <c r="J34" s="7" t="s">
        <v>145</v>
      </c>
      <c r="K34" s="7" t="s">
        <v>287</v>
      </c>
      <c r="L34" s="7" t="s">
        <v>94</v>
      </c>
      <c r="M34" s="7" t="s">
        <v>148</v>
      </c>
      <c r="N34" s="7" t="s">
        <v>135</v>
      </c>
      <c r="O34" s="7" t="s">
        <v>146</v>
      </c>
      <c r="P34" s="7" t="s">
        <v>149</v>
      </c>
      <c r="Q34" s="7" t="s">
        <v>116</v>
      </c>
      <c r="R34" s="7" t="s">
        <v>213</v>
      </c>
      <c r="S34" s="7" t="s">
        <v>114</v>
      </c>
      <c r="T34" s="7" t="s">
        <v>88</v>
      </c>
      <c r="U34" s="7" t="s">
        <v>118</v>
      </c>
      <c r="V34" s="7" t="s">
        <v>120</v>
      </c>
      <c r="W34" s="7" t="s">
        <v>110</v>
      </c>
      <c r="X34" s="7" t="s">
        <v>176</v>
      </c>
      <c r="Y34" s="7" t="n">
        <v>0</v>
      </c>
      <c r="Z34" s="7" t="n">
        <v>1</v>
      </c>
      <c r="AA34" s="7" t="str">
        <f aca="false">IF(Y34&gt;Z34,"Win",IF(Y34&lt;Z34,"Loss","Draw"))</f>
        <v>Loss</v>
      </c>
      <c r="AB34" s="7" t="s">
        <v>99</v>
      </c>
      <c r="AC34" s="7" t="s">
        <v>99</v>
      </c>
      <c r="AD34" s="7" t="s">
        <v>298</v>
      </c>
      <c r="AE34" s="7" t="s">
        <v>241</v>
      </c>
      <c r="AF34" s="7" t="str">
        <f aca="false">IF(AD34&lt;AE34,AD34,AE34)</f>
        <v>Balloon, Fireball, Inferno Dragon, Lava Hound, Skeleton Dragons, Tombstone, Valkyrie, Zap</v>
      </c>
      <c r="AG34" s="7" t="str">
        <f aca="false">IF(AD34&lt;AE34,AE34,AD34)</f>
        <v>Bowler, Dart Goblin, Guards, Mortar, Poison, Rascals, Royal Delivery, Skeleton Barrel</v>
      </c>
      <c r="AH34" s="7" t="str">
        <f aca="false">IF(AD34=AF34,AA34,IF(AA34="Win","Loss",IF(AA34="Loss","Win","Draw")))</f>
        <v>Loss</v>
      </c>
      <c r="AI34" s="7" t="s">
        <v>102</v>
      </c>
    </row>
    <row r="35" customFormat="false" ht="15" hidden="false" customHeight="true" outlineLevel="0" collapsed="false">
      <c r="A35" s="5" t="s">
        <v>299</v>
      </c>
      <c r="B35" s="5" t="n">
        <v>1</v>
      </c>
      <c r="C35" s="5" t="s">
        <v>280</v>
      </c>
      <c r="D35" s="5" t="s">
        <v>281</v>
      </c>
      <c r="E35" s="5" t="s">
        <v>300</v>
      </c>
      <c r="F35" s="5" t="s">
        <v>301</v>
      </c>
      <c r="G35" s="5" t="s">
        <v>302</v>
      </c>
      <c r="H35" s="5" t="s">
        <v>81</v>
      </c>
      <c r="I35" s="5" t="s">
        <v>142</v>
      </c>
      <c r="J35" s="5" t="s">
        <v>141</v>
      </c>
      <c r="K35" s="5" t="s">
        <v>144</v>
      </c>
      <c r="L35" s="5" t="s">
        <v>140</v>
      </c>
      <c r="M35" s="5" t="s">
        <v>87</v>
      </c>
      <c r="N35" s="5" t="s">
        <v>111</v>
      </c>
      <c r="O35" s="5" t="s">
        <v>303</v>
      </c>
      <c r="P35" s="5" t="s">
        <v>120</v>
      </c>
      <c r="Q35" s="5" t="s">
        <v>200</v>
      </c>
      <c r="R35" s="5" t="s">
        <v>91</v>
      </c>
      <c r="S35" s="5" t="s">
        <v>198</v>
      </c>
      <c r="T35" s="5" t="s">
        <v>112</v>
      </c>
      <c r="U35" s="5" t="s">
        <v>86</v>
      </c>
      <c r="V35" s="5" t="s">
        <v>168</v>
      </c>
      <c r="W35" s="5" t="s">
        <v>201</v>
      </c>
      <c r="X35" s="5" t="s">
        <v>202</v>
      </c>
      <c r="Y35" s="5" t="n">
        <v>1</v>
      </c>
      <c r="Z35" s="5" t="n">
        <v>0</v>
      </c>
      <c r="AA35" s="5" t="str">
        <f aca="false">IF(Y35&gt;Z35,"Win",IF(Y35&lt;Z35,"Loss","Draw"))</f>
        <v>Win</v>
      </c>
      <c r="AB35" s="5" t="s">
        <v>98</v>
      </c>
      <c r="AC35" s="5" t="s">
        <v>99</v>
      </c>
      <c r="AD35" s="5" t="s">
        <v>304</v>
      </c>
      <c r="AE35" s="5" t="s">
        <v>305</v>
      </c>
      <c r="AF35" s="5" t="str">
        <f aca="false">IF(AD35&lt;AE35,AD35,AE35)</f>
        <v>Arrows, Barbarian Barrel, Flying Machine, Goblin Cage, Goblin Demolisher, Royal Hogs, Royal Recruits, Zappies</v>
      </c>
      <c r="AG35" s="5" t="str">
        <f aca="false">IF(AD35&lt;AE35,AE35,AD35)</f>
        <v>Berserker, Fire Spirit, Goblin Barrel, Magic Archer, Royal Delivery, Spear Goblins, Tesla, Wall Breakers</v>
      </c>
      <c r="AH35" s="5" t="str">
        <f aca="false">IF(AD35=AF35,AA35,IF(AA35="Win","Loss",IF(AA35="Loss","Win","Draw")))</f>
        <v>Loss</v>
      </c>
      <c r="AI35" s="5" t="s">
        <v>123</v>
      </c>
    </row>
    <row r="36" customFormat="false" ht="15" hidden="false" customHeight="true" outlineLevel="0" collapsed="false">
      <c r="A36" s="5" t="s">
        <v>299</v>
      </c>
      <c r="B36" s="5" t="n">
        <v>2</v>
      </c>
      <c r="C36" s="5" t="s">
        <v>280</v>
      </c>
      <c r="D36" s="5" t="s">
        <v>281</v>
      </c>
      <c r="E36" s="5" t="s">
        <v>300</v>
      </c>
      <c r="F36" s="5" t="s">
        <v>301</v>
      </c>
      <c r="G36" s="5" t="s">
        <v>306</v>
      </c>
      <c r="H36" s="5" t="s">
        <v>81</v>
      </c>
      <c r="I36" s="5" t="s">
        <v>114</v>
      </c>
      <c r="J36" s="5" t="s">
        <v>115</v>
      </c>
      <c r="K36" s="5" t="s">
        <v>116</v>
      </c>
      <c r="L36" s="5" t="s">
        <v>119</v>
      </c>
      <c r="M36" s="5" t="s">
        <v>94</v>
      </c>
      <c r="N36" s="5" t="s">
        <v>117</v>
      </c>
      <c r="O36" s="5" t="s">
        <v>118</v>
      </c>
      <c r="P36" s="5" t="s">
        <v>93</v>
      </c>
      <c r="Q36" s="5" t="s">
        <v>135</v>
      </c>
      <c r="R36" s="5" t="s">
        <v>131</v>
      </c>
      <c r="S36" s="5" t="s">
        <v>149</v>
      </c>
      <c r="T36" s="5" t="s">
        <v>109</v>
      </c>
      <c r="U36" s="5" t="s">
        <v>147</v>
      </c>
      <c r="V36" s="5" t="s">
        <v>94</v>
      </c>
      <c r="W36" s="5" t="s">
        <v>148</v>
      </c>
      <c r="X36" s="5" t="s">
        <v>115</v>
      </c>
      <c r="Y36" s="5" t="n">
        <v>1</v>
      </c>
      <c r="Z36" s="5" t="n">
        <v>0</v>
      </c>
      <c r="AA36" s="5" t="str">
        <f aca="false">IF(Y36&gt;Z36,"Win",IF(Y36&lt;Z36,"Loss","Draw"))</f>
        <v>Win</v>
      </c>
      <c r="AB36" s="5" t="s">
        <v>98</v>
      </c>
      <c r="AC36" s="5" t="s">
        <v>99</v>
      </c>
      <c r="AD36" s="5" t="s">
        <v>307</v>
      </c>
      <c r="AE36" s="5" t="s">
        <v>308</v>
      </c>
      <c r="AF36" s="5" t="str">
        <f aca="false">IF(AD36&lt;AE36,AD36,AE36)</f>
        <v>Cannon Cart, Electro Spirit, Fireball, Goblins, Minions, Mortar, Rascals, Skeleton Barrel</v>
      </c>
      <c r="AG36" s="5" t="str">
        <f aca="false">IF(AD36&lt;AE36,AE36,AD36)</f>
        <v>Fireball, Goblins, Lava Hound, Mega Minion, Ronin, Spirit Empress, Tombstone, Zap</v>
      </c>
      <c r="AH36" s="5" t="str">
        <f aca="false">IF(AD36=AF36,AA36,IF(AA36="Win","Loss",IF(AA36="Loss","Win","Draw")))</f>
        <v>Win</v>
      </c>
      <c r="AI36" s="5" t="s">
        <v>123</v>
      </c>
    </row>
    <row r="37" customFormat="false" ht="15" hidden="false" customHeight="true" outlineLevel="0" collapsed="false">
      <c r="A37" s="5" t="s">
        <v>309</v>
      </c>
      <c r="B37" s="5" t="n">
        <v>1</v>
      </c>
      <c r="C37" s="5" t="s">
        <v>280</v>
      </c>
      <c r="D37" s="5" t="s">
        <v>281</v>
      </c>
      <c r="E37" s="5" t="s">
        <v>310</v>
      </c>
      <c r="F37" s="5" t="s">
        <v>311</v>
      </c>
      <c r="G37" s="5" t="s">
        <v>312</v>
      </c>
      <c r="H37" s="5" t="s">
        <v>216</v>
      </c>
      <c r="I37" s="5" t="s">
        <v>169</v>
      </c>
      <c r="J37" s="5" t="s">
        <v>232</v>
      </c>
      <c r="K37" s="5" t="s">
        <v>168</v>
      </c>
      <c r="L37" s="5" t="s">
        <v>89</v>
      </c>
      <c r="M37" s="5" t="s">
        <v>93</v>
      </c>
      <c r="N37" s="5" t="s">
        <v>97</v>
      </c>
      <c r="O37" s="5" t="s">
        <v>167</v>
      </c>
      <c r="P37" s="5" t="s">
        <v>154</v>
      </c>
      <c r="Q37" s="5" t="s">
        <v>271</v>
      </c>
      <c r="R37" s="5" t="s">
        <v>232</v>
      </c>
      <c r="S37" s="5" t="s">
        <v>144</v>
      </c>
      <c r="T37" s="5" t="s">
        <v>167</v>
      </c>
      <c r="U37" s="5" t="s">
        <v>183</v>
      </c>
      <c r="V37" s="5" t="s">
        <v>97</v>
      </c>
      <c r="W37" s="5" t="s">
        <v>93</v>
      </c>
      <c r="X37" s="5" t="s">
        <v>182</v>
      </c>
      <c r="Y37" s="5" t="n">
        <v>0</v>
      </c>
      <c r="Z37" s="5" t="n">
        <v>1</v>
      </c>
      <c r="AA37" s="5" t="str">
        <f aca="false">IF(Y37&gt;Z37,"Win",IF(Y37&lt;Z37,"Loss","Draw"))</f>
        <v>Loss</v>
      </c>
      <c r="AB37" s="5" t="s">
        <v>98</v>
      </c>
      <c r="AC37" s="5" t="s">
        <v>99</v>
      </c>
      <c r="AD37" s="5" t="s">
        <v>313</v>
      </c>
      <c r="AE37" s="5" t="s">
        <v>272</v>
      </c>
      <c r="AF37" s="5" t="str">
        <f aca="false">IF(AD37&lt;AE37,AD37,AE37)</f>
        <v>Baby Dragon, Electro Spirit, Goblin Hut, Lightning, Mighty Miner, Royal Hogs, Skeletons, The Log</v>
      </c>
      <c r="AG37" s="5" t="str">
        <f aca="false">IF(AD37&lt;AE37,AE37,AD37)</f>
        <v>Earthquake, Electro Spirit, Firecracker, Hog Rider, Mighty Miner, Skeletons, Tesla, The Log</v>
      </c>
      <c r="AH37" s="5" t="str">
        <f aca="false">IF(AD37=AF37,AA37,IF(AA37="Win","Loss",IF(AA37="Loss","Win","Draw")))</f>
        <v>Loss</v>
      </c>
      <c r="AI37" s="5" t="s">
        <v>123</v>
      </c>
    </row>
    <row r="38" customFormat="false" ht="15" hidden="false" customHeight="true" outlineLevel="0" collapsed="false">
      <c r="A38" s="5" t="s">
        <v>309</v>
      </c>
      <c r="B38" s="5" t="n">
        <v>2</v>
      </c>
      <c r="C38" s="5" t="s">
        <v>280</v>
      </c>
      <c r="D38" s="5" t="s">
        <v>281</v>
      </c>
      <c r="E38" s="5" t="s">
        <v>310</v>
      </c>
      <c r="F38" s="5" t="s">
        <v>311</v>
      </c>
      <c r="G38" s="5" t="s">
        <v>314</v>
      </c>
      <c r="H38" s="5" t="s">
        <v>81</v>
      </c>
      <c r="I38" s="5" t="s">
        <v>107</v>
      </c>
      <c r="J38" s="5" t="s">
        <v>115</v>
      </c>
      <c r="K38" s="5" t="s">
        <v>84</v>
      </c>
      <c r="L38" s="5" t="s">
        <v>109</v>
      </c>
      <c r="M38" s="5" t="s">
        <v>130</v>
      </c>
      <c r="N38" s="5" t="s">
        <v>111</v>
      </c>
      <c r="O38" s="5" t="s">
        <v>88</v>
      </c>
      <c r="P38" s="5" t="s">
        <v>144</v>
      </c>
      <c r="Q38" s="5" t="s">
        <v>209</v>
      </c>
      <c r="R38" s="5" t="s">
        <v>145</v>
      </c>
      <c r="S38" s="5" t="s">
        <v>244</v>
      </c>
      <c r="T38" s="5" t="s">
        <v>115</v>
      </c>
      <c r="U38" s="5" t="s">
        <v>226</v>
      </c>
      <c r="V38" s="5" t="s">
        <v>91</v>
      </c>
      <c r="W38" s="5" t="s">
        <v>113</v>
      </c>
      <c r="X38" s="5" t="s">
        <v>84</v>
      </c>
      <c r="Y38" s="5" t="n">
        <v>1</v>
      </c>
      <c r="Z38" s="5" t="n">
        <v>0</v>
      </c>
      <c r="AA38" s="5" t="str">
        <f aca="false">IF(Y38&gt;Z38,"Win",IF(Y38&lt;Z38,"Loss","Draw"))</f>
        <v>Win</v>
      </c>
      <c r="AB38" s="5" t="s">
        <v>98</v>
      </c>
      <c r="AC38" s="5" t="s">
        <v>99</v>
      </c>
      <c r="AD38" s="5" t="s">
        <v>315</v>
      </c>
      <c r="AE38" s="5" t="s">
        <v>316</v>
      </c>
      <c r="AF38" s="5" t="str">
        <f aca="false">IF(AD38&lt;AE38,AD38,AE38)</f>
        <v>Balloon, Barbarian Barrel, Bomb Tower, Giant Snowball, Goblins, Ice Golem, Miner, Musketeer</v>
      </c>
      <c r="AG38" s="5" t="str">
        <f aca="false">IF(AD38&lt;AE38,AE38,AD38)</f>
        <v>Bomber, Fire Spirit, Giant Snowball, Goblin Drill, Goblins, Poison, Ronin, Tesla</v>
      </c>
      <c r="AH38" s="5" t="str">
        <f aca="false">IF(AD38=AF38,AA38,IF(AA38="Win","Loss",IF(AA38="Loss","Win","Draw")))</f>
        <v>Loss</v>
      </c>
      <c r="AI38" s="5" t="s">
        <v>123</v>
      </c>
    </row>
    <row r="39" customFormat="false" ht="15" hidden="false" customHeight="true" outlineLevel="0" collapsed="false">
      <c r="A39" s="5" t="s">
        <v>309</v>
      </c>
      <c r="B39" s="5" t="n">
        <v>3</v>
      </c>
      <c r="C39" s="5" t="s">
        <v>280</v>
      </c>
      <c r="D39" s="5" t="s">
        <v>281</v>
      </c>
      <c r="E39" s="5" t="s">
        <v>310</v>
      </c>
      <c r="F39" s="5" t="s">
        <v>311</v>
      </c>
      <c r="G39" s="5" t="s">
        <v>317</v>
      </c>
      <c r="H39" s="5" t="s">
        <v>216</v>
      </c>
      <c r="I39" s="5" t="s">
        <v>114</v>
      </c>
      <c r="J39" s="5" t="s">
        <v>318</v>
      </c>
      <c r="K39" s="5" t="s">
        <v>319</v>
      </c>
      <c r="L39" s="5" t="s">
        <v>227</v>
      </c>
      <c r="M39" s="5" t="s">
        <v>118</v>
      </c>
      <c r="N39" s="5" t="s">
        <v>140</v>
      </c>
      <c r="O39" s="5" t="s">
        <v>176</v>
      </c>
      <c r="P39" s="5" t="s">
        <v>257</v>
      </c>
      <c r="Q39" s="5" t="s">
        <v>116</v>
      </c>
      <c r="R39" s="5" t="s">
        <v>110</v>
      </c>
      <c r="S39" s="5" t="s">
        <v>114</v>
      </c>
      <c r="T39" s="5" t="s">
        <v>119</v>
      </c>
      <c r="U39" s="5" t="s">
        <v>94</v>
      </c>
      <c r="V39" s="5" t="s">
        <v>118</v>
      </c>
      <c r="W39" s="5" t="s">
        <v>303</v>
      </c>
      <c r="X39" s="5" t="s">
        <v>117</v>
      </c>
      <c r="Y39" s="5" t="n">
        <v>2</v>
      </c>
      <c r="Z39" s="5" t="n">
        <v>0</v>
      </c>
      <c r="AA39" s="5" t="str">
        <f aca="false">IF(Y39&gt;Z39,"Win",IF(Y39&lt;Z39,"Loss","Draw"))</f>
        <v>Win</v>
      </c>
      <c r="AB39" s="5" t="s">
        <v>98</v>
      </c>
      <c r="AC39" s="5" t="s">
        <v>99</v>
      </c>
      <c r="AD39" s="5" t="s">
        <v>320</v>
      </c>
      <c r="AE39" s="5" t="s">
        <v>321</v>
      </c>
      <c r="AF39" s="5" t="str">
        <f aca="false">IF(AD39&lt;AE39,AD39,AE39)</f>
        <v>Cannon Cart, Fireball, Guards, Minions, Mortar, Rascals, Skeleton Barrel, Spear Goblins</v>
      </c>
      <c r="AG39" s="5" t="str">
        <f aca="false">IF(AD39&lt;AE39,AE39,AD39)</f>
        <v>Dart Goblin, Mother Witch, Rascals, Skeleton Army, Skeleton Barrel, Skeleton King, Vines, Wall Breakers</v>
      </c>
      <c r="AH39" s="5" t="str">
        <f aca="false">IF(AD39=AF39,AA39,IF(AA39="Win","Loss",IF(AA39="Loss","Win","Draw")))</f>
        <v>Loss</v>
      </c>
      <c r="AI39" s="5" t="s">
        <v>123</v>
      </c>
    </row>
    <row r="40" customFormat="false" ht="15" hidden="false" customHeight="true" outlineLevel="0" collapsed="false">
      <c r="A40" s="5" t="s">
        <v>322</v>
      </c>
      <c r="B40" s="5" t="n">
        <v>1</v>
      </c>
      <c r="C40" s="5" t="s">
        <v>280</v>
      </c>
      <c r="D40" s="5" t="s">
        <v>281</v>
      </c>
      <c r="E40" s="5" t="s">
        <v>323</v>
      </c>
      <c r="F40" s="5" t="s">
        <v>324</v>
      </c>
      <c r="G40" s="5" t="s">
        <v>325</v>
      </c>
      <c r="H40" s="5" t="s">
        <v>81</v>
      </c>
      <c r="I40" s="5" t="s">
        <v>140</v>
      </c>
      <c r="J40" s="5" t="s">
        <v>141</v>
      </c>
      <c r="K40" s="5" t="s">
        <v>225</v>
      </c>
      <c r="L40" s="5" t="s">
        <v>110</v>
      </c>
      <c r="M40" s="5" t="s">
        <v>111</v>
      </c>
      <c r="N40" s="5" t="s">
        <v>226</v>
      </c>
      <c r="O40" s="5" t="s">
        <v>120</v>
      </c>
      <c r="P40" s="5" t="s">
        <v>113</v>
      </c>
      <c r="Q40" s="5" t="s">
        <v>169</v>
      </c>
      <c r="R40" s="5" t="s">
        <v>199</v>
      </c>
      <c r="S40" s="5" t="s">
        <v>239</v>
      </c>
      <c r="T40" s="5" t="s">
        <v>326</v>
      </c>
      <c r="U40" s="5" t="s">
        <v>327</v>
      </c>
      <c r="V40" s="5" t="s">
        <v>112</v>
      </c>
      <c r="W40" s="5" t="s">
        <v>227</v>
      </c>
      <c r="X40" s="5" t="s">
        <v>92</v>
      </c>
      <c r="Y40" s="5" t="n">
        <v>0</v>
      </c>
      <c r="Z40" s="5" t="n">
        <v>1</v>
      </c>
      <c r="AA40" s="5" t="str">
        <f aca="false">IF(Y40&gt;Z40,"Win",IF(Y40&lt;Z40,"Loss","Draw"))</f>
        <v>Loss</v>
      </c>
      <c r="AB40" s="5" t="s">
        <v>98</v>
      </c>
      <c r="AC40" s="5" t="s">
        <v>99</v>
      </c>
      <c r="AD40" s="5" t="s">
        <v>328</v>
      </c>
      <c r="AE40" s="5" t="s">
        <v>329</v>
      </c>
      <c r="AF40" s="5" t="str">
        <f aca="false">IF(AD40&lt;AE40,AD40,AE40)</f>
        <v>Arrows, Baby Dragon, Battle Ram, Giant Skeleton, Golden Knight, Mother Witch, Royal Ghost, Void</v>
      </c>
      <c r="AG40" s="5" t="str">
        <f aca="false">IF(AD40&lt;AE40,AE40,AD40)</f>
        <v>Bats, Bomb Tower, Fire Spirit, Guards, Magic Archer, Miner, Royal Delivery, Wall Breakers</v>
      </c>
      <c r="AH40" s="5" t="str">
        <f aca="false">IF(AD40=AF40,AA40,IF(AA40="Win","Loss",IF(AA40="Loss","Win","Draw")))</f>
        <v>Win</v>
      </c>
      <c r="AI40" s="5" t="s">
        <v>123</v>
      </c>
    </row>
    <row r="41" customFormat="false" ht="15" hidden="false" customHeight="true" outlineLevel="0" collapsed="false">
      <c r="A41" s="5" t="s">
        <v>322</v>
      </c>
      <c r="B41" s="5" t="n">
        <v>2</v>
      </c>
      <c r="C41" s="5" t="s">
        <v>280</v>
      </c>
      <c r="D41" s="5" t="s">
        <v>281</v>
      </c>
      <c r="E41" s="5" t="s">
        <v>323</v>
      </c>
      <c r="F41" s="5" t="s">
        <v>324</v>
      </c>
      <c r="G41" s="5" t="s">
        <v>330</v>
      </c>
      <c r="H41" s="5" t="s">
        <v>81</v>
      </c>
      <c r="I41" s="5" t="s">
        <v>107</v>
      </c>
      <c r="J41" s="5" t="s">
        <v>232</v>
      </c>
      <c r="K41" s="5" t="s">
        <v>84</v>
      </c>
      <c r="L41" s="5" t="s">
        <v>144</v>
      </c>
      <c r="M41" s="5" t="s">
        <v>93</v>
      </c>
      <c r="N41" s="5" t="s">
        <v>86</v>
      </c>
      <c r="O41" s="5" t="s">
        <v>88</v>
      </c>
      <c r="P41" s="5" t="s">
        <v>97</v>
      </c>
      <c r="Q41" s="5" t="s">
        <v>144</v>
      </c>
      <c r="R41" s="5" t="s">
        <v>181</v>
      </c>
      <c r="S41" s="5" t="s">
        <v>168</v>
      </c>
      <c r="T41" s="5" t="s">
        <v>86</v>
      </c>
      <c r="U41" s="5" t="s">
        <v>183</v>
      </c>
      <c r="V41" s="5" t="s">
        <v>167</v>
      </c>
      <c r="W41" s="5" t="s">
        <v>146</v>
      </c>
      <c r="X41" s="5" t="s">
        <v>120</v>
      </c>
      <c r="Y41" s="5" t="n">
        <v>1</v>
      </c>
      <c r="Z41" s="5" t="n">
        <v>0</v>
      </c>
      <c r="AA41" s="5" t="str">
        <f aca="false">IF(Y41&gt;Z41,"Win",IF(Y41&lt;Z41,"Loss","Draw"))</f>
        <v>Win</v>
      </c>
      <c r="AB41" s="5" t="s">
        <v>98</v>
      </c>
      <c r="AC41" s="5" t="s">
        <v>99</v>
      </c>
      <c r="AD41" s="5" t="s">
        <v>331</v>
      </c>
      <c r="AE41" s="5" t="s">
        <v>332</v>
      </c>
      <c r="AF41" s="5" t="str">
        <f aca="false">IF(AD41&lt;AE41,AD41,AE41)</f>
        <v>Earthquake, Goblin Demolisher, Monk, Royal Delivery, Royal Hogs, Skeleton Dragons, Tesla, The Log</v>
      </c>
      <c r="AG41" s="5" t="str">
        <f aca="false">IF(AD41&lt;AE41,AE41,AD41)</f>
        <v>Electro Spirit, Giant Snowball, Goblin Demolisher, Goblin Drill, Mighty Miner, Poison, Skeletons, Tesla</v>
      </c>
      <c r="AH41" s="5" t="str">
        <f aca="false">IF(AD41=AF41,AA41,IF(AA41="Win","Loss",IF(AA41="Loss","Win","Draw")))</f>
        <v>Loss</v>
      </c>
      <c r="AI41" s="5" t="s">
        <v>123</v>
      </c>
    </row>
    <row r="42" customFormat="false" ht="15" hidden="false" customHeight="true" outlineLevel="0" collapsed="false">
      <c r="A42" s="5" t="s">
        <v>322</v>
      </c>
      <c r="B42" s="5" t="n">
        <v>3</v>
      </c>
      <c r="C42" s="5" t="s">
        <v>280</v>
      </c>
      <c r="D42" s="5" t="s">
        <v>281</v>
      </c>
      <c r="E42" s="5" t="s">
        <v>323</v>
      </c>
      <c r="F42" s="5" t="s">
        <v>324</v>
      </c>
      <c r="G42" s="5" t="s">
        <v>333</v>
      </c>
      <c r="H42" s="5" t="s">
        <v>81</v>
      </c>
      <c r="I42" s="5" t="s">
        <v>142</v>
      </c>
      <c r="J42" s="5" t="s">
        <v>115</v>
      </c>
      <c r="K42" s="5" t="s">
        <v>287</v>
      </c>
      <c r="L42" s="5" t="s">
        <v>143</v>
      </c>
      <c r="M42" s="5" t="s">
        <v>129</v>
      </c>
      <c r="N42" s="5" t="s">
        <v>176</v>
      </c>
      <c r="O42" s="5" t="s">
        <v>334</v>
      </c>
      <c r="P42" s="5" t="s">
        <v>335</v>
      </c>
      <c r="Q42" s="5" t="s">
        <v>140</v>
      </c>
      <c r="R42" s="5" t="s">
        <v>153</v>
      </c>
      <c r="S42" s="5" t="s">
        <v>141</v>
      </c>
      <c r="T42" s="5" t="s">
        <v>336</v>
      </c>
      <c r="U42" s="5" t="s">
        <v>226</v>
      </c>
      <c r="V42" s="5" t="s">
        <v>91</v>
      </c>
      <c r="W42" s="5" t="s">
        <v>113</v>
      </c>
      <c r="X42" s="5" t="s">
        <v>87</v>
      </c>
      <c r="Y42" s="5" t="n">
        <v>3</v>
      </c>
      <c r="Z42" s="5" t="n">
        <v>0</v>
      </c>
      <c r="AA42" s="5" t="str">
        <f aca="false">IF(Y42&gt;Z42,"Win",IF(Y42&lt;Z42,"Loss","Draw"))</f>
        <v>Win</v>
      </c>
      <c r="AB42" s="5" t="s">
        <v>98</v>
      </c>
      <c r="AC42" s="5" t="s">
        <v>99</v>
      </c>
      <c r="AD42" s="5" t="s">
        <v>337</v>
      </c>
      <c r="AE42" s="5" t="s">
        <v>338</v>
      </c>
      <c r="AF42" s="5" t="str">
        <f aca="false">IF(AD42&lt;AE42,AD42,AE42)</f>
        <v>Barbarian Barrel, Berserker, Bomb Tower, Goblinstein, Magic Archer, Miner, Tornado, Wall Breakers</v>
      </c>
      <c r="AG42" s="5" t="str">
        <f aca="false">IF(AD42&lt;AE42,AE42,AD42)</f>
        <v>Dart Goblin, Goblin Barrel, Goblins, Ice Spirit, Inferno Tower, Rocket, Suspicious Bush, Valkyrie</v>
      </c>
      <c r="AH42" s="5" t="str">
        <f aca="false">IF(AD42=AF42,AA42,IF(AA42="Win","Loss",IF(AA42="Loss","Win","Draw")))</f>
        <v>Loss</v>
      </c>
      <c r="AI42" s="5" t="s">
        <v>123</v>
      </c>
    </row>
    <row r="43" customFormat="false" ht="15" hidden="false" customHeight="true" outlineLevel="0" collapsed="false">
      <c r="A43" s="5" t="s">
        <v>339</v>
      </c>
      <c r="B43" s="5" t="n">
        <v>1</v>
      </c>
      <c r="C43" s="5" t="s">
        <v>280</v>
      </c>
      <c r="D43" s="5" t="s">
        <v>281</v>
      </c>
      <c r="E43" s="5" t="s">
        <v>340</v>
      </c>
      <c r="F43" s="5" t="s">
        <v>341</v>
      </c>
      <c r="G43" s="5" t="s">
        <v>342</v>
      </c>
      <c r="H43" s="5" t="s">
        <v>81</v>
      </c>
      <c r="I43" s="5" t="s">
        <v>144</v>
      </c>
      <c r="J43" s="5" t="s">
        <v>232</v>
      </c>
      <c r="K43" s="5" t="s">
        <v>271</v>
      </c>
      <c r="L43" s="5" t="s">
        <v>93</v>
      </c>
      <c r="M43" s="5" t="s">
        <v>97</v>
      </c>
      <c r="N43" s="5" t="s">
        <v>182</v>
      </c>
      <c r="O43" s="5" t="s">
        <v>183</v>
      </c>
      <c r="P43" s="5" t="s">
        <v>91</v>
      </c>
      <c r="Q43" s="5" t="s">
        <v>140</v>
      </c>
      <c r="R43" s="5" t="s">
        <v>141</v>
      </c>
      <c r="S43" s="5" t="s">
        <v>153</v>
      </c>
      <c r="T43" s="5" t="s">
        <v>226</v>
      </c>
      <c r="U43" s="5" t="s">
        <v>87</v>
      </c>
      <c r="V43" s="5" t="s">
        <v>336</v>
      </c>
      <c r="W43" s="5" t="s">
        <v>91</v>
      </c>
      <c r="X43" s="5" t="s">
        <v>113</v>
      </c>
      <c r="Y43" s="5" t="n">
        <v>3</v>
      </c>
      <c r="Z43" s="5" t="n">
        <v>0</v>
      </c>
      <c r="AA43" s="5" t="str">
        <f aca="false">IF(Y43&gt;Z43,"Win",IF(Y43&lt;Z43,"Loss","Draw"))</f>
        <v>Win</v>
      </c>
      <c r="AB43" s="5" t="s">
        <v>98</v>
      </c>
      <c r="AC43" s="5" t="s">
        <v>99</v>
      </c>
      <c r="AD43" s="5" t="s">
        <v>343</v>
      </c>
      <c r="AE43" s="5" t="s">
        <v>338</v>
      </c>
      <c r="AF43" s="5" t="str">
        <f aca="false">IF(AD43&lt;AE43,AD43,AE43)</f>
        <v>Barbarian Barrel, Berserker, Bomb Tower, Goblinstein, Magic Archer, Miner, Tornado, Wall Breakers</v>
      </c>
      <c r="AG43" s="5" t="str">
        <f aca="false">IF(AD43&lt;AE43,AE43,AD43)</f>
        <v>Barbarian Barrel, Earthquake, Electro Spirit, Firecracker, Hog Rider, Mighty Miner, Skeletons, Tesla</v>
      </c>
      <c r="AH43" s="5" t="str">
        <f aca="false">IF(AD43=AF43,AA43,IF(AA43="Win","Loss",IF(AA43="Loss","Win","Draw")))</f>
        <v>Loss</v>
      </c>
      <c r="AI43" s="5" t="s">
        <v>123</v>
      </c>
    </row>
    <row r="44" customFormat="false" ht="15" hidden="false" customHeight="true" outlineLevel="0" collapsed="false">
      <c r="A44" s="5" t="s">
        <v>339</v>
      </c>
      <c r="B44" s="5" t="n">
        <v>2</v>
      </c>
      <c r="C44" s="5" t="s">
        <v>280</v>
      </c>
      <c r="D44" s="5" t="s">
        <v>281</v>
      </c>
      <c r="E44" s="5" t="s">
        <v>340</v>
      </c>
      <c r="F44" s="5" t="s">
        <v>341</v>
      </c>
      <c r="G44" s="5" t="s">
        <v>344</v>
      </c>
      <c r="H44" s="5" t="s">
        <v>81</v>
      </c>
      <c r="I44" s="5" t="s">
        <v>116</v>
      </c>
      <c r="J44" s="5" t="s">
        <v>153</v>
      </c>
      <c r="K44" s="5" t="s">
        <v>92</v>
      </c>
      <c r="L44" s="5" t="s">
        <v>119</v>
      </c>
      <c r="M44" s="5" t="s">
        <v>154</v>
      </c>
      <c r="N44" s="5" t="s">
        <v>117</v>
      </c>
      <c r="O44" s="5" t="s">
        <v>167</v>
      </c>
      <c r="P44" s="5" t="s">
        <v>115</v>
      </c>
      <c r="Q44" s="5" t="s">
        <v>114</v>
      </c>
      <c r="R44" s="5" t="s">
        <v>115</v>
      </c>
      <c r="S44" s="5" t="s">
        <v>116</v>
      </c>
      <c r="T44" s="5" t="s">
        <v>119</v>
      </c>
      <c r="U44" s="5" t="s">
        <v>94</v>
      </c>
      <c r="V44" s="5" t="s">
        <v>176</v>
      </c>
      <c r="W44" s="5" t="s">
        <v>118</v>
      </c>
      <c r="X44" s="5" t="s">
        <v>93</v>
      </c>
      <c r="Y44" s="5" t="n">
        <v>0</v>
      </c>
      <c r="Z44" s="5" t="n">
        <v>1</v>
      </c>
      <c r="AA44" s="5" t="str">
        <f aca="false">IF(Y44&gt;Z44,"Win",IF(Y44&lt;Z44,"Loss","Draw"))</f>
        <v>Loss</v>
      </c>
      <c r="AB44" s="5" t="s">
        <v>98</v>
      </c>
      <c r="AC44" s="5" t="s">
        <v>99</v>
      </c>
      <c r="AD44" s="5" t="s">
        <v>345</v>
      </c>
      <c r="AE44" s="5" t="s">
        <v>346</v>
      </c>
      <c r="AF44" s="5" t="str">
        <f aca="false">IF(AD44&lt;AE44,AD44,AE44)</f>
        <v>Cannon Cart, Dart Goblin, Electro Spirit, Fireball, Goblins, Mortar, Rascals, Skeleton Barrel</v>
      </c>
      <c r="AG44" s="5" t="str">
        <f aca="false">IF(AD44&lt;AE44,AE44,AD44)</f>
        <v>Cannon Cart, Goblins, Goblinstein, Lightning, Minions, Mortar, Royal Ghost, The Log</v>
      </c>
      <c r="AH44" s="5" t="str">
        <f aca="false">IF(AD44=AF44,AA44,IF(AA44="Win","Loss",IF(AA44="Loss","Win","Draw")))</f>
        <v>Win</v>
      </c>
      <c r="AI44" s="5" t="s">
        <v>123</v>
      </c>
    </row>
    <row r="45" customFormat="false" ht="16.5" hidden="false" customHeight="true" outlineLevel="0" collapsed="false">
      <c r="A45" s="5" t="s">
        <v>347</v>
      </c>
      <c r="B45" s="5" t="n">
        <v>1</v>
      </c>
      <c r="C45" s="5" t="s">
        <v>280</v>
      </c>
      <c r="D45" s="5" t="s">
        <v>281</v>
      </c>
      <c r="E45" s="5" t="s">
        <v>348</v>
      </c>
      <c r="F45" s="5" t="s">
        <v>349</v>
      </c>
      <c r="G45" s="5" t="s">
        <v>350</v>
      </c>
      <c r="H45" s="5" t="s">
        <v>81</v>
      </c>
      <c r="I45" s="5" t="s">
        <v>142</v>
      </c>
      <c r="J45" s="5" t="s">
        <v>141</v>
      </c>
      <c r="K45" s="5" t="s">
        <v>140</v>
      </c>
      <c r="L45" s="5" t="s">
        <v>143</v>
      </c>
      <c r="M45" s="5" t="s">
        <v>111</v>
      </c>
      <c r="N45" s="5" t="s">
        <v>113</v>
      </c>
      <c r="O45" s="5" t="s">
        <v>120</v>
      </c>
      <c r="P45" s="5" t="s">
        <v>87</v>
      </c>
      <c r="Q45" s="5" t="s">
        <v>135</v>
      </c>
      <c r="R45" s="5" t="s">
        <v>83</v>
      </c>
      <c r="S45" s="5" t="s">
        <v>131</v>
      </c>
      <c r="T45" s="5" t="s">
        <v>200</v>
      </c>
      <c r="U45" s="5" t="s">
        <v>147</v>
      </c>
      <c r="V45" s="5" t="s">
        <v>148</v>
      </c>
      <c r="W45" s="5" t="s">
        <v>91</v>
      </c>
      <c r="X45" s="5" t="s">
        <v>94</v>
      </c>
      <c r="Y45" s="5" t="n">
        <v>1</v>
      </c>
      <c r="Z45" s="5" t="n">
        <v>0</v>
      </c>
      <c r="AA45" s="5" t="str">
        <f aca="false">IF(Y45&gt;Z45,"Win",IF(Y45&lt;Z45,"Loss","Draw"))</f>
        <v>Win</v>
      </c>
      <c r="AB45" s="5" t="s">
        <v>98</v>
      </c>
      <c r="AC45" s="5" t="s">
        <v>99</v>
      </c>
      <c r="AD45" s="5" t="s">
        <v>351</v>
      </c>
      <c r="AE45" s="5" t="s">
        <v>352</v>
      </c>
      <c r="AF45" s="5" t="str">
        <f aca="false">IF(AD45&lt;AE45,AD45,AE45)</f>
        <v>Barbarian Barrel, Dark Prince, Fireball, Goblin Cage, Lava Hound, Mega Minion, Spirit Empress, Zap</v>
      </c>
      <c r="AG45" s="5" t="str">
        <f aca="false">IF(AD45&lt;AE45,AE45,AD45)</f>
        <v>Berserker, Bomb Tower, Fire Spirit, Goblin Barrel, Ice Spirit, Magic Archer, Royal Delivery, Wall Breakers</v>
      </c>
      <c r="AH45" s="5" t="str">
        <f aca="false">IF(AD45=AF45,AA45,IF(AA45="Win","Loss",IF(AA45="Loss","Win","Draw")))</f>
        <v>Loss</v>
      </c>
      <c r="AI45" s="5" t="s">
        <v>123</v>
      </c>
    </row>
    <row r="46" customFormat="false" ht="16.5" hidden="false" customHeight="true" outlineLevel="0" collapsed="false">
      <c r="A46" s="5" t="s">
        <v>347</v>
      </c>
      <c r="B46" s="5" t="n">
        <v>2</v>
      </c>
      <c r="C46" s="5" t="s">
        <v>280</v>
      </c>
      <c r="D46" s="5" t="s">
        <v>281</v>
      </c>
      <c r="E46" s="5" t="s">
        <v>348</v>
      </c>
      <c r="F46" s="5" t="s">
        <v>349</v>
      </c>
      <c r="G46" s="5" t="s">
        <v>353</v>
      </c>
      <c r="H46" s="5" t="s">
        <v>81</v>
      </c>
      <c r="I46" s="5" t="s">
        <v>107</v>
      </c>
      <c r="J46" s="5" t="s">
        <v>181</v>
      </c>
      <c r="K46" s="5" t="s">
        <v>84</v>
      </c>
      <c r="L46" s="5" t="s">
        <v>86</v>
      </c>
      <c r="M46" s="5" t="s">
        <v>115</v>
      </c>
      <c r="N46" s="5" t="s">
        <v>144</v>
      </c>
      <c r="O46" s="5" t="s">
        <v>88</v>
      </c>
      <c r="P46" s="5" t="s">
        <v>93</v>
      </c>
      <c r="Q46" s="5" t="s">
        <v>239</v>
      </c>
      <c r="R46" s="5" t="s">
        <v>141</v>
      </c>
      <c r="S46" s="5" t="s">
        <v>210</v>
      </c>
      <c r="T46" s="5" t="s">
        <v>112</v>
      </c>
      <c r="U46" s="5" t="s">
        <v>117</v>
      </c>
      <c r="V46" s="5" t="s">
        <v>155</v>
      </c>
      <c r="W46" s="5" t="s">
        <v>190</v>
      </c>
      <c r="X46" s="5" t="s">
        <v>240</v>
      </c>
      <c r="Y46" s="5" t="n">
        <v>1</v>
      </c>
      <c r="Z46" s="5" t="n">
        <v>0</v>
      </c>
      <c r="AA46" s="5" t="str">
        <f aca="false">IF(Y46&gt;Z46,"Win",IF(Y46&lt;Z46,"Loss","Draw"))</f>
        <v>Win</v>
      </c>
      <c r="AB46" s="5" t="s">
        <v>98</v>
      </c>
      <c r="AC46" s="5" t="s">
        <v>99</v>
      </c>
      <c r="AD46" s="5" t="s">
        <v>354</v>
      </c>
      <c r="AE46" s="5" t="s">
        <v>355</v>
      </c>
      <c r="AF46" s="5" t="str">
        <f aca="false">IF(AD46&lt;AE46,AD46,AE46)</f>
        <v>Arrows, Bandit, Battle Ram, Magic Archer, Mega Knight, Minions, Prince, Rage</v>
      </c>
      <c r="AG46" s="5" t="str">
        <f aca="false">IF(AD46&lt;AE46,AE46,AD46)</f>
        <v>Electro Spirit, Giant Snowball, Goblin Demolisher, Goblin Drill, Goblins, Monk, Poison, Tesla</v>
      </c>
      <c r="AH46" s="5" t="str">
        <f aca="false">IF(AD46=AF46,AA46,IF(AA46="Win","Loss",IF(AA46="Loss","Win","Draw")))</f>
        <v>Loss</v>
      </c>
      <c r="AI46" s="5" t="s">
        <v>123</v>
      </c>
    </row>
    <row r="47" customFormat="false" ht="15" hidden="false" customHeight="true" outlineLevel="0" collapsed="false">
      <c r="A47" s="5" t="s">
        <v>356</v>
      </c>
      <c r="B47" s="5" t="n">
        <v>1</v>
      </c>
      <c r="C47" s="5" t="s">
        <v>280</v>
      </c>
      <c r="D47" s="5" t="s">
        <v>281</v>
      </c>
      <c r="E47" s="5" t="s">
        <v>357</v>
      </c>
      <c r="F47" s="5" t="s">
        <v>358</v>
      </c>
      <c r="G47" s="5" t="s">
        <v>359</v>
      </c>
      <c r="H47" s="5" t="s">
        <v>81</v>
      </c>
      <c r="I47" s="5" t="s">
        <v>140</v>
      </c>
      <c r="J47" s="5" t="s">
        <v>141</v>
      </c>
      <c r="K47" s="5" t="s">
        <v>142</v>
      </c>
      <c r="L47" s="5" t="s">
        <v>87</v>
      </c>
      <c r="M47" s="5" t="s">
        <v>111</v>
      </c>
      <c r="N47" s="5" t="s">
        <v>143</v>
      </c>
      <c r="O47" s="5" t="s">
        <v>120</v>
      </c>
      <c r="P47" s="5" t="s">
        <v>144</v>
      </c>
      <c r="Q47" s="5" t="s">
        <v>132</v>
      </c>
      <c r="R47" s="5" t="s">
        <v>199</v>
      </c>
      <c r="S47" s="5" t="s">
        <v>210</v>
      </c>
      <c r="T47" s="5" t="s">
        <v>183</v>
      </c>
      <c r="U47" s="5" t="s">
        <v>112</v>
      </c>
      <c r="V47" s="5" t="s">
        <v>182</v>
      </c>
      <c r="W47" s="5" t="s">
        <v>227</v>
      </c>
      <c r="X47" s="5" t="s">
        <v>146</v>
      </c>
      <c r="Y47" s="5" t="n">
        <v>0</v>
      </c>
      <c r="Z47" s="5" t="n">
        <v>1</v>
      </c>
      <c r="AA47" s="5" t="str">
        <f aca="false">IF(Y47&gt;Z47,"Win",IF(Y47&lt;Z47,"Loss","Draw"))</f>
        <v>Loss</v>
      </c>
      <c r="AB47" s="5" t="s">
        <v>98</v>
      </c>
      <c r="AC47" s="5" t="s">
        <v>99</v>
      </c>
      <c r="AD47" s="5" t="s">
        <v>150</v>
      </c>
      <c r="AE47" s="5" t="s">
        <v>360</v>
      </c>
      <c r="AF47" s="5" t="str">
        <f aca="false">IF(AD47&lt;AE47,AD47,AE47)</f>
        <v>Arrows, Earthquake, Golden Knight, Hog Rider, Lumberjack, Mega Knight, Mother Witch, Skeleton Dragons</v>
      </c>
      <c r="AG47" s="5" t="str">
        <f aca="false">IF(AD47&lt;AE47,AE47,AD47)</f>
        <v>Berserker, Fire Spirit, Goblin Barrel, Ice Spirit, Magic Archer, Royal Delivery, Tesla, Wall Breakers</v>
      </c>
      <c r="AH47" s="5" t="str">
        <f aca="false">IF(AD47=AF47,AA47,IF(AA47="Win","Loss",IF(AA47="Loss","Win","Draw")))</f>
        <v>Win</v>
      </c>
      <c r="AI47" s="5" t="s">
        <v>123</v>
      </c>
    </row>
    <row r="48" customFormat="false" ht="15" hidden="false" customHeight="true" outlineLevel="0" collapsed="false">
      <c r="A48" s="5" t="s">
        <v>356</v>
      </c>
      <c r="B48" s="5" t="n">
        <v>2</v>
      </c>
      <c r="C48" s="5" t="s">
        <v>280</v>
      </c>
      <c r="D48" s="5" t="s">
        <v>281</v>
      </c>
      <c r="E48" s="5" t="s">
        <v>357</v>
      </c>
      <c r="F48" s="5" t="s">
        <v>358</v>
      </c>
      <c r="G48" s="5" t="s">
        <v>361</v>
      </c>
      <c r="H48" s="5" t="s">
        <v>81</v>
      </c>
      <c r="I48" s="5" t="s">
        <v>210</v>
      </c>
      <c r="J48" s="5" t="s">
        <v>199</v>
      </c>
      <c r="K48" s="5" t="s">
        <v>132</v>
      </c>
      <c r="L48" s="5" t="s">
        <v>227</v>
      </c>
      <c r="M48" s="5" t="s">
        <v>117</v>
      </c>
      <c r="N48" s="5" t="s">
        <v>182</v>
      </c>
      <c r="O48" s="5" t="s">
        <v>112</v>
      </c>
      <c r="P48" s="5" t="s">
        <v>155</v>
      </c>
      <c r="Q48" s="5" t="s">
        <v>168</v>
      </c>
      <c r="R48" s="5" t="s">
        <v>181</v>
      </c>
      <c r="S48" s="5" t="s">
        <v>82</v>
      </c>
      <c r="T48" s="5" t="s">
        <v>113</v>
      </c>
      <c r="U48" s="5" t="s">
        <v>93</v>
      </c>
      <c r="V48" s="5" t="s">
        <v>87</v>
      </c>
      <c r="W48" s="5" t="s">
        <v>167</v>
      </c>
      <c r="X48" s="5" t="s">
        <v>154</v>
      </c>
      <c r="Y48" s="5" t="n">
        <v>1</v>
      </c>
      <c r="Z48" s="5" t="n">
        <v>0</v>
      </c>
      <c r="AA48" s="5" t="str">
        <f aca="false">IF(Y48&gt;Z48,"Win",IF(Y48&lt;Z48,"Loss","Draw"))</f>
        <v>Win</v>
      </c>
      <c r="AB48" s="5" t="s">
        <v>98</v>
      </c>
      <c r="AC48" s="5" t="s">
        <v>99</v>
      </c>
      <c r="AD48" s="5" t="s">
        <v>362</v>
      </c>
      <c r="AE48" s="5" t="s">
        <v>363</v>
      </c>
      <c r="AF48" s="5" t="str">
        <f aca="false">IF(AD48&lt;AE48,AD48,AE48)</f>
        <v>Archers, Berserker, Bomb Tower, Electro Spirit, Lightning, Monk, Royal Hogs, The Log</v>
      </c>
      <c r="AG48" s="5" t="str">
        <f aca="false">IF(AD48&lt;AE48,AE48,AD48)</f>
        <v>Arrows, Golden Knight, Hog Rider, Lumberjack, Mega Knight, Minions, Mother Witch, Rage</v>
      </c>
      <c r="AH48" s="5" t="str">
        <f aca="false">IF(AD48=AF48,AA48,IF(AA48="Win","Loss",IF(AA48="Loss","Win","Draw")))</f>
        <v>Loss</v>
      </c>
      <c r="AI48" s="5" t="s">
        <v>123</v>
      </c>
    </row>
    <row r="49" customFormat="false" ht="15" hidden="false" customHeight="true" outlineLevel="0" collapsed="false">
      <c r="A49" s="5" t="s">
        <v>356</v>
      </c>
      <c r="B49" s="5" t="n">
        <v>3</v>
      </c>
      <c r="C49" s="5" t="s">
        <v>280</v>
      </c>
      <c r="D49" s="5" t="s">
        <v>281</v>
      </c>
      <c r="E49" s="5" t="s">
        <v>357</v>
      </c>
      <c r="F49" s="5" t="s">
        <v>358</v>
      </c>
      <c r="G49" s="5" t="s">
        <v>364</v>
      </c>
      <c r="H49" s="5" t="s">
        <v>81</v>
      </c>
      <c r="I49" s="5" t="s">
        <v>135</v>
      </c>
      <c r="J49" s="5" t="s">
        <v>83</v>
      </c>
      <c r="K49" s="5" t="s">
        <v>200</v>
      </c>
      <c r="L49" s="5" t="s">
        <v>146</v>
      </c>
      <c r="M49" s="5" t="s">
        <v>147</v>
      </c>
      <c r="N49" s="5" t="s">
        <v>148</v>
      </c>
      <c r="O49" s="5" t="s">
        <v>94</v>
      </c>
      <c r="P49" s="5" t="s">
        <v>130</v>
      </c>
      <c r="Q49" s="5" t="s">
        <v>200</v>
      </c>
      <c r="R49" s="5" t="s">
        <v>213</v>
      </c>
      <c r="S49" s="5" t="s">
        <v>90</v>
      </c>
      <c r="T49" s="5" t="s">
        <v>94</v>
      </c>
      <c r="U49" s="5" t="s">
        <v>365</v>
      </c>
      <c r="V49" s="5" t="s">
        <v>174</v>
      </c>
      <c r="W49" s="5" t="s">
        <v>91</v>
      </c>
      <c r="X49" s="5" t="s">
        <v>92</v>
      </c>
      <c r="Y49" s="5" t="n">
        <v>1</v>
      </c>
      <c r="Z49" s="5" t="n">
        <v>0</v>
      </c>
      <c r="AA49" s="5" t="str">
        <f aca="false">IF(Y49&gt;Z49,"Win",IF(Y49&lt;Z49,"Loss","Draw"))</f>
        <v>Win</v>
      </c>
      <c r="AB49" s="5" t="s">
        <v>98</v>
      </c>
      <c r="AC49" s="5" t="s">
        <v>99</v>
      </c>
      <c r="AD49" s="5" t="s">
        <v>366</v>
      </c>
      <c r="AE49" s="5" t="s">
        <v>367</v>
      </c>
      <c r="AF49" s="5" t="str">
        <f aca="false">IF(AD49&lt;AE49,AD49,AE49)</f>
        <v>Barbarian Barrel, Bowler, Fireball, Goblin Cage, Heal Spirit, Phoenix, Royal Ghost, Royal Giant</v>
      </c>
      <c r="AG49" s="5" t="str">
        <f aca="false">IF(AD49&lt;AE49,AE49,AD49)</f>
        <v>Bomber, Dark Prince, Fireball, Goblin Cage, Lava Hound, Skeleton Dragons, Spirit Empress, Zap</v>
      </c>
      <c r="AH49" s="5" t="str">
        <f aca="false">IF(AD49=AF49,AA49,IF(AA49="Win","Loss",IF(AA49="Loss","Win","Draw")))</f>
        <v>Loss</v>
      </c>
      <c r="AI49" s="5" t="s">
        <v>123</v>
      </c>
    </row>
    <row r="50" customFormat="false" ht="15" hidden="false" customHeight="true" outlineLevel="0" collapsed="false">
      <c r="A50" s="5" t="s">
        <v>368</v>
      </c>
      <c r="B50" s="5" t="n">
        <v>1</v>
      </c>
      <c r="C50" s="5" t="s">
        <v>280</v>
      </c>
      <c r="D50" s="5" t="s">
        <v>281</v>
      </c>
      <c r="E50" s="5" t="s">
        <v>369</v>
      </c>
      <c r="F50" s="5" t="s">
        <v>370</v>
      </c>
      <c r="G50" s="5" t="s">
        <v>371</v>
      </c>
      <c r="H50" s="5" t="s">
        <v>372</v>
      </c>
      <c r="I50" s="5" t="s">
        <v>140</v>
      </c>
      <c r="J50" s="5" t="s">
        <v>83</v>
      </c>
      <c r="K50" s="5" t="s">
        <v>142</v>
      </c>
      <c r="L50" s="5" t="s">
        <v>87</v>
      </c>
      <c r="M50" s="5" t="s">
        <v>111</v>
      </c>
      <c r="N50" s="5" t="s">
        <v>176</v>
      </c>
      <c r="O50" s="5" t="s">
        <v>120</v>
      </c>
      <c r="P50" s="5" t="s">
        <v>144</v>
      </c>
      <c r="Q50" s="5" t="s">
        <v>116</v>
      </c>
      <c r="R50" s="5" t="s">
        <v>153</v>
      </c>
      <c r="S50" s="5" t="s">
        <v>92</v>
      </c>
      <c r="T50" s="5" t="s">
        <v>119</v>
      </c>
      <c r="U50" s="5" t="s">
        <v>117</v>
      </c>
      <c r="V50" s="5" t="s">
        <v>97</v>
      </c>
      <c r="W50" s="5" t="s">
        <v>91</v>
      </c>
      <c r="X50" s="5" t="s">
        <v>154</v>
      </c>
      <c r="Y50" s="5" t="n">
        <v>1</v>
      </c>
      <c r="Z50" s="5" t="n">
        <v>0</v>
      </c>
      <c r="AA50" s="5" t="str">
        <f aca="false">IF(Y50&gt;Z50,"Win",IF(Y50&lt;Z50,"Loss","Draw"))</f>
        <v>Win</v>
      </c>
      <c r="AB50" s="5" t="s">
        <v>98</v>
      </c>
      <c r="AC50" s="5" t="s">
        <v>99</v>
      </c>
      <c r="AD50" s="5" t="s">
        <v>373</v>
      </c>
      <c r="AE50" s="5" t="s">
        <v>160</v>
      </c>
      <c r="AF50" s="5" t="str">
        <f aca="false">IF(AD50&lt;AE50,AD50,AE50)</f>
        <v>Barbarian Barrel, Cannon Cart, Goblinstein, Lightning, Minions, Mortar, Royal Ghost, Skeletons</v>
      </c>
      <c r="AG50" s="5" t="str">
        <f aca="false">IF(AD50&lt;AE50,AE50,AD50)</f>
        <v>Berserker, Dark Prince, Dart Goblin, Fire Spirit, Goblin Barrel, Royal Delivery, Tesla, Wall Breakers</v>
      </c>
      <c r="AH50" s="5" t="str">
        <f aca="false">IF(AD50=AF50,AA50,IF(AA50="Win","Loss",IF(AA50="Loss","Win","Draw")))</f>
        <v>Loss</v>
      </c>
      <c r="AI50" s="5" t="s">
        <v>123</v>
      </c>
    </row>
    <row r="51" customFormat="false" ht="15" hidden="false" customHeight="true" outlineLevel="0" collapsed="false">
      <c r="A51" s="5" t="s">
        <v>368</v>
      </c>
      <c r="B51" s="5" t="n">
        <v>2</v>
      </c>
      <c r="C51" s="5" t="s">
        <v>280</v>
      </c>
      <c r="D51" s="5" t="s">
        <v>281</v>
      </c>
      <c r="E51" s="5" t="s">
        <v>369</v>
      </c>
      <c r="F51" s="5" t="s">
        <v>370</v>
      </c>
      <c r="G51" s="5" t="s">
        <v>374</v>
      </c>
      <c r="H51" s="5" t="s">
        <v>81</v>
      </c>
      <c r="I51" s="5" t="s">
        <v>210</v>
      </c>
      <c r="J51" s="5" t="s">
        <v>213</v>
      </c>
      <c r="K51" s="5" t="s">
        <v>132</v>
      </c>
      <c r="L51" s="5" t="s">
        <v>182</v>
      </c>
      <c r="M51" s="5" t="s">
        <v>227</v>
      </c>
      <c r="N51" s="5" t="s">
        <v>112</v>
      </c>
      <c r="O51" s="5" t="s">
        <v>155</v>
      </c>
      <c r="P51" s="5" t="s">
        <v>147</v>
      </c>
      <c r="Q51" s="5" t="s">
        <v>375</v>
      </c>
      <c r="R51" s="5" t="s">
        <v>145</v>
      </c>
      <c r="S51" s="5" t="s">
        <v>128</v>
      </c>
      <c r="T51" s="5" t="s">
        <v>226</v>
      </c>
      <c r="U51" s="5" t="s">
        <v>336</v>
      </c>
      <c r="V51" s="5" t="s">
        <v>135</v>
      </c>
      <c r="W51" s="5" t="s">
        <v>113</v>
      </c>
      <c r="X51" s="5" t="s">
        <v>87</v>
      </c>
      <c r="Y51" s="5" t="n">
        <v>0</v>
      </c>
      <c r="Z51" s="5" t="n">
        <v>1</v>
      </c>
      <c r="AA51" s="5" t="str">
        <f aca="false">IF(Y51&gt;Z51,"Win",IF(Y51&lt;Z51,"Loss","Draw"))</f>
        <v>Loss</v>
      </c>
      <c r="AB51" s="5" t="s">
        <v>98</v>
      </c>
      <c r="AC51" s="5" t="s">
        <v>99</v>
      </c>
      <c r="AD51" s="5" t="s">
        <v>376</v>
      </c>
      <c r="AE51" s="5" t="s">
        <v>377</v>
      </c>
      <c r="AF51" s="5" t="str">
        <f aca="false">IF(AD51&lt;AE51,AD51,AE51)</f>
        <v>Arrows, Bowler, Hog Rider, Lumberjack, Mega Knight, Mother Witch, Rage, Spirit Empress</v>
      </c>
      <c r="AG51" s="5" t="str">
        <f aca="false">IF(AD51&lt;AE51,AE51,AD51)</f>
        <v>Balloon, Berserker, Bomb Tower, Executioner, Knight, Miner, Tornado, Zap</v>
      </c>
      <c r="AH51" s="5" t="str">
        <f aca="false">IF(AD51=AF51,AA51,IF(AA51="Win","Loss",IF(AA51="Loss","Win","Draw")))</f>
        <v>Loss</v>
      </c>
      <c r="AI51" s="5" t="s">
        <v>123</v>
      </c>
    </row>
    <row r="52" customFormat="false" ht="15" hidden="false" customHeight="true" outlineLevel="0" collapsed="false">
      <c r="A52" s="5" t="s">
        <v>368</v>
      </c>
      <c r="B52" s="5" t="n">
        <v>3</v>
      </c>
      <c r="C52" s="5" t="s">
        <v>280</v>
      </c>
      <c r="D52" s="5" t="s">
        <v>281</v>
      </c>
      <c r="E52" s="5" t="s">
        <v>369</v>
      </c>
      <c r="F52" s="5" t="s">
        <v>370</v>
      </c>
      <c r="G52" s="5" t="s">
        <v>378</v>
      </c>
      <c r="H52" s="5" t="s">
        <v>81</v>
      </c>
      <c r="I52" s="5" t="s">
        <v>200</v>
      </c>
      <c r="J52" s="5" t="s">
        <v>318</v>
      </c>
      <c r="K52" s="5" t="s">
        <v>169</v>
      </c>
      <c r="L52" s="5" t="s">
        <v>136</v>
      </c>
      <c r="M52" s="5" t="s">
        <v>91</v>
      </c>
      <c r="N52" s="5" t="s">
        <v>130</v>
      </c>
      <c r="O52" s="5" t="s">
        <v>154</v>
      </c>
      <c r="P52" s="5" t="s">
        <v>201</v>
      </c>
      <c r="Q52" s="5" t="s">
        <v>90</v>
      </c>
      <c r="R52" s="5" t="s">
        <v>149</v>
      </c>
      <c r="S52" s="5" t="s">
        <v>181</v>
      </c>
      <c r="T52" s="5" t="s">
        <v>227</v>
      </c>
      <c r="U52" s="5" t="s">
        <v>95</v>
      </c>
      <c r="V52" s="5" t="s">
        <v>94</v>
      </c>
      <c r="W52" s="5" t="s">
        <v>146</v>
      </c>
      <c r="X52" s="5" t="s">
        <v>167</v>
      </c>
      <c r="Y52" s="5" t="n">
        <v>0</v>
      </c>
      <c r="Z52" s="5" t="n">
        <v>1</v>
      </c>
      <c r="AA52" s="5" t="str">
        <f aca="false">IF(Y52&gt;Z52,"Win",IF(Y52&lt;Z52,"Loss","Draw"))</f>
        <v>Loss</v>
      </c>
      <c r="AB52" s="5" t="s">
        <v>98</v>
      </c>
      <c r="AC52" s="5" t="s">
        <v>99</v>
      </c>
      <c r="AD52" s="5" t="s">
        <v>379</v>
      </c>
      <c r="AE52" s="5" t="s">
        <v>229</v>
      </c>
      <c r="AF52" s="5" t="str">
        <f aca="false">IF(AD52&lt;AE52,AD52,AE52)</f>
        <v>Baby Dragon, Barbarian Barrel, Bomber, Flying Machine, Goblin Cage, Golem, Lightning, Skeleton King</v>
      </c>
      <c r="AG52" s="5" t="str">
        <f aca="false">IF(AD52&lt;AE52,AE52,AD52)</f>
        <v>Fireball, Fisherman, Monk, Mother Witch, Royal Giant, Skeleton Dragons, The Log, Tombstone</v>
      </c>
      <c r="AH52" s="5" t="str">
        <f aca="false">IF(AD52=AF52,AA52,IF(AA52="Win","Loss",IF(AA52="Loss","Win","Draw")))</f>
        <v>Loss</v>
      </c>
      <c r="AI52" s="5" t="s">
        <v>123</v>
      </c>
    </row>
    <row r="53" customFormat="false" ht="15" hidden="false" customHeight="true" outlineLevel="0" collapsed="false">
      <c r="A53" s="5" t="s">
        <v>380</v>
      </c>
      <c r="B53" s="5" t="n">
        <v>1</v>
      </c>
      <c r="C53" s="5" t="s">
        <v>280</v>
      </c>
      <c r="D53" s="5" t="s">
        <v>281</v>
      </c>
      <c r="E53" s="5" t="s">
        <v>381</v>
      </c>
      <c r="F53" s="5" t="s">
        <v>382</v>
      </c>
      <c r="G53" s="5" t="s">
        <v>383</v>
      </c>
      <c r="H53" s="5" t="s">
        <v>81</v>
      </c>
      <c r="I53" s="5" t="s">
        <v>107</v>
      </c>
      <c r="J53" s="5" t="s">
        <v>232</v>
      </c>
      <c r="K53" s="5" t="s">
        <v>84</v>
      </c>
      <c r="L53" s="5" t="s">
        <v>86</v>
      </c>
      <c r="M53" s="5" t="s">
        <v>144</v>
      </c>
      <c r="N53" s="5" t="s">
        <v>111</v>
      </c>
      <c r="O53" s="5" t="s">
        <v>88</v>
      </c>
      <c r="P53" s="5" t="s">
        <v>110</v>
      </c>
      <c r="Q53" s="5" t="s">
        <v>168</v>
      </c>
      <c r="R53" s="5" t="s">
        <v>213</v>
      </c>
      <c r="S53" s="5" t="s">
        <v>92</v>
      </c>
      <c r="T53" s="5" t="s">
        <v>227</v>
      </c>
      <c r="U53" s="5" t="s">
        <v>202</v>
      </c>
      <c r="V53" s="5" t="s">
        <v>95</v>
      </c>
      <c r="W53" s="5" t="s">
        <v>112</v>
      </c>
      <c r="X53" s="5" t="s">
        <v>327</v>
      </c>
      <c r="Y53" s="5" t="n">
        <v>1</v>
      </c>
      <c r="Z53" s="5" t="n">
        <v>0</v>
      </c>
      <c r="AA53" s="5" t="str">
        <f aca="false">IF(Y53&gt;Z53,"Win",IF(Y53&lt;Z53,"Loss","Draw"))</f>
        <v>Win</v>
      </c>
      <c r="AB53" s="5" t="s">
        <v>98</v>
      </c>
      <c r="AC53" s="5" t="s">
        <v>99</v>
      </c>
      <c r="AD53" s="5" t="s">
        <v>384</v>
      </c>
      <c r="AE53" s="5" t="s">
        <v>385</v>
      </c>
      <c r="AF53" s="5" t="str">
        <f aca="false">IF(AD53&lt;AE53,AD53,AE53)</f>
        <v>Arrows, Bowler, Fisherman, Giant Skeleton, Mother Witch, Royal Ghost, Royal Hogs, Zappies</v>
      </c>
      <c r="AG53" s="5" t="str">
        <f aca="false">IF(AD53&lt;AE53,AE53,AD53)</f>
        <v>Fire Spirit, Giant Snowball, Goblin Demolisher, Goblin Drill, Guards, Mighty Miner, Poison, Tesla</v>
      </c>
      <c r="AH53" s="5" t="str">
        <f aca="false">IF(AD53=AF53,AA53,IF(AA53="Win","Loss",IF(AA53="Loss","Win","Draw")))</f>
        <v>Loss</v>
      </c>
      <c r="AI53" s="5" t="s">
        <v>123</v>
      </c>
    </row>
    <row r="54" customFormat="false" ht="15" hidden="false" customHeight="true" outlineLevel="0" collapsed="false">
      <c r="A54" s="5" t="s">
        <v>380</v>
      </c>
      <c r="B54" s="5" t="n">
        <v>2</v>
      </c>
      <c r="C54" s="5" t="s">
        <v>280</v>
      </c>
      <c r="D54" s="5" t="s">
        <v>281</v>
      </c>
      <c r="E54" s="5" t="s">
        <v>381</v>
      </c>
      <c r="F54" s="5" t="s">
        <v>382</v>
      </c>
      <c r="G54" s="5" t="s">
        <v>386</v>
      </c>
      <c r="H54" s="5" t="s">
        <v>222</v>
      </c>
      <c r="I54" s="5" t="s">
        <v>142</v>
      </c>
      <c r="J54" s="5" t="s">
        <v>141</v>
      </c>
      <c r="K54" s="5" t="s">
        <v>140</v>
      </c>
      <c r="L54" s="5" t="s">
        <v>143</v>
      </c>
      <c r="M54" s="5" t="s">
        <v>97</v>
      </c>
      <c r="N54" s="5" t="s">
        <v>87</v>
      </c>
      <c r="O54" s="5" t="s">
        <v>129</v>
      </c>
      <c r="P54" s="5" t="s">
        <v>120</v>
      </c>
      <c r="Q54" s="5" t="s">
        <v>239</v>
      </c>
      <c r="R54" s="5" t="s">
        <v>244</v>
      </c>
      <c r="S54" s="5" t="s">
        <v>199</v>
      </c>
      <c r="T54" s="5" t="s">
        <v>174</v>
      </c>
      <c r="U54" s="5" t="s">
        <v>159</v>
      </c>
      <c r="V54" s="5" t="s">
        <v>96</v>
      </c>
      <c r="W54" s="5" t="s">
        <v>240</v>
      </c>
      <c r="X54" s="5" t="s">
        <v>91</v>
      </c>
      <c r="Y54" s="5" t="n">
        <v>1</v>
      </c>
      <c r="Z54" s="5" t="n">
        <v>0</v>
      </c>
      <c r="AA54" s="5" t="str">
        <f aca="false">IF(Y54&gt;Z54,"Win",IF(Y54&lt;Z54,"Loss","Draw"))</f>
        <v>Win</v>
      </c>
      <c r="AB54" s="5" t="s">
        <v>98</v>
      </c>
      <c r="AC54" s="5" t="s">
        <v>99</v>
      </c>
      <c r="AD54" s="5" t="s">
        <v>387</v>
      </c>
      <c r="AE54" s="5" t="s">
        <v>388</v>
      </c>
      <c r="AF54" s="5" t="str">
        <f aca="false">IF(AD54&lt;AE54,AD54,AE54)</f>
        <v>Bandit, Barbarian Barrel, Battle Ram, Elixir Collector, Golden Knight, Heal Spirit, Hunter, Ice Golem</v>
      </c>
      <c r="AG54" s="5" t="str">
        <f aca="false">IF(AD54&lt;AE54,AE54,AD54)</f>
        <v>Berserker, Goblin Barrel, Ice Spirit, Inferno Tower, Magic Archer, Royal Delivery, Skeletons, Wall Breakers</v>
      </c>
      <c r="AH54" s="5" t="str">
        <f aca="false">IF(AD54=AF54,AA54,IF(AA54="Win","Loss",IF(AA54="Loss","Win","Draw")))</f>
        <v>Loss</v>
      </c>
      <c r="AI54" s="5" t="s">
        <v>123</v>
      </c>
    </row>
    <row r="55" customFormat="false" ht="16.5" hidden="false" customHeight="true" outlineLevel="0" collapsed="false">
      <c r="A55" s="5" t="s">
        <v>389</v>
      </c>
      <c r="B55" s="5" t="n">
        <v>1</v>
      </c>
      <c r="C55" s="5" t="s">
        <v>280</v>
      </c>
      <c r="D55" s="5" t="s">
        <v>281</v>
      </c>
      <c r="E55" s="6" t="s">
        <v>390</v>
      </c>
      <c r="F55" s="5" t="s">
        <v>391</v>
      </c>
      <c r="G55" s="5" t="s">
        <v>392</v>
      </c>
      <c r="H55" s="5" t="s">
        <v>251</v>
      </c>
      <c r="I55" s="5" t="s">
        <v>142</v>
      </c>
      <c r="J55" s="5" t="s">
        <v>115</v>
      </c>
      <c r="K55" s="5" t="s">
        <v>287</v>
      </c>
      <c r="L55" s="5" t="s">
        <v>111</v>
      </c>
      <c r="M55" s="5" t="s">
        <v>140</v>
      </c>
      <c r="N55" s="5" t="s">
        <v>143</v>
      </c>
      <c r="O55" s="5" t="s">
        <v>176</v>
      </c>
      <c r="P55" s="5" t="s">
        <v>334</v>
      </c>
      <c r="Q55" s="5" t="s">
        <v>239</v>
      </c>
      <c r="R55" s="5" t="s">
        <v>199</v>
      </c>
      <c r="S55" s="5" t="s">
        <v>210</v>
      </c>
      <c r="T55" s="5" t="s">
        <v>227</v>
      </c>
      <c r="U55" s="5" t="s">
        <v>146</v>
      </c>
      <c r="V55" s="5" t="s">
        <v>393</v>
      </c>
      <c r="W55" s="5" t="s">
        <v>240</v>
      </c>
      <c r="X55" s="5" t="s">
        <v>112</v>
      </c>
      <c r="Y55" s="5" t="n">
        <v>1</v>
      </c>
      <c r="Z55" s="5" t="n">
        <v>0</v>
      </c>
      <c r="AA55" s="5" t="str">
        <f aca="false">IF(Y55&gt;Z55,"Win",IF(Y55&lt;Z55,"Loss","Draw"))</f>
        <v>Win</v>
      </c>
      <c r="AB55" s="5" t="s">
        <v>98</v>
      </c>
      <c r="AC55" s="5" t="s">
        <v>99</v>
      </c>
      <c r="AD55" s="5" t="s">
        <v>394</v>
      </c>
      <c r="AE55" s="5" t="s">
        <v>395</v>
      </c>
      <c r="AF55" s="5" t="str">
        <f aca="false">IF(AD55&lt;AE55,AD55,AE55)</f>
        <v>Arrows, Bandit, Battle Ram, Electro Wizard, Golden Knight, Mega Knight, Mother Witch, Skeleton Dragons</v>
      </c>
      <c r="AG55" s="5" t="str">
        <f aca="false">IF(AD55&lt;AE55,AE55,AD55)</f>
        <v>Dart Goblin, Fire Spirit, Goblin Barrel, Goblins, Ice Spirit, Rocket, Valkyrie, Wall Breakers</v>
      </c>
      <c r="AH55" s="5" t="str">
        <f aca="false">IF(AD55=AF55,AA55,IF(AA55="Win","Loss",IF(AA55="Loss","Win","Draw")))</f>
        <v>Loss</v>
      </c>
      <c r="AI55" s="5" t="s">
        <v>123</v>
      </c>
    </row>
    <row r="56" customFormat="false" ht="16.5" hidden="false" customHeight="true" outlineLevel="0" collapsed="false">
      <c r="A56" s="5" t="s">
        <v>389</v>
      </c>
      <c r="B56" s="5" t="n">
        <v>2</v>
      </c>
      <c r="C56" s="5" t="s">
        <v>280</v>
      </c>
      <c r="D56" s="5" t="s">
        <v>281</v>
      </c>
      <c r="E56" s="6" t="s">
        <v>390</v>
      </c>
      <c r="F56" s="5" t="s">
        <v>391</v>
      </c>
      <c r="G56" s="5" t="s">
        <v>396</v>
      </c>
      <c r="H56" s="5" t="s">
        <v>251</v>
      </c>
      <c r="I56" s="5" t="s">
        <v>168</v>
      </c>
      <c r="J56" s="5" t="s">
        <v>141</v>
      </c>
      <c r="K56" s="5" t="s">
        <v>144</v>
      </c>
      <c r="L56" s="5" t="s">
        <v>93</v>
      </c>
      <c r="M56" s="5" t="s">
        <v>91</v>
      </c>
      <c r="N56" s="5" t="s">
        <v>97</v>
      </c>
      <c r="O56" s="5" t="s">
        <v>109</v>
      </c>
      <c r="P56" s="5" t="s">
        <v>154</v>
      </c>
      <c r="Q56" s="5" t="s">
        <v>82</v>
      </c>
      <c r="R56" s="5" t="s">
        <v>83</v>
      </c>
      <c r="S56" s="5" t="s">
        <v>144</v>
      </c>
      <c r="T56" s="5" t="s">
        <v>85</v>
      </c>
      <c r="U56" s="5" t="s">
        <v>88</v>
      </c>
      <c r="V56" s="5" t="s">
        <v>97</v>
      </c>
      <c r="W56" s="5" t="s">
        <v>143</v>
      </c>
      <c r="X56" s="5" t="s">
        <v>91</v>
      </c>
      <c r="Y56" s="5" t="n">
        <v>0</v>
      </c>
      <c r="Z56" s="5" t="n">
        <v>1</v>
      </c>
      <c r="AA56" s="5" t="str">
        <f aca="false">IF(Y56&gt;Z56,"Win",IF(Y56&lt;Z56,"Loss","Draw"))</f>
        <v>Loss</v>
      </c>
      <c r="AB56" s="5" t="s">
        <v>98</v>
      </c>
      <c r="AC56" s="5" t="s">
        <v>99</v>
      </c>
      <c r="AD56" s="5" t="s">
        <v>223</v>
      </c>
      <c r="AE56" s="5" t="s">
        <v>397</v>
      </c>
      <c r="AF56" s="5" t="str">
        <f aca="false">IF(AD56&lt;AE56,AD56,AE56)</f>
        <v>Archers, Barbarian Barrel, Dark Prince, Graveyard, Ice Spirit, Poison, Skeletons, Tesla</v>
      </c>
      <c r="AG56" s="5" t="str">
        <f aca="false">IF(AD56&lt;AE56,AE56,AD56)</f>
        <v>Barbarian Barrel, Electro Spirit, Lightning, Magic Archer, Ronin, Royal Hogs, Skeletons, Tesla</v>
      </c>
      <c r="AH56" s="5" t="str">
        <f aca="false">IF(AD56=AF56,AA56,IF(AA56="Win","Loss",IF(AA56="Loss","Win","Draw")))</f>
        <v>Win</v>
      </c>
      <c r="AI56" s="5" t="s">
        <v>123</v>
      </c>
    </row>
    <row r="57" customFormat="false" ht="16.5" hidden="false" customHeight="true" outlineLevel="0" collapsed="false">
      <c r="A57" s="5" t="s">
        <v>389</v>
      </c>
      <c r="B57" s="5" t="n">
        <v>3</v>
      </c>
      <c r="C57" s="5" t="s">
        <v>280</v>
      </c>
      <c r="D57" s="5" t="s">
        <v>281</v>
      </c>
      <c r="E57" s="6" t="s">
        <v>390</v>
      </c>
      <c r="F57" s="5" t="s">
        <v>391</v>
      </c>
      <c r="G57" s="5" t="s">
        <v>398</v>
      </c>
      <c r="H57" s="5" t="s">
        <v>251</v>
      </c>
      <c r="I57" s="5" t="s">
        <v>132</v>
      </c>
      <c r="J57" s="5" t="s">
        <v>149</v>
      </c>
      <c r="K57" s="5" t="s">
        <v>225</v>
      </c>
      <c r="L57" s="5" t="s">
        <v>147</v>
      </c>
      <c r="M57" s="5" t="s">
        <v>146</v>
      </c>
      <c r="N57" s="5" t="s">
        <v>326</v>
      </c>
      <c r="O57" s="5" t="s">
        <v>399</v>
      </c>
      <c r="P57" s="5" t="s">
        <v>148</v>
      </c>
      <c r="Q57" s="5" t="s">
        <v>142</v>
      </c>
      <c r="R57" s="5" t="s">
        <v>141</v>
      </c>
      <c r="S57" s="5" t="s">
        <v>140</v>
      </c>
      <c r="T57" s="5" t="s">
        <v>109</v>
      </c>
      <c r="U57" s="5" t="s">
        <v>170</v>
      </c>
      <c r="V57" s="5" t="s">
        <v>111</v>
      </c>
      <c r="W57" s="5" t="s">
        <v>87</v>
      </c>
      <c r="X57" s="5" t="s">
        <v>120</v>
      </c>
      <c r="Y57" s="5" t="n">
        <v>1</v>
      </c>
      <c r="Z57" s="5" t="n">
        <v>0</v>
      </c>
      <c r="AA57" s="5" t="str">
        <f aca="false">IF(Y57&gt;Z57,"Win",IF(Y57&lt;Z57,"Loss","Draw"))</f>
        <v>Win</v>
      </c>
      <c r="AB57" s="5" t="s">
        <v>98</v>
      </c>
      <c r="AC57" s="5" t="s">
        <v>99</v>
      </c>
      <c r="AD57" s="5" t="s">
        <v>400</v>
      </c>
      <c r="AE57" s="5" t="s">
        <v>401</v>
      </c>
      <c r="AF57" s="5" t="str">
        <f aca="false">IF(AD57&lt;AE57,AD57,AE57)</f>
        <v>Bats, Clone, Lava Hound, Lumberjack, Skeleton Dragons, Spirit Empress, Tombstone, Void</v>
      </c>
      <c r="AG57" s="5" t="str">
        <f aca="false">IF(AD57&lt;AE57,AE57,AD57)</f>
        <v>Berserker, Cannon, Fire Spirit, Goblin Barrel, Magic Archer, Ronin, Royal Delivery, Wall Breakers</v>
      </c>
      <c r="AH57" s="5" t="str">
        <f aca="false">IF(AD57=AF57,AA57,IF(AA57="Win","Loss",IF(AA57="Loss","Win","Draw")))</f>
        <v>Win</v>
      </c>
      <c r="AI57" s="5" t="s">
        <v>123</v>
      </c>
    </row>
    <row r="58" customFormat="false" ht="16.5" hidden="false" customHeight="true" outlineLevel="0" collapsed="false">
      <c r="A58" s="5" t="s">
        <v>402</v>
      </c>
      <c r="B58" s="5" t="n">
        <v>1</v>
      </c>
      <c r="C58" s="5" t="s">
        <v>403</v>
      </c>
      <c r="D58" s="5" t="s">
        <v>404</v>
      </c>
      <c r="E58" s="6" t="s">
        <v>405</v>
      </c>
      <c r="F58" s="5" t="s">
        <v>406</v>
      </c>
      <c r="G58" s="5" t="s">
        <v>407</v>
      </c>
      <c r="H58" s="5" t="s">
        <v>408</v>
      </c>
      <c r="I58" s="5" t="s">
        <v>135</v>
      </c>
      <c r="J58" s="5" t="s">
        <v>83</v>
      </c>
      <c r="K58" s="5" t="s">
        <v>200</v>
      </c>
      <c r="L58" s="5" t="s">
        <v>147</v>
      </c>
      <c r="M58" s="5" t="s">
        <v>169</v>
      </c>
      <c r="N58" s="5" t="s">
        <v>87</v>
      </c>
      <c r="O58" s="5" t="s">
        <v>94</v>
      </c>
      <c r="P58" s="5" t="s">
        <v>148</v>
      </c>
      <c r="Q58" s="5" t="s">
        <v>144</v>
      </c>
      <c r="R58" s="5" t="s">
        <v>91</v>
      </c>
      <c r="S58" s="5" t="s">
        <v>293</v>
      </c>
      <c r="T58" s="5" t="s">
        <v>128</v>
      </c>
      <c r="U58" s="5" t="s">
        <v>143</v>
      </c>
      <c r="V58" s="5" t="s">
        <v>88</v>
      </c>
      <c r="W58" s="5" t="s">
        <v>85</v>
      </c>
      <c r="X58" s="5" t="s">
        <v>97</v>
      </c>
      <c r="Y58" s="5" t="n">
        <v>0</v>
      </c>
      <c r="Z58" s="5" t="n">
        <v>1</v>
      </c>
      <c r="AA58" s="5" t="str">
        <f aca="false">IF(Y58&gt;Z58,"Win",IF(Y58&lt;Z58,"Loss","Draw"))</f>
        <v>Loss</v>
      </c>
      <c r="AB58" s="5" t="s">
        <v>98</v>
      </c>
      <c r="AC58" s="5" t="s">
        <v>99</v>
      </c>
      <c r="AD58" s="5" t="s">
        <v>409</v>
      </c>
      <c r="AE58" s="5" t="s">
        <v>410</v>
      </c>
      <c r="AF58" s="5" t="str">
        <f aca="false">IF(AD58&lt;AE58,AD58,AE58)</f>
        <v>Baby Dragon, Berserker, Dark Prince, Fireball, Goblin Cage, Lava Hound, Spirit Empress, Zap</v>
      </c>
      <c r="AG58" s="5" t="str">
        <f aca="false">IF(AD58&lt;AE58,AE58,AD58)</f>
        <v>Barbarian Barrel, Furnace, Graveyard, Ice Spirit, Knight, Poison, Skeletons, Tesla</v>
      </c>
      <c r="AH58" s="5" t="str">
        <f aca="false">IF(AD58=AF58,AA58,IF(AA58="Win","Loss",IF(AA58="Loss","Win","Draw")))</f>
        <v>Loss</v>
      </c>
      <c r="AI58" s="5" t="s">
        <v>102</v>
      </c>
    </row>
    <row r="59" customFormat="false" ht="16.5" hidden="false" customHeight="true" outlineLevel="0" collapsed="false">
      <c r="A59" s="5" t="s">
        <v>402</v>
      </c>
      <c r="B59" s="5" t="n">
        <v>2</v>
      </c>
      <c r="C59" s="5" t="s">
        <v>403</v>
      </c>
      <c r="D59" s="5" t="s">
        <v>404</v>
      </c>
      <c r="E59" s="6" t="s">
        <v>405</v>
      </c>
      <c r="F59" s="5" t="s">
        <v>406</v>
      </c>
      <c r="G59" s="5" t="s">
        <v>411</v>
      </c>
      <c r="H59" s="5" t="s">
        <v>408</v>
      </c>
      <c r="I59" s="5" t="s">
        <v>412</v>
      </c>
      <c r="J59" s="5" t="s">
        <v>199</v>
      </c>
      <c r="K59" s="5" t="s">
        <v>84</v>
      </c>
      <c r="L59" s="5" t="s">
        <v>227</v>
      </c>
      <c r="M59" s="5" t="s">
        <v>112</v>
      </c>
      <c r="N59" s="5" t="s">
        <v>393</v>
      </c>
      <c r="O59" s="5" t="s">
        <v>146</v>
      </c>
      <c r="P59" s="5" t="s">
        <v>182</v>
      </c>
      <c r="Q59" s="5" t="s">
        <v>90</v>
      </c>
      <c r="R59" s="5" t="s">
        <v>149</v>
      </c>
      <c r="S59" s="5" t="s">
        <v>181</v>
      </c>
      <c r="T59" s="5" t="s">
        <v>167</v>
      </c>
      <c r="U59" s="5" t="s">
        <v>95</v>
      </c>
      <c r="V59" s="5" t="s">
        <v>94</v>
      </c>
      <c r="W59" s="5" t="s">
        <v>146</v>
      </c>
      <c r="X59" s="5" t="s">
        <v>202</v>
      </c>
      <c r="Y59" s="5" t="n">
        <v>1</v>
      </c>
      <c r="Z59" s="5" t="n">
        <v>0</v>
      </c>
      <c r="AA59" s="5" t="str">
        <f aca="false">IF(Y59&gt;Z59,"Win",IF(Y59&lt;Z59,"Loss","Draw"))</f>
        <v>Win</v>
      </c>
      <c r="AB59" s="5" t="s">
        <v>98</v>
      </c>
      <c r="AC59" s="5" t="s">
        <v>99</v>
      </c>
      <c r="AD59" s="5" t="s">
        <v>413</v>
      </c>
      <c r="AE59" s="5" t="s">
        <v>414</v>
      </c>
      <c r="AF59" s="5" t="str">
        <f aca="false">IF(AD59&lt;AE59,AD59,AE59)</f>
        <v>Arrows, Electro Wizard, Giant Snowball, Golden Knight, Hog Rider, Mother Witch, P.E.K.K.A, Skeleton Dragons</v>
      </c>
      <c r="AG59" s="5" t="str">
        <f aca="false">IF(AD59&lt;AE59,AE59,AD59)</f>
        <v>Fireball, Fisherman, Monk, Royal Giant, Skeleton Dragons, The Log, Tombstone, Zappies</v>
      </c>
      <c r="AH59" s="5" t="str">
        <f aca="false">IF(AD59=AF59,AA59,IF(AA59="Win","Loss",IF(AA59="Loss","Win","Draw")))</f>
        <v>Win</v>
      </c>
      <c r="AI59" s="5" t="s">
        <v>102</v>
      </c>
    </row>
    <row r="60" customFormat="false" ht="16.5" hidden="false" customHeight="true" outlineLevel="0" collapsed="false">
      <c r="A60" s="7" t="s">
        <v>415</v>
      </c>
      <c r="B60" s="7" t="n">
        <v>1</v>
      </c>
      <c r="C60" s="7" t="s">
        <v>403</v>
      </c>
      <c r="D60" s="7" t="s">
        <v>404</v>
      </c>
      <c r="E60" s="8" t="s">
        <v>405</v>
      </c>
      <c r="F60" s="7" t="s">
        <v>406</v>
      </c>
      <c r="G60" s="7" t="s">
        <v>416</v>
      </c>
      <c r="H60" s="7" t="s">
        <v>216</v>
      </c>
      <c r="I60" s="7" t="s">
        <v>84</v>
      </c>
      <c r="J60" s="7" t="s">
        <v>141</v>
      </c>
      <c r="K60" s="7" t="s">
        <v>144</v>
      </c>
      <c r="L60" s="7" t="s">
        <v>107</v>
      </c>
      <c r="M60" s="7" t="s">
        <v>128</v>
      </c>
      <c r="N60" s="7" t="s">
        <v>87</v>
      </c>
      <c r="O60" s="7" t="s">
        <v>88</v>
      </c>
      <c r="P60" s="7" t="s">
        <v>111</v>
      </c>
      <c r="Q60" s="7" t="s">
        <v>168</v>
      </c>
      <c r="R60" s="7" t="s">
        <v>232</v>
      </c>
      <c r="S60" s="7" t="s">
        <v>169</v>
      </c>
      <c r="T60" s="7" t="s">
        <v>154</v>
      </c>
      <c r="U60" s="7" t="s">
        <v>93</v>
      </c>
      <c r="V60" s="7" t="s">
        <v>167</v>
      </c>
      <c r="W60" s="7" t="s">
        <v>170</v>
      </c>
      <c r="X60" s="7" t="s">
        <v>97</v>
      </c>
      <c r="Y60" s="7" t="n">
        <v>1</v>
      </c>
      <c r="Z60" s="7" t="n">
        <v>0</v>
      </c>
      <c r="AA60" s="7" t="str">
        <f aca="false">IF(Y60&gt;Z60,"Win",IF(Y60&lt;Z60,"Loss","Draw"))</f>
        <v>Win</v>
      </c>
      <c r="AB60" s="7" t="s">
        <v>99</v>
      </c>
      <c r="AC60" s="7" t="s">
        <v>99</v>
      </c>
      <c r="AD60" s="7" t="s">
        <v>417</v>
      </c>
      <c r="AE60" s="7" t="s">
        <v>418</v>
      </c>
      <c r="AF60" s="7" t="str">
        <f aca="false">IF(AD60&lt;AE60,AD60,AE60)</f>
        <v>Baby Dragon, Cannon, Electro Spirit, Lightning, Mighty Miner, Royal Hogs, Skeletons, The Log</v>
      </c>
      <c r="AG60" s="7" t="str">
        <f aca="false">IF(AD60&lt;AE60,AE60,AD60)</f>
        <v>Berserker, Fire Spirit, Giant Snowball, Goblin Drill, Knight, Magic Archer, Poison, Tesla</v>
      </c>
      <c r="AH60" s="7" t="str">
        <f aca="false">IF(AD60=AF60,AA60,IF(AA60="Win","Loss",IF(AA60="Loss","Win","Draw")))</f>
        <v>Loss</v>
      </c>
      <c r="AI60" s="7" t="s">
        <v>102</v>
      </c>
    </row>
    <row r="61" customFormat="false" ht="16.5" hidden="false" customHeight="true" outlineLevel="0" collapsed="false">
      <c r="A61" s="7" t="s">
        <v>415</v>
      </c>
      <c r="B61" s="7" t="n">
        <v>2</v>
      </c>
      <c r="C61" s="7" t="s">
        <v>403</v>
      </c>
      <c r="D61" s="7" t="s">
        <v>404</v>
      </c>
      <c r="E61" s="8" t="s">
        <v>405</v>
      </c>
      <c r="F61" s="7" t="s">
        <v>406</v>
      </c>
      <c r="G61" s="7" t="s">
        <v>419</v>
      </c>
      <c r="H61" s="7" t="s">
        <v>408</v>
      </c>
      <c r="I61" s="7" t="s">
        <v>142</v>
      </c>
      <c r="J61" s="7" t="s">
        <v>175</v>
      </c>
      <c r="K61" s="7" t="s">
        <v>176</v>
      </c>
      <c r="L61" s="7" t="s">
        <v>143</v>
      </c>
      <c r="M61" s="7" t="s">
        <v>170</v>
      </c>
      <c r="N61" s="7" t="s">
        <v>120</v>
      </c>
      <c r="O61" s="7" t="s">
        <v>93</v>
      </c>
      <c r="P61" s="7" t="s">
        <v>97</v>
      </c>
      <c r="Q61" s="7" t="s">
        <v>375</v>
      </c>
      <c r="R61" s="7" t="s">
        <v>199</v>
      </c>
      <c r="S61" s="7" t="s">
        <v>195</v>
      </c>
      <c r="T61" s="7" t="s">
        <v>213</v>
      </c>
      <c r="U61" s="7" t="s">
        <v>420</v>
      </c>
      <c r="V61" s="7" t="s">
        <v>336</v>
      </c>
      <c r="W61" s="7" t="s">
        <v>202</v>
      </c>
      <c r="X61" s="7" t="s">
        <v>85</v>
      </c>
      <c r="Y61" s="7" t="n">
        <v>1</v>
      </c>
      <c r="Z61" s="7" t="n">
        <v>0</v>
      </c>
      <c r="AA61" s="7" t="str">
        <f aca="false">IF(Y61&gt;Z61,"Win",IF(Y61&lt;Z61,"Loss","Draw"))</f>
        <v>Win</v>
      </c>
      <c r="AB61" s="7" t="s">
        <v>99</v>
      </c>
      <c r="AC61" s="7" t="s">
        <v>99</v>
      </c>
      <c r="AD61" s="7" t="s">
        <v>421</v>
      </c>
      <c r="AE61" s="7" t="s">
        <v>422</v>
      </c>
      <c r="AF61" s="7" t="str">
        <f aca="false">IF(AD61&lt;AE61,AD61,AE61)</f>
        <v>Boss Bandit, Cannon, Dart Goblin, Electro Spirit, Goblin Barrel, Ice Spirit, Royal Delivery, Skeletons</v>
      </c>
      <c r="AG61" s="7" t="str">
        <f aca="false">IF(AD61&lt;AE61,AE61,AD61)</f>
        <v>Bowler, Executioner, Freeze, Golden Knight, Graveyard, Inferno Dragon, Tornado, Zappies</v>
      </c>
      <c r="AH61" s="7" t="str">
        <f aca="false">IF(AD61=AF61,AA61,IF(AA61="Win","Loss",IF(AA61="Loss","Win","Draw")))</f>
        <v>Win</v>
      </c>
      <c r="AI61" s="7" t="s">
        <v>102</v>
      </c>
    </row>
    <row r="62" customFormat="false" ht="16.5" hidden="false" customHeight="true" outlineLevel="0" collapsed="false">
      <c r="A62" s="7" t="s">
        <v>415</v>
      </c>
      <c r="B62" s="7" t="n">
        <v>3</v>
      </c>
      <c r="C62" s="7" t="s">
        <v>403</v>
      </c>
      <c r="D62" s="7" t="s">
        <v>404</v>
      </c>
      <c r="E62" s="8" t="s">
        <v>405</v>
      </c>
      <c r="F62" s="7" t="s">
        <v>406</v>
      </c>
      <c r="G62" s="7" t="s">
        <v>423</v>
      </c>
      <c r="H62" s="7" t="s">
        <v>216</v>
      </c>
      <c r="I62" s="7" t="s">
        <v>90</v>
      </c>
      <c r="J62" s="7" t="s">
        <v>83</v>
      </c>
      <c r="K62" s="7" t="s">
        <v>200</v>
      </c>
      <c r="L62" s="7" t="s">
        <v>365</v>
      </c>
      <c r="M62" s="7" t="s">
        <v>154</v>
      </c>
      <c r="N62" s="7" t="s">
        <v>167</v>
      </c>
      <c r="O62" s="7" t="s">
        <v>174</v>
      </c>
      <c r="P62" s="7" t="s">
        <v>130</v>
      </c>
      <c r="Q62" s="7" t="s">
        <v>200</v>
      </c>
      <c r="R62" s="7" t="s">
        <v>131</v>
      </c>
      <c r="S62" s="7" t="s">
        <v>135</v>
      </c>
      <c r="T62" s="7" t="s">
        <v>148</v>
      </c>
      <c r="U62" s="7" t="s">
        <v>147</v>
      </c>
      <c r="V62" s="7" t="s">
        <v>94</v>
      </c>
      <c r="W62" s="7" t="s">
        <v>226</v>
      </c>
      <c r="X62" s="7" t="s">
        <v>109</v>
      </c>
      <c r="Y62" s="7" t="n">
        <v>0</v>
      </c>
      <c r="Z62" s="7" t="n">
        <v>3</v>
      </c>
      <c r="AA62" s="7" t="str">
        <f aca="false">IF(Y62&gt;Z62,"Win",IF(Y62&lt;Z62,"Loss","Draw"))</f>
        <v>Loss</v>
      </c>
      <c r="AB62" s="7" t="s">
        <v>99</v>
      </c>
      <c r="AC62" s="7" t="s">
        <v>99</v>
      </c>
      <c r="AD62" s="7" t="s">
        <v>424</v>
      </c>
      <c r="AE62" s="7" t="s">
        <v>425</v>
      </c>
      <c r="AF62" s="7" t="str">
        <f aca="false">IF(AD62&lt;AE62,AD62,AE62)</f>
        <v>Bomber, Dark Prince, Goblin Cage, Heal Spirit, Lightning, Phoenix, Royal Giant, The Log</v>
      </c>
      <c r="AG62" s="7" t="str">
        <f aca="false">IF(AD62&lt;AE62,AE62,AD62)</f>
        <v>Fireball, Goblin Cage, Lava Hound, Mega Minion, Miner, Ronin, Spirit Empress, Zap</v>
      </c>
      <c r="AH62" s="7" t="str">
        <f aca="false">IF(AD62=AF62,AA62,IF(AA62="Win","Loss",IF(AA62="Loss","Win","Draw")))</f>
        <v>Loss</v>
      </c>
      <c r="AI62" s="7" t="s">
        <v>102</v>
      </c>
    </row>
    <row r="63" customFormat="false" ht="16.5" hidden="false" customHeight="true" outlineLevel="0" collapsed="false">
      <c r="A63" s="7" t="s">
        <v>426</v>
      </c>
      <c r="B63" s="7" t="n">
        <v>1</v>
      </c>
      <c r="C63" s="7" t="s">
        <v>403</v>
      </c>
      <c r="D63" s="7" t="s">
        <v>404</v>
      </c>
      <c r="E63" s="8" t="s">
        <v>405</v>
      </c>
      <c r="F63" s="7" t="s">
        <v>406</v>
      </c>
      <c r="G63" s="7" t="s">
        <v>427</v>
      </c>
      <c r="H63" s="7" t="s">
        <v>216</v>
      </c>
      <c r="I63" s="7" t="s">
        <v>96</v>
      </c>
      <c r="J63" s="7" t="s">
        <v>244</v>
      </c>
      <c r="K63" s="7" t="s">
        <v>92</v>
      </c>
      <c r="L63" s="7" t="s">
        <v>245</v>
      </c>
      <c r="M63" s="7" t="s">
        <v>231</v>
      </c>
      <c r="N63" s="7" t="s">
        <v>94</v>
      </c>
      <c r="O63" s="7" t="s">
        <v>91</v>
      </c>
      <c r="P63" s="7" t="s">
        <v>174</v>
      </c>
      <c r="Q63" s="7" t="s">
        <v>144</v>
      </c>
      <c r="R63" s="7" t="s">
        <v>83</v>
      </c>
      <c r="S63" s="7" t="s">
        <v>82</v>
      </c>
      <c r="T63" s="7" t="s">
        <v>91</v>
      </c>
      <c r="U63" s="7" t="s">
        <v>143</v>
      </c>
      <c r="V63" s="7" t="s">
        <v>88</v>
      </c>
      <c r="W63" s="7" t="s">
        <v>85</v>
      </c>
      <c r="X63" s="7" t="s">
        <v>97</v>
      </c>
      <c r="Y63" s="7" t="n">
        <v>1</v>
      </c>
      <c r="Z63" s="7" t="n">
        <v>0</v>
      </c>
      <c r="AA63" s="7" t="str">
        <f aca="false">IF(Y63&gt;Z63,"Win",IF(Y63&lt;Z63,"Loss","Draw"))</f>
        <v>Win</v>
      </c>
      <c r="AB63" s="7" t="s">
        <v>99</v>
      </c>
      <c r="AC63" s="7" t="s">
        <v>99</v>
      </c>
      <c r="AD63" s="7" t="s">
        <v>428</v>
      </c>
      <c r="AE63" s="7" t="s">
        <v>397</v>
      </c>
      <c r="AF63" s="7" t="str">
        <f aca="false">IF(AD63&lt;AE63,AD63,AE63)</f>
        <v>Archers, Barbarian Barrel, Dark Prince, Graveyard, Ice Spirit, Poison, Skeletons, Tesla</v>
      </c>
      <c r="AG63" s="7" t="str">
        <f aca="false">IF(AD63&lt;AE63,AE63,AD63)</f>
        <v>Barbarian Barrel, Fireball, Heal Spirit, Hunter, Ice Golem, Ram Rider, Royal Ghost, Three Musketeers</v>
      </c>
      <c r="AH63" s="7" t="str">
        <f aca="false">IF(AD63=AF63,AA63,IF(AA63="Win","Loss",IF(AA63="Loss","Win","Draw")))</f>
        <v>Loss</v>
      </c>
      <c r="AI63" s="7" t="s">
        <v>102</v>
      </c>
    </row>
    <row r="64" customFormat="false" ht="16.5" hidden="false" customHeight="true" outlineLevel="0" collapsed="false">
      <c r="A64" s="7" t="s">
        <v>426</v>
      </c>
      <c r="B64" s="7" t="n">
        <v>2</v>
      </c>
      <c r="C64" s="7" t="s">
        <v>403</v>
      </c>
      <c r="D64" s="7" t="s">
        <v>404</v>
      </c>
      <c r="E64" s="8" t="s">
        <v>405</v>
      </c>
      <c r="F64" s="7" t="s">
        <v>406</v>
      </c>
      <c r="G64" s="7" t="s">
        <v>429</v>
      </c>
      <c r="H64" s="7" t="s">
        <v>408</v>
      </c>
      <c r="I64" s="7" t="s">
        <v>114</v>
      </c>
      <c r="J64" s="7" t="s">
        <v>115</v>
      </c>
      <c r="K64" s="7" t="s">
        <v>116</v>
      </c>
      <c r="L64" s="7" t="s">
        <v>109</v>
      </c>
      <c r="M64" s="7" t="s">
        <v>176</v>
      </c>
      <c r="N64" s="7" t="s">
        <v>118</v>
      </c>
      <c r="O64" s="7" t="s">
        <v>112</v>
      </c>
      <c r="P64" s="7" t="s">
        <v>87</v>
      </c>
      <c r="Q64" s="7" t="s">
        <v>210</v>
      </c>
      <c r="R64" s="7" t="s">
        <v>199</v>
      </c>
      <c r="S64" s="7" t="s">
        <v>239</v>
      </c>
      <c r="T64" s="7" t="s">
        <v>202</v>
      </c>
      <c r="U64" s="7" t="s">
        <v>227</v>
      </c>
      <c r="V64" s="7" t="s">
        <v>240</v>
      </c>
      <c r="W64" s="7" t="s">
        <v>112</v>
      </c>
      <c r="X64" s="7" t="s">
        <v>146</v>
      </c>
      <c r="Y64" s="7" t="n">
        <v>0</v>
      </c>
      <c r="Z64" s="7" t="n">
        <v>1</v>
      </c>
      <c r="AA64" s="7" t="str">
        <f aca="false">IF(Y64&gt;Z64,"Win",IF(Y64&lt;Z64,"Loss","Draw"))</f>
        <v>Loss</v>
      </c>
      <c r="AB64" s="7" t="s">
        <v>99</v>
      </c>
      <c r="AC64" s="7" t="s">
        <v>99</v>
      </c>
      <c r="AD64" s="7" t="s">
        <v>430</v>
      </c>
      <c r="AE64" s="7" t="s">
        <v>431</v>
      </c>
      <c r="AF64" s="7" t="str">
        <f aca="false">IF(AD64&lt;AE64,AD64,AE64)</f>
        <v>Arrows, Bandit, Battle Ram, Golden Knight, Mega Knight, Mother Witch, Skeleton Dragons, Zappies</v>
      </c>
      <c r="AG64" s="7" t="str">
        <f aca="false">IF(AD64&lt;AE64,AE64,AD64)</f>
        <v>Arrows, Berserker, Dart Goblin, Goblins, Mortar, Rascals, Ronin, Skeleton Barrel</v>
      </c>
      <c r="AH64" s="7" t="str">
        <f aca="false">IF(AD64=AF64,AA64,IF(AA64="Win","Loss",IF(AA64="Loss","Win","Draw")))</f>
        <v>Win</v>
      </c>
      <c r="AI64" s="7" t="s">
        <v>102</v>
      </c>
    </row>
    <row r="65" customFormat="false" ht="16.5" hidden="false" customHeight="true" outlineLevel="0" collapsed="false">
      <c r="A65" s="7" t="s">
        <v>426</v>
      </c>
      <c r="B65" s="7" t="n">
        <v>3</v>
      </c>
      <c r="C65" s="7" t="s">
        <v>403</v>
      </c>
      <c r="D65" s="7" t="s">
        <v>404</v>
      </c>
      <c r="E65" s="8" t="s">
        <v>405</v>
      </c>
      <c r="F65" s="7" t="s">
        <v>406</v>
      </c>
      <c r="G65" s="7" t="s">
        <v>432</v>
      </c>
      <c r="H65" s="7" t="s">
        <v>408</v>
      </c>
      <c r="I65" s="7" t="s">
        <v>433</v>
      </c>
      <c r="J65" s="7" t="s">
        <v>83</v>
      </c>
      <c r="K65" s="7" t="s">
        <v>84</v>
      </c>
      <c r="L65" s="7" t="s">
        <v>107</v>
      </c>
      <c r="M65" s="7" t="s">
        <v>88</v>
      </c>
      <c r="N65" s="7" t="s">
        <v>89</v>
      </c>
      <c r="O65" s="7" t="s">
        <v>293</v>
      </c>
      <c r="P65" s="7" t="s">
        <v>111</v>
      </c>
      <c r="Q65" s="7" t="s">
        <v>84</v>
      </c>
      <c r="R65" s="7" t="s">
        <v>128</v>
      </c>
      <c r="S65" s="7" t="s">
        <v>107</v>
      </c>
      <c r="T65" s="7" t="s">
        <v>334</v>
      </c>
      <c r="U65" s="7" t="s">
        <v>111</v>
      </c>
      <c r="V65" s="7" t="s">
        <v>87</v>
      </c>
      <c r="W65" s="7" t="s">
        <v>170</v>
      </c>
      <c r="X65" s="7" t="s">
        <v>130</v>
      </c>
      <c r="Y65" s="7" t="n">
        <v>0</v>
      </c>
      <c r="Z65" s="7" t="n">
        <v>1</v>
      </c>
      <c r="AA65" s="7" t="str">
        <f aca="false">IF(Y65&gt;Z65,"Win",IF(Y65&lt;Z65,"Loss","Draw"))</f>
        <v>Loss</v>
      </c>
      <c r="AB65" s="7" t="s">
        <v>99</v>
      </c>
      <c r="AC65" s="7" t="s">
        <v>99</v>
      </c>
      <c r="AD65" s="7" t="s">
        <v>434</v>
      </c>
      <c r="AE65" s="7" t="s">
        <v>435</v>
      </c>
      <c r="AF65" s="7" t="str">
        <f aca="false">IF(AD65&lt;AE65,AD65,AE65)</f>
        <v>Berserker, Bomber, Cannon, Fire Spirit, Giant Snowball, Goblin Drill, Knight, Rocket</v>
      </c>
      <c r="AG65" s="7" t="str">
        <f aca="false">IF(AD65&lt;AE65,AE65,AD65)</f>
        <v>Dark Prince, Fire Spirit, Furnace, Giant Snowball, Goblin Drill, Goblin Hut, Poison, Princess</v>
      </c>
      <c r="AH65" s="7" t="str">
        <f aca="false">IF(AD65=AF65,AA65,IF(AA65="Win","Loss",IF(AA65="Loss","Win","Draw")))</f>
        <v>Win</v>
      </c>
      <c r="AI65" s="7" t="s">
        <v>102</v>
      </c>
    </row>
    <row r="66" customFormat="false" ht="16.5" hidden="false" customHeight="true" outlineLevel="0" collapsed="false">
      <c r="A66" s="7" t="s">
        <v>436</v>
      </c>
      <c r="B66" s="7" t="n">
        <v>1</v>
      </c>
      <c r="C66" s="7" t="s">
        <v>403</v>
      </c>
      <c r="D66" s="7" t="s">
        <v>404</v>
      </c>
      <c r="E66" s="8" t="s">
        <v>405</v>
      </c>
      <c r="F66" s="7" t="s">
        <v>406</v>
      </c>
      <c r="G66" s="7" t="s">
        <v>437</v>
      </c>
      <c r="H66" s="7" t="s">
        <v>216</v>
      </c>
      <c r="I66" s="7" t="s">
        <v>107</v>
      </c>
      <c r="J66" s="7" t="s">
        <v>128</v>
      </c>
      <c r="K66" s="7" t="s">
        <v>84</v>
      </c>
      <c r="L66" s="7" t="s">
        <v>334</v>
      </c>
      <c r="M66" s="7" t="s">
        <v>87</v>
      </c>
      <c r="N66" s="7" t="s">
        <v>130</v>
      </c>
      <c r="O66" s="7" t="s">
        <v>111</v>
      </c>
      <c r="P66" s="7" t="s">
        <v>170</v>
      </c>
      <c r="Q66" s="7" t="s">
        <v>142</v>
      </c>
      <c r="R66" s="7" t="s">
        <v>141</v>
      </c>
      <c r="S66" s="7" t="s">
        <v>140</v>
      </c>
      <c r="T66" s="7" t="s">
        <v>287</v>
      </c>
      <c r="U66" s="7" t="s">
        <v>120</v>
      </c>
      <c r="V66" s="7" t="s">
        <v>143</v>
      </c>
      <c r="W66" s="7" t="s">
        <v>97</v>
      </c>
      <c r="X66" s="7" t="s">
        <v>144</v>
      </c>
      <c r="Y66" s="7" t="n">
        <v>0</v>
      </c>
      <c r="Z66" s="7" t="n">
        <v>1</v>
      </c>
      <c r="AA66" s="7" t="str">
        <f aca="false">IF(Y66&gt;Z66,"Win",IF(Y66&lt;Z66,"Loss","Draw"))</f>
        <v>Loss</v>
      </c>
      <c r="AB66" s="7" t="s">
        <v>99</v>
      </c>
      <c r="AC66" s="7" t="s">
        <v>99</v>
      </c>
      <c r="AD66" s="7" t="s">
        <v>435</v>
      </c>
      <c r="AE66" s="7" t="s">
        <v>438</v>
      </c>
      <c r="AF66" s="7" t="str">
        <f aca="false">IF(AD66&lt;AE66,AD66,AE66)</f>
        <v>Berserker, Bomber, Cannon, Fire Spirit, Giant Snowball, Goblin Drill, Knight, Rocket</v>
      </c>
      <c r="AG66" s="7" t="str">
        <f aca="false">IF(AD66&lt;AE66,AE66,AD66)</f>
        <v>Goblin Barrel, Ice Spirit, Magic Archer, Royal Delivery, Skeletons, Tesla, Valkyrie, Wall Breakers</v>
      </c>
      <c r="AH66" s="7" t="str">
        <f aca="false">IF(AD66=AF66,AA66,IF(AA66="Win","Loss",IF(AA66="Loss","Win","Draw")))</f>
        <v>Loss</v>
      </c>
      <c r="AI66" s="7" t="s">
        <v>102</v>
      </c>
    </row>
    <row r="67" customFormat="false" ht="16.5" hidden="false" customHeight="true" outlineLevel="0" collapsed="false">
      <c r="A67" s="7" t="s">
        <v>436</v>
      </c>
      <c r="B67" s="7" t="n">
        <v>2</v>
      </c>
      <c r="C67" s="7" t="s">
        <v>403</v>
      </c>
      <c r="D67" s="7" t="s">
        <v>404</v>
      </c>
      <c r="E67" s="8" t="s">
        <v>405</v>
      </c>
      <c r="F67" s="7" t="s">
        <v>406</v>
      </c>
      <c r="G67" s="7" t="s">
        <v>439</v>
      </c>
      <c r="H67" s="7" t="s">
        <v>408</v>
      </c>
      <c r="I67" s="7" t="s">
        <v>82</v>
      </c>
      <c r="J67" s="7" t="s">
        <v>115</v>
      </c>
      <c r="K67" s="7" t="s">
        <v>144</v>
      </c>
      <c r="L67" s="7" t="s">
        <v>182</v>
      </c>
      <c r="M67" s="7" t="s">
        <v>154</v>
      </c>
      <c r="N67" s="7" t="s">
        <v>109</v>
      </c>
      <c r="O67" s="7" t="s">
        <v>143</v>
      </c>
      <c r="P67" s="7" t="s">
        <v>167</v>
      </c>
      <c r="Q67" s="7" t="s">
        <v>375</v>
      </c>
      <c r="R67" s="7" t="s">
        <v>145</v>
      </c>
      <c r="S67" s="7" t="s">
        <v>135</v>
      </c>
      <c r="T67" s="7" t="s">
        <v>128</v>
      </c>
      <c r="U67" s="7" t="s">
        <v>226</v>
      </c>
      <c r="V67" s="7" t="s">
        <v>336</v>
      </c>
      <c r="W67" s="7" t="s">
        <v>87</v>
      </c>
      <c r="X67" s="7" t="s">
        <v>170</v>
      </c>
      <c r="Y67" s="7" t="n">
        <v>0</v>
      </c>
      <c r="Z67" s="7" t="n">
        <v>1</v>
      </c>
      <c r="AA67" s="7" t="str">
        <f aca="false">IF(Y67&gt;Z67,"Win",IF(Y67&lt;Z67,"Loss","Draw"))</f>
        <v>Loss</v>
      </c>
      <c r="AB67" s="7" t="s">
        <v>99</v>
      </c>
      <c r="AC67" s="7" t="s">
        <v>99</v>
      </c>
      <c r="AD67" s="7" t="s">
        <v>440</v>
      </c>
      <c r="AE67" s="7" t="s">
        <v>441</v>
      </c>
      <c r="AF67" s="7" t="str">
        <f aca="false">IF(AD67&lt;AE67,AD67,AE67)</f>
        <v>Archers, Goblins, Hog Rider, Ice Spirit, Lightning, Ronin, Tesla, The Log</v>
      </c>
      <c r="AG67" s="7" t="str">
        <f aca="false">IF(AD67&lt;AE67,AE67,AD67)</f>
        <v>Balloon, Berserker, Cannon, Executioner, Knight, Miner, Tornado, Zap</v>
      </c>
      <c r="AH67" s="7" t="str">
        <f aca="false">IF(AD67=AF67,AA67,IF(AA67="Win","Loss",IF(AA67="Loss","Win","Draw")))</f>
        <v>Loss</v>
      </c>
      <c r="AI67" s="7" t="s">
        <v>102</v>
      </c>
    </row>
    <row r="68" customFormat="false" ht="16.5" hidden="false" customHeight="true" outlineLevel="0" collapsed="false">
      <c r="A68" s="7" t="s">
        <v>436</v>
      </c>
      <c r="B68" s="7" t="n">
        <v>3</v>
      </c>
      <c r="C68" s="7" t="s">
        <v>403</v>
      </c>
      <c r="D68" s="7" t="s">
        <v>404</v>
      </c>
      <c r="E68" s="8" t="s">
        <v>405</v>
      </c>
      <c r="F68" s="7" t="s">
        <v>406</v>
      </c>
      <c r="G68" s="7" t="s">
        <v>442</v>
      </c>
      <c r="H68" s="7" t="s">
        <v>216</v>
      </c>
      <c r="I68" s="7" t="s">
        <v>158</v>
      </c>
      <c r="J68" s="7" t="s">
        <v>213</v>
      </c>
      <c r="K68" s="7" t="s">
        <v>135</v>
      </c>
      <c r="L68" s="7" t="s">
        <v>85</v>
      </c>
      <c r="M68" s="7" t="s">
        <v>117</v>
      </c>
      <c r="N68" s="7" t="s">
        <v>112</v>
      </c>
      <c r="O68" s="7" t="s">
        <v>157</v>
      </c>
      <c r="P68" s="7" t="s">
        <v>156</v>
      </c>
      <c r="Q68" s="7" t="s">
        <v>239</v>
      </c>
      <c r="R68" s="7" t="s">
        <v>180</v>
      </c>
      <c r="S68" s="7" t="s">
        <v>132</v>
      </c>
      <c r="T68" s="7" t="s">
        <v>327</v>
      </c>
      <c r="U68" s="7" t="s">
        <v>91</v>
      </c>
      <c r="V68" s="7" t="s">
        <v>94</v>
      </c>
      <c r="W68" s="7" t="s">
        <v>202</v>
      </c>
      <c r="X68" s="7" t="s">
        <v>227</v>
      </c>
      <c r="Y68" s="7" t="n">
        <v>1</v>
      </c>
      <c r="Z68" s="7" t="n">
        <v>0</v>
      </c>
      <c r="AA68" s="7" t="str">
        <f aca="false">IF(Y68&gt;Z68,"Win",IF(Y68&lt;Z68,"Loss","Draw"))</f>
        <v>Win</v>
      </c>
      <c r="AB68" s="7" t="s">
        <v>99</v>
      </c>
      <c r="AC68" s="7" t="s">
        <v>99</v>
      </c>
      <c r="AD68" s="7" t="s">
        <v>443</v>
      </c>
      <c r="AE68" s="7" t="s">
        <v>444</v>
      </c>
      <c r="AF68" s="7" t="str">
        <f aca="false">IF(AD68&lt;AE68,AD68,AE68)</f>
        <v>Arrows, Bowler, Giant, Graveyard, Mini P.E.K.K.A, Minions, Witch, Zap</v>
      </c>
      <c r="AG68" s="7" t="str">
        <f aca="false">IF(AD68&lt;AE68,AE68,AD68)</f>
        <v>Barbarian Barrel, Battle Ram, Fireball, Giant Skeleton, Lumberjack, Mother Witch, Wizard, Zappies</v>
      </c>
      <c r="AH68" s="7" t="str">
        <f aca="false">IF(AD68=AF68,AA68,IF(AA68="Win","Loss",IF(AA68="Loss","Win","Draw")))</f>
        <v>Win</v>
      </c>
      <c r="AI68" s="7" t="s">
        <v>102</v>
      </c>
    </row>
    <row r="69" customFormat="false" ht="16.5" hidden="false" customHeight="true" outlineLevel="0" collapsed="false">
      <c r="A69" s="7" t="s">
        <v>445</v>
      </c>
      <c r="B69" s="7" t="n">
        <v>1</v>
      </c>
      <c r="C69" s="7" t="s">
        <v>403</v>
      </c>
      <c r="D69" s="7" t="s">
        <v>404</v>
      </c>
      <c r="E69" s="8" t="s">
        <v>405</v>
      </c>
      <c r="F69" s="7" t="s">
        <v>406</v>
      </c>
      <c r="G69" s="7" t="s">
        <v>446</v>
      </c>
      <c r="H69" s="7" t="s">
        <v>408</v>
      </c>
      <c r="I69" s="7" t="s">
        <v>158</v>
      </c>
      <c r="J69" s="7" t="s">
        <v>115</v>
      </c>
      <c r="K69" s="7" t="s">
        <v>84</v>
      </c>
      <c r="L69" s="7" t="s">
        <v>107</v>
      </c>
      <c r="M69" s="7" t="s">
        <v>87</v>
      </c>
      <c r="N69" s="7" t="s">
        <v>88</v>
      </c>
      <c r="O69" s="7" t="s">
        <v>170</v>
      </c>
      <c r="P69" s="7" t="s">
        <v>111</v>
      </c>
      <c r="Q69" s="7" t="s">
        <v>84</v>
      </c>
      <c r="R69" s="7" t="s">
        <v>128</v>
      </c>
      <c r="S69" s="7" t="s">
        <v>144</v>
      </c>
      <c r="T69" s="7" t="s">
        <v>107</v>
      </c>
      <c r="U69" s="7" t="s">
        <v>88</v>
      </c>
      <c r="V69" s="7" t="s">
        <v>97</v>
      </c>
      <c r="W69" s="7" t="s">
        <v>111</v>
      </c>
      <c r="X69" s="7" t="s">
        <v>130</v>
      </c>
      <c r="Y69" s="7" t="n">
        <v>0</v>
      </c>
      <c r="Z69" s="7" t="n">
        <v>1</v>
      </c>
      <c r="AA69" s="7" t="str">
        <f aca="false">IF(Y69&gt;Z69,"Win",IF(Y69&lt;Z69,"Loss","Draw"))</f>
        <v>Loss</v>
      </c>
      <c r="AB69" s="7" t="s">
        <v>99</v>
      </c>
      <c r="AC69" s="7" t="s">
        <v>99</v>
      </c>
      <c r="AD69" s="7" t="s">
        <v>447</v>
      </c>
      <c r="AE69" s="7" t="s">
        <v>448</v>
      </c>
      <c r="AF69" s="7" t="str">
        <f aca="false">IF(AD69&lt;AE69,AD69,AE69)</f>
        <v>Berserker, Cannon, Fire Spirit, Giant Snowball, Goblin Drill, Goblins, Poison, Witch</v>
      </c>
      <c r="AG69" s="7" t="str">
        <f aca="false">IF(AD69&lt;AE69,AE69,AD69)</f>
        <v>Bomber, Fire Spirit, Giant Snowball, Goblin Drill, Knight, Poison, Skeletons, Tesla</v>
      </c>
      <c r="AH69" s="7" t="str">
        <f aca="false">IF(AD69=AF69,AA69,IF(AA69="Win","Loss",IF(AA69="Loss","Win","Draw")))</f>
        <v>Loss</v>
      </c>
      <c r="AI69" s="7" t="s">
        <v>102</v>
      </c>
    </row>
    <row r="70" customFormat="false" ht="16.5" hidden="false" customHeight="true" outlineLevel="0" collapsed="false">
      <c r="A70" s="7" t="s">
        <v>445</v>
      </c>
      <c r="B70" s="7" t="n">
        <v>2</v>
      </c>
      <c r="C70" s="7" t="s">
        <v>403</v>
      </c>
      <c r="D70" s="7" t="s">
        <v>404</v>
      </c>
      <c r="E70" s="8" t="s">
        <v>405</v>
      </c>
      <c r="F70" s="7" t="s">
        <v>406</v>
      </c>
      <c r="G70" s="7" t="s">
        <v>449</v>
      </c>
      <c r="H70" s="7" t="s">
        <v>216</v>
      </c>
      <c r="I70" s="7" t="s">
        <v>375</v>
      </c>
      <c r="J70" s="7" t="s">
        <v>145</v>
      </c>
      <c r="K70" s="7" t="s">
        <v>135</v>
      </c>
      <c r="L70" s="7" t="s">
        <v>226</v>
      </c>
      <c r="M70" s="7" t="s">
        <v>327</v>
      </c>
      <c r="N70" s="7" t="s">
        <v>146</v>
      </c>
      <c r="O70" s="7" t="s">
        <v>336</v>
      </c>
      <c r="P70" s="7" t="s">
        <v>149</v>
      </c>
      <c r="Q70" s="7" t="s">
        <v>375</v>
      </c>
      <c r="R70" s="7" t="s">
        <v>145</v>
      </c>
      <c r="S70" s="7" t="s">
        <v>135</v>
      </c>
      <c r="T70" s="7" t="s">
        <v>327</v>
      </c>
      <c r="U70" s="7" t="s">
        <v>146</v>
      </c>
      <c r="V70" s="7" t="s">
        <v>336</v>
      </c>
      <c r="W70" s="7" t="s">
        <v>226</v>
      </c>
      <c r="X70" s="7" t="s">
        <v>170</v>
      </c>
      <c r="Y70" s="7" t="n">
        <v>0</v>
      </c>
      <c r="Z70" s="7" t="n">
        <v>1</v>
      </c>
      <c r="AA70" s="7" t="str">
        <f aca="false">IF(Y70&gt;Z70,"Win",IF(Y70&lt;Z70,"Loss","Draw"))</f>
        <v>Loss</v>
      </c>
      <c r="AB70" s="7" t="s">
        <v>99</v>
      </c>
      <c r="AC70" s="7" t="s">
        <v>99</v>
      </c>
      <c r="AD70" s="7" t="s">
        <v>450</v>
      </c>
      <c r="AE70" s="7" t="s">
        <v>451</v>
      </c>
      <c r="AF70" s="7" t="str">
        <f aca="false">IF(AD70&lt;AE70,AD70,AE70)</f>
        <v>Balloon, Cannon, Executioner, Giant Skeleton, Miner, Skeleton Dragons, Tornado, Zap</v>
      </c>
      <c r="AG70" s="7" t="str">
        <f aca="false">IF(AD70&lt;AE70,AE70,AD70)</f>
        <v>Balloon, Executioner, Giant Skeleton, Miner, Skeleton Dragons, Tombstone, Tornado, Zap</v>
      </c>
      <c r="AH70" s="7" t="str">
        <f aca="false">IF(AD70=AF70,AA70,IF(AA70="Win","Loss",IF(AA70="Loss","Win","Draw")))</f>
        <v>Win</v>
      </c>
      <c r="AI70" s="7" t="s">
        <v>102</v>
      </c>
    </row>
    <row r="71" customFormat="false" ht="16.5" hidden="false" customHeight="true" outlineLevel="0" collapsed="false">
      <c r="A71" s="7" t="s">
        <v>445</v>
      </c>
      <c r="B71" s="7" t="n">
        <v>3</v>
      </c>
      <c r="C71" s="7" t="s">
        <v>403</v>
      </c>
      <c r="D71" s="7" t="s">
        <v>404</v>
      </c>
      <c r="E71" s="8" t="s">
        <v>405</v>
      </c>
      <c r="F71" s="7" t="s">
        <v>406</v>
      </c>
      <c r="G71" s="7" t="s">
        <v>452</v>
      </c>
      <c r="H71" s="7" t="s">
        <v>408</v>
      </c>
      <c r="I71" s="7" t="s">
        <v>116</v>
      </c>
      <c r="J71" s="7" t="s">
        <v>209</v>
      </c>
      <c r="K71" s="7" t="s">
        <v>114</v>
      </c>
      <c r="L71" s="7" t="s">
        <v>109</v>
      </c>
      <c r="M71" s="7" t="s">
        <v>97</v>
      </c>
      <c r="N71" s="7" t="s">
        <v>167</v>
      </c>
      <c r="O71" s="7" t="s">
        <v>334</v>
      </c>
      <c r="P71" s="7" t="s">
        <v>143</v>
      </c>
      <c r="Q71" s="7" t="s">
        <v>114</v>
      </c>
      <c r="R71" s="7" t="s">
        <v>115</v>
      </c>
      <c r="S71" s="7" t="s">
        <v>116</v>
      </c>
      <c r="T71" s="7" t="s">
        <v>117</v>
      </c>
      <c r="U71" s="7" t="s">
        <v>94</v>
      </c>
      <c r="V71" s="7" t="s">
        <v>118</v>
      </c>
      <c r="W71" s="7" t="s">
        <v>119</v>
      </c>
      <c r="X71" s="7" t="s">
        <v>91</v>
      </c>
      <c r="Y71" s="7" t="n">
        <v>0</v>
      </c>
      <c r="Z71" s="7" t="n">
        <v>1</v>
      </c>
      <c r="AA71" s="7" t="str">
        <f aca="false">IF(Y71&gt;Z71,"Win",IF(Y71&lt;Z71,"Loss","Draw"))</f>
        <v>Loss</v>
      </c>
      <c r="AB71" s="7" t="s">
        <v>99</v>
      </c>
      <c r="AC71" s="7" t="s">
        <v>99</v>
      </c>
      <c r="AD71" s="7" t="s">
        <v>453</v>
      </c>
      <c r="AE71" s="7" t="s">
        <v>185</v>
      </c>
      <c r="AF71" s="7" t="str">
        <f aca="false">IF(AD71&lt;AE71,AD71,AE71)</f>
        <v>Barbarian Barrel, Cannon Cart, Fireball, Goblins, Minions, Mortar, Rascals, Skeleton Barrel</v>
      </c>
      <c r="AG71" s="7" t="str">
        <f aca="false">IF(AD71&lt;AE71,AE71,AD71)</f>
        <v>Ice Spirit, Mortar, Musketeer, Rocket, Ronin, Skeleton Barrel, Skeletons, The Log</v>
      </c>
      <c r="AH71" s="7" t="str">
        <f aca="false">IF(AD71=AF71,AA71,IF(AA71="Win","Loss",IF(AA71="Loss","Win","Draw")))</f>
        <v>Win</v>
      </c>
      <c r="AI71" s="7" t="s">
        <v>102</v>
      </c>
    </row>
    <row r="72" customFormat="false" ht="16.5" hidden="false" customHeight="true" outlineLevel="0" collapsed="false">
      <c r="A72" s="7" t="s">
        <v>454</v>
      </c>
      <c r="B72" s="7" t="n">
        <v>1</v>
      </c>
      <c r="C72" s="7" t="s">
        <v>403</v>
      </c>
      <c r="D72" s="7" t="s">
        <v>404</v>
      </c>
      <c r="E72" s="8" t="s">
        <v>405</v>
      </c>
      <c r="F72" s="7" t="s">
        <v>406</v>
      </c>
      <c r="G72" s="7" t="s">
        <v>455</v>
      </c>
      <c r="H72" s="7" t="s">
        <v>216</v>
      </c>
      <c r="I72" s="7" t="s">
        <v>168</v>
      </c>
      <c r="J72" s="7" t="s">
        <v>232</v>
      </c>
      <c r="K72" s="7" t="s">
        <v>169</v>
      </c>
      <c r="L72" s="7" t="s">
        <v>154</v>
      </c>
      <c r="M72" s="7" t="s">
        <v>97</v>
      </c>
      <c r="N72" s="7" t="s">
        <v>93</v>
      </c>
      <c r="O72" s="7" t="s">
        <v>167</v>
      </c>
      <c r="P72" s="7" t="s">
        <v>170</v>
      </c>
      <c r="Q72" s="7" t="s">
        <v>142</v>
      </c>
      <c r="R72" s="7" t="s">
        <v>232</v>
      </c>
      <c r="S72" s="7" t="s">
        <v>176</v>
      </c>
      <c r="T72" s="7" t="s">
        <v>140</v>
      </c>
      <c r="U72" s="7" t="s">
        <v>97</v>
      </c>
      <c r="V72" s="7" t="s">
        <v>93</v>
      </c>
      <c r="W72" s="7" t="s">
        <v>111</v>
      </c>
      <c r="X72" s="7" t="s">
        <v>170</v>
      </c>
      <c r="Y72" s="7" t="n">
        <v>1</v>
      </c>
      <c r="Z72" s="7" t="n">
        <v>0</v>
      </c>
      <c r="AA72" s="7" t="str">
        <f aca="false">IF(Y72&gt;Z72,"Win",IF(Y72&lt;Z72,"Loss","Draw"))</f>
        <v>Win</v>
      </c>
      <c r="AB72" s="7" t="s">
        <v>99</v>
      </c>
      <c r="AC72" s="7" t="s">
        <v>99</v>
      </c>
      <c r="AD72" s="7" t="s">
        <v>418</v>
      </c>
      <c r="AE72" s="7" t="s">
        <v>456</v>
      </c>
      <c r="AF72" s="7" t="str">
        <f aca="false">IF(AD72&lt;AE72,AD72,AE72)</f>
        <v>Baby Dragon, Cannon, Electro Spirit, Lightning, Mighty Miner, Royal Hogs, Skeletons, The Log</v>
      </c>
      <c r="AG72" s="7" t="str">
        <f aca="false">IF(AD72&lt;AE72,AE72,AD72)</f>
        <v>Cannon, Dart Goblin, Electro Spirit, Fire Spirit, Goblin Barrel, Mighty Miner, Skeletons, Wall Breakers</v>
      </c>
      <c r="AH72" s="7" t="str">
        <f aca="false">IF(AD72=AF72,AA72,IF(AA72="Win","Loss",IF(AA72="Loss","Win","Draw")))</f>
        <v>Win</v>
      </c>
      <c r="AI72" s="7" t="s">
        <v>102</v>
      </c>
    </row>
    <row r="73" customFormat="false" ht="16.5" hidden="false" customHeight="true" outlineLevel="0" collapsed="false">
      <c r="A73" s="7" t="s">
        <v>454</v>
      </c>
      <c r="B73" s="7" t="n">
        <v>2</v>
      </c>
      <c r="C73" s="7" t="s">
        <v>403</v>
      </c>
      <c r="D73" s="7" t="s">
        <v>404</v>
      </c>
      <c r="E73" s="8" t="s">
        <v>405</v>
      </c>
      <c r="F73" s="7" t="s">
        <v>406</v>
      </c>
      <c r="G73" s="7" t="s">
        <v>457</v>
      </c>
      <c r="H73" s="7" t="s">
        <v>216</v>
      </c>
      <c r="I73" s="7" t="s">
        <v>132</v>
      </c>
      <c r="J73" s="7" t="s">
        <v>213</v>
      </c>
      <c r="K73" s="7" t="s">
        <v>210</v>
      </c>
      <c r="L73" s="7" t="s">
        <v>182</v>
      </c>
      <c r="M73" s="7" t="s">
        <v>227</v>
      </c>
      <c r="N73" s="7" t="s">
        <v>183</v>
      </c>
      <c r="O73" s="7" t="s">
        <v>202</v>
      </c>
      <c r="P73" s="7" t="s">
        <v>112</v>
      </c>
      <c r="Q73" s="7" t="s">
        <v>168</v>
      </c>
      <c r="R73" s="7" t="s">
        <v>244</v>
      </c>
      <c r="S73" s="7" t="s">
        <v>132</v>
      </c>
      <c r="T73" s="7" t="s">
        <v>245</v>
      </c>
      <c r="U73" s="7" t="s">
        <v>91</v>
      </c>
      <c r="V73" s="7" t="s">
        <v>183</v>
      </c>
      <c r="W73" s="7" t="s">
        <v>174</v>
      </c>
      <c r="X73" s="7" t="s">
        <v>202</v>
      </c>
      <c r="Y73" s="7" t="n">
        <v>1</v>
      </c>
      <c r="Z73" s="7" t="n">
        <v>0</v>
      </c>
      <c r="AA73" s="7" t="str">
        <f aca="false">IF(Y73&gt;Z73,"Win",IF(Y73&lt;Z73,"Loss","Draw"))</f>
        <v>Win</v>
      </c>
      <c r="AB73" s="7" t="s">
        <v>99</v>
      </c>
      <c r="AC73" s="7" t="s">
        <v>99</v>
      </c>
      <c r="AD73" s="7" t="s">
        <v>458</v>
      </c>
      <c r="AE73" s="7" t="s">
        <v>459</v>
      </c>
      <c r="AF73" s="7" t="str">
        <f aca="false">IF(AD73&lt;AE73,AD73,AE73)</f>
        <v>Arrows, Bowler, Earthquake, Hog Rider, Lumberjack, Mega Knight, Mother Witch, Zappies</v>
      </c>
      <c r="AG73" s="7" t="str">
        <f aca="false">IF(AD73&lt;AE73,AE73,AD73)</f>
        <v>Barbarian Barrel, Earthquake, Heal Spirit, Ice Golem, Lumberjack, Royal Hogs, Three Musketeers, Zappies</v>
      </c>
      <c r="AH73" s="7" t="str">
        <f aca="false">IF(AD73=AF73,AA73,IF(AA73="Win","Loss",IF(AA73="Loss","Win","Draw")))</f>
        <v>Win</v>
      </c>
      <c r="AI73" s="7" t="s">
        <v>102</v>
      </c>
    </row>
    <row r="74" customFormat="false" ht="16.5" hidden="false" customHeight="true" outlineLevel="0" collapsed="false">
      <c r="A74" s="7" t="s">
        <v>454</v>
      </c>
      <c r="B74" s="7" t="n">
        <v>3</v>
      </c>
      <c r="C74" s="7" t="s">
        <v>403</v>
      </c>
      <c r="D74" s="7" t="s">
        <v>404</v>
      </c>
      <c r="E74" s="8" t="s">
        <v>405</v>
      </c>
      <c r="F74" s="7" t="s">
        <v>406</v>
      </c>
      <c r="G74" s="7" t="s">
        <v>460</v>
      </c>
      <c r="H74" s="7" t="s">
        <v>408</v>
      </c>
      <c r="I74" s="7" t="s">
        <v>90</v>
      </c>
      <c r="J74" s="7" t="s">
        <v>149</v>
      </c>
      <c r="K74" s="7" t="s">
        <v>181</v>
      </c>
      <c r="L74" s="7" t="s">
        <v>95</v>
      </c>
      <c r="M74" s="7" t="s">
        <v>94</v>
      </c>
      <c r="N74" s="7" t="s">
        <v>146</v>
      </c>
      <c r="O74" s="7" t="s">
        <v>174</v>
      </c>
      <c r="P74" s="7" t="s">
        <v>87</v>
      </c>
      <c r="Q74" s="7" t="s">
        <v>114</v>
      </c>
      <c r="R74" s="7" t="s">
        <v>115</v>
      </c>
      <c r="S74" s="7" t="s">
        <v>116</v>
      </c>
      <c r="T74" s="7" t="s">
        <v>117</v>
      </c>
      <c r="U74" s="7" t="s">
        <v>94</v>
      </c>
      <c r="V74" s="7" t="s">
        <v>118</v>
      </c>
      <c r="W74" s="7" t="s">
        <v>109</v>
      </c>
      <c r="X74" s="7" t="s">
        <v>167</v>
      </c>
      <c r="Y74" s="7" t="n">
        <v>0</v>
      </c>
      <c r="Z74" s="7" t="n">
        <v>1</v>
      </c>
      <c r="AA74" s="7" t="str">
        <f aca="false">IF(Y74&gt;Z74,"Win",IF(Y74&lt;Z74,"Loss","Draw"))</f>
        <v>Loss</v>
      </c>
      <c r="AB74" s="7" t="s">
        <v>99</v>
      </c>
      <c r="AC74" s="7" t="s">
        <v>99</v>
      </c>
      <c r="AD74" s="7" t="s">
        <v>461</v>
      </c>
      <c r="AE74" s="7" t="s">
        <v>462</v>
      </c>
      <c r="AF74" s="7" t="str">
        <f aca="false">IF(AD74&lt;AE74,AD74,AE74)</f>
        <v>Berserker, Fireball, Fisherman, Heal Spirit, Monk, Royal Giant, Skeleton Dragons, Tombstone</v>
      </c>
      <c r="AG74" s="7" t="str">
        <f aca="false">IF(AD74&lt;AE74,AE74,AD74)</f>
        <v>Fireball, Goblins, Minions, Mortar, Rascals, Ronin, Skeleton Barrel, The Log</v>
      </c>
      <c r="AH74" s="7" t="str">
        <f aca="false">IF(AD74=AF74,AA74,IF(AA74="Win","Loss",IF(AA74="Loss","Win","Draw")))</f>
        <v>Loss</v>
      </c>
      <c r="AI74" s="7" t="s">
        <v>102</v>
      </c>
    </row>
    <row r="75" customFormat="false" ht="16.5" hidden="false" customHeight="true" outlineLevel="0" collapsed="false">
      <c r="A75" s="7" t="s">
        <v>463</v>
      </c>
      <c r="B75" s="7" t="n">
        <v>1</v>
      </c>
      <c r="C75" s="7" t="s">
        <v>403</v>
      </c>
      <c r="D75" s="7" t="s">
        <v>404</v>
      </c>
      <c r="E75" s="8" t="s">
        <v>405</v>
      </c>
      <c r="F75" s="7" t="s">
        <v>406</v>
      </c>
      <c r="G75" s="7" t="s">
        <v>464</v>
      </c>
      <c r="H75" s="7" t="s">
        <v>408</v>
      </c>
      <c r="I75" s="7" t="s">
        <v>433</v>
      </c>
      <c r="J75" s="7" t="s">
        <v>199</v>
      </c>
      <c r="K75" s="7" t="s">
        <v>84</v>
      </c>
      <c r="L75" s="7" t="s">
        <v>107</v>
      </c>
      <c r="M75" s="7" t="s">
        <v>87</v>
      </c>
      <c r="N75" s="7" t="s">
        <v>88</v>
      </c>
      <c r="O75" s="7" t="s">
        <v>111</v>
      </c>
      <c r="P75" s="7" t="s">
        <v>144</v>
      </c>
      <c r="Q75" s="7" t="s">
        <v>107</v>
      </c>
      <c r="R75" s="7" t="s">
        <v>128</v>
      </c>
      <c r="S75" s="7" t="s">
        <v>141</v>
      </c>
      <c r="T75" s="7" t="s">
        <v>97</v>
      </c>
      <c r="U75" s="7" t="s">
        <v>86</v>
      </c>
      <c r="V75" s="7" t="s">
        <v>167</v>
      </c>
      <c r="W75" s="7" t="s">
        <v>113</v>
      </c>
      <c r="X75" s="7" t="s">
        <v>336</v>
      </c>
      <c r="Y75" s="7" t="n">
        <v>0</v>
      </c>
      <c r="Z75" s="7" t="n">
        <v>1</v>
      </c>
      <c r="AA75" s="7" t="str">
        <f aca="false">IF(Y75&gt;Z75,"Win",IF(Y75&lt;Z75,"Loss","Draw"))</f>
        <v>Loss</v>
      </c>
      <c r="AB75" s="7" t="s">
        <v>99</v>
      </c>
      <c r="AC75" s="7" t="s">
        <v>99</v>
      </c>
      <c r="AD75" s="7" t="s">
        <v>465</v>
      </c>
      <c r="AE75" s="7" t="s">
        <v>466</v>
      </c>
      <c r="AF75" s="7" t="str">
        <f aca="false">IF(AD75&lt;AE75,AD75,AE75)</f>
        <v>Berserker, Fire Spirit, Giant Snowball, Goblin Drill, Golden Knight, Poison, Princess, Tesla</v>
      </c>
      <c r="AG75" s="7" t="str">
        <f aca="false">IF(AD75&lt;AE75,AE75,AD75)</f>
        <v>Bomb Tower, Goblin Demolisher, Goblin Drill, Knight, Magic Archer, Skeletons, The Log, Tornado</v>
      </c>
      <c r="AH75" s="7" t="str">
        <f aca="false">IF(AD75=AF75,AA75,IF(AA75="Win","Loss",IF(AA75="Loss","Win","Draw")))</f>
        <v>Loss</v>
      </c>
      <c r="AI75" s="7" t="s">
        <v>102</v>
      </c>
    </row>
    <row r="76" customFormat="false" ht="16.5" hidden="false" customHeight="true" outlineLevel="0" collapsed="false">
      <c r="A76" s="7" t="s">
        <v>463</v>
      </c>
      <c r="B76" s="7" t="n">
        <v>2</v>
      </c>
      <c r="C76" s="7" t="s">
        <v>403</v>
      </c>
      <c r="D76" s="7" t="s">
        <v>404</v>
      </c>
      <c r="E76" s="8" t="s">
        <v>405</v>
      </c>
      <c r="F76" s="7" t="s">
        <v>406</v>
      </c>
      <c r="G76" s="7" t="s">
        <v>467</v>
      </c>
      <c r="H76" s="7" t="s">
        <v>408</v>
      </c>
      <c r="I76" s="7" t="s">
        <v>82</v>
      </c>
      <c r="J76" s="7" t="s">
        <v>181</v>
      </c>
      <c r="K76" s="7" t="s">
        <v>145</v>
      </c>
      <c r="L76" s="7" t="s">
        <v>112</v>
      </c>
      <c r="M76" s="7" t="s">
        <v>365</v>
      </c>
      <c r="N76" s="7" t="s">
        <v>113</v>
      </c>
      <c r="O76" s="7" t="s">
        <v>226</v>
      </c>
      <c r="P76" s="7" t="s">
        <v>135</v>
      </c>
      <c r="Q76" s="7" t="s">
        <v>287</v>
      </c>
      <c r="R76" s="7" t="s">
        <v>145</v>
      </c>
      <c r="S76" s="7" t="s">
        <v>135</v>
      </c>
      <c r="T76" s="7" t="s">
        <v>149</v>
      </c>
      <c r="U76" s="7" t="s">
        <v>148</v>
      </c>
      <c r="V76" s="7" t="s">
        <v>94</v>
      </c>
      <c r="W76" s="7" t="s">
        <v>147</v>
      </c>
      <c r="X76" s="7" t="s">
        <v>146</v>
      </c>
      <c r="Y76" s="7" t="n">
        <v>0</v>
      </c>
      <c r="Z76" s="7" t="n">
        <v>1</v>
      </c>
      <c r="AA76" s="7" t="str">
        <f aca="false">IF(Y76&gt;Z76,"Win",IF(Y76&lt;Z76,"Loss","Draw"))</f>
        <v>Loss</v>
      </c>
      <c r="AB76" s="7" t="s">
        <v>99</v>
      </c>
      <c r="AC76" s="7" t="s">
        <v>99</v>
      </c>
      <c r="AD76" s="7" t="s">
        <v>468</v>
      </c>
      <c r="AE76" s="7" t="s">
        <v>469</v>
      </c>
      <c r="AF76" s="7" t="str">
        <f aca="false">IF(AD76&lt;AE76,AD76,AE76)</f>
        <v>Archers, Arrows, Balloon, Bomb Tower, Miner, Monk, Phoenix, Zap</v>
      </c>
      <c r="AG76" s="7" t="str">
        <f aca="false">IF(AD76&lt;AE76,AE76,AD76)</f>
        <v>Balloon, Fireball, Lava Hound, Skeleton Dragons, Spirit Empress, Tombstone, Valkyrie, Zap</v>
      </c>
      <c r="AH76" s="7" t="str">
        <f aca="false">IF(AD76=AF76,AA76,IF(AA76="Win","Loss",IF(AA76="Loss","Win","Draw")))</f>
        <v>Loss</v>
      </c>
      <c r="AI76" s="7" t="s">
        <v>102</v>
      </c>
    </row>
    <row r="77" customFormat="false" ht="16.5" hidden="false" customHeight="true" outlineLevel="0" collapsed="false">
      <c r="A77" s="7" t="s">
        <v>463</v>
      </c>
      <c r="B77" s="7" t="n">
        <v>3</v>
      </c>
      <c r="C77" s="7" t="s">
        <v>403</v>
      </c>
      <c r="D77" s="7" t="s">
        <v>404</v>
      </c>
      <c r="E77" s="8" t="s">
        <v>405</v>
      </c>
      <c r="F77" s="7" t="s">
        <v>406</v>
      </c>
      <c r="G77" s="7" t="s">
        <v>470</v>
      </c>
      <c r="H77" s="7" t="s">
        <v>216</v>
      </c>
      <c r="I77" s="7" t="s">
        <v>210</v>
      </c>
      <c r="J77" s="7" t="s">
        <v>141</v>
      </c>
      <c r="K77" s="7" t="s">
        <v>132</v>
      </c>
      <c r="L77" s="7" t="s">
        <v>94</v>
      </c>
      <c r="M77" s="7" t="s">
        <v>115</v>
      </c>
      <c r="N77" s="7" t="s">
        <v>91</v>
      </c>
      <c r="O77" s="7" t="s">
        <v>170</v>
      </c>
      <c r="P77" s="7" t="s">
        <v>182</v>
      </c>
      <c r="Q77" s="7" t="s">
        <v>90</v>
      </c>
      <c r="R77" s="7" t="s">
        <v>181</v>
      </c>
      <c r="S77" s="7" t="s">
        <v>92</v>
      </c>
      <c r="T77" s="7" t="s">
        <v>91</v>
      </c>
      <c r="U77" s="7" t="s">
        <v>112</v>
      </c>
      <c r="V77" s="7" t="s">
        <v>95</v>
      </c>
      <c r="W77" s="7" t="s">
        <v>227</v>
      </c>
      <c r="X77" s="7" t="s">
        <v>93</v>
      </c>
      <c r="Y77" s="7" t="n">
        <v>1</v>
      </c>
      <c r="Z77" s="7" t="n">
        <v>0</v>
      </c>
      <c r="AA77" s="7" t="str">
        <f aca="false">IF(Y77&gt;Z77,"Win",IF(Y77&lt;Z77,"Loss","Draw"))</f>
        <v>Win</v>
      </c>
      <c r="AB77" s="7" t="s">
        <v>99</v>
      </c>
      <c r="AC77" s="7" t="s">
        <v>99</v>
      </c>
      <c r="AD77" s="7" t="s">
        <v>471</v>
      </c>
      <c r="AE77" s="7" t="s">
        <v>472</v>
      </c>
      <c r="AF77" s="7" t="str">
        <f aca="false">IF(AD77&lt;AE77,AD77,AE77)</f>
        <v>Arrows, Barbarian Barrel, Electro Spirit, Fisherman, Monk, Mother Witch, Royal Ghost, Royal Giant</v>
      </c>
      <c r="AG77" s="7" t="str">
        <f aca="false">IF(AD77&lt;AE77,AE77,AD77)</f>
        <v>Barbarian Barrel, Cannon, Fireball, Goblins, Hog Rider, Lumberjack, Magic Archer, Mega Knight</v>
      </c>
      <c r="AH77" s="7" t="str">
        <f aca="false">IF(AD77=AF77,AA77,IF(AA77="Win","Loss",IF(AA77="Loss","Win","Draw")))</f>
        <v>Loss</v>
      </c>
      <c r="AI77" s="7" t="s">
        <v>102</v>
      </c>
    </row>
    <row r="78" customFormat="false" ht="15" hidden="false" customHeight="true" outlineLevel="0" collapsed="false">
      <c r="A78" s="5" t="s">
        <v>473</v>
      </c>
      <c r="B78" s="5" t="n">
        <v>1</v>
      </c>
      <c r="C78" s="5" t="s">
        <v>403</v>
      </c>
      <c r="D78" s="5" t="s">
        <v>404</v>
      </c>
      <c r="E78" s="5" t="s">
        <v>474</v>
      </c>
      <c r="F78" s="5" t="s">
        <v>475</v>
      </c>
      <c r="G78" s="5" t="s">
        <v>476</v>
      </c>
      <c r="H78" s="5" t="s">
        <v>216</v>
      </c>
      <c r="I78" s="5" t="s">
        <v>142</v>
      </c>
      <c r="J78" s="5" t="s">
        <v>232</v>
      </c>
      <c r="K78" s="5" t="s">
        <v>176</v>
      </c>
      <c r="L78" s="5" t="s">
        <v>140</v>
      </c>
      <c r="M78" s="5" t="s">
        <v>97</v>
      </c>
      <c r="N78" s="5" t="s">
        <v>93</v>
      </c>
      <c r="O78" s="5" t="s">
        <v>111</v>
      </c>
      <c r="P78" s="5" t="s">
        <v>170</v>
      </c>
      <c r="Q78" s="5" t="s">
        <v>140</v>
      </c>
      <c r="R78" s="5" t="s">
        <v>141</v>
      </c>
      <c r="S78" s="5" t="s">
        <v>153</v>
      </c>
      <c r="T78" s="5" t="s">
        <v>226</v>
      </c>
      <c r="U78" s="5" t="s">
        <v>336</v>
      </c>
      <c r="V78" s="5" t="s">
        <v>97</v>
      </c>
      <c r="W78" s="5" t="s">
        <v>91</v>
      </c>
      <c r="X78" s="5" t="s">
        <v>113</v>
      </c>
      <c r="Y78" s="5" t="n">
        <v>0</v>
      </c>
      <c r="Z78" s="5" t="n">
        <v>1</v>
      </c>
      <c r="AA78" s="5" t="str">
        <f aca="false">IF(Y78&gt;Z78,"Win",IF(Y78&lt;Z78,"Loss","Draw"))</f>
        <v>Loss</v>
      </c>
      <c r="AB78" s="5" t="s">
        <v>98</v>
      </c>
      <c r="AC78" s="5" t="s">
        <v>99</v>
      </c>
      <c r="AD78" s="5" t="s">
        <v>456</v>
      </c>
      <c r="AE78" s="5" t="s">
        <v>477</v>
      </c>
      <c r="AF78" s="5" t="str">
        <f aca="false">IF(AD78&lt;AE78,AD78,AE78)</f>
        <v>Barbarian Barrel, Bomb Tower, Goblinstein, Magic Archer, Miner, Skeletons, Tornado, Wall Breakers</v>
      </c>
      <c r="AG78" s="5" t="str">
        <f aca="false">IF(AD78&lt;AE78,AE78,AD78)</f>
        <v>Cannon, Dart Goblin, Electro Spirit, Fire Spirit, Goblin Barrel, Mighty Miner, Skeletons, Wall Breakers</v>
      </c>
      <c r="AH78" s="5" t="str">
        <f aca="false">IF(AD78=AF78,AA78,IF(AA78="Win","Loss",IF(AA78="Loss","Win","Draw")))</f>
        <v>Win</v>
      </c>
      <c r="AI78" s="5" t="s">
        <v>102</v>
      </c>
    </row>
    <row r="79" customFormat="false" ht="15" hidden="false" customHeight="true" outlineLevel="0" collapsed="false">
      <c r="A79" s="5" t="s">
        <v>473</v>
      </c>
      <c r="B79" s="5" t="n">
        <v>2</v>
      </c>
      <c r="C79" s="5" t="s">
        <v>403</v>
      </c>
      <c r="D79" s="5" t="s">
        <v>404</v>
      </c>
      <c r="E79" s="5" t="s">
        <v>474</v>
      </c>
      <c r="F79" s="5" t="s">
        <v>475</v>
      </c>
      <c r="G79" s="5" t="s">
        <v>478</v>
      </c>
      <c r="H79" s="5" t="s">
        <v>372</v>
      </c>
      <c r="I79" s="5" t="s">
        <v>82</v>
      </c>
      <c r="J79" s="5" t="s">
        <v>181</v>
      </c>
      <c r="K79" s="5" t="s">
        <v>145</v>
      </c>
      <c r="L79" s="5" t="s">
        <v>112</v>
      </c>
      <c r="M79" s="5" t="s">
        <v>365</v>
      </c>
      <c r="N79" s="5" t="s">
        <v>113</v>
      </c>
      <c r="O79" s="5" t="s">
        <v>226</v>
      </c>
      <c r="P79" s="5" t="s">
        <v>135</v>
      </c>
      <c r="Q79" s="5" t="s">
        <v>293</v>
      </c>
      <c r="R79" s="5" t="s">
        <v>83</v>
      </c>
      <c r="S79" s="5" t="s">
        <v>84</v>
      </c>
      <c r="T79" s="5" t="s">
        <v>85</v>
      </c>
      <c r="U79" s="5" t="s">
        <v>87</v>
      </c>
      <c r="V79" s="5" t="s">
        <v>88</v>
      </c>
      <c r="W79" s="5" t="s">
        <v>111</v>
      </c>
      <c r="X79" s="5" t="s">
        <v>144</v>
      </c>
      <c r="Y79" s="5" t="n">
        <v>0</v>
      </c>
      <c r="Z79" s="5" t="n">
        <v>3</v>
      </c>
      <c r="AA79" s="5" t="str">
        <f aca="false">IF(Y79&gt;Z79,"Win",IF(Y79&lt;Z79,"Loss","Draw"))</f>
        <v>Loss</v>
      </c>
      <c r="AB79" s="5" t="s">
        <v>98</v>
      </c>
      <c r="AC79" s="5" t="s">
        <v>99</v>
      </c>
      <c r="AD79" s="5" t="s">
        <v>468</v>
      </c>
      <c r="AE79" s="5" t="s">
        <v>479</v>
      </c>
      <c r="AF79" s="5" t="str">
        <f aca="false">IF(AD79&lt;AE79,AD79,AE79)</f>
        <v>Archers, Arrows, Balloon, Bomb Tower, Miner, Monk, Phoenix, Zap</v>
      </c>
      <c r="AG79" s="5" t="str">
        <f aca="false">IF(AD79&lt;AE79,AE79,AD79)</f>
        <v>Berserker, Dark Prince, Fire Spirit, Furnace, Giant Snowball, Graveyard, Poison, Tesla</v>
      </c>
      <c r="AH79" s="5" t="str">
        <f aca="false">IF(AD79=AF79,AA79,IF(AA79="Win","Loss",IF(AA79="Loss","Win","Draw")))</f>
        <v>Loss</v>
      </c>
      <c r="AI79" s="5" t="s">
        <v>102</v>
      </c>
    </row>
    <row r="80" customFormat="false" ht="15" hidden="false" customHeight="true" outlineLevel="0" collapsed="false">
      <c r="A80" s="5" t="s">
        <v>473</v>
      </c>
      <c r="B80" s="5" t="n">
        <v>3</v>
      </c>
      <c r="C80" s="5" t="s">
        <v>403</v>
      </c>
      <c r="D80" s="5" t="s">
        <v>404</v>
      </c>
      <c r="E80" s="5" t="s">
        <v>474</v>
      </c>
      <c r="F80" s="5" t="s">
        <v>475</v>
      </c>
      <c r="G80" s="5" t="s">
        <v>480</v>
      </c>
      <c r="H80" s="5" t="s">
        <v>372</v>
      </c>
      <c r="I80" s="5" t="s">
        <v>210</v>
      </c>
      <c r="J80" s="5" t="s">
        <v>141</v>
      </c>
      <c r="K80" s="5" t="s">
        <v>132</v>
      </c>
      <c r="L80" s="5" t="s">
        <v>94</v>
      </c>
      <c r="M80" s="5" t="s">
        <v>115</v>
      </c>
      <c r="N80" s="5" t="s">
        <v>91</v>
      </c>
      <c r="O80" s="5" t="s">
        <v>182</v>
      </c>
      <c r="P80" s="5" t="s">
        <v>144</v>
      </c>
      <c r="Q80" s="5" t="s">
        <v>142</v>
      </c>
      <c r="R80" s="5" t="s">
        <v>115</v>
      </c>
      <c r="S80" s="5" t="s">
        <v>176</v>
      </c>
      <c r="T80" s="5" t="s">
        <v>109</v>
      </c>
      <c r="U80" s="5" t="s">
        <v>143</v>
      </c>
      <c r="V80" s="5" t="s">
        <v>93</v>
      </c>
      <c r="W80" s="5" t="s">
        <v>120</v>
      </c>
      <c r="X80" s="5" t="s">
        <v>170</v>
      </c>
      <c r="Y80" s="5" t="n">
        <v>0</v>
      </c>
      <c r="Z80" s="5" t="n">
        <v>1</v>
      </c>
      <c r="AA80" s="5" t="str">
        <f aca="false">IF(Y80&gt;Z80,"Win",IF(Y80&lt;Z80,"Loss","Draw"))</f>
        <v>Loss</v>
      </c>
      <c r="AB80" s="5" t="s">
        <v>98</v>
      </c>
      <c r="AC80" s="5" t="s">
        <v>99</v>
      </c>
      <c r="AD80" s="5" t="s">
        <v>481</v>
      </c>
      <c r="AE80" s="5" t="s">
        <v>482</v>
      </c>
      <c r="AF80" s="5" t="str">
        <f aca="false">IF(AD80&lt;AE80,AD80,AE80)</f>
        <v>Barbarian Barrel, Fireball, Goblins, Hog Rider, Lumberjack, Magic Archer, Mega Knight, Tesla</v>
      </c>
      <c r="AG80" s="5" t="str">
        <f aca="false">IF(AD80&lt;AE80,AE80,AD80)</f>
        <v>Cannon, Dart Goblin, Electro Spirit, Goblin Barrel, Goblins, Ice Spirit, Ronin, Royal Delivery</v>
      </c>
      <c r="AH80" s="5" t="str">
        <f aca="false">IF(AD80=AF80,AA80,IF(AA80="Win","Loss",IF(AA80="Loss","Win","Draw")))</f>
        <v>Loss</v>
      </c>
      <c r="AI80" s="5" t="s">
        <v>102</v>
      </c>
    </row>
    <row r="81" customFormat="false" ht="15" hidden="false" customHeight="true" outlineLevel="0" collapsed="false">
      <c r="A81" s="7" t="s">
        <v>483</v>
      </c>
      <c r="B81" s="7" t="n">
        <v>1</v>
      </c>
      <c r="C81" s="7" t="s">
        <v>403</v>
      </c>
      <c r="D81" s="7" t="s">
        <v>404</v>
      </c>
      <c r="E81" s="7" t="s">
        <v>474</v>
      </c>
      <c r="F81" s="7" t="s">
        <v>475</v>
      </c>
      <c r="G81" s="7" t="s">
        <v>484</v>
      </c>
      <c r="H81" s="7" t="s">
        <v>216</v>
      </c>
      <c r="I81" s="7" t="s">
        <v>82</v>
      </c>
      <c r="J81" s="7" t="s">
        <v>175</v>
      </c>
      <c r="K81" s="7" t="s">
        <v>144</v>
      </c>
      <c r="L81" s="7" t="s">
        <v>182</v>
      </c>
      <c r="M81" s="7" t="s">
        <v>154</v>
      </c>
      <c r="N81" s="7" t="s">
        <v>97</v>
      </c>
      <c r="O81" s="7" t="s">
        <v>93</v>
      </c>
      <c r="P81" s="7" t="s">
        <v>167</v>
      </c>
      <c r="Q81" s="7" t="s">
        <v>107</v>
      </c>
      <c r="R81" s="7" t="s">
        <v>115</v>
      </c>
      <c r="S81" s="7" t="s">
        <v>84</v>
      </c>
      <c r="T81" s="7" t="s">
        <v>109</v>
      </c>
      <c r="U81" s="7" t="s">
        <v>88</v>
      </c>
      <c r="V81" s="7" t="s">
        <v>130</v>
      </c>
      <c r="W81" s="7" t="s">
        <v>111</v>
      </c>
      <c r="X81" s="7" t="s">
        <v>144</v>
      </c>
      <c r="Y81" s="7" t="n">
        <v>0</v>
      </c>
      <c r="Z81" s="7" t="n">
        <v>1</v>
      </c>
      <c r="AA81" s="7" t="str">
        <f aca="false">IF(Y81&gt;Z81,"Win",IF(Y81&lt;Z81,"Loss","Draw"))</f>
        <v>Loss</v>
      </c>
      <c r="AB81" s="7" t="s">
        <v>99</v>
      </c>
      <c r="AC81" s="7" t="s">
        <v>99</v>
      </c>
      <c r="AD81" s="7" t="s">
        <v>485</v>
      </c>
      <c r="AE81" s="7" t="s">
        <v>315</v>
      </c>
      <c r="AF81" s="7" t="str">
        <f aca="false">IF(AD81&lt;AE81,AD81,AE81)</f>
        <v>Archers, Boss Bandit, Electro Spirit, Hog Rider, Lightning, Skeletons, Tesla, The Log</v>
      </c>
      <c r="AG81" s="7" t="str">
        <f aca="false">IF(AD81&lt;AE81,AE81,AD81)</f>
        <v>Bomber, Fire Spirit, Giant Snowball, Goblin Drill, Goblins, Poison, Ronin, Tesla</v>
      </c>
      <c r="AH81" s="7" t="str">
        <f aca="false">IF(AD81=AF81,AA81,IF(AA81="Win","Loss",IF(AA81="Loss","Win","Draw")))</f>
        <v>Loss</v>
      </c>
      <c r="AI81" s="7" t="s">
        <v>102</v>
      </c>
    </row>
    <row r="82" customFormat="false" ht="15" hidden="false" customHeight="true" outlineLevel="0" collapsed="false">
      <c r="A82" s="7" t="s">
        <v>483</v>
      </c>
      <c r="B82" s="7" t="n">
        <v>2</v>
      </c>
      <c r="C82" s="7" t="s">
        <v>403</v>
      </c>
      <c r="D82" s="7" t="s">
        <v>404</v>
      </c>
      <c r="E82" s="7" t="s">
        <v>474</v>
      </c>
      <c r="F82" s="7" t="s">
        <v>475</v>
      </c>
      <c r="G82" s="7" t="s">
        <v>486</v>
      </c>
      <c r="H82" s="7" t="s">
        <v>216</v>
      </c>
      <c r="I82" s="7" t="s">
        <v>140</v>
      </c>
      <c r="J82" s="7" t="s">
        <v>209</v>
      </c>
      <c r="K82" s="7" t="s">
        <v>170</v>
      </c>
      <c r="L82" s="7" t="s">
        <v>226</v>
      </c>
      <c r="M82" s="7" t="s">
        <v>109</v>
      </c>
      <c r="N82" s="7" t="s">
        <v>88</v>
      </c>
      <c r="O82" s="7" t="s">
        <v>115</v>
      </c>
      <c r="P82" s="7" t="s">
        <v>84</v>
      </c>
      <c r="Q82" s="7" t="s">
        <v>132</v>
      </c>
      <c r="R82" s="7" t="s">
        <v>91</v>
      </c>
      <c r="S82" s="7" t="s">
        <v>200</v>
      </c>
      <c r="T82" s="7" t="s">
        <v>90</v>
      </c>
      <c r="U82" s="7" t="s">
        <v>365</v>
      </c>
      <c r="V82" s="7" t="s">
        <v>94</v>
      </c>
      <c r="W82" s="7" t="s">
        <v>93</v>
      </c>
      <c r="X82" s="7" t="s">
        <v>174</v>
      </c>
      <c r="Y82" s="7" t="n">
        <v>0</v>
      </c>
      <c r="Z82" s="7" t="n">
        <v>1</v>
      </c>
      <c r="AA82" s="7" t="str">
        <f aca="false">IF(Y82&gt;Z82,"Win",IF(Y82&lt;Z82,"Loss","Draw"))</f>
        <v>Loss</v>
      </c>
      <c r="AB82" s="7" t="s">
        <v>99</v>
      </c>
      <c r="AC82" s="7" t="s">
        <v>99</v>
      </c>
      <c r="AD82" s="7" t="s">
        <v>487</v>
      </c>
      <c r="AE82" s="7" t="s">
        <v>488</v>
      </c>
      <c r="AF82" s="7" t="str">
        <f aca="false">IF(AD82&lt;AE82,AD82,AE82)</f>
        <v>Barbarian Barrel, Electro Spirit, Fireball, Goblin Cage, Heal Spirit, Lumberjack, Phoenix, Royal Giant</v>
      </c>
      <c r="AG82" s="7" t="str">
        <f aca="false">IF(AD82&lt;AE82,AE82,AD82)</f>
        <v>Cannon, Giant Snowball, Goblins, Miner, Musketeer, Poison, Ronin, Wall Breakers</v>
      </c>
      <c r="AH82" s="7" t="str">
        <f aca="false">IF(AD82=AF82,AA82,IF(AA82="Win","Loss",IF(AA82="Loss","Win","Draw")))</f>
        <v>Win</v>
      </c>
      <c r="AI82" s="7" t="s">
        <v>102</v>
      </c>
    </row>
    <row r="83" customFormat="false" ht="15" hidden="false" customHeight="true" outlineLevel="0" collapsed="false">
      <c r="A83" s="7" t="s">
        <v>483</v>
      </c>
      <c r="B83" s="7" t="n">
        <v>3</v>
      </c>
      <c r="C83" s="7" t="s">
        <v>403</v>
      </c>
      <c r="D83" s="7" t="s">
        <v>404</v>
      </c>
      <c r="E83" s="7" t="s">
        <v>474</v>
      </c>
      <c r="F83" s="7" t="s">
        <v>475</v>
      </c>
      <c r="G83" s="7" t="s">
        <v>489</v>
      </c>
      <c r="H83" s="7" t="s">
        <v>216</v>
      </c>
      <c r="I83" s="7" t="s">
        <v>107</v>
      </c>
      <c r="J83" s="7" t="s">
        <v>128</v>
      </c>
      <c r="K83" s="7" t="s">
        <v>141</v>
      </c>
      <c r="L83" s="7" t="s">
        <v>86</v>
      </c>
      <c r="M83" s="7" t="s">
        <v>113</v>
      </c>
      <c r="N83" s="7" t="s">
        <v>336</v>
      </c>
      <c r="O83" s="7" t="s">
        <v>91</v>
      </c>
      <c r="P83" s="7" t="s">
        <v>143</v>
      </c>
      <c r="Q83" s="7" t="s">
        <v>375</v>
      </c>
      <c r="R83" s="7" t="s">
        <v>145</v>
      </c>
      <c r="S83" s="7" t="s">
        <v>128</v>
      </c>
      <c r="T83" s="7" t="s">
        <v>226</v>
      </c>
      <c r="U83" s="7" t="s">
        <v>336</v>
      </c>
      <c r="V83" s="7" t="s">
        <v>97</v>
      </c>
      <c r="W83" s="7" t="s">
        <v>135</v>
      </c>
      <c r="X83" s="7" t="s">
        <v>113</v>
      </c>
      <c r="Y83" s="7" t="n">
        <v>0</v>
      </c>
      <c r="Z83" s="7" t="n">
        <v>1</v>
      </c>
      <c r="AA83" s="7" t="str">
        <f aca="false">IF(Y83&gt;Z83,"Win",IF(Y83&lt;Z83,"Loss","Draw"))</f>
        <v>Loss</v>
      </c>
      <c r="AB83" s="7" t="s">
        <v>99</v>
      </c>
      <c r="AC83" s="7" t="s">
        <v>99</v>
      </c>
      <c r="AD83" s="7" t="s">
        <v>490</v>
      </c>
      <c r="AE83" s="7" t="s">
        <v>491</v>
      </c>
      <c r="AF83" s="7" t="str">
        <f aca="false">IF(AD83&lt;AE83,AD83,AE83)</f>
        <v>Balloon, Bomb Tower, Executioner, Knight, Miner, Skeletons, Tornado, Zap</v>
      </c>
      <c r="AG83" s="7" t="str">
        <f aca="false">IF(AD83&lt;AE83,AE83,AD83)</f>
        <v>Barbarian Barrel, Bomb Tower, Goblin Demolisher, Goblin Drill, Ice Spirit, Knight, Magic Archer, Tornado</v>
      </c>
      <c r="AH83" s="7" t="str">
        <f aca="false">IF(AD83=AF83,AA83,IF(AA83="Win","Loss",IF(AA83="Loss","Win","Draw")))</f>
        <v>Win</v>
      </c>
      <c r="AI83" s="7" t="s">
        <v>102</v>
      </c>
    </row>
    <row r="84" customFormat="false" ht="15" hidden="false" customHeight="true" outlineLevel="0" collapsed="false">
      <c r="A84" s="7" t="s">
        <v>492</v>
      </c>
      <c r="B84" s="7" t="n">
        <v>1</v>
      </c>
      <c r="C84" s="7" t="s">
        <v>403</v>
      </c>
      <c r="D84" s="7" t="s">
        <v>404</v>
      </c>
      <c r="E84" s="7" t="s">
        <v>474</v>
      </c>
      <c r="F84" s="7" t="s">
        <v>475</v>
      </c>
      <c r="G84" s="7" t="s">
        <v>493</v>
      </c>
      <c r="H84" s="7" t="s">
        <v>216</v>
      </c>
      <c r="I84" s="7" t="s">
        <v>82</v>
      </c>
      <c r="J84" s="7" t="s">
        <v>91</v>
      </c>
      <c r="K84" s="7" t="s">
        <v>144</v>
      </c>
      <c r="L84" s="7" t="s">
        <v>85</v>
      </c>
      <c r="M84" s="7" t="s">
        <v>109</v>
      </c>
      <c r="N84" s="7" t="s">
        <v>88</v>
      </c>
      <c r="O84" s="7" t="s">
        <v>97</v>
      </c>
      <c r="P84" s="7" t="s">
        <v>143</v>
      </c>
      <c r="Q84" s="7" t="s">
        <v>168</v>
      </c>
      <c r="R84" s="7" t="s">
        <v>232</v>
      </c>
      <c r="S84" s="7" t="s">
        <v>169</v>
      </c>
      <c r="T84" s="7" t="s">
        <v>154</v>
      </c>
      <c r="U84" s="7" t="s">
        <v>97</v>
      </c>
      <c r="V84" s="7" t="s">
        <v>93</v>
      </c>
      <c r="W84" s="7" t="s">
        <v>167</v>
      </c>
      <c r="X84" s="7" t="s">
        <v>170</v>
      </c>
      <c r="Y84" s="7" t="n">
        <v>1</v>
      </c>
      <c r="Z84" s="7" t="n">
        <v>0</v>
      </c>
      <c r="AA84" s="7" t="str">
        <f aca="false">IF(Y84&gt;Z84,"Win",IF(Y84&lt;Z84,"Loss","Draw"))</f>
        <v>Win</v>
      </c>
      <c r="AB84" s="7" t="s">
        <v>99</v>
      </c>
      <c r="AC84" s="7" t="s">
        <v>99</v>
      </c>
      <c r="AD84" s="7" t="s">
        <v>494</v>
      </c>
      <c r="AE84" s="7" t="s">
        <v>418</v>
      </c>
      <c r="AF84" s="7" t="str">
        <f aca="false">IF(AD84&lt;AE84,AD84,AE84)</f>
        <v>Archers, Barbarian Barrel, Graveyard, Ice Spirit, Poison, Ronin, Skeletons, Tesla</v>
      </c>
      <c r="AG84" s="7" t="str">
        <f aca="false">IF(AD84&lt;AE84,AE84,AD84)</f>
        <v>Baby Dragon, Cannon, Electro Spirit, Lightning, Mighty Miner, Royal Hogs, Skeletons, The Log</v>
      </c>
      <c r="AH84" s="7" t="str">
        <f aca="false">IF(AD84=AF84,AA84,IF(AA84="Win","Loss",IF(AA84="Loss","Win","Draw")))</f>
        <v>Win</v>
      </c>
      <c r="AI84" s="7" t="s">
        <v>102</v>
      </c>
    </row>
    <row r="85" customFormat="false" ht="15" hidden="false" customHeight="true" outlineLevel="0" collapsed="false">
      <c r="A85" s="7" t="s">
        <v>492</v>
      </c>
      <c r="B85" s="7" t="n">
        <v>2</v>
      </c>
      <c r="C85" s="7" t="s">
        <v>403</v>
      </c>
      <c r="D85" s="7" t="s">
        <v>404</v>
      </c>
      <c r="E85" s="7" t="s">
        <v>474</v>
      </c>
      <c r="F85" s="7" t="s">
        <v>475</v>
      </c>
      <c r="G85" s="7" t="s">
        <v>495</v>
      </c>
      <c r="H85" s="7" t="s">
        <v>216</v>
      </c>
      <c r="I85" s="7" t="s">
        <v>168</v>
      </c>
      <c r="J85" s="7" t="s">
        <v>232</v>
      </c>
      <c r="K85" s="7" t="s">
        <v>169</v>
      </c>
      <c r="L85" s="7" t="s">
        <v>154</v>
      </c>
      <c r="M85" s="7" t="s">
        <v>93</v>
      </c>
      <c r="N85" s="7" t="s">
        <v>167</v>
      </c>
      <c r="O85" s="7" t="s">
        <v>170</v>
      </c>
      <c r="P85" s="7" t="s">
        <v>87</v>
      </c>
      <c r="Q85" s="7" t="s">
        <v>140</v>
      </c>
      <c r="R85" s="7" t="s">
        <v>141</v>
      </c>
      <c r="S85" s="7" t="s">
        <v>225</v>
      </c>
      <c r="T85" s="7" t="s">
        <v>226</v>
      </c>
      <c r="U85" s="7" t="s">
        <v>109</v>
      </c>
      <c r="V85" s="7" t="s">
        <v>111</v>
      </c>
      <c r="W85" s="7" t="s">
        <v>120</v>
      </c>
      <c r="X85" s="7" t="s">
        <v>113</v>
      </c>
      <c r="Y85" s="7" t="n">
        <v>1</v>
      </c>
      <c r="Z85" s="7" t="n">
        <v>0</v>
      </c>
      <c r="AA85" s="7" t="str">
        <f aca="false">IF(Y85&gt;Z85,"Win",IF(Y85&lt;Z85,"Loss","Draw"))</f>
        <v>Win</v>
      </c>
      <c r="AB85" s="7" t="s">
        <v>99</v>
      </c>
      <c r="AC85" s="7" t="s">
        <v>99</v>
      </c>
      <c r="AD85" s="7" t="s">
        <v>496</v>
      </c>
      <c r="AE85" s="7" t="s">
        <v>497</v>
      </c>
      <c r="AF85" s="7" t="str">
        <f aca="false">IF(AD85&lt;AE85,AD85,AE85)</f>
        <v>Baby Dragon, Berserker, Cannon, Electro Spirit, Lightning, Mighty Miner, Royal Hogs, The Log</v>
      </c>
      <c r="AG85" s="7" t="str">
        <f aca="false">IF(AD85&lt;AE85,AE85,AD85)</f>
        <v>Bats, Bomb Tower, Fire Spirit, Magic Archer, Miner, Ronin, Royal Delivery, Wall Breakers</v>
      </c>
      <c r="AH85" s="7" t="str">
        <f aca="false">IF(AD85=AF85,AA85,IF(AA85="Win","Loss",IF(AA85="Loss","Win","Draw")))</f>
        <v>Win</v>
      </c>
      <c r="AI85" s="7" t="s">
        <v>102</v>
      </c>
    </row>
    <row r="86" customFormat="false" ht="15" hidden="false" customHeight="true" outlineLevel="0" collapsed="false">
      <c r="A86" s="7" t="s">
        <v>492</v>
      </c>
      <c r="B86" s="7" t="n">
        <v>3</v>
      </c>
      <c r="C86" s="7" t="s">
        <v>403</v>
      </c>
      <c r="D86" s="7" t="s">
        <v>404</v>
      </c>
      <c r="E86" s="7" t="s">
        <v>474</v>
      </c>
      <c r="F86" s="7" t="s">
        <v>475</v>
      </c>
      <c r="G86" s="7" t="s">
        <v>498</v>
      </c>
      <c r="H86" s="7" t="s">
        <v>216</v>
      </c>
      <c r="I86" s="7" t="s">
        <v>90</v>
      </c>
      <c r="J86" s="7" t="s">
        <v>181</v>
      </c>
      <c r="K86" s="7" t="s">
        <v>92</v>
      </c>
      <c r="L86" s="7" t="s">
        <v>96</v>
      </c>
      <c r="M86" s="7" t="s">
        <v>95</v>
      </c>
      <c r="N86" s="7" t="s">
        <v>94</v>
      </c>
      <c r="O86" s="7" t="s">
        <v>174</v>
      </c>
      <c r="P86" s="7" t="s">
        <v>155</v>
      </c>
      <c r="Q86" s="7" t="s">
        <v>82</v>
      </c>
      <c r="R86" s="7" t="s">
        <v>83</v>
      </c>
      <c r="S86" s="7" t="s">
        <v>144</v>
      </c>
      <c r="T86" s="7" t="s">
        <v>85</v>
      </c>
      <c r="U86" s="7" t="s">
        <v>87</v>
      </c>
      <c r="V86" s="7" t="s">
        <v>88</v>
      </c>
      <c r="W86" s="7" t="s">
        <v>143</v>
      </c>
      <c r="X86" s="7" t="s">
        <v>91</v>
      </c>
      <c r="Y86" s="7" t="n">
        <v>1</v>
      </c>
      <c r="Z86" s="7" t="n">
        <v>0</v>
      </c>
      <c r="AA86" s="7" t="str">
        <f aca="false">IF(Y86&gt;Z86,"Win",IF(Y86&lt;Z86,"Loss","Draw"))</f>
        <v>Win</v>
      </c>
      <c r="AB86" s="7" t="s">
        <v>99</v>
      </c>
      <c r="AC86" s="7" t="s">
        <v>99</v>
      </c>
      <c r="AD86" s="7" t="s">
        <v>499</v>
      </c>
      <c r="AE86" s="7" t="s">
        <v>500</v>
      </c>
      <c r="AF86" s="7" t="str">
        <f aca="false">IF(AD86&lt;AE86,AD86,AE86)</f>
        <v>Archers, Barbarian Barrel, Berserker, Dark Prince, Graveyard, Ice Spirit, Poison, Tesla</v>
      </c>
      <c r="AG86" s="7" t="str">
        <f aca="false">IF(AD86&lt;AE86,AE86,AD86)</f>
        <v>Fireball, Fisherman, Heal Spirit, Hunter, Monk, Rage, Royal Ghost, Royal Giant</v>
      </c>
      <c r="AH86" s="7" t="str">
        <f aca="false">IF(AD86=AF86,AA86,IF(AA86="Win","Loss",IF(AA86="Loss","Win","Draw")))</f>
        <v>Loss</v>
      </c>
      <c r="AI86" s="7" t="s">
        <v>102</v>
      </c>
    </row>
    <row r="87" customFormat="false" ht="15" hidden="false" customHeight="true" outlineLevel="0" collapsed="false">
      <c r="A87" s="7" t="s">
        <v>501</v>
      </c>
      <c r="B87" s="7" t="n">
        <v>1</v>
      </c>
      <c r="C87" s="7" t="s">
        <v>403</v>
      </c>
      <c r="D87" s="7" t="s">
        <v>404</v>
      </c>
      <c r="E87" s="7" t="s">
        <v>474</v>
      </c>
      <c r="F87" s="7" t="s">
        <v>475</v>
      </c>
      <c r="G87" s="7" t="s">
        <v>502</v>
      </c>
      <c r="H87" s="7" t="s">
        <v>216</v>
      </c>
      <c r="I87" s="7" t="s">
        <v>433</v>
      </c>
      <c r="J87" s="7" t="s">
        <v>91</v>
      </c>
      <c r="K87" s="7" t="s">
        <v>144</v>
      </c>
      <c r="L87" s="7" t="s">
        <v>182</v>
      </c>
      <c r="M87" s="7" t="s">
        <v>109</v>
      </c>
      <c r="N87" s="7" t="s">
        <v>154</v>
      </c>
      <c r="O87" s="7" t="s">
        <v>97</v>
      </c>
      <c r="P87" s="7" t="s">
        <v>93</v>
      </c>
      <c r="Q87" s="7" t="s">
        <v>293</v>
      </c>
      <c r="R87" s="7" t="s">
        <v>232</v>
      </c>
      <c r="S87" s="7" t="s">
        <v>144</v>
      </c>
      <c r="T87" s="7" t="s">
        <v>182</v>
      </c>
      <c r="U87" s="7" t="s">
        <v>154</v>
      </c>
      <c r="V87" s="7" t="s">
        <v>97</v>
      </c>
      <c r="W87" s="7" t="s">
        <v>93</v>
      </c>
      <c r="X87" s="7" t="s">
        <v>167</v>
      </c>
      <c r="Y87" s="7" t="n">
        <v>1</v>
      </c>
      <c r="Z87" s="7" t="n">
        <v>0</v>
      </c>
      <c r="AA87" s="7" t="str">
        <f aca="false">IF(Y87&gt;Z87,"Win",IF(Y87&lt;Z87,"Loss","Draw"))</f>
        <v>Win</v>
      </c>
      <c r="AB87" s="7" t="s">
        <v>99</v>
      </c>
      <c r="AC87" s="7" t="s">
        <v>99</v>
      </c>
      <c r="AD87" s="7" t="s">
        <v>503</v>
      </c>
      <c r="AE87" s="7" t="s">
        <v>504</v>
      </c>
      <c r="AF87" s="7" t="str">
        <f aca="false">IF(AD87&lt;AE87,AD87,AE87)</f>
        <v>Barbarian Barrel, Electro Spirit, Hog Rider, Lightning, Princess, Ronin, Skeletons, Tesla</v>
      </c>
      <c r="AG87" s="7" t="str">
        <f aca="false">IF(AD87&lt;AE87,AE87,AD87)</f>
        <v>Electro Spirit, Furnace, Hog Rider, Lightning, Mighty Miner, Skeletons, Tesla, The Log</v>
      </c>
      <c r="AH87" s="7" t="str">
        <f aca="false">IF(AD87=AF87,AA87,IF(AA87="Win","Loss",IF(AA87="Loss","Win","Draw")))</f>
        <v>Win</v>
      </c>
      <c r="AI87" s="7" t="s">
        <v>102</v>
      </c>
    </row>
    <row r="88" customFormat="false" ht="15" hidden="false" customHeight="true" outlineLevel="0" collapsed="false">
      <c r="A88" s="5" t="s">
        <v>505</v>
      </c>
      <c r="B88" s="5" t="n">
        <v>1</v>
      </c>
      <c r="C88" s="5" t="s">
        <v>403</v>
      </c>
      <c r="D88" s="5" t="s">
        <v>404</v>
      </c>
      <c r="E88" s="5" t="s">
        <v>506</v>
      </c>
      <c r="F88" s="5" t="s">
        <v>507</v>
      </c>
      <c r="G88" s="5" t="s">
        <v>508</v>
      </c>
      <c r="H88" s="5" t="s">
        <v>81</v>
      </c>
      <c r="I88" s="5" t="s">
        <v>107</v>
      </c>
      <c r="J88" s="5" t="s">
        <v>115</v>
      </c>
      <c r="K88" s="5" t="s">
        <v>84</v>
      </c>
      <c r="L88" s="5" t="s">
        <v>109</v>
      </c>
      <c r="M88" s="5" t="s">
        <v>88</v>
      </c>
      <c r="N88" s="5" t="s">
        <v>130</v>
      </c>
      <c r="O88" s="5" t="s">
        <v>111</v>
      </c>
      <c r="P88" s="5" t="s">
        <v>144</v>
      </c>
      <c r="Q88" s="5" t="s">
        <v>140</v>
      </c>
      <c r="R88" s="5" t="s">
        <v>108</v>
      </c>
      <c r="S88" s="5" t="s">
        <v>210</v>
      </c>
      <c r="T88" s="5" t="s">
        <v>117</v>
      </c>
      <c r="U88" s="5" t="s">
        <v>84</v>
      </c>
      <c r="V88" s="5" t="s">
        <v>112</v>
      </c>
      <c r="W88" s="5" t="s">
        <v>240</v>
      </c>
      <c r="X88" s="5" t="s">
        <v>190</v>
      </c>
      <c r="Y88" s="5" t="n">
        <v>1</v>
      </c>
      <c r="Z88" s="5" t="n">
        <v>0</v>
      </c>
      <c r="AA88" s="5" t="str">
        <f aca="false">IF(Y88&gt;Z88,"Win",IF(Y88&lt;Z88,"Loss","Draw"))</f>
        <v>Win</v>
      </c>
      <c r="AB88" s="5" t="s">
        <v>98</v>
      </c>
      <c r="AC88" s="5" t="s">
        <v>99</v>
      </c>
      <c r="AD88" s="5" t="s">
        <v>315</v>
      </c>
      <c r="AE88" s="5" t="s">
        <v>509</v>
      </c>
      <c r="AF88" s="5" t="str">
        <f aca="false">IF(AD88&lt;AE88,AD88,AE88)</f>
        <v>Archer Queen, Arrows, Bandit, Giant Snowball, Mega Knight, Minions, Prince, Wall Breakers</v>
      </c>
      <c r="AG88" s="5" t="str">
        <f aca="false">IF(AD88&lt;AE88,AE88,AD88)</f>
        <v>Bomber, Fire Spirit, Giant Snowball, Goblin Drill, Goblins, Poison, Ronin, Tesla</v>
      </c>
      <c r="AH88" s="5" t="str">
        <f aca="false">IF(AD88=AF88,AA88,IF(AA88="Win","Loss",IF(AA88="Loss","Win","Draw")))</f>
        <v>Loss</v>
      </c>
      <c r="AI88" s="5" t="s">
        <v>123</v>
      </c>
    </row>
    <row r="89" customFormat="false" ht="15" hidden="false" customHeight="true" outlineLevel="0" collapsed="false">
      <c r="A89" s="5" t="s">
        <v>505</v>
      </c>
      <c r="B89" s="5" t="n">
        <v>2</v>
      </c>
      <c r="C89" s="5" t="s">
        <v>403</v>
      </c>
      <c r="D89" s="5" t="s">
        <v>404</v>
      </c>
      <c r="E89" s="5" t="s">
        <v>506</v>
      </c>
      <c r="F89" s="5" t="s">
        <v>507</v>
      </c>
      <c r="G89" s="5" t="s">
        <v>510</v>
      </c>
      <c r="H89" s="5" t="s">
        <v>216</v>
      </c>
      <c r="I89" s="5" t="s">
        <v>90</v>
      </c>
      <c r="J89" s="5" t="s">
        <v>149</v>
      </c>
      <c r="K89" s="5" t="s">
        <v>181</v>
      </c>
      <c r="L89" s="5" t="s">
        <v>227</v>
      </c>
      <c r="M89" s="5" t="s">
        <v>95</v>
      </c>
      <c r="N89" s="5" t="s">
        <v>94</v>
      </c>
      <c r="O89" s="5" t="s">
        <v>146</v>
      </c>
      <c r="P89" s="5" t="s">
        <v>167</v>
      </c>
      <c r="Q89" s="5" t="s">
        <v>135</v>
      </c>
      <c r="R89" s="5" t="s">
        <v>145</v>
      </c>
      <c r="S89" s="5" t="s">
        <v>287</v>
      </c>
      <c r="T89" s="5" t="s">
        <v>131</v>
      </c>
      <c r="U89" s="5" t="s">
        <v>149</v>
      </c>
      <c r="V89" s="5" t="s">
        <v>94</v>
      </c>
      <c r="W89" s="5" t="s">
        <v>146</v>
      </c>
      <c r="X89" s="5" t="s">
        <v>148</v>
      </c>
      <c r="Y89" s="5" t="n">
        <v>1</v>
      </c>
      <c r="Z89" s="5" t="n">
        <v>2</v>
      </c>
      <c r="AA89" s="5" t="str">
        <f aca="false">IF(Y89&gt;Z89,"Win",IF(Y89&lt;Z89,"Loss","Draw"))</f>
        <v>Loss</v>
      </c>
      <c r="AB89" s="5" t="s">
        <v>98</v>
      </c>
      <c r="AC89" s="5" t="s">
        <v>99</v>
      </c>
      <c r="AD89" s="5" t="s">
        <v>229</v>
      </c>
      <c r="AE89" s="5" t="s">
        <v>511</v>
      </c>
      <c r="AF89" s="5" t="str">
        <f aca="false">IF(AD89&lt;AE89,AD89,AE89)</f>
        <v>Balloon, Fireball, Lava Hound, Mega Minion, Skeleton Dragons, Tombstone, Valkyrie, Zap</v>
      </c>
      <c r="AG89" s="5" t="str">
        <f aca="false">IF(AD89&lt;AE89,AE89,AD89)</f>
        <v>Fireball, Fisherman, Monk, Mother Witch, Royal Giant, Skeleton Dragons, The Log, Tombstone</v>
      </c>
      <c r="AH89" s="5" t="str">
        <f aca="false">IF(AD89=AF89,AA89,IF(AA89="Win","Loss",IF(AA89="Loss","Win","Draw")))</f>
        <v>Win</v>
      </c>
      <c r="AI89" s="5" t="s">
        <v>123</v>
      </c>
    </row>
    <row r="90" customFormat="false" ht="15" hidden="false" customHeight="true" outlineLevel="0" collapsed="false">
      <c r="A90" s="5" t="s">
        <v>505</v>
      </c>
      <c r="B90" s="5" t="n">
        <v>3</v>
      </c>
      <c r="C90" s="5" t="s">
        <v>403</v>
      </c>
      <c r="D90" s="5" t="s">
        <v>404</v>
      </c>
      <c r="E90" s="5" t="s">
        <v>506</v>
      </c>
      <c r="F90" s="5" t="s">
        <v>507</v>
      </c>
      <c r="G90" s="5" t="s">
        <v>512</v>
      </c>
      <c r="H90" s="5" t="s">
        <v>81</v>
      </c>
      <c r="I90" s="5" t="s">
        <v>239</v>
      </c>
      <c r="J90" s="5" t="s">
        <v>199</v>
      </c>
      <c r="K90" s="5" t="s">
        <v>82</v>
      </c>
      <c r="L90" s="5" t="s">
        <v>412</v>
      </c>
      <c r="M90" s="5" t="s">
        <v>92</v>
      </c>
      <c r="N90" s="5" t="s">
        <v>393</v>
      </c>
      <c r="O90" s="5" t="s">
        <v>112</v>
      </c>
      <c r="P90" s="5" t="s">
        <v>135</v>
      </c>
      <c r="Q90" s="5" t="s">
        <v>114</v>
      </c>
      <c r="R90" s="5" t="s">
        <v>115</v>
      </c>
      <c r="S90" s="5" t="s">
        <v>92</v>
      </c>
      <c r="T90" s="5" t="s">
        <v>118</v>
      </c>
      <c r="U90" s="5" t="s">
        <v>167</v>
      </c>
      <c r="V90" s="5" t="s">
        <v>334</v>
      </c>
      <c r="W90" s="5" t="s">
        <v>176</v>
      </c>
      <c r="X90" s="5" t="s">
        <v>335</v>
      </c>
      <c r="Y90" s="5" t="n">
        <v>1</v>
      </c>
      <c r="Z90" s="5" t="n">
        <v>0</v>
      </c>
      <c r="AA90" s="5" t="str">
        <f aca="false">IF(Y90&gt;Z90,"Win",IF(Y90&lt;Z90,"Loss","Draw"))</f>
        <v>Win</v>
      </c>
      <c r="AB90" s="5" t="s">
        <v>98</v>
      </c>
      <c r="AC90" s="5" t="s">
        <v>99</v>
      </c>
      <c r="AD90" s="5" t="s">
        <v>513</v>
      </c>
      <c r="AE90" s="5" t="s">
        <v>514</v>
      </c>
      <c r="AF90" s="5" t="str">
        <f aca="false">IF(AD90&lt;AE90,AD90,AE90)</f>
        <v>Archers, Arrows, Battle Ram, Electro Wizard, Golden Knight, P.E.K.K.A, Royal Ghost, Zap</v>
      </c>
      <c r="AG90" s="5" t="str">
        <f aca="false">IF(AD90&lt;AE90,AE90,AD90)</f>
        <v>Dart Goblin, Goblins, Rascals, Rocket, Royal Ghost, Skeleton Barrel, Suspicious Bush, The Log</v>
      </c>
      <c r="AH90" s="5" t="str">
        <f aca="false">IF(AD90=AF90,AA90,IF(AA90="Win","Loss",IF(AA90="Loss","Win","Draw")))</f>
        <v>Win</v>
      </c>
      <c r="AI90" s="5" t="s">
        <v>123</v>
      </c>
    </row>
    <row r="91" customFormat="false" ht="15" hidden="false" customHeight="true" outlineLevel="0" collapsed="false">
      <c r="A91" s="5" t="s">
        <v>515</v>
      </c>
      <c r="B91" s="5" t="n">
        <v>1</v>
      </c>
      <c r="C91" s="5" t="s">
        <v>403</v>
      </c>
      <c r="D91" s="5" t="s">
        <v>404</v>
      </c>
      <c r="E91" s="5" t="s">
        <v>96</v>
      </c>
      <c r="F91" s="5" t="s">
        <v>516</v>
      </c>
      <c r="G91" s="5" t="s">
        <v>517</v>
      </c>
      <c r="H91" s="5" t="s">
        <v>81</v>
      </c>
      <c r="I91" s="5" t="s">
        <v>168</v>
      </c>
      <c r="J91" s="5" t="s">
        <v>181</v>
      </c>
      <c r="K91" s="5" t="s">
        <v>144</v>
      </c>
      <c r="L91" s="5" t="s">
        <v>154</v>
      </c>
      <c r="M91" s="5" t="s">
        <v>146</v>
      </c>
      <c r="N91" s="5" t="s">
        <v>97</v>
      </c>
      <c r="O91" s="5" t="s">
        <v>93</v>
      </c>
      <c r="P91" s="5" t="s">
        <v>91</v>
      </c>
      <c r="Q91" s="5" t="s">
        <v>293</v>
      </c>
      <c r="R91" s="5" t="s">
        <v>91</v>
      </c>
      <c r="S91" s="5" t="s">
        <v>144</v>
      </c>
      <c r="T91" s="5" t="s">
        <v>85</v>
      </c>
      <c r="U91" s="5" t="s">
        <v>128</v>
      </c>
      <c r="V91" s="5" t="s">
        <v>88</v>
      </c>
      <c r="W91" s="5" t="s">
        <v>97</v>
      </c>
      <c r="X91" s="5" t="s">
        <v>143</v>
      </c>
      <c r="Y91" s="5" t="n">
        <v>1</v>
      </c>
      <c r="Z91" s="5" t="n">
        <v>0</v>
      </c>
      <c r="AA91" s="5" t="str">
        <f aca="false">IF(Y91&gt;Z91,"Win",IF(Y91&lt;Z91,"Loss","Draw"))</f>
        <v>Win</v>
      </c>
      <c r="AB91" s="5" t="s">
        <v>98</v>
      </c>
      <c r="AC91" s="5" t="s">
        <v>99</v>
      </c>
      <c r="AD91" s="5" t="s">
        <v>518</v>
      </c>
      <c r="AE91" s="5" t="s">
        <v>410</v>
      </c>
      <c r="AF91" s="5" t="str">
        <f aca="false">IF(AD91&lt;AE91,AD91,AE91)</f>
        <v>Barbarian Barrel, Electro Spirit, Lightning, Monk, Royal Hogs, Skeleton Dragons, Skeletons, Tesla</v>
      </c>
      <c r="AG91" s="5" t="str">
        <f aca="false">IF(AD91&lt;AE91,AE91,AD91)</f>
        <v>Barbarian Barrel, Furnace, Graveyard, Ice Spirit, Knight, Poison, Skeletons, Tesla</v>
      </c>
      <c r="AH91" s="5" t="str">
        <f aca="false">IF(AD91=AF91,AA91,IF(AA91="Win","Loss",IF(AA91="Loss","Win","Draw")))</f>
        <v>Win</v>
      </c>
      <c r="AI91" s="5" t="s">
        <v>123</v>
      </c>
    </row>
    <row r="92" customFormat="false" ht="15" hidden="false" customHeight="true" outlineLevel="0" collapsed="false">
      <c r="A92" s="5" t="s">
        <v>515</v>
      </c>
      <c r="B92" s="5" t="n">
        <v>2</v>
      </c>
      <c r="C92" s="5" t="s">
        <v>403</v>
      </c>
      <c r="D92" s="5" t="s">
        <v>404</v>
      </c>
      <c r="E92" s="5" t="s">
        <v>96</v>
      </c>
      <c r="F92" s="5" t="s">
        <v>516</v>
      </c>
      <c r="G92" s="5" t="s">
        <v>519</v>
      </c>
      <c r="H92" s="5" t="s">
        <v>216</v>
      </c>
      <c r="I92" s="5" t="s">
        <v>375</v>
      </c>
      <c r="J92" s="5" t="s">
        <v>145</v>
      </c>
      <c r="K92" s="5" t="s">
        <v>169</v>
      </c>
      <c r="L92" s="5" t="s">
        <v>226</v>
      </c>
      <c r="M92" s="5" t="s">
        <v>327</v>
      </c>
      <c r="N92" s="5" t="s">
        <v>110</v>
      </c>
      <c r="O92" s="5" t="s">
        <v>336</v>
      </c>
      <c r="P92" s="5" t="s">
        <v>135</v>
      </c>
      <c r="Q92" s="5" t="s">
        <v>180</v>
      </c>
      <c r="R92" s="5" t="s">
        <v>145</v>
      </c>
      <c r="S92" s="5" t="s">
        <v>181</v>
      </c>
      <c r="T92" s="5" t="s">
        <v>226</v>
      </c>
      <c r="U92" s="5" t="s">
        <v>110</v>
      </c>
      <c r="V92" s="5" t="s">
        <v>112</v>
      </c>
      <c r="W92" s="5" t="s">
        <v>84</v>
      </c>
      <c r="X92" s="5" t="s">
        <v>113</v>
      </c>
      <c r="Y92" s="5" t="n">
        <v>1</v>
      </c>
      <c r="Z92" s="5" t="n">
        <v>0</v>
      </c>
      <c r="AA92" s="5" t="str">
        <f aca="false">IF(Y92&gt;Z92,"Win",IF(Y92&lt;Z92,"Loss","Draw"))</f>
        <v>Win</v>
      </c>
      <c r="AB92" s="5" t="s">
        <v>98</v>
      </c>
      <c r="AC92" s="5" t="s">
        <v>99</v>
      </c>
      <c r="AD92" s="5" t="s">
        <v>520</v>
      </c>
      <c r="AE92" s="5" t="s">
        <v>521</v>
      </c>
      <c r="AF92" s="5" t="str">
        <f aca="false">IF(AD92&lt;AE92,AD92,AE92)</f>
        <v>Arrows, Balloon, Bomb Tower, Giant Snowball, Guards, Miner, Monk, Wizard</v>
      </c>
      <c r="AG92" s="5" t="str">
        <f aca="false">IF(AD92&lt;AE92,AE92,AD92)</f>
        <v>Baby Dragon, Balloon, Executioner, Giant Skeleton, Guards, Miner, Tornado, Zap</v>
      </c>
      <c r="AH92" s="5" t="str">
        <f aca="false">IF(AD92=AF92,AA92,IF(AA92="Win","Loss",IF(AA92="Loss","Win","Draw")))</f>
        <v>Loss</v>
      </c>
      <c r="AI92" s="5" t="s">
        <v>123</v>
      </c>
    </row>
    <row r="93" customFormat="false" ht="16.5" hidden="false" customHeight="true" outlineLevel="0" collapsed="false">
      <c r="A93" s="5" t="s">
        <v>522</v>
      </c>
      <c r="B93" s="5" t="n">
        <v>1</v>
      </c>
      <c r="C93" s="5" t="s">
        <v>403</v>
      </c>
      <c r="D93" s="5" t="s">
        <v>404</v>
      </c>
      <c r="E93" s="5" t="s">
        <v>523</v>
      </c>
      <c r="F93" s="5" t="s">
        <v>524</v>
      </c>
      <c r="G93" s="5" t="s">
        <v>525</v>
      </c>
      <c r="H93" s="5" t="s">
        <v>216</v>
      </c>
      <c r="I93" s="5" t="s">
        <v>142</v>
      </c>
      <c r="J93" s="5" t="s">
        <v>115</v>
      </c>
      <c r="K93" s="5" t="s">
        <v>176</v>
      </c>
      <c r="L93" s="5" t="s">
        <v>140</v>
      </c>
      <c r="M93" s="5" t="s">
        <v>109</v>
      </c>
      <c r="N93" s="5" t="s">
        <v>143</v>
      </c>
      <c r="O93" s="5" t="s">
        <v>120</v>
      </c>
      <c r="P93" s="5" t="s">
        <v>113</v>
      </c>
      <c r="Q93" s="5" t="s">
        <v>169</v>
      </c>
      <c r="R93" s="5" t="s">
        <v>83</v>
      </c>
      <c r="S93" s="5" t="s">
        <v>168</v>
      </c>
      <c r="T93" s="5" t="s">
        <v>154</v>
      </c>
      <c r="U93" s="5" t="s">
        <v>87</v>
      </c>
      <c r="V93" s="5" t="s">
        <v>93</v>
      </c>
      <c r="W93" s="5" t="s">
        <v>91</v>
      </c>
      <c r="X93" s="5" t="s">
        <v>89</v>
      </c>
      <c r="Y93" s="5" t="n">
        <v>1</v>
      </c>
      <c r="Z93" s="5" t="n">
        <v>0</v>
      </c>
      <c r="AA93" s="5" t="str">
        <f aca="false">IF(Y93&gt;Z93,"Win",IF(Y93&lt;Z93,"Loss","Draw"))</f>
        <v>Win</v>
      </c>
      <c r="AB93" s="5" t="s">
        <v>98</v>
      </c>
      <c r="AC93" s="5" t="s">
        <v>99</v>
      </c>
      <c r="AD93" s="5" t="s">
        <v>526</v>
      </c>
      <c r="AE93" s="5" t="s">
        <v>527</v>
      </c>
      <c r="AF93" s="5" t="str">
        <f aca="false">IF(AD93&lt;AE93,AD93,AE93)</f>
        <v>Baby Dragon, Barbarian Barrel, Berserker, Dark Prince, Electro Spirit, Goblin Hut, Lightning, Royal Hogs</v>
      </c>
      <c r="AG93" s="5" t="str">
        <f aca="false">IF(AD93&lt;AE93,AE93,AD93)</f>
        <v>Bomb Tower, Dart Goblin, Goblin Barrel, Goblins, Ice Spirit, Ronin, Royal Delivery, Wall Breakers</v>
      </c>
      <c r="AH93" s="5" t="str">
        <f aca="false">IF(AD93=AF93,AA93,IF(AA93="Win","Loss",IF(AA93="Loss","Win","Draw")))</f>
        <v>Loss</v>
      </c>
      <c r="AI93" s="5" t="s">
        <v>123</v>
      </c>
    </row>
    <row r="94" customFormat="false" ht="16.5" hidden="false" customHeight="true" outlineLevel="0" collapsed="false">
      <c r="A94" s="5" t="s">
        <v>522</v>
      </c>
      <c r="B94" s="5" t="n">
        <v>2</v>
      </c>
      <c r="C94" s="5" t="s">
        <v>403</v>
      </c>
      <c r="D94" s="5" t="s">
        <v>404</v>
      </c>
      <c r="E94" s="5" t="s">
        <v>523</v>
      </c>
      <c r="F94" s="5" t="s">
        <v>524</v>
      </c>
      <c r="G94" s="5" t="s">
        <v>528</v>
      </c>
      <c r="H94" s="5" t="s">
        <v>81</v>
      </c>
      <c r="I94" s="5" t="s">
        <v>82</v>
      </c>
      <c r="J94" s="5" t="s">
        <v>83</v>
      </c>
      <c r="K94" s="5" t="s">
        <v>84</v>
      </c>
      <c r="L94" s="5" t="s">
        <v>85</v>
      </c>
      <c r="M94" s="5" t="s">
        <v>86</v>
      </c>
      <c r="N94" s="5" t="s">
        <v>87</v>
      </c>
      <c r="O94" s="5" t="s">
        <v>88</v>
      </c>
      <c r="P94" s="5" t="s">
        <v>89</v>
      </c>
      <c r="Q94" s="5" t="s">
        <v>142</v>
      </c>
      <c r="R94" s="5" t="s">
        <v>115</v>
      </c>
      <c r="S94" s="5" t="s">
        <v>176</v>
      </c>
      <c r="T94" s="5" t="s">
        <v>109</v>
      </c>
      <c r="U94" s="5" t="s">
        <v>111</v>
      </c>
      <c r="V94" s="5" t="s">
        <v>140</v>
      </c>
      <c r="W94" s="5" t="s">
        <v>144</v>
      </c>
      <c r="X94" s="5" t="s">
        <v>143</v>
      </c>
      <c r="Y94" s="5" t="n">
        <v>0</v>
      </c>
      <c r="Z94" s="5" t="n">
        <v>1</v>
      </c>
      <c r="AA94" s="5" t="str">
        <f aca="false">IF(Y94&gt;Z94,"Win",IF(Y94&lt;Z94,"Loss","Draw"))</f>
        <v>Loss</v>
      </c>
      <c r="AB94" s="5" t="s">
        <v>98</v>
      </c>
      <c r="AC94" s="5" t="s">
        <v>99</v>
      </c>
      <c r="AD94" s="5" t="s">
        <v>100</v>
      </c>
      <c r="AE94" s="5" t="s">
        <v>529</v>
      </c>
      <c r="AF94" s="5" t="str">
        <f aca="false">IF(AD94&lt;AE94,AD94,AE94)</f>
        <v>Archers, Berserker, Dark Prince, Giant Snowball, Goblin Demolisher, Goblin Hut, Graveyard, Poison</v>
      </c>
      <c r="AG94" s="5" t="str">
        <f aca="false">IF(AD94&lt;AE94,AE94,AD94)</f>
        <v>Dart Goblin, Fire Spirit, Goblin Barrel, Goblins, Ice Spirit, Ronin, Tesla, Wall Breakers</v>
      </c>
      <c r="AH94" s="5" t="str">
        <f aca="false">IF(AD94=AF94,AA94,IF(AA94="Win","Loss",IF(AA94="Loss","Win","Draw")))</f>
        <v>Loss</v>
      </c>
      <c r="AI94" s="5" t="s">
        <v>123</v>
      </c>
    </row>
    <row r="95" customFormat="false" ht="16.5" hidden="false" customHeight="true" outlineLevel="0" collapsed="false">
      <c r="A95" s="5" t="s">
        <v>522</v>
      </c>
      <c r="B95" s="5" t="n">
        <v>3</v>
      </c>
      <c r="C95" s="5" t="s">
        <v>403</v>
      </c>
      <c r="D95" s="5" t="s">
        <v>404</v>
      </c>
      <c r="E95" s="5" t="s">
        <v>523</v>
      </c>
      <c r="F95" s="5" t="s">
        <v>524</v>
      </c>
      <c r="G95" s="5" t="s">
        <v>530</v>
      </c>
      <c r="H95" s="5" t="s">
        <v>81</v>
      </c>
      <c r="I95" s="5" t="s">
        <v>239</v>
      </c>
      <c r="J95" s="5" t="s">
        <v>199</v>
      </c>
      <c r="K95" s="5" t="s">
        <v>210</v>
      </c>
      <c r="L95" s="5" t="s">
        <v>227</v>
      </c>
      <c r="M95" s="5" t="s">
        <v>240</v>
      </c>
      <c r="N95" s="5" t="s">
        <v>393</v>
      </c>
      <c r="O95" s="5" t="s">
        <v>146</v>
      </c>
      <c r="P95" s="5" t="s">
        <v>112</v>
      </c>
      <c r="Q95" s="5" t="s">
        <v>114</v>
      </c>
      <c r="R95" s="5" t="s">
        <v>213</v>
      </c>
      <c r="S95" s="5" t="s">
        <v>116</v>
      </c>
      <c r="T95" s="5" t="s">
        <v>118</v>
      </c>
      <c r="U95" s="5" t="s">
        <v>94</v>
      </c>
      <c r="V95" s="5" t="s">
        <v>97</v>
      </c>
      <c r="W95" s="5" t="s">
        <v>120</v>
      </c>
      <c r="X95" s="5" t="s">
        <v>117</v>
      </c>
      <c r="Y95" s="5" t="n">
        <v>1</v>
      </c>
      <c r="Z95" s="5" t="n">
        <v>0</v>
      </c>
      <c r="AA95" s="5" t="str">
        <f aca="false">IF(Y95&gt;Z95,"Win",IF(Y95&lt;Z95,"Loss","Draw"))</f>
        <v>Win</v>
      </c>
      <c r="AB95" s="5" t="s">
        <v>98</v>
      </c>
      <c r="AC95" s="5" t="s">
        <v>99</v>
      </c>
      <c r="AD95" s="5" t="s">
        <v>395</v>
      </c>
      <c r="AE95" s="5" t="s">
        <v>531</v>
      </c>
      <c r="AF95" s="5" t="str">
        <f aca="false">IF(AD95&lt;AE95,AD95,AE95)</f>
        <v>Arrows, Bandit, Battle Ram, Electro Wizard, Golden Knight, Mega Knight, Mother Witch, Skeleton Dragons</v>
      </c>
      <c r="AG95" s="5" t="str">
        <f aca="false">IF(AD95&lt;AE95,AE95,AD95)</f>
        <v>Bowler, Fireball, Minions, Mortar, Rascals, Royal Delivery, Skeleton Barrel, Skeletons</v>
      </c>
      <c r="AH95" s="5" t="str">
        <f aca="false">IF(AD95=AF95,AA95,IF(AA95="Win","Loss",IF(AA95="Loss","Win","Draw")))</f>
        <v>Win</v>
      </c>
      <c r="AI95" s="5" t="s">
        <v>123</v>
      </c>
    </row>
    <row r="96" customFormat="false" ht="15" hidden="false" customHeight="true" outlineLevel="0" collapsed="false">
      <c r="A96" s="5" t="s">
        <v>532</v>
      </c>
      <c r="B96" s="5" t="n">
        <v>1</v>
      </c>
      <c r="C96" s="5" t="s">
        <v>403</v>
      </c>
      <c r="D96" s="5" t="s">
        <v>404</v>
      </c>
      <c r="E96" s="5" t="s">
        <v>533</v>
      </c>
      <c r="F96" s="5" t="s">
        <v>534</v>
      </c>
      <c r="G96" s="5" t="s">
        <v>535</v>
      </c>
      <c r="H96" s="5" t="s">
        <v>216</v>
      </c>
      <c r="I96" s="5" t="s">
        <v>132</v>
      </c>
      <c r="J96" s="5" t="s">
        <v>91</v>
      </c>
      <c r="K96" s="5" t="s">
        <v>200</v>
      </c>
      <c r="L96" s="5" t="s">
        <v>90</v>
      </c>
      <c r="M96" s="5" t="s">
        <v>365</v>
      </c>
      <c r="N96" s="5" t="s">
        <v>93</v>
      </c>
      <c r="O96" s="5" t="s">
        <v>174</v>
      </c>
      <c r="P96" s="5" t="s">
        <v>94</v>
      </c>
      <c r="Q96" s="5" t="s">
        <v>168</v>
      </c>
      <c r="R96" s="5" t="s">
        <v>181</v>
      </c>
      <c r="S96" s="5" t="s">
        <v>144</v>
      </c>
      <c r="T96" s="5" t="s">
        <v>94</v>
      </c>
      <c r="U96" s="5" t="s">
        <v>146</v>
      </c>
      <c r="V96" s="5" t="s">
        <v>97</v>
      </c>
      <c r="W96" s="5" t="s">
        <v>93</v>
      </c>
      <c r="X96" s="5" t="s">
        <v>91</v>
      </c>
      <c r="Y96" s="5" t="n">
        <v>1</v>
      </c>
      <c r="Z96" s="5" t="n">
        <v>0</v>
      </c>
      <c r="AA96" s="5" t="str">
        <f aca="false">IF(Y96&gt;Z96,"Win",IF(Y96&lt;Z96,"Loss","Draw"))</f>
        <v>Win</v>
      </c>
      <c r="AB96" s="5" t="s">
        <v>98</v>
      </c>
      <c r="AC96" s="5" t="s">
        <v>99</v>
      </c>
      <c r="AD96" s="5" t="s">
        <v>488</v>
      </c>
      <c r="AE96" s="5" t="s">
        <v>536</v>
      </c>
      <c r="AF96" s="5" t="str">
        <f aca="false">IF(AD96&lt;AE96,AD96,AE96)</f>
        <v>Barbarian Barrel, Electro Spirit, Fireball, Goblin Cage, Heal Spirit, Lumberjack, Phoenix, Royal Giant</v>
      </c>
      <c r="AG96" s="5" t="str">
        <f aca="false">IF(AD96&lt;AE96,AE96,AD96)</f>
        <v>Barbarian Barrel, Electro Spirit, Fireball, Monk, Royal Hogs, Skeleton Dragons, Skeletons, Tesla</v>
      </c>
      <c r="AH96" s="5" t="str">
        <f aca="false">IF(AD96=AF96,AA96,IF(AA96="Win","Loss",IF(AA96="Loss","Win","Draw")))</f>
        <v>Win</v>
      </c>
      <c r="AI96" s="5" t="s">
        <v>123</v>
      </c>
    </row>
    <row r="97" customFormat="false" ht="15" hidden="false" customHeight="true" outlineLevel="0" collapsed="false">
      <c r="A97" s="5" t="s">
        <v>532</v>
      </c>
      <c r="B97" s="5" t="n">
        <v>2</v>
      </c>
      <c r="C97" s="5" t="s">
        <v>403</v>
      </c>
      <c r="D97" s="5" t="s">
        <v>404</v>
      </c>
      <c r="E97" s="5" t="s">
        <v>533</v>
      </c>
      <c r="F97" s="5" t="s">
        <v>534</v>
      </c>
      <c r="G97" s="5" t="s">
        <v>537</v>
      </c>
      <c r="H97" s="5" t="s">
        <v>216</v>
      </c>
      <c r="I97" s="5" t="s">
        <v>271</v>
      </c>
      <c r="J97" s="5" t="s">
        <v>181</v>
      </c>
      <c r="K97" s="5" t="s">
        <v>144</v>
      </c>
      <c r="L97" s="5" t="s">
        <v>182</v>
      </c>
      <c r="M97" s="5" t="s">
        <v>183</v>
      </c>
      <c r="N97" s="5" t="s">
        <v>97</v>
      </c>
      <c r="O97" s="5" t="s">
        <v>120</v>
      </c>
      <c r="P97" s="5" t="s">
        <v>167</v>
      </c>
      <c r="Q97" s="5" t="s">
        <v>140</v>
      </c>
      <c r="R97" s="5" t="s">
        <v>141</v>
      </c>
      <c r="S97" s="5" t="s">
        <v>153</v>
      </c>
      <c r="T97" s="5" t="s">
        <v>113</v>
      </c>
      <c r="U97" s="5" t="s">
        <v>115</v>
      </c>
      <c r="V97" s="5" t="s">
        <v>226</v>
      </c>
      <c r="W97" s="5" t="s">
        <v>336</v>
      </c>
      <c r="X97" s="5" t="s">
        <v>167</v>
      </c>
      <c r="Y97" s="5" t="n">
        <v>0</v>
      </c>
      <c r="Z97" s="5" t="n">
        <v>1</v>
      </c>
      <c r="AA97" s="5" t="str">
        <f aca="false">IF(Y97&gt;Z97,"Win",IF(Y97&lt;Z97,"Loss","Draw"))</f>
        <v>Loss</v>
      </c>
      <c r="AB97" s="5" t="s">
        <v>98</v>
      </c>
      <c r="AC97" s="5" t="s">
        <v>99</v>
      </c>
      <c r="AD97" s="5" t="s">
        <v>538</v>
      </c>
      <c r="AE97" s="5" t="s">
        <v>539</v>
      </c>
      <c r="AF97" s="5" t="str">
        <f aca="false">IF(AD97&lt;AE97,AD97,AE97)</f>
        <v>Bomb Tower, Goblins, Goblinstein, Magic Archer, Miner, The Log, Tornado, Wall Breakers</v>
      </c>
      <c r="AG97" s="5" t="str">
        <f aca="false">IF(AD97&lt;AE97,AE97,AD97)</f>
        <v>Earthquake, Firecracker, Hog Rider, Monk, Royal Delivery, Skeletons, Tesla, The Log</v>
      </c>
      <c r="AH97" s="5" t="str">
        <f aca="false">IF(AD97=AF97,AA97,IF(AA97="Win","Loss",IF(AA97="Loss","Win","Draw")))</f>
        <v>Win</v>
      </c>
      <c r="AI97" s="5" t="s">
        <v>123</v>
      </c>
    </row>
    <row r="98" customFormat="false" ht="15" hidden="false" customHeight="true" outlineLevel="0" collapsed="false">
      <c r="A98" s="5" t="s">
        <v>532</v>
      </c>
      <c r="B98" s="5" t="n">
        <v>3</v>
      </c>
      <c r="C98" s="5" t="s">
        <v>403</v>
      </c>
      <c r="D98" s="5" t="s">
        <v>404</v>
      </c>
      <c r="E98" s="5" t="s">
        <v>533</v>
      </c>
      <c r="F98" s="5" t="s">
        <v>534</v>
      </c>
      <c r="G98" s="5" t="s">
        <v>540</v>
      </c>
      <c r="H98" s="5" t="s">
        <v>251</v>
      </c>
      <c r="I98" s="5" t="s">
        <v>114</v>
      </c>
      <c r="J98" s="5" t="s">
        <v>199</v>
      </c>
      <c r="K98" s="5" t="s">
        <v>176</v>
      </c>
      <c r="L98" s="5" t="s">
        <v>140</v>
      </c>
      <c r="M98" s="5" t="s">
        <v>89</v>
      </c>
      <c r="N98" s="5" t="s">
        <v>227</v>
      </c>
      <c r="O98" s="5" t="s">
        <v>111</v>
      </c>
      <c r="P98" s="5" t="s">
        <v>257</v>
      </c>
      <c r="Q98" s="5" t="s">
        <v>142</v>
      </c>
      <c r="R98" s="5" t="s">
        <v>108</v>
      </c>
      <c r="S98" s="5" t="s">
        <v>287</v>
      </c>
      <c r="T98" s="5" t="s">
        <v>433</v>
      </c>
      <c r="U98" s="5" t="s">
        <v>112</v>
      </c>
      <c r="V98" s="5" t="s">
        <v>170</v>
      </c>
      <c r="W98" s="5" t="s">
        <v>143</v>
      </c>
      <c r="X98" s="5" t="s">
        <v>87</v>
      </c>
      <c r="Y98" s="5" t="n">
        <v>0</v>
      </c>
      <c r="Z98" s="5" t="n">
        <v>1</v>
      </c>
      <c r="AA98" s="5" t="str">
        <f aca="false">IF(Y98&gt;Z98,"Win",IF(Y98&lt;Z98,"Loss","Draw"))</f>
        <v>Loss</v>
      </c>
      <c r="AB98" s="5" t="s">
        <v>98</v>
      </c>
      <c r="AC98" s="5" t="s">
        <v>99</v>
      </c>
      <c r="AD98" s="5" t="s">
        <v>541</v>
      </c>
      <c r="AE98" s="5" t="s">
        <v>542</v>
      </c>
      <c r="AF98" s="5" t="str">
        <f aca="false">IF(AD98&lt;AE98,AD98,AE98)</f>
        <v>Archer Queen, Arrows, Berserker, Cannon, Goblin Barrel, Ice Spirit, Princess, Valkyrie</v>
      </c>
      <c r="AG98" s="5" t="str">
        <f aca="false">IF(AD98&lt;AE98,AE98,AD98)</f>
        <v>Dart Goblin, Fire Spirit, Goblin Hut, Golden Knight, Mother Witch, Skeleton Barrel, Vines, Wall Breakers</v>
      </c>
      <c r="AH98" s="5" t="str">
        <f aca="false">IF(AD98=AF98,AA98,IF(AA98="Win","Loss",IF(AA98="Loss","Win","Draw")))</f>
        <v>Win</v>
      </c>
      <c r="AI98" s="5" t="s">
        <v>123</v>
      </c>
    </row>
    <row r="99" customFormat="false" ht="15" hidden="false" customHeight="true" outlineLevel="0" collapsed="false">
      <c r="A99" s="5" t="s">
        <v>543</v>
      </c>
      <c r="B99" s="5" t="n">
        <v>1</v>
      </c>
      <c r="C99" s="5" t="s">
        <v>403</v>
      </c>
      <c r="D99" s="5" t="s">
        <v>404</v>
      </c>
      <c r="E99" s="5" t="s">
        <v>544</v>
      </c>
      <c r="F99" s="5" t="s">
        <v>545</v>
      </c>
      <c r="G99" s="5" t="s">
        <v>546</v>
      </c>
      <c r="H99" s="5" t="s">
        <v>408</v>
      </c>
      <c r="I99" s="5" t="s">
        <v>107</v>
      </c>
      <c r="J99" s="5" t="s">
        <v>115</v>
      </c>
      <c r="K99" s="5" t="s">
        <v>84</v>
      </c>
      <c r="L99" s="5" t="s">
        <v>109</v>
      </c>
      <c r="M99" s="5" t="s">
        <v>88</v>
      </c>
      <c r="N99" s="5" t="s">
        <v>130</v>
      </c>
      <c r="O99" s="5" t="s">
        <v>111</v>
      </c>
      <c r="P99" s="5" t="s">
        <v>144</v>
      </c>
      <c r="Q99" s="5" t="s">
        <v>293</v>
      </c>
      <c r="R99" s="5" t="s">
        <v>83</v>
      </c>
      <c r="S99" s="5" t="s">
        <v>210</v>
      </c>
      <c r="T99" s="5" t="s">
        <v>167</v>
      </c>
      <c r="U99" s="5" t="s">
        <v>183</v>
      </c>
      <c r="V99" s="5" t="s">
        <v>182</v>
      </c>
      <c r="W99" s="5" t="s">
        <v>117</v>
      </c>
      <c r="X99" s="5" t="s">
        <v>157</v>
      </c>
      <c r="Y99" s="5" t="n">
        <v>0</v>
      </c>
      <c r="Z99" s="5" t="n">
        <v>1</v>
      </c>
      <c r="AA99" s="5" t="str">
        <f aca="false">IF(Y99&gt;Z99,"Win",IF(Y99&lt;Z99,"Loss","Draw"))</f>
        <v>Loss</v>
      </c>
      <c r="AB99" s="5" t="s">
        <v>98</v>
      </c>
      <c r="AC99" s="5" t="s">
        <v>99</v>
      </c>
      <c r="AD99" s="5" t="s">
        <v>315</v>
      </c>
      <c r="AE99" s="5" t="s">
        <v>547</v>
      </c>
      <c r="AF99" s="5" t="str">
        <f aca="false">IF(AD99&lt;AE99,AD99,AE99)</f>
        <v>Bomber, Fire Spirit, Giant Snowball, Goblin Drill, Goblins, Poison, Ronin, Tesla</v>
      </c>
      <c r="AG99" s="5" t="str">
        <f aca="false">IF(AD99&lt;AE99,AE99,AD99)</f>
        <v>Dark Prince, Earthquake, Furnace, Hog Rider, Mega Knight, Mini P.E.K.K.A, Minions, The Log</v>
      </c>
      <c r="AH99" s="5" t="str">
        <f aca="false">IF(AD99=AF99,AA99,IF(AA99="Win","Loss",IF(AA99="Loss","Win","Draw")))</f>
        <v>Loss</v>
      </c>
      <c r="AI99" s="5" t="s">
        <v>123</v>
      </c>
    </row>
    <row r="100" customFormat="false" ht="15" hidden="false" customHeight="true" outlineLevel="0" collapsed="false">
      <c r="A100" s="5" t="s">
        <v>543</v>
      </c>
      <c r="B100" s="5" t="n">
        <v>2</v>
      </c>
      <c r="C100" s="5" t="s">
        <v>403</v>
      </c>
      <c r="D100" s="5" t="s">
        <v>404</v>
      </c>
      <c r="E100" s="5" t="s">
        <v>544</v>
      </c>
      <c r="F100" s="5" t="s">
        <v>545</v>
      </c>
      <c r="G100" s="5" t="s">
        <v>548</v>
      </c>
      <c r="H100" s="5" t="s">
        <v>408</v>
      </c>
      <c r="I100" s="5" t="s">
        <v>142</v>
      </c>
      <c r="J100" s="5" t="s">
        <v>91</v>
      </c>
      <c r="K100" s="5" t="s">
        <v>287</v>
      </c>
      <c r="L100" s="5" t="s">
        <v>140</v>
      </c>
      <c r="M100" s="5" t="s">
        <v>143</v>
      </c>
      <c r="N100" s="5" t="s">
        <v>176</v>
      </c>
      <c r="O100" s="5" t="s">
        <v>120</v>
      </c>
      <c r="P100" s="5" t="s">
        <v>89</v>
      </c>
      <c r="Q100" s="5" t="s">
        <v>132</v>
      </c>
      <c r="R100" s="5" t="s">
        <v>213</v>
      </c>
      <c r="S100" s="5" t="s">
        <v>239</v>
      </c>
      <c r="T100" s="5" t="s">
        <v>227</v>
      </c>
      <c r="U100" s="5" t="s">
        <v>112</v>
      </c>
      <c r="V100" s="5" t="s">
        <v>393</v>
      </c>
      <c r="W100" s="5" t="s">
        <v>327</v>
      </c>
      <c r="X100" s="5" t="s">
        <v>95</v>
      </c>
      <c r="Y100" s="5" t="n">
        <v>0</v>
      </c>
      <c r="Z100" s="5" t="n">
        <v>1</v>
      </c>
      <c r="AA100" s="5" t="str">
        <f aca="false">IF(Y100&gt;Z100,"Win",IF(Y100&lt;Z100,"Loss","Draw"))</f>
        <v>Loss</v>
      </c>
      <c r="AB100" s="5" t="s">
        <v>98</v>
      </c>
      <c r="AC100" s="5" t="s">
        <v>99</v>
      </c>
      <c r="AD100" s="5" t="s">
        <v>549</v>
      </c>
      <c r="AE100" s="5" t="s">
        <v>550</v>
      </c>
      <c r="AF100" s="5" t="str">
        <f aca="false">IF(AD100&lt;AE100,AD100,AE100)</f>
        <v>Arrows, Battle Ram, Bowler, Electro Wizard, Fisherman, Giant Skeleton, Lumberjack, Mother Witch</v>
      </c>
      <c r="AG100" s="5" t="str">
        <f aca="false">IF(AD100&lt;AE100,AE100,AD100)</f>
        <v>Barbarian Barrel, Dart Goblin, Goblin Barrel, Goblin Hut, Ice Spirit, Royal Delivery, Valkyrie, Wall Breakers</v>
      </c>
      <c r="AH100" s="5" t="str">
        <f aca="false">IF(AD100=AF100,AA100,IF(AA100="Win","Loss",IF(AA100="Loss","Win","Draw")))</f>
        <v>Win</v>
      </c>
      <c r="AI100" s="5" t="s">
        <v>123</v>
      </c>
    </row>
    <row r="101" customFormat="false" ht="15" hidden="false" customHeight="true" outlineLevel="0" collapsed="false">
      <c r="A101" s="5" t="s">
        <v>551</v>
      </c>
      <c r="B101" s="5" t="n">
        <v>1</v>
      </c>
      <c r="C101" s="5" t="s">
        <v>403</v>
      </c>
      <c r="D101" s="5" t="s">
        <v>404</v>
      </c>
      <c r="E101" s="5" t="s">
        <v>552</v>
      </c>
      <c r="F101" s="5" t="s">
        <v>553</v>
      </c>
      <c r="G101" s="5" t="s">
        <v>554</v>
      </c>
      <c r="H101" s="5" t="s">
        <v>216</v>
      </c>
      <c r="I101" s="5" t="s">
        <v>140</v>
      </c>
      <c r="J101" s="5" t="s">
        <v>141</v>
      </c>
      <c r="K101" s="5" t="s">
        <v>153</v>
      </c>
      <c r="L101" s="5" t="s">
        <v>226</v>
      </c>
      <c r="M101" s="5" t="s">
        <v>336</v>
      </c>
      <c r="N101" s="5" t="s">
        <v>97</v>
      </c>
      <c r="O101" s="5" t="s">
        <v>91</v>
      </c>
      <c r="P101" s="5" t="s">
        <v>113</v>
      </c>
      <c r="Q101" s="5" t="s">
        <v>180</v>
      </c>
      <c r="R101" s="5" t="s">
        <v>145</v>
      </c>
      <c r="S101" s="5" t="s">
        <v>181</v>
      </c>
      <c r="T101" s="5" t="s">
        <v>226</v>
      </c>
      <c r="U101" s="5" t="s">
        <v>110</v>
      </c>
      <c r="V101" s="5" t="s">
        <v>112</v>
      </c>
      <c r="W101" s="5" t="s">
        <v>84</v>
      </c>
      <c r="X101" s="5" t="s">
        <v>113</v>
      </c>
      <c r="Y101" s="5" t="n">
        <v>1</v>
      </c>
      <c r="Z101" s="5" t="n">
        <v>0</v>
      </c>
      <c r="AA101" s="5" t="str">
        <f aca="false">IF(Y101&gt;Z101,"Win",IF(Y101&lt;Z101,"Loss","Draw"))</f>
        <v>Win</v>
      </c>
      <c r="AB101" s="5" t="s">
        <v>98</v>
      </c>
      <c r="AC101" s="5" t="s">
        <v>99</v>
      </c>
      <c r="AD101" s="5" t="s">
        <v>477</v>
      </c>
      <c r="AE101" s="5" t="s">
        <v>521</v>
      </c>
      <c r="AF101" s="5" t="str">
        <f aca="false">IF(AD101&lt;AE101,AD101,AE101)</f>
        <v>Arrows, Balloon, Bomb Tower, Giant Snowball, Guards, Miner, Monk, Wizard</v>
      </c>
      <c r="AG101" s="5" t="str">
        <f aca="false">IF(AD101&lt;AE101,AE101,AD101)</f>
        <v>Barbarian Barrel, Bomb Tower, Goblinstein, Magic Archer, Miner, Skeletons, Tornado, Wall Breakers</v>
      </c>
      <c r="AH101" s="5" t="str">
        <f aca="false">IF(AD101=AF101,AA101,IF(AA101="Win","Loss",IF(AA101="Loss","Win","Draw")))</f>
        <v>Loss</v>
      </c>
      <c r="AI101" s="5" t="s">
        <v>123</v>
      </c>
    </row>
    <row r="102" customFormat="false" ht="15" hidden="false" customHeight="true" outlineLevel="0" collapsed="false">
      <c r="A102" s="5" t="s">
        <v>551</v>
      </c>
      <c r="B102" s="5" t="n">
        <v>2</v>
      </c>
      <c r="C102" s="5" t="s">
        <v>403</v>
      </c>
      <c r="D102" s="5" t="s">
        <v>404</v>
      </c>
      <c r="E102" s="5" t="s">
        <v>552</v>
      </c>
      <c r="F102" s="5" t="s">
        <v>553</v>
      </c>
      <c r="G102" s="5" t="s">
        <v>555</v>
      </c>
      <c r="H102" s="5" t="s">
        <v>251</v>
      </c>
      <c r="I102" s="5" t="s">
        <v>239</v>
      </c>
      <c r="J102" s="5" t="s">
        <v>199</v>
      </c>
      <c r="K102" s="5" t="s">
        <v>149</v>
      </c>
      <c r="L102" s="5" t="s">
        <v>393</v>
      </c>
      <c r="M102" s="5" t="s">
        <v>240</v>
      </c>
      <c r="N102" s="5" t="s">
        <v>227</v>
      </c>
      <c r="O102" s="5" t="s">
        <v>412</v>
      </c>
      <c r="P102" s="5" t="s">
        <v>112</v>
      </c>
      <c r="Q102" s="5" t="s">
        <v>132</v>
      </c>
      <c r="R102" s="5" t="s">
        <v>91</v>
      </c>
      <c r="S102" s="5" t="s">
        <v>239</v>
      </c>
      <c r="T102" s="5" t="s">
        <v>109</v>
      </c>
      <c r="U102" s="5" t="s">
        <v>119</v>
      </c>
      <c r="V102" s="5" t="s">
        <v>227</v>
      </c>
      <c r="W102" s="5" t="s">
        <v>94</v>
      </c>
      <c r="X102" s="5" t="s">
        <v>202</v>
      </c>
      <c r="Y102" s="5" t="n">
        <v>3</v>
      </c>
      <c r="Z102" s="5" t="n">
        <v>0</v>
      </c>
      <c r="AA102" s="5" t="str">
        <f aca="false">IF(Y102&gt;Z102,"Win",IF(Y102&lt;Z102,"Loss","Draw"))</f>
        <v>Win</v>
      </c>
      <c r="AB102" s="5" t="s">
        <v>98</v>
      </c>
      <c r="AC102" s="5" t="s">
        <v>99</v>
      </c>
      <c r="AD102" s="5" t="s">
        <v>556</v>
      </c>
      <c r="AE102" s="5" t="s">
        <v>557</v>
      </c>
      <c r="AF102" s="5" t="str">
        <f aca="false">IF(AD102&lt;AE102,AD102,AE102)</f>
        <v>Arrows, Bandit, Battle Ram, Electro Wizard, Golden Knight, Mother Witch, P.E.K.K.A, Tombstone</v>
      </c>
      <c r="AG102" s="5" t="str">
        <f aca="false">IF(AD102&lt;AE102,AE102,AD102)</f>
        <v>Barbarian Barrel, Battle Ram, Cannon Cart, Fireball, Lumberjack, Mother Witch, Ronin, Zappies</v>
      </c>
      <c r="AH102" s="5" t="str">
        <f aca="false">IF(AD102=AF102,AA102,IF(AA102="Win","Loss",IF(AA102="Loss","Win","Draw")))</f>
        <v>Win</v>
      </c>
      <c r="AI102" s="5" t="s">
        <v>123</v>
      </c>
    </row>
    <row r="103" customFormat="false" ht="15" hidden="false" customHeight="true" outlineLevel="0" collapsed="false">
      <c r="A103" s="5" t="s">
        <v>558</v>
      </c>
      <c r="B103" s="5" t="n">
        <v>1</v>
      </c>
      <c r="C103" s="5" t="s">
        <v>403</v>
      </c>
      <c r="D103" s="5" t="s">
        <v>404</v>
      </c>
      <c r="E103" s="5" t="s">
        <v>559</v>
      </c>
      <c r="F103" s="5" t="s">
        <v>560</v>
      </c>
      <c r="G103" s="5" t="s">
        <v>561</v>
      </c>
      <c r="H103" s="5" t="s">
        <v>216</v>
      </c>
      <c r="I103" s="5" t="s">
        <v>375</v>
      </c>
      <c r="J103" s="5" t="s">
        <v>145</v>
      </c>
      <c r="K103" s="5" t="s">
        <v>135</v>
      </c>
      <c r="L103" s="5" t="s">
        <v>109</v>
      </c>
      <c r="M103" s="5" t="s">
        <v>226</v>
      </c>
      <c r="N103" s="5" t="s">
        <v>87</v>
      </c>
      <c r="O103" s="5" t="s">
        <v>113</v>
      </c>
      <c r="P103" s="5" t="s">
        <v>336</v>
      </c>
      <c r="Q103" s="5" t="s">
        <v>116</v>
      </c>
      <c r="R103" s="5" t="s">
        <v>115</v>
      </c>
      <c r="S103" s="5" t="s">
        <v>114</v>
      </c>
      <c r="T103" s="5" t="s">
        <v>119</v>
      </c>
      <c r="U103" s="5" t="s">
        <v>117</v>
      </c>
      <c r="V103" s="5" t="s">
        <v>167</v>
      </c>
      <c r="W103" s="5" t="s">
        <v>118</v>
      </c>
      <c r="X103" s="5" t="s">
        <v>88</v>
      </c>
      <c r="Y103" s="5" t="n">
        <v>0</v>
      </c>
      <c r="Z103" s="5" t="n">
        <v>1</v>
      </c>
      <c r="AA103" s="5" t="str">
        <f aca="false">IF(Y103&gt;Z103,"Win",IF(Y103&lt;Z103,"Loss","Draw"))</f>
        <v>Loss</v>
      </c>
      <c r="AB103" s="5" t="s">
        <v>98</v>
      </c>
      <c r="AC103" s="5" t="s">
        <v>99</v>
      </c>
      <c r="AD103" s="5" t="s">
        <v>562</v>
      </c>
      <c r="AE103" s="5" t="s">
        <v>563</v>
      </c>
      <c r="AF103" s="5" t="str">
        <f aca="false">IF(AD103&lt;AE103,AD103,AE103)</f>
        <v>Balloon, Berserker, Bomb Tower, Executioner, Miner, Ronin, Tornado, Zap</v>
      </c>
      <c r="AG103" s="5" t="str">
        <f aca="false">IF(AD103&lt;AE103,AE103,AD103)</f>
        <v>Cannon Cart, Goblins, Minions, Mortar, Poison, Rascals, Skeleton Barrel, The Log</v>
      </c>
      <c r="AH103" s="5" t="str">
        <f aca="false">IF(AD103=AF103,AA103,IF(AA103="Win","Loss",IF(AA103="Loss","Win","Draw")))</f>
        <v>Loss</v>
      </c>
      <c r="AI103" s="5" t="s">
        <v>123</v>
      </c>
    </row>
    <row r="104" customFormat="false" ht="15" hidden="false" customHeight="true" outlineLevel="0" collapsed="false">
      <c r="A104" s="5" t="s">
        <v>558</v>
      </c>
      <c r="B104" s="5" t="n">
        <v>2</v>
      </c>
      <c r="C104" s="5" t="s">
        <v>403</v>
      </c>
      <c r="D104" s="5" t="s">
        <v>404</v>
      </c>
      <c r="E104" s="5" t="s">
        <v>559</v>
      </c>
      <c r="F104" s="5" t="s">
        <v>560</v>
      </c>
      <c r="G104" s="5" t="s">
        <v>564</v>
      </c>
      <c r="H104" s="5" t="s">
        <v>216</v>
      </c>
      <c r="I104" s="5" t="s">
        <v>90</v>
      </c>
      <c r="J104" s="5" t="s">
        <v>181</v>
      </c>
      <c r="K104" s="5" t="s">
        <v>180</v>
      </c>
      <c r="L104" s="5" t="s">
        <v>202</v>
      </c>
      <c r="M104" s="5" t="s">
        <v>94</v>
      </c>
      <c r="N104" s="5" t="s">
        <v>167</v>
      </c>
      <c r="O104" s="5" t="s">
        <v>95</v>
      </c>
      <c r="P104" s="5" t="s">
        <v>149</v>
      </c>
      <c r="Q104" s="5" t="s">
        <v>198</v>
      </c>
      <c r="R104" s="5" t="s">
        <v>199</v>
      </c>
      <c r="S104" s="5" t="s">
        <v>200</v>
      </c>
      <c r="T104" s="5" t="s">
        <v>112</v>
      </c>
      <c r="U104" s="5" t="s">
        <v>168</v>
      </c>
      <c r="V104" s="5" t="s">
        <v>201</v>
      </c>
      <c r="W104" s="5" t="s">
        <v>202</v>
      </c>
      <c r="X104" s="5" t="s">
        <v>91</v>
      </c>
      <c r="Y104" s="5" t="n">
        <v>0</v>
      </c>
      <c r="Z104" s="5" t="n">
        <v>1</v>
      </c>
      <c r="AA104" s="5" t="str">
        <f aca="false">IF(Y104&gt;Z104,"Win",IF(Y104&lt;Z104,"Loss","Draw"))</f>
        <v>Loss</v>
      </c>
      <c r="AB104" s="5" t="s">
        <v>98</v>
      </c>
      <c r="AC104" s="5" t="s">
        <v>99</v>
      </c>
      <c r="AD104" s="5" t="s">
        <v>565</v>
      </c>
      <c r="AE104" s="5" t="s">
        <v>566</v>
      </c>
      <c r="AF104" s="5" t="str">
        <f aca="false">IF(AD104&lt;AE104,AD104,AE104)</f>
        <v>Arrows, Barbarian Barrel, Flying Machine, Goblin Cage, Golden Knight, Royal Hogs, Royal Recruits, Zappies</v>
      </c>
      <c r="AG104" s="5" t="str">
        <f aca="false">IF(AD104&lt;AE104,AE104,AD104)</f>
        <v>Fireball, Fisherman, Monk, Royal Giant, The Log, Tombstone, Wizard, Zappies</v>
      </c>
      <c r="AH104" s="5" t="str">
        <f aca="false">IF(AD104=AF104,AA104,IF(AA104="Win","Loss",IF(AA104="Loss","Win","Draw")))</f>
        <v>Win</v>
      </c>
      <c r="AI104" s="5" t="s">
        <v>123</v>
      </c>
    </row>
    <row r="105" customFormat="false" ht="15" hidden="false" customHeight="true" outlineLevel="0" collapsed="false">
      <c r="A105" s="5" t="s">
        <v>567</v>
      </c>
      <c r="B105" s="5" t="n">
        <v>1</v>
      </c>
      <c r="C105" s="5" t="s">
        <v>403</v>
      </c>
      <c r="D105" s="5" t="s">
        <v>404</v>
      </c>
      <c r="E105" s="5" t="s">
        <v>236</v>
      </c>
      <c r="F105" s="5" t="s">
        <v>237</v>
      </c>
      <c r="G105" s="5" t="s">
        <v>568</v>
      </c>
      <c r="H105" s="5" t="s">
        <v>81</v>
      </c>
      <c r="I105" s="5" t="s">
        <v>169</v>
      </c>
      <c r="J105" s="5" t="s">
        <v>232</v>
      </c>
      <c r="K105" s="5" t="s">
        <v>168</v>
      </c>
      <c r="L105" s="5" t="s">
        <v>154</v>
      </c>
      <c r="M105" s="5" t="s">
        <v>97</v>
      </c>
      <c r="N105" s="5" t="s">
        <v>93</v>
      </c>
      <c r="O105" s="5" t="s">
        <v>167</v>
      </c>
      <c r="P105" s="5" t="s">
        <v>170</v>
      </c>
      <c r="Q105" s="5" t="s">
        <v>210</v>
      </c>
      <c r="R105" s="5" t="s">
        <v>145</v>
      </c>
      <c r="S105" s="5" t="s">
        <v>375</v>
      </c>
      <c r="T105" s="5" t="s">
        <v>336</v>
      </c>
      <c r="U105" s="5" t="s">
        <v>113</v>
      </c>
      <c r="V105" s="5" t="s">
        <v>135</v>
      </c>
      <c r="W105" s="5" t="s">
        <v>87</v>
      </c>
      <c r="X105" s="5" t="s">
        <v>226</v>
      </c>
      <c r="Y105" s="5" t="n">
        <v>1</v>
      </c>
      <c r="Z105" s="5" t="n">
        <v>0</v>
      </c>
      <c r="AA105" s="5" t="str">
        <f aca="false">IF(Y105&gt;Z105,"Win",IF(Y105&lt;Z105,"Loss","Draw"))</f>
        <v>Win</v>
      </c>
      <c r="AB105" s="5" t="s">
        <v>98</v>
      </c>
      <c r="AC105" s="5" t="s">
        <v>99</v>
      </c>
      <c r="AD105" s="5" t="s">
        <v>418</v>
      </c>
      <c r="AE105" s="5" t="s">
        <v>569</v>
      </c>
      <c r="AF105" s="5" t="str">
        <f aca="false">IF(AD105&lt;AE105,AD105,AE105)</f>
        <v>Baby Dragon, Cannon, Electro Spirit, Lightning, Mighty Miner, Royal Hogs, Skeletons, The Log</v>
      </c>
      <c r="AG105" s="5" t="str">
        <f aca="false">IF(AD105&lt;AE105,AE105,AD105)</f>
        <v>Balloon, Berserker, Bomb Tower, Executioner, Mega Knight, Miner, Tornado, Zap</v>
      </c>
      <c r="AH105" s="5" t="str">
        <f aca="false">IF(AD105=AF105,AA105,IF(AA105="Win","Loss",IF(AA105="Loss","Win","Draw")))</f>
        <v>Win</v>
      </c>
      <c r="AI105" s="5" t="s">
        <v>123</v>
      </c>
    </row>
    <row r="106" customFormat="false" ht="15" hidden="false" customHeight="true" outlineLevel="0" collapsed="false">
      <c r="A106" s="5" t="s">
        <v>567</v>
      </c>
      <c r="B106" s="5" t="n">
        <v>2</v>
      </c>
      <c r="C106" s="5" t="s">
        <v>403</v>
      </c>
      <c r="D106" s="5" t="s">
        <v>404</v>
      </c>
      <c r="E106" s="5" t="s">
        <v>236</v>
      </c>
      <c r="F106" s="5" t="s">
        <v>237</v>
      </c>
      <c r="G106" s="5" t="s">
        <v>570</v>
      </c>
      <c r="H106" s="5" t="s">
        <v>81</v>
      </c>
      <c r="I106" s="5" t="s">
        <v>142</v>
      </c>
      <c r="J106" s="5" t="s">
        <v>115</v>
      </c>
      <c r="K106" s="5" t="s">
        <v>176</v>
      </c>
      <c r="L106" s="5" t="s">
        <v>109</v>
      </c>
      <c r="M106" s="5" t="s">
        <v>111</v>
      </c>
      <c r="N106" s="5" t="s">
        <v>140</v>
      </c>
      <c r="O106" s="5" t="s">
        <v>144</v>
      </c>
      <c r="P106" s="5" t="s">
        <v>143</v>
      </c>
      <c r="Q106" s="5" t="s">
        <v>116</v>
      </c>
      <c r="R106" s="5" t="s">
        <v>153</v>
      </c>
      <c r="S106" s="5" t="s">
        <v>92</v>
      </c>
      <c r="T106" s="5" t="s">
        <v>154</v>
      </c>
      <c r="U106" s="5" t="s">
        <v>117</v>
      </c>
      <c r="V106" s="5" t="s">
        <v>91</v>
      </c>
      <c r="W106" s="5" t="s">
        <v>97</v>
      </c>
      <c r="X106" s="5" t="s">
        <v>119</v>
      </c>
      <c r="Y106" s="5" t="n">
        <v>1</v>
      </c>
      <c r="Z106" s="5" t="n">
        <v>0</v>
      </c>
      <c r="AA106" s="5" t="str">
        <f aca="false">IF(Y106&gt;Z106,"Win",IF(Y106&lt;Z106,"Loss","Draw"))</f>
        <v>Win</v>
      </c>
      <c r="AB106" s="5" t="s">
        <v>98</v>
      </c>
      <c r="AC106" s="5" t="s">
        <v>99</v>
      </c>
      <c r="AD106" s="5" t="s">
        <v>529</v>
      </c>
      <c r="AE106" s="5" t="s">
        <v>160</v>
      </c>
      <c r="AF106" s="5" t="str">
        <f aca="false">IF(AD106&lt;AE106,AD106,AE106)</f>
        <v>Barbarian Barrel, Cannon Cart, Goblinstein, Lightning, Minions, Mortar, Royal Ghost, Skeletons</v>
      </c>
      <c r="AG106" s="5" t="str">
        <f aca="false">IF(AD106&lt;AE106,AE106,AD106)</f>
        <v>Dart Goblin, Fire Spirit, Goblin Barrel, Goblins, Ice Spirit, Ronin, Tesla, Wall Breakers</v>
      </c>
      <c r="AH106" s="5" t="str">
        <f aca="false">IF(AD106=AF106,AA106,IF(AA106="Win","Loss",IF(AA106="Loss","Win","Draw")))</f>
        <v>Loss</v>
      </c>
      <c r="AI106" s="5" t="s">
        <v>123</v>
      </c>
    </row>
    <row r="107" customFormat="false" ht="15" hidden="false" customHeight="true" outlineLevel="0" collapsed="false">
      <c r="A107" s="5" t="s">
        <v>571</v>
      </c>
      <c r="B107" s="5" t="n">
        <v>1</v>
      </c>
      <c r="C107" s="5" t="s">
        <v>403</v>
      </c>
      <c r="D107" s="5" t="s">
        <v>404</v>
      </c>
      <c r="E107" s="5" t="s">
        <v>572</v>
      </c>
      <c r="F107" s="5" t="s">
        <v>573</v>
      </c>
      <c r="G107" s="5" t="s">
        <v>574</v>
      </c>
      <c r="H107" s="5" t="s">
        <v>216</v>
      </c>
      <c r="I107" s="5" t="s">
        <v>142</v>
      </c>
      <c r="J107" s="5" t="s">
        <v>115</v>
      </c>
      <c r="K107" s="5" t="s">
        <v>176</v>
      </c>
      <c r="L107" s="5" t="s">
        <v>109</v>
      </c>
      <c r="M107" s="5" t="s">
        <v>143</v>
      </c>
      <c r="N107" s="5" t="s">
        <v>93</v>
      </c>
      <c r="O107" s="5" t="s">
        <v>120</v>
      </c>
      <c r="P107" s="5" t="s">
        <v>170</v>
      </c>
      <c r="Q107" s="5" t="s">
        <v>130</v>
      </c>
      <c r="R107" s="5" t="s">
        <v>115</v>
      </c>
      <c r="S107" s="5" t="s">
        <v>108</v>
      </c>
      <c r="T107" s="5" t="s">
        <v>168</v>
      </c>
      <c r="U107" s="5" t="s">
        <v>170</v>
      </c>
      <c r="V107" s="5" t="s">
        <v>154</v>
      </c>
      <c r="W107" s="5" t="s">
        <v>120</v>
      </c>
      <c r="X107" s="5" t="s">
        <v>111</v>
      </c>
      <c r="Y107" s="5" t="n">
        <v>0</v>
      </c>
      <c r="Z107" s="5" t="n">
        <v>1</v>
      </c>
      <c r="AA107" s="5" t="str">
        <f aca="false">IF(Y107&gt;Z107,"Win",IF(Y107&lt;Z107,"Loss","Draw"))</f>
        <v>Loss</v>
      </c>
      <c r="AB107" s="5" t="s">
        <v>98</v>
      </c>
      <c r="AC107" s="5" t="s">
        <v>99</v>
      </c>
      <c r="AD107" s="5" t="s">
        <v>482</v>
      </c>
      <c r="AE107" s="5" t="s">
        <v>575</v>
      </c>
      <c r="AF107" s="5" t="str">
        <f aca="false">IF(AD107&lt;AE107,AD107,AE107)</f>
        <v>Archer Queen, Bomber, Cannon, Fire Spirit, Goblins, Lightning, Royal Delivery, Royal Hogs</v>
      </c>
      <c r="AG107" s="5" t="str">
        <f aca="false">IF(AD107&lt;AE107,AE107,AD107)</f>
        <v>Cannon, Dart Goblin, Electro Spirit, Goblin Barrel, Goblins, Ice Spirit, Ronin, Royal Delivery</v>
      </c>
      <c r="AH107" s="5" t="str">
        <f aca="false">IF(AD107=AF107,AA107,IF(AA107="Win","Loss",IF(AA107="Loss","Win","Draw")))</f>
        <v>Win</v>
      </c>
      <c r="AI107" s="5" t="s">
        <v>123</v>
      </c>
    </row>
    <row r="108" customFormat="false" ht="15" hidden="false" customHeight="true" outlineLevel="0" collapsed="false">
      <c r="A108" s="5" t="s">
        <v>571</v>
      </c>
      <c r="B108" s="5" t="n">
        <v>2</v>
      </c>
      <c r="C108" s="5" t="s">
        <v>403</v>
      </c>
      <c r="D108" s="5" t="s">
        <v>404</v>
      </c>
      <c r="E108" s="5" t="s">
        <v>572</v>
      </c>
      <c r="F108" s="5" t="s">
        <v>573</v>
      </c>
      <c r="G108" s="5" t="s">
        <v>576</v>
      </c>
      <c r="H108" s="5" t="s">
        <v>216</v>
      </c>
      <c r="I108" s="5" t="s">
        <v>293</v>
      </c>
      <c r="J108" s="5" t="s">
        <v>232</v>
      </c>
      <c r="K108" s="5" t="s">
        <v>144</v>
      </c>
      <c r="L108" s="5" t="s">
        <v>182</v>
      </c>
      <c r="M108" s="5" t="s">
        <v>154</v>
      </c>
      <c r="N108" s="5" t="s">
        <v>97</v>
      </c>
      <c r="O108" s="5" t="s">
        <v>167</v>
      </c>
      <c r="P108" s="5" t="s">
        <v>111</v>
      </c>
      <c r="Q108" s="5" t="s">
        <v>114</v>
      </c>
      <c r="R108" s="5" t="s">
        <v>213</v>
      </c>
      <c r="S108" s="5" t="s">
        <v>116</v>
      </c>
      <c r="T108" s="5" t="s">
        <v>94</v>
      </c>
      <c r="U108" s="5" t="s">
        <v>176</v>
      </c>
      <c r="V108" s="5" t="s">
        <v>117</v>
      </c>
      <c r="W108" s="5" t="s">
        <v>118</v>
      </c>
      <c r="X108" s="5" t="s">
        <v>91</v>
      </c>
      <c r="Y108" s="5" t="n">
        <v>1</v>
      </c>
      <c r="Z108" s="5" t="n">
        <v>0</v>
      </c>
      <c r="AA108" s="5" t="str">
        <f aca="false">IF(Y108&gt;Z108,"Win",IF(Y108&lt;Z108,"Loss","Draw"))</f>
        <v>Win</v>
      </c>
      <c r="AB108" s="5" t="s">
        <v>98</v>
      </c>
      <c r="AC108" s="5" t="s">
        <v>99</v>
      </c>
      <c r="AD108" s="5" t="s">
        <v>577</v>
      </c>
      <c r="AE108" s="5" t="s">
        <v>578</v>
      </c>
      <c r="AF108" s="5" t="str">
        <f aca="false">IF(AD108&lt;AE108,AD108,AE108)</f>
        <v>Barbarian Barrel, Bowler, Dart Goblin, Fireball, Minions, Mortar, Rascals, Skeleton Barrel</v>
      </c>
      <c r="AG108" s="5" t="str">
        <f aca="false">IF(AD108&lt;AE108,AE108,AD108)</f>
        <v>Fire Spirit, Furnace, Hog Rider, Lightning, Mighty Miner, Skeletons, Tesla, The Log</v>
      </c>
      <c r="AH108" s="5" t="str">
        <f aca="false">IF(AD108=AF108,AA108,IF(AA108="Win","Loss",IF(AA108="Loss","Win","Draw")))</f>
        <v>Loss</v>
      </c>
      <c r="AI108" s="5" t="s">
        <v>123</v>
      </c>
    </row>
    <row r="109" customFormat="false" ht="15" hidden="false" customHeight="true" outlineLevel="0" collapsed="false">
      <c r="A109" s="5" t="s">
        <v>571</v>
      </c>
      <c r="B109" s="5" t="n">
        <v>3</v>
      </c>
      <c r="C109" s="5" t="s">
        <v>403</v>
      </c>
      <c r="D109" s="5" t="s">
        <v>404</v>
      </c>
      <c r="E109" s="5" t="s">
        <v>572</v>
      </c>
      <c r="F109" s="5" t="s">
        <v>573</v>
      </c>
      <c r="G109" s="5" t="s">
        <v>579</v>
      </c>
      <c r="H109" s="5" t="s">
        <v>216</v>
      </c>
      <c r="I109" s="5" t="s">
        <v>107</v>
      </c>
      <c r="J109" s="5" t="s">
        <v>108</v>
      </c>
      <c r="K109" s="5" t="s">
        <v>84</v>
      </c>
      <c r="L109" s="5" t="s">
        <v>113</v>
      </c>
      <c r="M109" s="5" t="s">
        <v>88</v>
      </c>
      <c r="N109" s="5" t="s">
        <v>83</v>
      </c>
      <c r="O109" s="5" t="s">
        <v>225</v>
      </c>
      <c r="P109" s="5" t="s">
        <v>87</v>
      </c>
      <c r="Q109" s="5" t="s">
        <v>90</v>
      </c>
      <c r="R109" s="5" t="s">
        <v>180</v>
      </c>
      <c r="S109" s="5" t="s">
        <v>181</v>
      </c>
      <c r="T109" s="5" t="s">
        <v>155</v>
      </c>
      <c r="U109" s="5" t="s">
        <v>95</v>
      </c>
      <c r="V109" s="5" t="s">
        <v>97</v>
      </c>
      <c r="W109" s="5" t="s">
        <v>326</v>
      </c>
      <c r="X109" s="5" t="s">
        <v>93</v>
      </c>
      <c r="Y109" s="5" t="n">
        <v>0</v>
      </c>
      <c r="Z109" s="5" t="n">
        <v>1</v>
      </c>
      <c r="AA109" s="5" t="str">
        <f aca="false">IF(Y109&gt;Z109,"Win",IF(Y109&lt;Z109,"Loss","Draw"))</f>
        <v>Loss</v>
      </c>
      <c r="AB109" s="5" t="s">
        <v>98</v>
      </c>
      <c r="AC109" s="5" t="s">
        <v>99</v>
      </c>
      <c r="AD109" s="5" t="s">
        <v>580</v>
      </c>
      <c r="AE109" s="5" t="s">
        <v>581</v>
      </c>
      <c r="AF109" s="5" t="str">
        <f aca="false">IF(AD109&lt;AE109,AD109,AE109)</f>
        <v>Archer Queen, Bats, Berserker, Bomb Tower, Dark Prince, Giant Snowball, Goblin Drill, Poison</v>
      </c>
      <c r="AG109" s="5" t="str">
        <f aca="false">IF(AD109&lt;AE109,AE109,AD109)</f>
        <v>Electro Spirit, Fisherman, Monk, Rage, Royal Giant, Skeletons, Void, Wizard</v>
      </c>
      <c r="AH109" s="5" t="str">
        <f aca="false">IF(AD109=AF109,AA109,IF(AA109="Win","Loss",IF(AA109="Loss","Win","Draw")))</f>
        <v>Loss</v>
      </c>
      <c r="AI109" s="5" t="s">
        <v>123</v>
      </c>
    </row>
    <row r="110" customFormat="false" ht="15" hidden="false" customHeight="true" outlineLevel="0" collapsed="false">
      <c r="A110" s="5" t="s">
        <v>582</v>
      </c>
      <c r="B110" s="5" t="n">
        <v>1</v>
      </c>
      <c r="C110" s="5" t="s">
        <v>583</v>
      </c>
      <c r="D110" s="5" t="s">
        <v>584</v>
      </c>
      <c r="E110" s="5" t="s">
        <v>585</v>
      </c>
      <c r="F110" s="5" t="s">
        <v>586</v>
      </c>
      <c r="G110" s="5" t="s">
        <v>587</v>
      </c>
      <c r="H110" s="5" t="s">
        <v>251</v>
      </c>
      <c r="I110" s="5" t="s">
        <v>168</v>
      </c>
      <c r="J110" s="5" t="s">
        <v>181</v>
      </c>
      <c r="K110" s="5" t="s">
        <v>82</v>
      </c>
      <c r="L110" s="5" t="s">
        <v>146</v>
      </c>
      <c r="M110" s="5" t="s">
        <v>94</v>
      </c>
      <c r="N110" s="5" t="s">
        <v>89</v>
      </c>
      <c r="O110" s="5" t="s">
        <v>143</v>
      </c>
      <c r="P110" s="5" t="s">
        <v>91</v>
      </c>
      <c r="Q110" s="5" t="s">
        <v>144</v>
      </c>
      <c r="R110" s="5" t="s">
        <v>157</v>
      </c>
      <c r="S110" s="5" t="s">
        <v>82</v>
      </c>
      <c r="T110" s="5" t="s">
        <v>97</v>
      </c>
      <c r="U110" s="5" t="s">
        <v>93</v>
      </c>
      <c r="V110" s="5" t="s">
        <v>94</v>
      </c>
      <c r="W110" s="5" t="s">
        <v>166</v>
      </c>
      <c r="X110" s="5" t="s">
        <v>167</v>
      </c>
      <c r="Y110" s="5" t="n">
        <v>3</v>
      </c>
      <c r="Z110" s="5" t="n">
        <v>0</v>
      </c>
      <c r="AA110" s="5" t="str">
        <f aca="false">IF(Y110&gt;Z110,"Win",IF(Y110&lt;Z110,"Loss","Draw"))</f>
        <v>Win</v>
      </c>
      <c r="AB110" s="5" t="s">
        <v>98</v>
      </c>
      <c r="AC110" s="5" t="s">
        <v>99</v>
      </c>
      <c r="AD110" s="5" t="s">
        <v>588</v>
      </c>
      <c r="AE110" s="5" t="s">
        <v>589</v>
      </c>
      <c r="AF110" s="5" t="str">
        <f aca="false">IF(AD110&lt;AE110,AD110,AE110)</f>
        <v>Archers, Barbarian Barrel, Fireball, Goblin Hut, Ice Spirit, Monk, Royal Hogs, Skeleton Dragons</v>
      </c>
      <c r="AG110" s="5" t="str">
        <f aca="false">IF(AD110&lt;AE110,AE110,AD110)</f>
        <v>Archers, Electro Spirit, Fireball, Mini P.E.K.K.A, Skeletons, Tesla, The Log, X-Bow</v>
      </c>
      <c r="AH110" s="5" t="str">
        <f aca="false">IF(AD110=AF110,AA110,IF(AA110="Win","Loss",IF(AA110="Loss","Win","Draw")))</f>
        <v>Win</v>
      </c>
      <c r="AI110" s="5" t="s">
        <v>102</v>
      </c>
    </row>
    <row r="111" customFormat="false" ht="15" hidden="false" customHeight="true" outlineLevel="0" collapsed="false">
      <c r="A111" s="5" t="s">
        <v>590</v>
      </c>
      <c r="B111" s="5" t="n">
        <v>1</v>
      </c>
      <c r="C111" s="5" t="s">
        <v>583</v>
      </c>
      <c r="D111" s="5" t="s">
        <v>584</v>
      </c>
      <c r="E111" s="5" t="s">
        <v>591</v>
      </c>
      <c r="F111" s="5" t="s">
        <v>592</v>
      </c>
      <c r="G111" s="5" t="s">
        <v>593</v>
      </c>
      <c r="H111" s="5" t="s">
        <v>251</v>
      </c>
      <c r="I111" s="5" t="s">
        <v>82</v>
      </c>
      <c r="J111" s="5" t="s">
        <v>128</v>
      </c>
      <c r="K111" s="5" t="s">
        <v>144</v>
      </c>
      <c r="L111" s="5" t="s">
        <v>166</v>
      </c>
      <c r="M111" s="5" t="s">
        <v>97</v>
      </c>
      <c r="N111" s="5" t="s">
        <v>93</v>
      </c>
      <c r="O111" s="5" t="s">
        <v>94</v>
      </c>
      <c r="P111" s="5" t="s">
        <v>167</v>
      </c>
      <c r="Q111" s="5" t="s">
        <v>135</v>
      </c>
      <c r="R111" s="5" t="s">
        <v>131</v>
      </c>
      <c r="S111" s="5" t="s">
        <v>132</v>
      </c>
      <c r="T111" s="5" t="s">
        <v>136</v>
      </c>
      <c r="U111" s="5" t="s">
        <v>134</v>
      </c>
      <c r="V111" s="5" t="s">
        <v>130</v>
      </c>
      <c r="W111" s="5" t="s">
        <v>133</v>
      </c>
      <c r="X111" s="5" t="s">
        <v>112</v>
      </c>
      <c r="Y111" s="5" t="n">
        <v>1</v>
      </c>
      <c r="Z111" s="5" t="n">
        <v>0</v>
      </c>
      <c r="AA111" s="5" t="str">
        <f aca="false">IF(Y111&gt;Z111,"Win",IF(Y111&lt;Z111,"Loss","Draw"))</f>
        <v>Win</v>
      </c>
      <c r="AB111" s="5" t="s">
        <v>98</v>
      </c>
      <c r="AC111" s="5" t="s">
        <v>99</v>
      </c>
      <c r="AD111" s="5" t="s">
        <v>171</v>
      </c>
      <c r="AE111" s="5" t="s">
        <v>138</v>
      </c>
      <c r="AF111" s="5" t="str">
        <f aca="false">IF(AD111&lt;AE111,AD111,AE111)</f>
        <v>Archers, Electro Spirit, Fireball, Knight, Skeletons, Tesla, The Log, X-Bow</v>
      </c>
      <c r="AG111" s="5" t="str">
        <f aca="false">IF(AD111&lt;AE111,AE111,AD111)</f>
        <v>Arrows, Bomber, Elite Barbarians, Golem, Lumberjack, Mega Minion, Night Witch, Zap</v>
      </c>
      <c r="AH111" s="5" t="str">
        <f aca="false">IF(AD111=AF111,AA111,IF(AA111="Win","Loss",IF(AA111="Loss","Win","Draw")))</f>
        <v>Win</v>
      </c>
      <c r="AI111" s="5" t="s">
        <v>102</v>
      </c>
    </row>
    <row r="112" customFormat="false" ht="15" hidden="false" customHeight="true" outlineLevel="0" collapsed="false">
      <c r="A112" s="7" t="s">
        <v>594</v>
      </c>
      <c r="B112" s="7" t="n">
        <v>1</v>
      </c>
      <c r="C112" s="7" t="s">
        <v>583</v>
      </c>
      <c r="D112" s="7" t="s">
        <v>584</v>
      </c>
      <c r="E112" s="7" t="s">
        <v>591</v>
      </c>
      <c r="F112" s="7" t="s">
        <v>592</v>
      </c>
      <c r="G112" s="7" t="s">
        <v>595</v>
      </c>
      <c r="H112" s="7" t="s">
        <v>251</v>
      </c>
      <c r="I112" s="7" t="s">
        <v>84</v>
      </c>
      <c r="J112" s="7" t="s">
        <v>128</v>
      </c>
      <c r="K112" s="7" t="s">
        <v>170</v>
      </c>
      <c r="L112" s="7" t="s">
        <v>334</v>
      </c>
      <c r="M112" s="7" t="s">
        <v>130</v>
      </c>
      <c r="N112" s="7" t="s">
        <v>111</v>
      </c>
      <c r="O112" s="7" t="s">
        <v>107</v>
      </c>
      <c r="P112" s="7" t="s">
        <v>97</v>
      </c>
      <c r="Q112" s="7" t="s">
        <v>169</v>
      </c>
      <c r="R112" s="7" t="s">
        <v>83</v>
      </c>
      <c r="S112" s="7" t="s">
        <v>200</v>
      </c>
      <c r="T112" s="7" t="s">
        <v>131</v>
      </c>
      <c r="U112" s="7" t="s">
        <v>596</v>
      </c>
      <c r="V112" s="7" t="s">
        <v>336</v>
      </c>
      <c r="W112" s="7" t="s">
        <v>213</v>
      </c>
      <c r="X112" s="7" t="s">
        <v>154</v>
      </c>
      <c r="Y112" s="7" t="n">
        <v>1</v>
      </c>
      <c r="Z112" s="7" t="n">
        <v>0</v>
      </c>
      <c r="AA112" s="7" t="str">
        <f aca="false">IF(Y112&gt;Z112,"Win",IF(Y112&lt;Z112,"Loss","Draw"))</f>
        <v>Win</v>
      </c>
      <c r="AB112" s="7" t="s">
        <v>99</v>
      </c>
      <c r="AC112" s="7" t="s">
        <v>99</v>
      </c>
      <c r="AD112" s="7" t="s">
        <v>597</v>
      </c>
      <c r="AE112" s="7" t="s">
        <v>598</v>
      </c>
      <c r="AF112" s="7" t="str">
        <f aca="false">IF(AD112&lt;AE112,AD112,AE112)</f>
        <v>Baby Dragon, Bowler, Dark Prince, Electro Giant, Goblin Cage, Lightning, Mega Minion, Tornado</v>
      </c>
      <c r="AG112" s="7" t="str">
        <f aca="false">IF(AD112&lt;AE112,AE112,AD112)</f>
        <v>Bomber, Cannon, Fire Spirit, Giant Snowball, Goblin Drill, Knight, Rocket, Skeletons</v>
      </c>
      <c r="AH112" s="7" t="str">
        <f aca="false">IF(AD112=AF112,AA112,IF(AA112="Win","Loss",IF(AA112="Loss","Win","Draw")))</f>
        <v>Loss</v>
      </c>
      <c r="AI112" s="7" t="s">
        <v>102</v>
      </c>
    </row>
    <row r="113" customFormat="false" ht="15" hidden="false" customHeight="true" outlineLevel="0" collapsed="false">
      <c r="A113" s="5" t="s">
        <v>599</v>
      </c>
      <c r="B113" s="5" t="n">
        <v>1</v>
      </c>
      <c r="C113" s="5" t="s">
        <v>583</v>
      </c>
      <c r="D113" s="5" t="s">
        <v>584</v>
      </c>
      <c r="E113" s="5" t="s">
        <v>600</v>
      </c>
      <c r="F113" s="5" t="s">
        <v>601</v>
      </c>
      <c r="G113" s="5" t="s">
        <v>602</v>
      </c>
      <c r="H113" s="5" t="s">
        <v>251</v>
      </c>
      <c r="I113" s="5" t="s">
        <v>239</v>
      </c>
      <c r="J113" s="5" t="s">
        <v>199</v>
      </c>
      <c r="K113" s="5" t="s">
        <v>210</v>
      </c>
      <c r="L113" s="5" t="s">
        <v>227</v>
      </c>
      <c r="M113" s="5" t="s">
        <v>109</v>
      </c>
      <c r="N113" s="5" t="s">
        <v>146</v>
      </c>
      <c r="O113" s="5" t="s">
        <v>240</v>
      </c>
      <c r="P113" s="5" t="s">
        <v>112</v>
      </c>
      <c r="Q113" s="5" t="s">
        <v>169</v>
      </c>
      <c r="R113" s="5" t="s">
        <v>131</v>
      </c>
      <c r="S113" s="5" t="s">
        <v>200</v>
      </c>
      <c r="T113" s="5" t="s">
        <v>136</v>
      </c>
      <c r="U113" s="5" t="s">
        <v>91</v>
      </c>
      <c r="V113" s="5" t="s">
        <v>336</v>
      </c>
      <c r="W113" s="5" t="s">
        <v>109</v>
      </c>
      <c r="X113" s="5" t="s">
        <v>154</v>
      </c>
      <c r="Y113" s="5" t="n">
        <v>1</v>
      </c>
      <c r="Z113" s="5" t="n">
        <v>0</v>
      </c>
      <c r="AA113" s="5" t="str">
        <f aca="false">IF(Y113&gt;Z113,"Win",IF(Y113&lt;Z113,"Loss","Draw"))</f>
        <v>Win</v>
      </c>
      <c r="AB113" s="5" t="s">
        <v>98</v>
      </c>
      <c r="AC113" s="5" t="s">
        <v>99</v>
      </c>
      <c r="AD113" s="5" t="s">
        <v>603</v>
      </c>
      <c r="AE113" s="5" t="s">
        <v>604</v>
      </c>
      <c r="AF113" s="5" t="str">
        <f aca="false">IF(AD113&lt;AE113,AD113,AE113)</f>
        <v>Arrows, Bandit, Battle Ram, Golden Knight, Mega Knight, Mother Witch, Ronin, Skeleton Dragons</v>
      </c>
      <c r="AG113" s="5" t="str">
        <f aca="false">IF(AD113&lt;AE113,AE113,AD113)</f>
        <v>Baby Dragon, Barbarian Barrel, Goblin Cage, Golem, Lightning, Mega Minion, Ronin, Tornado</v>
      </c>
      <c r="AH113" s="5" t="str">
        <f aca="false">IF(AD113=AF113,AA113,IF(AA113="Win","Loss",IF(AA113="Loss","Win","Draw")))</f>
        <v>Win</v>
      </c>
      <c r="AI113" s="5" t="s">
        <v>123</v>
      </c>
    </row>
    <row r="114" customFormat="false" ht="15" hidden="false" customHeight="true" outlineLevel="0" collapsed="false">
      <c r="A114" s="5" t="s">
        <v>599</v>
      </c>
      <c r="B114" s="5" t="n">
        <v>2</v>
      </c>
      <c r="C114" s="5" t="s">
        <v>583</v>
      </c>
      <c r="D114" s="5" t="s">
        <v>584</v>
      </c>
      <c r="E114" s="5" t="s">
        <v>600</v>
      </c>
      <c r="F114" s="5" t="s">
        <v>601</v>
      </c>
      <c r="G114" s="5" t="s">
        <v>605</v>
      </c>
      <c r="H114" s="5" t="s">
        <v>81</v>
      </c>
      <c r="I114" s="5" t="s">
        <v>114</v>
      </c>
      <c r="J114" s="5" t="s">
        <v>213</v>
      </c>
      <c r="K114" s="5" t="s">
        <v>116</v>
      </c>
      <c r="L114" s="5" t="s">
        <v>94</v>
      </c>
      <c r="M114" s="5" t="s">
        <v>176</v>
      </c>
      <c r="N114" s="5" t="s">
        <v>117</v>
      </c>
      <c r="O114" s="5" t="s">
        <v>118</v>
      </c>
      <c r="P114" s="5" t="s">
        <v>93</v>
      </c>
      <c r="Q114" s="5" t="s">
        <v>375</v>
      </c>
      <c r="R114" s="5" t="s">
        <v>318</v>
      </c>
      <c r="S114" s="5" t="s">
        <v>319</v>
      </c>
      <c r="T114" s="5" t="s">
        <v>133</v>
      </c>
      <c r="U114" s="5" t="s">
        <v>606</v>
      </c>
      <c r="V114" s="5" t="s">
        <v>135</v>
      </c>
      <c r="W114" s="5" t="s">
        <v>607</v>
      </c>
      <c r="X114" s="5" t="s">
        <v>326</v>
      </c>
      <c r="Y114" s="5" t="n">
        <v>1</v>
      </c>
      <c r="Z114" s="5" t="n">
        <v>0</v>
      </c>
      <c r="AA114" s="5" t="str">
        <f aca="false">IF(Y114&gt;Z114,"Win",IF(Y114&lt;Z114,"Loss","Draw"))</f>
        <v>Win</v>
      </c>
      <c r="AB114" s="5" t="s">
        <v>98</v>
      </c>
      <c r="AC114" s="5" t="s">
        <v>99</v>
      </c>
      <c r="AD114" s="5" t="s">
        <v>608</v>
      </c>
      <c r="AE114" s="5" t="s">
        <v>609</v>
      </c>
      <c r="AF114" s="5" t="str">
        <f aca="false">IF(AD114&lt;AE114,AD114,AE114)</f>
        <v>Bowler, Dart Goblin, Electro Spirit, Fireball, Minions, Mortar, Rascals, Skeleton Barrel</v>
      </c>
      <c r="AG114" s="5" t="str">
        <f aca="false">IF(AD114&lt;AE114,AE114,AD114)</f>
        <v>Elixir Golem, Executioner, Goblin Curse, Night Witch, Skeleton Army, Skeleton King, Void, Zap</v>
      </c>
      <c r="AH114" s="5" t="str">
        <f aca="false">IF(AD114=AF114,AA114,IF(AA114="Win","Loss",IF(AA114="Loss","Win","Draw")))</f>
        <v>Win</v>
      </c>
      <c r="AI114" s="5" t="s">
        <v>123</v>
      </c>
    </row>
    <row r="115" customFormat="false" ht="16.5" hidden="false" customHeight="true" outlineLevel="0" collapsed="false">
      <c r="A115" s="5" t="s">
        <v>610</v>
      </c>
      <c r="B115" s="5" t="n">
        <v>1</v>
      </c>
      <c r="C115" s="5" t="s">
        <v>583</v>
      </c>
      <c r="D115" s="5" t="s">
        <v>584</v>
      </c>
      <c r="E115" s="5" t="s">
        <v>611</v>
      </c>
      <c r="F115" s="5" t="s">
        <v>612</v>
      </c>
      <c r="G115" s="5" t="s">
        <v>613</v>
      </c>
      <c r="H115" s="5" t="s">
        <v>251</v>
      </c>
      <c r="I115" s="5" t="s">
        <v>239</v>
      </c>
      <c r="J115" s="5" t="s">
        <v>180</v>
      </c>
      <c r="K115" s="5" t="s">
        <v>92</v>
      </c>
      <c r="L115" s="5" t="s">
        <v>327</v>
      </c>
      <c r="M115" s="5" t="s">
        <v>227</v>
      </c>
      <c r="N115" s="5" t="s">
        <v>257</v>
      </c>
      <c r="O115" s="5" t="s">
        <v>202</v>
      </c>
      <c r="P115" s="5" t="s">
        <v>91</v>
      </c>
      <c r="Q115" s="5" t="s">
        <v>116</v>
      </c>
      <c r="R115" s="5" t="s">
        <v>213</v>
      </c>
      <c r="S115" s="5" t="s">
        <v>114</v>
      </c>
      <c r="T115" s="5" t="s">
        <v>94</v>
      </c>
      <c r="U115" s="5" t="s">
        <v>176</v>
      </c>
      <c r="V115" s="5" t="s">
        <v>117</v>
      </c>
      <c r="W115" s="5" t="s">
        <v>118</v>
      </c>
      <c r="X115" s="5" t="s">
        <v>119</v>
      </c>
      <c r="Y115" s="5" t="n">
        <v>1</v>
      </c>
      <c r="Z115" s="5" t="n">
        <v>0</v>
      </c>
      <c r="AA115" s="5" t="str">
        <f aca="false">IF(Y115&gt;Z115,"Win",IF(Y115&lt;Z115,"Loss","Draw"))</f>
        <v>Win</v>
      </c>
      <c r="AB115" s="5" t="s">
        <v>98</v>
      </c>
      <c r="AC115" s="5" t="s">
        <v>99</v>
      </c>
      <c r="AD115" s="5" t="s">
        <v>614</v>
      </c>
      <c r="AE115" s="5" t="s">
        <v>615</v>
      </c>
      <c r="AF115" s="5" t="str">
        <f aca="false">IF(AD115&lt;AE115,AD115,AE115)</f>
        <v>Barbarian Barrel, Battle Ram, Giant Skeleton, Mother Witch, Royal Ghost, Vines, Wizard, Zappies</v>
      </c>
      <c r="AG115" s="5" t="str">
        <f aca="false">IF(AD115&lt;AE115,AE115,AD115)</f>
        <v>Bowler, Cannon Cart, Dart Goblin, Fireball, Minions, Mortar, Rascals, Skeleton Barrel</v>
      </c>
      <c r="AH115" s="5" t="str">
        <f aca="false">IF(AD115=AF115,AA115,IF(AA115="Win","Loss",IF(AA115="Loss","Win","Draw")))</f>
        <v>Win</v>
      </c>
      <c r="AI115" s="5" t="s">
        <v>123</v>
      </c>
    </row>
    <row r="116" customFormat="false" ht="16.5" hidden="false" customHeight="true" outlineLevel="0" collapsed="false">
      <c r="A116" s="5" t="s">
        <v>610</v>
      </c>
      <c r="B116" s="5" t="n">
        <v>2</v>
      </c>
      <c r="C116" s="5" t="s">
        <v>583</v>
      </c>
      <c r="D116" s="5" t="s">
        <v>584</v>
      </c>
      <c r="E116" s="5" t="s">
        <v>611</v>
      </c>
      <c r="F116" s="5" t="s">
        <v>612</v>
      </c>
      <c r="G116" s="5" t="s">
        <v>616</v>
      </c>
      <c r="H116" s="5" t="s">
        <v>216</v>
      </c>
      <c r="I116" s="5" t="s">
        <v>168</v>
      </c>
      <c r="J116" s="5" t="s">
        <v>181</v>
      </c>
      <c r="K116" s="5" t="s">
        <v>144</v>
      </c>
      <c r="L116" s="5" t="s">
        <v>154</v>
      </c>
      <c r="M116" s="5" t="s">
        <v>146</v>
      </c>
      <c r="N116" s="5" t="s">
        <v>110</v>
      </c>
      <c r="O116" s="5" t="s">
        <v>143</v>
      </c>
      <c r="P116" s="5" t="s">
        <v>167</v>
      </c>
      <c r="Q116" s="5" t="s">
        <v>90</v>
      </c>
      <c r="R116" s="5" t="s">
        <v>175</v>
      </c>
      <c r="S116" s="5" t="s">
        <v>198</v>
      </c>
      <c r="T116" s="5" t="s">
        <v>257</v>
      </c>
      <c r="U116" s="5" t="s">
        <v>202</v>
      </c>
      <c r="V116" s="5" t="s">
        <v>201</v>
      </c>
      <c r="W116" s="5" t="s">
        <v>183</v>
      </c>
      <c r="X116" s="5" t="s">
        <v>112</v>
      </c>
      <c r="Y116" s="5" t="n">
        <v>1</v>
      </c>
      <c r="Z116" s="5" t="n">
        <v>0</v>
      </c>
      <c r="AA116" s="5" t="str">
        <f aca="false">IF(Y116&gt;Z116,"Win",IF(Y116&lt;Z116,"Loss","Draw"))</f>
        <v>Win</v>
      </c>
      <c r="AB116" s="5" t="s">
        <v>98</v>
      </c>
      <c r="AC116" s="5" t="s">
        <v>99</v>
      </c>
      <c r="AD116" s="5" t="s">
        <v>617</v>
      </c>
      <c r="AE116" s="5" t="s">
        <v>618</v>
      </c>
      <c r="AF116" s="5" t="str">
        <f aca="false">IF(AD116&lt;AE116,AD116,AE116)</f>
        <v>Arrows, Boss Bandit, Earthquake, Flying Machine, Royal Giant, Royal Recruits, Vines, Zappies</v>
      </c>
      <c r="AG116" s="5" t="str">
        <f aca="false">IF(AD116&lt;AE116,AE116,AD116)</f>
        <v>Guards, Ice Spirit, Lightning, Monk, Royal Hogs, Skeleton Dragons, Tesla, The Log</v>
      </c>
      <c r="AH116" s="5" t="str">
        <f aca="false">IF(AD116=AF116,AA116,IF(AA116="Win","Loss",IF(AA116="Loss","Win","Draw")))</f>
        <v>Loss</v>
      </c>
      <c r="AI116" s="5" t="s">
        <v>123</v>
      </c>
    </row>
    <row r="117" customFormat="false" ht="16.5" hidden="false" customHeight="true" outlineLevel="0" collapsed="false">
      <c r="A117" s="5" t="s">
        <v>619</v>
      </c>
      <c r="B117" s="5" t="n">
        <v>1</v>
      </c>
      <c r="C117" s="5" t="s">
        <v>583</v>
      </c>
      <c r="D117" s="5" t="s">
        <v>584</v>
      </c>
      <c r="E117" s="6" t="s">
        <v>620</v>
      </c>
      <c r="F117" s="5" t="s">
        <v>621</v>
      </c>
      <c r="G117" s="5" t="s">
        <v>622</v>
      </c>
      <c r="H117" s="5" t="s">
        <v>251</v>
      </c>
      <c r="I117" s="5" t="s">
        <v>114</v>
      </c>
      <c r="J117" s="5" t="s">
        <v>115</v>
      </c>
      <c r="K117" s="5" t="s">
        <v>116</v>
      </c>
      <c r="L117" s="5" t="s">
        <v>109</v>
      </c>
      <c r="M117" s="5" t="s">
        <v>94</v>
      </c>
      <c r="N117" s="5" t="s">
        <v>117</v>
      </c>
      <c r="O117" s="5" t="s">
        <v>118</v>
      </c>
      <c r="P117" s="5" t="s">
        <v>91</v>
      </c>
      <c r="Q117" s="5" t="s">
        <v>128</v>
      </c>
      <c r="R117" s="5" t="s">
        <v>199</v>
      </c>
      <c r="S117" s="5" t="s">
        <v>180</v>
      </c>
      <c r="T117" s="5" t="s">
        <v>227</v>
      </c>
      <c r="U117" s="5" t="s">
        <v>109</v>
      </c>
      <c r="V117" s="5" t="s">
        <v>231</v>
      </c>
      <c r="W117" s="5" t="s">
        <v>84</v>
      </c>
      <c r="X117" s="5" t="s">
        <v>154</v>
      </c>
      <c r="Y117" s="5" t="n">
        <v>1</v>
      </c>
      <c r="Z117" s="5" t="n">
        <v>0</v>
      </c>
      <c r="AA117" s="5" t="str">
        <f aca="false">IF(Y117&gt;Z117,"Win",IF(Y117&lt;Z117,"Loss","Draw"))</f>
        <v>Win</v>
      </c>
      <c r="AB117" s="5" t="s">
        <v>98</v>
      </c>
      <c r="AC117" s="5" t="s">
        <v>99</v>
      </c>
      <c r="AD117" s="5" t="s">
        <v>623</v>
      </c>
      <c r="AE117" s="5" t="s">
        <v>624</v>
      </c>
      <c r="AF117" s="5" t="str">
        <f aca="false">IF(AD117&lt;AE117,AD117,AE117)</f>
        <v>Barbarian Barrel, Fireball, Goblins, Minions, Mortar, Rascals, Ronin, Skeleton Barrel</v>
      </c>
      <c r="AG117" s="5" t="str">
        <f aca="false">IF(AD117&lt;AE117,AE117,AD117)</f>
        <v>Giant Snowball, Golden Knight, Knight, Lightning, Mother Witch, Ram Rider, Ronin, Wizard</v>
      </c>
      <c r="AH117" s="5" t="str">
        <f aca="false">IF(AD117=AF117,AA117,IF(AA117="Win","Loss",IF(AA117="Loss","Win","Draw")))</f>
        <v>Win</v>
      </c>
      <c r="AI117" s="5" t="s">
        <v>123</v>
      </c>
    </row>
    <row r="118" customFormat="false" ht="16.5" hidden="false" customHeight="true" outlineLevel="0" collapsed="false">
      <c r="A118" s="5" t="s">
        <v>619</v>
      </c>
      <c r="B118" s="5" t="n">
        <v>2</v>
      </c>
      <c r="C118" s="5" t="s">
        <v>583</v>
      </c>
      <c r="D118" s="5" t="s">
        <v>584</v>
      </c>
      <c r="E118" s="6" t="s">
        <v>620</v>
      </c>
      <c r="F118" s="5" t="s">
        <v>621</v>
      </c>
      <c r="G118" s="5" t="s">
        <v>625</v>
      </c>
      <c r="H118" s="5" t="s">
        <v>251</v>
      </c>
      <c r="I118" s="5" t="s">
        <v>82</v>
      </c>
      <c r="J118" s="5" t="s">
        <v>83</v>
      </c>
      <c r="K118" s="5" t="s">
        <v>84</v>
      </c>
      <c r="L118" s="5" t="s">
        <v>85</v>
      </c>
      <c r="M118" s="5" t="s">
        <v>86</v>
      </c>
      <c r="N118" s="5" t="s">
        <v>88</v>
      </c>
      <c r="O118" s="5" t="s">
        <v>89</v>
      </c>
      <c r="P118" s="5" t="s">
        <v>143</v>
      </c>
      <c r="Q118" s="5" t="s">
        <v>239</v>
      </c>
      <c r="R118" s="5" t="s">
        <v>141</v>
      </c>
      <c r="S118" s="5" t="s">
        <v>626</v>
      </c>
      <c r="T118" s="5" t="s">
        <v>94</v>
      </c>
      <c r="U118" s="5" t="s">
        <v>112</v>
      </c>
      <c r="V118" s="5" t="s">
        <v>393</v>
      </c>
      <c r="W118" s="5" t="s">
        <v>92</v>
      </c>
      <c r="X118" s="5" t="s">
        <v>240</v>
      </c>
      <c r="Y118" s="5" t="n">
        <v>1</v>
      </c>
      <c r="Z118" s="5" t="n">
        <v>0</v>
      </c>
      <c r="AA118" s="5" t="str">
        <f aca="false">IF(Y118&gt;Z118,"Win",IF(Y118&lt;Z118,"Loss","Draw"))</f>
        <v>Win</v>
      </c>
      <c r="AB118" s="5" t="s">
        <v>98</v>
      </c>
      <c r="AC118" s="5" t="s">
        <v>99</v>
      </c>
      <c r="AD118" s="5" t="s">
        <v>627</v>
      </c>
      <c r="AE118" s="5" t="s">
        <v>628</v>
      </c>
      <c r="AF118" s="5" t="str">
        <f aca="false">IF(AD118&lt;AE118,AD118,AE118)</f>
        <v>Archers, Dark Prince, Giant Snowball, Goblin Demolisher, Goblin Hut, Graveyard, Ice Spirit, Poison</v>
      </c>
      <c r="AG118" s="5" t="str">
        <f aca="false">IF(AD118&lt;AE118,AE118,AD118)</f>
        <v>Arrows, Bandit, Barbarians, Battle Ram, Electro Wizard, Fireball, Magic Archer, Royal Ghost</v>
      </c>
      <c r="AH118" s="5" t="str">
        <f aca="false">IF(AD118=AF118,AA118,IF(AA118="Win","Loss",IF(AA118="Loss","Win","Draw")))</f>
        <v>Win</v>
      </c>
      <c r="AI118" s="5" t="s">
        <v>123</v>
      </c>
    </row>
    <row r="119" customFormat="false" ht="15" hidden="false" customHeight="true" outlineLevel="0" collapsed="false">
      <c r="A119" s="5" t="s">
        <v>629</v>
      </c>
      <c r="B119" s="5" t="n">
        <v>1</v>
      </c>
      <c r="C119" s="5" t="s">
        <v>583</v>
      </c>
      <c r="D119" s="5" t="s">
        <v>584</v>
      </c>
      <c r="E119" s="5" t="s">
        <v>630</v>
      </c>
      <c r="F119" s="5" t="s">
        <v>631</v>
      </c>
      <c r="G119" s="5" t="s">
        <v>632</v>
      </c>
      <c r="H119" s="5" t="s">
        <v>251</v>
      </c>
      <c r="I119" s="5" t="s">
        <v>132</v>
      </c>
      <c r="J119" s="5" t="s">
        <v>91</v>
      </c>
      <c r="K119" s="5" t="s">
        <v>200</v>
      </c>
      <c r="L119" s="5" t="s">
        <v>90</v>
      </c>
      <c r="M119" s="5" t="s">
        <v>365</v>
      </c>
      <c r="N119" s="5" t="s">
        <v>94</v>
      </c>
      <c r="O119" s="5" t="s">
        <v>93</v>
      </c>
      <c r="P119" s="5" t="s">
        <v>174</v>
      </c>
      <c r="Q119" s="5" t="s">
        <v>169</v>
      </c>
      <c r="R119" s="5" t="s">
        <v>149</v>
      </c>
      <c r="S119" s="5" t="s">
        <v>199</v>
      </c>
      <c r="T119" s="5" t="s">
        <v>154</v>
      </c>
      <c r="U119" s="5" t="s">
        <v>136</v>
      </c>
      <c r="V119" s="5" t="s">
        <v>365</v>
      </c>
      <c r="W119" s="5" t="s">
        <v>191</v>
      </c>
      <c r="X119" s="5" t="s">
        <v>336</v>
      </c>
      <c r="Y119" s="5" t="n">
        <v>1</v>
      </c>
      <c r="Z119" s="5" t="n">
        <v>0</v>
      </c>
      <c r="AA119" s="5" t="str">
        <f aca="false">IF(Y119&gt;Z119,"Win",IF(Y119&lt;Z119,"Loss","Draw"))</f>
        <v>Win</v>
      </c>
      <c r="AB119" s="5" t="s">
        <v>98</v>
      </c>
      <c r="AC119" s="5" t="s">
        <v>99</v>
      </c>
      <c r="AD119" s="5" t="s">
        <v>488</v>
      </c>
      <c r="AE119" s="5" t="s">
        <v>633</v>
      </c>
      <c r="AF119" s="5" t="str">
        <f aca="false">IF(AD119&lt;AE119,AD119,AE119)</f>
        <v>Baby Dragon, Golden Knight, Golem, Ice Wizard, Lightning, Phoenix, Tombstone, Tornado</v>
      </c>
      <c r="AG119" s="5" t="str">
        <f aca="false">IF(AD119&lt;AE119,AE119,AD119)</f>
        <v>Barbarian Barrel, Electro Spirit, Fireball, Goblin Cage, Heal Spirit, Lumberjack, Phoenix, Royal Giant</v>
      </c>
      <c r="AH119" s="5" t="str">
        <f aca="false">IF(AD119=AF119,AA119,IF(AA119="Win","Loss",IF(AA119="Loss","Win","Draw")))</f>
        <v>Loss</v>
      </c>
      <c r="AI119" s="5" t="s">
        <v>123</v>
      </c>
    </row>
    <row r="120" customFormat="false" ht="15" hidden="false" customHeight="true" outlineLevel="0" collapsed="false">
      <c r="A120" s="5" t="s">
        <v>629</v>
      </c>
      <c r="B120" s="5" t="n">
        <v>2</v>
      </c>
      <c r="C120" s="5" t="s">
        <v>583</v>
      </c>
      <c r="D120" s="5" t="s">
        <v>584</v>
      </c>
      <c r="E120" s="5" t="s">
        <v>630</v>
      </c>
      <c r="F120" s="5" t="s">
        <v>631</v>
      </c>
      <c r="G120" s="5" t="s">
        <v>634</v>
      </c>
      <c r="H120" s="5" t="s">
        <v>251</v>
      </c>
      <c r="I120" s="5" t="s">
        <v>107</v>
      </c>
      <c r="J120" s="5" t="s">
        <v>108</v>
      </c>
      <c r="K120" s="5" t="s">
        <v>84</v>
      </c>
      <c r="L120" s="5" t="s">
        <v>109</v>
      </c>
      <c r="M120" s="5" t="s">
        <v>87</v>
      </c>
      <c r="N120" s="5" t="s">
        <v>88</v>
      </c>
      <c r="O120" s="5" t="s">
        <v>111</v>
      </c>
      <c r="P120" s="5" t="s">
        <v>113</v>
      </c>
      <c r="Q120" s="5" t="s">
        <v>116</v>
      </c>
      <c r="R120" s="5" t="s">
        <v>91</v>
      </c>
      <c r="S120" s="5" t="s">
        <v>114</v>
      </c>
      <c r="T120" s="5" t="s">
        <v>94</v>
      </c>
      <c r="U120" s="5" t="s">
        <v>119</v>
      </c>
      <c r="V120" s="5" t="s">
        <v>109</v>
      </c>
      <c r="W120" s="5" t="s">
        <v>117</v>
      </c>
      <c r="X120" s="5" t="s">
        <v>176</v>
      </c>
      <c r="Y120" s="5" t="n">
        <v>0</v>
      </c>
      <c r="Z120" s="5" t="n">
        <v>1</v>
      </c>
      <c r="AA120" s="5" t="str">
        <f aca="false">IF(Y120&gt;Z120,"Win",IF(Y120&lt;Z120,"Loss","Draw"))</f>
        <v>Loss</v>
      </c>
      <c r="AB120" s="5" t="s">
        <v>98</v>
      </c>
      <c r="AC120" s="5" t="s">
        <v>99</v>
      </c>
      <c r="AD120" s="5" t="s">
        <v>635</v>
      </c>
      <c r="AE120" s="5" t="s">
        <v>636</v>
      </c>
      <c r="AF120" s="5" t="str">
        <f aca="false">IF(AD120&lt;AE120,AD120,AE120)</f>
        <v>Archer Queen, Berserker, Bomb Tower, Fire Spirit, Giant Snowball, Goblin Drill, Poison, Ronin</v>
      </c>
      <c r="AG120" s="5" t="str">
        <f aca="false">IF(AD120&lt;AE120,AE120,AD120)</f>
        <v>Barbarian Barrel, Cannon Cart, Dart Goblin, Fireball, Minions, Mortar, Ronin, Skeleton Barrel</v>
      </c>
      <c r="AH120" s="5" t="str">
        <f aca="false">IF(AD120=AF120,AA120,IF(AA120="Win","Loss",IF(AA120="Loss","Win","Draw")))</f>
        <v>Loss</v>
      </c>
      <c r="AI120" s="5" t="s">
        <v>123</v>
      </c>
    </row>
    <row r="121" customFormat="false" ht="15" hidden="false" customHeight="true" outlineLevel="0" collapsed="false">
      <c r="A121" s="5" t="s">
        <v>629</v>
      </c>
      <c r="B121" s="5" t="n">
        <v>3</v>
      </c>
      <c r="C121" s="5" t="s">
        <v>583</v>
      </c>
      <c r="D121" s="5" t="s">
        <v>584</v>
      </c>
      <c r="E121" s="5" t="s">
        <v>630</v>
      </c>
      <c r="F121" s="5" t="s">
        <v>631</v>
      </c>
      <c r="G121" s="5" t="s">
        <v>637</v>
      </c>
      <c r="H121" s="5" t="s">
        <v>251</v>
      </c>
      <c r="I121" s="5" t="s">
        <v>92</v>
      </c>
      <c r="J121" s="5" t="s">
        <v>213</v>
      </c>
      <c r="K121" s="5" t="s">
        <v>210</v>
      </c>
      <c r="L121" s="5" t="s">
        <v>182</v>
      </c>
      <c r="M121" s="5" t="s">
        <v>227</v>
      </c>
      <c r="N121" s="5" t="s">
        <v>183</v>
      </c>
      <c r="O121" s="5" t="s">
        <v>202</v>
      </c>
      <c r="P121" s="5" t="s">
        <v>112</v>
      </c>
      <c r="Q121" s="5" t="s">
        <v>140</v>
      </c>
      <c r="R121" s="5" t="s">
        <v>141</v>
      </c>
      <c r="S121" s="5" t="s">
        <v>225</v>
      </c>
      <c r="T121" s="5" t="s">
        <v>167</v>
      </c>
      <c r="U121" s="5" t="s">
        <v>113</v>
      </c>
      <c r="V121" s="5" t="s">
        <v>226</v>
      </c>
      <c r="W121" s="5" t="s">
        <v>97</v>
      </c>
      <c r="X121" s="5" t="s">
        <v>111</v>
      </c>
      <c r="Y121" s="5" t="n">
        <v>3</v>
      </c>
      <c r="Z121" s="5" t="n">
        <v>0</v>
      </c>
      <c r="AA121" s="5" t="str">
        <f aca="false">IF(Y121&gt;Z121,"Win",IF(Y121&lt;Z121,"Loss","Draw"))</f>
        <v>Win</v>
      </c>
      <c r="AB121" s="5" t="s">
        <v>98</v>
      </c>
      <c r="AC121" s="5" t="s">
        <v>99</v>
      </c>
      <c r="AD121" s="5" t="s">
        <v>638</v>
      </c>
      <c r="AE121" s="5" t="s">
        <v>639</v>
      </c>
      <c r="AF121" s="5" t="str">
        <f aca="false">IF(AD121&lt;AE121,AD121,AE121)</f>
        <v>Arrows, Bowler, Earthquake, Hog Rider, Mega Knight, Mother Witch, Royal Ghost, Zappies</v>
      </c>
      <c r="AG121" s="5" t="str">
        <f aca="false">IF(AD121&lt;AE121,AE121,AD121)</f>
        <v>Bats, Bomb Tower, Fire Spirit, Magic Archer, Miner, Skeletons, The Log, Wall Breakers</v>
      </c>
      <c r="AH121" s="5" t="str">
        <f aca="false">IF(AD121=AF121,AA121,IF(AA121="Win","Loss",IF(AA121="Loss","Win","Draw")))</f>
        <v>Win</v>
      </c>
      <c r="AI121" s="5" t="s">
        <v>123</v>
      </c>
    </row>
    <row r="122" customFormat="false" ht="15" hidden="false" customHeight="true" outlineLevel="0" collapsed="false">
      <c r="A122" s="5" t="s">
        <v>640</v>
      </c>
      <c r="B122" s="5" t="n">
        <v>1</v>
      </c>
      <c r="C122" s="5" t="s">
        <v>583</v>
      </c>
      <c r="D122" s="5" t="s">
        <v>584</v>
      </c>
      <c r="E122" s="5" t="s">
        <v>641</v>
      </c>
      <c r="F122" s="5" t="s">
        <v>642</v>
      </c>
      <c r="G122" s="5" t="s">
        <v>643</v>
      </c>
      <c r="H122" s="5" t="s">
        <v>81</v>
      </c>
      <c r="I122" s="5" t="s">
        <v>168</v>
      </c>
      <c r="J122" s="5" t="s">
        <v>141</v>
      </c>
      <c r="K122" s="5" t="s">
        <v>144</v>
      </c>
      <c r="L122" s="5" t="s">
        <v>109</v>
      </c>
      <c r="M122" s="5" t="s">
        <v>154</v>
      </c>
      <c r="N122" s="5" t="s">
        <v>97</v>
      </c>
      <c r="O122" s="5" t="s">
        <v>93</v>
      </c>
      <c r="P122" s="5" t="s">
        <v>91</v>
      </c>
      <c r="Q122" s="5" t="s">
        <v>168</v>
      </c>
      <c r="R122" s="5" t="s">
        <v>181</v>
      </c>
      <c r="S122" s="5" t="s">
        <v>82</v>
      </c>
      <c r="T122" s="5" t="s">
        <v>94</v>
      </c>
      <c r="U122" s="5" t="s">
        <v>146</v>
      </c>
      <c r="V122" s="5" t="s">
        <v>89</v>
      </c>
      <c r="W122" s="5" t="s">
        <v>93</v>
      </c>
      <c r="X122" s="5" t="s">
        <v>167</v>
      </c>
      <c r="Y122" s="5" t="n">
        <v>0</v>
      </c>
      <c r="Z122" s="5" t="n">
        <v>1</v>
      </c>
      <c r="AA122" s="5" t="str">
        <f aca="false">IF(Y122&gt;Z122,"Win",IF(Y122&lt;Z122,"Loss","Draw"))</f>
        <v>Loss</v>
      </c>
      <c r="AB122" s="5" t="s">
        <v>98</v>
      </c>
      <c r="AC122" s="5" t="s">
        <v>99</v>
      </c>
      <c r="AD122" s="5" t="s">
        <v>223</v>
      </c>
      <c r="AE122" s="5" t="s">
        <v>644</v>
      </c>
      <c r="AF122" s="5" t="str">
        <f aca="false">IF(AD122&lt;AE122,AD122,AE122)</f>
        <v>Archers, Electro Spirit, Fireball, Goblin Hut, Monk, Royal Hogs, Skeleton Dragons, The Log</v>
      </c>
      <c r="AG122" s="5" t="str">
        <f aca="false">IF(AD122&lt;AE122,AE122,AD122)</f>
        <v>Barbarian Barrel, Electro Spirit, Lightning, Magic Archer, Ronin, Royal Hogs, Skeletons, Tesla</v>
      </c>
      <c r="AH122" s="5" t="str">
        <f aca="false">IF(AD122=AF122,AA122,IF(AA122="Win","Loss",IF(AA122="Loss","Win","Draw")))</f>
        <v>Win</v>
      </c>
      <c r="AI122" s="5" t="s">
        <v>123</v>
      </c>
    </row>
    <row r="123" customFormat="false" ht="15" hidden="false" customHeight="true" outlineLevel="0" collapsed="false">
      <c r="A123" s="5" t="s">
        <v>640</v>
      </c>
      <c r="B123" s="5" t="n">
        <v>2</v>
      </c>
      <c r="C123" s="5" t="s">
        <v>583</v>
      </c>
      <c r="D123" s="5" t="s">
        <v>584</v>
      </c>
      <c r="E123" s="5" t="s">
        <v>641</v>
      </c>
      <c r="F123" s="5" t="s">
        <v>642</v>
      </c>
      <c r="G123" s="5" t="s">
        <v>645</v>
      </c>
      <c r="H123" s="5" t="s">
        <v>251</v>
      </c>
      <c r="I123" s="5" t="s">
        <v>114</v>
      </c>
      <c r="J123" s="5" t="s">
        <v>115</v>
      </c>
      <c r="K123" s="5" t="s">
        <v>116</v>
      </c>
      <c r="L123" s="5" t="s">
        <v>119</v>
      </c>
      <c r="M123" s="5" t="s">
        <v>94</v>
      </c>
      <c r="N123" s="5" t="s">
        <v>117</v>
      </c>
      <c r="O123" s="5" t="s">
        <v>118</v>
      </c>
      <c r="P123" s="5" t="s">
        <v>167</v>
      </c>
      <c r="Q123" s="5" t="s">
        <v>210</v>
      </c>
      <c r="R123" s="5" t="s">
        <v>83</v>
      </c>
      <c r="S123" s="5" t="s">
        <v>293</v>
      </c>
      <c r="T123" s="5" t="s">
        <v>182</v>
      </c>
      <c r="U123" s="5" t="s">
        <v>227</v>
      </c>
      <c r="V123" s="5" t="s">
        <v>183</v>
      </c>
      <c r="W123" s="5" t="s">
        <v>202</v>
      </c>
      <c r="X123" s="5" t="s">
        <v>112</v>
      </c>
      <c r="Y123" s="5" t="n">
        <v>1</v>
      </c>
      <c r="Z123" s="5" t="n">
        <v>0</v>
      </c>
      <c r="AA123" s="5" t="str">
        <f aca="false">IF(Y123&gt;Z123,"Win",IF(Y123&lt;Z123,"Loss","Draw"))</f>
        <v>Win</v>
      </c>
      <c r="AB123" s="5" t="s">
        <v>98</v>
      </c>
      <c r="AC123" s="5" t="s">
        <v>99</v>
      </c>
      <c r="AD123" s="5" t="s">
        <v>264</v>
      </c>
      <c r="AE123" s="5" t="s">
        <v>646</v>
      </c>
      <c r="AF123" s="5" t="str">
        <f aca="false">IF(AD123&lt;AE123,AD123,AE123)</f>
        <v>Arrows, Dark Prince, Earthquake, Furnace, Hog Rider, Mega Knight, Mother Witch, Zappies</v>
      </c>
      <c r="AG123" s="5" t="str">
        <f aca="false">IF(AD123&lt;AE123,AE123,AD123)</f>
        <v>Cannon Cart, Fireball, Goblins, Minions, Mortar, Rascals, Skeleton Barrel, The Log</v>
      </c>
      <c r="AH123" s="5" t="str">
        <f aca="false">IF(AD123=AF123,AA123,IF(AA123="Win","Loss",IF(AA123="Loss","Win","Draw")))</f>
        <v>Loss</v>
      </c>
      <c r="AI123" s="5" t="s">
        <v>123</v>
      </c>
    </row>
    <row r="124" customFormat="false" ht="15" hidden="false" customHeight="true" outlineLevel="0" collapsed="false">
      <c r="A124" s="5" t="s">
        <v>640</v>
      </c>
      <c r="B124" s="5" t="n">
        <v>3</v>
      </c>
      <c r="C124" s="5" t="s">
        <v>583</v>
      </c>
      <c r="D124" s="5" t="s">
        <v>584</v>
      </c>
      <c r="E124" s="5" t="s">
        <v>641</v>
      </c>
      <c r="F124" s="5" t="s">
        <v>642</v>
      </c>
      <c r="G124" s="5" t="s">
        <v>647</v>
      </c>
      <c r="H124" s="5" t="s">
        <v>251</v>
      </c>
      <c r="I124" s="5" t="s">
        <v>140</v>
      </c>
      <c r="J124" s="5" t="s">
        <v>83</v>
      </c>
      <c r="K124" s="5" t="s">
        <v>142</v>
      </c>
      <c r="L124" s="5" t="s">
        <v>87</v>
      </c>
      <c r="M124" s="5" t="s">
        <v>176</v>
      </c>
      <c r="N124" s="5" t="s">
        <v>111</v>
      </c>
      <c r="O124" s="5" t="s">
        <v>120</v>
      </c>
      <c r="P124" s="5" t="s">
        <v>113</v>
      </c>
      <c r="Q124" s="5" t="s">
        <v>140</v>
      </c>
      <c r="R124" s="5" t="s">
        <v>141</v>
      </c>
      <c r="S124" s="5" t="s">
        <v>142</v>
      </c>
      <c r="T124" s="5" t="s">
        <v>109</v>
      </c>
      <c r="U124" s="5" t="s">
        <v>111</v>
      </c>
      <c r="V124" s="5" t="s">
        <v>143</v>
      </c>
      <c r="W124" s="5" t="s">
        <v>120</v>
      </c>
      <c r="X124" s="5" t="s">
        <v>144</v>
      </c>
      <c r="Y124" s="5" t="n">
        <v>0</v>
      </c>
      <c r="Z124" s="5" t="n">
        <v>1</v>
      </c>
      <c r="AA124" s="5" t="str">
        <f aca="false">IF(Y124&gt;Z124,"Win",IF(Y124&lt;Z124,"Loss","Draw"))</f>
        <v>Loss</v>
      </c>
      <c r="AB124" s="5" t="s">
        <v>98</v>
      </c>
      <c r="AC124" s="5" t="s">
        <v>99</v>
      </c>
      <c r="AD124" s="5" t="s">
        <v>648</v>
      </c>
      <c r="AE124" s="5" t="s">
        <v>649</v>
      </c>
      <c r="AF124" s="5" t="str">
        <f aca="false">IF(AD124&lt;AE124,AD124,AE124)</f>
        <v>Berserker, Bomb Tower, Dark Prince, Dart Goblin, Fire Spirit, Goblin Barrel, Royal Delivery, Wall Breakers</v>
      </c>
      <c r="AG124" s="5" t="str">
        <f aca="false">IF(AD124&lt;AE124,AE124,AD124)</f>
        <v>Fire Spirit, Goblin Barrel, Ice Spirit, Magic Archer, Ronin, Royal Delivery, Tesla, Wall Breakers</v>
      </c>
      <c r="AH124" s="5" t="str">
        <f aca="false">IF(AD124=AF124,AA124,IF(AA124="Win","Loss",IF(AA124="Loss","Win","Draw")))</f>
        <v>Loss</v>
      </c>
      <c r="AI124" s="5" t="s">
        <v>123</v>
      </c>
    </row>
    <row r="125" customFormat="false" ht="15" hidden="false" customHeight="true" outlineLevel="0" collapsed="false">
      <c r="A125" s="5" t="s">
        <v>650</v>
      </c>
      <c r="B125" s="5" t="n">
        <v>1</v>
      </c>
      <c r="C125" s="5" t="s">
        <v>583</v>
      </c>
      <c r="D125" s="5" t="s">
        <v>584</v>
      </c>
      <c r="E125" s="5" t="s">
        <v>651</v>
      </c>
      <c r="F125" s="5" t="s">
        <v>652</v>
      </c>
      <c r="G125" s="5" t="s">
        <v>653</v>
      </c>
      <c r="H125" s="5" t="s">
        <v>81</v>
      </c>
      <c r="I125" s="5" t="s">
        <v>239</v>
      </c>
      <c r="J125" s="5" t="s">
        <v>199</v>
      </c>
      <c r="K125" s="5" t="s">
        <v>210</v>
      </c>
      <c r="L125" s="5" t="s">
        <v>227</v>
      </c>
      <c r="M125" s="5" t="s">
        <v>146</v>
      </c>
      <c r="N125" s="5" t="s">
        <v>240</v>
      </c>
      <c r="O125" s="5" t="s">
        <v>202</v>
      </c>
      <c r="P125" s="5" t="s">
        <v>112</v>
      </c>
      <c r="Q125" s="5" t="s">
        <v>168</v>
      </c>
      <c r="R125" s="5" t="s">
        <v>141</v>
      </c>
      <c r="S125" s="5" t="s">
        <v>144</v>
      </c>
      <c r="T125" s="5" t="s">
        <v>93</v>
      </c>
      <c r="U125" s="5" t="s">
        <v>97</v>
      </c>
      <c r="V125" s="5" t="s">
        <v>91</v>
      </c>
      <c r="W125" s="5" t="s">
        <v>154</v>
      </c>
      <c r="X125" s="5" t="s">
        <v>109</v>
      </c>
      <c r="Y125" s="5" t="n">
        <v>1</v>
      </c>
      <c r="Z125" s="5" t="n">
        <v>0</v>
      </c>
      <c r="AA125" s="5" t="str">
        <f aca="false">IF(Y125&gt;Z125,"Win",IF(Y125&lt;Z125,"Loss","Draw"))</f>
        <v>Win</v>
      </c>
      <c r="AB125" s="5" t="s">
        <v>98</v>
      </c>
      <c r="AC125" s="5" t="s">
        <v>99</v>
      </c>
      <c r="AD125" s="5" t="s">
        <v>431</v>
      </c>
      <c r="AE125" s="5" t="s">
        <v>223</v>
      </c>
      <c r="AF125" s="5" t="str">
        <f aca="false">IF(AD125&lt;AE125,AD125,AE125)</f>
        <v>Arrows, Bandit, Battle Ram, Golden Knight, Mega Knight, Mother Witch, Skeleton Dragons, Zappies</v>
      </c>
      <c r="AG125" s="5" t="str">
        <f aca="false">IF(AD125&lt;AE125,AE125,AD125)</f>
        <v>Barbarian Barrel, Electro Spirit, Lightning, Magic Archer, Ronin, Royal Hogs, Skeletons, Tesla</v>
      </c>
      <c r="AH125" s="5" t="str">
        <f aca="false">IF(AD125=AF125,AA125,IF(AA125="Win","Loss",IF(AA125="Loss","Win","Draw")))</f>
        <v>Win</v>
      </c>
      <c r="AI125" s="5" t="s">
        <v>123</v>
      </c>
    </row>
    <row r="126" customFormat="false" ht="15" hidden="false" customHeight="true" outlineLevel="0" collapsed="false">
      <c r="A126" s="5" t="s">
        <v>650</v>
      </c>
      <c r="B126" s="5" t="n">
        <v>2</v>
      </c>
      <c r="C126" s="5" t="s">
        <v>583</v>
      </c>
      <c r="D126" s="5" t="s">
        <v>584</v>
      </c>
      <c r="E126" s="5" t="s">
        <v>651</v>
      </c>
      <c r="F126" s="5" t="s">
        <v>652</v>
      </c>
      <c r="G126" s="5" t="s">
        <v>654</v>
      </c>
      <c r="H126" s="5" t="s">
        <v>81</v>
      </c>
      <c r="I126" s="5" t="s">
        <v>90</v>
      </c>
      <c r="J126" s="5" t="s">
        <v>115</v>
      </c>
      <c r="K126" s="5" t="s">
        <v>92</v>
      </c>
      <c r="L126" s="5" t="s">
        <v>96</v>
      </c>
      <c r="M126" s="5" t="s">
        <v>95</v>
      </c>
      <c r="N126" s="5" t="s">
        <v>94</v>
      </c>
      <c r="O126" s="5" t="s">
        <v>167</v>
      </c>
      <c r="P126" s="5" t="s">
        <v>174</v>
      </c>
      <c r="Q126" s="5" t="s">
        <v>116</v>
      </c>
      <c r="R126" s="5" t="s">
        <v>213</v>
      </c>
      <c r="S126" s="5" t="s">
        <v>114</v>
      </c>
      <c r="T126" s="5" t="s">
        <v>118</v>
      </c>
      <c r="U126" s="5" t="s">
        <v>94</v>
      </c>
      <c r="V126" s="5" t="s">
        <v>111</v>
      </c>
      <c r="W126" s="5" t="s">
        <v>655</v>
      </c>
      <c r="X126" s="5" t="s">
        <v>117</v>
      </c>
      <c r="Y126" s="5" t="n">
        <v>1</v>
      </c>
      <c r="Z126" s="5" t="n">
        <v>0</v>
      </c>
      <c r="AA126" s="5" t="str">
        <f aca="false">IF(Y126&gt;Z126,"Win",IF(Y126&lt;Z126,"Loss","Draw"))</f>
        <v>Win</v>
      </c>
      <c r="AB126" s="5" t="s">
        <v>98</v>
      </c>
      <c r="AC126" s="5" t="s">
        <v>99</v>
      </c>
      <c r="AD126" s="5" t="s">
        <v>656</v>
      </c>
      <c r="AE126" s="5" t="s">
        <v>657</v>
      </c>
      <c r="AF126" s="5" t="str">
        <f aca="false">IF(AD126&lt;AE126,AD126,AE126)</f>
        <v>Bowler, Fire Spirit, Fireball, Goblin Gang, Minions, Mortar, Rascals, Skeleton Barrel</v>
      </c>
      <c r="AG126" s="5" t="str">
        <f aca="false">IF(AD126&lt;AE126,AE126,AD126)</f>
        <v>Fireball, Fisherman, Goblins, Heal Spirit, Hunter, Royal Ghost, Royal Giant, The Log</v>
      </c>
      <c r="AH126" s="5" t="str">
        <f aca="false">IF(AD126=AF126,AA126,IF(AA126="Win","Loss",IF(AA126="Loss","Win","Draw")))</f>
        <v>Loss</v>
      </c>
      <c r="AI126" s="5" t="s">
        <v>123</v>
      </c>
    </row>
    <row r="127" customFormat="false" ht="15" hidden="false" customHeight="true" outlineLevel="0" collapsed="false">
      <c r="A127" s="5" t="s">
        <v>658</v>
      </c>
      <c r="B127" s="5" t="n">
        <v>1</v>
      </c>
      <c r="C127" s="5" t="s">
        <v>583</v>
      </c>
      <c r="D127" s="5" t="s">
        <v>584</v>
      </c>
      <c r="E127" s="5" t="s">
        <v>659</v>
      </c>
      <c r="F127" s="5" t="s">
        <v>660</v>
      </c>
      <c r="G127" s="5" t="s">
        <v>371</v>
      </c>
      <c r="H127" s="5" t="s">
        <v>81</v>
      </c>
      <c r="I127" s="5" t="s">
        <v>90</v>
      </c>
      <c r="J127" s="5" t="s">
        <v>149</v>
      </c>
      <c r="K127" s="5" t="s">
        <v>181</v>
      </c>
      <c r="L127" s="5" t="s">
        <v>227</v>
      </c>
      <c r="M127" s="5" t="s">
        <v>95</v>
      </c>
      <c r="N127" s="5" t="s">
        <v>94</v>
      </c>
      <c r="O127" s="5" t="s">
        <v>146</v>
      </c>
      <c r="P127" s="5" t="s">
        <v>91</v>
      </c>
      <c r="Q127" s="5" t="s">
        <v>225</v>
      </c>
      <c r="R127" s="5" t="s">
        <v>141</v>
      </c>
      <c r="S127" s="5" t="s">
        <v>140</v>
      </c>
      <c r="T127" s="5" t="s">
        <v>87</v>
      </c>
      <c r="U127" s="5" t="s">
        <v>113</v>
      </c>
      <c r="V127" s="5" t="s">
        <v>111</v>
      </c>
      <c r="W127" s="5" t="s">
        <v>226</v>
      </c>
      <c r="X127" s="5" t="s">
        <v>120</v>
      </c>
      <c r="Y127" s="5" t="n">
        <v>0</v>
      </c>
      <c r="Z127" s="5" t="n">
        <v>1</v>
      </c>
      <c r="AA127" s="5" t="str">
        <f aca="false">IF(Y127&gt;Z127,"Win",IF(Y127&lt;Z127,"Loss","Draw"))</f>
        <v>Loss</v>
      </c>
      <c r="AB127" s="5" t="s">
        <v>98</v>
      </c>
      <c r="AC127" s="5" t="s">
        <v>99</v>
      </c>
      <c r="AD127" s="5" t="s">
        <v>252</v>
      </c>
      <c r="AE127" s="5" t="s">
        <v>228</v>
      </c>
      <c r="AF127" s="5" t="str">
        <f aca="false">IF(AD127&lt;AE127,AD127,AE127)</f>
        <v>Barbarian Barrel, Fireball, Fisherman, Monk, Mother Witch, Royal Giant, Skeleton Dragons, Tombstone</v>
      </c>
      <c r="AG127" s="5" t="str">
        <f aca="false">IF(AD127&lt;AE127,AE127,AD127)</f>
        <v>Bats, Berserker, Bomb Tower, Fire Spirit, Magic Archer, Miner, Royal Delivery, Wall Breakers</v>
      </c>
      <c r="AH127" s="5" t="str">
        <f aca="false">IF(AD127=AF127,AA127,IF(AA127="Win","Loss",IF(AA127="Loss","Win","Draw")))</f>
        <v>Loss</v>
      </c>
      <c r="AI127" s="5" t="s">
        <v>123</v>
      </c>
    </row>
    <row r="128" customFormat="false" ht="15" hidden="false" customHeight="true" outlineLevel="0" collapsed="false">
      <c r="A128" s="5" t="s">
        <v>658</v>
      </c>
      <c r="B128" s="5" t="n">
        <v>2</v>
      </c>
      <c r="C128" s="5" t="s">
        <v>583</v>
      </c>
      <c r="D128" s="5" t="s">
        <v>584</v>
      </c>
      <c r="E128" s="5" t="s">
        <v>659</v>
      </c>
      <c r="F128" s="5" t="s">
        <v>660</v>
      </c>
      <c r="G128" s="5" t="s">
        <v>661</v>
      </c>
      <c r="H128" s="5" t="s">
        <v>81</v>
      </c>
      <c r="I128" s="5" t="s">
        <v>140</v>
      </c>
      <c r="J128" s="5" t="s">
        <v>141</v>
      </c>
      <c r="K128" s="5" t="s">
        <v>225</v>
      </c>
      <c r="L128" s="5" t="s">
        <v>226</v>
      </c>
      <c r="M128" s="5" t="s">
        <v>87</v>
      </c>
      <c r="N128" s="5" t="s">
        <v>111</v>
      </c>
      <c r="O128" s="5" t="s">
        <v>120</v>
      </c>
      <c r="P128" s="5" t="s">
        <v>113</v>
      </c>
      <c r="Q128" s="5" t="s">
        <v>90</v>
      </c>
      <c r="R128" s="5" t="s">
        <v>181</v>
      </c>
      <c r="S128" s="5" t="s">
        <v>149</v>
      </c>
      <c r="T128" s="5" t="s">
        <v>94</v>
      </c>
      <c r="U128" s="5" t="s">
        <v>95</v>
      </c>
      <c r="V128" s="5" t="s">
        <v>227</v>
      </c>
      <c r="W128" s="5" t="s">
        <v>146</v>
      </c>
      <c r="X128" s="5" t="s">
        <v>167</v>
      </c>
      <c r="Y128" s="5" t="n">
        <v>1</v>
      </c>
      <c r="Z128" s="5" t="n">
        <v>0</v>
      </c>
      <c r="AA128" s="5" t="str">
        <f aca="false">IF(Y128&gt;Z128,"Win",IF(Y128&lt;Z128,"Loss","Draw"))</f>
        <v>Win</v>
      </c>
      <c r="AB128" s="5" t="s">
        <v>98</v>
      </c>
      <c r="AC128" s="5" t="s">
        <v>99</v>
      </c>
      <c r="AD128" s="5" t="s">
        <v>228</v>
      </c>
      <c r="AE128" s="5" t="s">
        <v>229</v>
      </c>
      <c r="AF128" s="5" t="str">
        <f aca="false">IF(AD128&lt;AE128,AD128,AE128)</f>
        <v>Bats, Berserker, Bomb Tower, Fire Spirit, Magic Archer, Miner, Royal Delivery, Wall Breakers</v>
      </c>
      <c r="AG128" s="5" t="str">
        <f aca="false">IF(AD128&lt;AE128,AE128,AD128)</f>
        <v>Fireball, Fisherman, Monk, Mother Witch, Royal Giant, Skeleton Dragons, The Log, Tombstone</v>
      </c>
      <c r="AH128" s="5" t="str">
        <f aca="false">IF(AD128=AF128,AA128,IF(AA128="Win","Loss",IF(AA128="Loss","Win","Draw")))</f>
        <v>Win</v>
      </c>
      <c r="AI128" s="5" t="s">
        <v>123</v>
      </c>
    </row>
    <row r="129" customFormat="false" ht="15" hidden="false" customHeight="true" outlineLevel="0" collapsed="false">
      <c r="A129" s="5" t="s">
        <v>658</v>
      </c>
      <c r="B129" s="5" t="n">
        <v>3</v>
      </c>
      <c r="C129" s="5" t="s">
        <v>583</v>
      </c>
      <c r="D129" s="5" t="s">
        <v>584</v>
      </c>
      <c r="E129" s="5" t="s">
        <v>659</v>
      </c>
      <c r="F129" s="5" t="s">
        <v>660</v>
      </c>
      <c r="G129" s="5" t="s">
        <v>662</v>
      </c>
      <c r="H129" s="5" t="s">
        <v>81</v>
      </c>
      <c r="I129" s="5" t="s">
        <v>82</v>
      </c>
      <c r="J129" s="5" t="s">
        <v>213</v>
      </c>
      <c r="K129" s="5" t="s">
        <v>84</v>
      </c>
      <c r="L129" s="5" t="s">
        <v>85</v>
      </c>
      <c r="M129" s="5" t="s">
        <v>156</v>
      </c>
      <c r="N129" s="5" t="s">
        <v>109</v>
      </c>
      <c r="O129" s="5" t="s">
        <v>117</v>
      </c>
      <c r="P129" s="5" t="s">
        <v>112</v>
      </c>
      <c r="Q129" s="5" t="s">
        <v>116</v>
      </c>
      <c r="R129" s="5" t="s">
        <v>153</v>
      </c>
      <c r="S129" s="5" t="s">
        <v>92</v>
      </c>
      <c r="T129" s="5" t="s">
        <v>91</v>
      </c>
      <c r="U129" s="5" t="s">
        <v>119</v>
      </c>
      <c r="V129" s="5" t="s">
        <v>154</v>
      </c>
      <c r="W129" s="5" t="s">
        <v>117</v>
      </c>
      <c r="X129" s="5" t="s">
        <v>97</v>
      </c>
      <c r="Y129" s="5" t="n">
        <v>0</v>
      </c>
      <c r="Z129" s="5" t="n">
        <v>1</v>
      </c>
      <c r="AA129" s="5" t="str">
        <f aca="false">IF(Y129&gt;Z129,"Win",IF(Y129&lt;Z129,"Loss","Draw"))</f>
        <v>Loss</v>
      </c>
      <c r="AB129" s="5" t="s">
        <v>98</v>
      </c>
      <c r="AC129" s="5" t="s">
        <v>99</v>
      </c>
      <c r="AD129" s="5" t="s">
        <v>663</v>
      </c>
      <c r="AE129" s="5" t="s">
        <v>160</v>
      </c>
      <c r="AF129" s="5" t="str">
        <f aca="false">IF(AD129&lt;AE129,AD129,AE129)</f>
        <v>Archers, Arrows, Bowler, Giant, Giant Snowball, Graveyard, Minions, Ronin</v>
      </c>
      <c r="AG129" s="5" t="str">
        <f aca="false">IF(AD129&lt;AE129,AE129,AD129)</f>
        <v>Barbarian Barrel, Cannon Cart, Goblinstein, Lightning, Minions, Mortar, Royal Ghost, Skeletons</v>
      </c>
      <c r="AH129" s="5" t="str">
        <f aca="false">IF(AD129=AF129,AA129,IF(AA129="Win","Loss",IF(AA129="Loss","Win","Draw")))</f>
        <v>Loss</v>
      </c>
      <c r="AI129" s="5" t="s">
        <v>123</v>
      </c>
    </row>
    <row r="130" customFormat="false" ht="15" hidden="false" customHeight="true" outlineLevel="0" collapsed="false">
      <c r="A130" s="5" t="s">
        <v>664</v>
      </c>
      <c r="B130" s="5" t="n">
        <v>1</v>
      </c>
      <c r="C130" s="5" t="s">
        <v>583</v>
      </c>
      <c r="D130" s="5" t="s">
        <v>584</v>
      </c>
      <c r="E130" s="5" t="s">
        <v>665</v>
      </c>
      <c r="F130" s="5" t="s">
        <v>666</v>
      </c>
      <c r="G130" s="5" t="s">
        <v>667</v>
      </c>
      <c r="H130" s="5" t="s">
        <v>668</v>
      </c>
      <c r="I130" s="5" t="s">
        <v>168</v>
      </c>
      <c r="J130" s="5" t="s">
        <v>181</v>
      </c>
      <c r="K130" s="5" t="s">
        <v>144</v>
      </c>
      <c r="L130" s="5" t="s">
        <v>154</v>
      </c>
      <c r="M130" s="5" t="s">
        <v>146</v>
      </c>
      <c r="N130" s="5" t="s">
        <v>110</v>
      </c>
      <c r="O130" s="5" t="s">
        <v>143</v>
      </c>
      <c r="P130" s="5" t="s">
        <v>167</v>
      </c>
      <c r="Q130" s="5" t="s">
        <v>142</v>
      </c>
      <c r="R130" s="5" t="s">
        <v>115</v>
      </c>
      <c r="S130" s="5" t="s">
        <v>140</v>
      </c>
      <c r="T130" s="5" t="s">
        <v>176</v>
      </c>
      <c r="U130" s="5" t="s">
        <v>111</v>
      </c>
      <c r="V130" s="5" t="s">
        <v>87</v>
      </c>
      <c r="W130" s="5" t="s">
        <v>129</v>
      </c>
      <c r="X130" s="5" t="s">
        <v>93</v>
      </c>
      <c r="Y130" s="5" t="n">
        <v>0</v>
      </c>
      <c r="Z130" s="5" t="n">
        <v>1</v>
      </c>
      <c r="AA130" s="5" t="str">
        <f aca="false">IF(Y130&gt;Z130,"Win",IF(Y130&lt;Z130,"Loss","Draw"))</f>
        <v>Loss</v>
      </c>
      <c r="AB130" s="5" t="s">
        <v>98</v>
      </c>
      <c r="AC130" s="5" t="s">
        <v>99</v>
      </c>
      <c r="AD130" s="5" t="s">
        <v>617</v>
      </c>
      <c r="AE130" s="5" t="s">
        <v>669</v>
      </c>
      <c r="AF130" s="5" t="str">
        <f aca="false">IF(AD130&lt;AE130,AD130,AE130)</f>
        <v>Berserker, Dart Goblin, Electro Spirit, Fire Spirit, Goblin Barrel, Goblins, Inferno Tower, Wall Breakers</v>
      </c>
      <c r="AG130" s="5" t="str">
        <f aca="false">IF(AD130&lt;AE130,AE130,AD130)</f>
        <v>Guards, Ice Spirit, Lightning, Monk, Royal Hogs, Skeleton Dragons, Tesla, The Log</v>
      </c>
      <c r="AH130" s="5" t="str">
        <f aca="false">IF(AD130=AF130,AA130,IF(AA130="Win","Loss",IF(AA130="Loss","Win","Draw")))</f>
        <v>Win</v>
      </c>
      <c r="AI130" s="5" t="s">
        <v>123</v>
      </c>
    </row>
    <row r="131" customFormat="false" ht="15" hidden="false" customHeight="true" outlineLevel="0" collapsed="false">
      <c r="A131" s="5" t="s">
        <v>664</v>
      </c>
      <c r="B131" s="5" t="n">
        <v>2</v>
      </c>
      <c r="C131" s="5" t="s">
        <v>583</v>
      </c>
      <c r="D131" s="5" t="s">
        <v>584</v>
      </c>
      <c r="E131" s="5" t="s">
        <v>665</v>
      </c>
      <c r="F131" s="5" t="s">
        <v>666</v>
      </c>
      <c r="G131" s="5" t="s">
        <v>670</v>
      </c>
      <c r="H131" s="5" t="s">
        <v>251</v>
      </c>
      <c r="I131" s="5" t="s">
        <v>132</v>
      </c>
      <c r="J131" s="5" t="s">
        <v>91</v>
      </c>
      <c r="K131" s="5" t="s">
        <v>200</v>
      </c>
      <c r="L131" s="5" t="s">
        <v>90</v>
      </c>
      <c r="M131" s="5" t="s">
        <v>365</v>
      </c>
      <c r="N131" s="5" t="s">
        <v>94</v>
      </c>
      <c r="O131" s="5" t="s">
        <v>93</v>
      </c>
      <c r="P131" s="5" t="s">
        <v>174</v>
      </c>
      <c r="Q131" s="5" t="s">
        <v>84</v>
      </c>
      <c r="R131" s="5" t="s">
        <v>181</v>
      </c>
      <c r="S131" s="5" t="s">
        <v>107</v>
      </c>
      <c r="T131" s="5" t="s">
        <v>88</v>
      </c>
      <c r="U131" s="5" t="s">
        <v>97</v>
      </c>
      <c r="V131" s="5" t="s">
        <v>143</v>
      </c>
      <c r="W131" s="5" t="s">
        <v>170</v>
      </c>
      <c r="X131" s="5" t="s">
        <v>130</v>
      </c>
      <c r="Y131" s="5" t="n">
        <v>1</v>
      </c>
      <c r="Z131" s="5" t="n">
        <v>0</v>
      </c>
      <c r="AA131" s="5" t="str">
        <f aca="false">IF(Y131&gt;Z131,"Win",IF(Y131&lt;Z131,"Loss","Draw"))</f>
        <v>Win</v>
      </c>
      <c r="AB131" s="5" t="s">
        <v>98</v>
      </c>
      <c r="AC131" s="5" t="s">
        <v>99</v>
      </c>
      <c r="AD131" s="5" t="s">
        <v>488</v>
      </c>
      <c r="AE131" s="5" t="s">
        <v>671</v>
      </c>
      <c r="AF131" s="5" t="str">
        <f aca="false">IF(AD131&lt;AE131,AD131,AE131)</f>
        <v>Barbarian Barrel, Electro Spirit, Fireball, Goblin Cage, Heal Spirit, Lumberjack, Phoenix, Royal Giant</v>
      </c>
      <c r="AG131" s="5" t="str">
        <f aca="false">IF(AD131&lt;AE131,AE131,AD131)</f>
        <v>Bomber, Cannon, Giant Snowball, Goblin Drill, Ice Spirit, Monk, Poison, Skeletons</v>
      </c>
      <c r="AH131" s="5" t="str">
        <f aca="false">IF(AD131=AF131,AA131,IF(AA131="Win","Loss",IF(AA131="Loss","Win","Draw")))</f>
        <v>Win</v>
      </c>
      <c r="AI131" s="5" t="s">
        <v>123</v>
      </c>
    </row>
    <row r="132" customFormat="false" ht="15" hidden="false" customHeight="true" outlineLevel="0" collapsed="false">
      <c r="A132" s="5" t="s">
        <v>664</v>
      </c>
      <c r="B132" s="5" t="n">
        <v>3</v>
      </c>
      <c r="C132" s="5" t="s">
        <v>583</v>
      </c>
      <c r="D132" s="5" t="s">
        <v>584</v>
      </c>
      <c r="E132" s="5" t="s">
        <v>665</v>
      </c>
      <c r="F132" s="5" t="s">
        <v>666</v>
      </c>
      <c r="G132" s="5" t="s">
        <v>672</v>
      </c>
      <c r="H132" s="5" t="s">
        <v>251</v>
      </c>
      <c r="I132" s="5" t="s">
        <v>82</v>
      </c>
      <c r="J132" s="5" t="s">
        <v>83</v>
      </c>
      <c r="K132" s="5" t="s">
        <v>84</v>
      </c>
      <c r="L132" s="5" t="s">
        <v>85</v>
      </c>
      <c r="M132" s="5" t="s">
        <v>86</v>
      </c>
      <c r="N132" s="5" t="s">
        <v>88</v>
      </c>
      <c r="O132" s="5" t="s">
        <v>89</v>
      </c>
      <c r="P132" s="5" t="s">
        <v>111</v>
      </c>
      <c r="Q132" s="5" t="s">
        <v>114</v>
      </c>
      <c r="R132" s="5" t="s">
        <v>91</v>
      </c>
      <c r="S132" s="5" t="s">
        <v>116</v>
      </c>
      <c r="T132" s="5" t="s">
        <v>176</v>
      </c>
      <c r="U132" s="5" t="s">
        <v>119</v>
      </c>
      <c r="V132" s="5" t="s">
        <v>94</v>
      </c>
      <c r="W132" s="5" t="s">
        <v>117</v>
      </c>
      <c r="X132" s="5" t="s">
        <v>118</v>
      </c>
      <c r="Y132" s="5" t="n">
        <v>0</v>
      </c>
      <c r="Z132" s="5" t="n">
        <v>3</v>
      </c>
      <c r="AA132" s="5" t="str">
        <f aca="false">IF(Y132&gt;Z132,"Win",IF(Y132&lt;Z132,"Loss","Draw"))</f>
        <v>Loss</v>
      </c>
      <c r="AB132" s="5" t="s">
        <v>98</v>
      </c>
      <c r="AC132" s="5" t="s">
        <v>99</v>
      </c>
      <c r="AD132" s="5" t="s">
        <v>673</v>
      </c>
      <c r="AE132" s="5" t="s">
        <v>674</v>
      </c>
      <c r="AF132" s="5" t="str">
        <f aca="false">IF(AD132&lt;AE132,AD132,AE132)</f>
        <v>Archers, Dark Prince, Fire Spirit, Giant Snowball, Goblin Demolisher, Goblin Hut, Graveyard, Poison</v>
      </c>
      <c r="AG132" s="5" t="str">
        <f aca="false">IF(AD132&lt;AE132,AE132,AD132)</f>
        <v>Barbarian Barrel, Cannon Cart, Dart Goblin, Fireball, Minions, Mortar, Rascals, Skeleton Barrel</v>
      </c>
      <c r="AH132" s="5" t="str">
        <f aca="false">IF(AD132=AF132,AA132,IF(AA132="Win","Loss",IF(AA132="Loss","Win","Draw")))</f>
        <v>Loss</v>
      </c>
      <c r="AI132" s="5" t="s">
        <v>123</v>
      </c>
    </row>
    <row r="133" customFormat="false" ht="16.5" hidden="false" customHeight="true" outlineLevel="0" collapsed="false">
      <c r="A133" s="5" t="s">
        <v>675</v>
      </c>
      <c r="B133" s="5" t="n">
        <v>1</v>
      </c>
      <c r="C133" s="5" t="s">
        <v>583</v>
      </c>
      <c r="D133" s="5" t="s">
        <v>584</v>
      </c>
      <c r="E133" s="5" t="s">
        <v>676</v>
      </c>
      <c r="F133" s="5" t="s">
        <v>677</v>
      </c>
      <c r="G133" s="5" t="s">
        <v>678</v>
      </c>
      <c r="H133" s="5" t="s">
        <v>81</v>
      </c>
      <c r="I133" s="5" t="s">
        <v>82</v>
      </c>
      <c r="J133" s="5" t="s">
        <v>91</v>
      </c>
      <c r="K133" s="5" t="s">
        <v>144</v>
      </c>
      <c r="L133" s="5" t="s">
        <v>85</v>
      </c>
      <c r="M133" s="5" t="s">
        <v>109</v>
      </c>
      <c r="N133" s="5" t="s">
        <v>87</v>
      </c>
      <c r="O133" s="5" t="s">
        <v>88</v>
      </c>
      <c r="P133" s="5" t="s">
        <v>143</v>
      </c>
      <c r="Q133" s="5" t="s">
        <v>225</v>
      </c>
      <c r="R133" s="5" t="s">
        <v>141</v>
      </c>
      <c r="S133" s="5" t="s">
        <v>140</v>
      </c>
      <c r="T133" s="5" t="s">
        <v>97</v>
      </c>
      <c r="U133" s="5" t="s">
        <v>170</v>
      </c>
      <c r="V133" s="5" t="s">
        <v>111</v>
      </c>
      <c r="W133" s="5" t="s">
        <v>226</v>
      </c>
      <c r="X133" s="5" t="s">
        <v>167</v>
      </c>
      <c r="Y133" s="5" t="n">
        <v>0</v>
      </c>
      <c r="Z133" s="5" t="n">
        <v>1</v>
      </c>
      <c r="AA133" s="5" t="str">
        <f aca="false">IF(Y133&gt;Z133,"Win",IF(Y133&lt;Z133,"Loss","Draw"))</f>
        <v>Loss</v>
      </c>
      <c r="AB133" s="5" t="s">
        <v>98</v>
      </c>
      <c r="AC133" s="5" t="s">
        <v>99</v>
      </c>
      <c r="AD133" s="5" t="s">
        <v>679</v>
      </c>
      <c r="AE133" s="5" t="s">
        <v>680</v>
      </c>
      <c r="AF133" s="5" t="str">
        <f aca="false">IF(AD133&lt;AE133,AD133,AE133)</f>
        <v>Archers, Barbarian Barrel, Berserker, Graveyard, Ice Spirit, Poison, Ronin, Tesla</v>
      </c>
      <c r="AG133" s="5" t="str">
        <f aca="false">IF(AD133&lt;AE133,AE133,AD133)</f>
        <v>Bats, Cannon, Fire Spirit, Magic Archer, Miner, Skeletons, The Log, Wall Breakers</v>
      </c>
      <c r="AH133" s="5" t="str">
        <f aca="false">IF(AD133=AF133,AA133,IF(AA133="Win","Loss",IF(AA133="Loss","Win","Draw")))</f>
        <v>Loss</v>
      </c>
      <c r="AI133" s="5" t="s">
        <v>123</v>
      </c>
    </row>
    <row r="134" customFormat="false" ht="16.5" hidden="false" customHeight="true" outlineLevel="0" collapsed="false">
      <c r="A134" s="5" t="s">
        <v>675</v>
      </c>
      <c r="B134" s="5" t="n">
        <v>2</v>
      </c>
      <c r="C134" s="5" t="s">
        <v>583</v>
      </c>
      <c r="D134" s="5" t="s">
        <v>584</v>
      </c>
      <c r="E134" s="5" t="s">
        <v>676</v>
      </c>
      <c r="F134" s="5" t="s">
        <v>677</v>
      </c>
      <c r="G134" s="5" t="s">
        <v>681</v>
      </c>
      <c r="H134" s="5" t="s">
        <v>81</v>
      </c>
      <c r="I134" s="5" t="s">
        <v>132</v>
      </c>
      <c r="J134" s="5" t="s">
        <v>213</v>
      </c>
      <c r="K134" s="5" t="s">
        <v>210</v>
      </c>
      <c r="L134" s="5" t="s">
        <v>182</v>
      </c>
      <c r="M134" s="5" t="s">
        <v>227</v>
      </c>
      <c r="N134" s="5" t="s">
        <v>183</v>
      </c>
      <c r="O134" s="5" t="s">
        <v>202</v>
      </c>
      <c r="P134" s="5" t="s">
        <v>112</v>
      </c>
      <c r="Q134" s="5" t="s">
        <v>82</v>
      </c>
      <c r="R134" s="5" t="s">
        <v>181</v>
      </c>
      <c r="S134" s="5" t="s">
        <v>168</v>
      </c>
      <c r="T134" s="5" t="s">
        <v>143</v>
      </c>
      <c r="U134" s="5" t="s">
        <v>154</v>
      </c>
      <c r="V134" s="5" t="s">
        <v>200</v>
      </c>
      <c r="W134" s="5" t="s">
        <v>91</v>
      </c>
      <c r="X134" s="5" t="s">
        <v>146</v>
      </c>
      <c r="Y134" s="5" t="n">
        <v>1</v>
      </c>
      <c r="Z134" s="5" t="n">
        <v>0</v>
      </c>
      <c r="AA134" s="5" t="str">
        <f aca="false">IF(Y134&gt;Z134,"Win",IF(Y134&lt;Z134,"Loss","Draw"))</f>
        <v>Win</v>
      </c>
      <c r="AB134" s="5" t="s">
        <v>98</v>
      </c>
      <c r="AC134" s="5" t="s">
        <v>99</v>
      </c>
      <c r="AD134" s="5" t="s">
        <v>458</v>
      </c>
      <c r="AE134" s="5" t="s">
        <v>682</v>
      </c>
      <c r="AF134" s="5" t="str">
        <f aca="false">IF(AD134&lt;AE134,AD134,AE134)</f>
        <v>Archers, Barbarian Barrel, Goblin Cage, Ice Spirit, Lightning, Monk, Royal Hogs, Skeleton Dragons</v>
      </c>
      <c r="AG134" s="5" t="str">
        <f aca="false">IF(AD134&lt;AE134,AE134,AD134)</f>
        <v>Arrows, Bowler, Earthquake, Hog Rider, Lumberjack, Mega Knight, Mother Witch, Zappies</v>
      </c>
      <c r="AH134" s="5" t="str">
        <f aca="false">IF(AD134=AF134,AA134,IF(AA134="Win","Loss",IF(AA134="Loss","Win","Draw")))</f>
        <v>Loss</v>
      </c>
      <c r="AI134" s="5" t="s">
        <v>123</v>
      </c>
    </row>
    <row r="135" customFormat="false" ht="16.5" hidden="false" customHeight="true" outlineLevel="0" collapsed="false">
      <c r="A135" s="5" t="s">
        <v>675</v>
      </c>
      <c r="B135" s="5" t="n">
        <v>3</v>
      </c>
      <c r="C135" s="5" t="s">
        <v>583</v>
      </c>
      <c r="D135" s="5" t="s">
        <v>584</v>
      </c>
      <c r="E135" s="5" t="s">
        <v>676</v>
      </c>
      <c r="F135" s="5" t="s">
        <v>677</v>
      </c>
      <c r="G135" s="5" t="s">
        <v>683</v>
      </c>
      <c r="H135" s="5" t="s">
        <v>81</v>
      </c>
      <c r="I135" s="5" t="s">
        <v>116</v>
      </c>
      <c r="J135" s="5" t="s">
        <v>153</v>
      </c>
      <c r="K135" s="5" t="s">
        <v>92</v>
      </c>
      <c r="L135" s="5" t="s">
        <v>119</v>
      </c>
      <c r="M135" s="5" t="s">
        <v>154</v>
      </c>
      <c r="N135" s="5" t="s">
        <v>117</v>
      </c>
      <c r="O135" s="5" t="s">
        <v>97</v>
      </c>
      <c r="P135" s="5" t="s">
        <v>167</v>
      </c>
      <c r="Q135" s="5" t="s">
        <v>107</v>
      </c>
      <c r="R135" s="5" t="s">
        <v>83</v>
      </c>
      <c r="S135" s="5" t="s">
        <v>84</v>
      </c>
      <c r="T135" s="5" t="s">
        <v>87</v>
      </c>
      <c r="U135" s="5" t="s">
        <v>88</v>
      </c>
      <c r="V135" s="5" t="s">
        <v>144</v>
      </c>
      <c r="W135" s="5" t="s">
        <v>130</v>
      </c>
      <c r="X135" s="5" t="s">
        <v>93</v>
      </c>
      <c r="Y135" s="5" t="n">
        <v>0</v>
      </c>
      <c r="Z135" s="5" t="n">
        <v>1</v>
      </c>
      <c r="AA135" s="5" t="str">
        <f aca="false">IF(Y135&gt;Z135,"Win",IF(Y135&lt;Z135,"Loss","Draw"))</f>
        <v>Loss</v>
      </c>
      <c r="AB135" s="5" t="s">
        <v>98</v>
      </c>
      <c r="AC135" s="5" t="s">
        <v>99</v>
      </c>
      <c r="AD135" s="5" t="s">
        <v>684</v>
      </c>
      <c r="AE135" s="5" t="s">
        <v>685</v>
      </c>
      <c r="AF135" s="5" t="str">
        <f aca="false">IF(AD135&lt;AE135,AD135,AE135)</f>
        <v>Berserker, Bomber, Dark Prince, Electro Spirit, Giant Snowball, Goblin Drill, Poison, Tesla</v>
      </c>
      <c r="AG135" s="5" t="str">
        <f aca="false">IF(AD135&lt;AE135,AE135,AD135)</f>
        <v>Cannon Cart, Goblinstein, Lightning, Minions, Mortar, Royal Ghost, Skeletons, The Log</v>
      </c>
      <c r="AH135" s="5" t="str">
        <f aca="false">IF(AD135=AF135,AA135,IF(AA135="Win","Loss",IF(AA135="Loss","Win","Draw")))</f>
        <v>Win</v>
      </c>
      <c r="AI135" s="5" t="s">
        <v>123</v>
      </c>
    </row>
    <row r="136" customFormat="false" ht="16.5" hidden="false" customHeight="true" outlineLevel="0" collapsed="false">
      <c r="A136" s="5" t="s">
        <v>686</v>
      </c>
      <c r="B136" s="5" t="n">
        <v>1</v>
      </c>
      <c r="C136" s="5" t="s">
        <v>687</v>
      </c>
      <c r="D136" s="5" t="s">
        <v>688</v>
      </c>
      <c r="E136" s="5" t="s">
        <v>689</v>
      </c>
      <c r="F136" s="5" t="s">
        <v>690</v>
      </c>
      <c r="G136" s="5" t="s">
        <v>691</v>
      </c>
      <c r="H136" s="5" t="s">
        <v>81</v>
      </c>
      <c r="I136" s="5" t="s">
        <v>90</v>
      </c>
      <c r="J136" s="5" t="s">
        <v>91</v>
      </c>
      <c r="K136" s="5" t="s">
        <v>92</v>
      </c>
      <c r="L136" s="5" t="s">
        <v>96</v>
      </c>
      <c r="M136" s="5" t="s">
        <v>93</v>
      </c>
      <c r="N136" s="5" t="s">
        <v>97</v>
      </c>
      <c r="O136" s="5" t="s">
        <v>94</v>
      </c>
      <c r="P136" s="5" t="s">
        <v>95</v>
      </c>
      <c r="Q136" s="5" t="s">
        <v>114</v>
      </c>
      <c r="R136" s="5" t="s">
        <v>115</v>
      </c>
      <c r="S136" s="5" t="s">
        <v>116</v>
      </c>
      <c r="T136" s="5" t="s">
        <v>109</v>
      </c>
      <c r="U136" s="5" t="s">
        <v>94</v>
      </c>
      <c r="V136" s="5" t="s">
        <v>176</v>
      </c>
      <c r="W136" s="5" t="s">
        <v>118</v>
      </c>
      <c r="X136" s="5" t="s">
        <v>91</v>
      </c>
      <c r="Y136" s="5" t="n">
        <v>0</v>
      </c>
      <c r="Z136" s="5" t="n">
        <v>3</v>
      </c>
      <c r="AA136" s="5" t="str">
        <f aca="false">IF(Y136&gt;Z136,"Win",IF(Y136&lt;Z136,"Loss","Draw"))</f>
        <v>Loss</v>
      </c>
      <c r="AB136" s="5" t="s">
        <v>98</v>
      </c>
      <c r="AC136" s="5" t="s">
        <v>99</v>
      </c>
      <c r="AD136" s="5" t="s">
        <v>101</v>
      </c>
      <c r="AE136" s="5" t="s">
        <v>692</v>
      </c>
      <c r="AF136" s="5" t="str">
        <f aca="false">IF(AD136&lt;AE136,AD136,AE136)</f>
        <v>Barbarian Barrel, Dart Goblin, Fireball, Goblins, Mortar, Rascals, Ronin, Skeleton Barrel</v>
      </c>
      <c r="AG136" s="5" t="str">
        <f aca="false">IF(AD136&lt;AE136,AE136,AD136)</f>
        <v>Barbarian Barrel, Electro Spirit, Fireball, Fisherman, Hunter, Royal Ghost, Royal Giant, Skeletons</v>
      </c>
      <c r="AH136" s="5" t="str">
        <f aca="false">IF(AD136=AF136,AA136,IF(AA136="Win","Loss",IF(AA136="Loss","Win","Draw")))</f>
        <v>Win</v>
      </c>
      <c r="AI136" s="5" t="s">
        <v>102</v>
      </c>
    </row>
    <row r="137" customFormat="false" ht="16.5" hidden="false" customHeight="true" outlineLevel="0" collapsed="false">
      <c r="A137" s="5" t="s">
        <v>686</v>
      </c>
      <c r="B137" s="5" t="n">
        <v>2</v>
      </c>
      <c r="C137" s="5" t="s">
        <v>687</v>
      </c>
      <c r="D137" s="5" t="s">
        <v>688</v>
      </c>
      <c r="E137" s="5" t="s">
        <v>689</v>
      </c>
      <c r="F137" s="5" t="s">
        <v>690</v>
      </c>
      <c r="G137" s="5" t="s">
        <v>693</v>
      </c>
      <c r="H137" s="5" t="s">
        <v>81</v>
      </c>
      <c r="I137" s="5" t="s">
        <v>210</v>
      </c>
      <c r="J137" s="5" t="s">
        <v>199</v>
      </c>
      <c r="K137" s="5" t="s">
        <v>239</v>
      </c>
      <c r="L137" s="5" t="s">
        <v>109</v>
      </c>
      <c r="M137" s="5" t="s">
        <v>240</v>
      </c>
      <c r="N137" s="5" t="s">
        <v>146</v>
      </c>
      <c r="O137" s="5" t="s">
        <v>227</v>
      </c>
      <c r="P137" s="5" t="s">
        <v>112</v>
      </c>
      <c r="Q137" s="5" t="s">
        <v>168</v>
      </c>
      <c r="R137" s="5" t="s">
        <v>181</v>
      </c>
      <c r="S137" s="5" t="s">
        <v>144</v>
      </c>
      <c r="T137" s="5" t="s">
        <v>154</v>
      </c>
      <c r="U137" s="5" t="s">
        <v>146</v>
      </c>
      <c r="V137" s="5" t="s">
        <v>97</v>
      </c>
      <c r="W137" s="5" t="s">
        <v>143</v>
      </c>
      <c r="X137" s="5" t="s">
        <v>167</v>
      </c>
      <c r="Y137" s="5" t="n">
        <v>1</v>
      </c>
      <c r="Z137" s="5" t="n">
        <v>0</v>
      </c>
      <c r="AA137" s="5" t="str">
        <f aca="false">IF(Y137&gt;Z137,"Win",IF(Y137&lt;Z137,"Loss","Draw"))</f>
        <v>Win</v>
      </c>
      <c r="AB137" s="5" t="s">
        <v>98</v>
      </c>
      <c r="AC137" s="5" t="s">
        <v>99</v>
      </c>
      <c r="AD137" s="5" t="s">
        <v>603</v>
      </c>
      <c r="AE137" s="5" t="s">
        <v>694</v>
      </c>
      <c r="AF137" s="5" t="str">
        <f aca="false">IF(AD137&lt;AE137,AD137,AE137)</f>
        <v>Arrows, Bandit, Battle Ram, Golden Knight, Mega Knight, Mother Witch, Ronin, Skeleton Dragons</v>
      </c>
      <c r="AG137" s="5" t="str">
        <f aca="false">IF(AD137&lt;AE137,AE137,AD137)</f>
        <v>Ice Spirit, Lightning, Monk, Royal Hogs, Skeleton Dragons, Skeletons, Tesla, The Log</v>
      </c>
      <c r="AH137" s="5" t="str">
        <f aca="false">IF(AD137=AF137,AA137,IF(AA137="Win","Loss",IF(AA137="Loss","Win","Draw")))</f>
        <v>Win</v>
      </c>
      <c r="AI137" s="5" t="s">
        <v>102</v>
      </c>
    </row>
    <row r="138" customFormat="false" ht="16.5" hidden="false" customHeight="true" outlineLevel="0" collapsed="false">
      <c r="A138" s="5" t="s">
        <v>686</v>
      </c>
      <c r="B138" s="5" t="n">
        <v>3</v>
      </c>
      <c r="C138" s="5" t="s">
        <v>687</v>
      </c>
      <c r="D138" s="5" t="s">
        <v>688</v>
      </c>
      <c r="E138" s="5" t="s">
        <v>689</v>
      </c>
      <c r="F138" s="5" t="s">
        <v>690</v>
      </c>
      <c r="G138" s="5" t="s">
        <v>695</v>
      </c>
      <c r="H138" s="5" t="s">
        <v>216</v>
      </c>
      <c r="I138" s="5" t="s">
        <v>168</v>
      </c>
      <c r="J138" s="5" t="s">
        <v>108</v>
      </c>
      <c r="K138" s="5" t="s">
        <v>170</v>
      </c>
      <c r="L138" s="5" t="s">
        <v>183</v>
      </c>
      <c r="M138" s="5" t="s">
        <v>143</v>
      </c>
      <c r="N138" s="5" t="s">
        <v>87</v>
      </c>
      <c r="O138" s="5" t="s">
        <v>167</v>
      </c>
      <c r="P138" s="5" t="s">
        <v>120</v>
      </c>
      <c r="Q138" s="5" t="s">
        <v>82</v>
      </c>
      <c r="R138" s="5" t="s">
        <v>213</v>
      </c>
      <c r="S138" s="5" t="s">
        <v>84</v>
      </c>
      <c r="T138" s="5" t="s">
        <v>85</v>
      </c>
      <c r="U138" s="5" t="s">
        <v>156</v>
      </c>
      <c r="V138" s="5" t="s">
        <v>133</v>
      </c>
      <c r="W138" s="5" t="s">
        <v>117</v>
      </c>
      <c r="X138" s="5" t="s">
        <v>112</v>
      </c>
      <c r="Y138" s="5" t="n">
        <v>0</v>
      </c>
      <c r="Z138" s="5" t="n">
        <v>1</v>
      </c>
      <c r="AA138" s="5" t="str">
        <f aca="false">IF(Y138&gt;Z138,"Win",IF(Y138&lt;Z138,"Loss","Draw"))</f>
        <v>Loss</v>
      </c>
      <c r="AB138" s="5" t="s">
        <v>98</v>
      </c>
      <c r="AC138" s="5" t="s">
        <v>99</v>
      </c>
      <c r="AD138" s="5" t="s">
        <v>696</v>
      </c>
      <c r="AE138" s="5" t="s">
        <v>697</v>
      </c>
      <c r="AF138" s="5" t="str">
        <f aca="false">IF(AD138&lt;AE138,AD138,AE138)</f>
        <v>Archer Queen, Berserker, Cannon, Earthquake, Ice Spirit, Royal Delivery, Royal Hogs, The Log</v>
      </c>
      <c r="AG138" s="5" t="str">
        <f aca="false">IF(AD138&lt;AE138,AE138,AD138)</f>
        <v>Archers, Arrows, Bowler, Giant, Giant Snowball, Graveyard, Minions, Night Witch</v>
      </c>
      <c r="AH138" s="5" t="str">
        <f aca="false">IF(AD138=AF138,AA138,IF(AA138="Win","Loss",IF(AA138="Loss","Win","Draw")))</f>
        <v>Loss</v>
      </c>
      <c r="AI138" s="5" t="s">
        <v>102</v>
      </c>
    </row>
    <row r="139" customFormat="false" ht="16.5" hidden="false" customHeight="true" outlineLevel="0" collapsed="false">
      <c r="A139" s="7" t="s">
        <v>698</v>
      </c>
      <c r="B139" s="7" t="n">
        <v>1</v>
      </c>
      <c r="C139" s="7" t="s">
        <v>687</v>
      </c>
      <c r="D139" s="7" t="s">
        <v>688</v>
      </c>
      <c r="E139" s="7" t="s">
        <v>689</v>
      </c>
      <c r="F139" s="7" t="s">
        <v>690</v>
      </c>
      <c r="G139" s="7" t="s">
        <v>699</v>
      </c>
      <c r="H139" s="7" t="s">
        <v>216</v>
      </c>
      <c r="I139" s="7" t="s">
        <v>116</v>
      </c>
      <c r="J139" s="7" t="s">
        <v>153</v>
      </c>
      <c r="K139" s="7" t="s">
        <v>92</v>
      </c>
      <c r="L139" s="7" t="s">
        <v>119</v>
      </c>
      <c r="M139" s="7" t="s">
        <v>154</v>
      </c>
      <c r="N139" s="7" t="s">
        <v>117</v>
      </c>
      <c r="O139" s="7" t="s">
        <v>97</v>
      </c>
      <c r="P139" s="7" t="s">
        <v>91</v>
      </c>
      <c r="Q139" s="7" t="s">
        <v>140</v>
      </c>
      <c r="R139" s="7" t="s">
        <v>141</v>
      </c>
      <c r="S139" s="7" t="s">
        <v>225</v>
      </c>
      <c r="T139" s="7" t="s">
        <v>226</v>
      </c>
      <c r="U139" s="7" t="s">
        <v>87</v>
      </c>
      <c r="V139" s="7" t="s">
        <v>111</v>
      </c>
      <c r="W139" s="7" t="s">
        <v>120</v>
      </c>
      <c r="X139" s="7" t="s">
        <v>113</v>
      </c>
      <c r="Y139" s="7" t="n">
        <v>0</v>
      </c>
      <c r="Z139" s="7" t="n">
        <v>1</v>
      </c>
      <c r="AA139" s="7" t="str">
        <f aca="false">IF(Y139&gt;Z139,"Win",IF(Y139&lt;Z139,"Loss","Draw"))</f>
        <v>Loss</v>
      </c>
      <c r="AB139" s="7" t="s">
        <v>99</v>
      </c>
      <c r="AC139" s="7" t="s">
        <v>99</v>
      </c>
      <c r="AD139" s="7" t="s">
        <v>160</v>
      </c>
      <c r="AE139" s="7" t="s">
        <v>228</v>
      </c>
      <c r="AF139" s="7" t="str">
        <f aca="false">IF(AD139&lt;AE139,AD139,AE139)</f>
        <v>Barbarian Barrel, Cannon Cart, Goblinstein, Lightning, Minions, Mortar, Royal Ghost, Skeletons</v>
      </c>
      <c r="AG139" s="7" t="str">
        <f aca="false">IF(AD139&lt;AE139,AE139,AD139)</f>
        <v>Bats, Berserker, Bomb Tower, Fire Spirit, Magic Archer, Miner, Royal Delivery, Wall Breakers</v>
      </c>
      <c r="AH139" s="7" t="str">
        <f aca="false">IF(AD139=AF139,AA139,IF(AA139="Win","Loss",IF(AA139="Loss","Win","Draw")))</f>
        <v>Loss</v>
      </c>
      <c r="AI139" s="7" t="s">
        <v>102</v>
      </c>
    </row>
    <row r="140" customFormat="false" ht="16.5" hidden="false" customHeight="true" outlineLevel="0" collapsed="false">
      <c r="A140" s="7" t="s">
        <v>698</v>
      </c>
      <c r="B140" s="7" t="n">
        <v>2</v>
      </c>
      <c r="C140" s="7" t="s">
        <v>687</v>
      </c>
      <c r="D140" s="7" t="s">
        <v>688</v>
      </c>
      <c r="E140" s="7" t="s">
        <v>689</v>
      </c>
      <c r="F140" s="7" t="s">
        <v>690</v>
      </c>
      <c r="G140" s="7" t="s">
        <v>700</v>
      </c>
      <c r="H140" s="7" t="s">
        <v>81</v>
      </c>
      <c r="I140" s="7" t="s">
        <v>82</v>
      </c>
      <c r="J140" s="7" t="s">
        <v>83</v>
      </c>
      <c r="K140" s="7" t="s">
        <v>84</v>
      </c>
      <c r="L140" s="7" t="s">
        <v>85</v>
      </c>
      <c r="M140" s="7" t="s">
        <v>88</v>
      </c>
      <c r="N140" s="7" t="s">
        <v>143</v>
      </c>
      <c r="O140" s="7" t="s">
        <v>86</v>
      </c>
      <c r="P140" s="7" t="s">
        <v>89</v>
      </c>
      <c r="Q140" s="7" t="s">
        <v>293</v>
      </c>
      <c r="R140" s="7" t="s">
        <v>91</v>
      </c>
      <c r="S140" s="7" t="s">
        <v>144</v>
      </c>
      <c r="T140" s="7" t="s">
        <v>85</v>
      </c>
      <c r="U140" s="7" t="s">
        <v>128</v>
      </c>
      <c r="V140" s="7" t="s">
        <v>88</v>
      </c>
      <c r="W140" s="7" t="s">
        <v>97</v>
      </c>
      <c r="X140" s="7" t="s">
        <v>143</v>
      </c>
      <c r="Y140" s="7" t="n">
        <v>0</v>
      </c>
      <c r="Z140" s="7" t="n">
        <v>1</v>
      </c>
      <c r="AA140" s="7" t="str">
        <f aca="false">IF(Y140&gt;Z140,"Win",IF(Y140&lt;Z140,"Loss","Draw"))</f>
        <v>Loss</v>
      </c>
      <c r="AB140" s="7" t="s">
        <v>99</v>
      </c>
      <c r="AC140" s="7" t="s">
        <v>99</v>
      </c>
      <c r="AD140" s="7" t="s">
        <v>627</v>
      </c>
      <c r="AE140" s="7" t="s">
        <v>410</v>
      </c>
      <c r="AF140" s="7" t="str">
        <f aca="false">IF(AD140&lt;AE140,AD140,AE140)</f>
        <v>Archers, Dark Prince, Giant Snowball, Goblin Demolisher, Goblin Hut, Graveyard, Ice Spirit, Poison</v>
      </c>
      <c r="AG140" s="7" t="str">
        <f aca="false">IF(AD140&lt;AE140,AE140,AD140)</f>
        <v>Barbarian Barrel, Furnace, Graveyard, Ice Spirit, Knight, Poison, Skeletons, Tesla</v>
      </c>
      <c r="AH140" s="7" t="str">
        <f aca="false">IF(AD140=AF140,AA140,IF(AA140="Win","Loss",IF(AA140="Loss","Win","Draw")))</f>
        <v>Loss</v>
      </c>
      <c r="AI140" s="7" t="s">
        <v>102</v>
      </c>
    </row>
    <row r="141" customFormat="false" ht="16.5" hidden="false" customHeight="true" outlineLevel="0" collapsed="false">
      <c r="A141" s="7" t="s">
        <v>698</v>
      </c>
      <c r="B141" s="7" t="n">
        <v>3</v>
      </c>
      <c r="C141" s="7" t="s">
        <v>687</v>
      </c>
      <c r="D141" s="7" t="s">
        <v>688</v>
      </c>
      <c r="E141" s="7" t="s">
        <v>689</v>
      </c>
      <c r="F141" s="7" t="s">
        <v>690</v>
      </c>
      <c r="G141" s="7" t="s">
        <v>701</v>
      </c>
      <c r="H141" s="7" t="s">
        <v>81</v>
      </c>
      <c r="I141" s="7" t="s">
        <v>168</v>
      </c>
      <c r="J141" s="7" t="s">
        <v>141</v>
      </c>
      <c r="K141" s="7" t="s">
        <v>144</v>
      </c>
      <c r="L141" s="7" t="s">
        <v>94</v>
      </c>
      <c r="M141" s="7" t="s">
        <v>93</v>
      </c>
      <c r="N141" s="7" t="s">
        <v>87</v>
      </c>
      <c r="O141" s="7" t="s">
        <v>167</v>
      </c>
      <c r="P141" s="7" t="s">
        <v>109</v>
      </c>
      <c r="Q141" s="7" t="s">
        <v>209</v>
      </c>
      <c r="R141" s="7" t="s">
        <v>115</v>
      </c>
      <c r="S141" s="7" t="s">
        <v>232</v>
      </c>
      <c r="T141" s="7" t="s">
        <v>182</v>
      </c>
      <c r="U141" s="7" t="s">
        <v>154</v>
      </c>
      <c r="V141" s="7" t="s">
        <v>89</v>
      </c>
      <c r="W141" s="7" t="s">
        <v>93</v>
      </c>
      <c r="X141" s="7" t="s">
        <v>167</v>
      </c>
      <c r="Y141" s="7" t="n">
        <v>1</v>
      </c>
      <c r="Z141" s="7" t="n">
        <v>0</v>
      </c>
      <c r="AA141" s="7" t="str">
        <f aca="false">IF(Y141&gt;Z141,"Win",IF(Y141&lt;Z141,"Loss","Draw"))</f>
        <v>Win</v>
      </c>
      <c r="AB141" s="7" t="s">
        <v>99</v>
      </c>
      <c r="AC141" s="7" t="s">
        <v>99</v>
      </c>
      <c r="AD141" s="7" t="s">
        <v>702</v>
      </c>
      <c r="AE141" s="7" t="s">
        <v>703</v>
      </c>
      <c r="AF141" s="7" t="str">
        <f aca="false">IF(AD141&lt;AE141,AD141,AE141)</f>
        <v>Berserker, Electro Spirit, Fireball, Magic Archer, Ronin, Royal Hogs, Tesla, The Log</v>
      </c>
      <c r="AG141" s="7" t="str">
        <f aca="false">IF(AD141&lt;AE141,AE141,AD141)</f>
        <v>Electro Spirit, Goblin Hut, Goblins, Hog Rider, Lightning, Mighty Miner, Musketeer, The Log</v>
      </c>
      <c r="AH141" s="7" t="str">
        <f aca="false">IF(AD141=AF141,AA141,IF(AA141="Win","Loss",IF(AA141="Loss","Win","Draw")))</f>
        <v>Win</v>
      </c>
      <c r="AI141" s="7" t="s">
        <v>102</v>
      </c>
    </row>
    <row r="142" customFormat="false" ht="16.5" hidden="false" customHeight="true" outlineLevel="0" collapsed="false">
      <c r="A142" s="7" t="s">
        <v>704</v>
      </c>
      <c r="B142" s="7" t="n">
        <v>1</v>
      </c>
      <c r="C142" s="7" t="s">
        <v>687</v>
      </c>
      <c r="D142" s="7" t="s">
        <v>688</v>
      </c>
      <c r="E142" s="7" t="s">
        <v>689</v>
      </c>
      <c r="F142" s="7" t="s">
        <v>690</v>
      </c>
      <c r="G142" s="7" t="s">
        <v>705</v>
      </c>
      <c r="H142" s="7" t="s">
        <v>216</v>
      </c>
      <c r="I142" s="7" t="s">
        <v>84</v>
      </c>
      <c r="J142" s="7" t="s">
        <v>115</v>
      </c>
      <c r="K142" s="7" t="s">
        <v>107</v>
      </c>
      <c r="L142" s="7" t="s">
        <v>88</v>
      </c>
      <c r="M142" s="7" t="s">
        <v>109</v>
      </c>
      <c r="N142" s="7" t="s">
        <v>130</v>
      </c>
      <c r="O142" s="7" t="s">
        <v>111</v>
      </c>
      <c r="P142" s="7" t="s">
        <v>144</v>
      </c>
      <c r="Q142" s="7" t="s">
        <v>107</v>
      </c>
      <c r="R142" s="7" t="s">
        <v>115</v>
      </c>
      <c r="S142" s="7" t="s">
        <v>84</v>
      </c>
      <c r="T142" s="7" t="s">
        <v>109</v>
      </c>
      <c r="U142" s="7" t="s">
        <v>88</v>
      </c>
      <c r="V142" s="7" t="s">
        <v>130</v>
      </c>
      <c r="W142" s="7" t="s">
        <v>143</v>
      </c>
      <c r="X142" s="7" t="s">
        <v>144</v>
      </c>
      <c r="Y142" s="7" t="n">
        <v>1</v>
      </c>
      <c r="Z142" s="7" t="n">
        <v>0</v>
      </c>
      <c r="AA142" s="7" t="str">
        <f aca="false">IF(Y142&gt;Z142,"Win",IF(Y142&lt;Z142,"Loss","Draw"))</f>
        <v>Win</v>
      </c>
      <c r="AB142" s="7" t="s">
        <v>99</v>
      </c>
      <c r="AC142" s="7" t="s">
        <v>99</v>
      </c>
      <c r="AD142" s="7" t="s">
        <v>315</v>
      </c>
      <c r="AE142" s="7" t="s">
        <v>706</v>
      </c>
      <c r="AF142" s="7" t="str">
        <f aca="false">IF(AD142&lt;AE142,AD142,AE142)</f>
        <v>Bomber, Fire Spirit, Giant Snowball, Goblin Drill, Goblins, Poison, Ronin, Tesla</v>
      </c>
      <c r="AG142" s="7" t="str">
        <f aca="false">IF(AD142&lt;AE142,AE142,AD142)</f>
        <v>Bomber, Giant Snowball, Goblin Drill, Goblins, Ice Spirit, Poison, Ronin, Tesla</v>
      </c>
      <c r="AH142" s="7" t="str">
        <f aca="false">IF(AD142=AF142,AA142,IF(AA142="Win","Loss",IF(AA142="Loss","Win","Draw")))</f>
        <v>Win</v>
      </c>
      <c r="AI142" s="7" t="s">
        <v>102</v>
      </c>
    </row>
    <row r="143" customFormat="false" ht="16.5" hidden="false" customHeight="true" outlineLevel="0" collapsed="false">
      <c r="A143" s="7" t="s">
        <v>704</v>
      </c>
      <c r="B143" s="7" t="n">
        <v>2</v>
      </c>
      <c r="C143" s="7" t="s">
        <v>687</v>
      </c>
      <c r="D143" s="7" t="s">
        <v>688</v>
      </c>
      <c r="E143" s="7" t="s">
        <v>689</v>
      </c>
      <c r="F143" s="7" t="s">
        <v>690</v>
      </c>
      <c r="G143" s="7" t="s">
        <v>707</v>
      </c>
      <c r="H143" s="7" t="s">
        <v>81</v>
      </c>
      <c r="I143" s="7" t="s">
        <v>168</v>
      </c>
      <c r="J143" s="7" t="s">
        <v>83</v>
      </c>
      <c r="K143" s="7" t="s">
        <v>170</v>
      </c>
      <c r="L143" s="7" t="s">
        <v>146</v>
      </c>
      <c r="M143" s="7" t="s">
        <v>93</v>
      </c>
      <c r="N143" s="7" t="s">
        <v>97</v>
      </c>
      <c r="O143" s="7" t="s">
        <v>91</v>
      </c>
      <c r="P143" s="7" t="s">
        <v>154</v>
      </c>
      <c r="Q143" s="7" t="s">
        <v>168</v>
      </c>
      <c r="R143" s="7" t="s">
        <v>181</v>
      </c>
      <c r="S143" s="7" t="s">
        <v>293</v>
      </c>
      <c r="T143" s="7" t="s">
        <v>87</v>
      </c>
      <c r="U143" s="7" t="s">
        <v>94</v>
      </c>
      <c r="V143" s="7" t="s">
        <v>89</v>
      </c>
      <c r="W143" s="7" t="s">
        <v>93</v>
      </c>
      <c r="X143" s="7" t="s">
        <v>91</v>
      </c>
      <c r="Y143" s="7" t="n">
        <v>1</v>
      </c>
      <c r="Z143" s="7" t="n">
        <v>0</v>
      </c>
      <c r="AA143" s="7" t="str">
        <f aca="false">IF(Y143&gt;Z143,"Win",IF(Y143&lt;Z143,"Loss","Draw"))</f>
        <v>Win</v>
      </c>
      <c r="AB143" s="7" t="s">
        <v>99</v>
      </c>
      <c r="AC143" s="7" t="s">
        <v>99</v>
      </c>
      <c r="AD143" s="7" t="s">
        <v>708</v>
      </c>
      <c r="AE143" s="7" t="s">
        <v>709</v>
      </c>
      <c r="AF143" s="7" t="str">
        <f aca="false">IF(AD143&lt;AE143,AD143,AE143)</f>
        <v>Barbarian Barrel, Berserker, Electro Spirit, Fireball, Furnace, Goblin Hut, Monk, Royal Hogs</v>
      </c>
      <c r="AG143" s="7" t="str">
        <f aca="false">IF(AD143&lt;AE143,AE143,AD143)</f>
        <v>Barbarian Barrel, Cannon, Dark Prince, Electro Spirit, Lightning, Royal Hogs, Skeleton Dragons, Skeletons</v>
      </c>
      <c r="AH143" s="7" t="str">
        <f aca="false">IF(AD143=AF143,AA143,IF(AA143="Win","Loss",IF(AA143="Loss","Win","Draw")))</f>
        <v>Loss</v>
      </c>
      <c r="AI143" s="7" t="s">
        <v>102</v>
      </c>
    </row>
    <row r="144" customFormat="false" ht="16.5" hidden="false" customHeight="true" outlineLevel="0" collapsed="false">
      <c r="A144" s="7" t="s">
        <v>704</v>
      </c>
      <c r="B144" s="7" t="n">
        <v>3</v>
      </c>
      <c r="C144" s="7" t="s">
        <v>687</v>
      </c>
      <c r="D144" s="7" t="s">
        <v>688</v>
      </c>
      <c r="E144" s="7" t="s">
        <v>689</v>
      </c>
      <c r="F144" s="7" t="s">
        <v>690</v>
      </c>
      <c r="G144" s="7" t="s">
        <v>710</v>
      </c>
      <c r="H144" s="7" t="s">
        <v>81</v>
      </c>
      <c r="I144" s="7" t="s">
        <v>375</v>
      </c>
      <c r="J144" s="7" t="s">
        <v>145</v>
      </c>
      <c r="K144" s="7" t="s">
        <v>135</v>
      </c>
      <c r="L144" s="7" t="s">
        <v>327</v>
      </c>
      <c r="M144" s="7" t="s">
        <v>226</v>
      </c>
      <c r="N144" s="7" t="s">
        <v>149</v>
      </c>
      <c r="O144" s="7" t="s">
        <v>336</v>
      </c>
      <c r="P144" s="7" t="s">
        <v>202</v>
      </c>
      <c r="Q144" s="7" t="s">
        <v>140</v>
      </c>
      <c r="R144" s="7" t="s">
        <v>141</v>
      </c>
      <c r="S144" s="7" t="s">
        <v>225</v>
      </c>
      <c r="T144" s="7" t="s">
        <v>226</v>
      </c>
      <c r="U144" s="7" t="s">
        <v>110</v>
      </c>
      <c r="V144" s="7" t="s">
        <v>111</v>
      </c>
      <c r="W144" s="7" t="s">
        <v>120</v>
      </c>
      <c r="X144" s="7" t="s">
        <v>113</v>
      </c>
      <c r="Y144" s="7" t="n">
        <v>1</v>
      </c>
      <c r="Z144" s="7" t="n">
        <v>0</v>
      </c>
      <c r="AA144" s="7" t="str">
        <f aca="false">IF(Y144&gt;Z144,"Win",IF(Y144&lt;Z144,"Loss","Draw"))</f>
        <v>Win</v>
      </c>
      <c r="AB144" s="7" t="s">
        <v>99</v>
      </c>
      <c r="AC144" s="7" t="s">
        <v>99</v>
      </c>
      <c r="AD144" s="7" t="s">
        <v>711</v>
      </c>
      <c r="AE144" s="7" t="s">
        <v>328</v>
      </c>
      <c r="AF144" s="7" t="str">
        <f aca="false">IF(AD144&lt;AE144,AD144,AE144)</f>
        <v>Balloon, Executioner, Giant Skeleton, Miner, Tombstone, Tornado, Zap, Zappies</v>
      </c>
      <c r="AG144" s="7" t="str">
        <f aca="false">IF(AD144&lt;AE144,AE144,AD144)</f>
        <v>Bats, Bomb Tower, Fire Spirit, Guards, Magic Archer, Miner, Royal Delivery, Wall Breakers</v>
      </c>
      <c r="AH144" s="7" t="str">
        <f aca="false">IF(AD144=AF144,AA144,IF(AA144="Win","Loss",IF(AA144="Loss","Win","Draw")))</f>
        <v>Win</v>
      </c>
      <c r="AI144" s="7" t="s">
        <v>102</v>
      </c>
    </row>
    <row r="145" customFormat="false" ht="16.5" hidden="false" customHeight="true" outlineLevel="0" collapsed="false">
      <c r="A145" s="7" t="s">
        <v>712</v>
      </c>
      <c r="B145" s="7" t="n">
        <v>1</v>
      </c>
      <c r="C145" s="7" t="s">
        <v>687</v>
      </c>
      <c r="D145" s="7" t="s">
        <v>688</v>
      </c>
      <c r="E145" s="7" t="s">
        <v>689</v>
      </c>
      <c r="F145" s="7" t="s">
        <v>690</v>
      </c>
      <c r="G145" s="7" t="s">
        <v>713</v>
      </c>
      <c r="H145" s="7" t="s">
        <v>81</v>
      </c>
      <c r="I145" s="7" t="s">
        <v>107</v>
      </c>
      <c r="J145" s="7" t="s">
        <v>108</v>
      </c>
      <c r="K145" s="7" t="s">
        <v>84</v>
      </c>
      <c r="L145" s="7" t="s">
        <v>109</v>
      </c>
      <c r="M145" s="7" t="s">
        <v>111</v>
      </c>
      <c r="N145" s="7" t="s">
        <v>97</v>
      </c>
      <c r="O145" s="7" t="s">
        <v>88</v>
      </c>
      <c r="P145" s="7" t="s">
        <v>113</v>
      </c>
      <c r="Q145" s="7" t="s">
        <v>132</v>
      </c>
      <c r="R145" s="7" t="s">
        <v>91</v>
      </c>
      <c r="S145" s="7" t="s">
        <v>200</v>
      </c>
      <c r="T145" s="7" t="s">
        <v>90</v>
      </c>
      <c r="U145" s="7" t="s">
        <v>365</v>
      </c>
      <c r="V145" s="7" t="s">
        <v>154</v>
      </c>
      <c r="W145" s="7" t="s">
        <v>174</v>
      </c>
      <c r="X145" s="7" t="s">
        <v>93</v>
      </c>
      <c r="Y145" s="7" t="n">
        <v>1</v>
      </c>
      <c r="Z145" s="7" t="n">
        <v>0</v>
      </c>
      <c r="AA145" s="7" t="str">
        <f aca="false">IF(Y145&gt;Z145,"Win",IF(Y145&lt;Z145,"Loss","Draw"))</f>
        <v>Win</v>
      </c>
      <c r="AB145" s="7" t="s">
        <v>99</v>
      </c>
      <c r="AC145" s="7" t="s">
        <v>99</v>
      </c>
      <c r="AD145" s="7" t="s">
        <v>714</v>
      </c>
      <c r="AE145" s="7" t="s">
        <v>715</v>
      </c>
      <c r="AF145" s="7" t="str">
        <f aca="false">IF(AD145&lt;AE145,AD145,AE145)</f>
        <v>Archer Queen, Bomb Tower, Fire Spirit, Giant Snowball, Goblin Drill, Poison, Ronin, Skeletons</v>
      </c>
      <c r="AG145" s="7" t="str">
        <f aca="false">IF(AD145&lt;AE145,AE145,AD145)</f>
        <v>Barbarian Barrel, Electro Spirit, Goblin Cage, Heal Spirit, Lightning, Lumberjack, Phoenix, Royal Giant</v>
      </c>
      <c r="AH145" s="7" t="str">
        <f aca="false">IF(AD145=AF145,AA145,IF(AA145="Win","Loss",IF(AA145="Loss","Win","Draw")))</f>
        <v>Win</v>
      </c>
      <c r="AI145" s="7" t="s">
        <v>102</v>
      </c>
    </row>
    <row r="146" customFormat="false" ht="16.5" hidden="false" customHeight="true" outlineLevel="0" collapsed="false">
      <c r="A146" s="7" t="s">
        <v>712</v>
      </c>
      <c r="B146" s="7" t="n">
        <v>2</v>
      </c>
      <c r="C146" s="7" t="s">
        <v>687</v>
      </c>
      <c r="D146" s="7" t="s">
        <v>688</v>
      </c>
      <c r="E146" s="7" t="s">
        <v>689</v>
      </c>
      <c r="F146" s="7" t="s">
        <v>690</v>
      </c>
      <c r="G146" s="7" t="s">
        <v>716</v>
      </c>
      <c r="H146" s="7" t="s">
        <v>81</v>
      </c>
      <c r="I146" s="7" t="s">
        <v>168</v>
      </c>
      <c r="J146" s="7" t="s">
        <v>244</v>
      </c>
      <c r="K146" s="7" t="s">
        <v>132</v>
      </c>
      <c r="L146" s="7" t="s">
        <v>96</v>
      </c>
      <c r="M146" s="7" t="s">
        <v>245</v>
      </c>
      <c r="N146" s="7" t="s">
        <v>94</v>
      </c>
      <c r="O146" s="7" t="s">
        <v>91</v>
      </c>
      <c r="P146" s="7" t="s">
        <v>174</v>
      </c>
      <c r="Q146" s="7" t="s">
        <v>319</v>
      </c>
      <c r="R146" s="7" t="s">
        <v>145</v>
      </c>
      <c r="S146" s="7" t="s">
        <v>195</v>
      </c>
      <c r="T146" s="7" t="s">
        <v>148</v>
      </c>
      <c r="U146" s="7" t="s">
        <v>94</v>
      </c>
      <c r="V146" s="7" t="s">
        <v>117</v>
      </c>
      <c r="W146" s="7" t="s">
        <v>130</v>
      </c>
      <c r="X146" s="7" t="s">
        <v>84</v>
      </c>
      <c r="Y146" s="7" t="n">
        <v>1</v>
      </c>
      <c r="Z146" s="7" t="n">
        <v>0</v>
      </c>
      <c r="AA146" s="7" t="str">
        <f aca="false">IF(Y146&gt;Z146,"Win",IF(Y146&lt;Z146,"Loss","Draw"))</f>
        <v>Win</v>
      </c>
      <c r="AB146" s="7" t="s">
        <v>99</v>
      </c>
      <c r="AC146" s="7" t="s">
        <v>99</v>
      </c>
      <c r="AD146" s="7" t="s">
        <v>717</v>
      </c>
      <c r="AE146" s="7" t="s">
        <v>718</v>
      </c>
      <c r="AF146" s="7" t="str">
        <f aca="false">IF(AD146&lt;AE146,AD146,AE146)</f>
        <v>Balloon, Bomber, Fireball, Giant Snowball, Inferno Dragon, Lava Hound, Minions, Skeleton Army</v>
      </c>
      <c r="AG146" s="7" t="str">
        <f aca="false">IF(AD146&lt;AE146,AE146,AD146)</f>
        <v>Barbarian Barrel, Fireball, Heal Spirit, Hunter, Ice Golem, Lumberjack, Royal Hogs, Three Musketeers</v>
      </c>
      <c r="AH146" s="7" t="str">
        <f aca="false">IF(AD146=AF146,AA146,IF(AA146="Win","Loss",IF(AA146="Loss","Win","Draw")))</f>
        <v>Loss</v>
      </c>
      <c r="AI146" s="7" t="s">
        <v>102</v>
      </c>
    </row>
    <row r="147" customFormat="false" ht="16.5" hidden="false" customHeight="true" outlineLevel="0" collapsed="false">
      <c r="A147" s="7" t="s">
        <v>712</v>
      </c>
      <c r="B147" s="7" t="n">
        <v>3</v>
      </c>
      <c r="C147" s="7" t="s">
        <v>687</v>
      </c>
      <c r="D147" s="7" t="s">
        <v>688</v>
      </c>
      <c r="E147" s="7" t="s">
        <v>689</v>
      </c>
      <c r="F147" s="7" t="s">
        <v>690</v>
      </c>
      <c r="G147" s="7" t="s">
        <v>719</v>
      </c>
      <c r="H147" s="7" t="s">
        <v>81</v>
      </c>
      <c r="I147" s="7" t="s">
        <v>180</v>
      </c>
      <c r="J147" s="7" t="s">
        <v>232</v>
      </c>
      <c r="K147" s="7" t="s">
        <v>170</v>
      </c>
      <c r="L147" s="7" t="s">
        <v>182</v>
      </c>
      <c r="M147" s="7" t="s">
        <v>93</v>
      </c>
      <c r="N147" s="7" t="s">
        <v>110</v>
      </c>
      <c r="O147" s="7" t="s">
        <v>167</v>
      </c>
      <c r="P147" s="7" t="s">
        <v>183</v>
      </c>
      <c r="Q147" s="7" t="s">
        <v>239</v>
      </c>
      <c r="R147" s="7" t="s">
        <v>199</v>
      </c>
      <c r="S147" s="7" t="s">
        <v>210</v>
      </c>
      <c r="T147" s="7" t="s">
        <v>109</v>
      </c>
      <c r="U147" s="7" t="s">
        <v>146</v>
      </c>
      <c r="V147" s="7" t="s">
        <v>240</v>
      </c>
      <c r="W147" s="7" t="s">
        <v>202</v>
      </c>
      <c r="X147" s="7" t="s">
        <v>112</v>
      </c>
      <c r="Y147" s="7" t="n">
        <v>1</v>
      </c>
      <c r="Z147" s="7" t="n">
        <v>0</v>
      </c>
      <c r="AA147" s="7" t="str">
        <f aca="false">IF(Y147&gt;Z147,"Win",IF(Y147&lt;Z147,"Loss","Draw"))</f>
        <v>Win</v>
      </c>
      <c r="AB147" s="7" t="s">
        <v>99</v>
      </c>
      <c r="AC147" s="7" t="s">
        <v>99</v>
      </c>
      <c r="AD147" s="7" t="s">
        <v>720</v>
      </c>
      <c r="AE147" s="7" t="s">
        <v>721</v>
      </c>
      <c r="AF147" s="7" t="str">
        <f aca="false">IF(AD147&lt;AE147,AD147,AE147)</f>
        <v>Arrows, Bandit, Battle Ram, Golden Knight, Mega Knight, Ronin, Skeleton Dragons, Zappies</v>
      </c>
      <c r="AG147" s="7" t="str">
        <f aca="false">IF(AD147&lt;AE147,AE147,AD147)</f>
        <v>Cannon, Earthquake, Electro Spirit, Guards, Hog Rider, Mighty Miner, The Log, Wizard</v>
      </c>
      <c r="AH147" s="7" t="str">
        <f aca="false">IF(AD147=AF147,AA147,IF(AA147="Win","Loss",IF(AA147="Loss","Win","Draw")))</f>
        <v>Loss</v>
      </c>
      <c r="AI147" s="7" t="s">
        <v>102</v>
      </c>
    </row>
    <row r="148" customFormat="false" ht="16.5" hidden="false" customHeight="true" outlineLevel="0" collapsed="false">
      <c r="A148" s="5" t="s">
        <v>722</v>
      </c>
      <c r="B148" s="5" t="n">
        <v>1</v>
      </c>
      <c r="C148" s="5" t="s">
        <v>687</v>
      </c>
      <c r="D148" s="5" t="s">
        <v>688</v>
      </c>
      <c r="E148" s="5" t="s">
        <v>723</v>
      </c>
      <c r="F148" s="5" t="s">
        <v>724</v>
      </c>
      <c r="G148" s="5" t="s">
        <v>725</v>
      </c>
      <c r="H148" s="5" t="s">
        <v>81</v>
      </c>
      <c r="I148" s="5" t="s">
        <v>287</v>
      </c>
      <c r="J148" s="5" t="s">
        <v>149</v>
      </c>
      <c r="K148" s="5" t="s">
        <v>135</v>
      </c>
      <c r="L148" s="5" t="s">
        <v>148</v>
      </c>
      <c r="M148" s="5" t="s">
        <v>146</v>
      </c>
      <c r="N148" s="5" t="s">
        <v>87</v>
      </c>
      <c r="O148" s="5" t="s">
        <v>94</v>
      </c>
      <c r="P148" s="5" t="s">
        <v>147</v>
      </c>
      <c r="Q148" s="5" t="s">
        <v>140</v>
      </c>
      <c r="R148" s="5" t="s">
        <v>141</v>
      </c>
      <c r="S148" s="5" t="s">
        <v>153</v>
      </c>
      <c r="T148" s="5" t="s">
        <v>336</v>
      </c>
      <c r="U148" s="5" t="s">
        <v>91</v>
      </c>
      <c r="V148" s="5" t="s">
        <v>97</v>
      </c>
      <c r="W148" s="5" t="s">
        <v>113</v>
      </c>
      <c r="X148" s="5" t="s">
        <v>226</v>
      </c>
      <c r="Y148" s="5" t="n">
        <v>1</v>
      </c>
      <c r="Z148" s="5" t="n">
        <v>0</v>
      </c>
      <c r="AA148" s="5" t="str">
        <f aca="false">IF(Y148&gt;Z148,"Win",IF(Y148&lt;Z148,"Loss","Draw"))</f>
        <v>Win</v>
      </c>
      <c r="AB148" s="5" t="s">
        <v>98</v>
      </c>
      <c r="AC148" s="5" t="s">
        <v>99</v>
      </c>
      <c r="AD148" s="5" t="s">
        <v>726</v>
      </c>
      <c r="AE148" s="5" t="s">
        <v>477</v>
      </c>
      <c r="AF148" s="5" t="str">
        <f aca="false">IF(AD148&lt;AE148,AD148,AE148)</f>
        <v>Barbarian Barrel, Bomb Tower, Goblinstein, Magic Archer, Miner, Skeletons, Tornado, Wall Breakers</v>
      </c>
      <c r="AG148" s="5" t="str">
        <f aca="false">IF(AD148&lt;AE148,AE148,AD148)</f>
        <v>Berserker, Fireball, Lava Hound, Skeleton Dragons, Spirit Empress, Tombstone, Valkyrie, Zap</v>
      </c>
      <c r="AH148" s="5" t="str">
        <f aca="false">IF(AD148=AF148,AA148,IF(AA148="Win","Loss",IF(AA148="Loss","Win","Draw")))</f>
        <v>Loss</v>
      </c>
      <c r="AI148" s="5" t="s">
        <v>102</v>
      </c>
    </row>
    <row r="149" customFormat="false" ht="16.5" hidden="false" customHeight="true" outlineLevel="0" collapsed="false">
      <c r="A149" s="5" t="s">
        <v>722</v>
      </c>
      <c r="B149" s="5" t="n">
        <v>2</v>
      </c>
      <c r="C149" s="5" t="s">
        <v>687</v>
      </c>
      <c r="D149" s="5" t="s">
        <v>688</v>
      </c>
      <c r="E149" s="5" t="s">
        <v>723</v>
      </c>
      <c r="F149" s="5" t="s">
        <v>724</v>
      </c>
      <c r="G149" s="5" t="s">
        <v>727</v>
      </c>
      <c r="H149" s="5" t="s">
        <v>81</v>
      </c>
      <c r="I149" s="5" t="s">
        <v>169</v>
      </c>
      <c r="J149" s="5" t="s">
        <v>199</v>
      </c>
      <c r="K149" s="5" t="s">
        <v>200</v>
      </c>
      <c r="L149" s="5" t="s">
        <v>136</v>
      </c>
      <c r="M149" s="5" t="s">
        <v>393</v>
      </c>
      <c r="N149" s="5" t="s">
        <v>154</v>
      </c>
      <c r="O149" s="5" t="s">
        <v>336</v>
      </c>
      <c r="P149" s="5" t="s">
        <v>91</v>
      </c>
      <c r="Q149" s="5" t="s">
        <v>90</v>
      </c>
      <c r="R149" s="5" t="s">
        <v>181</v>
      </c>
      <c r="S149" s="5" t="s">
        <v>149</v>
      </c>
      <c r="T149" s="5" t="s">
        <v>146</v>
      </c>
      <c r="U149" s="5" t="s">
        <v>227</v>
      </c>
      <c r="V149" s="5" t="s">
        <v>167</v>
      </c>
      <c r="W149" s="5" t="s">
        <v>95</v>
      </c>
      <c r="X149" s="5" t="s">
        <v>94</v>
      </c>
      <c r="Y149" s="5" t="n">
        <v>0</v>
      </c>
      <c r="Z149" s="5" t="n">
        <v>1</v>
      </c>
      <c r="AA149" s="5" t="str">
        <f aca="false">IF(Y149&gt;Z149,"Win",IF(Y149&lt;Z149,"Loss","Draw"))</f>
        <v>Loss</v>
      </c>
      <c r="AB149" s="5" t="s">
        <v>98</v>
      </c>
      <c r="AC149" s="5" t="s">
        <v>99</v>
      </c>
      <c r="AD149" s="5" t="s">
        <v>728</v>
      </c>
      <c r="AE149" s="5" t="s">
        <v>229</v>
      </c>
      <c r="AF149" s="5" t="str">
        <f aca="false">IF(AD149&lt;AE149,AD149,AE149)</f>
        <v>Baby Dragon, Barbarian Barrel, Electro Wizard, Goblin Cage, Golden Knight, Golem, Lightning, Tornado</v>
      </c>
      <c r="AG149" s="5" t="str">
        <f aca="false">IF(AD149&lt;AE149,AE149,AD149)</f>
        <v>Fireball, Fisherman, Monk, Mother Witch, Royal Giant, Skeleton Dragons, The Log, Tombstone</v>
      </c>
      <c r="AH149" s="5" t="str">
        <f aca="false">IF(AD149=AF149,AA149,IF(AA149="Win","Loss",IF(AA149="Loss","Win","Draw")))</f>
        <v>Loss</v>
      </c>
      <c r="AI149" s="5" t="s">
        <v>102</v>
      </c>
    </row>
    <row r="150" customFormat="false" ht="16.5" hidden="false" customHeight="true" outlineLevel="0" collapsed="false">
      <c r="A150" s="5" t="s">
        <v>722</v>
      </c>
      <c r="B150" s="5" t="n">
        <v>3</v>
      </c>
      <c r="C150" s="5" t="s">
        <v>687</v>
      </c>
      <c r="D150" s="5" t="s">
        <v>688</v>
      </c>
      <c r="E150" s="5" t="s">
        <v>723</v>
      </c>
      <c r="F150" s="5" t="s">
        <v>724</v>
      </c>
      <c r="G150" s="5" t="s">
        <v>729</v>
      </c>
      <c r="H150" s="5" t="s">
        <v>81</v>
      </c>
      <c r="I150" s="5" t="s">
        <v>116</v>
      </c>
      <c r="J150" s="5" t="s">
        <v>181</v>
      </c>
      <c r="K150" s="5" t="s">
        <v>114</v>
      </c>
      <c r="L150" s="5" t="s">
        <v>118</v>
      </c>
      <c r="M150" s="5" t="s">
        <v>93</v>
      </c>
      <c r="N150" s="5" t="s">
        <v>110</v>
      </c>
      <c r="O150" s="5" t="s">
        <v>88</v>
      </c>
      <c r="P150" s="5" t="s">
        <v>176</v>
      </c>
      <c r="Q150" s="5" t="s">
        <v>82</v>
      </c>
      <c r="R150" s="5" t="s">
        <v>199</v>
      </c>
      <c r="S150" s="5" t="s">
        <v>144</v>
      </c>
      <c r="T150" s="5" t="s">
        <v>84</v>
      </c>
      <c r="U150" s="5" t="s">
        <v>143</v>
      </c>
      <c r="V150" s="5" t="s">
        <v>110</v>
      </c>
      <c r="W150" s="5" t="s">
        <v>85</v>
      </c>
      <c r="X150" s="5" t="s">
        <v>88</v>
      </c>
      <c r="Y150" s="5" t="n">
        <v>1</v>
      </c>
      <c r="Z150" s="5" t="n">
        <v>0</v>
      </c>
      <c r="AA150" s="5" t="str">
        <f aca="false">IF(Y150&gt;Z150,"Win",IF(Y150&lt;Z150,"Loss","Draw"))</f>
        <v>Win</v>
      </c>
      <c r="AB150" s="5" t="s">
        <v>98</v>
      </c>
      <c r="AC150" s="5" t="s">
        <v>99</v>
      </c>
      <c r="AD150" s="5" t="s">
        <v>730</v>
      </c>
      <c r="AE150" s="5" t="s">
        <v>731</v>
      </c>
      <c r="AF150" s="5" t="str">
        <f aca="false">IF(AD150&lt;AE150,AD150,AE150)</f>
        <v>Archers, Giant Snowball, Golden Knight, Graveyard, Guards, Ice Spirit, Poison, Tesla</v>
      </c>
      <c r="AG150" s="5" t="str">
        <f aca="false">IF(AD150&lt;AE150,AE150,AD150)</f>
        <v>Dart Goblin, Electro Spirit, Guards, Monk, Mortar, Poison, Rascals, Skeleton Barrel</v>
      </c>
      <c r="AH150" s="5" t="str">
        <f aca="false">IF(AD150=AF150,AA150,IF(AA150="Win","Loss",IF(AA150="Loss","Win","Draw")))</f>
        <v>Loss</v>
      </c>
      <c r="AI150" s="5" t="s">
        <v>102</v>
      </c>
    </row>
    <row r="151" customFormat="false" ht="16.5" hidden="false" customHeight="true" outlineLevel="0" collapsed="false">
      <c r="A151" s="7" t="s">
        <v>732</v>
      </c>
      <c r="B151" s="7" t="n">
        <v>1</v>
      </c>
      <c r="C151" s="7" t="s">
        <v>687</v>
      </c>
      <c r="D151" s="7" t="s">
        <v>688</v>
      </c>
      <c r="E151" s="7" t="s">
        <v>723</v>
      </c>
      <c r="F151" s="7" t="s">
        <v>724</v>
      </c>
      <c r="G151" s="7" t="s">
        <v>733</v>
      </c>
      <c r="H151" s="7" t="s">
        <v>81</v>
      </c>
      <c r="I151" s="7" t="s">
        <v>239</v>
      </c>
      <c r="J151" s="7" t="s">
        <v>180</v>
      </c>
      <c r="K151" s="7" t="s">
        <v>92</v>
      </c>
      <c r="L151" s="7" t="s">
        <v>327</v>
      </c>
      <c r="M151" s="7" t="s">
        <v>202</v>
      </c>
      <c r="N151" s="7" t="s">
        <v>227</v>
      </c>
      <c r="O151" s="7" t="s">
        <v>91</v>
      </c>
      <c r="P151" s="7" t="s">
        <v>257</v>
      </c>
      <c r="Q151" s="7" t="s">
        <v>168</v>
      </c>
      <c r="R151" s="7" t="s">
        <v>232</v>
      </c>
      <c r="S151" s="7" t="s">
        <v>169</v>
      </c>
      <c r="T151" s="7" t="s">
        <v>170</v>
      </c>
      <c r="U151" s="7" t="s">
        <v>93</v>
      </c>
      <c r="V151" s="7" t="s">
        <v>97</v>
      </c>
      <c r="W151" s="7" t="s">
        <v>167</v>
      </c>
      <c r="X151" s="7" t="s">
        <v>154</v>
      </c>
      <c r="Y151" s="7" t="n">
        <v>0</v>
      </c>
      <c r="Z151" s="7" t="n">
        <v>1</v>
      </c>
      <c r="AA151" s="7" t="str">
        <f aca="false">IF(Y151&gt;Z151,"Win",IF(Y151&lt;Z151,"Loss","Draw"))</f>
        <v>Loss</v>
      </c>
      <c r="AB151" s="7" t="s">
        <v>99</v>
      </c>
      <c r="AC151" s="7" t="s">
        <v>99</v>
      </c>
      <c r="AD151" s="7" t="s">
        <v>614</v>
      </c>
      <c r="AE151" s="7" t="s">
        <v>418</v>
      </c>
      <c r="AF151" s="7" t="str">
        <f aca="false">IF(AD151&lt;AE151,AD151,AE151)</f>
        <v>Baby Dragon, Cannon, Electro Spirit, Lightning, Mighty Miner, Royal Hogs, Skeletons, The Log</v>
      </c>
      <c r="AG151" s="7" t="str">
        <f aca="false">IF(AD151&lt;AE151,AE151,AD151)</f>
        <v>Barbarian Barrel, Battle Ram, Giant Skeleton, Mother Witch, Royal Ghost, Vines, Wizard, Zappies</v>
      </c>
      <c r="AH151" s="7" t="str">
        <f aca="false">IF(AD151=AF151,AA151,IF(AA151="Win","Loss",IF(AA151="Loss","Win","Draw")))</f>
        <v>Win</v>
      </c>
      <c r="AI151" s="7" t="s">
        <v>102</v>
      </c>
    </row>
    <row r="152" customFormat="false" ht="16.5" hidden="false" customHeight="true" outlineLevel="0" collapsed="false">
      <c r="A152" s="7" t="s">
        <v>732</v>
      </c>
      <c r="B152" s="7" t="n">
        <v>2</v>
      </c>
      <c r="C152" s="7" t="s">
        <v>687</v>
      </c>
      <c r="D152" s="7" t="s">
        <v>688</v>
      </c>
      <c r="E152" s="7" t="s">
        <v>723</v>
      </c>
      <c r="F152" s="7" t="s">
        <v>724</v>
      </c>
      <c r="G152" s="7" t="s">
        <v>734</v>
      </c>
      <c r="H152" s="7" t="s">
        <v>81</v>
      </c>
      <c r="I152" s="7" t="s">
        <v>82</v>
      </c>
      <c r="J152" s="7" t="s">
        <v>213</v>
      </c>
      <c r="K152" s="7" t="s">
        <v>84</v>
      </c>
      <c r="L152" s="7" t="s">
        <v>156</v>
      </c>
      <c r="M152" s="7" t="s">
        <v>117</v>
      </c>
      <c r="N152" s="7" t="s">
        <v>109</v>
      </c>
      <c r="O152" s="7" t="s">
        <v>112</v>
      </c>
      <c r="P152" s="7" t="s">
        <v>85</v>
      </c>
      <c r="Q152" s="7" t="s">
        <v>140</v>
      </c>
      <c r="R152" s="7" t="s">
        <v>141</v>
      </c>
      <c r="S152" s="7" t="s">
        <v>142</v>
      </c>
      <c r="T152" s="7" t="s">
        <v>113</v>
      </c>
      <c r="U152" s="7" t="s">
        <v>143</v>
      </c>
      <c r="V152" s="7" t="s">
        <v>111</v>
      </c>
      <c r="W152" s="7" t="s">
        <v>87</v>
      </c>
      <c r="X152" s="7" t="s">
        <v>120</v>
      </c>
      <c r="Y152" s="7" t="n">
        <v>2</v>
      </c>
      <c r="Z152" s="7" t="n">
        <v>1</v>
      </c>
      <c r="AA152" s="7" t="str">
        <f aca="false">IF(Y152&gt;Z152,"Win",IF(Y152&lt;Z152,"Loss","Draw"))</f>
        <v>Win</v>
      </c>
      <c r="AB152" s="7" t="s">
        <v>99</v>
      </c>
      <c r="AC152" s="7" t="s">
        <v>99</v>
      </c>
      <c r="AD152" s="7" t="s">
        <v>663</v>
      </c>
      <c r="AE152" s="7" t="s">
        <v>351</v>
      </c>
      <c r="AF152" s="7" t="str">
        <f aca="false">IF(AD152&lt;AE152,AD152,AE152)</f>
        <v>Archers, Arrows, Bowler, Giant, Giant Snowball, Graveyard, Minions, Ronin</v>
      </c>
      <c r="AG152" s="7" t="str">
        <f aca="false">IF(AD152&lt;AE152,AE152,AD152)</f>
        <v>Berserker, Bomb Tower, Fire Spirit, Goblin Barrel, Ice Spirit, Magic Archer, Royal Delivery, Wall Breakers</v>
      </c>
      <c r="AH152" s="7" t="str">
        <f aca="false">IF(AD152=AF152,AA152,IF(AA152="Win","Loss",IF(AA152="Loss","Win","Draw")))</f>
        <v>Win</v>
      </c>
      <c r="AI152" s="7" t="s">
        <v>102</v>
      </c>
    </row>
    <row r="153" customFormat="false" ht="16.5" hidden="false" customHeight="true" outlineLevel="0" collapsed="false">
      <c r="A153" s="7" t="s">
        <v>732</v>
      </c>
      <c r="B153" s="7" t="n">
        <v>3</v>
      </c>
      <c r="C153" s="7" t="s">
        <v>687</v>
      </c>
      <c r="D153" s="7" t="s">
        <v>688</v>
      </c>
      <c r="E153" s="7" t="s">
        <v>723</v>
      </c>
      <c r="F153" s="7" t="s">
        <v>724</v>
      </c>
      <c r="G153" s="7" t="s">
        <v>735</v>
      </c>
      <c r="H153" s="7" t="s">
        <v>81</v>
      </c>
      <c r="I153" s="7" t="s">
        <v>116</v>
      </c>
      <c r="J153" s="7" t="s">
        <v>108</v>
      </c>
      <c r="K153" s="7" t="s">
        <v>287</v>
      </c>
      <c r="L153" s="7" t="s">
        <v>182</v>
      </c>
      <c r="M153" s="7" t="s">
        <v>93</v>
      </c>
      <c r="N153" s="7" t="s">
        <v>110</v>
      </c>
      <c r="O153" s="7" t="s">
        <v>167</v>
      </c>
      <c r="P153" s="7" t="s">
        <v>183</v>
      </c>
      <c r="Q153" s="7" t="s">
        <v>433</v>
      </c>
      <c r="R153" s="7" t="s">
        <v>128</v>
      </c>
      <c r="S153" s="7" t="s">
        <v>84</v>
      </c>
      <c r="T153" s="7" t="s">
        <v>107</v>
      </c>
      <c r="U153" s="7" t="s">
        <v>86</v>
      </c>
      <c r="V153" s="7" t="s">
        <v>88</v>
      </c>
      <c r="W153" s="7" t="s">
        <v>89</v>
      </c>
      <c r="X153" s="7" t="s">
        <v>115</v>
      </c>
      <c r="Y153" s="7" t="n">
        <v>1</v>
      </c>
      <c r="Z153" s="7" t="n">
        <v>0</v>
      </c>
      <c r="AA153" s="7" t="str">
        <f aca="false">IF(Y153&gt;Z153,"Win",IF(Y153&lt;Z153,"Loss","Draw"))</f>
        <v>Win</v>
      </c>
      <c r="AB153" s="7" t="s">
        <v>99</v>
      </c>
      <c r="AC153" s="7" t="s">
        <v>99</v>
      </c>
      <c r="AD153" s="7" t="s">
        <v>736</v>
      </c>
      <c r="AE153" s="7" t="s">
        <v>737</v>
      </c>
      <c r="AF153" s="7" t="str">
        <f aca="false">IF(AD153&lt;AE153,AD153,AE153)</f>
        <v>Archer Queen, Earthquake, Electro Spirit, Guards, Hog Rider, Mortar, The Log, Valkyrie</v>
      </c>
      <c r="AG153" s="7" t="str">
        <f aca="false">IF(AD153&lt;AE153,AE153,AD153)</f>
        <v>Giant Snowball, Goblin Demolisher, Goblin Drill, Goblin Hut, Goblins, Knight, Poison, Princess</v>
      </c>
      <c r="AH153" s="7" t="str">
        <f aca="false">IF(AD153=AF153,AA153,IF(AA153="Win","Loss",IF(AA153="Loss","Win","Draw")))</f>
        <v>Win</v>
      </c>
      <c r="AI153" s="7" t="s">
        <v>102</v>
      </c>
    </row>
    <row r="154" customFormat="false" ht="16.5" hidden="false" customHeight="true" outlineLevel="0" collapsed="false">
      <c r="A154" s="7" t="s">
        <v>738</v>
      </c>
      <c r="B154" s="7" t="n">
        <v>1</v>
      </c>
      <c r="C154" s="7" t="s">
        <v>687</v>
      </c>
      <c r="D154" s="7" t="s">
        <v>688</v>
      </c>
      <c r="E154" s="7" t="s">
        <v>723</v>
      </c>
      <c r="F154" s="7" t="s">
        <v>724</v>
      </c>
      <c r="G154" s="7" t="s">
        <v>739</v>
      </c>
      <c r="H154" s="7" t="s">
        <v>81</v>
      </c>
      <c r="I154" s="7" t="s">
        <v>195</v>
      </c>
      <c r="J154" s="7" t="s">
        <v>199</v>
      </c>
      <c r="K154" s="7" t="s">
        <v>375</v>
      </c>
      <c r="L154" s="7" t="s">
        <v>213</v>
      </c>
      <c r="M154" s="7" t="s">
        <v>202</v>
      </c>
      <c r="N154" s="7" t="s">
        <v>420</v>
      </c>
      <c r="O154" s="7" t="s">
        <v>85</v>
      </c>
      <c r="P154" s="7" t="s">
        <v>336</v>
      </c>
      <c r="Q154" s="7" t="s">
        <v>287</v>
      </c>
      <c r="R154" s="7" t="s">
        <v>149</v>
      </c>
      <c r="S154" s="7" t="s">
        <v>135</v>
      </c>
      <c r="T154" s="7" t="s">
        <v>87</v>
      </c>
      <c r="U154" s="7" t="s">
        <v>146</v>
      </c>
      <c r="V154" s="7" t="s">
        <v>147</v>
      </c>
      <c r="W154" s="7" t="s">
        <v>94</v>
      </c>
      <c r="X154" s="7" t="s">
        <v>148</v>
      </c>
      <c r="Y154" s="7" t="n">
        <v>1</v>
      </c>
      <c r="Z154" s="7" t="n">
        <v>0</v>
      </c>
      <c r="AA154" s="7" t="str">
        <f aca="false">IF(Y154&gt;Z154,"Win",IF(Y154&lt;Z154,"Loss","Draw"))</f>
        <v>Win</v>
      </c>
      <c r="AB154" s="7" t="s">
        <v>99</v>
      </c>
      <c r="AC154" s="7" t="s">
        <v>99</v>
      </c>
      <c r="AD154" s="7" t="s">
        <v>422</v>
      </c>
      <c r="AE154" s="7" t="s">
        <v>726</v>
      </c>
      <c r="AF154" s="7" t="str">
        <f aca="false">IF(AD154&lt;AE154,AD154,AE154)</f>
        <v>Berserker, Fireball, Lava Hound, Skeleton Dragons, Spirit Empress, Tombstone, Valkyrie, Zap</v>
      </c>
      <c r="AG154" s="7" t="str">
        <f aca="false">IF(AD154&lt;AE154,AE154,AD154)</f>
        <v>Bowler, Executioner, Freeze, Golden Knight, Graveyard, Inferno Dragon, Tornado, Zappies</v>
      </c>
      <c r="AH154" s="7" t="str">
        <f aca="false">IF(AD154=AF154,AA154,IF(AA154="Win","Loss",IF(AA154="Loss","Win","Draw")))</f>
        <v>Loss</v>
      </c>
      <c r="AI154" s="7" t="s">
        <v>102</v>
      </c>
    </row>
    <row r="155" customFormat="false" ht="16.5" hidden="false" customHeight="true" outlineLevel="0" collapsed="false">
      <c r="A155" s="7" t="s">
        <v>738</v>
      </c>
      <c r="B155" s="7" t="n">
        <v>2</v>
      </c>
      <c r="C155" s="7" t="s">
        <v>687</v>
      </c>
      <c r="D155" s="7" t="s">
        <v>688</v>
      </c>
      <c r="E155" s="7" t="s">
        <v>723</v>
      </c>
      <c r="F155" s="7" t="s">
        <v>724</v>
      </c>
      <c r="G155" s="7" t="s">
        <v>740</v>
      </c>
      <c r="H155" s="7" t="s">
        <v>81</v>
      </c>
      <c r="I155" s="7" t="s">
        <v>142</v>
      </c>
      <c r="J155" s="7" t="s">
        <v>141</v>
      </c>
      <c r="K155" s="7" t="s">
        <v>140</v>
      </c>
      <c r="L155" s="7" t="s">
        <v>109</v>
      </c>
      <c r="M155" s="7" t="s">
        <v>111</v>
      </c>
      <c r="N155" s="7" t="s">
        <v>143</v>
      </c>
      <c r="O155" s="7" t="s">
        <v>120</v>
      </c>
      <c r="P155" s="7" t="s">
        <v>113</v>
      </c>
      <c r="Q155" s="7" t="s">
        <v>168</v>
      </c>
      <c r="R155" s="7" t="s">
        <v>108</v>
      </c>
      <c r="S155" s="7" t="s">
        <v>170</v>
      </c>
      <c r="T155" s="7" t="s">
        <v>111</v>
      </c>
      <c r="U155" s="7" t="s">
        <v>120</v>
      </c>
      <c r="V155" s="7" t="s">
        <v>97</v>
      </c>
      <c r="W155" s="7" t="s">
        <v>183</v>
      </c>
      <c r="X155" s="7" t="s">
        <v>167</v>
      </c>
      <c r="Y155" s="7" t="n">
        <v>0</v>
      </c>
      <c r="Z155" s="7" t="n">
        <v>1</v>
      </c>
      <c r="AA155" s="7" t="str">
        <f aca="false">IF(Y155&gt;Z155,"Win",IF(Y155&lt;Z155,"Loss","Draw"))</f>
        <v>Loss</v>
      </c>
      <c r="AB155" s="7" t="s">
        <v>99</v>
      </c>
      <c r="AC155" s="7" t="s">
        <v>99</v>
      </c>
      <c r="AD155" s="7" t="s">
        <v>741</v>
      </c>
      <c r="AE155" s="7" t="s">
        <v>742</v>
      </c>
      <c r="AF155" s="7" t="str">
        <f aca="false">IF(AD155&lt;AE155,AD155,AE155)</f>
        <v>Archer Queen, Cannon, Earthquake, Fire Spirit, Royal Delivery, Royal Hogs, Skeletons, The Log</v>
      </c>
      <c r="AG155" s="7" t="str">
        <f aca="false">IF(AD155&lt;AE155,AE155,AD155)</f>
        <v>Bomb Tower, Fire Spirit, Goblin Barrel, Ice Spirit, Magic Archer, Ronin, Royal Delivery, Wall Breakers</v>
      </c>
      <c r="AH155" s="7" t="str">
        <f aca="false">IF(AD155=AF155,AA155,IF(AA155="Win","Loss",IF(AA155="Loss","Win","Draw")))</f>
        <v>Win</v>
      </c>
      <c r="AI155" s="7" t="s">
        <v>102</v>
      </c>
    </row>
    <row r="156" customFormat="false" ht="16.5" hidden="false" customHeight="true" outlineLevel="0" collapsed="false">
      <c r="A156" s="7" t="s">
        <v>738</v>
      </c>
      <c r="B156" s="7" t="n">
        <v>3</v>
      </c>
      <c r="C156" s="7" t="s">
        <v>687</v>
      </c>
      <c r="D156" s="7" t="s">
        <v>688</v>
      </c>
      <c r="E156" s="7" t="s">
        <v>723</v>
      </c>
      <c r="F156" s="7" t="s">
        <v>724</v>
      </c>
      <c r="G156" s="7" t="s">
        <v>743</v>
      </c>
      <c r="H156" s="7" t="s">
        <v>81</v>
      </c>
      <c r="I156" s="7" t="s">
        <v>168</v>
      </c>
      <c r="J156" s="7" t="s">
        <v>83</v>
      </c>
      <c r="K156" s="7" t="s">
        <v>169</v>
      </c>
      <c r="L156" s="7" t="s">
        <v>154</v>
      </c>
      <c r="M156" s="7" t="s">
        <v>93</v>
      </c>
      <c r="N156" s="7" t="s">
        <v>97</v>
      </c>
      <c r="O156" s="7" t="s">
        <v>167</v>
      </c>
      <c r="P156" s="7" t="s">
        <v>170</v>
      </c>
      <c r="Q156" s="7" t="s">
        <v>180</v>
      </c>
      <c r="R156" s="7" t="s">
        <v>181</v>
      </c>
      <c r="S156" s="7" t="s">
        <v>83</v>
      </c>
      <c r="T156" s="7" t="s">
        <v>91</v>
      </c>
      <c r="U156" s="7" t="s">
        <v>95</v>
      </c>
      <c r="V156" s="7" t="s">
        <v>93</v>
      </c>
      <c r="W156" s="7" t="s">
        <v>154</v>
      </c>
      <c r="X156" s="7" t="s">
        <v>90</v>
      </c>
      <c r="Y156" s="7" t="n">
        <v>1</v>
      </c>
      <c r="Z156" s="7" t="n">
        <v>0</v>
      </c>
      <c r="AA156" s="7" t="str">
        <f aca="false">IF(Y156&gt;Z156,"Win",IF(Y156&lt;Z156,"Loss","Draw"))</f>
        <v>Win</v>
      </c>
      <c r="AB156" s="7" t="s">
        <v>99</v>
      </c>
      <c r="AC156" s="7" t="s">
        <v>99</v>
      </c>
      <c r="AD156" s="7" t="s">
        <v>172</v>
      </c>
      <c r="AE156" s="7" t="s">
        <v>744</v>
      </c>
      <c r="AF156" s="7" t="str">
        <f aca="false">IF(AD156&lt;AE156,AD156,AE156)</f>
        <v>Baby Dragon, Cannon, Dark Prince, Electro Spirit, Lightning, Royal Hogs, Skeletons, The Log</v>
      </c>
      <c r="AG156" s="7" t="str">
        <f aca="false">IF(AD156&lt;AE156,AE156,AD156)</f>
        <v>Barbarian Barrel, Dark Prince, Electro Spirit, Fisherman, Lightning, Monk, Royal Giant, Wizard</v>
      </c>
      <c r="AH156" s="7" t="str">
        <f aca="false">IF(AD156=AF156,AA156,IF(AA156="Win","Loss",IF(AA156="Loss","Win","Draw")))</f>
        <v>Win</v>
      </c>
      <c r="AI156" s="7" t="s">
        <v>102</v>
      </c>
    </row>
    <row r="157" customFormat="false" ht="16.5" hidden="false" customHeight="true" outlineLevel="0" collapsed="false">
      <c r="A157" s="7" t="s">
        <v>745</v>
      </c>
      <c r="B157" s="7" t="n">
        <v>1</v>
      </c>
      <c r="C157" s="7" t="s">
        <v>687</v>
      </c>
      <c r="D157" s="7" t="s">
        <v>688</v>
      </c>
      <c r="E157" s="7" t="s">
        <v>723</v>
      </c>
      <c r="F157" s="7" t="s">
        <v>724</v>
      </c>
      <c r="G157" s="7" t="s">
        <v>746</v>
      </c>
      <c r="H157" s="7" t="s">
        <v>81</v>
      </c>
      <c r="I157" s="7" t="s">
        <v>140</v>
      </c>
      <c r="J157" s="7" t="s">
        <v>141</v>
      </c>
      <c r="K157" s="7" t="s">
        <v>225</v>
      </c>
      <c r="L157" s="7" t="s">
        <v>226</v>
      </c>
      <c r="M157" s="7" t="s">
        <v>111</v>
      </c>
      <c r="N157" s="7" t="s">
        <v>87</v>
      </c>
      <c r="O157" s="7" t="s">
        <v>120</v>
      </c>
      <c r="P157" s="7" t="s">
        <v>113</v>
      </c>
      <c r="Q157" s="7" t="s">
        <v>168</v>
      </c>
      <c r="R157" s="7" t="s">
        <v>141</v>
      </c>
      <c r="S157" s="7" t="s">
        <v>144</v>
      </c>
      <c r="T157" s="7" t="s">
        <v>109</v>
      </c>
      <c r="U157" s="7" t="s">
        <v>97</v>
      </c>
      <c r="V157" s="7" t="s">
        <v>93</v>
      </c>
      <c r="W157" s="7" t="s">
        <v>154</v>
      </c>
      <c r="X157" s="7" t="s">
        <v>91</v>
      </c>
      <c r="Y157" s="7" t="n">
        <v>1</v>
      </c>
      <c r="Z157" s="7" t="n">
        <v>0</v>
      </c>
      <c r="AA157" s="7" t="str">
        <f aca="false">IF(Y157&gt;Z157,"Win",IF(Y157&lt;Z157,"Loss","Draw"))</f>
        <v>Win</v>
      </c>
      <c r="AB157" s="7" t="s">
        <v>99</v>
      </c>
      <c r="AC157" s="7" t="s">
        <v>99</v>
      </c>
      <c r="AD157" s="7" t="s">
        <v>228</v>
      </c>
      <c r="AE157" s="7" t="s">
        <v>223</v>
      </c>
      <c r="AF157" s="7" t="str">
        <f aca="false">IF(AD157&lt;AE157,AD157,AE157)</f>
        <v>Barbarian Barrel, Electro Spirit, Lightning, Magic Archer, Ronin, Royal Hogs, Skeletons, Tesla</v>
      </c>
      <c r="AG157" s="7" t="str">
        <f aca="false">IF(AD157&lt;AE157,AE157,AD157)</f>
        <v>Bats, Berserker, Bomb Tower, Fire Spirit, Magic Archer, Miner, Royal Delivery, Wall Breakers</v>
      </c>
      <c r="AH157" s="7" t="str">
        <f aca="false">IF(AD157=AF157,AA157,IF(AA157="Win","Loss",IF(AA157="Loss","Win","Draw")))</f>
        <v>Loss</v>
      </c>
      <c r="AI157" s="7" t="s">
        <v>102</v>
      </c>
    </row>
    <row r="158" customFormat="false" ht="16.5" hidden="false" customHeight="true" outlineLevel="0" collapsed="false">
      <c r="A158" s="7" t="s">
        <v>745</v>
      </c>
      <c r="B158" s="7" t="n">
        <v>2</v>
      </c>
      <c r="C158" s="7" t="s">
        <v>687</v>
      </c>
      <c r="D158" s="7" t="s">
        <v>688</v>
      </c>
      <c r="E158" s="7" t="s">
        <v>723</v>
      </c>
      <c r="F158" s="7" t="s">
        <v>724</v>
      </c>
      <c r="G158" s="7" t="s">
        <v>747</v>
      </c>
      <c r="H158" s="7" t="s">
        <v>81</v>
      </c>
      <c r="I158" s="7" t="s">
        <v>128</v>
      </c>
      <c r="J158" s="7" t="s">
        <v>149</v>
      </c>
      <c r="K158" s="7" t="s">
        <v>209</v>
      </c>
      <c r="L158" s="7" t="s">
        <v>85</v>
      </c>
      <c r="M158" s="7" t="s">
        <v>143</v>
      </c>
      <c r="N158" s="7" t="s">
        <v>91</v>
      </c>
      <c r="O158" s="7" t="s">
        <v>88</v>
      </c>
      <c r="P158" s="7" t="s">
        <v>146</v>
      </c>
      <c r="Q158" s="7" t="s">
        <v>287</v>
      </c>
      <c r="R158" s="7" t="s">
        <v>149</v>
      </c>
      <c r="S158" s="7" t="s">
        <v>135</v>
      </c>
      <c r="T158" s="7" t="s">
        <v>87</v>
      </c>
      <c r="U158" s="7" t="s">
        <v>148</v>
      </c>
      <c r="V158" s="7" t="s">
        <v>146</v>
      </c>
      <c r="W158" s="7" t="s">
        <v>147</v>
      </c>
      <c r="X158" s="7" t="s">
        <v>94</v>
      </c>
      <c r="Y158" s="7" t="n">
        <v>1</v>
      </c>
      <c r="Z158" s="7" t="n">
        <v>0</v>
      </c>
      <c r="AA158" s="7" t="str">
        <f aca="false">IF(Y158&gt;Z158,"Win",IF(Y158&lt;Z158,"Loss","Draw"))</f>
        <v>Win</v>
      </c>
      <c r="AB158" s="7" t="s">
        <v>99</v>
      </c>
      <c r="AC158" s="7" t="s">
        <v>99</v>
      </c>
      <c r="AD158" s="7" t="s">
        <v>748</v>
      </c>
      <c r="AE158" s="7" t="s">
        <v>726</v>
      </c>
      <c r="AF158" s="7" t="str">
        <f aca="false">IF(AD158&lt;AE158,AD158,AE158)</f>
        <v>Barbarian Barrel, Graveyard, Ice Spirit, Knight, Musketeer, Poison, Skeleton Dragons, Tombstone</v>
      </c>
      <c r="AG158" s="7" t="str">
        <f aca="false">IF(AD158&lt;AE158,AE158,AD158)</f>
        <v>Berserker, Fireball, Lava Hound, Skeleton Dragons, Spirit Empress, Tombstone, Valkyrie, Zap</v>
      </c>
      <c r="AH158" s="7" t="str">
        <f aca="false">IF(AD158=AF158,AA158,IF(AA158="Win","Loss",IF(AA158="Loss","Win","Draw")))</f>
        <v>Win</v>
      </c>
      <c r="AI158" s="7" t="s">
        <v>102</v>
      </c>
    </row>
    <row r="159" customFormat="false" ht="16.5" hidden="false" customHeight="true" outlineLevel="0" collapsed="false">
      <c r="A159" s="7" t="s">
        <v>745</v>
      </c>
      <c r="B159" s="7" t="n">
        <v>3</v>
      </c>
      <c r="C159" s="7" t="s">
        <v>687</v>
      </c>
      <c r="D159" s="7" t="s">
        <v>688</v>
      </c>
      <c r="E159" s="7" t="s">
        <v>723</v>
      </c>
      <c r="F159" s="7" t="s">
        <v>724</v>
      </c>
      <c r="G159" s="7" t="s">
        <v>749</v>
      </c>
      <c r="H159" s="7" t="s">
        <v>81</v>
      </c>
      <c r="I159" s="7" t="s">
        <v>210</v>
      </c>
      <c r="J159" s="7" t="s">
        <v>199</v>
      </c>
      <c r="K159" s="7" t="s">
        <v>239</v>
      </c>
      <c r="L159" s="7" t="s">
        <v>92</v>
      </c>
      <c r="M159" s="7" t="s">
        <v>202</v>
      </c>
      <c r="N159" s="7" t="s">
        <v>227</v>
      </c>
      <c r="O159" s="7" t="s">
        <v>109</v>
      </c>
      <c r="P159" s="7" t="s">
        <v>112</v>
      </c>
      <c r="Q159" s="7" t="s">
        <v>293</v>
      </c>
      <c r="R159" s="7" t="s">
        <v>232</v>
      </c>
      <c r="S159" s="7" t="s">
        <v>84</v>
      </c>
      <c r="T159" s="7" t="s">
        <v>170</v>
      </c>
      <c r="U159" s="7" t="s">
        <v>110</v>
      </c>
      <c r="V159" s="7" t="s">
        <v>107</v>
      </c>
      <c r="W159" s="7" t="s">
        <v>88</v>
      </c>
      <c r="X159" s="7" t="s">
        <v>120</v>
      </c>
      <c r="Y159" s="7" t="n">
        <v>1</v>
      </c>
      <c r="Z159" s="7" t="n">
        <v>0</v>
      </c>
      <c r="AA159" s="7" t="str">
        <f aca="false">IF(Y159&gt;Z159,"Win",IF(Y159&lt;Z159,"Loss","Draw"))</f>
        <v>Win</v>
      </c>
      <c r="AB159" s="7" t="s">
        <v>99</v>
      </c>
      <c r="AC159" s="7" t="s">
        <v>99</v>
      </c>
      <c r="AD159" s="7" t="s">
        <v>750</v>
      </c>
      <c r="AE159" s="7" t="s">
        <v>751</v>
      </c>
      <c r="AF159" s="7" t="str">
        <f aca="false">IF(AD159&lt;AE159,AD159,AE159)</f>
        <v>Arrows, Battle Ram, Golden Knight, Mega Knight, Mother Witch, Ronin, Royal Ghost, Zappies</v>
      </c>
      <c r="AG159" s="7" t="str">
        <f aca="false">IF(AD159&lt;AE159,AE159,AD159)</f>
        <v>Cannon, Furnace, Giant Snowball, Goblin Drill, Guards, Mighty Miner, Poison, Royal Delivery</v>
      </c>
      <c r="AH159" s="7" t="str">
        <f aca="false">IF(AD159=AF159,AA159,IF(AA159="Win","Loss",IF(AA159="Loss","Win","Draw")))</f>
        <v>Win</v>
      </c>
      <c r="AI159" s="7" t="s">
        <v>102</v>
      </c>
    </row>
    <row r="160" customFormat="false" ht="16.5" hidden="false" customHeight="true" outlineLevel="0" collapsed="false">
      <c r="A160" s="7" t="s">
        <v>752</v>
      </c>
      <c r="B160" s="7" t="n">
        <v>1</v>
      </c>
      <c r="C160" s="7" t="s">
        <v>687</v>
      </c>
      <c r="D160" s="7" t="s">
        <v>688</v>
      </c>
      <c r="E160" s="7" t="s">
        <v>723</v>
      </c>
      <c r="F160" s="7" t="s">
        <v>724</v>
      </c>
      <c r="G160" s="7" t="s">
        <v>753</v>
      </c>
      <c r="H160" s="7" t="s">
        <v>81</v>
      </c>
      <c r="I160" s="7" t="s">
        <v>107</v>
      </c>
      <c r="J160" s="7" t="s">
        <v>141</v>
      </c>
      <c r="K160" s="7" t="s">
        <v>84</v>
      </c>
      <c r="L160" s="7" t="s">
        <v>109</v>
      </c>
      <c r="M160" s="7" t="s">
        <v>111</v>
      </c>
      <c r="N160" s="7" t="s">
        <v>97</v>
      </c>
      <c r="O160" s="7" t="s">
        <v>88</v>
      </c>
      <c r="P160" s="7" t="s">
        <v>170</v>
      </c>
      <c r="Q160" s="7" t="s">
        <v>82</v>
      </c>
      <c r="R160" s="7" t="s">
        <v>213</v>
      </c>
      <c r="S160" s="7" t="s">
        <v>84</v>
      </c>
      <c r="T160" s="7" t="s">
        <v>156</v>
      </c>
      <c r="U160" s="7" t="s">
        <v>109</v>
      </c>
      <c r="V160" s="7" t="s">
        <v>112</v>
      </c>
      <c r="W160" s="7" t="s">
        <v>117</v>
      </c>
      <c r="X160" s="7" t="s">
        <v>85</v>
      </c>
      <c r="Y160" s="7" t="n">
        <v>0</v>
      </c>
      <c r="Z160" s="7" t="n">
        <v>1</v>
      </c>
      <c r="AA160" s="7" t="str">
        <f aca="false">IF(Y160&gt;Z160,"Win",IF(Y160&lt;Z160,"Loss","Draw"))</f>
        <v>Loss</v>
      </c>
      <c r="AB160" s="7" t="s">
        <v>99</v>
      </c>
      <c r="AC160" s="7" t="s">
        <v>99</v>
      </c>
      <c r="AD160" s="7" t="s">
        <v>754</v>
      </c>
      <c r="AE160" s="7" t="s">
        <v>663</v>
      </c>
      <c r="AF160" s="7" t="str">
        <f aca="false">IF(AD160&lt;AE160,AD160,AE160)</f>
        <v>Archers, Arrows, Bowler, Giant, Giant Snowball, Graveyard, Minions, Ronin</v>
      </c>
      <c r="AG160" s="7" t="str">
        <f aca="false">IF(AD160&lt;AE160,AE160,AD160)</f>
        <v>Cannon, Fire Spirit, Giant Snowball, Goblin Drill, Magic Archer, Poison, Ronin, Skeletons</v>
      </c>
      <c r="AH160" s="7" t="str">
        <f aca="false">IF(AD160=AF160,AA160,IF(AA160="Win","Loss",IF(AA160="Loss","Win","Draw")))</f>
        <v>Win</v>
      </c>
      <c r="AI160" s="7" t="s">
        <v>102</v>
      </c>
    </row>
    <row r="161" customFormat="false" ht="16.5" hidden="false" customHeight="true" outlineLevel="0" collapsed="false">
      <c r="A161" s="7" t="s">
        <v>752</v>
      </c>
      <c r="B161" s="7" t="n">
        <v>2</v>
      </c>
      <c r="C161" s="7" t="s">
        <v>687</v>
      </c>
      <c r="D161" s="7" t="s">
        <v>688</v>
      </c>
      <c r="E161" s="7" t="s">
        <v>723</v>
      </c>
      <c r="F161" s="7" t="s">
        <v>724</v>
      </c>
      <c r="G161" s="7" t="s">
        <v>755</v>
      </c>
      <c r="H161" s="7" t="s">
        <v>81</v>
      </c>
      <c r="I161" s="7" t="s">
        <v>82</v>
      </c>
      <c r="J161" s="7" t="s">
        <v>145</v>
      </c>
      <c r="K161" s="7" t="s">
        <v>181</v>
      </c>
      <c r="L161" s="7" t="s">
        <v>110</v>
      </c>
      <c r="M161" s="7" t="s">
        <v>226</v>
      </c>
      <c r="N161" s="7" t="s">
        <v>113</v>
      </c>
      <c r="O161" s="7" t="s">
        <v>112</v>
      </c>
      <c r="P161" s="7" t="s">
        <v>135</v>
      </c>
      <c r="Q161" s="7" t="s">
        <v>225</v>
      </c>
      <c r="R161" s="7" t="s">
        <v>141</v>
      </c>
      <c r="S161" s="7" t="s">
        <v>140</v>
      </c>
      <c r="T161" s="7" t="s">
        <v>87</v>
      </c>
      <c r="U161" s="7" t="s">
        <v>111</v>
      </c>
      <c r="V161" s="7" t="s">
        <v>120</v>
      </c>
      <c r="W161" s="7" t="s">
        <v>113</v>
      </c>
      <c r="X161" s="7" t="s">
        <v>226</v>
      </c>
      <c r="Y161" s="7" t="n">
        <v>1</v>
      </c>
      <c r="Z161" s="7" t="n">
        <v>0</v>
      </c>
      <c r="AA161" s="7" t="str">
        <f aca="false">IF(Y161&gt;Z161,"Win",IF(Y161&lt;Z161,"Loss","Draw"))</f>
        <v>Win</v>
      </c>
      <c r="AB161" s="7" t="s">
        <v>99</v>
      </c>
      <c r="AC161" s="7" t="s">
        <v>99</v>
      </c>
      <c r="AD161" s="7" t="s">
        <v>756</v>
      </c>
      <c r="AE161" s="7" t="s">
        <v>228</v>
      </c>
      <c r="AF161" s="7" t="str">
        <f aca="false">IF(AD161&lt;AE161,AD161,AE161)</f>
        <v>Archers, Arrows, Balloon, Bomb Tower, Guards, Miner, Monk, Zap</v>
      </c>
      <c r="AG161" s="7" t="str">
        <f aca="false">IF(AD161&lt;AE161,AE161,AD161)</f>
        <v>Bats, Berserker, Bomb Tower, Fire Spirit, Magic Archer, Miner, Royal Delivery, Wall Breakers</v>
      </c>
      <c r="AH161" s="7" t="str">
        <f aca="false">IF(AD161=AF161,AA161,IF(AA161="Win","Loss",IF(AA161="Loss","Win","Draw")))</f>
        <v>Win</v>
      </c>
      <c r="AI161" s="7" t="s">
        <v>102</v>
      </c>
    </row>
    <row r="162" customFormat="false" ht="16.5" hidden="false" customHeight="true" outlineLevel="0" collapsed="false">
      <c r="A162" s="7" t="s">
        <v>752</v>
      </c>
      <c r="B162" s="7" t="n">
        <v>3</v>
      </c>
      <c r="C162" s="7" t="s">
        <v>687</v>
      </c>
      <c r="D162" s="7" t="s">
        <v>688</v>
      </c>
      <c r="E162" s="7" t="s">
        <v>723</v>
      </c>
      <c r="F162" s="7" t="s">
        <v>724</v>
      </c>
      <c r="G162" s="7" t="s">
        <v>757</v>
      </c>
      <c r="H162" s="7" t="s">
        <v>81</v>
      </c>
      <c r="I162" s="7" t="s">
        <v>90</v>
      </c>
      <c r="J162" s="7" t="s">
        <v>91</v>
      </c>
      <c r="K162" s="7" t="s">
        <v>92</v>
      </c>
      <c r="L162" s="7" t="s">
        <v>96</v>
      </c>
      <c r="M162" s="7" t="s">
        <v>93</v>
      </c>
      <c r="N162" s="7" t="s">
        <v>87</v>
      </c>
      <c r="O162" s="7" t="s">
        <v>94</v>
      </c>
      <c r="P162" s="7" t="s">
        <v>95</v>
      </c>
      <c r="Q162" s="7" t="s">
        <v>293</v>
      </c>
      <c r="R162" s="7" t="s">
        <v>175</v>
      </c>
      <c r="S162" s="7" t="s">
        <v>144</v>
      </c>
      <c r="T162" s="7" t="s">
        <v>167</v>
      </c>
      <c r="U162" s="7" t="s">
        <v>154</v>
      </c>
      <c r="V162" s="7" t="s">
        <v>97</v>
      </c>
      <c r="W162" s="7" t="s">
        <v>93</v>
      </c>
      <c r="X162" s="7" t="s">
        <v>182</v>
      </c>
      <c r="Y162" s="7" t="n">
        <v>1</v>
      </c>
      <c r="Z162" s="7" t="n">
        <v>0</v>
      </c>
      <c r="AA162" s="7" t="str">
        <f aca="false">IF(Y162&gt;Z162,"Win",IF(Y162&lt;Z162,"Loss","Draw"))</f>
        <v>Win</v>
      </c>
      <c r="AB162" s="7" t="s">
        <v>99</v>
      </c>
      <c r="AC162" s="7" t="s">
        <v>99</v>
      </c>
      <c r="AD162" s="7" t="s">
        <v>758</v>
      </c>
      <c r="AE162" s="7" t="s">
        <v>759</v>
      </c>
      <c r="AF162" s="7" t="str">
        <f aca="false">IF(AD162&lt;AE162,AD162,AE162)</f>
        <v>Barbarian Barrel, Berserker, Electro Spirit, Fireball, Fisherman, Hunter, Royal Ghost, Royal Giant</v>
      </c>
      <c r="AG162" s="7" t="str">
        <f aca="false">IF(AD162&lt;AE162,AE162,AD162)</f>
        <v>Boss Bandit, Electro Spirit, Furnace, Hog Rider, Lightning, Skeletons, Tesla, The Log</v>
      </c>
      <c r="AH162" s="7" t="str">
        <f aca="false">IF(AD162=AF162,AA162,IF(AA162="Win","Loss",IF(AA162="Loss","Win","Draw")))</f>
        <v>Win</v>
      </c>
      <c r="AI162" s="7" t="s">
        <v>102</v>
      </c>
    </row>
    <row r="163" customFormat="false" ht="16.5" hidden="false" customHeight="true" outlineLevel="0" collapsed="false">
      <c r="A163" s="7" t="s">
        <v>760</v>
      </c>
      <c r="B163" s="7" t="n">
        <v>1</v>
      </c>
      <c r="C163" s="7" t="s">
        <v>687</v>
      </c>
      <c r="D163" s="7" t="s">
        <v>688</v>
      </c>
      <c r="E163" s="7" t="s">
        <v>723</v>
      </c>
      <c r="F163" s="7" t="s">
        <v>724</v>
      </c>
      <c r="G163" s="7" t="s">
        <v>761</v>
      </c>
      <c r="H163" s="7" t="s">
        <v>81</v>
      </c>
      <c r="I163" s="7" t="s">
        <v>169</v>
      </c>
      <c r="J163" s="7" t="s">
        <v>213</v>
      </c>
      <c r="K163" s="7" t="s">
        <v>200</v>
      </c>
      <c r="L163" s="7" t="s">
        <v>191</v>
      </c>
      <c r="M163" s="7" t="s">
        <v>596</v>
      </c>
      <c r="N163" s="7" t="s">
        <v>154</v>
      </c>
      <c r="O163" s="7" t="s">
        <v>336</v>
      </c>
      <c r="P163" s="7" t="s">
        <v>91</v>
      </c>
      <c r="Q163" s="7" t="s">
        <v>142</v>
      </c>
      <c r="R163" s="7" t="s">
        <v>115</v>
      </c>
      <c r="S163" s="7" t="s">
        <v>287</v>
      </c>
      <c r="T163" s="7" t="s">
        <v>111</v>
      </c>
      <c r="U163" s="7" t="s">
        <v>140</v>
      </c>
      <c r="V163" s="7" t="s">
        <v>143</v>
      </c>
      <c r="W163" s="7" t="s">
        <v>176</v>
      </c>
      <c r="X163" s="7" t="s">
        <v>334</v>
      </c>
      <c r="Y163" s="7" t="n">
        <v>0</v>
      </c>
      <c r="Z163" s="7" t="n">
        <v>1</v>
      </c>
      <c r="AA163" s="7" t="str">
        <f aca="false">IF(Y163&gt;Z163,"Win",IF(Y163&lt;Z163,"Loss","Draw"))</f>
        <v>Loss</v>
      </c>
      <c r="AB163" s="7" t="s">
        <v>99</v>
      </c>
      <c r="AC163" s="7" t="s">
        <v>99</v>
      </c>
      <c r="AD163" s="7" t="s">
        <v>762</v>
      </c>
      <c r="AE163" s="7" t="s">
        <v>394</v>
      </c>
      <c r="AF163" s="7" t="str">
        <f aca="false">IF(AD163&lt;AE163,AD163,AE163)</f>
        <v>Baby Dragon, Barbarian Barrel, Bowler, Electro Giant, Goblin Cage, Ice Wizard, Lightning, Tornado</v>
      </c>
      <c r="AG163" s="7" t="str">
        <f aca="false">IF(AD163&lt;AE163,AE163,AD163)</f>
        <v>Dart Goblin, Fire Spirit, Goblin Barrel, Goblins, Ice Spirit, Rocket, Valkyrie, Wall Breakers</v>
      </c>
      <c r="AH163" s="7" t="str">
        <f aca="false">IF(AD163=AF163,AA163,IF(AA163="Win","Loss",IF(AA163="Loss","Win","Draw")))</f>
        <v>Loss</v>
      </c>
      <c r="AI163" s="7" t="s">
        <v>102</v>
      </c>
    </row>
    <row r="164" customFormat="false" ht="16.5" hidden="false" customHeight="true" outlineLevel="0" collapsed="false">
      <c r="A164" s="7" t="s">
        <v>760</v>
      </c>
      <c r="B164" s="7" t="n">
        <v>2</v>
      </c>
      <c r="C164" s="7" t="s">
        <v>687</v>
      </c>
      <c r="D164" s="7" t="s">
        <v>688</v>
      </c>
      <c r="E164" s="7" t="s">
        <v>723</v>
      </c>
      <c r="F164" s="7" t="s">
        <v>724</v>
      </c>
      <c r="G164" s="7" t="s">
        <v>763</v>
      </c>
      <c r="H164" s="7" t="s">
        <v>81</v>
      </c>
      <c r="I164" s="7" t="s">
        <v>168</v>
      </c>
      <c r="J164" s="7" t="s">
        <v>83</v>
      </c>
      <c r="K164" s="7" t="s">
        <v>170</v>
      </c>
      <c r="L164" s="7" t="s">
        <v>146</v>
      </c>
      <c r="M164" s="7" t="s">
        <v>93</v>
      </c>
      <c r="N164" s="7" t="s">
        <v>97</v>
      </c>
      <c r="O164" s="7" t="s">
        <v>167</v>
      </c>
      <c r="P164" s="7" t="s">
        <v>94</v>
      </c>
      <c r="Q164" s="7" t="s">
        <v>90</v>
      </c>
      <c r="R164" s="7" t="s">
        <v>181</v>
      </c>
      <c r="S164" s="7" t="s">
        <v>96</v>
      </c>
      <c r="T164" s="7" t="s">
        <v>97</v>
      </c>
      <c r="U164" s="7" t="s">
        <v>93</v>
      </c>
      <c r="V164" s="7" t="s">
        <v>95</v>
      </c>
      <c r="W164" s="7" t="s">
        <v>94</v>
      </c>
      <c r="X164" s="7" t="s">
        <v>91</v>
      </c>
      <c r="Y164" s="7" t="n">
        <v>1</v>
      </c>
      <c r="Z164" s="7" t="n">
        <v>0</v>
      </c>
      <c r="AA164" s="7" t="str">
        <f aca="false">IF(Y164&gt;Z164,"Win",IF(Y164&lt;Z164,"Loss","Draw"))</f>
        <v>Win</v>
      </c>
      <c r="AB164" s="7" t="s">
        <v>99</v>
      </c>
      <c r="AC164" s="7" t="s">
        <v>99</v>
      </c>
      <c r="AD164" s="7" t="s">
        <v>764</v>
      </c>
      <c r="AE164" s="7" t="s">
        <v>765</v>
      </c>
      <c r="AF164" s="7" t="str">
        <f aca="false">IF(AD164&lt;AE164,AD164,AE164)</f>
        <v>Barbarian Barrel, Electro Spirit, Fireball, Fisherman, Hunter, Monk, Royal Giant, Skeletons</v>
      </c>
      <c r="AG164" s="7" t="str">
        <f aca="false">IF(AD164&lt;AE164,AE164,AD164)</f>
        <v>Cannon, Dark Prince, Electro Spirit, Fireball, Royal Hogs, Skeleton Dragons, Skeletons, The Log</v>
      </c>
      <c r="AH164" s="7" t="str">
        <f aca="false">IF(AD164=AF164,AA164,IF(AA164="Win","Loss",IF(AA164="Loss","Win","Draw")))</f>
        <v>Loss</v>
      </c>
      <c r="AI164" s="7" t="s">
        <v>102</v>
      </c>
    </row>
    <row r="165" customFormat="false" ht="16.5" hidden="false" customHeight="true" outlineLevel="0" collapsed="false">
      <c r="A165" s="7" t="s">
        <v>760</v>
      </c>
      <c r="B165" s="7" t="n">
        <v>3</v>
      </c>
      <c r="C165" s="7" t="s">
        <v>687</v>
      </c>
      <c r="D165" s="7" t="s">
        <v>688</v>
      </c>
      <c r="E165" s="7" t="s">
        <v>723</v>
      </c>
      <c r="F165" s="7" t="s">
        <v>724</v>
      </c>
      <c r="G165" s="7" t="s">
        <v>766</v>
      </c>
      <c r="H165" s="7" t="s">
        <v>81</v>
      </c>
      <c r="I165" s="7" t="s">
        <v>107</v>
      </c>
      <c r="J165" s="7" t="s">
        <v>115</v>
      </c>
      <c r="K165" s="7" t="s">
        <v>84</v>
      </c>
      <c r="L165" s="7" t="s">
        <v>130</v>
      </c>
      <c r="M165" s="7" t="s">
        <v>111</v>
      </c>
      <c r="N165" s="7" t="s">
        <v>109</v>
      </c>
      <c r="O165" s="7" t="s">
        <v>88</v>
      </c>
      <c r="P165" s="7" t="s">
        <v>144</v>
      </c>
      <c r="Q165" s="7" t="s">
        <v>84</v>
      </c>
      <c r="R165" s="7" t="s">
        <v>141</v>
      </c>
      <c r="S165" s="7" t="s">
        <v>199</v>
      </c>
      <c r="T165" s="7" t="s">
        <v>87</v>
      </c>
      <c r="U165" s="7" t="s">
        <v>88</v>
      </c>
      <c r="V165" s="7" t="s">
        <v>170</v>
      </c>
      <c r="W165" s="7" t="s">
        <v>107</v>
      </c>
      <c r="X165" s="7" t="s">
        <v>120</v>
      </c>
      <c r="Y165" s="7" t="n">
        <v>3</v>
      </c>
      <c r="Z165" s="7" t="n">
        <v>0</v>
      </c>
      <c r="AA165" s="7" t="str">
        <f aca="false">IF(Y165&gt;Z165,"Win",IF(Y165&lt;Z165,"Loss","Draw"))</f>
        <v>Win</v>
      </c>
      <c r="AB165" s="7" t="s">
        <v>99</v>
      </c>
      <c r="AC165" s="7" t="s">
        <v>99</v>
      </c>
      <c r="AD165" s="7" t="s">
        <v>315</v>
      </c>
      <c r="AE165" s="7" t="s">
        <v>767</v>
      </c>
      <c r="AF165" s="7" t="str">
        <f aca="false">IF(AD165&lt;AE165,AD165,AE165)</f>
        <v>Berserker, Cannon, Giant Snowball, Goblin Drill, Golden Knight, Magic Archer, Poison, Royal Delivery</v>
      </c>
      <c r="AG165" s="7" t="str">
        <f aca="false">IF(AD165&lt;AE165,AE165,AD165)</f>
        <v>Bomber, Fire Spirit, Giant Snowball, Goblin Drill, Goblins, Poison, Ronin, Tesla</v>
      </c>
      <c r="AH165" s="7" t="str">
        <f aca="false">IF(AD165=AF165,AA165,IF(AA165="Win","Loss",IF(AA165="Loss","Win","Draw")))</f>
        <v>Loss</v>
      </c>
      <c r="AI165" s="7" t="s">
        <v>102</v>
      </c>
    </row>
    <row r="166" customFormat="false" ht="16.5" hidden="false" customHeight="true" outlineLevel="0" collapsed="false">
      <c r="A166" s="7" t="s">
        <v>768</v>
      </c>
      <c r="B166" s="7" t="n">
        <v>1</v>
      </c>
      <c r="C166" s="7" t="s">
        <v>687</v>
      </c>
      <c r="D166" s="7" t="s">
        <v>688</v>
      </c>
      <c r="E166" s="7" t="s">
        <v>723</v>
      </c>
      <c r="F166" s="7" t="s">
        <v>724</v>
      </c>
      <c r="G166" s="7" t="s">
        <v>769</v>
      </c>
      <c r="H166" s="7" t="s">
        <v>81</v>
      </c>
      <c r="I166" s="7" t="s">
        <v>168</v>
      </c>
      <c r="J166" s="7" t="s">
        <v>108</v>
      </c>
      <c r="K166" s="7" t="s">
        <v>170</v>
      </c>
      <c r="L166" s="7" t="s">
        <v>143</v>
      </c>
      <c r="M166" s="7" t="s">
        <v>97</v>
      </c>
      <c r="N166" s="7" t="s">
        <v>167</v>
      </c>
      <c r="O166" s="7" t="s">
        <v>183</v>
      </c>
      <c r="P166" s="7" t="s">
        <v>120</v>
      </c>
      <c r="Q166" s="7" t="s">
        <v>168</v>
      </c>
      <c r="R166" s="7" t="s">
        <v>83</v>
      </c>
      <c r="S166" s="7" t="s">
        <v>169</v>
      </c>
      <c r="T166" s="7" t="s">
        <v>170</v>
      </c>
      <c r="U166" s="7" t="s">
        <v>93</v>
      </c>
      <c r="V166" s="7" t="s">
        <v>97</v>
      </c>
      <c r="W166" s="7" t="s">
        <v>167</v>
      </c>
      <c r="X166" s="7" t="s">
        <v>154</v>
      </c>
      <c r="Y166" s="7" t="n">
        <v>0</v>
      </c>
      <c r="Z166" s="7" t="n">
        <v>1</v>
      </c>
      <c r="AA166" s="7" t="str">
        <f aca="false">IF(Y166&gt;Z166,"Win",IF(Y166&lt;Z166,"Loss","Draw"))</f>
        <v>Loss</v>
      </c>
      <c r="AB166" s="7" t="s">
        <v>99</v>
      </c>
      <c r="AC166" s="7" t="s">
        <v>99</v>
      </c>
      <c r="AD166" s="7" t="s">
        <v>770</v>
      </c>
      <c r="AE166" s="7" t="s">
        <v>172</v>
      </c>
      <c r="AF166" s="7" t="str">
        <f aca="false">IF(AD166&lt;AE166,AD166,AE166)</f>
        <v>Archer Queen, Cannon, Earthquake, Ice Spirit, Royal Delivery, Royal Hogs, Skeletons, The Log</v>
      </c>
      <c r="AG166" s="7" t="str">
        <f aca="false">IF(AD166&lt;AE166,AE166,AD166)</f>
        <v>Baby Dragon, Cannon, Dark Prince, Electro Spirit, Lightning, Royal Hogs, Skeletons, The Log</v>
      </c>
      <c r="AH166" s="7" t="str">
        <f aca="false">IF(AD166=AF166,AA166,IF(AA166="Win","Loss",IF(AA166="Loss","Win","Draw")))</f>
        <v>Loss</v>
      </c>
      <c r="AI166" s="7" t="s">
        <v>102</v>
      </c>
    </row>
    <row r="167" customFormat="false" ht="16.5" hidden="false" customHeight="true" outlineLevel="0" collapsed="false">
      <c r="A167" s="7" t="s">
        <v>768</v>
      </c>
      <c r="B167" s="7" t="n">
        <v>2</v>
      </c>
      <c r="C167" s="7" t="s">
        <v>687</v>
      </c>
      <c r="D167" s="7" t="s">
        <v>688</v>
      </c>
      <c r="E167" s="7" t="s">
        <v>723</v>
      </c>
      <c r="F167" s="7" t="s">
        <v>724</v>
      </c>
      <c r="G167" s="7" t="s">
        <v>771</v>
      </c>
      <c r="H167" s="7" t="s">
        <v>81</v>
      </c>
      <c r="I167" s="7" t="s">
        <v>128</v>
      </c>
      <c r="J167" s="7" t="s">
        <v>209</v>
      </c>
      <c r="K167" s="7" t="s">
        <v>200</v>
      </c>
      <c r="L167" s="7" t="s">
        <v>85</v>
      </c>
      <c r="M167" s="7" t="s">
        <v>111</v>
      </c>
      <c r="N167" s="7" t="s">
        <v>91</v>
      </c>
      <c r="O167" s="7" t="s">
        <v>88</v>
      </c>
      <c r="P167" s="7" t="s">
        <v>146</v>
      </c>
      <c r="Q167" s="7" t="s">
        <v>132</v>
      </c>
      <c r="R167" s="7" t="s">
        <v>91</v>
      </c>
      <c r="S167" s="7" t="s">
        <v>200</v>
      </c>
      <c r="T167" s="7" t="s">
        <v>90</v>
      </c>
      <c r="U167" s="7" t="s">
        <v>174</v>
      </c>
      <c r="V167" s="7" t="s">
        <v>94</v>
      </c>
      <c r="W167" s="7" t="s">
        <v>365</v>
      </c>
      <c r="X167" s="7" t="s">
        <v>115</v>
      </c>
      <c r="Y167" s="7" t="n">
        <v>1</v>
      </c>
      <c r="Z167" s="7" t="n">
        <v>0</v>
      </c>
      <c r="AA167" s="7" t="str">
        <f aca="false">IF(Y167&gt;Z167,"Win",IF(Y167&lt;Z167,"Loss","Draw"))</f>
        <v>Win</v>
      </c>
      <c r="AB167" s="7" t="s">
        <v>99</v>
      </c>
      <c r="AC167" s="7" t="s">
        <v>99</v>
      </c>
      <c r="AD167" s="7" t="s">
        <v>772</v>
      </c>
      <c r="AE167" s="7" t="s">
        <v>773</v>
      </c>
      <c r="AF167" s="7" t="str">
        <f aca="false">IF(AD167&lt;AE167,AD167,AE167)</f>
        <v>Barbarian Barrel, Fire Spirit, Goblin Cage, Graveyard, Knight, Musketeer, Poison, Skeleton Dragons</v>
      </c>
      <c r="AG167" s="7" t="str">
        <f aca="false">IF(AD167&lt;AE167,AE167,AD167)</f>
        <v>Barbarian Barrel, Fireball, Goblin Cage, Goblins, Heal Spirit, Lumberjack, Phoenix, Royal Giant</v>
      </c>
      <c r="AH167" s="7" t="str">
        <f aca="false">IF(AD167=AF167,AA167,IF(AA167="Win","Loss",IF(AA167="Loss","Win","Draw")))</f>
        <v>Win</v>
      </c>
      <c r="AI167" s="7" t="s">
        <v>102</v>
      </c>
    </row>
    <row r="168" customFormat="false" ht="16.5" hidden="false" customHeight="true" outlineLevel="0" collapsed="false">
      <c r="A168" s="7" t="s">
        <v>768</v>
      </c>
      <c r="B168" s="7" t="n">
        <v>3</v>
      </c>
      <c r="C168" s="7" t="s">
        <v>687</v>
      </c>
      <c r="D168" s="7" t="s">
        <v>688</v>
      </c>
      <c r="E168" s="7" t="s">
        <v>723</v>
      </c>
      <c r="F168" s="7" t="s">
        <v>724</v>
      </c>
      <c r="G168" s="7" t="s">
        <v>774</v>
      </c>
      <c r="H168" s="7" t="s">
        <v>81</v>
      </c>
      <c r="I168" s="7" t="s">
        <v>319</v>
      </c>
      <c r="J168" s="7" t="s">
        <v>145</v>
      </c>
      <c r="K168" s="7" t="s">
        <v>195</v>
      </c>
      <c r="L168" s="7" t="s">
        <v>148</v>
      </c>
      <c r="M168" s="7" t="s">
        <v>130</v>
      </c>
      <c r="N168" s="7" t="s">
        <v>117</v>
      </c>
      <c r="O168" s="7" t="s">
        <v>112</v>
      </c>
      <c r="P168" s="7" t="s">
        <v>84</v>
      </c>
      <c r="Q168" s="7" t="s">
        <v>142</v>
      </c>
      <c r="R168" s="7" t="s">
        <v>141</v>
      </c>
      <c r="S168" s="7" t="s">
        <v>140</v>
      </c>
      <c r="T168" s="7" t="s">
        <v>87</v>
      </c>
      <c r="U168" s="7" t="s">
        <v>111</v>
      </c>
      <c r="V168" s="7" t="s">
        <v>143</v>
      </c>
      <c r="W168" s="7" t="s">
        <v>120</v>
      </c>
      <c r="X168" s="7" t="s">
        <v>113</v>
      </c>
      <c r="Y168" s="7" t="n">
        <v>0</v>
      </c>
      <c r="Z168" s="7" t="n">
        <v>1</v>
      </c>
      <c r="AA168" s="7" t="str">
        <f aca="false">IF(Y168&gt;Z168,"Win",IF(Y168&lt;Z168,"Loss","Draw"))</f>
        <v>Loss</v>
      </c>
      <c r="AB168" s="7" t="s">
        <v>99</v>
      </c>
      <c r="AC168" s="7" t="s">
        <v>99</v>
      </c>
      <c r="AD168" s="7" t="s">
        <v>775</v>
      </c>
      <c r="AE168" s="7" t="s">
        <v>351</v>
      </c>
      <c r="AF168" s="7" t="str">
        <f aca="false">IF(AD168&lt;AE168,AD168,AE168)</f>
        <v>Arrows, Balloon, Bomber, Giant Snowball, Inferno Dragon, Lava Hound, Minions, Skeleton Army</v>
      </c>
      <c r="AG168" s="7" t="str">
        <f aca="false">IF(AD168&lt;AE168,AE168,AD168)</f>
        <v>Berserker, Bomb Tower, Fire Spirit, Goblin Barrel, Ice Spirit, Magic Archer, Royal Delivery, Wall Breakers</v>
      </c>
      <c r="AH168" s="7" t="str">
        <f aca="false">IF(AD168=AF168,AA168,IF(AA168="Win","Loss",IF(AA168="Loss","Win","Draw")))</f>
        <v>Loss</v>
      </c>
      <c r="AI168" s="7" t="s">
        <v>102</v>
      </c>
    </row>
    <row r="169" customFormat="false" ht="16.5" hidden="false" customHeight="true" outlineLevel="0" collapsed="false">
      <c r="A169" s="5" t="s">
        <v>776</v>
      </c>
      <c r="B169" s="5" t="n">
        <v>1</v>
      </c>
      <c r="C169" s="5" t="s">
        <v>687</v>
      </c>
      <c r="D169" s="5" t="s">
        <v>688</v>
      </c>
      <c r="E169" s="5" t="s">
        <v>533</v>
      </c>
      <c r="F169" s="5" t="s">
        <v>534</v>
      </c>
      <c r="G169" s="5" t="s">
        <v>777</v>
      </c>
      <c r="H169" s="5" t="s">
        <v>81</v>
      </c>
      <c r="I169" s="5" t="s">
        <v>319</v>
      </c>
      <c r="J169" s="5" t="s">
        <v>145</v>
      </c>
      <c r="K169" s="5" t="s">
        <v>195</v>
      </c>
      <c r="L169" s="5" t="s">
        <v>117</v>
      </c>
      <c r="M169" s="5" t="s">
        <v>130</v>
      </c>
      <c r="N169" s="5" t="s">
        <v>148</v>
      </c>
      <c r="O169" s="5" t="s">
        <v>112</v>
      </c>
      <c r="P169" s="5" t="s">
        <v>84</v>
      </c>
      <c r="Q169" s="5" t="s">
        <v>169</v>
      </c>
      <c r="R169" s="5" t="s">
        <v>199</v>
      </c>
      <c r="S169" s="5" t="s">
        <v>200</v>
      </c>
      <c r="T169" s="5" t="s">
        <v>336</v>
      </c>
      <c r="U169" s="5" t="s">
        <v>191</v>
      </c>
      <c r="V169" s="5" t="s">
        <v>91</v>
      </c>
      <c r="W169" s="5" t="s">
        <v>154</v>
      </c>
      <c r="X169" s="5" t="s">
        <v>136</v>
      </c>
      <c r="Y169" s="5" t="n">
        <v>2</v>
      </c>
      <c r="Z169" s="5" t="n">
        <v>0</v>
      </c>
      <c r="AA169" s="5" t="str">
        <f aca="false">IF(Y169&gt;Z169,"Win",IF(Y169&lt;Z169,"Loss","Draw"))</f>
        <v>Win</v>
      </c>
      <c r="AB169" s="5" t="s">
        <v>98</v>
      </c>
      <c r="AC169" s="5" t="s">
        <v>99</v>
      </c>
      <c r="AD169" s="5" t="s">
        <v>775</v>
      </c>
      <c r="AE169" s="5" t="s">
        <v>778</v>
      </c>
      <c r="AF169" s="5" t="str">
        <f aca="false">IF(AD169&lt;AE169,AD169,AE169)</f>
        <v>Arrows, Balloon, Bomber, Giant Snowball, Inferno Dragon, Lava Hound, Minions, Skeleton Army</v>
      </c>
      <c r="AG169" s="5" t="str">
        <f aca="false">IF(AD169&lt;AE169,AE169,AD169)</f>
        <v>Baby Dragon, Barbarian Barrel, Goblin Cage, Golden Knight, Golem, Ice Wizard, Lightning, Tornado</v>
      </c>
      <c r="AH169" s="5" t="str">
        <f aca="false">IF(AD169=AF169,AA169,IF(AA169="Win","Loss",IF(AA169="Loss","Win","Draw")))</f>
        <v>Win</v>
      </c>
      <c r="AI169" s="5" t="s">
        <v>102</v>
      </c>
    </row>
    <row r="170" customFormat="false" ht="16.5" hidden="false" customHeight="true" outlineLevel="0" collapsed="false">
      <c r="A170" s="5" t="s">
        <v>776</v>
      </c>
      <c r="B170" s="5" t="n">
        <v>2</v>
      </c>
      <c r="C170" s="5" t="s">
        <v>687</v>
      </c>
      <c r="D170" s="5" t="s">
        <v>688</v>
      </c>
      <c r="E170" s="5" t="s">
        <v>533</v>
      </c>
      <c r="F170" s="5" t="s">
        <v>534</v>
      </c>
      <c r="G170" s="5" t="s">
        <v>779</v>
      </c>
      <c r="H170" s="5" t="s">
        <v>251</v>
      </c>
      <c r="I170" s="5" t="s">
        <v>90</v>
      </c>
      <c r="J170" s="5" t="s">
        <v>91</v>
      </c>
      <c r="K170" s="5" t="s">
        <v>92</v>
      </c>
      <c r="L170" s="5" t="s">
        <v>96</v>
      </c>
      <c r="M170" s="5" t="s">
        <v>93</v>
      </c>
      <c r="N170" s="5" t="s">
        <v>97</v>
      </c>
      <c r="O170" s="5" t="s">
        <v>94</v>
      </c>
      <c r="P170" s="5" t="s">
        <v>95</v>
      </c>
      <c r="Q170" s="5" t="s">
        <v>293</v>
      </c>
      <c r="R170" s="5" t="s">
        <v>244</v>
      </c>
      <c r="S170" s="5" t="s">
        <v>144</v>
      </c>
      <c r="T170" s="5" t="s">
        <v>88</v>
      </c>
      <c r="U170" s="5" t="s">
        <v>85</v>
      </c>
      <c r="V170" s="5" t="s">
        <v>110</v>
      </c>
      <c r="W170" s="5" t="s">
        <v>143</v>
      </c>
      <c r="X170" s="5" t="s">
        <v>120</v>
      </c>
      <c r="Y170" s="5" t="n">
        <v>1</v>
      </c>
      <c r="Z170" s="5" t="n">
        <v>0</v>
      </c>
      <c r="AA170" s="5" t="str">
        <f aca="false">IF(Y170&gt;Z170,"Win",IF(Y170&lt;Z170,"Loss","Draw"))</f>
        <v>Win</v>
      </c>
      <c r="AB170" s="5" t="s">
        <v>98</v>
      </c>
      <c r="AC170" s="5" t="s">
        <v>99</v>
      </c>
      <c r="AD170" s="5" t="s">
        <v>101</v>
      </c>
      <c r="AE170" s="5" t="s">
        <v>780</v>
      </c>
      <c r="AF170" s="5" t="str">
        <f aca="false">IF(AD170&lt;AE170,AD170,AE170)</f>
        <v>Barbarian Barrel, Electro Spirit, Fireball, Fisherman, Hunter, Royal Ghost, Royal Giant, Skeletons</v>
      </c>
      <c r="AG170" s="5" t="str">
        <f aca="false">IF(AD170&lt;AE170,AE170,AD170)</f>
        <v>Furnace, Graveyard, Guards, Ice Golem, Ice Spirit, Poison, Royal Delivery, Tesla</v>
      </c>
      <c r="AH170" s="5" t="str">
        <f aca="false">IF(AD170=AF170,AA170,IF(AA170="Win","Loss",IF(AA170="Loss","Win","Draw")))</f>
        <v>Win</v>
      </c>
      <c r="AI170" s="5" t="s">
        <v>102</v>
      </c>
    </row>
    <row r="171" customFormat="false" ht="16.5" hidden="false" customHeight="true" outlineLevel="0" collapsed="false">
      <c r="A171" s="5" t="s">
        <v>776</v>
      </c>
      <c r="B171" s="5" t="n">
        <v>3</v>
      </c>
      <c r="C171" s="5" t="s">
        <v>687</v>
      </c>
      <c r="D171" s="5" t="s">
        <v>688</v>
      </c>
      <c r="E171" s="5" t="s">
        <v>533</v>
      </c>
      <c r="F171" s="5" t="s">
        <v>534</v>
      </c>
      <c r="G171" s="5" t="s">
        <v>781</v>
      </c>
      <c r="H171" s="5" t="s">
        <v>81</v>
      </c>
      <c r="I171" s="5" t="s">
        <v>116</v>
      </c>
      <c r="J171" s="5" t="s">
        <v>108</v>
      </c>
      <c r="K171" s="5" t="s">
        <v>225</v>
      </c>
      <c r="L171" s="5" t="s">
        <v>182</v>
      </c>
      <c r="M171" s="5" t="s">
        <v>143</v>
      </c>
      <c r="N171" s="5" t="s">
        <v>87</v>
      </c>
      <c r="O171" s="5" t="s">
        <v>167</v>
      </c>
      <c r="P171" s="5" t="s">
        <v>183</v>
      </c>
      <c r="Q171" s="5" t="s">
        <v>142</v>
      </c>
      <c r="R171" s="5" t="s">
        <v>141</v>
      </c>
      <c r="S171" s="5" t="s">
        <v>140</v>
      </c>
      <c r="T171" s="5" t="s">
        <v>97</v>
      </c>
      <c r="U171" s="5" t="s">
        <v>93</v>
      </c>
      <c r="V171" s="5" t="s">
        <v>111</v>
      </c>
      <c r="W171" s="5" t="s">
        <v>87</v>
      </c>
      <c r="X171" s="5" t="s">
        <v>129</v>
      </c>
      <c r="Y171" s="5" t="n">
        <v>1</v>
      </c>
      <c r="Z171" s="5" t="n">
        <v>0</v>
      </c>
      <c r="AA171" s="5" t="str">
        <f aca="false">IF(Y171&gt;Z171,"Win",IF(Y171&lt;Z171,"Loss","Draw"))</f>
        <v>Win</v>
      </c>
      <c r="AB171" s="5" t="s">
        <v>98</v>
      </c>
      <c r="AC171" s="5" t="s">
        <v>99</v>
      </c>
      <c r="AD171" s="5" t="s">
        <v>782</v>
      </c>
      <c r="AE171" s="5" t="s">
        <v>783</v>
      </c>
      <c r="AF171" s="5" t="str">
        <f aca="false">IF(AD171&lt;AE171,AD171,AE171)</f>
        <v>Archer Queen, Bats, Berserker, Earthquake, Hog Rider, Ice Spirit, Mortar, The Log</v>
      </c>
      <c r="AG171" s="5" t="str">
        <f aca="false">IF(AD171&lt;AE171,AE171,AD171)</f>
        <v>Berserker, Electro Spirit, Fire Spirit, Goblin Barrel, Inferno Tower, Magic Archer, Skeletons, Wall Breakers</v>
      </c>
      <c r="AH171" s="5" t="str">
        <f aca="false">IF(AD171=AF171,AA171,IF(AA171="Win","Loss",IF(AA171="Loss","Win","Draw")))</f>
        <v>Win</v>
      </c>
      <c r="AI171" s="5" t="s">
        <v>102</v>
      </c>
    </row>
    <row r="172" customFormat="false" ht="16.5" hidden="false" customHeight="true" outlineLevel="0" collapsed="false">
      <c r="A172" s="7" t="s">
        <v>784</v>
      </c>
      <c r="B172" s="7" t="n">
        <v>1</v>
      </c>
      <c r="C172" s="7" t="s">
        <v>687</v>
      </c>
      <c r="D172" s="7" t="s">
        <v>688</v>
      </c>
      <c r="E172" s="7" t="s">
        <v>533</v>
      </c>
      <c r="F172" s="7" t="s">
        <v>534</v>
      </c>
      <c r="G172" s="7" t="s">
        <v>785</v>
      </c>
      <c r="H172" s="7" t="s">
        <v>251</v>
      </c>
      <c r="I172" s="7" t="s">
        <v>375</v>
      </c>
      <c r="J172" s="7" t="s">
        <v>145</v>
      </c>
      <c r="K172" s="7" t="s">
        <v>135</v>
      </c>
      <c r="L172" s="7" t="s">
        <v>327</v>
      </c>
      <c r="M172" s="7" t="s">
        <v>226</v>
      </c>
      <c r="N172" s="7" t="s">
        <v>149</v>
      </c>
      <c r="O172" s="7" t="s">
        <v>336</v>
      </c>
      <c r="P172" s="7" t="s">
        <v>202</v>
      </c>
      <c r="Q172" s="7" t="s">
        <v>132</v>
      </c>
      <c r="R172" s="7" t="s">
        <v>91</v>
      </c>
      <c r="S172" s="7" t="s">
        <v>200</v>
      </c>
      <c r="T172" s="7" t="s">
        <v>90</v>
      </c>
      <c r="U172" s="7" t="s">
        <v>365</v>
      </c>
      <c r="V172" s="7" t="s">
        <v>154</v>
      </c>
      <c r="W172" s="7" t="s">
        <v>174</v>
      </c>
      <c r="X172" s="7" t="s">
        <v>93</v>
      </c>
      <c r="Y172" s="7" t="n">
        <v>1</v>
      </c>
      <c r="Z172" s="7" t="n">
        <v>0</v>
      </c>
      <c r="AA172" s="7" t="str">
        <f aca="false">IF(Y172&gt;Z172,"Win",IF(Y172&lt;Z172,"Loss","Draw"))</f>
        <v>Win</v>
      </c>
      <c r="AB172" s="7" t="s">
        <v>99</v>
      </c>
      <c r="AC172" s="7" t="s">
        <v>99</v>
      </c>
      <c r="AD172" s="7" t="s">
        <v>711</v>
      </c>
      <c r="AE172" s="7" t="s">
        <v>715</v>
      </c>
      <c r="AF172" s="7" t="str">
        <f aca="false">IF(AD172&lt;AE172,AD172,AE172)</f>
        <v>Balloon, Executioner, Giant Skeleton, Miner, Tombstone, Tornado, Zap, Zappies</v>
      </c>
      <c r="AG172" s="7" t="str">
        <f aca="false">IF(AD172&lt;AE172,AE172,AD172)</f>
        <v>Barbarian Barrel, Electro Spirit, Goblin Cage, Heal Spirit, Lightning, Lumberjack, Phoenix, Royal Giant</v>
      </c>
      <c r="AH172" s="7" t="str">
        <f aca="false">IF(AD172=AF172,AA172,IF(AA172="Win","Loss",IF(AA172="Loss","Win","Draw")))</f>
        <v>Win</v>
      </c>
      <c r="AI172" s="7" t="s">
        <v>102</v>
      </c>
    </row>
    <row r="173" customFormat="false" ht="16.5" hidden="false" customHeight="true" outlineLevel="0" collapsed="false">
      <c r="A173" s="7" t="s">
        <v>784</v>
      </c>
      <c r="B173" s="7" t="n">
        <v>2</v>
      </c>
      <c r="C173" s="7" t="s">
        <v>687</v>
      </c>
      <c r="D173" s="7" t="s">
        <v>688</v>
      </c>
      <c r="E173" s="7" t="s">
        <v>533</v>
      </c>
      <c r="F173" s="7" t="s">
        <v>534</v>
      </c>
      <c r="G173" s="7" t="s">
        <v>786</v>
      </c>
      <c r="H173" s="7" t="s">
        <v>81</v>
      </c>
      <c r="I173" s="7" t="s">
        <v>107</v>
      </c>
      <c r="J173" s="7" t="s">
        <v>108</v>
      </c>
      <c r="K173" s="7" t="s">
        <v>84</v>
      </c>
      <c r="L173" s="7" t="s">
        <v>109</v>
      </c>
      <c r="M173" s="7" t="s">
        <v>111</v>
      </c>
      <c r="N173" s="7" t="s">
        <v>97</v>
      </c>
      <c r="O173" s="7" t="s">
        <v>88</v>
      </c>
      <c r="P173" s="7" t="s">
        <v>144</v>
      </c>
      <c r="Q173" s="7" t="s">
        <v>82</v>
      </c>
      <c r="R173" s="7" t="s">
        <v>128</v>
      </c>
      <c r="S173" s="7" t="s">
        <v>84</v>
      </c>
      <c r="T173" s="7" t="s">
        <v>97</v>
      </c>
      <c r="U173" s="7" t="s">
        <v>89</v>
      </c>
      <c r="V173" s="7" t="s">
        <v>88</v>
      </c>
      <c r="W173" s="7" t="s">
        <v>107</v>
      </c>
      <c r="X173" s="7" t="s">
        <v>86</v>
      </c>
      <c r="Y173" s="7" t="n">
        <v>0</v>
      </c>
      <c r="Z173" s="7" t="n">
        <v>1</v>
      </c>
      <c r="AA173" s="7" t="str">
        <f aca="false">IF(Y173&gt;Z173,"Win",IF(Y173&lt;Z173,"Loss","Draw"))</f>
        <v>Loss</v>
      </c>
      <c r="AB173" s="7" t="s">
        <v>99</v>
      </c>
      <c r="AC173" s="7" t="s">
        <v>99</v>
      </c>
      <c r="AD173" s="7" t="s">
        <v>787</v>
      </c>
      <c r="AE173" s="7" t="s">
        <v>788</v>
      </c>
      <c r="AF173" s="7" t="str">
        <f aca="false">IF(AD173&lt;AE173,AD173,AE173)</f>
        <v>Archer Queen, Fire Spirit, Giant Snowball, Goblin Drill, Poison, Ronin, Skeletons, Tesla</v>
      </c>
      <c r="AG173" s="7" t="str">
        <f aca="false">IF(AD173&lt;AE173,AE173,AD173)</f>
        <v>Archers, Giant Snowball, Goblin Demolisher, Goblin Drill, Goblin Hut, Knight, Poison, Skeletons</v>
      </c>
      <c r="AH173" s="7" t="str">
        <f aca="false">IF(AD173=AF173,AA173,IF(AA173="Win","Loss",IF(AA173="Loss","Win","Draw")))</f>
        <v>Loss</v>
      </c>
      <c r="AI173" s="7" t="s">
        <v>102</v>
      </c>
    </row>
    <row r="174" customFormat="false" ht="16.5" hidden="false" customHeight="true" outlineLevel="0" collapsed="false">
      <c r="A174" s="7" t="s">
        <v>784</v>
      </c>
      <c r="B174" s="7" t="n">
        <v>3</v>
      </c>
      <c r="C174" s="7" t="s">
        <v>687</v>
      </c>
      <c r="D174" s="7" t="s">
        <v>688</v>
      </c>
      <c r="E174" s="7" t="s">
        <v>533</v>
      </c>
      <c r="F174" s="7" t="s">
        <v>534</v>
      </c>
      <c r="G174" s="7" t="s">
        <v>789</v>
      </c>
      <c r="H174" s="7" t="s">
        <v>81</v>
      </c>
      <c r="I174" s="7" t="s">
        <v>132</v>
      </c>
      <c r="J174" s="7" t="s">
        <v>91</v>
      </c>
      <c r="K174" s="7" t="s">
        <v>200</v>
      </c>
      <c r="L174" s="7" t="s">
        <v>365</v>
      </c>
      <c r="M174" s="7" t="s">
        <v>93</v>
      </c>
      <c r="N174" s="7" t="s">
        <v>174</v>
      </c>
      <c r="O174" s="7" t="s">
        <v>94</v>
      </c>
      <c r="P174" s="7" t="s">
        <v>90</v>
      </c>
      <c r="Q174" s="7" t="s">
        <v>140</v>
      </c>
      <c r="R174" s="7" t="s">
        <v>141</v>
      </c>
      <c r="S174" s="7" t="s">
        <v>115</v>
      </c>
      <c r="T174" s="7" t="s">
        <v>336</v>
      </c>
      <c r="U174" s="7" t="s">
        <v>226</v>
      </c>
      <c r="V174" s="7" t="s">
        <v>109</v>
      </c>
      <c r="W174" s="7" t="s">
        <v>167</v>
      </c>
      <c r="X174" s="7" t="s">
        <v>113</v>
      </c>
      <c r="Y174" s="7" t="n">
        <v>1</v>
      </c>
      <c r="Z174" s="7" t="n">
        <v>0</v>
      </c>
      <c r="AA174" s="7" t="str">
        <f aca="false">IF(Y174&gt;Z174,"Win",IF(Y174&lt;Z174,"Loss","Draw"))</f>
        <v>Win</v>
      </c>
      <c r="AB174" s="7" t="s">
        <v>99</v>
      </c>
      <c r="AC174" s="7" t="s">
        <v>99</v>
      </c>
      <c r="AD174" s="7" t="s">
        <v>488</v>
      </c>
      <c r="AE174" s="7" t="s">
        <v>790</v>
      </c>
      <c r="AF174" s="7" t="str">
        <f aca="false">IF(AD174&lt;AE174,AD174,AE174)</f>
        <v>Barbarian Barrel, Electro Spirit, Fireball, Goblin Cage, Heal Spirit, Lumberjack, Phoenix, Royal Giant</v>
      </c>
      <c r="AG174" s="7" t="str">
        <f aca="false">IF(AD174&lt;AE174,AE174,AD174)</f>
        <v>Bomb Tower, Goblins, Magic Archer, Miner, Ronin, The Log, Tornado, Wall Breakers</v>
      </c>
      <c r="AH174" s="7" t="str">
        <f aca="false">IF(AD174=AF174,AA174,IF(AA174="Win","Loss",IF(AA174="Loss","Win","Draw")))</f>
        <v>Win</v>
      </c>
      <c r="AI174" s="7" t="s">
        <v>102</v>
      </c>
    </row>
    <row r="175" customFormat="false" ht="16.5" hidden="false" customHeight="true" outlineLevel="0" collapsed="false">
      <c r="A175" s="7" t="s">
        <v>791</v>
      </c>
      <c r="B175" s="7" t="n">
        <v>1</v>
      </c>
      <c r="C175" s="7" t="s">
        <v>687</v>
      </c>
      <c r="D175" s="7" t="s">
        <v>688</v>
      </c>
      <c r="E175" s="7" t="s">
        <v>533</v>
      </c>
      <c r="F175" s="7" t="s">
        <v>534</v>
      </c>
      <c r="G175" s="7" t="s">
        <v>792</v>
      </c>
      <c r="H175" s="7" t="s">
        <v>81</v>
      </c>
      <c r="I175" s="7" t="s">
        <v>169</v>
      </c>
      <c r="J175" s="7" t="s">
        <v>232</v>
      </c>
      <c r="K175" s="7" t="s">
        <v>168</v>
      </c>
      <c r="L175" s="7" t="s">
        <v>154</v>
      </c>
      <c r="M175" s="7" t="s">
        <v>93</v>
      </c>
      <c r="N175" s="7" t="s">
        <v>97</v>
      </c>
      <c r="O175" s="7" t="s">
        <v>167</v>
      </c>
      <c r="P175" s="7" t="s">
        <v>170</v>
      </c>
      <c r="Q175" s="7" t="s">
        <v>168</v>
      </c>
      <c r="R175" s="7" t="s">
        <v>141</v>
      </c>
      <c r="S175" s="7" t="s">
        <v>144</v>
      </c>
      <c r="T175" s="7" t="s">
        <v>97</v>
      </c>
      <c r="U175" s="7" t="s">
        <v>93</v>
      </c>
      <c r="V175" s="7" t="s">
        <v>94</v>
      </c>
      <c r="W175" s="7" t="s">
        <v>91</v>
      </c>
      <c r="X175" s="7" t="s">
        <v>109</v>
      </c>
      <c r="Y175" s="7" t="n">
        <v>1</v>
      </c>
      <c r="Z175" s="7" t="n">
        <v>0</v>
      </c>
      <c r="AA175" s="7" t="str">
        <f aca="false">IF(Y175&gt;Z175,"Win",IF(Y175&lt;Z175,"Loss","Draw"))</f>
        <v>Win</v>
      </c>
      <c r="AB175" s="7" t="s">
        <v>99</v>
      </c>
      <c r="AC175" s="7" t="s">
        <v>99</v>
      </c>
      <c r="AD175" s="7" t="s">
        <v>418</v>
      </c>
      <c r="AE175" s="7" t="s">
        <v>793</v>
      </c>
      <c r="AF175" s="7" t="str">
        <f aca="false">IF(AD175&lt;AE175,AD175,AE175)</f>
        <v>Baby Dragon, Cannon, Electro Spirit, Lightning, Mighty Miner, Royal Hogs, Skeletons, The Log</v>
      </c>
      <c r="AG175" s="7" t="str">
        <f aca="false">IF(AD175&lt;AE175,AE175,AD175)</f>
        <v>Barbarian Barrel, Electro Spirit, Fireball, Magic Archer, Ronin, Royal Hogs, Skeletons, Tesla</v>
      </c>
      <c r="AH175" s="7" t="str">
        <f aca="false">IF(AD175=AF175,AA175,IF(AA175="Win","Loss",IF(AA175="Loss","Win","Draw")))</f>
        <v>Win</v>
      </c>
      <c r="AI175" s="7" t="s">
        <v>102</v>
      </c>
    </row>
    <row r="176" customFormat="false" ht="16.5" hidden="false" customHeight="true" outlineLevel="0" collapsed="false">
      <c r="A176" s="7" t="s">
        <v>791</v>
      </c>
      <c r="B176" s="7" t="n">
        <v>2</v>
      </c>
      <c r="C176" s="7" t="s">
        <v>687</v>
      </c>
      <c r="D176" s="7" t="s">
        <v>688</v>
      </c>
      <c r="E176" s="7" t="s">
        <v>533</v>
      </c>
      <c r="F176" s="7" t="s">
        <v>534</v>
      </c>
      <c r="G176" s="7" t="s">
        <v>794</v>
      </c>
      <c r="H176" s="7" t="s">
        <v>251</v>
      </c>
      <c r="I176" s="7" t="s">
        <v>375</v>
      </c>
      <c r="J176" s="7" t="s">
        <v>199</v>
      </c>
      <c r="K176" s="7" t="s">
        <v>195</v>
      </c>
      <c r="L176" s="7" t="s">
        <v>420</v>
      </c>
      <c r="M176" s="7" t="s">
        <v>336</v>
      </c>
      <c r="N176" s="7" t="s">
        <v>213</v>
      </c>
      <c r="O176" s="7" t="s">
        <v>202</v>
      </c>
      <c r="P176" s="7" t="s">
        <v>85</v>
      </c>
      <c r="Q176" s="7" t="s">
        <v>169</v>
      </c>
      <c r="R176" s="7" t="s">
        <v>199</v>
      </c>
      <c r="S176" s="7" t="s">
        <v>200</v>
      </c>
      <c r="T176" s="7" t="s">
        <v>336</v>
      </c>
      <c r="U176" s="7" t="s">
        <v>191</v>
      </c>
      <c r="V176" s="7" t="s">
        <v>130</v>
      </c>
      <c r="W176" s="7" t="s">
        <v>154</v>
      </c>
      <c r="X176" s="7" t="s">
        <v>136</v>
      </c>
      <c r="Y176" s="7" t="n">
        <v>1</v>
      </c>
      <c r="Z176" s="7" t="n">
        <v>0</v>
      </c>
      <c r="AA176" s="7" t="str">
        <f aca="false">IF(Y176&gt;Z176,"Win",IF(Y176&lt;Z176,"Loss","Draw"))</f>
        <v>Win</v>
      </c>
      <c r="AB176" s="7" t="s">
        <v>99</v>
      </c>
      <c r="AC176" s="7" t="s">
        <v>99</v>
      </c>
      <c r="AD176" s="7" t="s">
        <v>422</v>
      </c>
      <c r="AE176" s="7" t="s">
        <v>795</v>
      </c>
      <c r="AF176" s="7" t="str">
        <f aca="false">IF(AD176&lt;AE176,AD176,AE176)</f>
        <v>Baby Dragon, Bomber, Goblin Cage, Golden Knight, Golem, Ice Wizard, Lightning, Tornado</v>
      </c>
      <c r="AG176" s="7" t="str">
        <f aca="false">IF(AD176&lt;AE176,AE176,AD176)</f>
        <v>Bowler, Executioner, Freeze, Golden Knight, Graveyard, Inferno Dragon, Tornado, Zappies</v>
      </c>
      <c r="AH176" s="7" t="str">
        <f aca="false">IF(AD176=AF176,AA176,IF(AA176="Win","Loss",IF(AA176="Loss","Win","Draw")))</f>
        <v>Loss</v>
      </c>
      <c r="AI176" s="7" t="s">
        <v>102</v>
      </c>
    </row>
    <row r="177" customFormat="false" ht="16.5" hidden="false" customHeight="true" outlineLevel="0" collapsed="false">
      <c r="A177" s="7" t="s">
        <v>791</v>
      </c>
      <c r="B177" s="7" t="n">
        <v>3</v>
      </c>
      <c r="C177" s="7" t="s">
        <v>687</v>
      </c>
      <c r="D177" s="7" t="s">
        <v>688</v>
      </c>
      <c r="E177" s="7" t="s">
        <v>533</v>
      </c>
      <c r="F177" s="7" t="s">
        <v>534</v>
      </c>
      <c r="G177" s="7" t="s">
        <v>796</v>
      </c>
      <c r="H177" s="7" t="s">
        <v>81</v>
      </c>
      <c r="I177" s="7" t="s">
        <v>116</v>
      </c>
      <c r="J177" s="7" t="s">
        <v>83</v>
      </c>
      <c r="K177" s="7" t="s">
        <v>209</v>
      </c>
      <c r="L177" s="7" t="s">
        <v>182</v>
      </c>
      <c r="M177" s="7" t="s">
        <v>143</v>
      </c>
      <c r="N177" s="7" t="s">
        <v>110</v>
      </c>
      <c r="O177" s="7" t="s">
        <v>91</v>
      </c>
      <c r="P177" s="7" t="s">
        <v>94</v>
      </c>
      <c r="Q177" s="7" t="s">
        <v>158</v>
      </c>
      <c r="R177" s="7" t="s">
        <v>83</v>
      </c>
      <c r="S177" s="7" t="s">
        <v>84</v>
      </c>
      <c r="T177" s="7" t="s">
        <v>111</v>
      </c>
      <c r="U177" s="7" t="s">
        <v>87</v>
      </c>
      <c r="V177" s="7" t="s">
        <v>89</v>
      </c>
      <c r="W177" s="7" t="s">
        <v>88</v>
      </c>
      <c r="X177" s="7" t="s">
        <v>85</v>
      </c>
      <c r="Y177" s="7" t="n">
        <v>3</v>
      </c>
      <c r="Z177" s="7" t="n">
        <v>0</v>
      </c>
      <c r="AA177" s="7" t="str">
        <f aca="false">IF(Y177&gt;Z177,"Win",IF(Y177&lt;Z177,"Loss","Draw"))</f>
        <v>Win</v>
      </c>
      <c r="AB177" s="7" t="s">
        <v>99</v>
      </c>
      <c r="AC177" s="7" t="s">
        <v>99</v>
      </c>
      <c r="AD177" s="7" t="s">
        <v>797</v>
      </c>
      <c r="AE177" s="7" t="s">
        <v>798</v>
      </c>
      <c r="AF177" s="7" t="str">
        <f aca="false">IF(AD177&lt;AE177,AD177,AE177)</f>
        <v>Barbarian Barrel, Dark Prince, Fireball, Guards, Hog Rider, Ice Spirit, Mortar, Musketeer</v>
      </c>
      <c r="AG177" s="7" t="str">
        <f aca="false">IF(AD177&lt;AE177,AE177,AD177)</f>
        <v>Berserker, Dark Prince, Fire Spirit, Giant Snowball, Goblin Hut, Graveyard, Poison, Witch</v>
      </c>
      <c r="AH177" s="7" t="str">
        <f aca="false">IF(AD177=AF177,AA177,IF(AA177="Win","Loss",IF(AA177="Loss","Win","Draw")))</f>
        <v>Win</v>
      </c>
      <c r="AI177" s="7" t="s">
        <v>102</v>
      </c>
    </row>
    <row r="178" customFormat="false" ht="16.5" hidden="false" customHeight="true" outlineLevel="0" collapsed="false">
      <c r="A178" s="7" t="s">
        <v>799</v>
      </c>
      <c r="B178" s="7" t="n">
        <v>1</v>
      </c>
      <c r="C178" s="7" t="s">
        <v>687</v>
      </c>
      <c r="D178" s="7" t="s">
        <v>688</v>
      </c>
      <c r="E178" s="7" t="s">
        <v>533</v>
      </c>
      <c r="F178" s="7" t="s">
        <v>534</v>
      </c>
      <c r="G178" s="7" t="s">
        <v>800</v>
      </c>
      <c r="H178" s="7" t="s">
        <v>251</v>
      </c>
      <c r="I178" s="7" t="s">
        <v>135</v>
      </c>
      <c r="J178" s="7" t="s">
        <v>149</v>
      </c>
      <c r="K178" s="7" t="s">
        <v>287</v>
      </c>
      <c r="L178" s="7" t="s">
        <v>147</v>
      </c>
      <c r="M178" s="7" t="s">
        <v>148</v>
      </c>
      <c r="N178" s="7" t="s">
        <v>146</v>
      </c>
      <c r="O178" s="7" t="s">
        <v>87</v>
      </c>
      <c r="P178" s="7" t="s">
        <v>94</v>
      </c>
      <c r="Q178" s="7" t="s">
        <v>140</v>
      </c>
      <c r="R178" s="7" t="s">
        <v>141</v>
      </c>
      <c r="S178" s="7" t="s">
        <v>225</v>
      </c>
      <c r="T178" s="7" t="s">
        <v>111</v>
      </c>
      <c r="U178" s="7" t="s">
        <v>226</v>
      </c>
      <c r="V178" s="7" t="s">
        <v>120</v>
      </c>
      <c r="W178" s="7" t="s">
        <v>87</v>
      </c>
      <c r="X178" s="7" t="s">
        <v>113</v>
      </c>
      <c r="Y178" s="7" t="n">
        <v>0</v>
      </c>
      <c r="Z178" s="7" t="n">
        <v>1</v>
      </c>
      <c r="AA178" s="7" t="str">
        <f aca="false">IF(Y178&gt;Z178,"Win",IF(Y178&lt;Z178,"Loss","Draw"))</f>
        <v>Loss</v>
      </c>
      <c r="AB178" s="7" t="s">
        <v>99</v>
      </c>
      <c r="AC178" s="7" t="s">
        <v>99</v>
      </c>
      <c r="AD178" s="7" t="s">
        <v>726</v>
      </c>
      <c r="AE178" s="7" t="s">
        <v>228</v>
      </c>
      <c r="AF178" s="7" t="str">
        <f aca="false">IF(AD178&lt;AE178,AD178,AE178)</f>
        <v>Bats, Berserker, Bomb Tower, Fire Spirit, Magic Archer, Miner, Royal Delivery, Wall Breakers</v>
      </c>
      <c r="AG178" s="7" t="str">
        <f aca="false">IF(AD178&lt;AE178,AE178,AD178)</f>
        <v>Berserker, Fireball, Lava Hound, Skeleton Dragons, Spirit Empress, Tombstone, Valkyrie, Zap</v>
      </c>
      <c r="AH178" s="7" t="str">
        <f aca="false">IF(AD178=AF178,AA178,IF(AA178="Win","Loss",IF(AA178="Loss","Win","Draw")))</f>
        <v>Win</v>
      </c>
      <c r="AI178" s="7" t="s">
        <v>102</v>
      </c>
    </row>
    <row r="179" customFormat="false" ht="16.5" hidden="false" customHeight="true" outlineLevel="0" collapsed="false">
      <c r="A179" s="7" t="s">
        <v>799</v>
      </c>
      <c r="B179" s="7" t="n">
        <v>2</v>
      </c>
      <c r="C179" s="7" t="s">
        <v>687</v>
      </c>
      <c r="D179" s="7" t="s">
        <v>688</v>
      </c>
      <c r="E179" s="7" t="s">
        <v>533</v>
      </c>
      <c r="F179" s="7" t="s">
        <v>534</v>
      </c>
      <c r="G179" s="7" t="s">
        <v>801</v>
      </c>
      <c r="H179" s="7" t="s">
        <v>251</v>
      </c>
      <c r="I179" s="7" t="s">
        <v>140</v>
      </c>
      <c r="J179" s="7" t="s">
        <v>141</v>
      </c>
      <c r="K179" s="7" t="s">
        <v>225</v>
      </c>
      <c r="L179" s="7" t="s">
        <v>226</v>
      </c>
      <c r="M179" s="7" t="s">
        <v>111</v>
      </c>
      <c r="N179" s="7" t="s">
        <v>97</v>
      </c>
      <c r="O179" s="7" t="s">
        <v>167</v>
      </c>
      <c r="P179" s="7" t="s">
        <v>113</v>
      </c>
      <c r="Q179" s="7" t="s">
        <v>168</v>
      </c>
      <c r="R179" s="7" t="s">
        <v>181</v>
      </c>
      <c r="S179" s="7" t="s">
        <v>144</v>
      </c>
      <c r="T179" s="7" t="s">
        <v>146</v>
      </c>
      <c r="U179" s="7" t="s">
        <v>97</v>
      </c>
      <c r="V179" s="7" t="s">
        <v>93</v>
      </c>
      <c r="W179" s="7" t="s">
        <v>91</v>
      </c>
      <c r="X179" s="7" t="s">
        <v>154</v>
      </c>
      <c r="Y179" s="7" t="n">
        <v>0</v>
      </c>
      <c r="Z179" s="7" t="n">
        <v>1</v>
      </c>
      <c r="AA179" s="7" t="str">
        <f aca="false">IF(Y179&gt;Z179,"Win",IF(Y179&lt;Z179,"Loss","Draw"))</f>
        <v>Loss</v>
      </c>
      <c r="AB179" s="7" t="s">
        <v>99</v>
      </c>
      <c r="AC179" s="7" t="s">
        <v>99</v>
      </c>
      <c r="AD179" s="7" t="s">
        <v>639</v>
      </c>
      <c r="AE179" s="7" t="s">
        <v>518</v>
      </c>
      <c r="AF179" s="7" t="str">
        <f aca="false">IF(AD179&lt;AE179,AD179,AE179)</f>
        <v>Barbarian Barrel, Electro Spirit, Lightning, Monk, Royal Hogs, Skeleton Dragons, Skeletons, Tesla</v>
      </c>
      <c r="AG179" s="7" t="str">
        <f aca="false">IF(AD179&lt;AE179,AE179,AD179)</f>
        <v>Bats, Bomb Tower, Fire Spirit, Magic Archer, Miner, Skeletons, The Log, Wall Breakers</v>
      </c>
      <c r="AH179" s="7" t="str">
        <f aca="false">IF(AD179=AF179,AA179,IF(AA179="Win","Loss",IF(AA179="Loss","Win","Draw")))</f>
        <v>Win</v>
      </c>
      <c r="AI179" s="7" t="s">
        <v>102</v>
      </c>
    </row>
    <row r="180" customFormat="false" ht="16.5" hidden="false" customHeight="true" outlineLevel="0" collapsed="false">
      <c r="A180" s="7" t="s">
        <v>799</v>
      </c>
      <c r="B180" s="7" t="n">
        <v>3</v>
      </c>
      <c r="C180" s="7" t="s">
        <v>687</v>
      </c>
      <c r="D180" s="7" t="s">
        <v>688</v>
      </c>
      <c r="E180" s="7" t="s">
        <v>533</v>
      </c>
      <c r="F180" s="7" t="s">
        <v>534</v>
      </c>
      <c r="G180" s="7" t="s">
        <v>802</v>
      </c>
      <c r="H180" s="7" t="s">
        <v>81</v>
      </c>
      <c r="I180" s="7" t="s">
        <v>293</v>
      </c>
      <c r="J180" s="7" t="s">
        <v>83</v>
      </c>
      <c r="K180" s="7" t="s">
        <v>144</v>
      </c>
      <c r="L180" s="7" t="s">
        <v>91</v>
      </c>
      <c r="M180" s="7" t="s">
        <v>143</v>
      </c>
      <c r="N180" s="7" t="s">
        <v>115</v>
      </c>
      <c r="O180" s="7" t="s">
        <v>88</v>
      </c>
      <c r="P180" s="7" t="s">
        <v>85</v>
      </c>
      <c r="Q180" s="7" t="s">
        <v>84</v>
      </c>
      <c r="R180" s="7" t="s">
        <v>128</v>
      </c>
      <c r="S180" s="7" t="s">
        <v>107</v>
      </c>
      <c r="T180" s="7" t="s">
        <v>167</v>
      </c>
      <c r="U180" s="7" t="s">
        <v>170</v>
      </c>
      <c r="V180" s="7" t="s">
        <v>88</v>
      </c>
      <c r="W180" s="7" t="s">
        <v>86</v>
      </c>
      <c r="X180" s="7" t="s">
        <v>110</v>
      </c>
      <c r="Y180" s="7" t="n">
        <v>1</v>
      </c>
      <c r="Z180" s="7" t="n">
        <v>0</v>
      </c>
      <c r="AA180" s="7" t="str">
        <f aca="false">IF(Y180&gt;Z180,"Win",IF(Y180&lt;Z180,"Loss","Draw"))</f>
        <v>Win</v>
      </c>
      <c r="AB180" s="7" t="s">
        <v>99</v>
      </c>
      <c r="AC180" s="7" t="s">
        <v>99</v>
      </c>
      <c r="AD180" s="7" t="s">
        <v>803</v>
      </c>
      <c r="AE180" s="7" t="s">
        <v>804</v>
      </c>
      <c r="AF180" s="7" t="str">
        <f aca="false">IF(AD180&lt;AE180,AD180,AE180)</f>
        <v>Barbarian Barrel, Dark Prince, Furnace, Goblins, Graveyard, Ice Spirit, Poison, Tesla</v>
      </c>
      <c r="AG180" s="7" t="str">
        <f aca="false">IF(AD180&lt;AE180,AE180,AD180)</f>
        <v>Cannon, Giant Snowball, Goblin Demolisher, Goblin Drill, Guards, Knight, Poison, The Log</v>
      </c>
      <c r="AH180" s="7" t="str">
        <f aca="false">IF(AD180=AF180,AA180,IF(AA180="Win","Loss",IF(AA180="Loss","Win","Draw")))</f>
        <v>Win</v>
      </c>
      <c r="AI180" s="7" t="s">
        <v>102</v>
      </c>
    </row>
    <row r="181" customFormat="false" ht="16.5" hidden="false" customHeight="true" outlineLevel="0" collapsed="false">
      <c r="A181" s="7" t="s">
        <v>805</v>
      </c>
      <c r="B181" s="7" t="n">
        <v>1</v>
      </c>
      <c r="C181" s="7" t="s">
        <v>687</v>
      </c>
      <c r="D181" s="7" t="s">
        <v>688</v>
      </c>
      <c r="E181" s="7" t="s">
        <v>533</v>
      </c>
      <c r="F181" s="7" t="s">
        <v>534</v>
      </c>
      <c r="G181" s="7" t="s">
        <v>806</v>
      </c>
      <c r="H181" s="7" t="s">
        <v>251</v>
      </c>
      <c r="I181" s="7" t="s">
        <v>114</v>
      </c>
      <c r="J181" s="7" t="s">
        <v>115</v>
      </c>
      <c r="K181" s="7" t="s">
        <v>116</v>
      </c>
      <c r="L181" s="7" t="s">
        <v>118</v>
      </c>
      <c r="M181" s="7" t="s">
        <v>119</v>
      </c>
      <c r="N181" s="7" t="s">
        <v>117</v>
      </c>
      <c r="O181" s="7" t="s">
        <v>93</v>
      </c>
      <c r="P181" s="7" t="s">
        <v>94</v>
      </c>
      <c r="Q181" s="7" t="s">
        <v>90</v>
      </c>
      <c r="R181" s="7" t="s">
        <v>91</v>
      </c>
      <c r="S181" s="7" t="s">
        <v>92</v>
      </c>
      <c r="T181" s="7" t="s">
        <v>94</v>
      </c>
      <c r="U181" s="7" t="s">
        <v>93</v>
      </c>
      <c r="V181" s="7" t="s">
        <v>95</v>
      </c>
      <c r="W181" s="7" t="s">
        <v>97</v>
      </c>
      <c r="X181" s="7" t="s">
        <v>96</v>
      </c>
      <c r="Y181" s="7" t="n">
        <v>1</v>
      </c>
      <c r="Z181" s="7" t="n">
        <v>0</v>
      </c>
      <c r="AA181" s="7" t="str">
        <f aca="false">IF(Y181&gt;Z181,"Win",IF(Y181&lt;Z181,"Loss","Draw"))</f>
        <v>Win</v>
      </c>
      <c r="AB181" s="7" t="s">
        <v>99</v>
      </c>
      <c r="AC181" s="7" t="s">
        <v>99</v>
      </c>
      <c r="AD181" s="7" t="s">
        <v>307</v>
      </c>
      <c r="AE181" s="7" t="s">
        <v>101</v>
      </c>
      <c r="AF181" s="7" t="str">
        <f aca="false">IF(AD181&lt;AE181,AD181,AE181)</f>
        <v>Barbarian Barrel, Electro Spirit, Fireball, Fisherman, Hunter, Royal Ghost, Royal Giant, Skeletons</v>
      </c>
      <c r="AG181" s="7" t="str">
        <f aca="false">IF(AD181&lt;AE181,AE181,AD181)</f>
        <v>Cannon Cart, Electro Spirit, Fireball, Goblins, Minions, Mortar, Rascals, Skeleton Barrel</v>
      </c>
      <c r="AH181" s="7" t="str">
        <f aca="false">IF(AD181=AF181,AA181,IF(AA181="Win","Loss",IF(AA181="Loss","Win","Draw")))</f>
        <v>Loss</v>
      </c>
      <c r="AI181" s="7" t="s">
        <v>102</v>
      </c>
    </row>
    <row r="182" customFormat="false" ht="16.5" hidden="false" customHeight="true" outlineLevel="0" collapsed="false">
      <c r="A182" s="7" t="s">
        <v>805</v>
      </c>
      <c r="B182" s="7" t="n">
        <v>2</v>
      </c>
      <c r="C182" s="7" t="s">
        <v>687</v>
      </c>
      <c r="D182" s="7" t="s">
        <v>688</v>
      </c>
      <c r="E182" s="7" t="s">
        <v>533</v>
      </c>
      <c r="F182" s="7" t="s">
        <v>534</v>
      </c>
      <c r="G182" s="7" t="s">
        <v>807</v>
      </c>
      <c r="H182" s="7" t="s">
        <v>81</v>
      </c>
      <c r="I182" s="7" t="s">
        <v>375</v>
      </c>
      <c r="J182" s="7" t="s">
        <v>145</v>
      </c>
      <c r="K182" s="7" t="s">
        <v>135</v>
      </c>
      <c r="L182" s="7" t="s">
        <v>128</v>
      </c>
      <c r="M182" s="7" t="s">
        <v>226</v>
      </c>
      <c r="N182" s="7" t="s">
        <v>87</v>
      </c>
      <c r="O182" s="7" t="s">
        <v>336</v>
      </c>
      <c r="P182" s="7" t="s">
        <v>113</v>
      </c>
      <c r="Q182" s="7" t="s">
        <v>142</v>
      </c>
      <c r="R182" s="7" t="s">
        <v>141</v>
      </c>
      <c r="S182" s="7" t="s">
        <v>140</v>
      </c>
      <c r="T182" s="7" t="s">
        <v>143</v>
      </c>
      <c r="U182" s="7" t="s">
        <v>111</v>
      </c>
      <c r="V182" s="7" t="s">
        <v>120</v>
      </c>
      <c r="W182" s="7" t="s">
        <v>113</v>
      </c>
      <c r="X182" s="7" t="s">
        <v>87</v>
      </c>
      <c r="Y182" s="7" t="n">
        <v>1</v>
      </c>
      <c r="Z182" s="7" t="n">
        <v>0</v>
      </c>
      <c r="AA182" s="7" t="str">
        <f aca="false">IF(Y182&gt;Z182,"Win",IF(Y182&lt;Z182,"Loss","Draw"))</f>
        <v>Win</v>
      </c>
      <c r="AB182" s="7" t="s">
        <v>99</v>
      </c>
      <c r="AC182" s="7" t="s">
        <v>99</v>
      </c>
      <c r="AD182" s="7" t="s">
        <v>377</v>
      </c>
      <c r="AE182" s="7" t="s">
        <v>351</v>
      </c>
      <c r="AF182" s="7" t="str">
        <f aca="false">IF(AD182&lt;AE182,AD182,AE182)</f>
        <v>Balloon, Berserker, Bomb Tower, Executioner, Knight, Miner, Tornado, Zap</v>
      </c>
      <c r="AG182" s="7" t="str">
        <f aca="false">IF(AD182&lt;AE182,AE182,AD182)</f>
        <v>Berserker, Bomb Tower, Fire Spirit, Goblin Barrel, Ice Spirit, Magic Archer, Royal Delivery, Wall Breakers</v>
      </c>
      <c r="AH182" s="7" t="str">
        <f aca="false">IF(AD182=AF182,AA182,IF(AA182="Win","Loss",IF(AA182="Loss","Win","Draw")))</f>
        <v>Win</v>
      </c>
      <c r="AI182" s="7" t="s">
        <v>102</v>
      </c>
    </row>
    <row r="183" customFormat="false" ht="16.5" hidden="false" customHeight="true" outlineLevel="0" collapsed="false">
      <c r="A183" s="7" t="s">
        <v>805</v>
      </c>
      <c r="B183" s="7" t="n">
        <v>3</v>
      </c>
      <c r="C183" s="7" t="s">
        <v>687</v>
      </c>
      <c r="D183" s="7" t="s">
        <v>688</v>
      </c>
      <c r="E183" s="7" t="s">
        <v>533</v>
      </c>
      <c r="F183" s="7" t="s">
        <v>534</v>
      </c>
      <c r="G183" s="7" t="s">
        <v>808</v>
      </c>
      <c r="H183" s="7" t="s">
        <v>81</v>
      </c>
      <c r="I183" s="7" t="s">
        <v>168</v>
      </c>
      <c r="J183" s="7" t="s">
        <v>181</v>
      </c>
      <c r="K183" s="7" t="s">
        <v>144</v>
      </c>
      <c r="L183" s="7" t="s">
        <v>146</v>
      </c>
      <c r="M183" s="7" t="s">
        <v>143</v>
      </c>
      <c r="N183" s="7" t="s">
        <v>97</v>
      </c>
      <c r="O183" s="7" t="s">
        <v>91</v>
      </c>
      <c r="P183" s="7" t="s">
        <v>154</v>
      </c>
      <c r="Q183" s="7" t="s">
        <v>293</v>
      </c>
      <c r="R183" s="7" t="s">
        <v>181</v>
      </c>
      <c r="S183" s="7" t="s">
        <v>144</v>
      </c>
      <c r="T183" s="7" t="s">
        <v>174</v>
      </c>
      <c r="U183" s="7" t="s">
        <v>110</v>
      </c>
      <c r="V183" s="7" t="s">
        <v>167</v>
      </c>
      <c r="W183" s="7" t="s">
        <v>182</v>
      </c>
      <c r="X183" s="7" t="s">
        <v>154</v>
      </c>
      <c r="Y183" s="7" t="n">
        <v>1</v>
      </c>
      <c r="Z183" s="7" t="n">
        <v>0</v>
      </c>
      <c r="AA183" s="7" t="str">
        <f aca="false">IF(Y183&gt;Z183,"Win",IF(Y183&lt;Z183,"Loss","Draw"))</f>
        <v>Win</v>
      </c>
      <c r="AB183" s="7" t="s">
        <v>99</v>
      </c>
      <c r="AC183" s="7" t="s">
        <v>99</v>
      </c>
      <c r="AD183" s="7" t="s">
        <v>809</v>
      </c>
      <c r="AE183" s="7" t="s">
        <v>810</v>
      </c>
      <c r="AF183" s="7" t="str">
        <f aca="false">IF(AD183&lt;AE183,AD183,AE183)</f>
        <v>Barbarian Barrel, Ice Spirit, Lightning, Monk, Royal Hogs, Skeleton Dragons, Skeletons, Tesla</v>
      </c>
      <c r="AG183" s="7" t="str">
        <f aca="false">IF(AD183&lt;AE183,AE183,AD183)</f>
        <v>Furnace, Guards, Heal Spirit, Hog Rider, Lightning, Monk, Tesla, The Log</v>
      </c>
      <c r="AH183" s="7" t="str">
        <f aca="false">IF(AD183=AF183,AA183,IF(AA183="Win","Loss",IF(AA183="Loss","Win","Draw")))</f>
        <v>Win</v>
      </c>
      <c r="AI183" s="7" t="s">
        <v>102</v>
      </c>
    </row>
    <row r="184" customFormat="false" ht="16.5" hidden="false" customHeight="true" outlineLevel="0" collapsed="false">
      <c r="A184" s="7" t="s">
        <v>811</v>
      </c>
      <c r="B184" s="7" t="n">
        <v>1</v>
      </c>
      <c r="C184" s="7" t="s">
        <v>687</v>
      </c>
      <c r="D184" s="7" t="s">
        <v>688</v>
      </c>
      <c r="E184" s="7" t="s">
        <v>533</v>
      </c>
      <c r="F184" s="7" t="s">
        <v>534</v>
      </c>
      <c r="G184" s="7" t="s">
        <v>812</v>
      </c>
      <c r="H184" s="7" t="s">
        <v>81</v>
      </c>
      <c r="I184" s="7" t="s">
        <v>271</v>
      </c>
      <c r="J184" s="7" t="s">
        <v>232</v>
      </c>
      <c r="K184" s="7" t="s">
        <v>144</v>
      </c>
      <c r="L184" s="7" t="s">
        <v>182</v>
      </c>
      <c r="M184" s="7" t="s">
        <v>93</v>
      </c>
      <c r="N184" s="7" t="s">
        <v>97</v>
      </c>
      <c r="O184" s="7" t="s">
        <v>183</v>
      </c>
      <c r="P184" s="7" t="s">
        <v>91</v>
      </c>
      <c r="Q184" s="7" t="s">
        <v>140</v>
      </c>
      <c r="R184" s="7" t="s">
        <v>141</v>
      </c>
      <c r="S184" s="7" t="s">
        <v>153</v>
      </c>
      <c r="T184" s="7" t="s">
        <v>113</v>
      </c>
      <c r="U184" s="7" t="s">
        <v>336</v>
      </c>
      <c r="V184" s="7" t="s">
        <v>226</v>
      </c>
      <c r="W184" s="7" t="s">
        <v>87</v>
      </c>
      <c r="X184" s="7" t="s">
        <v>167</v>
      </c>
      <c r="Y184" s="7" t="n">
        <v>1</v>
      </c>
      <c r="Z184" s="7" t="n">
        <v>0</v>
      </c>
      <c r="AA184" s="7" t="str">
        <f aca="false">IF(Y184&gt;Z184,"Win",IF(Y184&lt;Z184,"Loss","Draw"))</f>
        <v>Win</v>
      </c>
      <c r="AB184" s="7" t="s">
        <v>99</v>
      </c>
      <c r="AC184" s="7" t="s">
        <v>99</v>
      </c>
      <c r="AD184" s="7" t="s">
        <v>343</v>
      </c>
      <c r="AE184" s="7" t="s">
        <v>813</v>
      </c>
      <c r="AF184" s="7" t="str">
        <f aca="false">IF(AD184&lt;AE184,AD184,AE184)</f>
        <v>Barbarian Barrel, Earthquake, Electro Spirit, Firecracker, Hog Rider, Mighty Miner, Skeletons, Tesla</v>
      </c>
      <c r="AG184" s="7" t="str">
        <f aca="false">IF(AD184&lt;AE184,AE184,AD184)</f>
        <v>Berserker, Bomb Tower, Goblinstein, Magic Archer, Miner, The Log, Tornado, Wall Breakers</v>
      </c>
      <c r="AH184" s="7" t="str">
        <f aca="false">IF(AD184=AF184,AA184,IF(AA184="Win","Loss",IF(AA184="Loss","Win","Draw")))</f>
        <v>Win</v>
      </c>
      <c r="AI184" s="7" t="s">
        <v>102</v>
      </c>
    </row>
    <row r="185" customFormat="false" ht="16.5" hidden="false" customHeight="true" outlineLevel="0" collapsed="false">
      <c r="A185" s="7" t="s">
        <v>811</v>
      </c>
      <c r="B185" s="7" t="n">
        <v>2</v>
      </c>
      <c r="C185" s="7" t="s">
        <v>687</v>
      </c>
      <c r="D185" s="7" t="s">
        <v>688</v>
      </c>
      <c r="E185" s="7" t="s">
        <v>533</v>
      </c>
      <c r="F185" s="7" t="s">
        <v>534</v>
      </c>
      <c r="G185" s="7" t="s">
        <v>814</v>
      </c>
      <c r="H185" s="7" t="s">
        <v>81</v>
      </c>
      <c r="I185" s="7" t="s">
        <v>169</v>
      </c>
      <c r="J185" s="7" t="s">
        <v>199</v>
      </c>
      <c r="K185" s="7" t="s">
        <v>239</v>
      </c>
      <c r="L185" s="7" t="s">
        <v>412</v>
      </c>
      <c r="M185" s="7" t="s">
        <v>393</v>
      </c>
      <c r="N185" s="7" t="s">
        <v>92</v>
      </c>
      <c r="O185" s="7" t="s">
        <v>227</v>
      </c>
      <c r="P185" s="7" t="s">
        <v>112</v>
      </c>
      <c r="Q185" s="7" t="s">
        <v>200</v>
      </c>
      <c r="R185" s="7" t="s">
        <v>83</v>
      </c>
      <c r="S185" s="7" t="s">
        <v>90</v>
      </c>
      <c r="T185" s="7" t="s">
        <v>94</v>
      </c>
      <c r="U185" s="7" t="s">
        <v>146</v>
      </c>
      <c r="V185" s="7" t="s">
        <v>271</v>
      </c>
      <c r="W185" s="7" t="s">
        <v>91</v>
      </c>
      <c r="X185" s="7" t="s">
        <v>93</v>
      </c>
      <c r="Y185" s="7" t="n">
        <v>1</v>
      </c>
      <c r="Z185" s="7" t="n">
        <v>0</v>
      </c>
      <c r="AA185" s="7" t="str">
        <f aca="false">IF(Y185&gt;Z185,"Win",IF(Y185&lt;Z185,"Loss","Draw"))</f>
        <v>Win</v>
      </c>
      <c r="AB185" s="7" t="s">
        <v>99</v>
      </c>
      <c r="AC185" s="7" t="s">
        <v>99</v>
      </c>
      <c r="AD185" s="7" t="s">
        <v>815</v>
      </c>
      <c r="AE185" s="7" t="s">
        <v>816</v>
      </c>
      <c r="AF185" s="7" t="str">
        <f aca="false">IF(AD185&lt;AE185,AD185,AE185)</f>
        <v>Arrows, Baby Dragon, Battle Ram, Electro Wizard, Golden Knight, Mother Witch, P.E.K.K.A, Royal Ghost</v>
      </c>
      <c r="AG185" s="7" t="str">
        <f aca="false">IF(AD185&lt;AE185,AE185,AD185)</f>
        <v>Barbarian Barrel, Dark Prince, Electro Spirit, Fireball, Firecracker, Goblin Cage, Royal Giant, Skeleton Dragons</v>
      </c>
      <c r="AH185" s="7" t="str">
        <f aca="false">IF(AD185=AF185,AA185,IF(AA185="Win","Loss",IF(AA185="Loss","Win","Draw")))</f>
        <v>Win</v>
      </c>
      <c r="AI185" s="7" t="s">
        <v>102</v>
      </c>
    </row>
    <row r="186" customFormat="false" ht="16.5" hidden="false" customHeight="true" outlineLevel="0" collapsed="false">
      <c r="A186" s="7" t="s">
        <v>811</v>
      </c>
      <c r="B186" s="7" t="n">
        <v>3</v>
      </c>
      <c r="C186" s="7" t="s">
        <v>687</v>
      </c>
      <c r="D186" s="7" t="s">
        <v>688</v>
      </c>
      <c r="E186" s="7" t="s">
        <v>533</v>
      </c>
      <c r="F186" s="7" t="s">
        <v>534</v>
      </c>
      <c r="G186" s="7" t="s">
        <v>817</v>
      </c>
      <c r="H186" s="7" t="s">
        <v>81</v>
      </c>
      <c r="I186" s="7" t="s">
        <v>107</v>
      </c>
      <c r="J186" s="7" t="s">
        <v>128</v>
      </c>
      <c r="K186" s="7" t="s">
        <v>84</v>
      </c>
      <c r="L186" s="7" t="s">
        <v>130</v>
      </c>
      <c r="M186" s="7" t="s">
        <v>111</v>
      </c>
      <c r="N186" s="7" t="s">
        <v>87</v>
      </c>
      <c r="O186" s="7" t="s">
        <v>88</v>
      </c>
      <c r="P186" s="7" t="s">
        <v>170</v>
      </c>
      <c r="Q186" s="7" t="s">
        <v>82</v>
      </c>
      <c r="R186" s="7" t="s">
        <v>181</v>
      </c>
      <c r="S186" s="7" t="s">
        <v>144</v>
      </c>
      <c r="T186" s="7" t="s">
        <v>84</v>
      </c>
      <c r="U186" s="7" t="s">
        <v>97</v>
      </c>
      <c r="V186" s="7" t="s">
        <v>111</v>
      </c>
      <c r="W186" s="7" t="s">
        <v>88</v>
      </c>
      <c r="X186" s="7" t="s">
        <v>85</v>
      </c>
      <c r="Y186" s="7" t="n">
        <v>1</v>
      </c>
      <c r="Z186" s="7" t="n">
        <v>0</v>
      </c>
      <c r="AA186" s="7" t="str">
        <f aca="false">IF(Y186&gt;Z186,"Win",IF(Y186&lt;Z186,"Loss","Draw"))</f>
        <v>Win</v>
      </c>
      <c r="AB186" s="7" t="s">
        <v>99</v>
      </c>
      <c r="AC186" s="7" t="s">
        <v>99</v>
      </c>
      <c r="AD186" s="7" t="s">
        <v>818</v>
      </c>
      <c r="AE186" s="7" t="s">
        <v>819</v>
      </c>
      <c r="AF186" s="7" t="str">
        <f aca="false">IF(AD186&lt;AE186,AD186,AE186)</f>
        <v>Archers, Fire Spirit, Giant Snowball, Graveyard, Monk, Poison, Skeletons, Tesla</v>
      </c>
      <c r="AG186" s="7" t="str">
        <f aca="false">IF(AD186&lt;AE186,AE186,AD186)</f>
        <v>Berserker, Bomber, Cannon, Fire Spirit, Giant Snowball, Goblin Drill, Knight, Poison</v>
      </c>
      <c r="AH186" s="7" t="str">
        <f aca="false">IF(AD186=AF186,AA186,IF(AA186="Win","Loss",IF(AA186="Loss","Win","Draw")))</f>
        <v>Loss</v>
      </c>
      <c r="AI186" s="7" t="s">
        <v>102</v>
      </c>
    </row>
    <row r="187" customFormat="false" ht="16.5" hidden="false" customHeight="true" outlineLevel="0" collapsed="false">
      <c r="A187" s="5" t="s">
        <v>820</v>
      </c>
      <c r="B187" s="5" t="n">
        <v>1</v>
      </c>
      <c r="C187" s="5" t="s">
        <v>687</v>
      </c>
      <c r="D187" s="5" t="s">
        <v>688</v>
      </c>
      <c r="E187" s="5" t="s">
        <v>821</v>
      </c>
      <c r="F187" s="5" t="s">
        <v>822</v>
      </c>
      <c r="G187" s="5" t="s">
        <v>823</v>
      </c>
      <c r="H187" s="5" t="s">
        <v>81</v>
      </c>
      <c r="I187" s="5" t="s">
        <v>271</v>
      </c>
      <c r="J187" s="5" t="s">
        <v>232</v>
      </c>
      <c r="K187" s="5" t="s">
        <v>144</v>
      </c>
      <c r="L187" s="5" t="s">
        <v>182</v>
      </c>
      <c r="M187" s="5" t="s">
        <v>93</v>
      </c>
      <c r="N187" s="5" t="s">
        <v>97</v>
      </c>
      <c r="O187" s="5" t="s">
        <v>167</v>
      </c>
      <c r="P187" s="5" t="s">
        <v>183</v>
      </c>
      <c r="Q187" s="5" t="s">
        <v>114</v>
      </c>
      <c r="R187" s="5" t="s">
        <v>115</v>
      </c>
      <c r="S187" s="5" t="s">
        <v>140</v>
      </c>
      <c r="T187" s="5" t="s">
        <v>118</v>
      </c>
      <c r="U187" s="5" t="s">
        <v>334</v>
      </c>
      <c r="V187" s="5" t="s">
        <v>83</v>
      </c>
      <c r="W187" s="5" t="s">
        <v>176</v>
      </c>
      <c r="X187" s="5" t="s">
        <v>167</v>
      </c>
      <c r="Y187" s="5" t="n">
        <v>1</v>
      </c>
      <c r="Z187" s="5" t="n">
        <v>0</v>
      </c>
      <c r="AA187" s="5" t="str">
        <f aca="false">IF(Y187&gt;Z187,"Win",IF(Y187&lt;Z187,"Loss","Draw"))</f>
        <v>Win</v>
      </c>
      <c r="AB187" s="5" t="s">
        <v>98</v>
      </c>
      <c r="AC187" s="5" t="s">
        <v>99</v>
      </c>
      <c r="AD187" s="5" t="s">
        <v>272</v>
      </c>
      <c r="AE187" s="5" t="s">
        <v>824</v>
      </c>
      <c r="AF187" s="5" t="str">
        <f aca="false">IF(AD187&lt;AE187,AD187,AE187)</f>
        <v>Dark Prince, Dart Goblin, Goblins, Rascals, Rocket, Skeleton Barrel, The Log, Wall Breakers</v>
      </c>
      <c r="AG187" s="5" t="str">
        <f aca="false">IF(AD187&lt;AE187,AE187,AD187)</f>
        <v>Earthquake, Electro Spirit, Firecracker, Hog Rider, Mighty Miner, Skeletons, Tesla, The Log</v>
      </c>
      <c r="AH187" s="5" t="str">
        <f aca="false">IF(AD187=AF187,AA187,IF(AA187="Win","Loss",IF(AA187="Loss","Win","Draw")))</f>
        <v>Loss</v>
      </c>
      <c r="AI187" s="5" t="s">
        <v>123</v>
      </c>
    </row>
    <row r="188" customFormat="false" ht="16.5" hidden="false" customHeight="true" outlineLevel="0" collapsed="false">
      <c r="A188" s="5" t="s">
        <v>820</v>
      </c>
      <c r="B188" s="5" t="n">
        <v>2</v>
      </c>
      <c r="C188" s="5" t="s">
        <v>687</v>
      </c>
      <c r="D188" s="5" t="s">
        <v>688</v>
      </c>
      <c r="E188" s="5" t="s">
        <v>821</v>
      </c>
      <c r="F188" s="5" t="s">
        <v>822</v>
      </c>
      <c r="G188" s="5" t="s">
        <v>825</v>
      </c>
      <c r="H188" s="5" t="s">
        <v>81</v>
      </c>
      <c r="I188" s="5" t="s">
        <v>140</v>
      </c>
      <c r="J188" s="5" t="s">
        <v>141</v>
      </c>
      <c r="K188" s="5" t="s">
        <v>225</v>
      </c>
      <c r="L188" s="5" t="s">
        <v>226</v>
      </c>
      <c r="M188" s="5" t="s">
        <v>111</v>
      </c>
      <c r="N188" s="5" t="s">
        <v>87</v>
      </c>
      <c r="O188" s="5" t="s">
        <v>120</v>
      </c>
      <c r="P188" s="5" t="s">
        <v>129</v>
      </c>
      <c r="Q188" s="5" t="s">
        <v>132</v>
      </c>
      <c r="R188" s="5" t="s">
        <v>141</v>
      </c>
      <c r="S188" s="5" t="s">
        <v>225</v>
      </c>
      <c r="T188" s="5" t="s">
        <v>94</v>
      </c>
      <c r="U188" s="5" t="s">
        <v>327</v>
      </c>
      <c r="V188" s="5" t="s">
        <v>182</v>
      </c>
      <c r="W188" s="5" t="s">
        <v>112</v>
      </c>
      <c r="X188" s="5" t="s">
        <v>113</v>
      </c>
      <c r="Y188" s="5" t="n">
        <v>1</v>
      </c>
      <c r="Z188" s="5" t="n">
        <v>0</v>
      </c>
      <c r="AA188" s="5" t="str">
        <f aca="false">IF(Y188&gt;Z188,"Win",IF(Y188&lt;Z188,"Loss","Draw"))</f>
        <v>Win</v>
      </c>
      <c r="AB188" s="5" t="s">
        <v>98</v>
      </c>
      <c r="AC188" s="5" t="s">
        <v>99</v>
      </c>
      <c r="AD188" s="5" t="s">
        <v>826</v>
      </c>
      <c r="AE188" s="5" t="s">
        <v>827</v>
      </c>
      <c r="AF188" s="5" t="str">
        <f aca="false">IF(AD188&lt;AE188,AD188,AE188)</f>
        <v>Arrows, Bats, Bomb Tower, Fireball, Giant Skeleton, Hog Rider, Lumberjack, Magic Archer</v>
      </c>
      <c r="AG188" s="5" t="str">
        <f aca="false">IF(AD188&lt;AE188,AE188,AD188)</f>
        <v>Bats, Berserker, Fire Spirit, Inferno Tower, Magic Archer, Miner, Royal Delivery, Wall Breakers</v>
      </c>
      <c r="AH188" s="5" t="str">
        <f aca="false">IF(AD188=AF188,AA188,IF(AA188="Win","Loss",IF(AA188="Loss","Win","Draw")))</f>
        <v>Loss</v>
      </c>
      <c r="AI188" s="5" t="s">
        <v>123</v>
      </c>
    </row>
    <row r="189" customFormat="false" ht="16.5" hidden="false" customHeight="true" outlineLevel="0" collapsed="false">
      <c r="A189" s="5" t="s">
        <v>828</v>
      </c>
      <c r="B189" s="5" t="n">
        <v>1</v>
      </c>
      <c r="C189" s="5" t="s">
        <v>687</v>
      </c>
      <c r="D189" s="5" t="s">
        <v>688</v>
      </c>
      <c r="E189" s="5" t="s">
        <v>829</v>
      </c>
      <c r="F189" s="5" t="s">
        <v>830</v>
      </c>
      <c r="G189" s="5" t="s">
        <v>831</v>
      </c>
      <c r="H189" s="5" t="s">
        <v>372</v>
      </c>
      <c r="I189" s="5" t="s">
        <v>107</v>
      </c>
      <c r="J189" s="5" t="s">
        <v>141</v>
      </c>
      <c r="K189" s="5" t="s">
        <v>84</v>
      </c>
      <c r="L189" s="5" t="s">
        <v>128</v>
      </c>
      <c r="M189" s="5" t="s">
        <v>111</v>
      </c>
      <c r="N189" s="5" t="s">
        <v>97</v>
      </c>
      <c r="O189" s="5" t="s">
        <v>88</v>
      </c>
      <c r="P189" s="5" t="s">
        <v>144</v>
      </c>
      <c r="Q189" s="5" t="s">
        <v>239</v>
      </c>
      <c r="R189" s="5" t="s">
        <v>199</v>
      </c>
      <c r="S189" s="5" t="s">
        <v>210</v>
      </c>
      <c r="T189" s="5" t="s">
        <v>227</v>
      </c>
      <c r="U189" s="5" t="s">
        <v>174</v>
      </c>
      <c r="V189" s="5" t="s">
        <v>202</v>
      </c>
      <c r="W189" s="5" t="s">
        <v>109</v>
      </c>
      <c r="X189" s="5" t="s">
        <v>112</v>
      </c>
      <c r="Y189" s="5" t="n">
        <v>1</v>
      </c>
      <c r="Z189" s="5" t="n">
        <v>0</v>
      </c>
      <c r="AA189" s="5" t="str">
        <f aca="false">IF(Y189&gt;Z189,"Win",IF(Y189&lt;Z189,"Loss","Draw"))</f>
        <v>Win</v>
      </c>
      <c r="AB189" s="5" t="s">
        <v>98</v>
      </c>
      <c r="AC189" s="5" t="s">
        <v>99</v>
      </c>
      <c r="AD189" s="5" t="s">
        <v>832</v>
      </c>
      <c r="AE189" s="5" t="s">
        <v>833</v>
      </c>
      <c r="AF189" s="5" t="str">
        <f aca="false">IF(AD189&lt;AE189,AD189,AE189)</f>
        <v>Arrows, Battle Ram, Golden Knight, Heal Spirit, Mega Knight, Mother Witch, Ronin, Zappies</v>
      </c>
      <c r="AG189" s="5" t="str">
        <f aca="false">IF(AD189&lt;AE189,AE189,AD189)</f>
        <v>Fire Spirit, Giant Snowball, Goblin Drill, Knight, Magic Archer, Poison, Skeletons, Tesla</v>
      </c>
      <c r="AH189" s="5" t="str">
        <f aca="false">IF(AD189=AF189,AA189,IF(AA189="Win","Loss",IF(AA189="Loss","Win","Draw")))</f>
        <v>Loss</v>
      </c>
      <c r="AI189" s="5" t="s">
        <v>123</v>
      </c>
    </row>
    <row r="190" customFormat="false" ht="16.5" hidden="false" customHeight="true" outlineLevel="0" collapsed="false">
      <c r="A190" s="5" t="s">
        <v>828</v>
      </c>
      <c r="B190" s="5" t="n">
        <v>2</v>
      </c>
      <c r="C190" s="5" t="s">
        <v>687</v>
      </c>
      <c r="D190" s="5" t="s">
        <v>688</v>
      </c>
      <c r="E190" s="5" t="s">
        <v>829</v>
      </c>
      <c r="F190" s="5" t="s">
        <v>830</v>
      </c>
      <c r="G190" s="5" t="s">
        <v>834</v>
      </c>
      <c r="H190" s="5" t="s">
        <v>372</v>
      </c>
      <c r="I190" s="5" t="s">
        <v>200</v>
      </c>
      <c r="J190" s="5" t="s">
        <v>199</v>
      </c>
      <c r="K190" s="5" t="s">
        <v>169</v>
      </c>
      <c r="L190" s="5" t="s">
        <v>91</v>
      </c>
      <c r="M190" s="5" t="s">
        <v>136</v>
      </c>
      <c r="N190" s="5" t="s">
        <v>154</v>
      </c>
      <c r="O190" s="5" t="s">
        <v>336</v>
      </c>
      <c r="P190" s="5" t="s">
        <v>191</v>
      </c>
      <c r="Q190" s="5" t="s">
        <v>84</v>
      </c>
      <c r="R190" s="5" t="s">
        <v>128</v>
      </c>
      <c r="S190" s="5" t="s">
        <v>107</v>
      </c>
      <c r="T190" s="5" t="s">
        <v>130</v>
      </c>
      <c r="U190" s="5" t="s">
        <v>129</v>
      </c>
      <c r="V190" s="5" t="s">
        <v>88</v>
      </c>
      <c r="W190" s="5" t="s">
        <v>97</v>
      </c>
      <c r="X190" s="5" t="s">
        <v>111</v>
      </c>
      <c r="Y190" s="5" t="n">
        <v>1</v>
      </c>
      <c r="Z190" s="5" t="n">
        <v>0</v>
      </c>
      <c r="AA190" s="5" t="str">
        <f aca="false">IF(Y190&gt;Z190,"Win",IF(Y190&lt;Z190,"Loss","Draw"))</f>
        <v>Win</v>
      </c>
      <c r="AB190" s="5" t="s">
        <v>98</v>
      </c>
      <c r="AC190" s="5" t="s">
        <v>99</v>
      </c>
      <c r="AD190" s="5" t="s">
        <v>778</v>
      </c>
      <c r="AE190" s="5" t="s">
        <v>835</v>
      </c>
      <c r="AF190" s="5" t="str">
        <f aca="false">IF(AD190&lt;AE190,AD190,AE190)</f>
        <v>Baby Dragon, Barbarian Barrel, Goblin Cage, Golden Knight, Golem, Ice Wizard, Lightning, Tornado</v>
      </c>
      <c r="AG190" s="5" t="str">
        <f aca="false">IF(AD190&lt;AE190,AE190,AD190)</f>
        <v>Bomber, Fire Spirit, Giant Snowball, Goblin Drill, Inferno Tower, Knight, Poison, Skeletons</v>
      </c>
      <c r="AH190" s="5" t="str">
        <f aca="false">IF(AD190=AF190,AA190,IF(AA190="Win","Loss",IF(AA190="Loss","Win","Draw")))</f>
        <v>Win</v>
      </c>
      <c r="AI190" s="5" t="s">
        <v>123</v>
      </c>
    </row>
    <row r="191" customFormat="false" ht="16.5" hidden="false" customHeight="true" outlineLevel="0" collapsed="false">
      <c r="A191" s="5" t="s">
        <v>836</v>
      </c>
      <c r="B191" s="5" t="n">
        <v>1</v>
      </c>
      <c r="C191" s="5" t="s">
        <v>687</v>
      </c>
      <c r="D191" s="5" t="s">
        <v>688</v>
      </c>
      <c r="E191" s="5" t="s">
        <v>837</v>
      </c>
      <c r="F191" s="5" t="s">
        <v>838</v>
      </c>
      <c r="G191" s="5" t="s">
        <v>839</v>
      </c>
      <c r="H191" s="5" t="s">
        <v>81</v>
      </c>
      <c r="I191" s="5" t="s">
        <v>142</v>
      </c>
      <c r="J191" s="5" t="s">
        <v>141</v>
      </c>
      <c r="K191" s="5" t="s">
        <v>140</v>
      </c>
      <c r="L191" s="5" t="s">
        <v>87</v>
      </c>
      <c r="M191" s="5" t="s">
        <v>111</v>
      </c>
      <c r="N191" s="5" t="s">
        <v>93</v>
      </c>
      <c r="O191" s="5" t="s">
        <v>120</v>
      </c>
      <c r="P191" s="5" t="s">
        <v>144</v>
      </c>
      <c r="Q191" s="5" t="s">
        <v>170</v>
      </c>
      <c r="R191" s="5" t="s">
        <v>213</v>
      </c>
      <c r="S191" s="5" t="s">
        <v>132</v>
      </c>
      <c r="T191" s="5" t="s">
        <v>596</v>
      </c>
      <c r="U191" s="5" t="s">
        <v>336</v>
      </c>
      <c r="V191" s="5" t="s">
        <v>154</v>
      </c>
      <c r="W191" s="5" t="s">
        <v>91</v>
      </c>
      <c r="X191" s="5" t="s">
        <v>365</v>
      </c>
      <c r="Y191" s="5" t="n">
        <v>1</v>
      </c>
      <c r="Z191" s="5" t="n">
        <v>0</v>
      </c>
      <c r="AA191" s="5" t="str">
        <f aca="false">IF(Y191&gt;Z191,"Win",IF(Y191&lt;Z191,"Loss","Draw"))</f>
        <v>Win</v>
      </c>
      <c r="AB191" s="5" t="s">
        <v>98</v>
      </c>
      <c r="AC191" s="5" t="s">
        <v>99</v>
      </c>
      <c r="AD191" s="5" t="s">
        <v>840</v>
      </c>
      <c r="AE191" s="5" t="s">
        <v>841</v>
      </c>
      <c r="AF191" s="5" t="str">
        <f aca="false">IF(AD191&lt;AE191,AD191,AE191)</f>
        <v>Barbarian Barrel, Bowler, Cannon, Electro Giant, Lightning, Lumberjack, Phoenix, Tornado</v>
      </c>
      <c r="AG191" s="5" t="str">
        <f aca="false">IF(AD191&lt;AE191,AE191,AD191)</f>
        <v>Berserker, Electro Spirit, Fire Spirit, Goblin Barrel, Magic Archer, Royal Delivery, Tesla, Wall Breakers</v>
      </c>
      <c r="AH191" s="5" t="str">
        <f aca="false">IF(AD191=AF191,AA191,IF(AA191="Win","Loss",IF(AA191="Loss","Win","Draw")))</f>
        <v>Loss</v>
      </c>
      <c r="AI191" s="5" t="s">
        <v>123</v>
      </c>
    </row>
    <row r="192" customFormat="false" ht="16.5" hidden="false" customHeight="true" outlineLevel="0" collapsed="false">
      <c r="A192" s="5" t="s">
        <v>836</v>
      </c>
      <c r="B192" s="5" t="n">
        <v>2</v>
      </c>
      <c r="C192" s="5" t="s">
        <v>687</v>
      </c>
      <c r="D192" s="5" t="s">
        <v>688</v>
      </c>
      <c r="E192" s="5" t="s">
        <v>837</v>
      </c>
      <c r="F192" s="5" t="s">
        <v>838</v>
      </c>
      <c r="G192" s="5" t="s">
        <v>842</v>
      </c>
      <c r="H192" s="5" t="s">
        <v>81</v>
      </c>
      <c r="I192" s="5" t="s">
        <v>271</v>
      </c>
      <c r="J192" s="5" t="s">
        <v>232</v>
      </c>
      <c r="K192" s="5" t="s">
        <v>170</v>
      </c>
      <c r="L192" s="5" t="s">
        <v>182</v>
      </c>
      <c r="M192" s="5" t="s">
        <v>143</v>
      </c>
      <c r="N192" s="5" t="s">
        <v>97</v>
      </c>
      <c r="O192" s="5" t="s">
        <v>167</v>
      </c>
      <c r="P192" s="5" t="s">
        <v>183</v>
      </c>
      <c r="Q192" s="5" t="s">
        <v>239</v>
      </c>
      <c r="R192" s="5" t="s">
        <v>115</v>
      </c>
      <c r="S192" s="5" t="s">
        <v>210</v>
      </c>
      <c r="T192" s="5" t="s">
        <v>227</v>
      </c>
      <c r="U192" s="5" t="s">
        <v>112</v>
      </c>
      <c r="V192" s="5" t="s">
        <v>109</v>
      </c>
      <c r="W192" s="5" t="s">
        <v>202</v>
      </c>
      <c r="X192" s="5" t="s">
        <v>146</v>
      </c>
      <c r="Y192" s="5" t="n">
        <v>1</v>
      </c>
      <c r="Z192" s="5" t="n">
        <v>0</v>
      </c>
      <c r="AA192" s="5" t="str">
        <f aca="false">IF(Y192&gt;Z192,"Win",IF(Y192&lt;Z192,"Loss","Draw"))</f>
        <v>Win</v>
      </c>
      <c r="AB192" s="5" t="s">
        <v>98</v>
      </c>
      <c r="AC192" s="5" t="s">
        <v>99</v>
      </c>
      <c r="AD192" s="5" t="s">
        <v>843</v>
      </c>
      <c r="AE192" s="5" t="s">
        <v>844</v>
      </c>
      <c r="AF192" s="5" t="str">
        <f aca="false">IF(AD192&lt;AE192,AD192,AE192)</f>
        <v>Arrows, Battle Ram, Goblins, Mega Knight, Mother Witch, Ronin, Skeleton Dragons, Zappies</v>
      </c>
      <c r="AG192" s="5" t="str">
        <f aca="false">IF(AD192&lt;AE192,AE192,AD192)</f>
        <v>Cannon, Earthquake, Firecracker, Hog Rider, Ice Spirit, Mighty Miner, Skeletons, The Log</v>
      </c>
      <c r="AH192" s="5" t="str">
        <f aca="false">IF(AD192=AF192,AA192,IF(AA192="Win","Loss",IF(AA192="Loss","Win","Draw")))</f>
        <v>Loss</v>
      </c>
      <c r="AI192" s="5" t="s">
        <v>123</v>
      </c>
    </row>
    <row r="193" customFormat="false" ht="16.5" hidden="false" customHeight="true" outlineLevel="0" collapsed="false">
      <c r="A193" s="5" t="s">
        <v>845</v>
      </c>
      <c r="B193" s="5" t="n">
        <v>1</v>
      </c>
      <c r="C193" s="5" t="s">
        <v>687</v>
      </c>
      <c r="D193" s="5" t="s">
        <v>688</v>
      </c>
      <c r="E193" s="6" t="s">
        <v>846</v>
      </c>
      <c r="F193" s="5" t="s">
        <v>847</v>
      </c>
      <c r="G193" s="5" t="s">
        <v>848</v>
      </c>
      <c r="H193" s="5" t="s">
        <v>251</v>
      </c>
      <c r="I193" s="5" t="s">
        <v>169</v>
      </c>
      <c r="J193" s="5" t="s">
        <v>199</v>
      </c>
      <c r="K193" s="5" t="s">
        <v>200</v>
      </c>
      <c r="L193" s="5" t="s">
        <v>136</v>
      </c>
      <c r="M193" s="5" t="s">
        <v>191</v>
      </c>
      <c r="N193" s="5" t="s">
        <v>154</v>
      </c>
      <c r="O193" s="5" t="s">
        <v>336</v>
      </c>
      <c r="P193" s="5" t="s">
        <v>91</v>
      </c>
      <c r="Q193" s="5" t="s">
        <v>132</v>
      </c>
      <c r="R193" s="5" t="s">
        <v>91</v>
      </c>
      <c r="S193" s="5" t="s">
        <v>200</v>
      </c>
      <c r="T193" s="5" t="s">
        <v>94</v>
      </c>
      <c r="U193" s="5" t="s">
        <v>146</v>
      </c>
      <c r="V193" s="5" t="s">
        <v>90</v>
      </c>
      <c r="W193" s="5" t="s">
        <v>365</v>
      </c>
      <c r="X193" s="5" t="s">
        <v>93</v>
      </c>
      <c r="Y193" s="5" t="n">
        <v>0</v>
      </c>
      <c r="Z193" s="5" t="n">
        <v>1</v>
      </c>
      <c r="AA193" s="5" t="str">
        <f aca="false">IF(Y193&gt;Z193,"Win",IF(Y193&lt;Z193,"Loss","Draw"))</f>
        <v>Loss</v>
      </c>
      <c r="AB193" s="5" t="s">
        <v>98</v>
      </c>
      <c r="AC193" s="5" t="s">
        <v>99</v>
      </c>
      <c r="AD193" s="5" t="s">
        <v>778</v>
      </c>
      <c r="AE193" s="5" t="s">
        <v>849</v>
      </c>
      <c r="AF193" s="5" t="str">
        <f aca="false">IF(AD193&lt;AE193,AD193,AE193)</f>
        <v>Baby Dragon, Barbarian Barrel, Goblin Cage, Golden Knight, Golem, Ice Wizard, Lightning, Tornado</v>
      </c>
      <c r="AG193" s="5" t="str">
        <f aca="false">IF(AD193&lt;AE193,AE193,AD193)</f>
        <v>Barbarian Barrel, Electro Spirit, Fireball, Goblin Cage, Lumberjack, Phoenix, Royal Giant, Skeleton Dragons</v>
      </c>
      <c r="AH193" s="5" t="str">
        <f aca="false">IF(AD193=AF193,AA193,IF(AA193="Win","Loss",IF(AA193="Loss","Win","Draw")))</f>
        <v>Loss</v>
      </c>
      <c r="AI193" s="5" t="s">
        <v>123</v>
      </c>
    </row>
    <row r="194" customFormat="false" ht="16.5" hidden="false" customHeight="true" outlineLevel="0" collapsed="false">
      <c r="A194" s="5" t="s">
        <v>845</v>
      </c>
      <c r="B194" s="5" t="n">
        <v>2</v>
      </c>
      <c r="C194" s="5" t="s">
        <v>687</v>
      </c>
      <c r="D194" s="5" t="s">
        <v>688</v>
      </c>
      <c r="E194" s="6" t="s">
        <v>846</v>
      </c>
      <c r="F194" s="5" t="s">
        <v>847</v>
      </c>
      <c r="G194" s="5" t="s">
        <v>850</v>
      </c>
      <c r="H194" s="5" t="s">
        <v>251</v>
      </c>
      <c r="I194" s="5" t="s">
        <v>168</v>
      </c>
      <c r="J194" s="5" t="s">
        <v>181</v>
      </c>
      <c r="K194" s="5" t="s">
        <v>144</v>
      </c>
      <c r="L194" s="5" t="s">
        <v>146</v>
      </c>
      <c r="M194" s="5" t="s">
        <v>93</v>
      </c>
      <c r="N194" s="5" t="s">
        <v>97</v>
      </c>
      <c r="O194" s="5" t="s">
        <v>167</v>
      </c>
      <c r="P194" s="5" t="s">
        <v>94</v>
      </c>
      <c r="Q194" s="5" t="s">
        <v>107</v>
      </c>
      <c r="R194" s="5" t="s">
        <v>199</v>
      </c>
      <c r="S194" s="5" t="s">
        <v>141</v>
      </c>
      <c r="T194" s="5" t="s">
        <v>84</v>
      </c>
      <c r="U194" s="5" t="s">
        <v>227</v>
      </c>
      <c r="V194" s="5" t="s">
        <v>336</v>
      </c>
      <c r="W194" s="5" t="s">
        <v>170</v>
      </c>
      <c r="X194" s="5" t="s">
        <v>110</v>
      </c>
      <c r="Y194" s="5" t="n">
        <v>1</v>
      </c>
      <c r="Z194" s="5" t="n">
        <v>0</v>
      </c>
      <c r="AA194" s="5" t="str">
        <f aca="false">IF(Y194&gt;Z194,"Win",IF(Y194&lt;Z194,"Loss","Draw"))</f>
        <v>Win</v>
      </c>
      <c r="AB194" s="5" t="s">
        <v>98</v>
      </c>
      <c r="AC194" s="5" t="s">
        <v>99</v>
      </c>
      <c r="AD194" s="5" t="s">
        <v>851</v>
      </c>
      <c r="AE194" s="5" t="s">
        <v>852</v>
      </c>
      <c r="AF194" s="5" t="str">
        <f aca="false">IF(AD194&lt;AE194,AD194,AE194)</f>
        <v>Cannon, Giant Snowball, Goblin Drill, Golden Knight, Guards, Magic Archer, Mother Witch, Tornado</v>
      </c>
      <c r="AG194" s="5" t="str">
        <f aca="false">IF(AD194&lt;AE194,AE194,AD194)</f>
        <v>Electro Spirit, Fireball, Monk, Royal Hogs, Skeleton Dragons, Skeletons, Tesla, The Log</v>
      </c>
      <c r="AH194" s="5" t="str">
        <f aca="false">IF(AD194=AF194,AA194,IF(AA194="Win","Loss",IF(AA194="Loss","Win","Draw")))</f>
        <v>Loss</v>
      </c>
      <c r="AI194" s="5" t="s">
        <v>123</v>
      </c>
    </row>
    <row r="195" customFormat="false" ht="16.5" hidden="false" customHeight="true" outlineLevel="0" collapsed="false">
      <c r="A195" s="5" t="s">
        <v>845</v>
      </c>
      <c r="B195" s="5" t="n">
        <v>3</v>
      </c>
      <c r="C195" s="5" t="s">
        <v>687</v>
      </c>
      <c r="D195" s="5" t="s">
        <v>688</v>
      </c>
      <c r="E195" s="6" t="s">
        <v>846</v>
      </c>
      <c r="F195" s="5" t="s">
        <v>847</v>
      </c>
      <c r="G195" s="5" t="s">
        <v>853</v>
      </c>
      <c r="H195" s="5" t="s">
        <v>251</v>
      </c>
      <c r="I195" s="5" t="s">
        <v>140</v>
      </c>
      <c r="J195" s="5" t="s">
        <v>141</v>
      </c>
      <c r="K195" s="5" t="s">
        <v>225</v>
      </c>
      <c r="L195" s="5" t="s">
        <v>226</v>
      </c>
      <c r="M195" s="5" t="s">
        <v>111</v>
      </c>
      <c r="N195" s="5" t="s">
        <v>87</v>
      </c>
      <c r="O195" s="5" t="s">
        <v>120</v>
      </c>
      <c r="P195" s="5" t="s">
        <v>113</v>
      </c>
      <c r="Q195" s="5" t="s">
        <v>225</v>
      </c>
      <c r="R195" s="5" t="s">
        <v>83</v>
      </c>
      <c r="S195" s="5" t="s">
        <v>140</v>
      </c>
      <c r="T195" s="5" t="s">
        <v>144</v>
      </c>
      <c r="U195" s="5" t="s">
        <v>303</v>
      </c>
      <c r="V195" s="5" t="s">
        <v>167</v>
      </c>
      <c r="W195" s="5" t="s">
        <v>88</v>
      </c>
      <c r="X195" s="5" t="s">
        <v>226</v>
      </c>
      <c r="Y195" s="5" t="n">
        <v>1</v>
      </c>
      <c r="Z195" s="5" t="n">
        <v>0</v>
      </c>
      <c r="AA195" s="5" t="str">
        <f aca="false">IF(Y195&gt;Z195,"Win",IF(Y195&lt;Z195,"Loss","Draw"))</f>
        <v>Win</v>
      </c>
      <c r="AB195" s="5" t="s">
        <v>98</v>
      </c>
      <c r="AC195" s="5" t="s">
        <v>99</v>
      </c>
      <c r="AD195" s="5" t="s">
        <v>228</v>
      </c>
      <c r="AE195" s="5" t="s">
        <v>854</v>
      </c>
      <c r="AF195" s="5" t="str">
        <f aca="false">IF(AD195&lt;AE195,AD195,AE195)</f>
        <v>Bats, Berserker, Bomb Tower, Fire Spirit, Magic Archer, Miner, Royal Delivery, Wall Breakers</v>
      </c>
      <c r="AG195" s="5" t="str">
        <f aca="false">IF(AD195&lt;AE195,AE195,AD195)</f>
        <v>Bats, Dark Prince, Miner, Poison, Spear Goblins, Tesla, The Log, Wall Breakers</v>
      </c>
      <c r="AH195" s="5" t="str">
        <f aca="false">IF(AD195=AF195,AA195,IF(AA195="Win","Loss",IF(AA195="Loss","Win","Draw")))</f>
        <v>Win</v>
      </c>
      <c r="AI195" s="5" t="s">
        <v>123</v>
      </c>
    </row>
    <row r="196" customFormat="false" ht="16.5" hidden="false" customHeight="true" outlineLevel="0" collapsed="false">
      <c r="A196" s="5" t="s">
        <v>855</v>
      </c>
      <c r="B196" s="5" t="n">
        <v>1</v>
      </c>
      <c r="C196" s="5" t="s">
        <v>687</v>
      </c>
      <c r="D196" s="5" t="s">
        <v>688</v>
      </c>
      <c r="E196" s="5" t="s">
        <v>856</v>
      </c>
      <c r="F196" s="5" t="s">
        <v>857</v>
      </c>
      <c r="G196" s="5" t="s">
        <v>858</v>
      </c>
      <c r="H196" s="5" t="s">
        <v>81</v>
      </c>
      <c r="I196" s="5" t="s">
        <v>116</v>
      </c>
      <c r="J196" s="5" t="s">
        <v>115</v>
      </c>
      <c r="K196" s="5" t="s">
        <v>114</v>
      </c>
      <c r="L196" s="5" t="s">
        <v>117</v>
      </c>
      <c r="M196" s="5" t="s">
        <v>118</v>
      </c>
      <c r="N196" s="5" t="s">
        <v>93</v>
      </c>
      <c r="O196" s="5" t="s">
        <v>94</v>
      </c>
      <c r="P196" s="5" t="s">
        <v>119</v>
      </c>
      <c r="Q196" s="5" t="s">
        <v>169</v>
      </c>
      <c r="R196" s="5" t="s">
        <v>199</v>
      </c>
      <c r="S196" s="5" t="s">
        <v>200</v>
      </c>
      <c r="T196" s="5" t="s">
        <v>191</v>
      </c>
      <c r="U196" s="5" t="s">
        <v>336</v>
      </c>
      <c r="V196" s="5" t="s">
        <v>154</v>
      </c>
      <c r="W196" s="5" t="s">
        <v>136</v>
      </c>
      <c r="X196" s="5" t="s">
        <v>91</v>
      </c>
      <c r="Y196" s="5" t="n">
        <v>1</v>
      </c>
      <c r="Z196" s="5" t="n">
        <v>0</v>
      </c>
      <c r="AA196" s="5" t="str">
        <f aca="false">IF(Y196&gt;Z196,"Win",IF(Y196&lt;Z196,"Loss","Draw"))</f>
        <v>Win</v>
      </c>
      <c r="AB196" s="5" t="s">
        <v>98</v>
      </c>
      <c r="AC196" s="5" t="s">
        <v>99</v>
      </c>
      <c r="AD196" s="5" t="s">
        <v>307</v>
      </c>
      <c r="AE196" s="5" t="s">
        <v>778</v>
      </c>
      <c r="AF196" s="5" t="str">
        <f aca="false">IF(AD196&lt;AE196,AD196,AE196)</f>
        <v>Baby Dragon, Barbarian Barrel, Goblin Cage, Golden Knight, Golem, Ice Wizard, Lightning, Tornado</v>
      </c>
      <c r="AG196" s="5" t="str">
        <f aca="false">IF(AD196&lt;AE196,AE196,AD196)</f>
        <v>Cannon Cart, Electro Spirit, Fireball, Goblins, Minions, Mortar, Rascals, Skeleton Barrel</v>
      </c>
      <c r="AH196" s="5" t="str">
        <f aca="false">IF(AD196=AF196,AA196,IF(AA196="Win","Loss",IF(AA196="Loss","Win","Draw")))</f>
        <v>Loss</v>
      </c>
      <c r="AI196" s="5" t="s">
        <v>123</v>
      </c>
    </row>
    <row r="197" customFormat="false" ht="16.5" hidden="false" customHeight="true" outlineLevel="0" collapsed="false">
      <c r="A197" s="5" t="s">
        <v>855</v>
      </c>
      <c r="B197" s="5" t="n">
        <v>2</v>
      </c>
      <c r="C197" s="5" t="s">
        <v>687</v>
      </c>
      <c r="D197" s="5" t="s">
        <v>688</v>
      </c>
      <c r="E197" s="5" t="s">
        <v>856</v>
      </c>
      <c r="F197" s="5" t="s">
        <v>857</v>
      </c>
      <c r="G197" s="5" t="s">
        <v>859</v>
      </c>
      <c r="H197" s="5" t="s">
        <v>81</v>
      </c>
      <c r="I197" s="5" t="s">
        <v>107</v>
      </c>
      <c r="J197" s="5" t="s">
        <v>108</v>
      </c>
      <c r="K197" s="5" t="s">
        <v>84</v>
      </c>
      <c r="L197" s="5" t="s">
        <v>109</v>
      </c>
      <c r="M197" s="5" t="s">
        <v>143</v>
      </c>
      <c r="N197" s="5" t="s">
        <v>97</v>
      </c>
      <c r="O197" s="5" t="s">
        <v>88</v>
      </c>
      <c r="P197" s="5" t="s">
        <v>113</v>
      </c>
      <c r="Q197" s="5" t="s">
        <v>114</v>
      </c>
      <c r="R197" s="5" t="s">
        <v>115</v>
      </c>
      <c r="S197" s="5" t="s">
        <v>116</v>
      </c>
      <c r="T197" s="5" t="s">
        <v>94</v>
      </c>
      <c r="U197" s="5" t="s">
        <v>119</v>
      </c>
      <c r="V197" s="5" t="s">
        <v>117</v>
      </c>
      <c r="W197" s="5" t="s">
        <v>118</v>
      </c>
      <c r="X197" s="5" t="s">
        <v>93</v>
      </c>
      <c r="Y197" s="5" t="n">
        <v>1</v>
      </c>
      <c r="Z197" s="5" t="n">
        <v>0</v>
      </c>
      <c r="AA197" s="5" t="str">
        <f aca="false">IF(Y197&gt;Z197,"Win",IF(Y197&lt;Z197,"Loss","Draw"))</f>
        <v>Win</v>
      </c>
      <c r="AB197" s="5" t="s">
        <v>98</v>
      </c>
      <c r="AC197" s="5" t="s">
        <v>99</v>
      </c>
      <c r="AD197" s="5" t="s">
        <v>860</v>
      </c>
      <c r="AE197" s="5" t="s">
        <v>307</v>
      </c>
      <c r="AF197" s="5" t="str">
        <f aca="false">IF(AD197&lt;AE197,AD197,AE197)</f>
        <v>Archer Queen, Bomb Tower, Giant Snowball, Goblin Drill, Ice Spirit, Poison, Ronin, Skeletons</v>
      </c>
      <c r="AG197" s="5" t="str">
        <f aca="false">IF(AD197&lt;AE197,AE197,AD197)</f>
        <v>Cannon Cart, Electro Spirit, Fireball, Goblins, Minions, Mortar, Rascals, Skeleton Barrel</v>
      </c>
      <c r="AH197" s="5" t="str">
        <f aca="false">IF(AD197=AF197,AA197,IF(AA197="Win","Loss",IF(AA197="Loss","Win","Draw")))</f>
        <v>Win</v>
      </c>
      <c r="AI197" s="5" t="s">
        <v>123</v>
      </c>
    </row>
    <row r="198" customFormat="false" ht="16.5" hidden="false" customHeight="true" outlineLevel="0" collapsed="false">
      <c r="A198" s="5" t="s">
        <v>861</v>
      </c>
      <c r="B198" s="5" t="n">
        <v>1</v>
      </c>
      <c r="C198" s="5" t="s">
        <v>687</v>
      </c>
      <c r="D198" s="5" t="s">
        <v>688</v>
      </c>
      <c r="E198" s="6" t="s">
        <v>862</v>
      </c>
      <c r="F198" s="5" t="s">
        <v>863</v>
      </c>
      <c r="G198" s="5" t="s">
        <v>864</v>
      </c>
      <c r="H198" s="5" t="s">
        <v>81</v>
      </c>
      <c r="I198" s="5" t="s">
        <v>107</v>
      </c>
      <c r="J198" s="5" t="s">
        <v>115</v>
      </c>
      <c r="K198" s="5" t="s">
        <v>84</v>
      </c>
      <c r="L198" s="5" t="s">
        <v>130</v>
      </c>
      <c r="M198" s="5" t="s">
        <v>143</v>
      </c>
      <c r="N198" s="5" t="s">
        <v>109</v>
      </c>
      <c r="O198" s="5" t="s">
        <v>88</v>
      </c>
      <c r="P198" s="5" t="s">
        <v>144</v>
      </c>
      <c r="Q198" s="5" t="s">
        <v>200</v>
      </c>
      <c r="R198" s="5" t="s">
        <v>131</v>
      </c>
      <c r="S198" s="5" t="s">
        <v>169</v>
      </c>
      <c r="T198" s="5" t="s">
        <v>154</v>
      </c>
      <c r="U198" s="5" t="s">
        <v>91</v>
      </c>
      <c r="V198" s="5" t="s">
        <v>136</v>
      </c>
      <c r="W198" s="5" t="s">
        <v>109</v>
      </c>
      <c r="X198" s="5" t="s">
        <v>336</v>
      </c>
      <c r="Y198" s="5" t="n">
        <v>1</v>
      </c>
      <c r="Z198" s="5" t="n">
        <v>0</v>
      </c>
      <c r="AA198" s="5" t="str">
        <f aca="false">IF(Y198&gt;Z198,"Win",IF(Y198&lt;Z198,"Loss","Draw"))</f>
        <v>Win</v>
      </c>
      <c r="AB198" s="5" t="s">
        <v>98</v>
      </c>
      <c r="AC198" s="5" t="s">
        <v>99</v>
      </c>
      <c r="AD198" s="5" t="s">
        <v>706</v>
      </c>
      <c r="AE198" s="5" t="s">
        <v>604</v>
      </c>
      <c r="AF198" s="5" t="str">
        <f aca="false">IF(AD198&lt;AE198,AD198,AE198)</f>
        <v>Baby Dragon, Barbarian Barrel, Goblin Cage, Golem, Lightning, Mega Minion, Ronin, Tornado</v>
      </c>
      <c r="AG198" s="5" t="str">
        <f aca="false">IF(AD198&lt;AE198,AE198,AD198)</f>
        <v>Bomber, Giant Snowball, Goblin Drill, Goblins, Ice Spirit, Poison, Ronin, Tesla</v>
      </c>
      <c r="AH198" s="5" t="str">
        <f aca="false">IF(AD198=AF198,AA198,IF(AA198="Win","Loss",IF(AA198="Loss","Win","Draw")))</f>
        <v>Loss</v>
      </c>
      <c r="AI198" s="5" t="s">
        <v>123</v>
      </c>
    </row>
    <row r="199" customFormat="false" ht="16.5" hidden="false" customHeight="true" outlineLevel="0" collapsed="false">
      <c r="A199" s="5" t="s">
        <v>861</v>
      </c>
      <c r="B199" s="5" t="n">
        <v>2</v>
      </c>
      <c r="C199" s="5" t="s">
        <v>687</v>
      </c>
      <c r="D199" s="5" t="s">
        <v>688</v>
      </c>
      <c r="E199" s="6" t="s">
        <v>862</v>
      </c>
      <c r="F199" s="5" t="s">
        <v>863</v>
      </c>
      <c r="G199" s="5" t="s">
        <v>865</v>
      </c>
      <c r="H199" s="5" t="s">
        <v>81</v>
      </c>
      <c r="I199" s="5" t="s">
        <v>180</v>
      </c>
      <c r="J199" s="5" t="s">
        <v>232</v>
      </c>
      <c r="K199" s="5" t="s">
        <v>170</v>
      </c>
      <c r="L199" s="5" t="s">
        <v>182</v>
      </c>
      <c r="M199" s="5" t="s">
        <v>93</v>
      </c>
      <c r="N199" s="5" t="s">
        <v>97</v>
      </c>
      <c r="O199" s="5" t="s">
        <v>167</v>
      </c>
      <c r="P199" s="5" t="s">
        <v>154</v>
      </c>
      <c r="Q199" s="5" t="s">
        <v>90</v>
      </c>
      <c r="R199" s="5" t="s">
        <v>181</v>
      </c>
      <c r="S199" s="5" t="s">
        <v>149</v>
      </c>
      <c r="T199" s="5" t="s">
        <v>146</v>
      </c>
      <c r="U199" s="5" t="s">
        <v>227</v>
      </c>
      <c r="V199" s="5" t="s">
        <v>94</v>
      </c>
      <c r="W199" s="5" t="s">
        <v>95</v>
      </c>
      <c r="X199" s="5" t="s">
        <v>167</v>
      </c>
      <c r="Y199" s="5" t="n">
        <v>0</v>
      </c>
      <c r="Z199" s="5" t="n">
        <v>1</v>
      </c>
      <c r="AA199" s="5" t="str">
        <f aca="false">IF(Y199&gt;Z199,"Win",IF(Y199&lt;Z199,"Loss","Draw"))</f>
        <v>Loss</v>
      </c>
      <c r="AB199" s="5" t="s">
        <v>98</v>
      </c>
      <c r="AC199" s="5" t="s">
        <v>99</v>
      </c>
      <c r="AD199" s="5" t="s">
        <v>866</v>
      </c>
      <c r="AE199" s="5" t="s">
        <v>229</v>
      </c>
      <c r="AF199" s="5" t="str">
        <f aca="false">IF(AD199&lt;AE199,AD199,AE199)</f>
        <v>Cannon, Electro Spirit, Hog Rider, Lightning, Mighty Miner, Skeletons, The Log, Wizard</v>
      </c>
      <c r="AG199" s="5" t="str">
        <f aca="false">IF(AD199&lt;AE199,AE199,AD199)</f>
        <v>Fireball, Fisherman, Monk, Mother Witch, Royal Giant, Skeleton Dragons, The Log, Tombstone</v>
      </c>
      <c r="AH199" s="5" t="str">
        <f aca="false">IF(AD199=AF199,AA199,IF(AA199="Win","Loss",IF(AA199="Loss","Win","Draw")))</f>
        <v>Loss</v>
      </c>
      <c r="AI199" s="5" t="s">
        <v>123</v>
      </c>
    </row>
    <row r="200" customFormat="false" ht="16.5" hidden="false" customHeight="true" outlineLevel="0" collapsed="false">
      <c r="A200" s="5" t="s">
        <v>861</v>
      </c>
      <c r="B200" s="5" t="n">
        <v>3</v>
      </c>
      <c r="C200" s="5" t="s">
        <v>687</v>
      </c>
      <c r="D200" s="5" t="s">
        <v>688</v>
      </c>
      <c r="E200" s="6" t="s">
        <v>862</v>
      </c>
      <c r="F200" s="5" t="s">
        <v>863</v>
      </c>
      <c r="G200" s="5" t="s">
        <v>867</v>
      </c>
      <c r="H200" s="5" t="s">
        <v>81</v>
      </c>
      <c r="I200" s="5" t="s">
        <v>142</v>
      </c>
      <c r="J200" s="5" t="s">
        <v>141</v>
      </c>
      <c r="K200" s="5" t="s">
        <v>200</v>
      </c>
      <c r="L200" s="5" t="s">
        <v>287</v>
      </c>
      <c r="M200" s="5" t="s">
        <v>111</v>
      </c>
      <c r="N200" s="5" t="s">
        <v>120</v>
      </c>
      <c r="O200" s="5" t="s">
        <v>140</v>
      </c>
      <c r="P200" s="5" t="s">
        <v>87</v>
      </c>
      <c r="Q200" s="5" t="s">
        <v>210</v>
      </c>
      <c r="R200" s="5" t="s">
        <v>199</v>
      </c>
      <c r="S200" s="5" t="s">
        <v>293</v>
      </c>
      <c r="T200" s="5" t="s">
        <v>393</v>
      </c>
      <c r="U200" s="5" t="s">
        <v>231</v>
      </c>
      <c r="V200" s="5" t="s">
        <v>112</v>
      </c>
      <c r="W200" s="5" t="s">
        <v>155</v>
      </c>
      <c r="X200" s="5" t="s">
        <v>240</v>
      </c>
      <c r="Y200" s="5" t="n">
        <v>0</v>
      </c>
      <c r="Z200" s="5" t="n">
        <v>1</v>
      </c>
      <c r="AA200" s="5" t="str">
        <f aca="false">IF(Y200&gt;Z200,"Win",IF(Y200&lt;Z200,"Loss","Draw"))</f>
        <v>Loss</v>
      </c>
      <c r="AB200" s="5" t="s">
        <v>98</v>
      </c>
      <c r="AC200" s="5" t="s">
        <v>99</v>
      </c>
      <c r="AD200" s="5" t="s">
        <v>868</v>
      </c>
      <c r="AE200" s="5" t="s">
        <v>869</v>
      </c>
      <c r="AF200" s="5" t="str">
        <f aca="false">IF(AD200&lt;AE200,AD200,AE200)</f>
        <v>Arrows, Bandit, Electro Wizard, Furnace, Golden Knight, Mega Knight, Rage, Ram Rider</v>
      </c>
      <c r="AG200" s="5" t="str">
        <f aca="false">IF(AD200&lt;AE200,AE200,AD200)</f>
        <v>Berserker, Fire Spirit, Goblin Barrel, Goblin Cage, Magic Archer, Royal Delivery, Valkyrie, Wall Breakers</v>
      </c>
      <c r="AH200" s="5" t="str">
        <f aca="false">IF(AD200=AF200,AA200,IF(AA200="Win","Loss",IF(AA200="Loss","Win","Draw")))</f>
        <v>Win</v>
      </c>
      <c r="AI200" s="5" t="s">
        <v>123</v>
      </c>
    </row>
    <row r="201" customFormat="false" ht="16.5" hidden="false" customHeight="true" outlineLevel="0" collapsed="false">
      <c r="A201" s="5" t="s">
        <v>870</v>
      </c>
      <c r="B201" s="5" t="n">
        <v>1</v>
      </c>
      <c r="C201" s="5" t="s">
        <v>687</v>
      </c>
      <c r="D201" s="5" t="s">
        <v>688</v>
      </c>
      <c r="E201" s="5" t="s">
        <v>871</v>
      </c>
      <c r="F201" s="5" t="s">
        <v>872</v>
      </c>
      <c r="G201" s="5" t="s">
        <v>873</v>
      </c>
      <c r="H201" s="5" t="s">
        <v>81</v>
      </c>
      <c r="I201" s="5" t="s">
        <v>116</v>
      </c>
      <c r="J201" s="5" t="s">
        <v>115</v>
      </c>
      <c r="K201" s="5" t="s">
        <v>114</v>
      </c>
      <c r="L201" s="5" t="s">
        <v>117</v>
      </c>
      <c r="M201" s="5" t="s">
        <v>118</v>
      </c>
      <c r="N201" s="5" t="s">
        <v>93</v>
      </c>
      <c r="O201" s="5" t="s">
        <v>94</v>
      </c>
      <c r="P201" s="5" t="s">
        <v>119</v>
      </c>
      <c r="Q201" s="5" t="s">
        <v>90</v>
      </c>
      <c r="R201" s="5" t="s">
        <v>91</v>
      </c>
      <c r="S201" s="5" t="s">
        <v>92</v>
      </c>
      <c r="T201" s="5" t="s">
        <v>96</v>
      </c>
      <c r="U201" s="5" t="s">
        <v>95</v>
      </c>
      <c r="V201" s="5" t="s">
        <v>94</v>
      </c>
      <c r="W201" s="5" t="s">
        <v>97</v>
      </c>
      <c r="X201" s="5" t="s">
        <v>93</v>
      </c>
      <c r="Y201" s="5" t="n">
        <v>1</v>
      </c>
      <c r="Z201" s="5" t="n">
        <v>0</v>
      </c>
      <c r="AA201" s="5" t="str">
        <f aca="false">IF(Y201&gt;Z201,"Win",IF(Y201&lt;Z201,"Loss","Draw"))</f>
        <v>Win</v>
      </c>
      <c r="AB201" s="5" t="s">
        <v>98</v>
      </c>
      <c r="AC201" s="5" t="s">
        <v>99</v>
      </c>
      <c r="AD201" s="5" t="s">
        <v>307</v>
      </c>
      <c r="AE201" s="5" t="s">
        <v>101</v>
      </c>
      <c r="AF201" s="5" t="str">
        <f aca="false">IF(AD201&lt;AE201,AD201,AE201)</f>
        <v>Barbarian Barrel, Electro Spirit, Fireball, Fisherman, Hunter, Royal Ghost, Royal Giant, Skeletons</v>
      </c>
      <c r="AG201" s="5" t="str">
        <f aca="false">IF(AD201&lt;AE201,AE201,AD201)</f>
        <v>Cannon Cart, Electro Spirit, Fireball, Goblins, Minions, Mortar, Rascals, Skeleton Barrel</v>
      </c>
      <c r="AH201" s="5" t="str">
        <f aca="false">IF(AD201=AF201,AA201,IF(AA201="Win","Loss",IF(AA201="Loss","Win","Draw")))</f>
        <v>Loss</v>
      </c>
      <c r="AI201" s="5" t="s">
        <v>123</v>
      </c>
    </row>
    <row r="202" customFormat="false" ht="16.5" hidden="false" customHeight="true" outlineLevel="0" collapsed="false">
      <c r="A202" s="5" t="s">
        <v>870</v>
      </c>
      <c r="B202" s="5" t="n">
        <v>2</v>
      </c>
      <c r="C202" s="5" t="s">
        <v>687</v>
      </c>
      <c r="D202" s="5" t="s">
        <v>688</v>
      </c>
      <c r="E202" s="5" t="s">
        <v>871</v>
      </c>
      <c r="F202" s="5" t="s">
        <v>872</v>
      </c>
      <c r="G202" s="5" t="s">
        <v>874</v>
      </c>
      <c r="H202" s="5" t="s">
        <v>81</v>
      </c>
      <c r="I202" s="5" t="s">
        <v>107</v>
      </c>
      <c r="J202" s="5" t="s">
        <v>108</v>
      </c>
      <c r="K202" s="5" t="s">
        <v>84</v>
      </c>
      <c r="L202" s="5" t="s">
        <v>109</v>
      </c>
      <c r="M202" s="5" t="s">
        <v>111</v>
      </c>
      <c r="N202" s="5" t="s">
        <v>97</v>
      </c>
      <c r="O202" s="5" t="s">
        <v>88</v>
      </c>
      <c r="P202" s="5" t="s">
        <v>113</v>
      </c>
      <c r="Q202" s="5" t="s">
        <v>375</v>
      </c>
      <c r="R202" s="5" t="s">
        <v>145</v>
      </c>
      <c r="S202" s="5" t="s">
        <v>135</v>
      </c>
      <c r="T202" s="5" t="s">
        <v>226</v>
      </c>
      <c r="U202" s="5" t="s">
        <v>146</v>
      </c>
      <c r="V202" s="5" t="s">
        <v>327</v>
      </c>
      <c r="W202" s="5" t="s">
        <v>336</v>
      </c>
      <c r="X202" s="5" t="s">
        <v>149</v>
      </c>
      <c r="Y202" s="5" t="n">
        <v>1</v>
      </c>
      <c r="Z202" s="5" t="n">
        <v>0</v>
      </c>
      <c r="AA202" s="5" t="str">
        <f aca="false">IF(Y202&gt;Z202,"Win",IF(Y202&lt;Z202,"Loss","Draw"))</f>
        <v>Win</v>
      </c>
      <c r="AB202" s="5" t="s">
        <v>98</v>
      </c>
      <c r="AC202" s="5" t="s">
        <v>99</v>
      </c>
      <c r="AD202" s="5" t="s">
        <v>714</v>
      </c>
      <c r="AE202" s="5" t="s">
        <v>450</v>
      </c>
      <c r="AF202" s="5" t="str">
        <f aca="false">IF(AD202&lt;AE202,AD202,AE202)</f>
        <v>Archer Queen, Bomb Tower, Fire Spirit, Giant Snowball, Goblin Drill, Poison, Ronin, Skeletons</v>
      </c>
      <c r="AG202" s="5" t="str">
        <f aca="false">IF(AD202&lt;AE202,AE202,AD202)</f>
        <v>Balloon, Executioner, Giant Skeleton, Miner, Skeleton Dragons, Tombstone, Tornado, Zap</v>
      </c>
      <c r="AH202" s="5" t="str">
        <f aca="false">IF(AD202=AF202,AA202,IF(AA202="Win","Loss",IF(AA202="Loss","Win","Draw")))</f>
        <v>Win</v>
      </c>
      <c r="AI202" s="5" t="s">
        <v>123</v>
      </c>
    </row>
    <row r="203" customFormat="false" ht="16.5" hidden="false" customHeight="true" outlineLevel="0" collapsed="false">
      <c r="A203" s="5" t="s">
        <v>875</v>
      </c>
      <c r="B203" s="5" t="n">
        <v>1</v>
      </c>
      <c r="C203" s="5" t="s">
        <v>687</v>
      </c>
      <c r="D203" s="5" t="s">
        <v>688</v>
      </c>
      <c r="E203" s="5" t="s">
        <v>876</v>
      </c>
      <c r="F203" s="5" t="s">
        <v>877</v>
      </c>
      <c r="G203" s="5" t="s">
        <v>878</v>
      </c>
      <c r="H203" s="5" t="s">
        <v>408</v>
      </c>
      <c r="I203" s="5" t="s">
        <v>107</v>
      </c>
      <c r="J203" s="5" t="s">
        <v>128</v>
      </c>
      <c r="K203" s="5" t="s">
        <v>84</v>
      </c>
      <c r="L203" s="5" t="s">
        <v>130</v>
      </c>
      <c r="M203" s="5" t="s">
        <v>111</v>
      </c>
      <c r="N203" s="5" t="s">
        <v>97</v>
      </c>
      <c r="O203" s="5" t="s">
        <v>88</v>
      </c>
      <c r="P203" s="5" t="s">
        <v>144</v>
      </c>
      <c r="Q203" s="5" t="s">
        <v>90</v>
      </c>
      <c r="R203" s="5" t="s">
        <v>149</v>
      </c>
      <c r="S203" s="5" t="s">
        <v>181</v>
      </c>
      <c r="T203" s="5" t="s">
        <v>146</v>
      </c>
      <c r="U203" s="5" t="s">
        <v>94</v>
      </c>
      <c r="V203" s="5" t="s">
        <v>227</v>
      </c>
      <c r="W203" s="5" t="s">
        <v>91</v>
      </c>
      <c r="X203" s="5" t="s">
        <v>95</v>
      </c>
      <c r="Y203" s="5" t="n">
        <v>0</v>
      </c>
      <c r="Z203" s="5" t="n">
        <v>1</v>
      </c>
      <c r="AA203" s="5" t="str">
        <f aca="false">IF(Y203&gt;Z203,"Win",IF(Y203&lt;Z203,"Loss","Draw"))</f>
        <v>Loss</v>
      </c>
      <c r="AB203" s="5" t="s">
        <v>98</v>
      </c>
      <c r="AC203" s="5" t="s">
        <v>99</v>
      </c>
      <c r="AD203" s="5" t="s">
        <v>448</v>
      </c>
      <c r="AE203" s="5" t="s">
        <v>252</v>
      </c>
      <c r="AF203" s="5" t="str">
        <f aca="false">IF(AD203&lt;AE203,AD203,AE203)</f>
        <v>Barbarian Barrel, Fireball, Fisherman, Monk, Mother Witch, Royal Giant, Skeleton Dragons, Tombstone</v>
      </c>
      <c r="AG203" s="5" t="str">
        <f aca="false">IF(AD203&lt;AE203,AE203,AD203)</f>
        <v>Bomber, Fire Spirit, Giant Snowball, Goblin Drill, Knight, Poison, Skeletons, Tesla</v>
      </c>
      <c r="AH203" s="5" t="str">
        <f aca="false">IF(AD203=AF203,AA203,IF(AA203="Win","Loss",IF(AA203="Loss","Win","Draw")))</f>
        <v>Win</v>
      </c>
      <c r="AI203" s="5" t="s">
        <v>123</v>
      </c>
    </row>
    <row r="204" customFormat="false" ht="16.5" hidden="false" customHeight="true" outlineLevel="0" collapsed="false">
      <c r="A204" s="5" t="s">
        <v>875</v>
      </c>
      <c r="B204" s="5" t="n">
        <v>2</v>
      </c>
      <c r="C204" s="5" t="s">
        <v>687</v>
      </c>
      <c r="D204" s="5" t="s">
        <v>688</v>
      </c>
      <c r="E204" s="5" t="s">
        <v>876</v>
      </c>
      <c r="F204" s="5" t="s">
        <v>877</v>
      </c>
      <c r="G204" s="5" t="s">
        <v>879</v>
      </c>
      <c r="H204" s="5" t="s">
        <v>81</v>
      </c>
      <c r="I204" s="5" t="s">
        <v>210</v>
      </c>
      <c r="J204" s="5" t="s">
        <v>199</v>
      </c>
      <c r="K204" s="5" t="s">
        <v>239</v>
      </c>
      <c r="L204" s="5" t="s">
        <v>202</v>
      </c>
      <c r="M204" s="5" t="s">
        <v>240</v>
      </c>
      <c r="N204" s="5" t="s">
        <v>109</v>
      </c>
      <c r="O204" s="5" t="s">
        <v>112</v>
      </c>
      <c r="P204" s="5" t="s">
        <v>227</v>
      </c>
      <c r="Q204" s="5" t="s">
        <v>225</v>
      </c>
      <c r="R204" s="5" t="s">
        <v>141</v>
      </c>
      <c r="S204" s="5" t="s">
        <v>140</v>
      </c>
      <c r="T204" s="5" t="s">
        <v>113</v>
      </c>
      <c r="U204" s="5" t="s">
        <v>87</v>
      </c>
      <c r="V204" s="5" t="s">
        <v>111</v>
      </c>
      <c r="W204" s="5" t="s">
        <v>120</v>
      </c>
      <c r="X204" s="5" t="s">
        <v>226</v>
      </c>
      <c r="Y204" s="5" t="n">
        <v>1</v>
      </c>
      <c r="Z204" s="5" t="n">
        <v>0</v>
      </c>
      <c r="AA204" s="5" t="str">
        <f aca="false">IF(Y204&gt;Z204,"Win",IF(Y204&lt;Z204,"Loss","Draw"))</f>
        <v>Win</v>
      </c>
      <c r="AB204" s="5" t="s">
        <v>98</v>
      </c>
      <c r="AC204" s="5" t="s">
        <v>99</v>
      </c>
      <c r="AD204" s="5" t="s">
        <v>242</v>
      </c>
      <c r="AE204" s="5" t="s">
        <v>228</v>
      </c>
      <c r="AF204" s="5" t="str">
        <f aca="false">IF(AD204&lt;AE204,AD204,AE204)</f>
        <v>Arrows, Bandit, Battle Ram, Golden Knight, Mega Knight, Mother Witch, Ronin, Zappies</v>
      </c>
      <c r="AG204" s="5" t="str">
        <f aca="false">IF(AD204&lt;AE204,AE204,AD204)</f>
        <v>Bats, Berserker, Bomb Tower, Fire Spirit, Magic Archer, Miner, Royal Delivery, Wall Breakers</v>
      </c>
      <c r="AH204" s="5" t="str">
        <f aca="false">IF(AD204=AF204,AA204,IF(AA204="Win","Loss",IF(AA204="Loss","Win","Draw")))</f>
        <v>Win</v>
      </c>
      <c r="AI204" s="5" t="s">
        <v>123</v>
      </c>
    </row>
    <row r="205" customFormat="false" ht="16.5" hidden="false" customHeight="true" outlineLevel="0" collapsed="false">
      <c r="A205" s="5" t="s">
        <v>875</v>
      </c>
      <c r="B205" s="5" t="n">
        <v>3</v>
      </c>
      <c r="C205" s="5" t="s">
        <v>687</v>
      </c>
      <c r="D205" s="5" t="s">
        <v>688</v>
      </c>
      <c r="E205" s="5" t="s">
        <v>876</v>
      </c>
      <c r="F205" s="5" t="s">
        <v>877</v>
      </c>
      <c r="G205" s="5" t="s">
        <v>880</v>
      </c>
      <c r="H205" s="5" t="s">
        <v>81</v>
      </c>
      <c r="I205" s="5" t="s">
        <v>142</v>
      </c>
      <c r="J205" s="5" t="s">
        <v>83</v>
      </c>
      <c r="K205" s="5" t="s">
        <v>170</v>
      </c>
      <c r="L205" s="5" t="s">
        <v>176</v>
      </c>
      <c r="M205" s="5" t="s">
        <v>143</v>
      </c>
      <c r="N205" s="5" t="s">
        <v>87</v>
      </c>
      <c r="O205" s="5" t="s">
        <v>167</v>
      </c>
      <c r="P205" s="5" t="s">
        <v>94</v>
      </c>
      <c r="Q205" s="5" t="s">
        <v>82</v>
      </c>
      <c r="R205" s="5" t="s">
        <v>83</v>
      </c>
      <c r="S205" s="5" t="s">
        <v>84</v>
      </c>
      <c r="T205" s="5" t="s">
        <v>85</v>
      </c>
      <c r="U205" s="5" t="s">
        <v>89</v>
      </c>
      <c r="V205" s="5" t="s">
        <v>88</v>
      </c>
      <c r="W205" s="5" t="s">
        <v>143</v>
      </c>
      <c r="X205" s="5" t="s">
        <v>319</v>
      </c>
      <c r="Y205" s="5" t="n">
        <v>1</v>
      </c>
      <c r="Z205" s="5" t="n">
        <v>0</v>
      </c>
      <c r="AA205" s="5" t="str">
        <f aca="false">IF(Y205&gt;Z205,"Win",IF(Y205&lt;Z205,"Loss","Draw"))</f>
        <v>Win</v>
      </c>
      <c r="AB205" s="5" t="s">
        <v>98</v>
      </c>
      <c r="AC205" s="5" t="s">
        <v>99</v>
      </c>
      <c r="AD205" s="5" t="s">
        <v>881</v>
      </c>
      <c r="AE205" s="5" t="s">
        <v>882</v>
      </c>
      <c r="AF205" s="5" t="str">
        <f aca="false">IF(AD205&lt;AE205,AD205,AE205)</f>
        <v>Archers, Dark Prince, Giant Snowball, Goblin Hut, Graveyard, Ice Spirit, Poison, Skeleton Army</v>
      </c>
      <c r="AG205" s="5" t="str">
        <f aca="false">IF(AD205&lt;AE205,AE205,AD205)</f>
        <v>Berserker, Cannon, Dark Prince, Dart Goblin, Fireball, Goblin Barrel, Ice Spirit, The Log</v>
      </c>
      <c r="AH205" s="5" t="str">
        <f aca="false">IF(AD205=AF205,AA205,IF(AA205="Win","Loss",IF(AA205="Loss","Win","Draw")))</f>
        <v>Loss</v>
      </c>
      <c r="AI205" s="5" t="s">
        <v>123</v>
      </c>
    </row>
    <row r="206" customFormat="false" ht="16.5" hidden="false" customHeight="true" outlineLevel="0" collapsed="false">
      <c r="A206" s="5" t="s">
        <v>883</v>
      </c>
      <c r="B206" s="5" t="n">
        <v>1</v>
      </c>
      <c r="C206" s="5" t="s">
        <v>687</v>
      </c>
      <c r="D206" s="5" t="s">
        <v>688</v>
      </c>
      <c r="E206" s="5" t="s">
        <v>884</v>
      </c>
      <c r="F206" s="5" t="s">
        <v>885</v>
      </c>
      <c r="G206" s="5" t="s">
        <v>886</v>
      </c>
      <c r="H206" s="5" t="s">
        <v>81</v>
      </c>
      <c r="I206" s="5" t="s">
        <v>319</v>
      </c>
      <c r="J206" s="5" t="s">
        <v>145</v>
      </c>
      <c r="K206" s="5" t="s">
        <v>195</v>
      </c>
      <c r="L206" s="5" t="s">
        <v>148</v>
      </c>
      <c r="M206" s="5" t="s">
        <v>117</v>
      </c>
      <c r="N206" s="5" t="s">
        <v>130</v>
      </c>
      <c r="O206" s="5" t="s">
        <v>112</v>
      </c>
      <c r="P206" s="5" t="s">
        <v>84</v>
      </c>
      <c r="Q206" s="5" t="s">
        <v>140</v>
      </c>
      <c r="R206" s="5" t="s">
        <v>141</v>
      </c>
      <c r="S206" s="5" t="s">
        <v>142</v>
      </c>
      <c r="T206" s="5" t="s">
        <v>87</v>
      </c>
      <c r="U206" s="5" t="s">
        <v>111</v>
      </c>
      <c r="V206" s="5" t="s">
        <v>143</v>
      </c>
      <c r="W206" s="5" t="s">
        <v>120</v>
      </c>
      <c r="X206" s="5" t="s">
        <v>144</v>
      </c>
      <c r="Y206" s="5" t="n">
        <v>0</v>
      </c>
      <c r="Z206" s="5" t="n">
        <v>2</v>
      </c>
      <c r="AA206" s="5" t="str">
        <f aca="false">IF(Y206&gt;Z206,"Win",IF(Y206&lt;Z206,"Loss","Draw"))</f>
        <v>Loss</v>
      </c>
      <c r="AB206" s="5" t="s">
        <v>98</v>
      </c>
      <c r="AC206" s="5" t="s">
        <v>99</v>
      </c>
      <c r="AD206" s="5" t="s">
        <v>775</v>
      </c>
      <c r="AE206" s="5" t="s">
        <v>150</v>
      </c>
      <c r="AF206" s="5" t="str">
        <f aca="false">IF(AD206&lt;AE206,AD206,AE206)</f>
        <v>Arrows, Balloon, Bomber, Giant Snowball, Inferno Dragon, Lava Hound, Minions, Skeleton Army</v>
      </c>
      <c r="AG206" s="5" t="str">
        <f aca="false">IF(AD206&lt;AE206,AE206,AD206)</f>
        <v>Berserker, Fire Spirit, Goblin Barrel, Ice Spirit, Magic Archer, Royal Delivery, Tesla, Wall Breakers</v>
      </c>
      <c r="AH206" s="5" t="str">
        <f aca="false">IF(AD206=AF206,AA206,IF(AA206="Win","Loss",IF(AA206="Loss","Win","Draw")))</f>
        <v>Loss</v>
      </c>
      <c r="AI206" s="5" t="s">
        <v>123</v>
      </c>
    </row>
    <row r="207" customFormat="false" ht="16.5" hidden="false" customHeight="true" outlineLevel="0" collapsed="false">
      <c r="A207" s="5" t="s">
        <v>883</v>
      </c>
      <c r="B207" s="5" t="n">
        <v>2</v>
      </c>
      <c r="C207" s="5" t="s">
        <v>687</v>
      </c>
      <c r="D207" s="5" t="s">
        <v>688</v>
      </c>
      <c r="E207" s="5" t="s">
        <v>884</v>
      </c>
      <c r="F207" s="5" t="s">
        <v>885</v>
      </c>
      <c r="G207" s="5" t="s">
        <v>887</v>
      </c>
      <c r="H207" s="5" t="s">
        <v>81</v>
      </c>
      <c r="I207" s="5" t="s">
        <v>168</v>
      </c>
      <c r="J207" s="5" t="s">
        <v>181</v>
      </c>
      <c r="K207" s="5" t="s">
        <v>144</v>
      </c>
      <c r="L207" s="5" t="s">
        <v>146</v>
      </c>
      <c r="M207" s="5" t="s">
        <v>93</v>
      </c>
      <c r="N207" s="5" t="s">
        <v>97</v>
      </c>
      <c r="O207" s="5" t="s">
        <v>94</v>
      </c>
      <c r="P207" s="5" t="s">
        <v>91</v>
      </c>
      <c r="Q207" s="5" t="s">
        <v>107</v>
      </c>
      <c r="R207" s="5" t="s">
        <v>115</v>
      </c>
      <c r="S207" s="5" t="s">
        <v>84</v>
      </c>
      <c r="T207" s="5" t="s">
        <v>130</v>
      </c>
      <c r="U207" s="5" t="s">
        <v>88</v>
      </c>
      <c r="V207" s="5" t="s">
        <v>109</v>
      </c>
      <c r="W207" s="5" t="s">
        <v>93</v>
      </c>
      <c r="X207" s="5" t="s">
        <v>113</v>
      </c>
      <c r="Y207" s="5" t="n">
        <v>0</v>
      </c>
      <c r="Z207" s="5" t="n">
        <v>1</v>
      </c>
      <c r="AA207" s="5" t="str">
        <f aca="false">IF(Y207&gt;Z207,"Win",IF(Y207&lt;Z207,"Loss","Draw"))</f>
        <v>Loss</v>
      </c>
      <c r="AB207" s="5" t="s">
        <v>98</v>
      </c>
      <c r="AC207" s="5" t="s">
        <v>99</v>
      </c>
      <c r="AD207" s="5" t="s">
        <v>536</v>
      </c>
      <c r="AE207" s="5" t="s">
        <v>888</v>
      </c>
      <c r="AF207" s="5" t="str">
        <f aca="false">IF(AD207&lt;AE207,AD207,AE207)</f>
        <v>Barbarian Barrel, Electro Spirit, Fireball, Monk, Royal Hogs, Skeleton Dragons, Skeletons, Tesla</v>
      </c>
      <c r="AG207" s="5" t="str">
        <f aca="false">IF(AD207&lt;AE207,AE207,AD207)</f>
        <v>Bomb Tower, Bomber, Electro Spirit, Giant Snowball, Goblin Drill, Goblins, Poison, Ronin</v>
      </c>
      <c r="AH207" s="5" t="str">
        <f aca="false">IF(AD207=AF207,AA207,IF(AA207="Win","Loss",IF(AA207="Loss","Win","Draw")))</f>
        <v>Loss</v>
      </c>
      <c r="AI207" s="5" t="s">
        <v>123</v>
      </c>
    </row>
    <row r="208" customFormat="false" ht="15" hidden="false" customHeight="true" outlineLevel="0" collapsed="false">
      <c r="A208" s="5" t="s">
        <v>889</v>
      </c>
      <c r="B208" s="5" t="n">
        <v>1</v>
      </c>
      <c r="C208" s="5" t="s">
        <v>890</v>
      </c>
      <c r="D208" s="5" t="s">
        <v>891</v>
      </c>
      <c r="E208" s="5" t="s">
        <v>268</v>
      </c>
      <c r="F208" s="5" t="s">
        <v>269</v>
      </c>
      <c r="G208" s="5" t="s">
        <v>892</v>
      </c>
      <c r="H208" s="5" t="s">
        <v>81</v>
      </c>
      <c r="I208" s="5" t="s">
        <v>84</v>
      </c>
      <c r="J208" s="5" t="s">
        <v>115</v>
      </c>
      <c r="K208" s="5" t="s">
        <v>107</v>
      </c>
      <c r="L208" s="5" t="s">
        <v>109</v>
      </c>
      <c r="M208" s="5" t="s">
        <v>111</v>
      </c>
      <c r="N208" s="5" t="s">
        <v>130</v>
      </c>
      <c r="O208" s="5" t="s">
        <v>88</v>
      </c>
      <c r="P208" s="5" t="s">
        <v>144</v>
      </c>
      <c r="Q208" s="5" t="s">
        <v>239</v>
      </c>
      <c r="R208" s="5" t="s">
        <v>199</v>
      </c>
      <c r="S208" s="5" t="s">
        <v>210</v>
      </c>
      <c r="T208" s="5" t="s">
        <v>109</v>
      </c>
      <c r="U208" s="5" t="s">
        <v>146</v>
      </c>
      <c r="V208" s="5" t="s">
        <v>227</v>
      </c>
      <c r="W208" s="5" t="s">
        <v>112</v>
      </c>
      <c r="X208" s="5" t="s">
        <v>240</v>
      </c>
      <c r="Y208" s="5" t="n">
        <v>1</v>
      </c>
      <c r="Z208" s="5" t="n">
        <v>0</v>
      </c>
      <c r="AA208" s="5" t="str">
        <f aca="false">IF(Y208&gt;Z208,"Win",IF(Y208&lt;Z208,"Loss","Draw"))</f>
        <v>Win</v>
      </c>
      <c r="AB208" s="5" t="s">
        <v>98</v>
      </c>
      <c r="AC208" s="5" t="s">
        <v>99</v>
      </c>
      <c r="AD208" s="5" t="s">
        <v>315</v>
      </c>
      <c r="AE208" s="5" t="s">
        <v>603</v>
      </c>
      <c r="AF208" s="5" t="str">
        <f aca="false">IF(AD208&lt;AE208,AD208,AE208)</f>
        <v>Arrows, Bandit, Battle Ram, Golden Knight, Mega Knight, Mother Witch, Ronin, Skeleton Dragons</v>
      </c>
      <c r="AG208" s="5" t="str">
        <f aca="false">IF(AD208&lt;AE208,AE208,AD208)</f>
        <v>Bomber, Fire Spirit, Giant Snowball, Goblin Drill, Goblins, Poison, Ronin, Tesla</v>
      </c>
      <c r="AH208" s="5" t="str">
        <f aca="false">IF(AD208=AF208,AA208,IF(AA208="Win","Loss",IF(AA208="Loss","Win","Draw")))</f>
        <v>Loss</v>
      </c>
      <c r="AI208" s="5" t="s">
        <v>102</v>
      </c>
    </row>
    <row r="209" customFormat="false" ht="15" hidden="false" customHeight="true" outlineLevel="0" collapsed="false">
      <c r="A209" s="5" t="s">
        <v>889</v>
      </c>
      <c r="B209" s="5" t="n">
        <v>2</v>
      </c>
      <c r="C209" s="5" t="s">
        <v>890</v>
      </c>
      <c r="D209" s="5" t="s">
        <v>891</v>
      </c>
      <c r="E209" s="5" t="s">
        <v>268</v>
      </c>
      <c r="F209" s="5" t="s">
        <v>269</v>
      </c>
      <c r="G209" s="5" t="s">
        <v>893</v>
      </c>
      <c r="H209" s="5" t="s">
        <v>81</v>
      </c>
      <c r="I209" s="5" t="s">
        <v>82</v>
      </c>
      <c r="J209" s="5" t="s">
        <v>181</v>
      </c>
      <c r="K209" s="5" t="s">
        <v>145</v>
      </c>
      <c r="L209" s="5" t="s">
        <v>135</v>
      </c>
      <c r="M209" s="5" t="s">
        <v>113</v>
      </c>
      <c r="N209" s="5" t="s">
        <v>112</v>
      </c>
      <c r="O209" s="5" t="s">
        <v>226</v>
      </c>
      <c r="P209" s="5" t="s">
        <v>110</v>
      </c>
      <c r="Q209" s="5" t="s">
        <v>84</v>
      </c>
      <c r="R209" s="5" t="s">
        <v>141</v>
      </c>
      <c r="S209" s="5" t="s">
        <v>144</v>
      </c>
      <c r="T209" s="5" t="s">
        <v>87</v>
      </c>
      <c r="U209" s="5" t="s">
        <v>128</v>
      </c>
      <c r="V209" s="5" t="s">
        <v>111</v>
      </c>
      <c r="W209" s="5" t="s">
        <v>107</v>
      </c>
      <c r="X209" s="5" t="s">
        <v>88</v>
      </c>
      <c r="Y209" s="5" t="n">
        <v>0</v>
      </c>
      <c r="Z209" s="5" t="n">
        <v>1</v>
      </c>
      <c r="AA209" s="5" t="str">
        <f aca="false">IF(Y209&gt;Z209,"Win",IF(Y209&lt;Z209,"Loss","Draw"))</f>
        <v>Loss</v>
      </c>
      <c r="AB209" s="5" t="s">
        <v>98</v>
      </c>
      <c r="AC209" s="5" t="s">
        <v>99</v>
      </c>
      <c r="AD209" s="5" t="s">
        <v>756</v>
      </c>
      <c r="AE209" s="5" t="s">
        <v>417</v>
      </c>
      <c r="AF209" s="5" t="str">
        <f aca="false">IF(AD209&lt;AE209,AD209,AE209)</f>
        <v>Archers, Arrows, Balloon, Bomb Tower, Guards, Miner, Monk, Zap</v>
      </c>
      <c r="AG209" s="5" t="str">
        <f aca="false">IF(AD209&lt;AE209,AE209,AD209)</f>
        <v>Berserker, Fire Spirit, Giant Snowball, Goblin Drill, Knight, Magic Archer, Poison, Tesla</v>
      </c>
      <c r="AH209" s="5" t="str">
        <f aca="false">IF(AD209=AF209,AA209,IF(AA209="Win","Loss",IF(AA209="Loss","Win","Draw")))</f>
        <v>Loss</v>
      </c>
      <c r="AI209" s="5" t="s">
        <v>102</v>
      </c>
    </row>
    <row r="210" customFormat="false" ht="15" hidden="false" customHeight="true" outlineLevel="0" collapsed="false">
      <c r="A210" s="5" t="s">
        <v>889</v>
      </c>
      <c r="B210" s="5" t="n">
        <v>3</v>
      </c>
      <c r="C210" s="5" t="s">
        <v>890</v>
      </c>
      <c r="D210" s="5" t="s">
        <v>891</v>
      </c>
      <c r="E210" s="5" t="s">
        <v>268</v>
      </c>
      <c r="F210" s="5" t="s">
        <v>269</v>
      </c>
      <c r="G210" s="5" t="s">
        <v>894</v>
      </c>
      <c r="H210" s="5" t="s">
        <v>251</v>
      </c>
      <c r="I210" s="5" t="s">
        <v>168</v>
      </c>
      <c r="J210" s="5" t="s">
        <v>232</v>
      </c>
      <c r="K210" s="5" t="s">
        <v>169</v>
      </c>
      <c r="L210" s="5" t="s">
        <v>154</v>
      </c>
      <c r="M210" s="5" t="s">
        <v>97</v>
      </c>
      <c r="N210" s="5" t="s">
        <v>93</v>
      </c>
      <c r="O210" s="5" t="s">
        <v>167</v>
      </c>
      <c r="P210" s="5" t="s">
        <v>170</v>
      </c>
      <c r="Q210" s="5" t="s">
        <v>114</v>
      </c>
      <c r="R210" s="5" t="s">
        <v>115</v>
      </c>
      <c r="S210" s="5" t="s">
        <v>116</v>
      </c>
      <c r="T210" s="5" t="s">
        <v>119</v>
      </c>
      <c r="U210" s="5" t="s">
        <v>94</v>
      </c>
      <c r="V210" s="5" t="s">
        <v>117</v>
      </c>
      <c r="W210" s="5" t="s">
        <v>118</v>
      </c>
      <c r="X210" s="5" t="s">
        <v>93</v>
      </c>
      <c r="Y210" s="5" t="n">
        <v>1</v>
      </c>
      <c r="Z210" s="5" t="n">
        <v>0</v>
      </c>
      <c r="AA210" s="5" t="str">
        <f aca="false">IF(Y210&gt;Z210,"Win",IF(Y210&lt;Z210,"Loss","Draw"))</f>
        <v>Win</v>
      </c>
      <c r="AB210" s="5" t="s">
        <v>98</v>
      </c>
      <c r="AC210" s="5" t="s">
        <v>99</v>
      </c>
      <c r="AD210" s="5" t="s">
        <v>418</v>
      </c>
      <c r="AE210" s="5" t="s">
        <v>307</v>
      </c>
      <c r="AF210" s="5" t="str">
        <f aca="false">IF(AD210&lt;AE210,AD210,AE210)</f>
        <v>Baby Dragon, Cannon, Electro Spirit, Lightning, Mighty Miner, Royal Hogs, Skeletons, The Log</v>
      </c>
      <c r="AG210" s="5" t="str">
        <f aca="false">IF(AD210&lt;AE210,AE210,AD210)</f>
        <v>Cannon Cart, Electro Spirit, Fireball, Goblins, Minions, Mortar, Rascals, Skeleton Barrel</v>
      </c>
      <c r="AH210" s="5" t="str">
        <f aca="false">IF(AD210=AF210,AA210,IF(AA210="Win","Loss",IF(AA210="Loss","Win","Draw")))</f>
        <v>Win</v>
      </c>
      <c r="AI210" s="5" t="s">
        <v>102</v>
      </c>
    </row>
    <row r="211" customFormat="false" ht="15" hidden="false" customHeight="true" outlineLevel="0" collapsed="false">
      <c r="A211" s="7" t="s">
        <v>895</v>
      </c>
      <c r="B211" s="7" t="n">
        <v>1</v>
      </c>
      <c r="C211" s="7" t="s">
        <v>890</v>
      </c>
      <c r="D211" s="7" t="s">
        <v>891</v>
      </c>
      <c r="E211" s="7" t="s">
        <v>268</v>
      </c>
      <c r="F211" s="7" t="s">
        <v>269</v>
      </c>
      <c r="G211" s="7" t="s">
        <v>896</v>
      </c>
      <c r="H211" s="7" t="s">
        <v>81</v>
      </c>
      <c r="I211" s="7" t="s">
        <v>293</v>
      </c>
      <c r="J211" s="7" t="s">
        <v>91</v>
      </c>
      <c r="K211" s="7" t="s">
        <v>144</v>
      </c>
      <c r="L211" s="7" t="s">
        <v>128</v>
      </c>
      <c r="M211" s="7" t="s">
        <v>143</v>
      </c>
      <c r="N211" s="7" t="s">
        <v>88</v>
      </c>
      <c r="O211" s="7" t="s">
        <v>85</v>
      </c>
      <c r="P211" s="7" t="s">
        <v>115</v>
      </c>
      <c r="Q211" s="7" t="s">
        <v>287</v>
      </c>
      <c r="R211" s="7" t="s">
        <v>91</v>
      </c>
      <c r="S211" s="7" t="s">
        <v>158</v>
      </c>
      <c r="T211" s="7" t="s">
        <v>97</v>
      </c>
      <c r="U211" s="7" t="s">
        <v>143</v>
      </c>
      <c r="V211" s="7" t="s">
        <v>89</v>
      </c>
      <c r="W211" s="7" t="s">
        <v>88</v>
      </c>
      <c r="X211" s="7" t="s">
        <v>85</v>
      </c>
      <c r="Y211" s="7" t="n">
        <v>1</v>
      </c>
      <c r="Z211" s="7" t="n">
        <v>0</v>
      </c>
      <c r="AA211" s="7" t="str">
        <f aca="false">IF(Y211&gt;Z211,"Win",IF(Y211&lt;Z211,"Loss","Draw"))</f>
        <v>Win</v>
      </c>
      <c r="AB211" s="7" t="s">
        <v>99</v>
      </c>
      <c r="AC211" s="7" t="s">
        <v>99</v>
      </c>
      <c r="AD211" s="7" t="s">
        <v>897</v>
      </c>
      <c r="AE211" s="7" t="s">
        <v>898</v>
      </c>
      <c r="AF211" s="7" t="str">
        <f aca="false">IF(AD211&lt;AE211,AD211,AE211)</f>
        <v>Barbarian Barrel, Furnace, Goblins, Graveyard, Ice Spirit, Knight, Poison, Tesla</v>
      </c>
      <c r="AG211" s="7" t="str">
        <f aca="false">IF(AD211&lt;AE211,AE211,AD211)</f>
        <v>Barbarian Barrel, Goblin Hut, Graveyard, Ice Spirit, Poison, Skeletons, Valkyrie, Witch</v>
      </c>
      <c r="AH211" s="7" t="str">
        <f aca="false">IF(AD211=AF211,AA211,IF(AA211="Win","Loss",IF(AA211="Loss","Win","Draw")))</f>
        <v>Win</v>
      </c>
      <c r="AI211" s="7" t="s">
        <v>102</v>
      </c>
    </row>
    <row r="212" customFormat="false" ht="15" hidden="false" customHeight="true" outlineLevel="0" collapsed="false">
      <c r="A212" s="7" t="s">
        <v>895</v>
      </c>
      <c r="B212" s="7" t="n">
        <v>2</v>
      </c>
      <c r="C212" s="7" t="s">
        <v>890</v>
      </c>
      <c r="D212" s="7" t="s">
        <v>891</v>
      </c>
      <c r="E212" s="7" t="s">
        <v>268</v>
      </c>
      <c r="F212" s="7" t="s">
        <v>269</v>
      </c>
      <c r="G212" s="7" t="s">
        <v>899</v>
      </c>
      <c r="H212" s="7" t="s">
        <v>81</v>
      </c>
      <c r="I212" s="7" t="s">
        <v>90</v>
      </c>
      <c r="J212" s="7" t="s">
        <v>181</v>
      </c>
      <c r="K212" s="7" t="s">
        <v>149</v>
      </c>
      <c r="L212" s="7" t="s">
        <v>146</v>
      </c>
      <c r="M212" s="7" t="s">
        <v>202</v>
      </c>
      <c r="N212" s="7" t="s">
        <v>95</v>
      </c>
      <c r="O212" s="7" t="s">
        <v>112</v>
      </c>
      <c r="P212" s="7" t="s">
        <v>155</v>
      </c>
      <c r="Q212" s="7" t="s">
        <v>375</v>
      </c>
      <c r="R212" s="7" t="s">
        <v>145</v>
      </c>
      <c r="S212" s="7" t="s">
        <v>128</v>
      </c>
      <c r="T212" s="7" t="s">
        <v>226</v>
      </c>
      <c r="U212" s="7" t="s">
        <v>87</v>
      </c>
      <c r="V212" s="7" t="s">
        <v>113</v>
      </c>
      <c r="W212" s="7" t="s">
        <v>135</v>
      </c>
      <c r="X212" s="7" t="s">
        <v>336</v>
      </c>
      <c r="Y212" s="7" t="n">
        <v>0</v>
      </c>
      <c r="Z212" s="7" t="n">
        <v>1</v>
      </c>
      <c r="AA212" s="7" t="str">
        <f aca="false">IF(Y212&gt;Z212,"Win",IF(Y212&lt;Z212,"Loss","Draw"))</f>
        <v>Loss</v>
      </c>
      <c r="AB212" s="7" t="s">
        <v>99</v>
      </c>
      <c r="AC212" s="7" t="s">
        <v>99</v>
      </c>
      <c r="AD212" s="7" t="s">
        <v>900</v>
      </c>
      <c r="AE212" s="7" t="s">
        <v>377</v>
      </c>
      <c r="AF212" s="7" t="str">
        <f aca="false">IF(AD212&lt;AE212,AD212,AE212)</f>
        <v>Arrows, Fisherman, Monk, Rage, Royal Giant, Skeleton Dragons, Tombstone, Zappies</v>
      </c>
      <c r="AG212" s="7" t="str">
        <f aca="false">IF(AD212&lt;AE212,AE212,AD212)</f>
        <v>Balloon, Berserker, Bomb Tower, Executioner, Knight, Miner, Tornado, Zap</v>
      </c>
      <c r="AH212" s="7" t="str">
        <f aca="false">IF(AD212=AF212,AA212,IF(AA212="Win","Loss",IF(AA212="Loss","Win","Draw")))</f>
        <v>Loss</v>
      </c>
      <c r="AI212" s="7" t="s">
        <v>102</v>
      </c>
    </row>
    <row r="213" customFormat="false" ht="15" hidden="false" customHeight="true" outlineLevel="0" collapsed="false">
      <c r="A213" s="7" t="s">
        <v>901</v>
      </c>
      <c r="B213" s="7" t="n">
        <v>1</v>
      </c>
      <c r="C213" s="7" t="s">
        <v>890</v>
      </c>
      <c r="D213" s="7" t="s">
        <v>891</v>
      </c>
      <c r="E213" s="7" t="s">
        <v>268</v>
      </c>
      <c r="F213" s="7" t="s">
        <v>269</v>
      </c>
      <c r="G213" s="7" t="s">
        <v>902</v>
      </c>
      <c r="H213" s="7" t="s">
        <v>81</v>
      </c>
      <c r="I213" s="7" t="s">
        <v>140</v>
      </c>
      <c r="J213" s="7" t="s">
        <v>141</v>
      </c>
      <c r="K213" s="7" t="s">
        <v>153</v>
      </c>
      <c r="L213" s="7" t="s">
        <v>226</v>
      </c>
      <c r="M213" s="7" t="s">
        <v>336</v>
      </c>
      <c r="N213" s="7" t="s">
        <v>97</v>
      </c>
      <c r="O213" s="7" t="s">
        <v>91</v>
      </c>
      <c r="P213" s="7" t="s">
        <v>113</v>
      </c>
      <c r="Q213" s="7" t="s">
        <v>132</v>
      </c>
      <c r="R213" s="7" t="s">
        <v>91</v>
      </c>
      <c r="S213" s="7" t="s">
        <v>200</v>
      </c>
      <c r="T213" s="7" t="s">
        <v>90</v>
      </c>
      <c r="U213" s="7" t="s">
        <v>93</v>
      </c>
      <c r="V213" s="7" t="s">
        <v>365</v>
      </c>
      <c r="W213" s="7" t="s">
        <v>94</v>
      </c>
      <c r="X213" s="7" t="s">
        <v>174</v>
      </c>
      <c r="Y213" s="7" t="n">
        <v>1</v>
      </c>
      <c r="Z213" s="7" t="n">
        <v>0</v>
      </c>
      <c r="AA213" s="7" t="str">
        <f aca="false">IF(Y213&gt;Z213,"Win",IF(Y213&lt;Z213,"Loss","Draw"))</f>
        <v>Win</v>
      </c>
      <c r="AB213" s="7" t="s">
        <v>99</v>
      </c>
      <c r="AC213" s="7" t="s">
        <v>99</v>
      </c>
      <c r="AD213" s="7" t="s">
        <v>477</v>
      </c>
      <c r="AE213" s="7" t="s">
        <v>488</v>
      </c>
      <c r="AF213" s="7" t="str">
        <f aca="false">IF(AD213&lt;AE213,AD213,AE213)</f>
        <v>Barbarian Barrel, Bomb Tower, Goblinstein, Magic Archer, Miner, Skeletons, Tornado, Wall Breakers</v>
      </c>
      <c r="AG213" s="7" t="str">
        <f aca="false">IF(AD213&lt;AE213,AE213,AD213)</f>
        <v>Barbarian Barrel, Electro Spirit, Fireball, Goblin Cage, Heal Spirit, Lumberjack, Phoenix, Royal Giant</v>
      </c>
      <c r="AH213" s="7" t="str">
        <f aca="false">IF(AD213=AF213,AA213,IF(AA213="Win","Loss",IF(AA213="Loss","Win","Draw")))</f>
        <v>Win</v>
      </c>
      <c r="AI213" s="7" t="s">
        <v>102</v>
      </c>
    </row>
    <row r="214" customFormat="false" ht="15" hidden="false" customHeight="true" outlineLevel="0" collapsed="false">
      <c r="A214" s="7" t="s">
        <v>901</v>
      </c>
      <c r="B214" s="7" t="n">
        <v>2</v>
      </c>
      <c r="C214" s="7" t="s">
        <v>890</v>
      </c>
      <c r="D214" s="7" t="s">
        <v>891</v>
      </c>
      <c r="E214" s="7" t="s">
        <v>268</v>
      </c>
      <c r="F214" s="7" t="s">
        <v>269</v>
      </c>
      <c r="G214" s="7" t="s">
        <v>903</v>
      </c>
      <c r="H214" s="7" t="s">
        <v>81</v>
      </c>
      <c r="I214" s="7" t="s">
        <v>287</v>
      </c>
      <c r="J214" s="7" t="s">
        <v>149</v>
      </c>
      <c r="K214" s="7" t="s">
        <v>135</v>
      </c>
      <c r="L214" s="7" t="s">
        <v>87</v>
      </c>
      <c r="M214" s="7" t="s">
        <v>146</v>
      </c>
      <c r="N214" s="7" t="s">
        <v>147</v>
      </c>
      <c r="O214" s="7" t="s">
        <v>148</v>
      </c>
      <c r="P214" s="7" t="s">
        <v>94</v>
      </c>
      <c r="Q214" s="7" t="s">
        <v>107</v>
      </c>
      <c r="R214" s="7" t="s">
        <v>199</v>
      </c>
      <c r="S214" s="7" t="s">
        <v>84</v>
      </c>
      <c r="T214" s="7" t="s">
        <v>97</v>
      </c>
      <c r="U214" s="7" t="s">
        <v>130</v>
      </c>
      <c r="V214" s="7" t="s">
        <v>111</v>
      </c>
      <c r="W214" s="7" t="s">
        <v>144</v>
      </c>
      <c r="X214" s="7" t="s">
        <v>88</v>
      </c>
      <c r="Y214" s="7" t="n">
        <v>1</v>
      </c>
      <c r="Z214" s="7" t="n">
        <v>3</v>
      </c>
      <c r="AA214" s="7" t="str">
        <f aca="false">IF(Y214&gt;Z214,"Win",IF(Y214&lt;Z214,"Loss","Draw"))</f>
        <v>Loss</v>
      </c>
      <c r="AB214" s="7" t="s">
        <v>99</v>
      </c>
      <c r="AC214" s="7" t="s">
        <v>99</v>
      </c>
      <c r="AD214" s="7" t="s">
        <v>726</v>
      </c>
      <c r="AE214" s="7" t="s">
        <v>904</v>
      </c>
      <c r="AF214" s="7" t="str">
        <f aca="false">IF(AD214&lt;AE214,AD214,AE214)</f>
        <v>Berserker, Fireball, Lava Hound, Skeleton Dragons, Spirit Empress, Tombstone, Valkyrie, Zap</v>
      </c>
      <c r="AG214" s="7" t="str">
        <f aca="false">IF(AD214&lt;AE214,AE214,AD214)</f>
        <v>Bomber, Fire Spirit, Giant Snowball, Goblin Drill, Golden Knight, Poison, Skeletons, Tesla</v>
      </c>
      <c r="AH214" s="7" t="str">
        <f aca="false">IF(AD214=AF214,AA214,IF(AA214="Win","Loss",IF(AA214="Loss","Win","Draw")))</f>
        <v>Loss</v>
      </c>
      <c r="AI214" s="7" t="s">
        <v>102</v>
      </c>
    </row>
    <row r="215" customFormat="false" ht="15" hidden="false" customHeight="true" outlineLevel="0" collapsed="false">
      <c r="A215" s="7" t="s">
        <v>901</v>
      </c>
      <c r="B215" s="7" t="n">
        <v>3</v>
      </c>
      <c r="C215" s="7" t="s">
        <v>890</v>
      </c>
      <c r="D215" s="7" t="s">
        <v>891</v>
      </c>
      <c r="E215" s="7" t="s">
        <v>268</v>
      </c>
      <c r="F215" s="7" t="s">
        <v>269</v>
      </c>
      <c r="G215" s="7" t="s">
        <v>905</v>
      </c>
      <c r="H215" s="7" t="s">
        <v>81</v>
      </c>
      <c r="I215" s="7" t="s">
        <v>84</v>
      </c>
      <c r="J215" s="7" t="s">
        <v>232</v>
      </c>
      <c r="K215" s="7" t="s">
        <v>107</v>
      </c>
      <c r="L215" s="7" t="s">
        <v>86</v>
      </c>
      <c r="M215" s="7" t="s">
        <v>143</v>
      </c>
      <c r="N215" s="7" t="s">
        <v>144</v>
      </c>
      <c r="O215" s="7" t="s">
        <v>88</v>
      </c>
      <c r="P215" s="7" t="s">
        <v>110</v>
      </c>
      <c r="Q215" s="7" t="s">
        <v>375</v>
      </c>
      <c r="R215" s="7" t="s">
        <v>145</v>
      </c>
      <c r="S215" s="7" t="s">
        <v>135</v>
      </c>
      <c r="T215" s="7" t="s">
        <v>327</v>
      </c>
      <c r="U215" s="7" t="s">
        <v>226</v>
      </c>
      <c r="V215" s="7" t="s">
        <v>202</v>
      </c>
      <c r="W215" s="7" t="s">
        <v>149</v>
      </c>
      <c r="X215" s="7" t="s">
        <v>336</v>
      </c>
      <c r="Y215" s="7" t="n">
        <v>1</v>
      </c>
      <c r="Z215" s="7" t="n">
        <v>0</v>
      </c>
      <c r="AA215" s="7" t="str">
        <f aca="false">IF(Y215&gt;Z215,"Win",IF(Y215&lt;Z215,"Loss","Draw"))</f>
        <v>Win</v>
      </c>
      <c r="AB215" s="7" t="s">
        <v>99</v>
      </c>
      <c r="AC215" s="7" t="s">
        <v>99</v>
      </c>
      <c r="AD215" s="7" t="s">
        <v>906</v>
      </c>
      <c r="AE215" s="7" t="s">
        <v>711</v>
      </c>
      <c r="AF215" s="7" t="str">
        <f aca="false">IF(AD215&lt;AE215,AD215,AE215)</f>
        <v>Balloon, Executioner, Giant Skeleton, Miner, Tombstone, Tornado, Zap, Zappies</v>
      </c>
      <c r="AG215" s="7" t="str">
        <f aca="false">IF(AD215&lt;AE215,AE215,AD215)</f>
        <v>Giant Snowball, Goblin Demolisher, Goblin Drill, Guards, Ice Spirit, Mighty Miner, Poison, Tesla</v>
      </c>
      <c r="AH215" s="7" t="str">
        <f aca="false">IF(AD215=AF215,AA215,IF(AA215="Win","Loss",IF(AA215="Loss","Win","Draw")))</f>
        <v>Loss</v>
      </c>
      <c r="AI215" s="7" t="s">
        <v>102</v>
      </c>
    </row>
    <row r="216" customFormat="false" ht="15" hidden="false" customHeight="true" outlineLevel="0" collapsed="false">
      <c r="A216" s="7" t="s">
        <v>907</v>
      </c>
      <c r="B216" s="7" t="n">
        <v>1</v>
      </c>
      <c r="C216" s="7" t="s">
        <v>890</v>
      </c>
      <c r="D216" s="7" t="s">
        <v>891</v>
      </c>
      <c r="E216" s="7" t="s">
        <v>268</v>
      </c>
      <c r="F216" s="7" t="s">
        <v>269</v>
      </c>
      <c r="G216" s="7" t="s">
        <v>908</v>
      </c>
      <c r="H216" s="7" t="s">
        <v>251</v>
      </c>
      <c r="I216" s="7" t="s">
        <v>132</v>
      </c>
      <c r="J216" s="7" t="s">
        <v>91</v>
      </c>
      <c r="K216" s="7" t="s">
        <v>200</v>
      </c>
      <c r="L216" s="7" t="s">
        <v>90</v>
      </c>
      <c r="M216" s="7" t="s">
        <v>365</v>
      </c>
      <c r="N216" s="7" t="s">
        <v>94</v>
      </c>
      <c r="O216" s="7" t="s">
        <v>93</v>
      </c>
      <c r="P216" s="7" t="s">
        <v>174</v>
      </c>
      <c r="Q216" s="7" t="s">
        <v>271</v>
      </c>
      <c r="R216" s="7" t="s">
        <v>232</v>
      </c>
      <c r="S216" s="7" t="s">
        <v>144</v>
      </c>
      <c r="T216" s="7" t="s">
        <v>182</v>
      </c>
      <c r="U216" s="7" t="s">
        <v>183</v>
      </c>
      <c r="V216" s="7" t="s">
        <v>97</v>
      </c>
      <c r="W216" s="7" t="s">
        <v>93</v>
      </c>
      <c r="X216" s="7" t="s">
        <v>167</v>
      </c>
      <c r="Y216" s="7" t="n">
        <v>1</v>
      </c>
      <c r="Z216" s="7" t="n">
        <v>0</v>
      </c>
      <c r="AA216" s="7" t="str">
        <f aca="false">IF(Y216&gt;Z216,"Win",IF(Y216&lt;Z216,"Loss","Draw"))</f>
        <v>Win</v>
      </c>
      <c r="AB216" s="7" t="s">
        <v>99</v>
      </c>
      <c r="AC216" s="7" t="s">
        <v>99</v>
      </c>
      <c r="AD216" s="7" t="s">
        <v>488</v>
      </c>
      <c r="AE216" s="7" t="s">
        <v>272</v>
      </c>
      <c r="AF216" s="7" t="str">
        <f aca="false">IF(AD216&lt;AE216,AD216,AE216)</f>
        <v>Barbarian Barrel, Electro Spirit, Fireball, Goblin Cage, Heal Spirit, Lumberjack, Phoenix, Royal Giant</v>
      </c>
      <c r="AG216" s="7" t="str">
        <f aca="false">IF(AD216&lt;AE216,AE216,AD216)</f>
        <v>Earthquake, Electro Spirit, Firecracker, Hog Rider, Mighty Miner, Skeletons, Tesla, The Log</v>
      </c>
      <c r="AH216" s="7" t="str">
        <f aca="false">IF(AD216=AF216,AA216,IF(AA216="Win","Loss",IF(AA216="Loss","Win","Draw")))</f>
        <v>Win</v>
      </c>
      <c r="AI216" s="7" t="s">
        <v>102</v>
      </c>
    </row>
    <row r="217" customFormat="false" ht="15" hidden="false" customHeight="true" outlineLevel="0" collapsed="false">
      <c r="A217" s="7" t="s">
        <v>907</v>
      </c>
      <c r="B217" s="7" t="n">
        <v>2</v>
      </c>
      <c r="C217" s="7" t="s">
        <v>890</v>
      </c>
      <c r="D217" s="7" t="s">
        <v>891</v>
      </c>
      <c r="E217" s="7" t="s">
        <v>268</v>
      </c>
      <c r="F217" s="7" t="s">
        <v>269</v>
      </c>
      <c r="G217" s="7" t="s">
        <v>909</v>
      </c>
      <c r="H217" s="7" t="s">
        <v>251</v>
      </c>
      <c r="I217" s="7" t="s">
        <v>140</v>
      </c>
      <c r="J217" s="7" t="s">
        <v>141</v>
      </c>
      <c r="K217" s="7" t="s">
        <v>142</v>
      </c>
      <c r="L217" s="7" t="s">
        <v>143</v>
      </c>
      <c r="M217" s="7" t="s">
        <v>111</v>
      </c>
      <c r="N217" s="7" t="s">
        <v>87</v>
      </c>
      <c r="O217" s="7" t="s">
        <v>170</v>
      </c>
      <c r="P217" s="7" t="s">
        <v>120</v>
      </c>
      <c r="Q217" s="7" t="s">
        <v>169</v>
      </c>
      <c r="R217" s="7" t="s">
        <v>199</v>
      </c>
      <c r="S217" s="7" t="s">
        <v>200</v>
      </c>
      <c r="T217" s="7" t="s">
        <v>596</v>
      </c>
      <c r="U217" s="7" t="s">
        <v>191</v>
      </c>
      <c r="V217" s="7" t="s">
        <v>154</v>
      </c>
      <c r="W217" s="7" t="s">
        <v>336</v>
      </c>
      <c r="X217" s="7" t="s">
        <v>91</v>
      </c>
      <c r="Y217" s="7" t="n">
        <v>1</v>
      </c>
      <c r="Z217" s="7" t="n">
        <v>0</v>
      </c>
      <c r="AA217" s="7" t="str">
        <f aca="false">IF(Y217&gt;Z217,"Win",IF(Y217&lt;Z217,"Loss","Draw"))</f>
        <v>Win</v>
      </c>
      <c r="AB217" s="7" t="s">
        <v>99</v>
      </c>
      <c r="AC217" s="7" t="s">
        <v>99</v>
      </c>
      <c r="AD217" s="7" t="s">
        <v>910</v>
      </c>
      <c r="AE217" s="7" t="s">
        <v>911</v>
      </c>
      <c r="AF217" s="7" t="str">
        <f aca="false">IF(AD217&lt;AE217,AD217,AE217)</f>
        <v>Baby Dragon, Barbarian Barrel, Electro Giant, Goblin Cage, Golden Knight, Ice Wizard, Lightning, Tornado</v>
      </c>
      <c r="AG217" s="7" t="str">
        <f aca="false">IF(AD217&lt;AE217,AE217,AD217)</f>
        <v>Berserker, Cannon, Fire Spirit, Goblin Barrel, Ice Spirit, Magic Archer, Royal Delivery, Wall Breakers</v>
      </c>
      <c r="AH217" s="7" t="str">
        <f aca="false">IF(AD217=AF217,AA217,IF(AA217="Win","Loss",IF(AA217="Loss","Win","Draw")))</f>
        <v>Loss</v>
      </c>
      <c r="AI217" s="7" t="s">
        <v>102</v>
      </c>
    </row>
    <row r="218" customFormat="false" ht="15" hidden="false" customHeight="true" outlineLevel="0" collapsed="false">
      <c r="A218" s="7" t="s">
        <v>907</v>
      </c>
      <c r="B218" s="7" t="n">
        <v>3</v>
      </c>
      <c r="C218" s="7" t="s">
        <v>890</v>
      </c>
      <c r="D218" s="7" t="s">
        <v>891</v>
      </c>
      <c r="E218" s="7" t="s">
        <v>268</v>
      </c>
      <c r="F218" s="7" t="s">
        <v>269</v>
      </c>
      <c r="G218" s="7" t="s">
        <v>912</v>
      </c>
      <c r="H218" s="7" t="s">
        <v>251</v>
      </c>
      <c r="I218" s="7" t="s">
        <v>116</v>
      </c>
      <c r="J218" s="7" t="s">
        <v>115</v>
      </c>
      <c r="K218" s="7" t="s">
        <v>114</v>
      </c>
      <c r="L218" s="7" t="s">
        <v>109</v>
      </c>
      <c r="M218" s="7" t="s">
        <v>118</v>
      </c>
      <c r="N218" s="7" t="s">
        <v>167</v>
      </c>
      <c r="O218" s="7" t="s">
        <v>88</v>
      </c>
      <c r="P218" s="7" t="s">
        <v>176</v>
      </c>
      <c r="Q218" s="7" t="s">
        <v>82</v>
      </c>
      <c r="R218" s="7" t="s">
        <v>83</v>
      </c>
      <c r="S218" s="7" t="s">
        <v>84</v>
      </c>
      <c r="T218" s="7" t="s">
        <v>85</v>
      </c>
      <c r="U218" s="7" t="s">
        <v>143</v>
      </c>
      <c r="V218" s="7" t="s">
        <v>86</v>
      </c>
      <c r="W218" s="7" t="s">
        <v>89</v>
      </c>
      <c r="X218" s="7" t="s">
        <v>88</v>
      </c>
      <c r="Y218" s="7" t="n">
        <v>1</v>
      </c>
      <c r="Z218" s="7" t="n">
        <v>0</v>
      </c>
      <c r="AA218" s="7" t="str">
        <f aca="false">IF(Y218&gt;Z218,"Win",IF(Y218&lt;Z218,"Loss","Draw"))</f>
        <v>Win</v>
      </c>
      <c r="AB218" s="7" t="s">
        <v>99</v>
      </c>
      <c r="AC218" s="7" t="s">
        <v>99</v>
      </c>
      <c r="AD218" s="7" t="s">
        <v>913</v>
      </c>
      <c r="AE218" s="7" t="s">
        <v>627</v>
      </c>
      <c r="AF218" s="7" t="str">
        <f aca="false">IF(AD218&lt;AE218,AD218,AE218)</f>
        <v>Archers, Dark Prince, Giant Snowball, Goblin Demolisher, Goblin Hut, Graveyard, Ice Spirit, Poison</v>
      </c>
      <c r="AG218" s="7" t="str">
        <f aca="false">IF(AD218&lt;AE218,AE218,AD218)</f>
        <v>Dart Goblin, Goblins, Mortar, Poison, Rascals, Ronin, Skeleton Barrel, The Log</v>
      </c>
      <c r="AH218" s="7" t="str">
        <f aca="false">IF(AD218=AF218,AA218,IF(AA218="Win","Loss",IF(AA218="Loss","Win","Draw")))</f>
        <v>Loss</v>
      </c>
      <c r="AI218" s="7" t="s">
        <v>102</v>
      </c>
    </row>
    <row r="219" customFormat="false" ht="15" hidden="false" customHeight="true" outlineLevel="0" collapsed="false">
      <c r="A219" s="5" t="s">
        <v>914</v>
      </c>
      <c r="B219" s="5" t="n">
        <v>1</v>
      </c>
      <c r="C219" s="5" t="s">
        <v>890</v>
      </c>
      <c r="D219" s="5" t="s">
        <v>891</v>
      </c>
      <c r="E219" s="5" t="s">
        <v>829</v>
      </c>
      <c r="F219" s="5" t="s">
        <v>830</v>
      </c>
      <c r="G219" s="5" t="s">
        <v>915</v>
      </c>
      <c r="H219" s="5" t="s">
        <v>251</v>
      </c>
      <c r="I219" s="5" t="s">
        <v>107</v>
      </c>
      <c r="J219" s="5" t="s">
        <v>108</v>
      </c>
      <c r="K219" s="5" t="s">
        <v>84</v>
      </c>
      <c r="L219" s="5" t="s">
        <v>109</v>
      </c>
      <c r="M219" s="5" t="s">
        <v>88</v>
      </c>
      <c r="N219" s="5" t="s">
        <v>111</v>
      </c>
      <c r="O219" s="5" t="s">
        <v>97</v>
      </c>
      <c r="P219" s="5" t="s">
        <v>113</v>
      </c>
      <c r="Q219" s="5" t="s">
        <v>169</v>
      </c>
      <c r="R219" s="5" t="s">
        <v>232</v>
      </c>
      <c r="S219" s="5" t="s">
        <v>168</v>
      </c>
      <c r="T219" s="5" t="s">
        <v>113</v>
      </c>
      <c r="U219" s="5" t="s">
        <v>93</v>
      </c>
      <c r="V219" s="5" t="s">
        <v>154</v>
      </c>
      <c r="W219" s="5" t="s">
        <v>97</v>
      </c>
      <c r="X219" s="5" t="s">
        <v>167</v>
      </c>
      <c r="Y219" s="5" t="n">
        <v>1</v>
      </c>
      <c r="Z219" s="5" t="n">
        <v>0</v>
      </c>
      <c r="AA219" s="5" t="str">
        <f aca="false">IF(Y219&gt;Z219,"Win",IF(Y219&lt;Z219,"Loss","Draw"))</f>
        <v>Win</v>
      </c>
      <c r="AB219" s="5" t="s">
        <v>98</v>
      </c>
      <c r="AC219" s="5" t="s">
        <v>99</v>
      </c>
      <c r="AD219" s="5" t="s">
        <v>714</v>
      </c>
      <c r="AE219" s="5" t="s">
        <v>916</v>
      </c>
      <c r="AF219" s="5" t="str">
        <f aca="false">IF(AD219&lt;AE219,AD219,AE219)</f>
        <v>Archer Queen, Bomb Tower, Fire Spirit, Giant Snowball, Goblin Drill, Poison, Ronin, Skeletons</v>
      </c>
      <c r="AG219" s="5" t="str">
        <f aca="false">IF(AD219&lt;AE219,AE219,AD219)</f>
        <v>Baby Dragon, Bomb Tower, Electro Spirit, Lightning, Mighty Miner, Royal Hogs, Skeletons, The Log</v>
      </c>
      <c r="AH219" s="5" t="str">
        <f aca="false">IF(AD219=AF219,AA219,IF(AA219="Win","Loss",IF(AA219="Loss","Win","Draw")))</f>
        <v>Win</v>
      </c>
      <c r="AI219" s="5" t="s">
        <v>102</v>
      </c>
    </row>
    <row r="220" customFormat="false" ht="15" hidden="false" customHeight="true" outlineLevel="0" collapsed="false">
      <c r="A220" s="5" t="s">
        <v>914</v>
      </c>
      <c r="B220" s="5" t="n">
        <v>2</v>
      </c>
      <c r="C220" s="5" t="s">
        <v>890</v>
      </c>
      <c r="D220" s="5" t="s">
        <v>891</v>
      </c>
      <c r="E220" s="5" t="s">
        <v>829</v>
      </c>
      <c r="F220" s="5" t="s">
        <v>830</v>
      </c>
      <c r="G220" s="5" t="s">
        <v>917</v>
      </c>
      <c r="H220" s="5" t="s">
        <v>251</v>
      </c>
      <c r="I220" s="5" t="s">
        <v>132</v>
      </c>
      <c r="J220" s="5" t="s">
        <v>91</v>
      </c>
      <c r="K220" s="5" t="s">
        <v>200</v>
      </c>
      <c r="L220" s="5" t="s">
        <v>90</v>
      </c>
      <c r="M220" s="5" t="s">
        <v>174</v>
      </c>
      <c r="N220" s="5" t="s">
        <v>93</v>
      </c>
      <c r="O220" s="5" t="s">
        <v>94</v>
      </c>
      <c r="P220" s="5" t="s">
        <v>365</v>
      </c>
      <c r="Q220" s="5" t="s">
        <v>239</v>
      </c>
      <c r="R220" s="5" t="s">
        <v>199</v>
      </c>
      <c r="S220" s="5" t="s">
        <v>210</v>
      </c>
      <c r="T220" s="5" t="s">
        <v>135</v>
      </c>
      <c r="U220" s="5" t="s">
        <v>117</v>
      </c>
      <c r="V220" s="5" t="s">
        <v>96</v>
      </c>
      <c r="W220" s="5" t="s">
        <v>109</v>
      </c>
      <c r="X220" s="5" t="s">
        <v>112</v>
      </c>
      <c r="Y220" s="5" t="n">
        <v>1</v>
      </c>
      <c r="Z220" s="5" t="n">
        <v>0</v>
      </c>
      <c r="AA220" s="5" t="str">
        <f aca="false">IF(Y220&gt;Z220,"Win",IF(Y220&lt;Z220,"Loss","Draw"))</f>
        <v>Win</v>
      </c>
      <c r="AB220" s="5" t="s">
        <v>98</v>
      </c>
      <c r="AC220" s="5" t="s">
        <v>99</v>
      </c>
      <c r="AD220" s="5" t="s">
        <v>488</v>
      </c>
      <c r="AE220" s="5" t="s">
        <v>918</v>
      </c>
      <c r="AF220" s="5" t="str">
        <f aca="false">IF(AD220&lt;AE220,AD220,AE220)</f>
        <v>Arrows, Battle Ram, Golden Knight, Hunter, Mega Knight, Minions, Ronin, Zap</v>
      </c>
      <c r="AG220" s="5" t="str">
        <f aca="false">IF(AD220&lt;AE220,AE220,AD220)</f>
        <v>Barbarian Barrel, Electro Spirit, Fireball, Goblin Cage, Heal Spirit, Lumberjack, Phoenix, Royal Giant</v>
      </c>
      <c r="AH220" s="5" t="str">
        <f aca="false">IF(AD220=AF220,AA220,IF(AA220="Win","Loss",IF(AA220="Loss","Win","Draw")))</f>
        <v>Loss</v>
      </c>
      <c r="AI220" s="5" t="s">
        <v>102</v>
      </c>
    </row>
    <row r="221" customFormat="false" ht="15" hidden="false" customHeight="true" outlineLevel="0" collapsed="false">
      <c r="A221" s="5" t="s">
        <v>914</v>
      </c>
      <c r="B221" s="5" t="n">
        <v>3</v>
      </c>
      <c r="C221" s="5" t="s">
        <v>890</v>
      </c>
      <c r="D221" s="5" t="s">
        <v>891</v>
      </c>
      <c r="E221" s="5" t="s">
        <v>829</v>
      </c>
      <c r="F221" s="5" t="s">
        <v>830</v>
      </c>
      <c r="G221" s="5" t="s">
        <v>919</v>
      </c>
      <c r="H221" s="5" t="s">
        <v>251</v>
      </c>
      <c r="I221" s="5" t="s">
        <v>82</v>
      </c>
      <c r="J221" s="5" t="s">
        <v>83</v>
      </c>
      <c r="K221" s="5" t="s">
        <v>168</v>
      </c>
      <c r="L221" s="5" t="s">
        <v>144</v>
      </c>
      <c r="M221" s="5" t="s">
        <v>143</v>
      </c>
      <c r="N221" s="5" t="s">
        <v>167</v>
      </c>
      <c r="O221" s="5" t="s">
        <v>87</v>
      </c>
      <c r="P221" s="5" t="s">
        <v>154</v>
      </c>
      <c r="Q221" s="5" t="s">
        <v>144</v>
      </c>
      <c r="R221" s="5" t="s">
        <v>141</v>
      </c>
      <c r="S221" s="5" t="s">
        <v>140</v>
      </c>
      <c r="T221" s="5" t="s">
        <v>111</v>
      </c>
      <c r="U221" s="5" t="s">
        <v>91</v>
      </c>
      <c r="V221" s="5" t="s">
        <v>128</v>
      </c>
      <c r="W221" s="5" t="s">
        <v>86</v>
      </c>
      <c r="X221" s="5" t="s">
        <v>226</v>
      </c>
      <c r="Y221" s="5" t="n">
        <v>1</v>
      </c>
      <c r="Z221" s="5" t="n">
        <v>0</v>
      </c>
      <c r="AA221" s="5" t="str">
        <f aca="false">IF(Y221&gt;Z221,"Win",IF(Y221&lt;Z221,"Loss","Draw"))</f>
        <v>Win</v>
      </c>
      <c r="AB221" s="5" t="s">
        <v>98</v>
      </c>
      <c r="AC221" s="5" t="s">
        <v>99</v>
      </c>
      <c r="AD221" s="5" t="s">
        <v>920</v>
      </c>
      <c r="AE221" s="5" t="s">
        <v>921</v>
      </c>
      <c r="AF221" s="5" t="str">
        <f aca="false">IF(AD221&lt;AE221,AD221,AE221)</f>
        <v>Archers, Berserker, Dark Prince, Ice Spirit, Lightning, Royal Hogs, Tesla, The Log</v>
      </c>
      <c r="AG221" s="5" t="str">
        <f aca="false">IF(AD221&lt;AE221,AE221,AD221)</f>
        <v>Barbarian Barrel, Fire Spirit, Goblin Demolisher, Knight, Magic Archer, Miner, Tesla, Wall Breakers</v>
      </c>
      <c r="AH221" s="5" t="str">
        <f aca="false">IF(AD221=AF221,AA221,IF(AA221="Win","Loss",IF(AA221="Loss","Win","Draw")))</f>
        <v>Win</v>
      </c>
      <c r="AI221" s="5" t="s">
        <v>102</v>
      </c>
    </row>
    <row r="222" customFormat="false" ht="15" hidden="false" customHeight="true" outlineLevel="0" collapsed="false">
      <c r="A222" s="7" t="s">
        <v>922</v>
      </c>
      <c r="B222" s="7" t="n">
        <v>1</v>
      </c>
      <c r="C222" s="7" t="s">
        <v>890</v>
      </c>
      <c r="D222" s="7" t="s">
        <v>891</v>
      </c>
      <c r="E222" s="7" t="s">
        <v>829</v>
      </c>
      <c r="F222" s="7" t="s">
        <v>830</v>
      </c>
      <c r="G222" s="7" t="s">
        <v>923</v>
      </c>
      <c r="H222" s="7" t="s">
        <v>251</v>
      </c>
      <c r="I222" s="7" t="s">
        <v>140</v>
      </c>
      <c r="J222" s="7" t="s">
        <v>141</v>
      </c>
      <c r="K222" s="7" t="s">
        <v>142</v>
      </c>
      <c r="L222" s="7" t="s">
        <v>287</v>
      </c>
      <c r="M222" s="7" t="s">
        <v>111</v>
      </c>
      <c r="N222" s="7" t="s">
        <v>143</v>
      </c>
      <c r="O222" s="7" t="s">
        <v>120</v>
      </c>
      <c r="P222" s="7" t="s">
        <v>144</v>
      </c>
      <c r="Q222" s="7" t="s">
        <v>107</v>
      </c>
      <c r="R222" s="7" t="s">
        <v>232</v>
      </c>
      <c r="S222" s="7" t="s">
        <v>84</v>
      </c>
      <c r="T222" s="7" t="s">
        <v>86</v>
      </c>
      <c r="U222" s="7" t="s">
        <v>88</v>
      </c>
      <c r="V222" s="7" t="s">
        <v>82</v>
      </c>
      <c r="W222" s="7" t="s">
        <v>89</v>
      </c>
      <c r="X222" s="7" t="s">
        <v>111</v>
      </c>
      <c r="Y222" s="7" t="n">
        <v>1</v>
      </c>
      <c r="Z222" s="7" t="n">
        <v>0</v>
      </c>
      <c r="AA222" s="7" t="str">
        <f aca="false">IF(Y222&gt;Z222,"Win",IF(Y222&lt;Z222,"Loss","Draw"))</f>
        <v>Win</v>
      </c>
      <c r="AB222" s="7" t="s">
        <v>99</v>
      </c>
      <c r="AC222" s="7" t="s">
        <v>99</v>
      </c>
      <c r="AD222" s="7" t="s">
        <v>924</v>
      </c>
      <c r="AE222" s="7" t="s">
        <v>925</v>
      </c>
      <c r="AF222" s="7" t="str">
        <f aca="false">IF(AD222&lt;AE222,AD222,AE222)</f>
        <v>Archers, Fire Spirit, Giant Snowball, Goblin Demolisher, Goblin Drill, Goblin Hut, Mighty Miner, Poison</v>
      </c>
      <c r="AG222" s="7" t="str">
        <f aca="false">IF(AD222&lt;AE222,AE222,AD222)</f>
        <v>Fire Spirit, Goblin Barrel, Ice Spirit, Magic Archer, Royal Delivery, Tesla, Valkyrie, Wall Breakers</v>
      </c>
      <c r="AH222" s="7" t="str">
        <f aca="false">IF(AD222=AF222,AA222,IF(AA222="Win","Loss",IF(AA222="Loss","Win","Draw")))</f>
        <v>Loss</v>
      </c>
      <c r="AI222" s="7" t="s">
        <v>102</v>
      </c>
    </row>
    <row r="223" customFormat="false" ht="15" hidden="false" customHeight="true" outlineLevel="0" collapsed="false">
      <c r="A223" s="7" t="s">
        <v>922</v>
      </c>
      <c r="B223" s="7" t="n">
        <v>2</v>
      </c>
      <c r="C223" s="7" t="s">
        <v>890</v>
      </c>
      <c r="D223" s="7" t="s">
        <v>891</v>
      </c>
      <c r="E223" s="7" t="s">
        <v>829</v>
      </c>
      <c r="F223" s="7" t="s">
        <v>830</v>
      </c>
      <c r="G223" s="7" t="s">
        <v>926</v>
      </c>
      <c r="H223" s="7" t="s">
        <v>372</v>
      </c>
      <c r="I223" s="7" t="s">
        <v>169</v>
      </c>
      <c r="J223" s="7" t="s">
        <v>199</v>
      </c>
      <c r="K223" s="7" t="s">
        <v>200</v>
      </c>
      <c r="L223" s="7" t="s">
        <v>136</v>
      </c>
      <c r="M223" s="7" t="s">
        <v>91</v>
      </c>
      <c r="N223" s="7" t="s">
        <v>336</v>
      </c>
      <c r="O223" s="7" t="s">
        <v>154</v>
      </c>
      <c r="P223" s="7" t="s">
        <v>393</v>
      </c>
      <c r="Q223" s="7" t="s">
        <v>375</v>
      </c>
      <c r="R223" s="7" t="s">
        <v>145</v>
      </c>
      <c r="S223" s="7" t="s">
        <v>135</v>
      </c>
      <c r="T223" s="7" t="s">
        <v>327</v>
      </c>
      <c r="U223" s="7" t="s">
        <v>336</v>
      </c>
      <c r="V223" s="7" t="s">
        <v>97</v>
      </c>
      <c r="W223" s="7" t="s">
        <v>226</v>
      </c>
      <c r="X223" s="7" t="s">
        <v>113</v>
      </c>
      <c r="Y223" s="7" t="n">
        <v>1</v>
      </c>
      <c r="Z223" s="7" t="n">
        <v>0</v>
      </c>
      <c r="AA223" s="7" t="str">
        <f aca="false">IF(Y223&gt;Z223,"Win",IF(Y223&lt;Z223,"Loss","Draw"))</f>
        <v>Win</v>
      </c>
      <c r="AB223" s="7" t="s">
        <v>99</v>
      </c>
      <c r="AC223" s="7" t="s">
        <v>99</v>
      </c>
      <c r="AD223" s="7" t="s">
        <v>728</v>
      </c>
      <c r="AE223" s="7" t="s">
        <v>927</v>
      </c>
      <c r="AF223" s="7" t="str">
        <f aca="false">IF(AD223&lt;AE223,AD223,AE223)</f>
        <v>Baby Dragon, Barbarian Barrel, Electro Wizard, Goblin Cage, Golden Knight, Golem, Lightning, Tornado</v>
      </c>
      <c r="AG223" s="7" t="str">
        <f aca="false">IF(AD223&lt;AE223,AE223,AD223)</f>
        <v>Balloon, Bomb Tower, Executioner, Giant Skeleton, Miner, Skeletons, Tornado, Zap</v>
      </c>
      <c r="AH223" s="7" t="str">
        <f aca="false">IF(AD223=AF223,AA223,IF(AA223="Win","Loss",IF(AA223="Loss","Win","Draw")))</f>
        <v>Win</v>
      </c>
      <c r="AI223" s="7" t="s">
        <v>102</v>
      </c>
    </row>
    <row r="224" customFormat="false" ht="15" hidden="false" customHeight="true" outlineLevel="0" collapsed="false">
      <c r="A224" s="7" t="s">
        <v>922</v>
      </c>
      <c r="B224" s="7" t="n">
        <v>3</v>
      </c>
      <c r="C224" s="7" t="s">
        <v>890</v>
      </c>
      <c r="D224" s="7" t="s">
        <v>891</v>
      </c>
      <c r="E224" s="7" t="s">
        <v>829</v>
      </c>
      <c r="F224" s="7" t="s">
        <v>830</v>
      </c>
      <c r="G224" s="7" t="s">
        <v>928</v>
      </c>
      <c r="H224" s="7" t="s">
        <v>372</v>
      </c>
      <c r="I224" s="7" t="s">
        <v>90</v>
      </c>
      <c r="J224" s="7" t="s">
        <v>181</v>
      </c>
      <c r="K224" s="7" t="s">
        <v>180</v>
      </c>
      <c r="L224" s="7" t="s">
        <v>93</v>
      </c>
      <c r="M224" s="7" t="s">
        <v>97</v>
      </c>
      <c r="N224" s="7" t="s">
        <v>94</v>
      </c>
      <c r="O224" s="7" t="s">
        <v>155</v>
      </c>
      <c r="P224" s="7" t="s">
        <v>95</v>
      </c>
      <c r="Q224" s="7" t="s">
        <v>287</v>
      </c>
      <c r="R224" s="7" t="s">
        <v>91</v>
      </c>
      <c r="S224" s="7" t="s">
        <v>169</v>
      </c>
      <c r="T224" s="7" t="s">
        <v>147</v>
      </c>
      <c r="U224" s="7" t="s">
        <v>94</v>
      </c>
      <c r="V224" s="7" t="s">
        <v>148</v>
      </c>
      <c r="W224" s="7" t="s">
        <v>149</v>
      </c>
      <c r="X224" s="7" t="s">
        <v>257</v>
      </c>
      <c r="Y224" s="7" t="n">
        <v>1</v>
      </c>
      <c r="Z224" s="7" t="n">
        <v>0</v>
      </c>
      <c r="AA224" s="7" t="str">
        <f aca="false">IF(Y224&gt;Z224,"Win",IF(Y224&lt;Z224,"Loss","Draw"))</f>
        <v>Win</v>
      </c>
      <c r="AB224" s="7" t="s">
        <v>99</v>
      </c>
      <c r="AC224" s="7" t="s">
        <v>99</v>
      </c>
      <c r="AD224" s="7" t="s">
        <v>929</v>
      </c>
      <c r="AE224" s="7" t="s">
        <v>930</v>
      </c>
      <c r="AF224" s="7" t="str">
        <f aca="false">IF(AD224&lt;AE224,AD224,AE224)</f>
        <v>Baby Dragon, Barbarian Barrel, Fireball, Lava Hound, Spirit Empress, Tombstone, Valkyrie, Vines</v>
      </c>
      <c r="AG224" s="7" t="str">
        <f aca="false">IF(AD224&lt;AE224,AE224,AD224)</f>
        <v>Electro Spirit, Fireball, Fisherman, Monk, Rage, Royal Giant, Skeletons, Wizard</v>
      </c>
      <c r="AH224" s="7" t="str">
        <f aca="false">IF(AD224=AF224,AA224,IF(AA224="Win","Loss",IF(AA224="Loss","Win","Draw")))</f>
        <v>Loss</v>
      </c>
      <c r="AI224" s="7" t="s">
        <v>102</v>
      </c>
    </row>
    <row r="225" customFormat="false" ht="15" hidden="false" customHeight="true" outlineLevel="0" collapsed="false">
      <c r="A225" s="7" t="s">
        <v>931</v>
      </c>
      <c r="B225" s="7" t="n">
        <v>1</v>
      </c>
      <c r="C225" s="7" t="s">
        <v>890</v>
      </c>
      <c r="D225" s="7" t="s">
        <v>891</v>
      </c>
      <c r="E225" s="7" t="s">
        <v>829</v>
      </c>
      <c r="F225" s="7" t="s">
        <v>830</v>
      </c>
      <c r="G225" s="7" t="s">
        <v>932</v>
      </c>
      <c r="H225" s="7" t="s">
        <v>251</v>
      </c>
      <c r="I225" s="7" t="s">
        <v>82</v>
      </c>
      <c r="J225" s="7" t="s">
        <v>213</v>
      </c>
      <c r="K225" s="7" t="s">
        <v>84</v>
      </c>
      <c r="L225" s="7" t="s">
        <v>85</v>
      </c>
      <c r="M225" s="7" t="s">
        <v>156</v>
      </c>
      <c r="N225" s="7" t="s">
        <v>109</v>
      </c>
      <c r="O225" s="7" t="s">
        <v>112</v>
      </c>
      <c r="P225" s="7" t="s">
        <v>117</v>
      </c>
      <c r="Q225" s="7" t="s">
        <v>107</v>
      </c>
      <c r="R225" s="7" t="s">
        <v>141</v>
      </c>
      <c r="S225" s="7" t="s">
        <v>97</v>
      </c>
      <c r="T225" s="7" t="s">
        <v>128</v>
      </c>
      <c r="U225" s="7" t="s">
        <v>167</v>
      </c>
      <c r="V225" s="7" t="s">
        <v>336</v>
      </c>
      <c r="W225" s="7" t="s">
        <v>86</v>
      </c>
      <c r="X225" s="7" t="s">
        <v>113</v>
      </c>
      <c r="Y225" s="7" t="n">
        <v>1</v>
      </c>
      <c r="Z225" s="7" t="n">
        <v>0</v>
      </c>
      <c r="AA225" s="7" t="str">
        <f aca="false">IF(Y225&gt;Z225,"Win",IF(Y225&lt;Z225,"Loss","Draw"))</f>
        <v>Win</v>
      </c>
      <c r="AB225" s="7" t="s">
        <v>99</v>
      </c>
      <c r="AC225" s="7" t="s">
        <v>99</v>
      </c>
      <c r="AD225" s="7" t="s">
        <v>663</v>
      </c>
      <c r="AE225" s="7" t="s">
        <v>466</v>
      </c>
      <c r="AF225" s="7" t="str">
        <f aca="false">IF(AD225&lt;AE225,AD225,AE225)</f>
        <v>Archers, Arrows, Bowler, Giant, Giant Snowball, Graveyard, Minions, Ronin</v>
      </c>
      <c r="AG225" s="7" t="str">
        <f aca="false">IF(AD225&lt;AE225,AE225,AD225)</f>
        <v>Bomb Tower, Goblin Demolisher, Goblin Drill, Knight, Magic Archer, Skeletons, The Log, Tornado</v>
      </c>
      <c r="AH225" s="7" t="str">
        <f aca="false">IF(AD225=AF225,AA225,IF(AA225="Win","Loss",IF(AA225="Loss","Win","Draw")))</f>
        <v>Win</v>
      </c>
      <c r="AI225" s="7" t="s">
        <v>102</v>
      </c>
    </row>
    <row r="226" customFormat="false" ht="15" hidden="false" customHeight="true" outlineLevel="0" collapsed="false">
      <c r="A226" s="7" t="s">
        <v>931</v>
      </c>
      <c r="B226" s="7" t="n">
        <v>2</v>
      </c>
      <c r="C226" s="7" t="s">
        <v>890</v>
      </c>
      <c r="D226" s="7" t="s">
        <v>891</v>
      </c>
      <c r="E226" s="7" t="s">
        <v>829</v>
      </c>
      <c r="F226" s="7" t="s">
        <v>830</v>
      </c>
      <c r="G226" s="7" t="s">
        <v>933</v>
      </c>
      <c r="H226" s="7" t="s">
        <v>372</v>
      </c>
      <c r="I226" s="7" t="s">
        <v>140</v>
      </c>
      <c r="J226" s="7" t="s">
        <v>141</v>
      </c>
      <c r="K226" s="7" t="s">
        <v>225</v>
      </c>
      <c r="L226" s="7" t="s">
        <v>226</v>
      </c>
      <c r="M226" s="7" t="s">
        <v>110</v>
      </c>
      <c r="N226" s="7" t="s">
        <v>111</v>
      </c>
      <c r="O226" s="7" t="s">
        <v>120</v>
      </c>
      <c r="P226" s="7" t="s">
        <v>113</v>
      </c>
      <c r="Q226" s="7" t="s">
        <v>82</v>
      </c>
      <c r="R226" s="7" t="s">
        <v>115</v>
      </c>
      <c r="S226" s="7" t="s">
        <v>168</v>
      </c>
      <c r="T226" s="7" t="s">
        <v>89</v>
      </c>
      <c r="U226" s="7" t="s">
        <v>94</v>
      </c>
      <c r="V226" s="7" t="s">
        <v>91</v>
      </c>
      <c r="W226" s="7" t="s">
        <v>109</v>
      </c>
      <c r="X226" s="7" t="s">
        <v>93</v>
      </c>
      <c r="Y226" s="7" t="n">
        <v>1</v>
      </c>
      <c r="Z226" s="7" t="n">
        <v>0</v>
      </c>
      <c r="AA226" s="7" t="str">
        <f aca="false">IF(Y226&gt;Z226,"Win",IF(Y226&lt;Z226,"Loss","Draw"))</f>
        <v>Win</v>
      </c>
      <c r="AB226" s="7" t="s">
        <v>99</v>
      </c>
      <c r="AC226" s="7" t="s">
        <v>99</v>
      </c>
      <c r="AD226" s="7" t="s">
        <v>328</v>
      </c>
      <c r="AE226" s="7" t="s">
        <v>934</v>
      </c>
      <c r="AF226" s="7" t="str">
        <f aca="false">IF(AD226&lt;AE226,AD226,AE226)</f>
        <v>Archers, Barbarian Barrel, Electro Spirit, Fireball, Goblin Hut, Goblins, Ronin, Royal Hogs</v>
      </c>
      <c r="AG226" s="7" t="str">
        <f aca="false">IF(AD226&lt;AE226,AE226,AD226)</f>
        <v>Bats, Bomb Tower, Fire Spirit, Guards, Magic Archer, Miner, Royal Delivery, Wall Breakers</v>
      </c>
      <c r="AH226" s="7" t="str">
        <f aca="false">IF(AD226=AF226,AA226,IF(AA226="Win","Loss",IF(AA226="Loss","Win","Draw")))</f>
        <v>Loss</v>
      </c>
      <c r="AI226" s="7" t="s">
        <v>102</v>
      </c>
    </row>
    <row r="227" customFormat="false" ht="15" hidden="false" customHeight="true" outlineLevel="0" collapsed="false">
      <c r="A227" s="7" t="s">
        <v>931</v>
      </c>
      <c r="B227" s="7" t="n">
        <v>3</v>
      </c>
      <c r="C227" s="7" t="s">
        <v>890</v>
      </c>
      <c r="D227" s="7" t="s">
        <v>891</v>
      </c>
      <c r="E227" s="7" t="s">
        <v>829</v>
      </c>
      <c r="F227" s="7" t="s">
        <v>830</v>
      </c>
      <c r="G227" s="7" t="s">
        <v>935</v>
      </c>
      <c r="H227" s="7" t="s">
        <v>372</v>
      </c>
      <c r="I227" s="7" t="s">
        <v>176</v>
      </c>
      <c r="J227" s="7" t="s">
        <v>83</v>
      </c>
      <c r="K227" s="7" t="s">
        <v>142</v>
      </c>
      <c r="L227" s="7" t="s">
        <v>143</v>
      </c>
      <c r="M227" s="7" t="s">
        <v>93</v>
      </c>
      <c r="N227" s="7" t="s">
        <v>87</v>
      </c>
      <c r="O227" s="7" t="s">
        <v>144</v>
      </c>
      <c r="P227" s="7" t="s">
        <v>167</v>
      </c>
      <c r="Q227" s="7" t="s">
        <v>239</v>
      </c>
      <c r="R227" s="7" t="s">
        <v>199</v>
      </c>
      <c r="S227" s="7" t="s">
        <v>210</v>
      </c>
      <c r="T227" s="7" t="s">
        <v>135</v>
      </c>
      <c r="U227" s="7" t="s">
        <v>117</v>
      </c>
      <c r="V227" s="7" t="s">
        <v>393</v>
      </c>
      <c r="W227" s="7" t="s">
        <v>240</v>
      </c>
      <c r="X227" s="7" t="s">
        <v>112</v>
      </c>
      <c r="Y227" s="7" t="n">
        <v>0</v>
      </c>
      <c r="Z227" s="7" t="n">
        <v>1</v>
      </c>
      <c r="AA227" s="7" t="str">
        <f aca="false">IF(Y227&gt;Z227,"Win",IF(Y227&lt;Z227,"Loss","Draw"))</f>
        <v>Loss</v>
      </c>
      <c r="AB227" s="7" t="s">
        <v>99</v>
      </c>
      <c r="AC227" s="7" t="s">
        <v>99</v>
      </c>
      <c r="AD227" s="7" t="s">
        <v>936</v>
      </c>
      <c r="AE227" s="7" t="s">
        <v>937</v>
      </c>
      <c r="AF227" s="7" t="str">
        <f aca="false">IF(AD227&lt;AE227,AD227,AE227)</f>
        <v>Arrows, Bandit, Battle Ram, Electro Wizard, Golden Knight, Mega Knight, Minions, Zap</v>
      </c>
      <c r="AG227" s="7" t="str">
        <f aca="false">IF(AD227&lt;AE227,AE227,AD227)</f>
        <v>Berserker, Dark Prince, Dart Goblin, Electro Spirit, Goblin Barrel, Ice Spirit, Tesla, The Log</v>
      </c>
      <c r="AH227" s="7" t="str">
        <f aca="false">IF(AD227=AF227,AA227,IF(AA227="Win","Loss",IF(AA227="Loss","Win","Draw")))</f>
        <v>Win</v>
      </c>
      <c r="AI227" s="7" t="s">
        <v>102</v>
      </c>
    </row>
    <row r="228" customFormat="false" ht="15" hidden="false" customHeight="true" outlineLevel="0" collapsed="false">
      <c r="A228" s="7" t="s">
        <v>938</v>
      </c>
      <c r="B228" s="7" t="n">
        <v>1</v>
      </c>
      <c r="C228" s="7" t="s">
        <v>890</v>
      </c>
      <c r="D228" s="7" t="s">
        <v>891</v>
      </c>
      <c r="E228" s="7" t="s">
        <v>829</v>
      </c>
      <c r="F228" s="7" t="s">
        <v>830</v>
      </c>
      <c r="G228" s="7" t="s">
        <v>939</v>
      </c>
      <c r="H228" s="7" t="s">
        <v>372</v>
      </c>
      <c r="I228" s="7" t="s">
        <v>271</v>
      </c>
      <c r="J228" s="7" t="s">
        <v>232</v>
      </c>
      <c r="K228" s="7" t="s">
        <v>144</v>
      </c>
      <c r="L228" s="7" t="s">
        <v>182</v>
      </c>
      <c r="M228" s="7" t="s">
        <v>183</v>
      </c>
      <c r="N228" s="7" t="s">
        <v>97</v>
      </c>
      <c r="O228" s="7" t="s">
        <v>93</v>
      </c>
      <c r="P228" s="7" t="s">
        <v>167</v>
      </c>
      <c r="Q228" s="7" t="s">
        <v>200</v>
      </c>
      <c r="R228" s="7" t="s">
        <v>199</v>
      </c>
      <c r="S228" s="7" t="s">
        <v>169</v>
      </c>
      <c r="T228" s="7" t="s">
        <v>191</v>
      </c>
      <c r="U228" s="7" t="s">
        <v>336</v>
      </c>
      <c r="V228" s="7" t="s">
        <v>154</v>
      </c>
      <c r="W228" s="7" t="s">
        <v>136</v>
      </c>
      <c r="X228" s="7" t="s">
        <v>91</v>
      </c>
      <c r="Y228" s="7" t="n">
        <v>1</v>
      </c>
      <c r="Z228" s="7" t="n">
        <v>0</v>
      </c>
      <c r="AA228" s="7" t="str">
        <f aca="false">IF(Y228&gt;Z228,"Win",IF(Y228&lt;Z228,"Loss","Draw"))</f>
        <v>Win</v>
      </c>
      <c r="AB228" s="7" t="s">
        <v>99</v>
      </c>
      <c r="AC228" s="7" t="s">
        <v>99</v>
      </c>
      <c r="AD228" s="7" t="s">
        <v>272</v>
      </c>
      <c r="AE228" s="7" t="s">
        <v>778</v>
      </c>
      <c r="AF228" s="7" t="str">
        <f aca="false">IF(AD228&lt;AE228,AD228,AE228)</f>
        <v>Baby Dragon, Barbarian Barrel, Goblin Cage, Golden Knight, Golem, Ice Wizard, Lightning, Tornado</v>
      </c>
      <c r="AG228" s="7" t="str">
        <f aca="false">IF(AD228&lt;AE228,AE228,AD228)</f>
        <v>Earthquake, Electro Spirit, Firecracker, Hog Rider, Mighty Miner, Skeletons, Tesla, The Log</v>
      </c>
      <c r="AH228" s="7" t="str">
        <f aca="false">IF(AD228=AF228,AA228,IF(AA228="Win","Loss",IF(AA228="Loss","Win","Draw")))</f>
        <v>Loss</v>
      </c>
      <c r="AI228" s="7" t="s">
        <v>102</v>
      </c>
    </row>
    <row r="229" customFormat="false" ht="15" hidden="false" customHeight="true" outlineLevel="0" collapsed="false">
      <c r="A229" s="7" t="s">
        <v>938</v>
      </c>
      <c r="B229" s="7" t="n">
        <v>2</v>
      </c>
      <c r="C229" s="7" t="s">
        <v>890</v>
      </c>
      <c r="D229" s="7" t="s">
        <v>891</v>
      </c>
      <c r="E229" s="7" t="s">
        <v>829</v>
      </c>
      <c r="F229" s="7" t="s">
        <v>830</v>
      </c>
      <c r="G229" s="7" t="s">
        <v>940</v>
      </c>
      <c r="H229" s="7" t="s">
        <v>251</v>
      </c>
      <c r="I229" s="7" t="s">
        <v>84</v>
      </c>
      <c r="J229" s="7" t="s">
        <v>108</v>
      </c>
      <c r="K229" s="7" t="s">
        <v>107</v>
      </c>
      <c r="L229" s="7" t="s">
        <v>111</v>
      </c>
      <c r="M229" s="7" t="s">
        <v>87</v>
      </c>
      <c r="N229" s="7" t="s">
        <v>109</v>
      </c>
      <c r="O229" s="7" t="s">
        <v>88</v>
      </c>
      <c r="P229" s="7" t="s">
        <v>113</v>
      </c>
      <c r="Q229" s="7" t="s">
        <v>140</v>
      </c>
      <c r="R229" s="7" t="s">
        <v>141</v>
      </c>
      <c r="S229" s="7" t="s">
        <v>142</v>
      </c>
      <c r="T229" s="7" t="s">
        <v>143</v>
      </c>
      <c r="U229" s="7" t="s">
        <v>97</v>
      </c>
      <c r="V229" s="7" t="s">
        <v>109</v>
      </c>
      <c r="W229" s="7" t="s">
        <v>111</v>
      </c>
      <c r="X229" s="7" t="s">
        <v>144</v>
      </c>
      <c r="Y229" s="7" t="n">
        <v>0</v>
      </c>
      <c r="Z229" s="7" t="n">
        <v>1</v>
      </c>
      <c r="AA229" s="7" t="str">
        <f aca="false">IF(Y229&gt;Z229,"Win",IF(Y229&lt;Z229,"Loss","Draw"))</f>
        <v>Loss</v>
      </c>
      <c r="AB229" s="7" t="s">
        <v>99</v>
      </c>
      <c r="AC229" s="7" t="s">
        <v>99</v>
      </c>
      <c r="AD229" s="7" t="s">
        <v>635</v>
      </c>
      <c r="AE229" s="7" t="s">
        <v>941</v>
      </c>
      <c r="AF229" s="7" t="str">
        <f aca="false">IF(AD229&lt;AE229,AD229,AE229)</f>
        <v>Archer Queen, Berserker, Bomb Tower, Fire Spirit, Giant Snowball, Goblin Drill, Poison, Ronin</v>
      </c>
      <c r="AG229" s="7" t="str">
        <f aca="false">IF(AD229&lt;AE229,AE229,AD229)</f>
        <v>Fire Spirit, Goblin Barrel, Ice Spirit, Magic Archer, Ronin, Skeletons, Tesla, Wall Breakers</v>
      </c>
      <c r="AH229" s="7" t="str">
        <f aca="false">IF(AD229=AF229,AA229,IF(AA229="Win","Loss",IF(AA229="Loss","Win","Draw")))</f>
        <v>Loss</v>
      </c>
      <c r="AI229" s="7" t="s">
        <v>102</v>
      </c>
    </row>
    <row r="230" customFormat="false" ht="15" hidden="false" customHeight="true" outlineLevel="0" collapsed="false">
      <c r="A230" s="7" t="s">
        <v>938</v>
      </c>
      <c r="B230" s="7" t="n">
        <v>3</v>
      </c>
      <c r="C230" s="7" t="s">
        <v>890</v>
      </c>
      <c r="D230" s="7" t="s">
        <v>891</v>
      </c>
      <c r="E230" s="7" t="s">
        <v>829</v>
      </c>
      <c r="F230" s="7" t="s">
        <v>830</v>
      </c>
      <c r="G230" s="7" t="s">
        <v>942</v>
      </c>
      <c r="H230" s="7" t="s">
        <v>251</v>
      </c>
      <c r="I230" s="7" t="s">
        <v>375</v>
      </c>
      <c r="J230" s="7" t="s">
        <v>145</v>
      </c>
      <c r="K230" s="7" t="s">
        <v>135</v>
      </c>
      <c r="L230" s="7" t="s">
        <v>327</v>
      </c>
      <c r="M230" s="7" t="s">
        <v>336</v>
      </c>
      <c r="N230" s="7" t="s">
        <v>202</v>
      </c>
      <c r="O230" s="7" t="s">
        <v>149</v>
      </c>
      <c r="P230" s="7" t="s">
        <v>226</v>
      </c>
      <c r="Q230" s="7" t="s">
        <v>132</v>
      </c>
      <c r="R230" s="7" t="s">
        <v>83</v>
      </c>
      <c r="S230" s="7" t="s">
        <v>239</v>
      </c>
      <c r="T230" s="7" t="s">
        <v>412</v>
      </c>
      <c r="U230" s="7" t="s">
        <v>167</v>
      </c>
      <c r="V230" s="7" t="s">
        <v>202</v>
      </c>
      <c r="W230" s="7" t="s">
        <v>93</v>
      </c>
      <c r="X230" s="7" t="s">
        <v>96</v>
      </c>
      <c r="Y230" s="7" t="n">
        <v>0</v>
      </c>
      <c r="Z230" s="7" t="n">
        <v>1</v>
      </c>
      <c r="AA230" s="7" t="str">
        <f aca="false">IF(Y230&gt;Z230,"Win",IF(Y230&lt;Z230,"Loss","Draw"))</f>
        <v>Loss</v>
      </c>
      <c r="AB230" s="7" t="s">
        <v>99</v>
      </c>
      <c r="AC230" s="7" t="s">
        <v>99</v>
      </c>
      <c r="AD230" s="7" t="s">
        <v>711</v>
      </c>
      <c r="AE230" s="7" t="s">
        <v>943</v>
      </c>
      <c r="AF230" s="7" t="str">
        <f aca="false">IF(AD230&lt;AE230,AD230,AE230)</f>
        <v>Balloon, Executioner, Giant Skeleton, Miner, Tombstone, Tornado, Zap, Zappies</v>
      </c>
      <c r="AG230" s="7" t="str">
        <f aca="false">IF(AD230&lt;AE230,AE230,AD230)</f>
        <v>Battle Ram, Dark Prince, Electro Spirit, Hunter, Lumberjack, P.E.K.K.A, The Log, Zappies</v>
      </c>
      <c r="AH230" s="7" t="str">
        <f aca="false">IF(AD230=AF230,AA230,IF(AA230="Win","Loss",IF(AA230="Loss","Win","Draw")))</f>
        <v>Loss</v>
      </c>
      <c r="AI230" s="7" t="s">
        <v>102</v>
      </c>
    </row>
    <row r="231" customFormat="false" ht="15" hidden="false" customHeight="true" outlineLevel="0" collapsed="false">
      <c r="A231" s="7" t="s">
        <v>944</v>
      </c>
      <c r="B231" s="7" t="n">
        <v>1</v>
      </c>
      <c r="C231" s="7" t="s">
        <v>890</v>
      </c>
      <c r="D231" s="7" t="s">
        <v>891</v>
      </c>
      <c r="E231" s="7" t="s">
        <v>829</v>
      </c>
      <c r="F231" s="7" t="s">
        <v>830</v>
      </c>
      <c r="G231" s="7" t="s">
        <v>945</v>
      </c>
      <c r="H231" s="7" t="s">
        <v>251</v>
      </c>
      <c r="I231" s="7" t="s">
        <v>168</v>
      </c>
      <c r="J231" s="7" t="s">
        <v>232</v>
      </c>
      <c r="K231" s="7" t="s">
        <v>169</v>
      </c>
      <c r="L231" s="7" t="s">
        <v>154</v>
      </c>
      <c r="M231" s="7" t="s">
        <v>97</v>
      </c>
      <c r="N231" s="7" t="s">
        <v>93</v>
      </c>
      <c r="O231" s="7" t="s">
        <v>167</v>
      </c>
      <c r="P231" s="7" t="s">
        <v>170</v>
      </c>
      <c r="Q231" s="7" t="s">
        <v>142</v>
      </c>
      <c r="R231" s="7" t="s">
        <v>115</v>
      </c>
      <c r="S231" s="7" t="s">
        <v>140</v>
      </c>
      <c r="T231" s="7" t="s">
        <v>109</v>
      </c>
      <c r="U231" s="7" t="s">
        <v>111</v>
      </c>
      <c r="V231" s="7" t="s">
        <v>176</v>
      </c>
      <c r="W231" s="7" t="s">
        <v>143</v>
      </c>
      <c r="X231" s="7" t="s">
        <v>144</v>
      </c>
      <c r="Y231" s="7" t="n">
        <v>1</v>
      </c>
      <c r="Z231" s="7" t="n">
        <v>0</v>
      </c>
      <c r="AA231" s="7" t="str">
        <f aca="false">IF(Y231&gt;Z231,"Win",IF(Y231&lt;Z231,"Loss","Draw"))</f>
        <v>Win</v>
      </c>
      <c r="AB231" s="7" t="s">
        <v>99</v>
      </c>
      <c r="AC231" s="7" t="s">
        <v>99</v>
      </c>
      <c r="AD231" s="7" t="s">
        <v>418</v>
      </c>
      <c r="AE231" s="7" t="s">
        <v>529</v>
      </c>
      <c r="AF231" s="7" t="str">
        <f aca="false">IF(AD231&lt;AE231,AD231,AE231)</f>
        <v>Baby Dragon, Cannon, Electro Spirit, Lightning, Mighty Miner, Royal Hogs, Skeletons, The Log</v>
      </c>
      <c r="AG231" s="7" t="str">
        <f aca="false">IF(AD231&lt;AE231,AE231,AD231)</f>
        <v>Dart Goblin, Fire Spirit, Goblin Barrel, Goblins, Ice Spirit, Ronin, Tesla, Wall Breakers</v>
      </c>
      <c r="AH231" s="7" t="str">
        <f aca="false">IF(AD231=AF231,AA231,IF(AA231="Win","Loss",IF(AA231="Loss","Win","Draw")))</f>
        <v>Win</v>
      </c>
      <c r="AI231" s="7" t="s">
        <v>102</v>
      </c>
    </row>
    <row r="232" customFormat="false" ht="15" hidden="false" customHeight="true" outlineLevel="0" collapsed="false">
      <c r="A232" s="7" t="s">
        <v>944</v>
      </c>
      <c r="B232" s="7" t="n">
        <v>2</v>
      </c>
      <c r="C232" s="7" t="s">
        <v>890</v>
      </c>
      <c r="D232" s="7" t="s">
        <v>891</v>
      </c>
      <c r="E232" s="7" t="s">
        <v>829</v>
      </c>
      <c r="F232" s="7" t="s">
        <v>830</v>
      </c>
      <c r="G232" s="7" t="s">
        <v>946</v>
      </c>
      <c r="H232" s="7" t="s">
        <v>251</v>
      </c>
      <c r="I232" s="7" t="s">
        <v>84</v>
      </c>
      <c r="J232" s="7" t="s">
        <v>115</v>
      </c>
      <c r="K232" s="7" t="s">
        <v>107</v>
      </c>
      <c r="L232" s="7" t="s">
        <v>144</v>
      </c>
      <c r="M232" s="7" t="s">
        <v>109</v>
      </c>
      <c r="N232" s="7" t="s">
        <v>130</v>
      </c>
      <c r="O232" s="7" t="s">
        <v>111</v>
      </c>
      <c r="P232" s="7" t="s">
        <v>88</v>
      </c>
      <c r="Q232" s="7" t="s">
        <v>82</v>
      </c>
      <c r="R232" s="7" t="s">
        <v>153</v>
      </c>
      <c r="S232" s="7" t="s">
        <v>170</v>
      </c>
      <c r="T232" s="7" t="s">
        <v>93</v>
      </c>
      <c r="U232" s="7" t="s">
        <v>110</v>
      </c>
      <c r="V232" s="7" t="s">
        <v>167</v>
      </c>
      <c r="W232" s="7" t="s">
        <v>182</v>
      </c>
      <c r="X232" s="7" t="s">
        <v>183</v>
      </c>
      <c r="Y232" s="7" t="n">
        <v>1</v>
      </c>
      <c r="Z232" s="7" t="n">
        <v>0</v>
      </c>
      <c r="AA232" s="7" t="str">
        <f aca="false">IF(Y232&gt;Z232,"Win",IF(Y232&lt;Z232,"Loss","Draw"))</f>
        <v>Win</v>
      </c>
      <c r="AB232" s="7" t="s">
        <v>99</v>
      </c>
      <c r="AC232" s="7" t="s">
        <v>99</v>
      </c>
      <c r="AD232" s="7" t="s">
        <v>315</v>
      </c>
      <c r="AE232" s="7" t="s">
        <v>947</v>
      </c>
      <c r="AF232" s="7" t="str">
        <f aca="false">IF(AD232&lt;AE232,AD232,AE232)</f>
        <v>Archers, Cannon, Earthquake, Electro Spirit, Goblinstein, Guards, Hog Rider, The Log</v>
      </c>
      <c r="AG232" s="7" t="str">
        <f aca="false">IF(AD232&lt;AE232,AE232,AD232)</f>
        <v>Bomber, Fire Spirit, Giant Snowball, Goblin Drill, Goblins, Poison, Ronin, Tesla</v>
      </c>
      <c r="AH232" s="7" t="str">
        <f aca="false">IF(AD232=AF232,AA232,IF(AA232="Win","Loss",IF(AA232="Loss","Win","Draw")))</f>
        <v>Loss</v>
      </c>
      <c r="AI232" s="7" t="s">
        <v>102</v>
      </c>
    </row>
    <row r="233" customFormat="false" ht="15" hidden="false" customHeight="true" outlineLevel="0" collapsed="false">
      <c r="A233" s="7" t="s">
        <v>944</v>
      </c>
      <c r="B233" s="7" t="n">
        <v>3</v>
      </c>
      <c r="C233" s="7" t="s">
        <v>890</v>
      </c>
      <c r="D233" s="7" t="s">
        <v>891</v>
      </c>
      <c r="E233" s="7" t="s">
        <v>829</v>
      </c>
      <c r="F233" s="7" t="s">
        <v>830</v>
      </c>
      <c r="G233" s="7" t="s">
        <v>948</v>
      </c>
      <c r="H233" s="7" t="s">
        <v>251</v>
      </c>
      <c r="I233" s="7" t="s">
        <v>116</v>
      </c>
      <c r="J233" s="7" t="s">
        <v>83</v>
      </c>
      <c r="K233" s="7" t="s">
        <v>114</v>
      </c>
      <c r="L233" s="7" t="s">
        <v>91</v>
      </c>
      <c r="M233" s="7" t="s">
        <v>118</v>
      </c>
      <c r="N233" s="7" t="s">
        <v>94</v>
      </c>
      <c r="O233" s="7" t="s">
        <v>176</v>
      </c>
      <c r="P233" s="7" t="s">
        <v>117</v>
      </c>
      <c r="Q233" s="7" t="s">
        <v>239</v>
      </c>
      <c r="R233" s="7" t="s">
        <v>180</v>
      </c>
      <c r="S233" s="7" t="s">
        <v>92</v>
      </c>
      <c r="T233" s="7" t="s">
        <v>327</v>
      </c>
      <c r="U233" s="7" t="s">
        <v>157</v>
      </c>
      <c r="V233" s="7" t="s">
        <v>257</v>
      </c>
      <c r="W233" s="7" t="s">
        <v>202</v>
      </c>
      <c r="X233" s="7" t="s">
        <v>91</v>
      </c>
      <c r="Y233" s="7" t="n">
        <v>0</v>
      </c>
      <c r="Z233" s="7" t="n">
        <v>1</v>
      </c>
      <c r="AA233" s="7" t="str">
        <f aca="false">IF(Y233&gt;Z233,"Win",IF(Y233&lt;Z233,"Loss","Draw"))</f>
        <v>Loss</v>
      </c>
      <c r="AB233" s="7" t="s">
        <v>99</v>
      </c>
      <c r="AC233" s="7" t="s">
        <v>99</v>
      </c>
      <c r="AD233" s="7" t="s">
        <v>949</v>
      </c>
      <c r="AE233" s="7" t="s">
        <v>950</v>
      </c>
      <c r="AF233" s="7" t="str">
        <f aca="false">IF(AD233&lt;AE233,AD233,AE233)</f>
        <v>Barbarian Barrel, Battle Ram, Giant Skeleton, Mini P.E.K.K.A, Royal Ghost, Vines, Wizard, Zappies</v>
      </c>
      <c r="AG233" s="7" t="str">
        <f aca="false">IF(AD233&lt;AE233,AE233,AD233)</f>
        <v>Barbarian Barrel, Dark Prince, Dart Goblin, Fireball, Minions, Mortar, Rascals, Skeleton Barrel</v>
      </c>
      <c r="AH233" s="7" t="str">
        <f aca="false">IF(AD233=AF233,AA233,IF(AA233="Win","Loss",IF(AA233="Loss","Win","Draw")))</f>
        <v>Win</v>
      </c>
      <c r="AI233" s="7" t="s">
        <v>102</v>
      </c>
    </row>
    <row r="234" customFormat="false" ht="15" hidden="false" customHeight="true" outlineLevel="0" collapsed="false">
      <c r="A234" s="5" t="s">
        <v>951</v>
      </c>
      <c r="B234" s="5" t="n">
        <v>1</v>
      </c>
      <c r="C234" s="5" t="s">
        <v>890</v>
      </c>
      <c r="D234" s="5" t="s">
        <v>891</v>
      </c>
      <c r="E234" s="5" t="s">
        <v>659</v>
      </c>
      <c r="F234" s="5" t="s">
        <v>660</v>
      </c>
      <c r="G234" s="5" t="s">
        <v>952</v>
      </c>
      <c r="H234" s="5" t="s">
        <v>251</v>
      </c>
      <c r="I234" s="5" t="s">
        <v>82</v>
      </c>
      <c r="J234" s="5" t="s">
        <v>213</v>
      </c>
      <c r="K234" s="5" t="s">
        <v>84</v>
      </c>
      <c r="L234" s="5" t="s">
        <v>85</v>
      </c>
      <c r="M234" s="5" t="s">
        <v>156</v>
      </c>
      <c r="N234" s="5" t="s">
        <v>109</v>
      </c>
      <c r="O234" s="5" t="s">
        <v>112</v>
      </c>
      <c r="P234" s="5" t="s">
        <v>117</v>
      </c>
      <c r="Q234" s="5" t="s">
        <v>169</v>
      </c>
      <c r="R234" s="5" t="s">
        <v>199</v>
      </c>
      <c r="S234" s="5" t="s">
        <v>200</v>
      </c>
      <c r="T234" s="5" t="s">
        <v>91</v>
      </c>
      <c r="U234" s="5" t="s">
        <v>136</v>
      </c>
      <c r="V234" s="5" t="s">
        <v>191</v>
      </c>
      <c r="W234" s="5" t="s">
        <v>154</v>
      </c>
      <c r="X234" s="5" t="s">
        <v>336</v>
      </c>
      <c r="Y234" s="5" t="n">
        <v>3</v>
      </c>
      <c r="Z234" s="5" t="n">
        <v>1</v>
      </c>
      <c r="AA234" s="5" t="str">
        <f aca="false">IF(Y234&gt;Z234,"Win",IF(Y234&lt;Z234,"Loss","Draw"))</f>
        <v>Win</v>
      </c>
      <c r="AB234" s="5" t="s">
        <v>98</v>
      </c>
      <c r="AC234" s="5" t="s">
        <v>99</v>
      </c>
      <c r="AD234" s="5" t="s">
        <v>663</v>
      </c>
      <c r="AE234" s="5" t="s">
        <v>778</v>
      </c>
      <c r="AF234" s="5" t="str">
        <f aca="false">IF(AD234&lt;AE234,AD234,AE234)</f>
        <v>Archers, Arrows, Bowler, Giant, Giant Snowball, Graveyard, Minions, Ronin</v>
      </c>
      <c r="AG234" s="5" t="str">
        <f aca="false">IF(AD234&lt;AE234,AE234,AD234)</f>
        <v>Baby Dragon, Barbarian Barrel, Goblin Cage, Golden Knight, Golem, Ice Wizard, Lightning, Tornado</v>
      </c>
      <c r="AH234" s="5" t="str">
        <f aca="false">IF(AD234=AF234,AA234,IF(AA234="Win","Loss",IF(AA234="Loss","Win","Draw")))</f>
        <v>Win</v>
      </c>
      <c r="AI234" s="5" t="s">
        <v>102</v>
      </c>
    </row>
    <row r="235" customFormat="false" ht="15" hidden="false" customHeight="true" outlineLevel="0" collapsed="false">
      <c r="A235" s="5" t="s">
        <v>951</v>
      </c>
      <c r="B235" s="5" t="n">
        <v>2</v>
      </c>
      <c r="C235" s="5" t="s">
        <v>890</v>
      </c>
      <c r="D235" s="5" t="s">
        <v>891</v>
      </c>
      <c r="E235" s="5" t="s">
        <v>659</v>
      </c>
      <c r="F235" s="5" t="s">
        <v>660</v>
      </c>
      <c r="G235" s="5" t="s">
        <v>953</v>
      </c>
      <c r="H235" s="5" t="s">
        <v>251</v>
      </c>
      <c r="I235" s="5" t="s">
        <v>169</v>
      </c>
      <c r="J235" s="5" t="s">
        <v>199</v>
      </c>
      <c r="K235" s="5" t="s">
        <v>200</v>
      </c>
      <c r="L235" s="5" t="s">
        <v>154</v>
      </c>
      <c r="M235" s="5" t="s">
        <v>136</v>
      </c>
      <c r="N235" s="5" t="s">
        <v>336</v>
      </c>
      <c r="O235" s="5" t="s">
        <v>393</v>
      </c>
      <c r="P235" s="5" t="s">
        <v>91</v>
      </c>
      <c r="Q235" s="5" t="s">
        <v>225</v>
      </c>
      <c r="R235" s="5" t="s">
        <v>141</v>
      </c>
      <c r="S235" s="5" t="s">
        <v>140</v>
      </c>
      <c r="T235" s="5" t="s">
        <v>87</v>
      </c>
      <c r="U235" s="5" t="s">
        <v>113</v>
      </c>
      <c r="V235" s="5" t="s">
        <v>111</v>
      </c>
      <c r="W235" s="5" t="s">
        <v>226</v>
      </c>
      <c r="X235" s="5" t="s">
        <v>120</v>
      </c>
      <c r="Y235" s="5" t="n">
        <v>0</v>
      </c>
      <c r="Z235" s="5" t="n">
        <v>1</v>
      </c>
      <c r="AA235" s="5" t="str">
        <f aca="false">IF(Y235&gt;Z235,"Win",IF(Y235&lt;Z235,"Loss","Draw"))</f>
        <v>Loss</v>
      </c>
      <c r="AB235" s="5" t="s">
        <v>98</v>
      </c>
      <c r="AC235" s="5" t="s">
        <v>99</v>
      </c>
      <c r="AD235" s="5" t="s">
        <v>728</v>
      </c>
      <c r="AE235" s="5" t="s">
        <v>228</v>
      </c>
      <c r="AF235" s="5" t="str">
        <f aca="false">IF(AD235&lt;AE235,AD235,AE235)</f>
        <v>Baby Dragon, Barbarian Barrel, Electro Wizard, Goblin Cage, Golden Knight, Golem, Lightning, Tornado</v>
      </c>
      <c r="AG235" s="5" t="str">
        <f aca="false">IF(AD235&lt;AE235,AE235,AD235)</f>
        <v>Bats, Berserker, Bomb Tower, Fire Spirit, Magic Archer, Miner, Royal Delivery, Wall Breakers</v>
      </c>
      <c r="AH235" s="5" t="str">
        <f aca="false">IF(AD235=AF235,AA235,IF(AA235="Win","Loss",IF(AA235="Loss","Win","Draw")))</f>
        <v>Loss</v>
      </c>
      <c r="AI235" s="5" t="s">
        <v>102</v>
      </c>
    </row>
    <row r="236" customFormat="false" ht="15" hidden="false" customHeight="true" outlineLevel="0" collapsed="false">
      <c r="A236" s="5" t="s">
        <v>951</v>
      </c>
      <c r="B236" s="5" t="n">
        <v>3</v>
      </c>
      <c r="C236" s="5" t="s">
        <v>890</v>
      </c>
      <c r="D236" s="5" t="s">
        <v>891</v>
      </c>
      <c r="E236" s="5" t="s">
        <v>659</v>
      </c>
      <c r="F236" s="5" t="s">
        <v>660</v>
      </c>
      <c r="G236" s="5" t="s">
        <v>954</v>
      </c>
      <c r="H236" s="5" t="s">
        <v>81</v>
      </c>
      <c r="I236" s="5" t="s">
        <v>90</v>
      </c>
      <c r="J236" s="5" t="s">
        <v>181</v>
      </c>
      <c r="K236" s="5" t="s">
        <v>92</v>
      </c>
      <c r="L236" s="5" t="s">
        <v>95</v>
      </c>
      <c r="M236" s="5" t="s">
        <v>96</v>
      </c>
      <c r="N236" s="5" t="s">
        <v>93</v>
      </c>
      <c r="O236" s="5" t="s">
        <v>167</v>
      </c>
      <c r="P236" s="5" t="s">
        <v>94</v>
      </c>
      <c r="Q236" s="5" t="s">
        <v>92</v>
      </c>
      <c r="R236" s="5" t="s">
        <v>181</v>
      </c>
      <c r="S236" s="5" t="s">
        <v>90</v>
      </c>
      <c r="T236" s="5" t="s">
        <v>94</v>
      </c>
      <c r="U236" s="5" t="s">
        <v>95</v>
      </c>
      <c r="V236" s="5" t="s">
        <v>93</v>
      </c>
      <c r="W236" s="5" t="s">
        <v>96</v>
      </c>
      <c r="X236" s="5" t="s">
        <v>167</v>
      </c>
      <c r="Y236" s="5" t="n">
        <v>0</v>
      </c>
      <c r="Z236" s="5" t="n">
        <v>1</v>
      </c>
      <c r="AA236" s="5" t="str">
        <f aca="false">IF(Y236&gt;Z236,"Win",IF(Y236&lt;Z236,"Loss","Draw"))</f>
        <v>Loss</v>
      </c>
      <c r="AB236" s="5" t="s">
        <v>98</v>
      </c>
      <c r="AC236" s="5" t="s">
        <v>99</v>
      </c>
      <c r="AD236" s="5" t="s">
        <v>955</v>
      </c>
      <c r="AE236" s="5" t="s">
        <v>955</v>
      </c>
      <c r="AF236" s="5" t="str">
        <f aca="false">IF(AD236&lt;AE236,AD236,AE236)</f>
        <v>Electro Spirit, Fireball, Fisherman, Hunter, Monk, Royal Ghost, Royal Giant, The Log</v>
      </c>
      <c r="AG236" s="5" t="str">
        <f aca="false">IF(AD236&lt;AE236,AE236,AD236)</f>
        <v>Electro Spirit, Fireball, Fisherman, Hunter, Monk, Royal Ghost, Royal Giant, The Log</v>
      </c>
      <c r="AH236" s="5" t="str">
        <f aca="false">IF(AD236=AF236,AA236,IF(AA236="Win","Loss",IF(AA236="Loss","Win","Draw")))</f>
        <v>Loss</v>
      </c>
      <c r="AI236" s="5" t="s">
        <v>102</v>
      </c>
    </row>
    <row r="237" customFormat="false" ht="15" hidden="false" customHeight="true" outlineLevel="0" collapsed="false">
      <c r="A237" s="7" t="s">
        <v>956</v>
      </c>
      <c r="B237" s="7" t="n">
        <v>1</v>
      </c>
      <c r="C237" s="7" t="s">
        <v>890</v>
      </c>
      <c r="D237" s="7" t="s">
        <v>891</v>
      </c>
      <c r="E237" s="7" t="s">
        <v>659</v>
      </c>
      <c r="F237" s="7" t="s">
        <v>660</v>
      </c>
      <c r="G237" s="7" t="s">
        <v>957</v>
      </c>
      <c r="H237" s="7" t="s">
        <v>251</v>
      </c>
      <c r="I237" s="7" t="s">
        <v>225</v>
      </c>
      <c r="J237" s="7" t="s">
        <v>141</v>
      </c>
      <c r="K237" s="7" t="s">
        <v>140</v>
      </c>
      <c r="L237" s="7" t="s">
        <v>87</v>
      </c>
      <c r="M237" s="7" t="s">
        <v>111</v>
      </c>
      <c r="N237" s="7" t="s">
        <v>113</v>
      </c>
      <c r="O237" s="7" t="s">
        <v>226</v>
      </c>
      <c r="P237" s="7" t="s">
        <v>120</v>
      </c>
      <c r="Q237" s="7" t="s">
        <v>169</v>
      </c>
      <c r="R237" s="7" t="s">
        <v>232</v>
      </c>
      <c r="S237" s="7" t="s">
        <v>168</v>
      </c>
      <c r="T237" s="7" t="s">
        <v>170</v>
      </c>
      <c r="U237" s="7" t="s">
        <v>93</v>
      </c>
      <c r="V237" s="7" t="s">
        <v>154</v>
      </c>
      <c r="W237" s="7" t="s">
        <v>97</v>
      </c>
      <c r="X237" s="7" t="s">
        <v>167</v>
      </c>
      <c r="Y237" s="7" t="n">
        <v>0</v>
      </c>
      <c r="Z237" s="7" t="n">
        <v>1</v>
      </c>
      <c r="AA237" s="7" t="str">
        <f aca="false">IF(Y237&gt;Z237,"Win",IF(Y237&lt;Z237,"Loss","Draw"))</f>
        <v>Loss</v>
      </c>
      <c r="AB237" s="7" t="s">
        <v>99</v>
      </c>
      <c r="AC237" s="7" t="s">
        <v>99</v>
      </c>
      <c r="AD237" s="7" t="s">
        <v>228</v>
      </c>
      <c r="AE237" s="7" t="s">
        <v>418</v>
      </c>
      <c r="AF237" s="7" t="str">
        <f aca="false">IF(AD237&lt;AE237,AD237,AE237)</f>
        <v>Baby Dragon, Cannon, Electro Spirit, Lightning, Mighty Miner, Royal Hogs, Skeletons, The Log</v>
      </c>
      <c r="AG237" s="7" t="str">
        <f aca="false">IF(AD237&lt;AE237,AE237,AD237)</f>
        <v>Bats, Berserker, Bomb Tower, Fire Spirit, Magic Archer, Miner, Royal Delivery, Wall Breakers</v>
      </c>
      <c r="AH237" s="7" t="str">
        <f aca="false">IF(AD237=AF237,AA237,IF(AA237="Win","Loss",IF(AA237="Loss","Win","Draw")))</f>
        <v>Win</v>
      </c>
      <c r="AI237" s="7" t="s">
        <v>102</v>
      </c>
    </row>
    <row r="238" customFormat="false" ht="15" hidden="false" customHeight="true" outlineLevel="0" collapsed="false">
      <c r="A238" s="7" t="s">
        <v>956</v>
      </c>
      <c r="B238" s="7" t="n">
        <v>2</v>
      </c>
      <c r="C238" s="7" t="s">
        <v>890</v>
      </c>
      <c r="D238" s="7" t="s">
        <v>891</v>
      </c>
      <c r="E238" s="7" t="s">
        <v>659</v>
      </c>
      <c r="F238" s="7" t="s">
        <v>660</v>
      </c>
      <c r="G238" s="7" t="s">
        <v>958</v>
      </c>
      <c r="H238" s="7" t="s">
        <v>251</v>
      </c>
      <c r="I238" s="7" t="s">
        <v>132</v>
      </c>
      <c r="J238" s="7" t="s">
        <v>91</v>
      </c>
      <c r="K238" s="7" t="s">
        <v>200</v>
      </c>
      <c r="L238" s="7" t="s">
        <v>90</v>
      </c>
      <c r="M238" s="7" t="s">
        <v>93</v>
      </c>
      <c r="N238" s="7" t="s">
        <v>174</v>
      </c>
      <c r="O238" s="7" t="s">
        <v>94</v>
      </c>
      <c r="P238" s="7" t="s">
        <v>365</v>
      </c>
      <c r="Q238" s="7" t="s">
        <v>287</v>
      </c>
      <c r="R238" s="7" t="s">
        <v>149</v>
      </c>
      <c r="S238" s="7" t="s">
        <v>135</v>
      </c>
      <c r="T238" s="7" t="s">
        <v>87</v>
      </c>
      <c r="U238" s="7" t="s">
        <v>94</v>
      </c>
      <c r="V238" s="7" t="s">
        <v>148</v>
      </c>
      <c r="W238" s="7" t="s">
        <v>146</v>
      </c>
      <c r="X238" s="7" t="s">
        <v>147</v>
      </c>
      <c r="Y238" s="7" t="n">
        <v>1</v>
      </c>
      <c r="Z238" s="7" t="n">
        <v>0</v>
      </c>
      <c r="AA238" s="7" t="str">
        <f aca="false">IF(Y238&gt;Z238,"Win",IF(Y238&lt;Z238,"Loss","Draw"))</f>
        <v>Win</v>
      </c>
      <c r="AB238" s="7" t="s">
        <v>99</v>
      </c>
      <c r="AC238" s="7" t="s">
        <v>99</v>
      </c>
      <c r="AD238" s="7" t="s">
        <v>488</v>
      </c>
      <c r="AE238" s="7" t="s">
        <v>726</v>
      </c>
      <c r="AF238" s="7" t="str">
        <f aca="false">IF(AD238&lt;AE238,AD238,AE238)</f>
        <v>Barbarian Barrel, Electro Spirit, Fireball, Goblin Cage, Heal Spirit, Lumberjack, Phoenix, Royal Giant</v>
      </c>
      <c r="AG238" s="7" t="str">
        <f aca="false">IF(AD238&lt;AE238,AE238,AD238)</f>
        <v>Berserker, Fireball, Lava Hound, Skeleton Dragons, Spirit Empress, Tombstone, Valkyrie, Zap</v>
      </c>
      <c r="AH238" s="7" t="str">
        <f aca="false">IF(AD238=AF238,AA238,IF(AA238="Win","Loss",IF(AA238="Loss","Win","Draw")))</f>
        <v>Win</v>
      </c>
      <c r="AI238" s="7" t="s">
        <v>102</v>
      </c>
    </row>
    <row r="239" customFormat="false" ht="15" hidden="false" customHeight="true" outlineLevel="0" collapsed="false">
      <c r="A239" s="7" t="s">
        <v>956</v>
      </c>
      <c r="B239" s="7" t="n">
        <v>3</v>
      </c>
      <c r="C239" s="7" t="s">
        <v>890</v>
      </c>
      <c r="D239" s="7" t="s">
        <v>891</v>
      </c>
      <c r="E239" s="7" t="s">
        <v>659</v>
      </c>
      <c r="F239" s="7" t="s">
        <v>660</v>
      </c>
      <c r="G239" s="7" t="s">
        <v>959</v>
      </c>
      <c r="H239" s="7" t="s">
        <v>81</v>
      </c>
      <c r="I239" s="7" t="s">
        <v>210</v>
      </c>
      <c r="J239" s="7" t="s">
        <v>199</v>
      </c>
      <c r="K239" s="7" t="s">
        <v>239</v>
      </c>
      <c r="L239" s="7" t="s">
        <v>146</v>
      </c>
      <c r="M239" s="7" t="s">
        <v>227</v>
      </c>
      <c r="N239" s="7" t="s">
        <v>112</v>
      </c>
      <c r="O239" s="7" t="s">
        <v>109</v>
      </c>
      <c r="P239" s="7" t="s">
        <v>92</v>
      </c>
      <c r="Q239" s="7" t="s">
        <v>84</v>
      </c>
      <c r="R239" s="7" t="s">
        <v>199</v>
      </c>
      <c r="S239" s="7" t="s">
        <v>107</v>
      </c>
      <c r="T239" s="7" t="s">
        <v>88</v>
      </c>
      <c r="U239" s="7" t="s">
        <v>111</v>
      </c>
      <c r="V239" s="7" t="s">
        <v>91</v>
      </c>
      <c r="W239" s="7" t="s">
        <v>144</v>
      </c>
      <c r="X239" s="7" t="s">
        <v>130</v>
      </c>
      <c r="Y239" s="7" t="n">
        <v>1</v>
      </c>
      <c r="Z239" s="7" t="n">
        <v>0</v>
      </c>
      <c r="AA239" s="7" t="str">
        <f aca="false">IF(Y239&gt;Z239,"Win",IF(Y239&lt;Z239,"Loss","Draw"))</f>
        <v>Win</v>
      </c>
      <c r="AB239" s="7" t="s">
        <v>99</v>
      </c>
      <c r="AC239" s="7" t="s">
        <v>99</v>
      </c>
      <c r="AD239" s="7" t="s">
        <v>960</v>
      </c>
      <c r="AE239" s="7" t="s">
        <v>961</v>
      </c>
      <c r="AF239" s="7" t="str">
        <f aca="false">IF(AD239&lt;AE239,AD239,AE239)</f>
        <v>Arrows, Battle Ram, Golden Knight, Mega Knight, Mother Witch, Ronin, Royal Ghost, Skeleton Dragons</v>
      </c>
      <c r="AG239" s="7" t="str">
        <f aca="false">IF(AD239&lt;AE239,AE239,AD239)</f>
        <v>Barbarian Barrel, Bomber, Fire Spirit, Giant Snowball, Goblin Drill, Golden Knight, Poison, Tesla</v>
      </c>
      <c r="AH239" s="7" t="str">
        <f aca="false">IF(AD239=AF239,AA239,IF(AA239="Win","Loss",IF(AA239="Loss","Win","Draw")))</f>
        <v>Win</v>
      </c>
      <c r="AI239" s="7" t="s">
        <v>102</v>
      </c>
    </row>
    <row r="240" customFormat="false" ht="15" hidden="false" customHeight="true" outlineLevel="0" collapsed="false">
      <c r="A240" s="7" t="s">
        <v>962</v>
      </c>
      <c r="B240" s="7" t="n">
        <v>1</v>
      </c>
      <c r="C240" s="7" t="s">
        <v>890</v>
      </c>
      <c r="D240" s="7" t="s">
        <v>891</v>
      </c>
      <c r="E240" s="7" t="s">
        <v>659</v>
      </c>
      <c r="F240" s="7" t="s">
        <v>660</v>
      </c>
      <c r="G240" s="7" t="s">
        <v>963</v>
      </c>
      <c r="H240" s="7" t="s">
        <v>81</v>
      </c>
      <c r="I240" s="7" t="s">
        <v>287</v>
      </c>
      <c r="J240" s="7" t="s">
        <v>149</v>
      </c>
      <c r="K240" s="7" t="s">
        <v>135</v>
      </c>
      <c r="L240" s="7" t="s">
        <v>148</v>
      </c>
      <c r="M240" s="7" t="s">
        <v>147</v>
      </c>
      <c r="N240" s="7" t="s">
        <v>87</v>
      </c>
      <c r="O240" s="7" t="s">
        <v>94</v>
      </c>
      <c r="P240" s="7" t="s">
        <v>146</v>
      </c>
      <c r="Q240" s="7" t="s">
        <v>169</v>
      </c>
      <c r="R240" s="7" t="s">
        <v>199</v>
      </c>
      <c r="S240" s="7" t="s">
        <v>200</v>
      </c>
      <c r="T240" s="7" t="s">
        <v>91</v>
      </c>
      <c r="U240" s="7" t="s">
        <v>136</v>
      </c>
      <c r="V240" s="7" t="s">
        <v>191</v>
      </c>
      <c r="W240" s="7" t="s">
        <v>154</v>
      </c>
      <c r="X240" s="7" t="s">
        <v>336</v>
      </c>
      <c r="Y240" s="7" t="n">
        <v>1</v>
      </c>
      <c r="Z240" s="7" t="n">
        <v>0</v>
      </c>
      <c r="AA240" s="7" t="str">
        <f aca="false">IF(Y240&gt;Z240,"Win",IF(Y240&lt;Z240,"Loss","Draw"))</f>
        <v>Win</v>
      </c>
      <c r="AB240" s="7" t="s">
        <v>99</v>
      </c>
      <c r="AC240" s="7" t="s">
        <v>99</v>
      </c>
      <c r="AD240" s="7" t="s">
        <v>726</v>
      </c>
      <c r="AE240" s="7" t="s">
        <v>778</v>
      </c>
      <c r="AF240" s="7" t="str">
        <f aca="false">IF(AD240&lt;AE240,AD240,AE240)</f>
        <v>Baby Dragon, Barbarian Barrel, Goblin Cage, Golden Knight, Golem, Ice Wizard, Lightning, Tornado</v>
      </c>
      <c r="AG240" s="7" t="str">
        <f aca="false">IF(AD240&lt;AE240,AE240,AD240)</f>
        <v>Berserker, Fireball, Lava Hound, Skeleton Dragons, Spirit Empress, Tombstone, Valkyrie, Zap</v>
      </c>
      <c r="AH240" s="7" t="str">
        <f aca="false">IF(AD240=AF240,AA240,IF(AA240="Win","Loss",IF(AA240="Loss","Win","Draw")))</f>
        <v>Loss</v>
      </c>
      <c r="AI240" s="7" t="s">
        <v>102</v>
      </c>
    </row>
    <row r="241" customFormat="false" ht="15" hidden="false" customHeight="true" outlineLevel="0" collapsed="false">
      <c r="A241" s="7" t="s">
        <v>962</v>
      </c>
      <c r="B241" s="7" t="n">
        <v>2</v>
      </c>
      <c r="C241" s="7" t="s">
        <v>890</v>
      </c>
      <c r="D241" s="7" t="s">
        <v>891</v>
      </c>
      <c r="E241" s="7" t="s">
        <v>659</v>
      </c>
      <c r="F241" s="7" t="s">
        <v>660</v>
      </c>
      <c r="G241" s="7" t="s">
        <v>964</v>
      </c>
      <c r="H241" s="7" t="s">
        <v>251</v>
      </c>
      <c r="I241" s="7" t="s">
        <v>140</v>
      </c>
      <c r="J241" s="7" t="s">
        <v>141</v>
      </c>
      <c r="K241" s="7" t="s">
        <v>225</v>
      </c>
      <c r="L241" s="7" t="s">
        <v>120</v>
      </c>
      <c r="M241" s="7" t="s">
        <v>110</v>
      </c>
      <c r="N241" s="7" t="s">
        <v>113</v>
      </c>
      <c r="O241" s="7" t="s">
        <v>226</v>
      </c>
      <c r="P241" s="7" t="s">
        <v>111</v>
      </c>
      <c r="Q241" s="7" t="s">
        <v>170</v>
      </c>
      <c r="R241" s="7" t="s">
        <v>108</v>
      </c>
      <c r="S241" s="7" t="s">
        <v>168</v>
      </c>
      <c r="T241" s="7" t="s">
        <v>183</v>
      </c>
      <c r="U241" s="7" t="s">
        <v>111</v>
      </c>
      <c r="V241" s="7" t="s">
        <v>120</v>
      </c>
      <c r="W241" s="7" t="s">
        <v>97</v>
      </c>
      <c r="X241" s="7" t="s">
        <v>167</v>
      </c>
      <c r="Y241" s="7" t="n">
        <v>0</v>
      </c>
      <c r="Z241" s="7" t="n">
        <v>1</v>
      </c>
      <c r="AA241" s="7" t="str">
        <f aca="false">IF(Y241&gt;Z241,"Win",IF(Y241&lt;Z241,"Loss","Draw"))</f>
        <v>Loss</v>
      </c>
      <c r="AB241" s="7" t="s">
        <v>99</v>
      </c>
      <c r="AC241" s="7" t="s">
        <v>99</v>
      </c>
      <c r="AD241" s="7" t="s">
        <v>328</v>
      </c>
      <c r="AE241" s="7" t="s">
        <v>742</v>
      </c>
      <c r="AF241" s="7" t="str">
        <f aca="false">IF(AD241&lt;AE241,AD241,AE241)</f>
        <v>Archer Queen, Cannon, Earthquake, Fire Spirit, Royal Delivery, Royal Hogs, Skeletons, The Log</v>
      </c>
      <c r="AG241" s="7" t="str">
        <f aca="false">IF(AD241&lt;AE241,AE241,AD241)</f>
        <v>Bats, Bomb Tower, Fire Spirit, Guards, Magic Archer, Miner, Royal Delivery, Wall Breakers</v>
      </c>
      <c r="AH241" s="7" t="str">
        <f aca="false">IF(AD241=AF241,AA241,IF(AA241="Win","Loss",IF(AA241="Loss","Win","Draw")))</f>
        <v>Win</v>
      </c>
      <c r="AI241" s="7" t="s">
        <v>102</v>
      </c>
    </row>
    <row r="242" customFormat="false" ht="15" hidden="false" customHeight="true" outlineLevel="0" collapsed="false">
      <c r="A242" s="7" t="s">
        <v>962</v>
      </c>
      <c r="B242" s="7" t="n">
        <v>3</v>
      </c>
      <c r="C242" s="7" t="s">
        <v>890</v>
      </c>
      <c r="D242" s="7" t="s">
        <v>891</v>
      </c>
      <c r="E242" s="7" t="s">
        <v>659</v>
      </c>
      <c r="F242" s="7" t="s">
        <v>660</v>
      </c>
      <c r="G242" s="7" t="s">
        <v>965</v>
      </c>
      <c r="H242" s="7" t="s">
        <v>81</v>
      </c>
      <c r="I242" s="7" t="s">
        <v>84</v>
      </c>
      <c r="J242" s="7" t="s">
        <v>181</v>
      </c>
      <c r="K242" s="7" t="s">
        <v>176</v>
      </c>
      <c r="L242" s="7" t="s">
        <v>107</v>
      </c>
      <c r="M242" s="7" t="s">
        <v>143</v>
      </c>
      <c r="N242" s="7" t="s">
        <v>88</v>
      </c>
      <c r="O242" s="7" t="s">
        <v>115</v>
      </c>
      <c r="P242" s="7" t="s">
        <v>170</v>
      </c>
      <c r="Q242" s="7" t="s">
        <v>82</v>
      </c>
      <c r="R242" s="7" t="s">
        <v>83</v>
      </c>
      <c r="S242" s="7" t="s">
        <v>84</v>
      </c>
      <c r="T242" s="7" t="s">
        <v>86</v>
      </c>
      <c r="U242" s="7" t="s">
        <v>89</v>
      </c>
      <c r="V242" s="7" t="s">
        <v>85</v>
      </c>
      <c r="W242" s="7" t="s">
        <v>143</v>
      </c>
      <c r="X242" s="7" t="s">
        <v>88</v>
      </c>
      <c r="Y242" s="7" t="n">
        <v>1</v>
      </c>
      <c r="Z242" s="7" t="n">
        <v>0</v>
      </c>
      <c r="AA242" s="7" t="str">
        <f aca="false">IF(Y242&gt;Z242,"Win",IF(Y242&lt;Z242,"Loss","Draw"))</f>
        <v>Win</v>
      </c>
      <c r="AB242" s="7" t="s">
        <v>99</v>
      </c>
      <c r="AC242" s="7" t="s">
        <v>99</v>
      </c>
      <c r="AD242" s="7" t="s">
        <v>966</v>
      </c>
      <c r="AE242" s="7" t="s">
        <v>627</v>
      </c>
      <c r="AF242" s="7" t="str">
        <f aca="false">IF(AD242&lt;AE242,AD242,AE242)</f>
        <v>Archers, Dark Prince, Giant Snowball, Goblin Demolisher, Goblin Hut, Graveyard, Ice Spirit, Poison</v>
      </c>
      <c r="AG242" s="7" t="str">
        <f aca="false">IF(AD242&lt;AE242,AE242,AD242)</f>
        <v>Cannon, Dart Goblin, Giant Snowball, Goblin Drill, Goblins, Ice Spirit, Monk, Poison</v>
      </c>
      <c r="AH242" s="7" t="str">
        <f aca="false">IF(AD242=AF242,AA242,IF(AA242="Win","Loss",IF(AA242="Loss","Win","Draw")))</f>
        <v>Loss</v>
      </c>
      <c r="AI242" s="7" t="s">
        <v>102</v>
      </c>
    </row>
    <row r="243" customFormat="false" ht="15" hidden="false" customHeight="true" outlineLevel="0" collapsed="false">
      <c r="A243" s="7" t="s">
        <v>967</v>
      </c>
      <c r="B243" s="7" t="n">
        <v>1</v>
      </c>
      <c r="C243" s="7" t="s">
        <v>890</v>
      </c>
      <c r="D243" s="7" t="s">
        <v>891</v>
      </c>
      <c r="E243" s="7" t="s">
        <v>659</v>
      </c>
      <c r="F243" s="7" t="s">
        <v>660</v>
      </c>
      <c r="G243" s="7" t="s">
        <v>968</v>
      </c>
      <c r="H243" s="7" t="s">
        <v>251</v>
      </c>
      <c r="I243" s="7" t="s">
        <v>116</v>
      </c>
      <c r="J243" s="7" t="s">
        <v>153</v>
      </c>
      <c r="K243" s="7" t="s">
        <v>92</v>
      </c>
      <c r="L243" s="7" t="s">
        <v>119</v>
      </c>
      <c r="M243" s="7" t="s">
        <v>154</v>
      </c>
      <c r="N243" s="7" t="s">
        <v>117</v>
      </c>
      <c r="O243" s="7" t="s">
        <v>97</v>
      </c>
      <c r="P243" s="7" t="s">
        <v>91</v>
      </c>
      <c r="Q243" s="7" t="s">
        <v>200</v>
      </c>
      <c r="R243" s="7" t="s">
        <v>91</v>
      </c>
      <c r="S243" s="7" t="s">
        <v>132</v>
      </c>
      <c r="T243" s="7" t="s">
        <v>93</v>
      </c>
      <c r="U243" s="7" t="s">
        <v>94</v>
      </c>
      <c r="V243" s="7" t="s">
        <v>174</v>
      </c>
      <c r="W243" s="7" t="s">
        <v>365</v>
      </c>
      <c r="X243" s="7" t="s">
        <v>90</v>
      </c>
      <c r="Y243" s="7" t="n">
        <v>0</v>
      </c>
      <c r="Z243" s="7" t="n">
        <v>1</v>
      </c>
      <c r="AA243" s="7" t="str">
        <f aca="false">IF(Y243&gt;Z243,"Win",IF(Y243&lt;Z243,"Loss","Draw"))</f>
        <v>Loss</v>
      </c>
      <c r="AB243" s="7" t="s">
        <v>99</v>
      </c>
      <c r="AC243" s="7" t="s">
        <v>99</v>
      </c>
      <c r="AD243" s="7" t="s">
        <v>160</v>
      </c>
      <c r="AE243" s="7" t="s">
        <v>488</v>
      </c>
      <c r="AF243" s="7" t="str">
        <f aca="false">IF(AD243&lt;AE243,AD243,AE243)</f>
        <v>Barbarian Barrel, Cannon Cart, Goblinstein, Lightning, Minions, Mortar, Royal Ghost, Skeletons</v>
      </c>
      <c r="AG243" s="7" t="str">
        <f aca="false">IF(AD243&lt;AE243,AE243,AD243)</f>
        <v>Barbarian Barrel, Electro Spirit, Fireball, Goblin Cage, Heal Spirit, Lumberjack, Phoenix, Royal Giant</v>
      </c>
      <c r="AH243" s="7" t="str">
        <f aca="false">IF(AD243=AF243,AA243,IF(AA243="Win","Loss",IF(AA243="Loss","Win","Draw")))</f>
        <v>Loss</v>
      </c>
      <c r="AI243" s="7" t="s">
        <v>102</v>
      </c>
    </row>
    <row r="244" customFormat="false" ht="15" hidden="false" customHeight="true" outlineLevel="0" collapsed="false">
      <c r="A244" s="7" t="s">
        <v>967</v>
      </c>
      <c r="B244" s="7" t="n">
        <v>2</v>
      </c>
      <c r="C244" s="7" t="s">
        <v>890</v>
      </c>
      <c r="D244" s="7" t="s">
        <v>891</v>
      </c>
      <c r="E244" s="7" t="s">
        <v>659</v>
      </c>
      <c r="F244" s="7" t="s">
        <v>660</v>
      </c>
      <c r="G244" s="7" t="s">
        <v>969</v>
      </c>
      <c r="H244" s="7" t="s">
        <v>81</v>
      </c>
      <c r="I244" s="7" t="s">
        <v>90</v>
      </c>
      <c r="J244" s="7" t="s">
        <v>181</v>
      </c>
      <c r="K244" s="7" t="s">
        <v>149</v>
      </c>
      <c r="L244" s="7" t="s">
        <v>146</v>
      </c>
      <c r="M244" s="7" t="s">
        <v>227</v>
      </c>
      <c r="N244" s="7" t="s">
        <v>167</v>
      </c>
      <c r="O244" s="7" t="s">
        <v>94</v>
      </c>
      <c r="P244" s="7" t="s">
        <v>95</v>
      </c>
      <c r="Q244" s="7" t="s">
        <v>142</v>
      </c>
      <c r="R244" s="7" t="s">
        <v>141</v>
      </c>
      <c r="S244" s="7" t="s">
        <v>140</v>
      </c>
      <c r="T244" s="7" t="s">
        <v>87</v>
      </c>
      <c r="U244" s="7" t="s">
        <v>111</v>
      </c>
      <c r="V244" s="7" t="s">
        <v>143</v>
      </c>
      <c r="W244" s="7" t="s">
        <v>120</v>
      </c>
      <c r="X244" s="7" t="s">
        <v>144</v>
      </c>
      <c r="Y244" s="7" t="n">
        <v>0</v>
      </c>
      <c r="Z244" s="7" t="n">
        <v>1</v>
      </c>
      <c r="AA244" s="7" t="str">
        <f aca="false">IF(Y244&gt;Z244,"Win",IF(Y244&lt;Z244,"Loss","Draw"))</f>
        <v>Loss</v>
      </c>
      <c r="AB244" s="7" t="s">
        <v>99</v>
      </c>
      <c r="AC244" s="7" t="s">
        <v>99</v>
      </c>
      <c r="AD244" s="7" t="s">
        <v>229</v>
      </c>
      <c r="AE244" s="7" t="s">
        <v>150</v>
      </c>
      <c r="AF244" s="7" t="str">
        <f aca="false">IF(AD244&lt;AE244,AD244,AE244)</f>
        <v>Berserker, Fire Spirit, Goblin Barrel, Ice Spirit, Magic Archer, Royal Delivery, Tesla, Wall Breakers</v>
      </c>
      <c r="AG244" s="7" t="str">
        <f aca="false">IF(AD244&lt;AE244,AE244,AD244)</f>
        <v>Fireball, Fisherman, Monk, Mother Witch, Royal Giant, Skeleton Dragons, The Log, Tombstone</v>
      </c>
      <c r="AH244" s="7" t="str">
        <f aca="false">IF(AD244=AF244,AA244,IF(AA244="Win","Loss",IF(AA244="Loss","Win","Draw")))</f>
        <v>Win</v>
      </c>
      <c r="AI244" s="7" t="s">
        <v>102</v>
      </c>
    </row>
    <row r="245" customFormat="false" ht="15" hidden="false" customHeight="true" outlineLevel="0" collapsed="false">
      <c r="A245" s="7" t="s">
        <v>967</v>
      </c>
      <c r="B245" s="7" t="n">
        <v>3</v>
      </c>
      <c r="C245" s="7" t="s">
        <v>890</v>
      </c>
      <c r="D245" s="7" t="s">
        <v>891</v>
      </c>
      <c r="E245" s="7" t="s">
        <v>659</v>
      </c>
      <c r="F245" s="7" t="s">
        <v>660</v>
      </c>
      <c r="G245" s="7" t="s">
        <v>970</v>
      </c>
      <c r="H245" s="7" t="s">
        <v>81</v>
      </c>
      <c r="I245" s="7" t="s">
        <v>140</v>
      </c>
      <c r="J245" s="7" t="s">
        <v>141</v>
      </c>
      <c r="K245" s="7" t="s">
        <v>142</v>
      </c>
      <c r="L245" s="7" t="s">
        <v>111</v>
      </c>
      <c r="M245" s="7" t="s">
        <v>143</v>
      </c>
      <c r="N245" s="7" t="s">
        <v>87</v>
      </c>
      <c r="O245" s="7" t="s">
        <v>120</v>
      </c>
      <c r="P245" s="7" t="s">
        <v>144</v>
      </c>
      <c r="Q245" s="7" t="s">
        <v>142</v>
      </c>
      <c r="R245" s="7" t="s">
        <v>141</v>
      </c>
      <c r="S245" s="7" t="s">
        <v>140</v>
      </c>
      <c r="T245" s="7" t="s">
        <v>87</v>
      </c>
      <c r="U245" s="7" t="s">
        <v>111</v>
      </c>
      <c r="V245" s="7" t="s">
        <v>143</v>
      </c>
      <c r="W245" s="7" t="s">
        <v>120</v>
      </c>
      <c r="X245" s="7" t="s">
        <v>144</v>
      </c>
      <c r="Y245" s="7" t="n">
        <v>0</v>
      </c>
      <c r="Z245" s="7" t="n">
        <v>3</v>
      </c>
      <c r="AA245" s="7" t="str">
        <f aca="false">IF(Y245&gt;Z245,"Win",IF(Y245&lt;Z245,"Loss","Draw"))</f>
        <v>Loss</v>
      </c>
      <c r="AB245" s="7" t="s">
        <v>99</v>
      </c>
      <c r="AC245" s="7" t="s">
        <v>99</v>
      </c>
      <c r="AD245" s="7" t="s">
        <v>150</v>
      </c>
      <c r="AE245" s="7" t="s">
        <v>150</v>
      </c>
      <c r="AF245" s="7" t="str">
        <f aca="false">IF(AD245&lt;AE245,AD245,AE245)</f>
        <v>Berserker, Fire Spirit, Goblin Barrel, Ice Spirit, Magic Archer, Royal Delivery, Tesla, Wall Breakers</v>
      </c>
      <c r="AG245" s="7" t="str">
        <f aca="false">IF(AD245&lt;AE245,AE245,AD245)</f>
        <v>Berserker, Fire Spirit, Goblin Barrel, Ice Spirit, Magic Archer, Royal Delivery, Tesla, Wall Breakers</v>
      </c>
      <c r="AH245" s="7" t="str">
        <f aca="false">IF(AD245=AF245,AA245,IF(AA245="Win","Loss",IF(AA245="Loss","Win","Draw")))</f>
        <v>Loss</v>
      </c>
      <c r="AI245" s="7" t="s">
        <v>102</v>
      </c>
    </row>
    <row r="246" customFormat="false" ht="15" hidden="false" customHeight="true" outlineLevel="0" collapsed="false">
      <c r="A246" s="7" t="s">
        <v>967</v>
      </c>
      <c r="B246" s="7" t="n">
        <v>4</v>
      </c>
      <c r="C246" s="7" t="s">
        <v>890</v>
      </c>
      <c r="D246" s="7" t="s">
        <v>891</v>
      </c>
      <c r="E246" s="7" t="s">
        <v>659</v>
      </c>
      <c r="F246" s="7" t="s">
        <v>660</v>
      </c>
      <c r="G246" s="7" t="s">
        <v>971</v>
      </c>
      <c r="H246" s="7" t="s">
        <v>251</v>
      </c>
      <c r="I246" s="7" t="s">
        <v>140</v>
      </c>
      <c r="J246" s="7" t="s">
        <v>141</v>
      </c>
      <c r="K246" s="7" t="s">
        <v>142</v>
      </c>
      <c r="L246" s="7" t="s">
        <v>111</v>
      </c>
      <c r="M246" s="7" t="s">
        <v>143</v>
      </c>
      <c r="N246" s="7" t="s">
        <v>87</v>
      </c>
      <c r="O246" s="7" t="s">
        <v>120</v>
      </c>
      <c r="P246" s="7" t="s">
        <v>144</v>
      </c>
      <c r="Q246" s="7" t="s">
        <v>82</v>
      </c>
      <c r="R246" s="7" t="s">
        <v>213</v>
      </c>
      <c r="S246" s="7" t="s">
        <v>84</v>
      </c>
      <c r="T246" s="7" t="s">
        <v>112</v>
      </c>
      <c r="U246" s="7" t="s">
        <v>156</v>
      </c>
      <c r="V246" s="7" t="s">
        <v>85</v>
      </c>
      <c r="W246" s="7" t="s">
        <v>117</v>
      </c>
      <c r="X246" s="7" t="s">
        <v>109</v>
      </c>
      <c r="Y246" s="7" t="n">
        <v>1</v>
      </c>
      <c r="Z246" s="7" t="n">
        <v>0</v>
      </c>
      <c r="AA246" s="7" t="str">
        <f aca="false">IF(Y246&gt;Z246,"Win",IF(Y246&lt;Z246,"Loss","Draw"))</f>
        <v>Win</v>
      </c>
      <c r="AB246" s="7" t="s">
        <v>99</v>
      </c>
      <c r="AC246" s="7" t="s">
        <v>98</v>
      </c>
      <c r="AD246" s="7" t="s">
        <v>150</v>
      </c>
      <c r="AE246" s="7" t="s">
        <v>663</v>
      </c>
      <c r="AF246" s="7" t="str">
        <f aca="false">IF(AD246&lt;AE246,AD246,AE246)</f>
        <v>Archers, Arrows, Bowler, Giant, Giant Snowball, Graveyard, Minions, Ronin</v>
      </c>
      <c r="AG246" s="7" t="str">
        <f aca="false">IF(AD246&lt;AE246,AE246,AD246)</f>
        <v>Berserker, Fire Spirit, Goblin Barrel, Ice Spirit, Magic Archer, Royal Delivery, Tesla, Wall Breakers</v>
      </c>
      <c r="AH246" s="7" t="str">
        <f aca="false">IF(AD246=AF246,AA246,IF(AA246="Win","Loss",IF(AA246="Loss","Win","Draw")))</f>
        <v>Loss</v>
      </c>
      <c r="AI246" s="7" t="s">
        <v>102</v>
      </c>
    </row>
    <row r="247" customFormat="false" ht="15" hidden="false" customHeight="true" outlineLevel="0" collapsed="false">
      <c r="A247" s="5" t="s">
        <v>972</v>
      </c>
      <c r="B247" s="5" t="n">
        <v>1</v>
      </c>
      <c r="C247" s="5" t="s">
        <v>890</v>
      </c>
      <c r="D247" s="5" t="s">
        <v>891</v>
      </c>
      <c r="E247" s="5" t="s">
        <v>973</v>
      </c>
      <c r="F247" s="5" t="s">
        <v>974</v>
      </c>
      <c r="G247" s="5" t="s">
        <v>975</v>
      </c>
      <c r="H247" s="5" t="s">
        <v>372</v>
      </c>
      <c r="I247" s="5" t="s">
        <v>140</v>
      </c>
      <c r="J247" s="5" t="s">
        <v>141</v>
      </c>
      <c r="K247" s="5" t="s">
        <v>142</v>
      </c>
      <c r="L247" s="5" t="s">
        <v>111</v>
      </c>
      <c r="M247" s="5" t="s">
        <v>143</v>
      </c>
      <c r="N247" s="5" t="s">
        <v>87</v>
      </c>
      <c r="O247" s="5" t="s">
        <v>120</v>
      </c>
      <c r="P247" s="5" t="s">
        <v>144</v>
      </c>
      <c r="Q247" s="5" t="s">
        <v>92</v>
      </c>
      <c r="R247" s="5" t="s">
        <v>91</v>
      </c>
      <c r="S247" s="5" t="s">
        <v>90</v>
      </c>
      <c r="T247" s="5" t="s">
        <v>93</v>
      </c>
      <c r="U247" s="5" t="s">
        <v>94</v>
      </c>
      <c r="V247" s="5" t="s">
        <v>95</v>
      </c>
      <c r="W247" s="5" t="s">
        <v>96</v>
      </c>
      <c r="X247" s="5" t="s">
        <v>97</v>
      </c>
      <c r="Y247" s="5" t="n">
        <v>0</v>
      </c>
      <c r="Z247" s="5" t="n">
        <v>1</v>
      </c>
      <c r="AA247" s="5" t="str">
        <f aca="false">IF(Y247&gt;Z247,"Win",IF(Y247&lt;Z247,"Loss","Draw"))</f>
        <v>Loss</v>
      </c>
      <c r="AB247" s="5" t="s">
        <v>98</v>
      </c>
      <c r="AC247" s="5" t="s">
        <v>99</v>
      </c>
      <c r="AD247" s="5" t="s">
        <v>150</v>
      </c>
      <c r="AE247" s="5" t="s">
        <v>101</v>
      </c>
      <c r="AF247" s="5" t="str">
        <f aca="false">IF(AD247&lt;AE247,AD247,AE247)</f>
        <v>Barbarian Barrel, Electro Spirit, Fireball, Fisherman, Hunter, Royal Ghost, Royal Giant, Skeletons</v>
      </c>
      <c r="AG247" s="5" t="str">
        <f aca="false">IF(AD247&lt;AE247,AE247,AD247)</f>
        <v>Berserker, Fire Spirit, Goblin Barrel, Ice Spirit, Magic Archer, Royal Delivery, Tesla, Wall Breakers</v>
      </c>
      <c r="AH247" s="5" t="str">
        <f aca="false">IF(AD247=AF247,AA247,IF(AA247="Win","Loss",IF(AA247="Loss","Win","Draw")))</f>
        <v>Win</v>
      </c>
      <c r="AI247" s="5" t="s">
        <v>102</v>
      </c>
    </row>
    <row r="248" customFormat="false" ht="15" hidden="false" customHeight="true" outlineLevel="0" collapsed="false">
      <c r="A248" s="5" t="s">
        <v>972</v>
      </c>
      <c r="B248" s="5" t="n">
        <v>2</v>
      </c>
      <c r="C248" s="5" t="s">
        <v>890</v>
      </c>
      <c r="D248" s="5" t="s">
        <v>891</v>
      </c>
      <c r="E248" s="5" t="s">
        <v>973</v>
      </c>
      <c r="F248" s="5" t="s">
        <v>974</v>
      </c>
      <c r="G248" s="5" t="s">
        <v>976</v>
      </c>
      <c r="H248" s="5" t="s">
        <v>251</v>
      </c>
      <c r="I248" s="5" t="s">
        <v>169</v>
      </c>
      <c r="J248" s="5" t="s">
        <v>199</v>
      </c>
      <c r="K248" s="5" t="s">
        <v>200</v>
      </c>
      <c r="L248" s="5" t="s">
        <v>91</v>
      </c>
      <c r="M248" s="5" t="s">
        <v>336</v>
      </c>
      <c r="N248" s="5" t="s">
        <v>136</v>
      </c>
      <c r="O248" s="5" t="s">
        <v>154</v>
      </c>
      <c r="P248" s="5" t="s">
        <v>191</v>
      </c>
      <c r="Q248" s="5" t="s">
        <v>375</v>
      </c>
      <c r="R248" s="5" t="s">
        <v>145</v>
      </c>
      <c r="S248" s="5" t="s">
        <v>135</v>
      </c>
      <c r="T248" s="5" t="s">
        <v>109</v>
      </c>
      <c r="U248" s="5" t="s">
        <v>87</v>
      </c>
      <c r="V248" s="5" t="s">
        <v>113</v>
      </c>
      <c r="W248" s="5" t="s">
        <v>336</v>
      </c>
      <c r="X248" s="5" t="s">
        <v>226</v>
      </c>
      <c r="Y248" s="5" t="n">
        <v>3</v>
      </c>
      <c r="Z248" s="5" t="n">
        <v>0</v>
      </c>
      <c r="AA248" s="5" t="str">
        <f aca="false">IF(Y248&gt;Z248,"Win",IF(Y248&lt;Z248,"Loss","Draw"))</f>
        <v>Win</v>
      </c>
      <c r="AB248" s="5" t="s">
        <v>98</v>
      </c>
      <c r="AC248" s="5" t="s">
        <v>99</v>
      </c>
      <c r="AD248" s="5" t="s">
        <v>778</v>
      </c>
      <c r="AE248" s="5" t="s">
        <v>562</v>
      </c>
      <c r="AF248" s="5" t="str">
        <f aca="false">IF(AD248&lt;AE248,AD248,AE248)</f>
        <v>Baby Dragon, Barbarian Barrel, Goblin Cage, Golden Knight, Golem, Ice Wizard, Lightning, Tornado</v>
      </c>
      <c r="AG248" s="5" t="str">
        <f aca="false">IF(AD248&lt;AE248,AE248,AD248)</f>
        <v>Balloon, Berserker, Bomb Tower, Executioner, Miner, Ronin, Tornado, Zap</v>
      </c>
      <c r="AH248" s="5" t="str">
        <f aca="false">IF(AD248=AF248,AA248,IF(AA248="Win","Loss",IF(AA248="Loss","Win","Draw")))</f>
        <v>Win</v>
      </c>
      <c r="AI248" s="5" t="s">
        <v>102</v>
      </c>
    </row>
    <row r="249" customFormat="false" ht="15" hidden="false" customHeight="true" outlineLevel="0" collapsed="false">
      <c r="A249" s="5" t="s">
        <v>972</v>
      </c>
      <c r="B249" s="5" t="n">
        <v>3</v>
      </c>
      <c r="C249" s="5" t="s">
        <v>890</v>
      </c>
      <c r="D249" s="5" t="s">
        <v>891</v>
      </c>
      <c r="E249" s="5" t="s">
        <v>973</v>
      </c>
      <c r="F249" s="5" t="s">
        <v>974</v>
      </c>
      <c r="G249" s="5" t="s">
        <v>977</v>
      </c>
      <c r="H249" s="5" t="s">
        <v>251</v>
      </c>
      <c r="I249" s="5" t="s">
        <v>90</v>
      </c>
      <c r="J249" s="5" t="s">
        <v>181</v>
      </c>
      <c r="K249" s="5" t="s">
        <v>149</v>
      </c>
      <c r="L249" s="5" t="s">
        <v>146</v>
      </c>
      <c r="M249" s="5" t="s">
        <v>227</v>
      </c>
      <c r="N249" s="5" t="s">
        <v>167</v>
      </c>
      <c r="O249" s="5" t="s">
        <v>94</v>
      </c>
      <c r="P249" s="5" t="s">
        <v>95</v>
      </c>
      <c r="Q249" s="5" t="s">
        <v>82</v>
      </c>
      <c r="R249" s="5" t="s">
        <v>83</v>
      </c>
      <c r="S249" s="5" t="s">
        <v>84</v>
      </c>
      <c r="T249" s="5" t="s">
        <v>89</v>
      </c>
      <c r="U249" s="5" t="s">
        <v>143</v>
      </c>
      <c r="V249" s="5" t="s">
        <v>86</v>
      </c>
      <c r="W249" s="5" t="s">
        <v>88</v>
      </c>
      <c r="X249" s="5" t="s">
        <v>85</v>
      </c>
      <c r="Y249" s="5" t="n">
        <v>1</v>
      </c>
      <c r="Z249" s="5" t="n">
        <v>0</v>
      </c>
      <c r="AA249" s="5" t="str">
        <f aca="false">IF(Y249&gt;Z249,"Win",IF(Y249&lt;Z249,"Loss","Draw"))</f>
        <v>Win</v>
      </c>
      <c r="AB249" s="5" t="s">
        <v>98</v>
      </c>
      <c r="AC249" s="5" t="s">
        <v>99</v>
      </c>
      <c r="AD249" s="5" t="s">
        <v>229</v>
      </c>
      <c r="AE249" s="5" t="s">
        <v>627</v>
      </c>
      <c r="AF249" s="5" t="str">
        <f aca="false">IF(AD249&lt;AE249,AD249,AE249)</f>
        <v>Archers, Dark Prince, Giant Snowball, Goblin Demolisher, Goblin Hut, Graveyard, Ice Spirit, Poison</v>
      </c>
      <c r="AG249" s="5" t="str">
        <f aca="false">IF(AD249&lt;AE249,AE249,AD249)</f>
        <v>Fireball, Fisherman, Monk, Mother Witch, Royal Giant, Skeleton Dragons, The Log, Tombstone</v>
      </c>
      <c r="AH249" s="5" t="str">
        <f aca="false">IF(AD249=AF249,AA249,IF(AA249="Win","Loss",IF(AA249="Loss","Win","Draw")))</f>
        <v>Loss</v>
      </c>
      <c r="AI249" s="5" t="s">
        <v>102</v>
      </c>
    </row>
    <row r="250" customFormat="false" ht="15" hidden="false" customHeight="true" outlineLevel="0" collapsed="false">
      <c r="A250" s="7" t="s">
        <v>978</v>
      </c>
      <c r="B250" s="7" t="n">
        <v>1</v>
      </c>
      <c r="C250" s="7" t="s">
        <v>890</v>
      </c>
      <c r="D250" s="7" t="s">
        <v>891</v>
      </c>
      <c r="E250" s="7" t="s">
        <v>973</v>
      </c>
      <c r="F250" s="7" t="s">
        <v>974</v>
      </c>
      <c r="G250" s="7" t="s">
        <v>979</v>
      </c>
      <c r="H250" s="7" t="s">
        <v>372</v>
      </c>
      <c r="I250" s="7" t="s">
        <v>168</v>
      </c>
      <c r="J250" s="7" t="s">
        <v>83</v>
      </c>
      <c r="K250" s="7" t="s">
        <v>169</v>
      </c>
      <c r="L250" s="7" t="s">
        <v>154</v>
      </c>
      <c r="M250" s="7" t="s">
        <v>97</v>
      </c>
      <c r="N250" s="7" t="s">
        <v>93</v>
      </c>
      <c r="O250" s="7" t="s">
        <v>167</v>
      </c>
      <c r="P250" s="7" t="s">
        <v>170</v>
      </c>
      <c r="Q250" s="7" t="s">
        <v>107</v>
      </c>
      <c r="R250" s="7" t="s">
        <v>128</v>
      </c>
      <c r="S250" s="7" t="s">
        <v>84</v>
      </c>
      <c r="T250" s="7" t="s">
        <v>111</v>
      </c>
      <c r="U250" s="7" t="s">
        <v>97</v>
      </c>
      <c r="V250" s="7" t="s">
        <v>88</v>
      </c>
      <c r="W250" s="7" t="s">
        <v>170</v>
      </c>
      <c r="X250" s="7" t="s">
        <v>130</v>
      </c>
      <c r="Y250" s="7" t="n">
        <v>1</v>
      </c>
      <c r="Z250" s="7" t="n">
        <v>0</v>
      </c>
      <c r="AA250" s="7" t="str">
        <f aca="false">IF(Y250&gt;Z250,"Win",IF(Y250&lt;Z250,"Loss","Draw"))</f>
        <v>Win</v>
      </c>
      <c r="AB250" s="7" t="s">
        <v>99</v>
      </c>
      <c r="AC250" s="7" t="s">
        <v>99</v>
      </c>
      <c r="AD250" s="7" t="s">
        <v>172</v>
      </c>
      <c r="AE250" s="7" t="s">
        <v>980</v>
      </c>
      <c r="AF250" s="7" t="str">
        <f aca="false">IF(AD250&lt;AE250,AD250,AE250)</f>
        <v>Baby Dragon, Cannon, Dark Prince, Electro Spirit, Lightning, Royal Hogs, Skeletons, The Log</v>
      </c>
      <c r="AG250" s="7" t="str">
        <f aca="false">IF(AD250&lt;AE250,AE250,AD250)</f>
        <v>Bomber, Cannon, Fire Spirit, Giant Snowball, Goblin Drill, Knight, Poison, Skeletons</v>
      </c>
      <c r="AH250" s="7" t="str">
        <f aca="false">IF(AD250=AF250,AA250,IF(AA250="Win","Loss",IF(AA250="Loss","Win","Draw")))</f>
        <v>Win</v>
      </c>
      <c r="AI250" s="7" t="s">
        <v>102</v>
      </c>
    </row>
    <row r="251" customFormat="false" ht="15" hidden="false" customHeight="true" outlineLevel="0" collapsed="false">
      <c r="A251" s="7" t="s">
        <v>978</v>
      </c>
      <c r="B251" s="7" t="n">
        <v>2</v>
      </c>
      <c r="C251" s="7" t="s">
        <v>890</v>
      </c>
      <c r="D251" s="7" t="s">
        <v>891</v>
      </c>
      <c r="E251" s="7" t="s">
        <v>973</v>
      </c>
      <c r="F251" s="7" t="s">
        <v>974</v>
      </c>
      <c r="G251" s="7" t="s">
        <v>981</v>
      </c>
      <c r="H251" s="7" t="s">
        <v>372</v>
      </c>
      <c r="I251" s="7" t="s">
        <v>84</v>
      </c>
      <c r="J251" s="7" t="s">
        <v>115</v>
      </c>
      <c r="K251" s="7" t="s">
        <v>107</v>
      </c>
      <c r="L251" s="7" t="s">
        <v>144</v>
      </c>
      <c r="M251" s="7" t="s">
        <v>109</v>
      </c>
      <c r="N251" s="7" t="s">
        <v>130</v>
      </c>
      <c r="O251" s="7" t="s">
        <v>111</v>
      </c>
      <c r="P251" s="7" t="s">
        <v>88</v>
      </c>
      <c r="Q251" s="7" t="s">
        <v>210</v>
      </c>
      <c r="R251" s="7" t="s">
        <v>199</v>
      </c>
      <c r="S251" s="7" t="s">
        <v>239</v>
      </c>
      <c r="T251" s="7" t="s">
        <v>202</v>
      </c>
      <c r="U251" s="7" t="s">
        <v>227</v>
      </c>
      <c r="V251" s="7" t="s">
        <v>112</v>
      </c>
      <c r="W251" s="7" t="s">
        <v>109</v>
      </c>
      <c r="X251" s="7" t="s">
        <v>240</v>
      </c>
      <c r="Y251" s="7" t="n">
        <v>0</v>
      </c>
      <c r="Z251" s="7" t="n">
        <v>1</v>
      </c>
      <c r="AA251" s="7" t="str">
        <f aca="false">IF(Y251&gt;Z251,"Win",IF(Y251&lt;Z251,"Loss","Draw"))</f>
        <v>Loss</v>
      </c>
      <c r="AB251" s="7" t="s">
        <v>99</v>
      </c>
      <c r="AC251" s="7" t="s">
        <v>99</v>
      </c>
      <c r="AD251" s="7" t="s">
        <v>315</v>
      </c>
      <c r="AE251" s="7" t="s">
        <v>242</v>
      </c>
      <c r="AF251" s="7" t="str">
        <f aca="false">IF(AD251&lt;AE251,AD251,AE251)</f>
        <v>Arrows, Bandit, Battle Ram, Golden Knight, Mega Knight, Mother Witch, Ronin, Zappies</v>
      </c>
      <c r="AG251" s="7" t="str">
        <f aca="false">IF(AD251&lt;AE251,AE251,AD251)</f>
        <v>Bomber, Fire Spirit, Giant Snowball, Goblin Drill, Goblins, Poison, Ronin, Tesla</v>
      </c>
      <c r="AH251" s="7" t="str">
        <f aca="false">IF(AD251=AF251,AA251,IF(AA251="Win","Loss",IF(AA251="Loss","Win","Draw")))</f>
        <v>Win</v>
      </c>
      <c r="AI251" s="7" t="s">
        <v>102</v>
      </c>
    </row>
    <row r="252" customFormat="false" ht="15" hidden="false" customHeight="true" outlineLevel="0" collapsed="false">
      <c r="A252" s="7" t="s">
        <v>978</v>
      </c>
      <c r="B252" s="7" t="n">
        <v>3</v>
      </c>
      <c r="C252" s="7" t="s">
        <v>890</v>
      </c>
      <c r="D252" s="7" t="s">
        <v>891</v>
      </c>
      <c r="E252" s="7" t="s">
        <v>973</v>
      </c>
      <c r="F252" s="7" t="s">
        <v>974</v>
      </c>
      <c r="G252" s="7" t="s">
        <v>982</v>
      </c>
      <c r="H252" s="7" t="s">
        <v>372</v>
      </c>
      <c r="I252" s="7" t="s">
        <v>82</v>
      </c>
      <c r="J252" s="7" t="s">
        <v>175</v>
      </c>
      <c r="K252" s="7" t="s">
        <v>200</v>
      </c>
      <c r="L252" s="7" t="s">
        <v>182</v>
      </c>
      <c r="M252" s="7" t="s">
        <v>143</v>
      </c>
      <c r="N252" s="7" t="s">
        <v>120</v>
      </c>
      <c r="O252" s="7" t="s">
        <v>87</v>
      </c>
      <c r="P252" s="7" t="s">
        <v>183</v>
      </c>
      <c r="Q252" s="7" t="s">
        <v>132</v>
      </c>
      <c r="R252" s="7" t="s">
        <v>91</v>
      </c>
      <c r="S252" s="7" t="s">
        <v>200</v>
      </c>
      <c r="T252" s="7" t="s">
        <v>90</v>
      </c>
      <c r="U252" s="7" t="s">
        <v>365</v>
      </c>
      <c r="V252" s="7" t="s">
        <v>154</v>
      </c>
      <c r="W252" s="7" t="s">
        <v>174</v>
      </c>
      <c r="X252" s="7" t="s">
        <v>93</v>
      </c>
      <c r="Y252" s="7" t="n">
        <v>3</v>
      </c>
      <c r="Z252" s="7" t="n">
        <v>0</v>
      </c>
      <c r="AA252" s="7" t="str">
        <f aca="false">IF(Y252&gt;Z252,"Win",IF(Y252&lt;Z252,"Loss","Draw"))</f>
        <v>Win</v>
      </c>
      <c r="AB252" s="7" t="s">
        <v>99</v>
      </c>
      <c r="AC252" s="7" t="s">
        <v>99</v>
      </c>
      <c r="AD252" s="7" t="s">
        <v>983</v>
      </c>
      <c r="AE252" s="7" t="s">
        <v>715</v>
      </c>
      <c r="AF252" s="7" t="str">
        <f aca="false">IF(AD252&lt;AE252,AD252,AE252)</f>
        <v>Archers, Berserker, Boss Bandit, Earthquake, Goblin Cage, Hog Rider, Ice Spirit, Royal Delivery</v>
      </c>
      <c r="AG252" s="7" t="str">
        <f aca="false">IF(AD252&lt;AE252,AE252,AD252)</f>
        <v>Barbarian Barrel, Electro Spirit, Goblin Cage, Heal Spirit, Lightning, Lumberjack, Phoenix, Royal Giant</v>
      </c>
      <c r="AH252" s="7" t="str">
        <f aca="false">IF(AD252=AF252,AA252,IF(AA252="Win","Loss",IF(AA252="Loss","Win","Draw")))</f>
        <v>Win</v>
      </c>
      <c r="AI252" s="7" t="s">
        <v>102</v>
      </c>
    </row>
    <row r="253" customFormat="false" ht="15" hidden="false" customHeight="true" outlineLevel="0" collapsed="false">
      <c r="A253" s="7" t="s">
        <v>984</v>
      </c>
      <c r="B253" s="7" t="n">
        <v>1</v>
      </c>
      <c r="C253" s="7" t="s">
        <v>890</v>
      </c>
      <c r="D253" s="7" t="s">
        <v>891</v>
      </c>
      <c r="E253" s="7" t="s">
        <v>973</v>
      </c>
      <c r="F253" s="7" t="s">
        <v>974</v>
      </c>
      <c r="G253" s="7" t="s">
        <v>985</v>
      </c>
      <c r="H253" s="7" t="s">
        <v>372</v>
      </c>
      <c r="I253" s="7" t="s">
        <v>90</v>
      </c>
      <c r="J253" s="7" t="s">
        <v>91</v>
      </c>
      <c r="K253" s="7" t="s">
        <v>92</v>
      </c>
      <c r="L253" s="7" t="s">
        <v>96</v>
      </c>
      <c r="M253" s="7" t="s">
        <v>95</v>
      </c>
      <c r="N253" s="7" t="s">
        <v>94</v>
      </c>
      <c r="O253" s="7" t="s">
        <v>97</v>
      </c>
      <c r="P253" s="7" t="s">
        <v>93</v>
      </c>
      <c r="Q253" s="7" t="s">
        <v>200</v>
      </c>
      <c r="R253" s="7" t="s">
        <v>199</v>
      </c>
      <c r="S253" s="7" t="s">
        <v>169</v>
      </c>
      <c r="T253" s="7" t="s">
        <v>91</v>
      </c>
      <c r="U253" s="7" t="s">
        <v>336</v>
      </c>
      <c r="V253" s="7" t="s">
        <v>191</v>
      </c>
      <c r="W253" s="7" t="s">
        <v>136</v>
      </c>
      <c r="X253" s="7" t="s">
        <v>154</v>
      </c>
      <c r="Y253" s="7" t="n">
        <v>3</v>
      </c>
      <c r="Z253" s="7" t="n">
        <v>0</v>
      </c>
      <c r="AA253" s="7" t="str">
        <f aca="false">IF(Y253&gt;Z253,"Win",IF(Y253&lt;Z253,"Loss","Draw"))</f>
        <v>Win</v>
      </c>
      <c r="AB253" s="7" t="s">
        <v>99</v>
      </c>
      <c r="AC253" s="7" t="s">
        <v>99</v>
      </c>
      <c r="AD253" s="7" t="s">
        <v>101</v>
      </c>
      <c r="AE253" s="7" t="s">
        <v>778</v>
      </c>
      <c r="AF253" s="7" t="str">
        <f aca="false">IF(AD253&lt;AE253,AD253,AE253)</f>
        <v>Baby Dragon, Barbarian Barrel, Goblin Cage, Golden Knight, Golem, Ice Wizard, Lightning, Tornado</v>
      </c>
      <c r="AG253" s="7" t="str">
        <f aca="false">IF(AD253&lt;AE253,AE253,AD253)</f>
        <v>Barbarian Barrel, Electro Spirit, Fireball, Fisherman, Hunter, Royal Ghost, Royal Giant, Skeletons</v>
      </c>
      <c r="AH253" s="7" t="str">
        <f aca="false">IF(AD253=AF253,AA253,IF(AA253="Win","Loss",IF(AA253="Loss","Win","Draw")))</f>
        <v>Loss</v>
      </c>
      <c r="AI253" s="7" t="s">
        <v>102</v>
      </c>
    </row>
    <row r="254" customFormat="false" ht="15" hidden="false" customHeight="true" outlineLevel="0" collapsed="false">
      <c r="A254" s="7" t="s">
        <v>984</v>
      </c>
      <c r="B254" s="7" t="n">
        <v>2</v>
      </c>
      <c r="C254" s="7" t="s">
        <v>890</v>
      </c>
      <c r="D254" s="7" t="s">
        <v>891</v>
      </c>
      <c r="E254" s="7" t="s">
        <v>973</v>
      </c>
      <c r="F254" s="7" t="s">
        <v>974</v>
      </c>
      <c r="G254" s="7" t="s">
        <v>986</v>
      </c>
      <c r="H254" s="7" t="s">
        <v>372</v>
      </c>
      <c r="I254" s="7" t="s">
        <v>128</v>
      </c>
      <c r="J254" s="7" t="s">
        <v>145</v>
      </c>
      <c r="K254" s="7" t="s">
        <v>375</v>
      </c>
      <c r="L254" s="7" t="s">
        <v>135</v>
      </c>
      <c r="M254" s="7" t="s">
        <v>87</v>
      </c>
      <c r="N254" s="7" t="s">
        <v>336</v>
      </c>
      <c r="O254" s="7" t="s">
        <v>113</v>
      </c>
      <c r="P254" s="7" t="s">
        <v>226</v>
      </c>
      <c r="Q254" s="7" t="s">
        <v>140</v>
      </c>
      <c r="R254" s="7" t="s">
        <v>141</v>
      </c>
      <c r="S254" s="7" t="s">
        <v>225</v>
      </c>
      <c r="T254" s="7" t="s">
        <v>113</v>
      </c>
      <c r="U254" s="7" t="s">
        <v>111</v>
      </c>
      <c r="V254" s="7" t="s">
        <v>87</v>
      </c>
      <c r="W254" s="7" t="s">
        <v>120</v>
      </c>
      <c r="X254" s="7" t="s">
        <v>226</v>
      </c>
      <c r="Y254" s="7" t="n">
        <v>1</v>
      </c>
      <c r="Z254" s="7" t="n">
        <v>0</v>
      </c>
      <c r="AA254" s="7" t="str">
        <f aca="false">IF(Y254&gt;Z254,"Win",IF(Y254&lt;Z254,"Loss","Draw"))</f>
        <v>Win</v>
      </c>
      <c r="AB254" s="7" t="s">
        <v>99</v>
      </c>
      <c r="AC254" s="7" t="s">
        <v>99</v>
      </c>
      <c r="AD254" s="7" t="s">
        <v>377</v>
      </c>
      <c r="AE254" s="7" t="s">
        <v>228</v>
      </c>
      <c r="AF254" s="7" t="str">
        <f aca="false">IF(AD254&lt;AE254,AD254,AE254)</f>
        <v>Balloon, Berserker, Bomb Tower, Executioner, Knight, Miner, Tornado, Zap</v>
      </c>
      <c r="AG254" s="7" t="str">
        <f aca="false">IF(AD254&lt;AE254,AE254,AD254)</f>
        <v>Bats, Berserker, Bomb Tower, Fire Spirit, Magic Archer, Miner, Royal Delivery, Wall Breakers</v>
      </c>
      <c r="AH254" s="7" t="str">
        <f aca="false">IF(AD254=AF254,AA254,IF(AA254="Win","Loss",IF(AA254="Loss","Win","Draw")))</f>
        <v>Win</v>
      </c>
      <c r="AI254" s="7" t="s">
        <v>102</v>
      </c>
    </row>
    <row r="255" customFormat="false" ht="15" hidden="false" customHeight="true" outlineLevel="0" collapsed="false">
      <c r="A255" s="7" t="s">
        <v>984</v>
      </c>
      <c r="B255" s="7" t="n">
        <v>3</v>
      </c>
      <c r="C255" s="7" t="s">
        <v>890</v>
      </c>
      <c r="D255" s="7" t="s">
        <v>891</v>
      </c>
      <c r="E255" s="7" t="s">
        <v>973</v>
      </c>
      <c r="F255" s="7" t="s">
        <v>974</v>
      </c>
      <c r="G255" s="7" t="s">
        <v>987</v>
      </c>
      <c r="H255" s="7" t="s">
        <v>372</v>
      </c>
      <c r="I255" s="7" t="s">
        <v>168</v>
      </c>
      <c r="J255" s="7" t="s">
        <v>181</v>
      </c>
      <c r="K255" s="7" t="s">
        <v>132</v>
      </c>
      <c r="L255" s="7" t="s">
        <v>245</v>
      </c>
      <c r="M255" s="7" t="s">
        <v>393</v>
      </c>
      <c r="N255" s="7" t="s">
        <v>167</v>
      </c>
      <c r="O255" s="7" t="s">
        <v>174</v>
      </c>
      <c r="P255" s="7" t="s">
        <v>183</v>
      </c>
      <c r="Q255" s="7" t="s">
        <v>82</v>
      </c>
      <c r="R255" s="7" t="s">
        <v>213</v>
      </c>
      <c r="S255" s="7" t="s">
        <v>84</v>
      </c>
      <c r="T255" s="7" t="s">
        <v>156</v>
      </c>
      <c r="U255" s="7" t="s">
        <v>109</v>
      </c>
      <c r="V255" s="7" t="s">
        <v>112</v>
      </c>
      <c r="W255" s="7" t="s">
        <v>117</v>
      </c>
      <c r="X255" s="7" t="s">
        <v>85</v>
      </c>
      <c r="Y255" s="7" t="n">
        <v>1</v>
      </c>
      <c r="Z255" s="7" t="n">
        <v>0</v>
      </c>
      <c r="AA255" s="7" t="str">
        <f aca="false">IF(Y255&gt;Z255,"Win",IF(Y255&lt;Z255,"Loss","Draw"))</f>
        <v>Win</v>
      </c>
      <c r="AB255" s="7" t="s">
        <v>99</v>
      </c>
      <c r="AC255" s="7" t="s">
        <v>99</v>
      </c>
      <c r="AD255" s="7" t="s">
        <v>988</v>
      </c>
      <c r="AE255" s="7" t="s">
        <v>663</v>
      </c>
      <c r="AF255" s="7" t="str">
        <f aca="false">IF(AD255&lt;AE255,AD255,AE255)</f>
        <v>Archers, Arrows, Bowler, Giant, Giant Snowball, Graveyard, Minions, Ronin</v>
      </c>
      <c r="AG255" s="7" t="str">
        <f aca="false">IF(AD255&lt;AE255,AE255,AD255)</f>
        <v>Earthquake, Electro Wizard, Heal Spirit, Lumberjack, Monk, Royal Hogs, The Log, Three Musketeers</v>
      </c>
      <c r="AH255" s="7" t="str">
        <f aca="false">IF(AD255=AF255,AA255,IF(AA255="Win","Loss",IF(AA255="Loss","Win","Draw")))</f>
        <v>Loss</v>
      </c>
      <c r="AI255" s="7" t="s">
        <v>102</v>
      </c>
    </row>
    <row r="256" customFormat="false" ht="15" hidden="false" customHeight="true" outlineLevel="0" collapsed="false">
      <c r="A256" s="7" t="s">
        <v>989</v>
      </c>
      <c r="B256" s="7" t="n">
        <v>1</v>
      </c>
      <c r="C256" s="7" t="s">
        <v>890</v>
      </c>
      <c r="D256" s="7" t="s">
        <v>891</v>
      </c>
      <c r="E256" s="7" t="s">
        <v>973</v>
      </c>
      <c r="F256" s="7" t="s">
        <v>974</v>
      </c>
      <c r="G256" s="7" t="s">
        <v>990</v>
      </c>
      <c r="H256" s="7" t="s">
        <v>251</v>
      </c>
      <c r="I256" s="7" t="s">
        <v>82</v>
      </c>
      <c r="J256" s="7" t="s">
        <v>213</v>
      </c>
      <c r="K256" s="7" t="s">
        <v>84</v>
      </c>
      <c r="L256" s="7" t="s">
        <v>85</v>
      </c>
      <c r="M256" s="7" t="s">
        <v>156</v>
      </c>
      <c r="N256" s="7" t="s">
        <v>109</v>
      </c>
      <c r="O256" s="7" t="s">
        <v>112</v>
      </c>
      <c r="P256" s="7" t="s">
        <v>117</v>
      </c>
      <c r="Q256" s="7" t="s">
        <v>168</v>
      </c>
      <c r="R256" s="7" t="s">
        <v>232</v>
      </c>
      <c r="S256" s="7" t="s">
        <v>169</v>
      </c>
      <c r="T256" s="7" t="s">
        <v>154</v>
      </c>
      <c r="U256" s="7" t="s">
        <v>93</v>
      </c>
      <c r="V256" s="7" t="s">
        <v>97</v>
      </c>
      <c r="W256" s="7" t="s">
        <v>167</v>
      </c>
      <c r="X256" s="7" t="s">
        <v>170</v>
      </c>
      <c r="Y256" s="7" t="n">
        <v>0</v>
      </c>
      <c r="Z256" s="7" t="n">
        <v>1</v>
      </c>
      <c r="AA256" s="7" t="str">
        <f aca="false">IF(Y256&gt;Z256,"Win",IF(Y256&lt;Z256,"Loss","Draw"))</f>
        <v>Loss</v>
      </c>
      <c r="AB256" s="7" t="s">
        <v>99</v>
      </c>
      <c r="AC256" s="7" t="s">
        <v>99</v>
      </c>
      <c r="AD256" s="7" t="s">
        <v>663</v>
      </c>
      <c r="AE256" s="7" t="s">
        <v>418</v>
      </c>
      <c r="AF256" s="7" t="str">
        <f aca="false">IF(AD256&lt;AE256,AD256,AE256)</f>
        <v>Archers, Arrows, Bowler, Giant, Giant Snowball, Graveyard, Minions, Ronin</v>
      </c>
      <c r="AG256" s="7" t="str">
        <f aca="false">IF(AD256&lt;AE256,AE256,AD256)</f>
        <v>Baby Dragon, Cannon, Electro Spirit, Lightning, Mighty Miner, Royal Hogs, Skeletons, The Log</v>
      </c>
      <c r="AH256" s="7" t="str">
        <f aca="false">IF(AD256=AF256,AA256,IF(AA256="Win","Loss",IF(AA256="Loss","Win","Draw")))</f>
        <v>Loss</v>
      </c>
      <c r="AI256" s="7" t="s">
        <v>102</v>
      </c>
    </row>
    <row r="257" customFormat="false" ht="15" hidden="false" customHeight="true" outlineLevel="0" collapsed="false">
      <c r="A257" s="7" t="s">
        <v>989</v>
      </c>
      <c r="B257" s="7" t="n">
        <v>2</v>
      </c>
      <c r="C257" s="7" t="s">
        <v>890</v>
      </c>
      <c r="D257" s="7" t="s">
        <v>891</v>
      </c>
      <c r="E257" s="7" t="s">
        <v>973</v>
      </c>
      <c r="F257" s="7" t="s">
        <v>974</v>
      </c>
      <c r="G257" s="7" t="s">
        <v>991</v>
      </c>
      <c r="H257" s="7" t="s">
        <v>251</v>
      </c>
      <c r="I257" s="7" t="s">
        <v>168</v>
      </c>
      <c r="J257" s="7" t="s">
        <v>108</v>
      </c>
      <c r="K257" s="7" t="s">
        <v>170</v>
      </c>
      <c r="L257" s="7" t="s">
        <v>143</v>
      </c>
      <c r="M257" s="7" t="s">
        <v>97</v>
      </c>
      <c r="N257" s="7" t="s">
        <v>120</v>
      </c>
      <c r="O257" s="7" t="s">
        <v>167</v>
      </c>
      <c r="P257" s="7" t="s">
        <v>183</v>
      </c>
      <c r="Q257" s="7" t="s">
        <v>84</v>
      </c>
      <c r="R257" s="7" t="s">
        <v>108</v>
      </c>
      <c r="S257" s="7" t="s">
        <v>144</v>
      </c>
      <c r="T257" s="7" t="s">
        <v>107</v>
      </c>
      <c r="U257" s="7" t="s">
        <v>109</v>
      </c>
      <c r="V257" s="7" t="s">
        <v>88</v>
      </c>
      <c r="W257" s="7" t="s">
        <v>110</v>
      </c>
      <c r="X257" s="7" t="s">
        <v>91</v>
      </c>
      <c r="Y257" s="7" t="n">
        <v>1</v>
      </c>
      <c r="Z257" s="7" t="n">
        <v>0</v>
      </c>
      <c r="AA257" s="7" t="str">
        <f aca="false">IF(Y257&gt;Z257,"Win",IF(Y257&lt;Z257,"Loss","Draw"))</f>
        <v>Win</v>
      </c>
      <c r="AB257" s="7" t="s">
        <v>99</v>
      </c>
      <c r="AC257" s="7" t="s">
        <v>99</v>
      </c>
      <c r="AD257" s="7" t="s">
        <v>770</v>
      </c>
      <c r="AE257" s="7" t="s">
        <v>992</v>
      </c>
      <c r="AF257" s="7" t="str">
        <f aca="false">IF(AD257&lt;AE257,AD257,AE257)</f>
        <v>Archer Queen, Barbarian Barrel, Giant Snowball, Goblin Drill, Guards, Poison, Ronin, Tesla</v>
      </c>
      <c r="AG257" s="7" t="str">
        <f aca="false">IF(AD257&lt;AE257,AE257,AD257)</f>
        <v>Archer Queen, Cannon, Earthquake, Ice Spirit, Royal Delivery, Royal Hogs, Skeletons, The Log</v>
      </c>
      <c r="AH257" s="7" t="str">
        <f aca="false">IF(AD257=AF257,AA257,IF(AA257="Win","Loss",IF(AA257="Loss","Win","Draw")))</f>
        <v>Loss</v>
      </c>
      <c r="AI257" s="7" t="s">
        <v>102</v>
      </c>
    </row>
    <row r="258" customFormat="false" ht="15" hidden="false" customHeight="true" outlineLevel="0" collapsed="false">
      <c r="A258" s="7" t="s">
        <v>989</v>
      </c>
      <c r="B258" s="7" t="n">
        <v>3</v>
      </c>
      <c r="C258" s="7" t="s">
        <v>890</v>
      </c>
      <c r="D258" s="7" t="s">
        <v>891</v>
      </c>
      <c r="E258" s="7" t="s">
        <v>973</v>
      </c>
      <c r="F258" s="7" t="s">
        <v>974</v>
      </c>
      <c r="G258" s="7" t="s">
        <v>993</v>
      </c>
      <c r="H258" s="7" t="s">
        <v>251</v>
      </c>
      <c r="I258" s="7" t="s">
        <v>169</v>
      </c>
      <c r="J258" s="7" t="s">
        <v>199</v>
      </c>
      <c r="K258" s="7" t="s">
        <v>200</v>
      </c>
      <c r="L258" s="7" t="s">
        <v>136</v>
      </c>
      <c r="M258" s="7" t="s">
        <v>154</v>
      </c>
      <c r="N258" s="7" t="s">
        <v>91</v>
      </c>
      <c r="O258" s="7" t="s">
        <v>336</v>
      </c>
      <c r="P258" s="7" t="s">
        <v>393</v>
      </c>
      <c r="Q258" s="7" t="s">
        <v>210</v>
      </c>
      <c r="R258" s="7" t="s">
        <v>199</v>
      </c>
      <c r="S258" s="7" t="s">
        <v>239</v>
      </c>
      <c r="T258" s="7" t="s">
        <v>202</v>
      </c>
      <c r="U258" s="7" t="s">
        <v>227</v>
      </c>
      <c r="V258" s="7" t="s">
        <v>112</v>
      </c>
      <c r="W258" s="7" t="s">
        <v>109</v>
      </c>
      <c r="X258" s="7" t="s">
        <v>240</v>
      </c>
      <c r="Y258" s="7" t="n">
        <v>0</v>
      </c>
      <c r="Z258" s="7" t="n">
        <v>3</v>
      </c>
      <c r="AA258" s="7" t="str">
        <f aca="false">IF(Y258&gt;Z258,"Win",IF(Y258&lt;Z258,"Loss","Draw"))</f>
        <v>Loss</v>
      </c>
      <c r="AB258" s="7" t="s">
        <v>99</v>
      </c>
      <c r="AC258" s="7" t="s">
        <v>99</v>
      </c>
      <c r="AD258" s="7" t="s">
        <v>728</v>
      </c>
      <c r="AE258" s="7" t="s">
        <v>242</v>
      </c>
      <c r="AF258" s="7" t="str">
        <f aca="false">IF(AD258&lt;AE258,AD258,AE258)</f>
        <v>Arrows, Bandit, Battle Ram, Golden Knight, Mega Knight, Mother Witch, Ronin, Zappies</v>
      </c>
      <c r="AG258" s="7" t="str">
        <f aca="false">IF(AD258&lt;AE258,AE258,AD258)</f>
        <v>Baby Dragon, Barbarian Barrel, Electro Wizard, Goblin Cage, Golden Knight, Golem, Lightning, Tornado</v>
      </c>
      <c r="AH258" s="7" t="str">
        <f aca="false">IF(AD258=AF258,AA258,IF(AA258="Win","Loss",IF(AA258="Loss","Win","Draw")))</f>
        <v>Win</v>
      </c>
      <c r="AI258" s="7" t="s">
        <v>102</v>
      </c>
    </row>
    <row r="259" customFormat="false" ht="15" hidden="false" customHeight="true" outlineLevel="0" collapsed="false">
      <c r="A259" s="7" t="s">
        <v>994</v>
      </c>
      <c r="B259" s="7" t="n">
        <v>1</v>
      </c>
      <c r="C259" s="7" t="s">
        <v>890</v>
      </c>
      <c r="D259" s="7" t="s">
        <v>891</v>
      </c>
      <c r="E259" s="7" t="s">
        <v>973</v>
      </c>
      <c r="F259" s="7" t="s">
        <v>974</v>
      </c>
      <c r="G259" s="7" t="s">
        <v>995</v>
      </c>
      <c r="H259" s="7" t="s">
        <v>372</v>
      </c>
      <c r="I259" s="7" t="s">
        <v>114</v>
      </c>
      <c r="J259" s="7" t="s">
        <v>115</v>
      </c>
      <c r="K259" s="7" t="s">
        <v>116</v>
      </c>
      <c r="L259" s="7" t="s">
        <v>119</v>
      </c>
      <c r="M259" s="7" t="s">
        <v>94</v>
      </c>
      <c r="N259" s="7" t="s">
        <v>117</v>
      </c>
      <c r="O259" s="7" t="s">
        <v>118</v>
      </c>
      <c r="P259" s="7" t="s">
        <v>93</v>
      </c>
      <c r="Q259" s="7" t="s">
        <v>107</v>
      </c>
      <c r="R259" s="7" t="s">
        <v>128</v>
      </c>
      <c r="S259" s="7" t="s">
        <v>84</v>
      </c>
      <c r="T259" s="7" t="s">
        <v>88</v>
      </c>
      <c r="U259" s="7" t="s">
        <v>130</v>
      </c>
      <c r="V259" s="7" t="s">
        <v>111</v>
      </c>
      <c r="W259" s="7" t="s">
        <v>97</v>
      </c>
      <c r="X259" s="7" t="s">
        <v>144</v>
      </c>
      <c r="Y259" s="7" t="n">
        <v>1</v>
      </c>
      <c r="Z259" s="7" t="n">
        <v>0</v>
      </c>
      <c r="AA259" s="7" t="str">
        <f aca="false">IF(Y259&gt;Z259,"Win",IF(Y259&lt;Z259,"Loss","Draw"))</f>
        <v>Win</v>
      </c>
      <c r="AB259" s="7" t="s">
        <v>99</v>
      </c>
      <c r="AC259" s="7" t="s">
        <v>99</v>
      </c>
      <c r="AD259" s="7" t="s">
        <v>307</v>
      </c>
      <c r="AE259" s="7" t="s">
        <v>448</v>
      </c>
      <c r="AF259" s="7" t="str">
        <f aca="false">IF(AD259&lt;AE259,AD259,AE259)</f>
        <v>Bomber, Fire Spirit, Giant Snowball, Goblin Drill, Knight, Poison, Skeletons, Tesla</v>
      </c>
      <c r="AG259" s="7" t="str">
        <f aca="false">IF(AD259&lt;AE259,AE259,AD259)</f>
        <v>Cannon Cart, Electro Spirit, Fireball, Goblins, Minions, Mortar, Rascals, Skeleton Barrel</v>
      </c>
      <c r="AH259" s="7" t="str">
        <f aca="false">IF(AD259=AF259,AA259,IF(AA259="Win","Loss",IF(AA259="Loss","Win","Draw")))</f>
        <v>Loss</v>
      </c>
      <c r="AI259" s="7" t="s">
        <v>102</v>
      </c>
    </row>
    <row r="260" customFormat="false" ht="15" hidden="false" customHeight="true" outlineLevel="0" collapsed="false">
      <c r="A260" s="7" t="s">
        <v>994</v>
      </c>
      <c r="B260" s="7" t="n">
        <v>2</v>
      </c>
      <c r="C260" s="7" t="s">
        <v>890</v>
      </c>
      <c r="D260" s="7" t="s">
        <v>891</v>
      </c>
      <c r="E260" s="7" t="s">
        <v>973</v>
      </c>
      <c r="F260" s="7" t="s">
        <v>974</v>
      </c>
      <c r="G260" s="7" t="s">
        <v>996</v>
      </c>
      <c r="H260" s="7" t="s">
        <v>251</v>
      </c>
      <c r="I260" s="7" t="s">
        <v>225</v>
      </c>
      <c r="J260" s="7" t="s">
        <v>141</v>
      </c>
      <c r="K260" s="7" t="s">
        <v>140</v>
      </c>
      <c r="L260" s="7" t="s">
        <v>120</v>
      </c>
      <c r="M260" s="7" t="s">
        <v>97</v>
      </c>
      <c r="N260" s="7" t="s">
        <v>111</v>
      </c>
      <c r="O260" s="7" t="s">
        <v>113</v>
      </c>
      <c r="P260" s="7" t="s">
        <v>226</v>
      </c>
      <c r="Q260" s="7" t="s">
        <v>114</v>
      </c>
      <c r="R260" s="7" t="s">
        <v>213</v>
      </c>
      <c r="S260" s="7" t="s">
        <v>116</v>
      </c>
      <c r="T260" s="7" t="s">
        <v>176</v>
      </c>
      <c r="U260" s="7" t="s">
        <v>118</v>
      </c>
      <c r="V260" s="7" t="s">
        <v>91</v>
      </c>
      <c r="W260" s="7" t="s">
        <v>117</v>
      </c>
      <c r="X260" s="7" t="s">
        <v>94</v>
      </c>
      <c r="Y260" s="7" t="n">
        <v>1</v>
      </c>
      <c r="Z260" s="7" t="n">
        <v>0</v>
      </c>
      <c r="AA260" s="7" t="str">
        <f aca="false">IF(Y260&gt;Z260,"Win",IF(Y260&lt;Z260,"Loss","Draw"))</f>
        <v>Win</v>
      </c>
      <c r="AB260" s="7" t="s">
        <v>99</v>
      </c>
      <c r="AC260" s="7" t="s">
        <v>99</v>
      </c>
      <c r="AD260" s="7" t="s">
        <v>997</v>
      </c>
      <c r="AE260" s="7" t="s">
        <v>578</v>
      </c>
      <c r="AF260" s="7" t="str">
        <f aca="false">IF(AD260&lt;AE260,AD260,AE260)</f>
        <v>Barbarian Barrel, Bowler, Dart Goblin, Fireball, Minions, Mortar, Rascals, Skeleton Barrel</v>
      </c>
      <c r="AG260" s="7" t="str">
        <f aca="false">IF(AD260&lt;AE260,AE260,AD260)</f>
        <v>Bats, Bomb Tower, Fire Spirit, Magic Archer, Miner, Royal Delivery, Skeletons, Wall Breakers</v>
      </c>
      <c r="AH260" s="7" t="str">
        <f aca="false">IF(AD260=AF260,AA260,IF(AA260="Win","Loss",IF(AA260="Loss","Win","Draw")))</f>
        <v>Loss</v>
      </c>
      <c r="AI260" s="7" t="s">
        <v>102</v>
      </c>
    </row>
    <row r="261" customFormat="false" ht="15" hidden="false" customHeight="true" outlineLevel="0" collapsed="false">
      <c r="A261" s="7" t="s">
        <v>994</v>
      </c>
      <c r="B261" s="7" t="n">
        <v>3</v>
      </c>
      <c r="C261" s="7" t="s">
        <v>890</v>
      </c>
      <c r="D261" s="7" t="s">
        <v>891</v>
      </c>
      <c r="E261" s="7" t="s">
        <v>973</v>
      </c>
      <c r="F261" s="7" t="s">
        <v>974</v>
      </c>
      <c r="G261" s="7" t="s">
        <v>998</v>
      </c>
      <c r="H261" s="7" t="s">
        <v>251</v>
      </c>
      <c r="I261" s="7" t="s">
        <v>293</v>
      </c>
      <c r="J261" s="7" t="s">
        <v>232</v>
      </c>
      <c r="K261" s="7" t="s">
        <v>144</v>
      </c>
      <c r="L261" s="7" t="s">
        <v>167</v>
      </c>
      <c r="M261" s="7" t="s">
        <v>182</v>
      </c>
      <c r="N261" s="7" t="s">
        <v>154</v>
      </c>
      <c r="O261" s="7" t="s">
        <v>143</v>
      </c>
      <c r="P261" s="7" t="s">
        <v>87</v>
      </c>
      <c r="Q261" s="7" t="s">
        <v>375</v>
      </c>
      <c r="R261" s="7" t="s">
        <v>145</v>
      </c>
      <c r="S261" s="7" t="s">
        <v>135</v>
      </c>
      <c r="T261" s="7" t="s">
        <v>109</v>
      </c>
      <c r="U261" s="7" t="s">
        <v>87</v>
      </c>
      <c r="V261" s="7" t="s">
        <v>113</v>
      </c>
      <c r="W261" s="7" t="s">
        <v>336</v>
      </c>
      <c r="X261" s="7" t="s">
        <v>226</v>
      </c>
      <c r="Y261" s="7" t="n">
        <v>1</v>
      </c>
      <c r="Z261" s="7" t="n">
        <v>0</v>
      </c>
      <c r="AA261" s="7" t="str">
        <f aca="false">IF(Y261&gt;Z261,"Win",IF(Y261&lt;Z261,"Loss","Draw"))</f>
        <v>Win</v>
      </c>
      <c r="AB261" s="7" t="s">
        <v>99</v>
      </c>
      <c r="AC261" s="7" t="s">
        <v>99</v>
      </c>
      <c r="AD261" s="7" t="s">
        <v>999</v>
      </c>
      <c r="AE261" s="7" t="s">
        <v>562</v>
      </c>
      <c r="AF261" s="7" t="str">
        <f aca="false">IF(AD261&lt;AE261,AD261,AE261)</f>
        <v>Balloon, Berserker, Bomb Tower, Executioner, Miner, Ronin, Tornado, Zap</v>
      </c>
      <c r="AG261" s="7" t="str">
        <f aca="false">IF(AD261&lt;AE261,AE261,AD261)</f>
        <v>Berserker, Furnace, Hog Rider, Ice Spirit, Lightning, Mighty Miner, Tesla, The Log</v>
      </c>
      <c r="AH261" s="7" t="str">
        <f aca="false">IF(AD261=AF261,AA261,IF(AA261="Win","Loss",IF(AA261="Loss","Win","Draw")))</f>
        <v>Loss</v>
      </c>
      <c r="AI261" s="7" t="s">
        <v>102</v>
      </c>
    </row>
    <row r="262" customFormat="false" ht="15" hidden="false" customHeight="true" outlineLevel="0" collapsed="false">
      <c r="A262" s="7" t="s">
        <v>1000</v>
      </c>
      <c r="B262" s="7" t="n">
        <v>1</v>
      </c>
      <c r="C262" s="7" t="s">
        <v>890</v>
      </c>
      <c r="D262" s="7" t="s">
        <v>891</v>
      </c>
      <c r="E262" s="7" t="s">
        <v>973</v>
      </c>
      <c r="F262" s="7" t="s">
        <v>974</v>
      </c>
      <c r="G262" s="7" t="s">
        <v>1001</v>
      </c>
      <c r="H262" s="7" t="s">
        <v>372</v>
      </c>
      <c r="I262" s="7" t="s">
        <v>116</v>
      </c>
      <c r="J262" s="7" t="s">
        <v>153</v>
      </c>
      <c r="K262" s="7" t="s">
        <v>92</v>
      </c>
      <c r="L262" s="7" t="s">
        <v>91</v>
      </c>
      <c r="M262" s="7" t="s">
        <v>119</v>
      </c>
      <c r="N262" s="7" t="s">
        <v>154</v>
      </c>
      <c r="O262" s="7" t="s">
        <v>117</v>
      </c>
      <c r="P262" s="7" t="s">
        <v>97</v>
      </c>
      <c r="Q262" s="7" t="s">
        <v>90</v>
      </c>
      <c r="R262" s="7" t="s">
        <v>181</v>
      </c>
      <c r="S262" s="7" t="s">
        <v>96</v>
      </c>
      <c r="T262" s="7" t="s">
        <v>92</v>
      </c>
      <c r="U262" s="7" t="s">
        <v>167</v>
      </c>
      <c r="V262" s="7" t="s">
        <v>94</v>
      </c>
      <c r="W262" s="7" t="s">
        <v>93</v>
      </c>
      <c r="X262" s="7" t="s">
        <v>95</v>
      </c>
      <c r="Y262" s="7" t="n">
        <v>1</v>
      </c>
      <c r="Z262" s="7" t="n">
        <v>0</v>
      </c>
      <c r="AA262" s="7" t="str">
        <f aca="false">IF(Y262&gt;Z262,"Win",IF(Y262&lt;Z262,"Loss","Draw"))</f>
        <v>Win</v>
      </c>
      <c r="AB262" s="7" t="s">
        <v>99</v>
      </c>
      <c r="AC262" s="7" t="s">
        <v>99</v>
      </c>
      <c r="AD262" s="7" t="s">
        <v>160</v>
      </c>
      <c r="AE262" s="7" t="s">
        <v>955</v>
      </c>
      <c r="AF262" s="7" t="str">
        <f aca="false">IF(AD262&lt;AE262,AD262,AE262)</f>
        <v>Barbarian Barrel, Cannon Cart, Goblinstein, Lightning, Minions, Mortar, Royal Ghost, Skeletons</v>
      </c>
      <c r="AG262" s="7" t="str">
        <f aca="false">IF(AD262&lt;AE262,AE262,AD262)</f>
        <v>Electro Spirit, Fireball, Fisherman, Hunter, Monk, Royal Ghost, Royal Giant, The Log</v>
      </c>
      <c r="AH262" s="7" t="str">
        <f aca="false">IF(AD262=AF262,AA262,IF(AA262="Win","Loss",IF(AA262="Loss","Win","Draw")))</f>
        <v>Win</v>
      </c>
      <c r="AI262" s="7" t="s">
        <v>102</v>
      </c>
    </row>
    <row r="263" customFormat="false" ht="15" hidden="false" customHeight="true" outlineLevel="0" collapsed="false">
      <c r="A263" s="7" t="s">
        <v>1000</v>
      </c>
      <c r="B263" s="7" t="n">
        <v>2</v>
      </c>
      <c r="C263" s="7" t="s">
        <v>890</v>
      </c>
      <c r="D263" s="7" t="s">
        <v>891</v>
      </c>
      <c r="E263" s="7" t="s">
        <v>973</v>
      </c>
      <c r="F263" s="7" t="s">
        <v>974</v>
      </c>
      <c r="G263" s="7" t="s">
        <v>1002</v>
      </c>
      <c r="H263" s="7" t="s">
        <v>372</v>
      </c>
      <c r="I263" s="7" t="s">
        <v>176</v>
      </c>
      <c r="J263" s="7" t="s">
        <v>115</v>
      </c>
      <c r="K263" s="7" t="s">
        <v>142</v>
      </c>
      <c r="L263" s="7" t="s">
        <v>120</v>
      </c>
      <c r="M263" s="7" t="s">
        <v>143</v>
      </c>
      <c r="N263" s="7" t="s">
        <v>111</v>
      </c>
      <c r="O263" s="7" t="s">
        <v>109</v>
      </c>
      <c r="P263" s="7" t="s">
        <v>113</v>
      </c>
      <c r="Q263" s="7" t="s">
        <v>140</v>
      </c>
      <c r="R263" s="7" t="s">
        <v>141</v>
      </c>
      <c r="S263" s="7" t="s">
        <v>153</v>
      </c>
      <c r="T263" s="7" t="s">
        <v>336</v>
      </c>
      <c r="U263" s="7" t="s">
        <v>113</v>
      </c>
      <c r="V263" s="7" t="s">
        <v>91</v>
      </c>
      <c r="W263" s="7" t="s">
        <v>97</v>
      </c>
      <c r="X263" s="7" t="s">
        <v>226</v>
      </c>
      <c r="Y263" s="7" t="n">
        <v>3</v>
      </c>
      <c r="Z263" s="7" t="n">
        <v>0</v>
      </c>
      <c r="AA263" s="7" t="str">
        <f aca="false">IF(Y263&gt;Z263,"Win",IF(Y263&lt;Z263,"Loss","Draw"))</f>
        <v>Win</v>
      </c>
      <c r="AB263" s="7" t="s">
        <v>99</v>
      </c>
      <c r="AC263" s="7" t="s">
        <v>99</v>
      </c>
      <c r="AD263" s="7" t="s">
        <v>1003</v>
      </c>
      <c r="AE263" s="7" t="s">
        <v>477</v>
      </c>
      <c r="AF263" s="7" t="str">
        <f aca="false">IF(AD263&lt;AE263,AD263,AE263)</f>
        <v>Barbarian Barrel, Bomb Tower, Goblinstein, Magic Archer, Miner, Skeletons, Tornado, Wall Breakers</v>
      </c>
      <c r="AG263" s="7" t="str">
        <f aca="false">IF(AD263&lt;AE263,AE263,AD263)</f>
        <v>Bomb Tower, Dart Goblin, Fire Spirit, Goblin Barrel, Goblins, Ice Spirit, Ronin, Royal Delivery</v>
      </c>
      <c r="AH263" s="7" t="str">
        <f aca="false">IF(AD263=AF263,AA263,IF(AA263="Win","Loss",IF(AA263="Loss","Win","Draw")))</f>
        <v>Loss</v>
      </c>
      <c r="AI263" s="7" t="s">
        <v>102</v>
      </c>
    </row>
    <row r="264" customFormat="false" ht="15" hidden="false" customHeight="true" outlineLevel="0" collapsed="false">
      <c r="A264" s="7" t="s">
        <v>1000</v>
      </c>
      <c r="B264" s="7" t="n">
        <v>3</v>
      </c>
      <c r="C264" s="7" t="s">
        <v>890</v>
      </c>
      <c r="D264" s="7" t="s">
        <v>891</v>
      </c>
      <c r="E264" s="7" t="s">
        <v>973</v>
      </c>
      <c r="F264" s="7" t="s">
        <v>974</v>
      </c>
      <c r="G264" s="7" t="s">
        <v>1004</v>
      </c>
      <c r="H264" s="7" t="s">
        <v>372</v>
      </c>
      <c r="I264" s="7" t="s">
        <v>90</v>
      </c>
      <c r="J264" s="7" t="s">
        <v>181</v>
      </c>
      <c r="K264" s="7" t="s">
        <v>149</v>
      </c>
      <c r="L264" s="7" t="s">
        <v>146</v>
      </c>
      <c r="M264" s="7" t="s">
        <v>202</v>
      </c>
      <c r="N264" s="7" t="s">
        <v>167</v>
      </c>
      <c r="O264" s="7" t="s">
        <v>94</v>
      </c>
      <c r="P264" s="7" t="s">
        <v>95</v>
      </c>
      <c r="Q264" s="7" t="s">
        <v>84</v>
      </c>
      <c r="R264" s="7" t="s">
        <v>115</v>
      </c>
      <c r="S264" s="7" t="s">
        <v>107</v>
      </c>
      <c r="T264" s="7" t="s">
        <v>144</v>
      </c>
      <c r="U264" s="7" t="s">
        <v>111</v>
      </c>
      <c r="V264" s="7" t="s">
        <v>130</v>
      </c>
      <c r="W264" s="7" t="s">
        <v>109</v>
      </c>
      <c r="X264" s="7" t="s">
        <v>88</v>
      </c>
      <c r="Y264" s="7" t="n">
        <v>0</v>
      </c>
      <c r="Z264" s="7" t="n">
        <v>1</v>
      </c>
      <c r="AA264" s="7" t="str">
        <f aca="false">IF(Y264&gt;Z264,"Win",IF(Y264&lt;Z264,"Loss","Draw"))</f>
        <v>Loss</v>
      </c>
      <c r="AB264" s="7" t="s">
        <v>99</v>
      </c>
      <c r="AC264" s="7" t="s">
        <v>99</v>
      </c>
      <c r="AD264" s="7" t="s">
        <v>414</v>
      </c>
      <c r="AE264" s="7" t="s">
        <v>315</v>
      </c>
      <c r="AF264" s="7" t="str">
        <f aca="false">IF(AD264&lt;AE264,AD264,AE264)</f>
        <v>Bomber, Fire Spirit, Giant Snowball, Goblin Drill, Goblins, Poison, Ronin, Tesla</v>
      </c>
      <c r="AG264" s="7" t="str">
        <f aca="false">IF(AD264&lt;AE264,AE264,AD264)</f>
        <v>Fireball, Fisherman, Monk, Royal Giant, Skeleton Dragons, The Log, Tombstone, Zappies</v>
      </c>
      <c r="AH264" s="7" t="str">
        <f aca="false">IF(AD264=AF264,AA264,IF(AA264="Win","Loss",IF(AA264="Loss","Win","Draw")))</f>
        <v>Win</v>
      </c>
      <c r="AI264" s="7" t="s">
        <v>102</v>
      </c>
    </row>
    <row r="265" customFormat="false" ht="16.5" hidden="false" customHeight="true" outlineLevel="0" collapsed="false">
      <c r="A265" s="5" t="s">
        <v>1005</v>
      </c>
      <c r="B265" s="5" t="n">
        <v>1</v>
      </c>
      <c r="C265" s="5" t="s">
        <v>890</v>
      </c>
      <c r="D265" s="5" t="s">
        <v>891</v>
      </c>
      <c r="E265" s="5" t="s">
        <v>1006</v>
      </c>
      <c r="F265" s="5" t="s">
        <v>1007</v>
      </c>
      <c r="G265" s="5" t="s">
        <v>1008</v>
      </c>
      <c r="H265" s="5" t="s">
        <v>408</v>
      </c>
      <c r="I265" s="5" t="s">
        <v>144</v>
      </c>
      <c r="J265" s="5" t="s">
        <v>83</v>
      </c>
      <c r="K265" s="5" t="s">
        <v>97</v>
      </c>
      <c r="L265" s="5" t="s">
        <v>93</v>
      </c>
      <c r="M265" s="5" t="s">
        <v>120</v>
      </c>
      <c r="N265" s="5" t="s">
        <v>167</v>
      </c>
      <c r="O265" s="5" t="s">
        <v>226</v>
      </c>
      <c r="P265" s="5" t="s">
        <v>334</v>
      </c>
      <c r="Q265" s="5" t="s">
        <v>135</v>
      </c>
      <c r="R265" s="5" t="s">
        <v>157</v>
      </c>
      <c r="S265" s="5" t="s">
        <v>180</v>
      </c>
      <c r="T265" s="5" t="s">
        <v>336</v>
      </c>
      <c r="U265" s="5" t="s">
        <v>1009</v>
      </c>
      <c r="V265" s="5" t="s">
        <v>174</v>
      </c>
      <c r="W265" s="5" t="s">
        <v>156</v>
      </c>
      <c r="X265" s="5" t="s">
        <v>112</v>
      </c>
      <c r="Y265" s="5" t="n">
        <v>1</v>
      </c>
      <c r="Z265" s="5" t="n">
        <v>0</v>
      </c>
      <c r="AA265" s="5" t="str">
        <f aca="false">IF(Y265&gt;Z265,"Win",IF(Y265&lt;Z265,"Loss","Draw"))</f>
        <v>Win</v>
      </c>
      <c r="AB265" s="5" t="s">
        <v>98</v>
      </c>
      <c r="AC265" s="5" t="s">
        <v>99</v>
      </c>
      <c r="AD265" s="5" t="s">
        <v>1010</v>
      </c>
      <c r="AE265" s="5" t="s">
        <v>1011</v>
      </c>
      <c r="AF265" s="5" t="str">
        <f aca="false">IF(AD265&lt;AE265,AD265,AE265)</f>
        <v>Arrows, Giant, Heal Spirit, Mini P.E.K.K.A, Sparky, Tornado, Wizard, Zap</v>
      </c>
      <c r="AG265" s="5" t="str">
        <f aca="false">IF(AD265&lt;AE265,AE265,AD265)</f>
        <v>Dark Prince, Electro Spirit, Miner, Rocket, Royal Delivery, Skeletons, Tesla, The Log</v>
      </c>
      <c r="AH265" s="5" t="str">
        <f aca="false">IF(AD265=AF265,AA265,IF(AA265="Win","Loss",IF(AA265="Loss","Win","Draw")))</f>
        <v>Loss</v>
      </c>
      <c r="AI265" s="5" t="s">
        <v>123</v>
      </c>
    </row>
    <row r="266" customFormat="false" ht="16.5" hidden="false" customHeight="true" outlineLevel="0" collapsed="false">
      <c r="A266" s="5" t="s">
        <v>1005</v>
      </c>
      <c r="B266" s="5" t="n">
        <v>2</v>
      </c>
      <c r="C266" s="5" t="s">
        <v>890</v>
      </c>
      <c r="D266" s="5" t="s">
        <v>891</v>
      </c>
      <c r="E266" s="5" t="s">
        <v>1006</v>
      </c>
      <c r="F266" s="5" t="s">
        <v>1007</v>
      </c>
      <c r="G266" s="5" t="s">
        <v>1012</v>
      </c>
      <c r="H266" s="5" t="s">
        <v>408</v>
      </c>
      <c r="I266" s="5" t="s">
        <v>116</v>
      </c>
      <c r="J266" s="5" t="s">
        <v>153</v>
      </c>
      <c r="K266" s="5" t="s">
        <v>92</v>
      </c>
      <c r="L266" s="5" t="s">
        <v>117</v>
      </c>
      <c r="M266" s="5" t="s">
        <v>115</v>
      </c>
      <c r="N266" s="5" t="s">
        <v>91</v>
      </c>
      <c r="O266" s="5" t="s">
        <v>154</v>
      </c>
      <c r="P266" s="5" t="s">
        <v>119</v>
      </c>
      <c r="Q266" s="5" t="s">
        <v>92</v>
      </c>
      <c r="R266" s="5" t="s">
        <v>180</v>
      </c>
      <c r="S266" s="5" t="s">
        <v>239</v>
      </c>
      <c r="T266" s="5" t="s">
        <v>327</v>
      </c>
      <c r="U266" s="5" t="s">
        <v>202</v>
      </c>
      <c r="V266" s="5" t="s">
        <v>83</v>
      </c>
      <c r="W266" s="5" t="s">
        <v>91</v>
      </c>
      <c r="X266" s="5" t="s">
        <v>257</v>
      </c>
      <c r="Y266" s="5" t="n">
        <v>1</v>
      </c>
      <c r="Z266" s="5" t="n">
        <v>0</v>
      </c>
      <c r="AA266" s="5" t="str">
        <f aca="false">IF(Y266&gt;Z266,"Win",IF(Y266&lt;Z266,"Loss","Draw"))</f>
        <v>Win</v>
      </c>
      <c r="AB266" s="5" t="s">
        <v>98</v>
      </c>
      <c r="AC266" s="5" t="s">
        <v>99</v>
      </c>
      <c r="AD266" s="5" t="s">
        <v>1013</v>
      </c>
      <c r="AE266" s="5" t="s">
        <v>1014</v>
      </c>
      <c r="AF266" s="5" t="str">
        <f aca="false">IF(AD266&lt;AE266,AD266,AE266)</f>
        <v>Barbarian Barrel, Battle Ram, Dark Prince, Giant Skeleton, Royal Ghost, Vines, Wizard, Zappies</v>
      </c>
      <c r="AG266" s="5" t="str">
        <f aca="false">IF(AD266&lt;AE266,AE266,AD266)</f>
        <v>Barbarian Barrel, Cannon Cart, Goblins, Goblinstein, Lightning, Minions, Mortar, Royal Ghost</v>
      </c>
      <c r="AH266" s="5" t="str">
        <f aca="false">IF(AD266=AF266,AA266,IF(AA266="Win","Loss",IF(AA266="Loss","Win","Draw")))</f>
        <v>Loss</v>
      </c>
      <c r="AI266" s="5" t="s">
        <v>123</v>
      </c>
    </row>
    <row r="267" customFormat="false" ht="15" hidden="false" customHeight="true" outlineLevel="0" collapsed="false">
      <c r="A267" s="5" t="s">
        <v>1015</v>
      </c>
      <c r="B267" s="5" t="n">
        <v>1</v>
      </c>
      <c r="C267" s="5" t="s">
        <v>890</v>
      </c>
      <c r="D267" s="5" t="s">
        <v>891</v>
      </c>
      <c r="E267" s="5" t="s">
        <v>1016</v>
      </c>
      <c r="F267" s="5" t="s">
        <v>1017</v>
      </c>
      <c r="G267" s="5" t="s">
        <v>1018</v>
      </c>
      <c r="H267" s="5" t="s">
        <v>251</v>
      </c>
      <c r="I267" s="5" t="s">
        <v>140</v>
      </c>
      <c r="J267" s="5" t="s">
        <v>141</v>
      </c>
      <c r="K267" s="5" t="s">
        <v>225</v>
      </c>
      <c r="L267" s="5" t="s">
        <v>226</v>
      </c>
      <c r="M267" s="5" t="s">
        <v>111</v>
      </c>
      <c r="N267" s="5" t="s">
        <v>87</v>
      </c>
      <c r="O267" s="5" t="s">
        <v>120</v>
      </c>
      <c r="P267" s="5" t="s">
        <v>113</v>
      </c>
      <c r="Q267" s="5" t="s">
        <v>287</v>
      </c>
      <c r="R267" s="5" t="s">
        <v>131</v>
      </c>
      <c r="S267" s="5" t="s">
        <v>169</v>
      </c>
      <c r="T267" s="5" t="s">
        <v>148</v>
      </c>
      <c r="U267" s="5" t="s">
        <v>145</v>
      </c>
      <c r="V267" s="5" t="s">
        <v>149</v>
      </c>
      <c r="W267" s="5" t="s">
        <v>94</v>
      </c>
      <c r="X267" s="5" t="s">
        <v>135</v>
      </c>
      <c r="Y267" s="5" t="n">
        <v>2</v>
      </c>
      <c r="Z267" s="5" t="n">
        <v>1</v>
      </c>
      <c r="AA267" s="5" t="str">
        <f aca="false">IF(Y267&gt;Z267,"Win",IF(Y267&lt;Z267,"Loss","Draw"))</f>
        <v>Win</v>
      </c>
      <c r="AB267" s="5" t="s">
        <v>98</v>
      </c>
      <c r="AC267" s="5" t="s">
        <v>99</v>
      </c>
      <c r="AD267" s="5" t="s">
        <v>228</v>
      </c>
      <c r="AE267" s="5" t="s">
        <v>1019</v>
      </c>
      <c r="AF267" s="5" t="str">
        <f aca="false">IF(AD267&lt;AE267,AD267,AE267)</f>
        <v>Baby Dragon, Balloon, Fireball, Lava Hound, Mega Minion, Tombstone, Valkyrie, Zap</v>
      </c>
      <c r="AG267" s="5" t="str">
        <f aca="false">IF(AD267&lt;AE267,AE267,AD267)</f>
        <v>Bats, Berserker, Bomb Tower, Fire Spirit, Magic Archer, Miner, Royal Delivery, Wall Breakers</v>
      </c>
      <c r="AH267" s="5" t="str">
        <f aca="false">IF(AD267=AF267,AA267,IF(AA267="Win","Loss",IF(AA267="Loss","Win","Draw")))</f>
        <v>Loss</v>
      </c>
      <c r="AI267" s="5" t="s">
        <v>123</v>
      </c>
    </row>
    <row r="268" customFormat="false" ht="15" hidden="false" customHeight="true" outlineLevel="0" collapsed="false">
      <c r="A268" s="5" t="s">
        <v>1015</v>
      </c>
      <c r="B268" s="5" t="n">
        <v>2</v>
      </c>
      <c r="C268" s="5" t="s">
        <v>890</v>
      </c>
      <c r="D268" s="5" t="s">
        <v>891</v>
      </c>
      <c r="E268" s="5" t="s">
        <v>1016</v>
      </c>
      <c r="F268" s="5" t="s">
        <v>1017</v>
      </c>
      <c r="G268" s="5" t="s">
        <v>1020</v>
      </c>
      <c r="H268" s="5" t="s">
        <v>81</v>
      </c>
      <c r="I268" s="5" t="s">
        <v>168</v>
      </c>
      <c r="J268" s="5" t="s">
        <v>232</v>
      </c>
      <c r="K268" s="5" t="s">
        <v>169</v>
      </c>
      <c r="L268" s="5" t="s">
        <v>170</v>
      </c>
      <c r="M268" s="5" t="s">
        <v>93</v>
      </c>
      <c r="N268" s="5" t="s">
        <v>97</v>
      </c>
      <c r="O268" s="5" t="s">
        <v>167</v>
      </c>
      <c r="P268" s="5" t="s">
        <v>154</v>
      </c>
      <c r="Q268" s="5" t="s">
        <v>198</v>
      </c>
      <c r="R268" s="5" t="s">
        <v>91</v>
      </c>
      <c r="S268" s="5" t="s">
        <v>200</v>
      </c>
      <c r="T268" s="5" t="s">
        <v>168</v>
      </c>
      <c r="U268" s="5" t="s">
        <v>201</v>
      </c>
      <c r="V268" s="5" t="s">
        <v>202</v>
      </c>
      <c r="W268" s="5" t="s">
        <v>93</v>
      </c>
      <c r="X268" s="5" t="s">
        <v>112</v>
      </c>
      <c r="Y268" s="5" t="n">
        <v>1</v>
      </c>
      <c r="Z268" s="5" t="n">
        <v>0</v>
      </c>
      <c r="AA268" s="5" t="str">
        <f aca="false">IF(Y268&gt;Z268,"Win",IF(Y268&lt;Z268,"Loss","Draw"))</f>
        <v>Win</v>
      </c>
      <c r="AB268" s="5" t="s">
        <v>98</v>
      </c>
      <c r="AC268" s="5" t="s">
        <v>99</v>
      </c>
      <c r="AD268" s="5" t="s">
        <v>418</v>
      </c>
      <c r="AE268" s="5" t="s">
        <v>1021</v>
      </c>
      <c r="AF268" s="5" t="str">
        <f aca="false">IF(AD268&lt;AE268,AD268,AE268)</f>
        <v>Arrows, Barbarian Barrel, Electro Spirit, Flying Machine, Goblin Cage, Royal Hogs, Royal Recruits, Zappies</v>
      </c>
      <c r="AG268" s="5" t="str">
        <f aca="false">IF(AD268&lt;AE268,AE268,AD268)</f>
        <v>Baby Dragon, Cannon, Electro Spirit, Lightning, Mighty Miner, Royal Hogs, Skeletons, The Log</v>
      </c>
      <c r="AH268" s="5" t="str">
        <f aca="false">IF(AD268=AF268,AA268,IF(AA268="Win","Loss",IF(AA268="Loss","Win","Draw")))</f>
        <v>Loss</v>
      </c>
      <c r="AI268" s="5" t="s">
        <v>123</v>
      </c>
    </row>
    <row r="269" customFormat="false" ht="15" hidden="false" customHeight="true" outlineLevel="0" collapsed="false">
      <c r="A269" s="5" t="s">
        <v>1022</v>
      </c>
      <c r="B269" s="5" t="n">
        <v>1</v>
      </c>
      <c r="C269" s="5" t="s">
        <v>890</v>
      </c>
      <c r="D269" s="5" t="s">
        <v>891</v>
      </c>
      <c r="E269" s="5" t="s">
        <v>1023</v>
      </c>
      <c r="F269" s="5" t="s">
        <v>1024</v>
      </c>
      <c r="G269" s="5" t="s">
        <v>1025</v>
      </c>
      <c r="H269" s="5" t="s">
        <v>251</v>
      </c>
      <c r="I269" s="5" t="s">
        <v>168</v>
      </c>
      <c r="J269" s="5" t="s">
        <v>108</v>
      </c>
      <c r="K269" s="5" t="s">
        <v>170</v>
      </c>
      <c r="L269" s="5" t="s">
        <v>97</v>
      </c>
      <c r="M269" s="5" t="s">
        <v>143</v>
      </c>
      <c r="N269" s="5" t="s">
        <v>120</v>
      </c>
      <c r="O269" s="5" t="s">
        <v>167</v>
      </c>
      <c r="P269" s="5" t="s">
        <v>183</v>
      </c>
      <c r="Q269" s="5" t="s">
        <v>239</v>
      </c>
      <c r="R269" s="5" t="s">
        <v>180</v>
      </c>
      <c r="S269" s="5" t="s">
        <v>92</v>
      </c>
      <c r="T269" s="5" t="s">
        <v>227</v>
      </c>
      <c r="U269" s="5" t="s">
        <v>327</v>
      </c>
      <c r="V269" s="5" t="s">
        <v>257</v>
      </c>
      <c r="W269" s="5" t="s">
        <v>91</v>
      </c>
      <c r="X269" s="5" t="s">
        <v>202</v>
      </c>
      <c r="Y269" s="5" t="n">
        <v>0</v>
      </c>
      <c r="Z269" s="5" t="n">
        <v>1</v>
      </c>
      <c r="AA269" s="5" t="str">
        <f aca="false">IF(Y269&gt;Z269,"Win",IF(Y269&lt;Z269,"Loss","Draw"))</f>
        <v>Loss</v>
      </c>
      <c r="AB269" s="5" t="s">
        <v>98</v>
      </c>
      <c r="AC269" s="5" t="s">
        <v>99</v>
      </c>
      <c r="AD269" s="5" t="s">
        <v>770</v>
      </c>
      <c r="AE269" s="5" t="s">
        <v>614</v>
      </c>
      <c r="AF269" s="5" t="str">
        <f aca="false">IF(AD269&lt;AE269,AD269,AE269)</f>
        <v>Archer Queen, Cannon, Earthquake, Ice Spirit, Royal Delivery, Royal Hogs, Skeletons, The Log</v>
      </c>
      <c r="AG269" s="5" t="str">
        <f aca="false">IF(AD269&lt;AE269,AE269,AD269)</f>
        <v>Barbarian Barrel, Battle Ram, Giant Skeleton, Mother Witch, Royal Ghost, Vines, Wizard, Zappies</v>
      </c>
      <c r="AH269" s="5" t="str">
        <f aca="false">IF(AD269=AF269,AA269,IF(AA269="Win","Loss",IF(AA269="Loss","Win","Draw")))</f>
        <v>Loss</v>
      </c>
      <c r="AI269" s="5" t="s">
        <v>123</v>
      </c>
    </row>
    <row r="270" customFormat="false" ht="15" hidden="false" customHeight="true" outlineLevel="0" collapsed="false">
      <c r="A270" s="5" t="s">
        <v>1022</v>
      </c>
      <c r="B270" s="5" t="n">
        <v>2</v>
      </c>
      <c r="C270" s="5" t="s">
        <v>890</v>
      </c>
      <c r="D270" s="5" t="s">
        <v>891</v>
      </c>
      <c r="E270" s="5" t="s">
        <v>1023</v>
      </c>
      <c r="F270" s="5" t="s">
        <v>1024</v>
      </c>
      <c r="G270" s="5" t="s">
        <v>1026</v>
      </c>
      <c r="H270" s="5" t="s">
        <v>81</v>
      </c>
      <c r="I270" s="5" t="s">
        <v>140</v>
      </c>
      <c r="J270" s="5" t="s">
        <v>153</v>
      </c>
      <c r="K270" s="5" t="s">
        <v>141</v>
      </c>
      <c r="L270" s="5" t="s">
        <v>336</v>
      </c>
      <c r="M270" s="5" t="s">
        <v>91</v>
      </c>
      <c r="N270" s="5" t="s">
        <v>113</v>
      </c>
      <c r="O270" s="5" t="s">
        <v>87</v>
      </c>
      <c r="P270" s="5" t="s">
        <v>226</v>
      </c>
      <c r="Q270" s="5" t="s">
        <v>287</v>
      </c>
      <c r="R270" s="5" t="s">
        <v>115</v>
      </c>
      <c r="S270" s="5" t="s">
        <v>142</v>
      </c>
      <c r="T270" s="5" t="s">
        <v>140</v>
      </c>
      <c r="U270" s="5" t="s">
        <v>176</v>
      </c>
      <c r="V270" s="5" t="s">
        <v>143</v>
      </c>
      <c r="W270" s="5" t="s">
        <v>111</v>
      </c>
      <c r="X270" s="5" t="s">
        <v>334</v>
      </c>
      <c r="Y270" s="5" t="n">
        <v>1</v>
      </c>
      <c r="Z270" s="5" t="n">
        <v>0</v>
      </c>
      <c r="AA270" s="5" t="str">
        <f aca="false">IF(Y270&gt;Z270,"Win",IF(Y270&lt;Z270,"Loss","Draw"))</f>
        <v>Win</v>
      </c>
      <c r="AB270" s="5" t="s">
        <v>98</v>
      </c>
      <c r="AC270" s="5" t="s">
        <v>99</v>
      </c>
      <c r="AD270" s="5" t="s">
        <v>338</v>
      </c>
      <c r="AE270" s="5" t="s">
        <v>394</v>
      </c>
      <c r="AF270" s="5" t="str">
        <f aca="false">IF(AD270&lt;AE270,AD270,AE270)</f>
        <v>Barbarian Barrel, Berserker, Bomb Tower, Goblinstein, Magic Archer, Miner, Tornado, Wall Breakers</v>
      </c>
      <c r="AG270" s="5" t="str">
        <f aca="false">IF(AD270&lt;AE270,AE270,AD270)</f>
        <v>Dart Goblin, Fire Spirit, Goblin Barrel, Goblins, Ice Spirit, Rocket, Valkyrie, Wall Breakers</v>
      </c>
      <c r="AH270" s="5" t="str">
        <f aca="false">IF(AD270=AF270,AA270,IF(AA270="Win","Loss",IF(AA270="Loss","Win","Draw")))</f>
        <v>Win</v>
      </c>
      <c r="AI270" s="5" t="s">
        <v>123</v>
      </c>
    </row>
    <row r="271" customFormat="false" ht="15" hidden="false" customHeight="true" outlineLevel="0" collapsed="false">
      <c r="A271" s="5" t="s">
        <v>1022</v>
      </c>
      <c r="B271" s="5" t="n">
        <v>3</v>
      </c>
      <c r="C271" s="5" t="s">
        <v>890</v>
      </c>
      <c r="D271" s="5" t="s">
        <v>891</v>
      </c>
      <c r="E271" s="5" t="s">
        <v>1023</v>
      </c>
      <c r="F271" s="5" t="s">
        <v>1024</v>
      </c>
      <c r="G271" s="5" t="s">
        <v>530</v>
      </c>
      <c r="H271" s="5" t="s">
        <v>81</v>
      </c>
      <c r="I271" s="5" t="s">
        <v>82</v>
      </c>
      <c r="J271" s="5" t="s">
        <v>83</v>
      </c>
      <c r="K271" s="5" t="s">
        <v>144</v>
      </c>
      <c r="L271" s="5" t="s">
        <v>84</v>
      </c>
      <c r="M271" s="5" t="s">
        <v>115</v>
      </c>
      <c r="N271" s="5" t="s">
        <v>111</v>
      </c>
      <c r="O271" s="5" t="s">
        <v>88</v>
      </c>
      <c r="P271" s="5" t="s">
        <v>85</v>
      </c>
      <c r="Q271" s="5" t="s">
        <v>168</v>
      </c>
      <c r="R271" s="5" t="s">
        <v>232</v>
      </c>
      <c r="S271" s="5" t="s">
        <v>169</v>
      </c>
      <c r="T271" s="5" t="s">
        <v>97</v>
      </c>
      <c r="U271" s="5" t="s">
        <v>93</v>
      </c>
      <c r="V271" s="5" t="s">
        <v>170</v>
      </c>
      <c r="W271" s="5" t="s">
        <v>154</v>
      </c>
      <c r="X271" s="5" t="s">
        <v>167</v>
      </c>
      <c r="Y271" s="5" t="n">
        <v>1</v>
      </c>
      <c r="Z271" s="5" t="n">
        <v>0</v>
      </c>
      <c r="AA271" s="5" t="str">
        <f aca="false">IF(Y271&gt;Z271,"Win",IF(Y271&lt;Z271,"Loss","Draw"))</f>
        <v>Win</v>
      </c>
      <c r="AB271" s="5" t="s">
        <v>98</v>
      </c>
      <c r="AC271" s="5" t="s">
        <v>99</v>
      </c>
      <c r="AD271" s="5" t="s">
        <v>1027</v>
      </c>
      <c r="AE271" s="5" t="s">
        <v>418</v>
      </c>
      <c r="AF271" s="5" t="str">
        <f aca="false">IF(AD271&lt;AE271,AD271,AE271)</f>
        <v>Archers, Dark Prince, Fire Spirit, Giant Snowball, Goblins, Graveyard, Poison, Tesla</v>
      </c>
      <c r="AG271" s="5" t="str">
        <f aca="false">IF(AD271&lt;AE271,AE271,AD271)</f>
        <v>Baby Dragon, Cannon, Electro Spirit, Lightning, Mighty Miner, Royal Hogs, Skeletons, The Log</v>
      </c>
      <c r="AH271" s="5" t="str">
        <f aca="false">IF(AD271=AF271,AA271,IF(AA271="Win","Loss",IF(AA271="Loss","Win","Draw")))</f>
        <v>Win</v>
      </c>
      <c r="AI271" s="5" t="s">
        <v>123</v>
      </c>
    </row>
    <row r="272" customFormat="false" ht="15" hidden="false" customHeight="true" outlineLevel="0" collapsed="false">
      <c r="A272" s="5" t="s">
        <v>1028</v>
      </c>
      <c r="B272" s="5" t="n">
        <v>1</v>
      </c>
      <c r="C272" s="5" t="s">
        <v>890</v>
      </c>
      <c r="D272" s="5" t="s">
        <v>891</v>
      </c>
      <c r="E272" s="5" t="s">
        <v>474</v>
      </c>
      <c r="F272" s="5" t="s">
        <v>475</v>
      </c>
      <c r="G272" s="5" t="s">
        <v>1029</v>
      </c>
      <c r="H272" s="5" t="s">
        <v>251</v>
      </c>
      <c r="I272" s="5" t="s">
        <v>140</v>
      </c>
      <c r="J272" s="5" t="s">
        <v>141</v>
      </c>
      <c r="K272" s="5" t="s">
        <v>225</v>
      </c>
      <c r="L272" s="5" t="s">
        <v>226</v>
      </c>
      <c r="M272" s="5" t="s">
        <v>111</v>
      </c>
      <c r="N272" s="5" t="s">
        <v>120</v>
      </c>
      <c r="O272" s="5" t="s">
        <v>87</v>
      </c>
      <c r="P272" s="5" t="s">
        <v>113</v>
      </c>
      <c r="Q272" s="5" t="s">
        <v>140</v>
      </c>
      <c r="R272" s="5" t="s">
        <v>141</v>
      </c>
      <c r="S272" s="5" t="s">
        <v>225</v>
      </c>
      <c r="T272" s="5" t="s">
        <v>226</v>
      </c>
      <c r="U272" s="5" t="s">
        <v>111</v>
      </c>
      <c r="V272" s="5" t="s">
        <v>97</v>
      </c>
      <c r="W272" s="5" t="s">
        <v>167</v>
      </c>
      <c r="X272" s="5" t="s">
        <v>113</v>
      </c>
      <c r="Y272" s="5" t="n">
        <v>0</v>
      </c>
      <c r="Z272" s="5" t="n">
        <v>1</v>
      </c>
      <c r="AA272" s="5" t="str">
        <f aca="false">IF(Y272&gt;Z272,"Win",IF(Y272&lt;Z272,"Loss","Draw"))</f>
        <v>Loss</v>
      </c>
      <c r="AB272" s="5" t="s">
        <v>98</v>
      </c>
      <c r="AC272" s="5" t="s">
        <v>99</v>
      </c>
      <c r="AD272" s="5" t="s">
        <v>228</v>
      </c>
      <c r="AE272" s="5" t="s">
        <v>639</v>
      </c>
      <c r="AF272" s="5" t="str">
        <f aca="false">IF(AD272&lt;AE272,AD272,AE272)</f>
        <v>Bats, Berserker, Bomb Tower, Fire Spirit, Magic Archer, Miner, Royal Delivery, Wall Breakers</v>
      </c>
      <c r="AG272" s="5" t="str">
        <f aca="false">IF(AD272&lt;AE272,AE272,AD272)</f>
        <v>Bats, Bomb Tower, Fire Spirit, Magic Archer, Miner, Skeletons, The Log, Wall Breakers</v>
      </c>
      <c r="AH272" s="5" t="str">
        <f aca="false">IF(AD272=AF272,AA272,IF(AA272="Win","Loss",IF(AA272="Loss","Win","Draw")))</f>
        <v>Loss</v>
      </c>
      <c r="AI272" s="5" t="s">
        <v>123</v>
      </c>
    </row>
    <row r="273" customFormat="false" ht="15" hidden="false" customHeight="true" outlineLevel="0" collapsed="false">
      <c r="A273" s="5" t="s">
        <v>1028</v>
      </c>
      <c r="B273" s="5" t="n">
        <v>2</v>
      </c>
      <c r="C273" s="5" t="s">
        <v>890</v>
      </c>
      <c r="D273" s="5" t="s">
        <v>891</v>
      </c>
      <c r="E273" s="5" t="s">
        <v>474</v>
      </c>
      <c r="F273" s="5" t="s">
        <v>475</v>
      </c>
      <c r="G273" s="5" t="s">
        <v>1030</v>
      </c>
      <c r="H273" s="5" t="s">
        <v>251</v>
      </c>
      <c r="I273" s="5" t="s">
        <v>84</v>
      </c>
      <c r="J273" s="5" t="s">
        <v>115</v>
      </c>
      <c r="K273" s="5" t="s">
        <v>107</v>
      </c>
      <c r="L273" s="5" t="s">
        <v>144</v>
      </c>
      <c r="M273" s="5" t="s">
        <v>143</v>
      </c>
      <c r="N273" s="5" t="s">
        <v>130</v>
      </c>
      <c r="O273" s="5" t="s">
        <v>109</v>
      </c>
      <c r="P273" s="5" t="s">
        <v>88</v>
      </c>
      <c r="Q273" s="5" t="s">
        <v>116</v>
      </c>
      <c r="R273" s="5" t="s">
        <v>153</v>
      </c>
      <c r="S273" s="5" t="s">
        <v>92</v>
      </c>
      <c r="T273" s="5" t="s">
        <v>119</v>
      </c>
      <c r="U273" s="5" t="s">
        <v>154</v>
      </c>
      <c r="V273" s="5" t="s">
        <v>115</v>
      </c>
      <c r="W273" s="5" t="s">
        <v>117</v>
      </c>
      <c r="X273" s="5" t="s">
        <v>91</v>
      </c>
      <c r="Y273" s="5" t="n">
        <v>1</v>
      </c>
      <c r="Z273" s="5" t="n">
        <v>0</v>
      </c>
      <c r="AA273" s="5" t="str">
        <f aca="false">IF(Y273&gt;Z273,"Win",IF(Y273&lt;Z273,"Loss","Draw"))</f>
        <v>Win</v>
      </c>
      <c r="AB273" s="5" t="s">
        <v>98</v>
      </c>
      <c r="AC273" s="5" t="s">
        <v>99</v>
      </c>
      <c r="AD273" s="5" t="s">
        <v>706</v>
      </c>
      <c r="AE273" s="5" t="s">
        <v>1013</v>
      </c>
      <c r="AF273" s="5" t="str">
        <f aca="false">IF(AD273&lt;AE273,AD273,AE273)</f>
        <v>Barbarian Barrel, Cannon Cart, Goblins, Goblinstein, Lightning, Minions, Mortar, Royal Ghost</v>
      </c>
      <c r="AG273" s="5" t="str">
        <f aca="false">IF(AD273&lt;AE273,AE273,AD273)</f>
        <v>Bomber, Giant Snowball, Goblin Drill, Goblins, Ice Spirit, Poison, Ronin, Tesla</v>
      </c>
      <c r="AH273" s="5" t="str">
        <f aca="false">IF(AD273=AF273,AA273,IF(AA273="Win","Loss",IF(AA273="Loss","Win","Draw")))</f>
        <v>Loss</v>
      </c>
      <c r="AI273" s="5" t="s">
        <v>123</v>
      </c>
    </row>
    <row r="274" customFormat="false" ht="15" hidden="false" customHeight="true" outlineLevel="0" collapsed="false">
      <c r="A274" s="5" t="s">
        <v>1028</v>
      </c>
      <c r="B274" s="5" t="n">
        <v>3</v>
      </c>
      <c r="C274" s="5" t="s">
        <v>890</v>
      </c>
      <c r="D274" s="5" t="s">
        <v>891</v>
      </c>
      <c r="E274" s="5" t="s">
        <v>474</v>
      </c>
      <c r="F274" s="5" t="s">
        <v>475</v>
      </c>
      <c r="G274" s="5" t="s">
        <v>1031</v>
      </c>
      <c r="H274" s="5" t="s">
        <v>251</v>
      </c>
      <c r="I274" s="5" t="s">
        <v>169</v>
      </c>
      <c r="J274" s="5" t="s">
        <v>199</v>
      </c>
      <c r="K274" s="5" t="s">
        <v>83</v>
      </c>
      <c r="L274" s="5" t="s">
        <v>336</v>
      </c>
      <c r="M274" s="5" t="s">
        <v>136</v>
      </c>
      <c r="N274" s="5" t="s">
        <v>200</v>
      </c>
      <c r="O274" s="5" t="s">
        <v>154</v>
      </c>
      <c r="P274" s="5" t="s">
        <v>91</v>
      </c>
      <c r="Q274" s="5" t="s">
        <v>168</v>
      </c>
      <c r="R274" s="5" t="s">
        <v>181</v>
      </c>
      <c r="S274" s="5" t="s">
        <v>82</v>
      </c>
      <c r="T274" s="5" t="s">
        <v>87</v>
      </c>
      <c r="U274" s="5" t="s">
        <v>94</v>
      </c>
      <c r="V274" s="5" t="s">
        <v>93</v>
      </c>
      <c r="W274" s="5" t="s">
        <v>120</v>
      </c>
      <c r="X274" s="5" t="s">
        <v>144</v>
      </c>
      <c r="Y274" s="5" t="n">
        <v>1</v>
      </c>
      <c r="Z274" s="5" t="n">
        <v>0</v>
      </c>
      <c r="AA274" s="5" t="str">
        <f aca="false">IF(Y274&gt;Z274,"Win",IF(Y274&lt;Z274,"Loss","Draw"))</f>
        <v>Win</v>
      </c>
      <c r="AB274" s="5" t="s">
        <v>98</v>
      </c>
      <c r="AC274" s="5" t="s">
        <v>99</v>
      </c>
      <c r="AD274" s="5" t="s">
        <v>1032</v>
      </c>
      <c r="AE274" s="5" t="s">
        <v>1033</v>
      </c>
      <c r="AF274" s="5" t="str">
        <f aca="false">IF(AD274&lt;AE274,AD274,AE274)</f>
        <v>Archers, Berserker, Electro Spirit, Fireball, Monk, Royal Delivery, Royal Hogs, Tesla</v>
      </c>
      <c r="AG274" s="5" t="str">
        <f aca="false">IF(AD274&lt;AE274,AE274,AD274)</f>
        <v>Baby Dragon, Barbarian Barrel, Dark Prince, Goblin Cage, Golden Knight, Golem, Lightning, Tornado</v>
      </c>
      <c r="AH274" s="5" t="str">
        <f aca="false">IF(AD274=AF274,AA274,IF(AA274="Win","Loss",IF(AA274="Loss","Win","Draw")))</f>
        <v>Loss</v>
      </c>
      <c r="AI274" s="5" t="s">
        <v>123</v>
      </c>
    </row>
    <row r="275" customFormat="false" ht="15" hidden="false" customHeight="true" outlineLevel="0" collapsed="false">
      <c r="A275" s="5" t="s">
        <v>1034</v>
      </c>
      <c r="B275" s="5" t="n">
        <v>1</v>
      </c>
      <c r="C275" s="5" t="s">
        <v>890</v>
      </c>
      <c r="D275" s="5" t="s">
        <v>891</v>
      </c>
      <c r="E275" s="5" t="s">
        <v>1035</v>
      </c>
      <c r="F275" s="5" t="s">
        <v>1036</v>
      </c>
      <c r="G275" s="5" t="s">
        <v>1037</v>
      </c>
      <c r="H275" s="5" t="s">
        <v>251</v>
      </c>
      <c r="I275" s="5" t="s">
        <v>168</v>
      </c>
      <c r="J275" s="5" t="s">
        <v>141</v>
      </c>
      <c r="K275" s="5" t="s">
        <v>144</v>
      </c>
      <c r="L275" s="5" t="s">
        <v>109</v>
      </c>
      <c r="M275" s="5" t="s">
        <v>97</v>
      </c>
      <c r="N275" s="5" t="s">
        <v>93</v>
      </c>
      <c r="O275" s="5" t="s">
        <v>91</v>
      </c>
      <c r="P275" s="5" t="s">
        <v>154</v>
      </c>
      <c r="Q275" s="5" t="s">
        <v>82</v>
      </c>
      <c r="R275" s="5" t="s">
        <v>91</v>
      </c>
      <c r="S275" s="5" t="s">
        <v>144</v>
      </c>
      <c r="T275" s="5" t="s">
        <v>143</v>
      </c>
      <c r="U275" s="5" t="s">
        <v>88</v>
      </c>
      <c r="V275" s="5" t="s">
        <v>97</v>
      </c>
      <c r="W275" s="5" t="s">
        <v>85</v>
      </c>
      <c r="X275" s="5" t="s">
        <v>109</v>
      </c>
      <c r="Y275" s="5" t="n">
        <v>1</v>
      </c>
      <c r="Z275" s="5" t="n">
        <v>0</v>
      </c>
      <c r="AA275" s="5" t="str">
        <f aca="false">IF(Y275&gt;Z275,"Win",IF(Y275&lt;Z275,"Loss","Draw"))</f>
        <v>Win</v>
      </c>
      <c r="AB275" s="5" t="s">
        <v>98</v>
      </c>
      <c r="AC275" s="5" t="s">
        <v>99</v>
      </c>
      <c r="AD275" s="5" t="s">
        <v>223</v>
      </c>
      <c r="AE275" s="5" t="s">
        <v>494</v>
      </c>
      <c r="AF275" s="5" t="str">
        <f aca="false">IF(AD275&lt;AE275,AD275,AE275)</f>
        <v>Archers, Barbarian Barrel, Graveyard, Ice Spirit, Poison, Ronin, Skeletons, Tesla</v>
      </c>
      <c r="AG275" s="5" t="str">
        <f aca="false">IF(AD275&lt;AE275,AE275,AD275)</f>
        <v>Barbarian Barrel, Electro Spirit, Lightning, Magic Archer, Ronin, Royal Hogs, Skeletons, Tesla</v>
      </c>
      <c r="AH275" s="5" t="str">
        <f aca="false">IF(AD275=AF275,AA275,IF(AA275="Win","Loss",IF(AA275="Loss","Win","Draw")))</f>
        <v>Loss</v>
      </c>
      <c r="AI275" s="5" t="s">
        <v>123</v>
      </c>
    </row>
    <row r="276" customFormat="false" ht="15" hidden="false" customHeight="true" outlineLevel="0" collapsed="false">
      <c r="A276" s="5" t="s">
        <v>1034</v>
      </c>
      <c r="B276" s="5" t="n">
        <v>2</v>
      </c>
      <c r="C276" s="5" t="s">
        <v>890</v>
      </c>
      <c r="D276" s="5" t="s">
        <v>891</v>
      </c>
      <c r="E276" s="5" t="s">
        <v>1035</v>
      </c>
      <c r="F276" s="5" t="s">
        <v>1036</v>
      </c>
      <c r="G276" s="5" t="s">
        <v>1038</v>
      </c>
      <c r="H276" s="5" t="s">
        <v>251</v>
      </c>
      <c r="I276" s="5" t="s">
        <v>170</v>
      </c>
      <c r="J276" s="5" t="s">
        <v>83</v>
      </c>
      <c r="K276" s="5" t="s">
        <v>82</v>
      </c>
      <c r="L276" s="5" t="s">
        <v>88</v>
      </c>
      <c r="M276" s="5" t="s">
        <v>85</v>
      </c>
      <c r="N276" s="5" t="s">
        <v>111</v>
      </c>
      <c r="O276" s="5" t="s">
        <v>167</v>
      </c>
      <c r="P276" s="5" t="s">
        <v>87</v>
      </c>
      <c r="Q276" s="5" t="s">
        <v>168</v>
      </c>
      <c r="R276" s="5" t="s">
        <v>83</v>
      </c>
      <c r="S276" s="5" t="s">
        <v>169</v>
      </c>
      <c r="T276" s="5" t="s">
        <v>167</v>
      </c>
      <c r="U276" s="5" t="s">
        <v>154</v>
      </c>
      <c r="V276" s="5" t="s">
        <v>87</v>
      </c>
      <c r="W276" s="5" t="s">
        <v>93</v>
      </c>
      <c r="X276" s="5" t="s">
        <v>89</v>
      </c>
      <c r="Y276" s="5" t="n">
        <v>1</v>
      </c>
      <c r="Z276" s="5" t="n">
        <v>0</v>
      </c>
      <c r="AA276" s="5" t="str">
        <f aca="false">IF(Y276&gt;Z276,"Win",IF(Y276&lt;Z276,"Loss","Draw"))</f>
        <v>Win</v>
      </c>
      <c r="AB276" s="5" t="s">
        <v>98</v>
      </c>
      <c r="AC276" s="5" t="s">
        <v>99</v>
      </c>
      <c r="AD276" s="5" t="s">
        <v>1039</v>
      </c>
      <c r="AE276" s="5" t="s">
        <v>1040</v>
      </c>
      <c r="AF276" s="5" t="str">
        <f aca="false">IF(AD276&lt;AE276,AD276,AE276)</f>
        <v>Archers, Berserker, Cannon, Dark Prince, Fire Spirit, Graveyard, Poison, The Log</v>
      </c>
      <c r="AG276" s="5" t="str">
        <f aca="false">IF(AD276&lt;AE276,AE276,AD276)</f>
        <v>Baby Dragon, Berserker, Dark Prince, Electro Spirit, Goblin Hut, Lightning, Royal Hogs, The Log</v>
      </c>
      <c r="AH276" s="5" t="str">
        <f aca="false">IF(AD276=AF276,AA276,IF(AA276="Win","Loss",IF(AA276="Loss","Win","Draw")))</f>
        <v>Win</v>
      </c>
      <c r="AI276" s="5" t="s">
        <v>123</v>
      </c>
    </row>
    <row r="277" customFormat="false" ht="15" hidden="false" customHeight="true" outlineLevel="0" collapsed="false">
      <c r="A277" s="5" t="s">
        <v>1041</v>
      </c>
      <c r="B277" s="5" t="n">
        <v>1</v>
      </c>
      <c r="C277" s="5" t="s">
        <v>890</v>
      </c>
      <c r="D277" s="5" t="s">
        <v>891</v>
      </c>
      <c r="E277" s="5" t="s">
        <v>871</v>
      </c>
      <c r="F277" s="5" t="s">
        <v>872</v>
      </c>
      <c r="G277" s="5" t="s">
        <v>1042</v>
      </c>
      <c r="H277" s="5" t="s">
        <v>81</v>
      </c>
      <c r="I277" s="5" t="s">
        <v>142</v>
      </c>
      <c r="J277" s="5" t="s">
        <v>141</v>
      </c>
      <c r="K277" s="5" t="s">
        <v>140</v>
      </c>
      <c r="L277" s="5" t="s">
        <v>111</v>
      </c>
      <c r="M277" s="5" t="s">
        <v>143</v>
      </c>
      <c r="N277" s="5" t="s">
        <v>120</v>
      </c>
      <c r="O277" s="5" t="s">
        <v>144</v>
      </c>
      <c r="P277" s="5" t="s">
        <v>87</v>
      </c>
      <c r="Q277" s="5" t="s">
        <v>375</v>
      </c>
      <c r="R277" s="5" t="s">
        <v>145</v>
      </c>
      <c r="S277" s="5" t="s">
        <v>135</v>
      </c>
      <c r="T277" s="5" t="s">
        <v>226</v>
      </c>
      <c r="U277" s="5" t="s">
        <v>327</v>
      </c>
      <c r="V277" s="5" t="s">
        <v>202</v>
      </c>
      <c r="W277" s="5" t="s">
        <v>336</v>
      </c>
      <c r="X277" s="5" t="s">
        <v>149</v>
      </c>
      <c r="Y277" s="5" t="n">
        <v>1</v>
      </c>
      <c r="Z277" s="5" t="n">
        <v>0</v>
      </c>
      <c r="AA277" s="5" t="str">
        <f aca="false">IF(Y277&gt;Z277,"Win",IF(Y277&lt;Z277,"Loss","Draw"))</f>
        <v>Win</v>
      </c>
      <c r="AB277" s="5" t="s">
        <v>98</v>
      </c>
      <c r="AC277" s="5" t="s">
        <v>99</v>
      </c>
      <c r="AD277" s="5" t="s">
        <v>150</v>
      </c>
      <c r="AE277" s="5" t="s">
        <v>711</v>
      </c>
      <c r="AF277" s="5" t="str">
        <f aca="false">IF(AD277&lt;AE277,AD277,AE277)</f>
        <v>Balloon, Executioner, Giant Skeleton, Miner, Tombstone, Tornado, Zap, Zappies</v>
      </c>
      <c r="AG277" s="5" t="str">
        <f aca="false">IF(AD277&lt;AE277,AE277,AD277)</f>
        <v>Berserker, Fire Spirit, Goblin Barrel, Ice Spirit, Magic Archer, Royal Delivery, Tesla, Wall Breakers</v>
      </c>
      <c r="AH277" s="5" t="str">
        <f aca="false">IF(AD277=AF277,AA277,IF(AA277="Win","Loss",IF(AA277="Loss","Win","Draw")))</f>
        <v>Loss</v>
      </c>
      <c r="AI277" s="5" t="s">
        <v>123</v>
      </c>
    </row>
    <row r="278" customFormat="false" ht="15" hidden="false" customHeight="true" outlineLevel="0" collapsed="false">
      <c r="A278" s="5" t="s">
        <v>1041</v>
      </c>
      <c r="B278" s="5" t="n">
        <v>2</v>
      </c>
      <c r="C278" s="5" t="s">
        <v>890</v>
      </c>
      <c r="D278" s="5" t="s">
        <v>891</v>
      </c>
      <c r="E278" s="5" t="s">
        <v>871</v>
      </c>
      <c r="F278" s="5" t="s">
        <v>872</v>
      </c>
      <c r="G278" s="5" t="s">
        <v>1043</v>
      </c>
      <c r="H278" s="5" t="s">
        <v>81</v>
      </c>
      <c r="I278" s="5" t="s">
        <v>168</v>
      </c>
      <c r="J278" s="5" t="s">
        <v>232</v>
      </c>
      <c r="K278" s="5" t="s">
        <v>169</v>
      </c>
      <c r="L278" s="5" t="s">
        <v>97</v>
      </c>
      <c r="M278" s="5" t="s">
        <v>154</v>
      </c>
      <c r="N278" s="5" t="s">
        <v>93</v>
      </c>
      <c r="O278" s="5" t="s">
        <v>167</v>
      </c>
      <c r="P278" s="5" t="s">
        <v>170</v>
      </c>
      <c r="Q278" s="5" t="s">
        <v>144</v>
      </c>
      <c r="R278" s="5" t="s">
        <v>115</v>
      </c>
      <c r="S278" s="5" t="s">
        <v>84</v>
      </c>
      <c r="T278" s="5" t="s">
        <v>107</v>
      </c>
      <c r="U278" s="5" t="s">
        <v>109</v>
      </c>
      <c r="V278" s="5" t="s">
        <v>111</v>
      </c>
      <c r="W278" s="5" t="s">
        <v>130</v>
      </c>
      <c r="X278" s="5" t="s">
        <v>88</v>
      </c>
      <c r="Y278" s="5" t="n">
        <v>1</v>
      </c>
      <c r="Z278" s="5" t="n">
        <v>0</v>
      </c>
      <c r="AA278" s="5" t="str">
        <f aca="false">IF(Y278&gt;Z278,"Win",IF(Y278&lt;Z278,"Loss","Draw"))</f>
        <v>Win</v>
      </c>
      <c r="AB278" s="5" t="s">
        <v>98</v>
      </c>
      <c r="AC278" s="5" t="s">
        <v>99</v>
      </c>
      <c r="AD278" s="5" t="s">
        <v>418</v>
      </c>
      <c r="AE278" s="5" t="s">
        <v>315</v>
      </c>
      <c r="AF278" s="5" t="str">
        <f aca="false">IF(AD278&lt;AE278,AD278,AE278)</f>
        <v>Baby Dragon, Cannon, Electro Spirit, Lightning, Mighty Miner, Royal Hogs, Skeletons, The Log</v>
      </c>
      <c r="AG278" s="5" t="str">
        <f aca="false">IF(AD278&lt;AE278,AE278,AD278)</f>
        <v>Bomber, Fire Spirit, Giant Snowball, Goblin Drill, Goblins, Poison, Ronin, Tesla</v>
      </c>
      <c r="AH278" s="5" t="str">
        <f aca="false">IF(AD278=AF278,AA278,IF(AA278="Win","Loss",IF(AA278="Loss","Win","Draw")))</f>
        <v>Win</v>
      </c>
      <c r="AI278" s="5" t="s">
        <v>123</v>
      </c>
    </row>
    <row r="279" customFormat="false" ht="15" hidden="false" customHeight="true" outlineLevel="0" collapsed="false">
      <c r="A279" s="5" t="s">
        <v>1044</v>
      </c>
      <c r="B279" s="5" t="n">
        <v>1</v>
      </c>
      <c r="C279" s="5" t="s">
        <v>890</v>
      </c>
      <c r="D279" s="5" t="s">
        <v>891</v>
      </c>
      <c r="E279" s="5" t="s">
        <v>1045</v>
      </c>
      <c r="F279" s="5" t="s">
        <v>1046</v>
      </c>
      <c r="G279" s="5" t="s">
        <v>1047</v>
      </c>
      <c r="H279" s="5" t="s">
        <v>251</v>
      </c>
      <c r="I279" s="5" t="s">
        <v>132</v>
      </c>
      <c r="J279" s="5" t="s">
        <v>91</v>
      </c>
      <c r="K279" s="5" t="s">
        <v>200</v>
      </c>
      <c r="L279" s="5" t="s">
        <v>90</v>
      </c>
      <c r="M279" s="5" t="s">
        <v>93</v>
      </c>
      <c r="N279" s="5" t="s">
        <v>174</v>
      </c>
      <c r="O279" s="5" t="s">
        <v>94</v>
      </c>
      <c r="P279" s="5" t="s">
        <v>365</v>
      </c>
      <c r="Q279" s="5" t="s">
        <v>142</v>
      </c>
      <c r="R279" s="5" t="s">
        <v>141</v>
      </c>
      <c r="S279" s="5" t="s">
        <v>140</v>
      </c>
      <c r="T279" s="5" t="s">
        <v>111</v>
      </c>
      <c r="U279" s="5" t="s">
        <v>120</v>
      </c>
      <c r="V279" s="5" t="s">
        <v>144</v>
      </c>
      <c r="W279" s="5" t="s">
        <v>143</v>
      </c>
      <c r="X279" s="5" t="s">
        <v>87</v>
      </c>
      <c r="Y279" s="5" t="n">
        <v>1</v>
      </c>
      <c r="Z279" s="5" t="n">
        <v>0</v>
      </c>
      <c r="AA279" s="5" t="str">
        <f aca="false">IF(Y279&gt;Z279,"Win",IF(Y279&lt;Z279,"Loss","Draw"))</f>
        <v>Win</v>
      </c>
      <c r="AB279" s="5" t="s">
        <v>98</v>
      </c>
      <c r="AC279" s="5" t="s">
        <v>99</v>
      </c>
      <c r="AD279" s="5" t="s">
        <v>488</v>
      </c>
      <c r="AE279" s="5" t="s">
        <v>150</v>
      </c>
      <c r="AF279" s="5" t="str">
        <f aca="false">IF(AD279&lt;AE279,AD279,AE279)</f>
        <v>Barbarian Barrel, Electro Spirit, Fireball, Goblin Cage, Heal Spirit, Lumberjack, Phoenix, Royal Giant</v>
      </c>
      <c r="AG279" s="5" t="str">
        <f aca="false">IF(AD279&lt;AE279,AE279,AD279)</f>
        <v>Berserker, Fire Spirit, Goblin Barrel, Ice Spirit, Magic Archer, Royal Delivery, Tesla, Wall Breakers</v>
      </c>
      <c r="AH279" s="5" t="str">
        <f aca="false">IF(AD279=AF279,AA279,IF(AA279="Win","Loss",IF(AA279="Loss","Win","Draw")))</f>
        <v>Win</v>
      </c>
      <c r="AI279" s="5" t="s">
        <v>123</v>
      </c>
    </row>
    <row r="280" customFormat="false" ht="15" hidden="false" customHeight="true" outlineLevel="0" collapsed="false">
      <c r="A280" s="5" t="s">
        <v>1044</v>
      </c>
      <c r="B280" s="5" t="n">
        <v>2</v>
      </c>
      <c r="C280" s="5" t="s">
        <v>890</v>
      </c>
      <c r="D280" s="5" t="s">
        <v>891</v>
      </c>
      <c r="E280" s="5" t="s">
        <v>1045</v>
      </c>
      <c r="F280" s="5" t="s">
        <v>1046</v>
      </c>
      <c r="G280" s="5" t="s">
        <v>1048</v>
      </c>
      <c r="H280" s="5" t="s">
        <v>251</v>
      </c>
      <c r="I280" s="5" t="s">
        <v>271</v>
      </c>
      <c r="J280" s="5" t="s">
        <v>232</v>
      </c>
      <c r="K280" s="5" t="s">
        <v>144</v>
      </c>
      <c r="L280" s="5" t="s">
        <v>182</v>
      </c>
      <c r="M280" s="5" t="s">
        <v>183</v>
      </c>
      <c r="N280" s="5" t="s">
        <v>143</v>
      </c>
      <c r="O280" s="5" t="s">
        <v>120</v>
      </c>
      <c r="P280" s="5" t="s">
        <v>87</v>
      </c>
      <c r="Q280" s="5" t="s">
        <v>84</v>
      </c>
      <c r="R280" s="5" t="s">
        <v>128</v>
      </c>
      <c r="S280" s="5" t="s">
        <v>170</v>
      </c>
      <c r="T280" s="5" t="s">
        <v>107</v>
      </c>
      <c r="U280" s="5" t="s">
        <v>88</v>
      </c>
      <c r="V280" s="5" t="s">
        <v>130</v>
      </c>
      <c r="W280" s="5" t="s">
        <v>93</v>
      </c>
      <c r="X280" s="5" t="s">
        <v>97</v>
      </c>
      <c r="Y280" s="5" t="n">
        <v>1</v>
      </c>
      <c r="Z280" s="5" t="n">
        <v>0</v>
      </c>
      <c r="AA280" s="5" t="str">
        <f aca="false">IF(Y280&gt;Z280,"Win",IF(Y280&lt;Z280,"Loss","Draw"))</f>
        <v>Win</v>
      </c>
      <c r="AB280" s="5" t="s">
        <v>98</v>
      </c>
      <c r="AC280" s="5" t="s">
        <v>99</v>
      </c>
      <c r="AD280" s="5" t="s">
        <v>1049</v>
      </c>
      <c r="AE280" s="5" t="s">
        <v>1050</v>
      </c>
      <c r="AF280" s="5" t="str">
        <f aca="false">IF(AD280&lt;AE280,AD280,AE280)</f>
        <v>Berserker, Earthquake, Firecracker, Hog Rider, Ice Spirit, Mighty Miner, Royal Delivery, Tesla</v>
      </c>
      <c r="AG280" s="5" t="str">
        <f aca="false">IF(AD280&lt;AE280,AE280,AD280)</f>
        <v>Bomber, Cannon, Electro Spirit, Giant Snowball, Goblin Drill, Knight, Poison, Skeletons</v>
      </c>
      <c r="AH280" s="5" t="str">
        <f aca="false">IF(AD280=AF280,AA280,IF(AA280="Win","Loss",IF(AA280="Loss","Win","Draw")))</f>
        <v>Win</v>
      </c>
      <c r="AI280" s="5" t="s">
        <v>123</v>
      </c>
    </row>
    <row r="281" customFormat="false" ht="15" hidden="false" customHeight="true" outlineLevel="0" collapsed="false">
      <c r="A281" s="5" t="s">
        <v>1051</v>
      </c>
      <c r="B281" s="5" t="n">
        <v>1</v>
      </c>
      <c r="C281" s="5" t="s">
        <v>890</v>
      </c>
      <c r="D281" s="5" t="s">
        <v>891</v>
      </c>
      <c r="E281" s="5" t="s">
        <v>282</v>
      </c>
      <c r="F281" s="5" t="s">
        <v>283</v>
      </c>
      <c r="G281" s="5" t="s">
        <v>1052</v>
      </c>
      <c r="H281" s="5" t="s">
        <v>251</v>
      </c>
      <c r="I281" s="5" t="s">
        <v>140</v>
      </c>
      <c r="J281" s="5" t="s">
        <v>153</v>
      </c>
      <c r="K281" s="5" t="s">
        <v>141</v>
      </c>
      <c r="L281" s="5" t="s">
        <v>336</v>
      </c>
      <c r="M281" s="5" t="s">
        <v>91</v>
      </c>
      <c r="N281" s="5" t="s">
        <v>113</v>
      </c>
      <c r="O281" s="5" t="s">
        <v>226</v>
      </c>
      <c r="P281" s="5" t="s">
        <v>87</v>
      </c>
      <c r="Q281" s="5" t="s">
        <v>144</v>
      </c>
      <c r="R281" s="5" t="s">
        <v>128</v>
      </c>
      <c r="S281" s="5" t="s">
        <v>82</v>
      </c>
      <c r="T281" s="5" t="s">
        <v>97</v>
      </c>
      <c r="U281" s="5" t="s">
        <v>93</v>
      </c>
      <c r="V281" s="5" t="s">
        <v>166</v>
      </c>
      <c r="W281" s="5" t="s">
        <v>94</v>
      </c>
      <c r="X281" s="5" t="s">
        <v>167</v>
      </c>
      <c r="Y281" s="5" t="n">
        <v>1</v>
      </c>
      <c r="Z281" s="5" t="n">
        <v>0</v>
      </c>
      <c r="AA281" s="5" t="str">
        <f aca="false">IF(Y281&gt;Z281,"Win",IF(Y281&lt;Z281,"Loss","Draw"))</f>
        <v>Win</v>
      </c>
      <c r="AB281" s="5" t="s">
        <v>98</v>
      </c>
      <c r="AC281" s="5" t="s">
        <v>99</v>
      </c>
      <c r="AD281" s="5" t="s">
        <v>338</v>
      </c>
      <c r="AE281" s="5" t="s">
        <v>171</v>
      </c>
      <c r="AF281" s="5" t="str">
        <f aca="false">IF(AD281&lt;AE281,AD281,AE281)</f>
        <v>Archers, Electro Spirit, Fireball, Knight, Skeletons, Tesla, The Log, X-Bow</v>
      </c>
      <c r="AG281" s="5" t="str">
        <f aca="false">IF(AD281&lt;AE281,AE281,AD281)</f>
        <v>Barbarian Barrel, Berserker, Bomb Tower, Goblinstein, Magic Archer, Miner, Tornado, Wall Breakers</v>
      </c>
      <c r="AH281" s="5" t="str">
        <f aca="false">IF(AD281=AF281,AA281,IF(AA281="Win","Loss",IF(AA281="Loss","Win","Draw")))</f>
        <v>Loss</v>
      </c>
      <c r="AI281" s="5" t="s">
        <v>123</v>
      </c>
    </row>
    <row r="282" customFormat="false" ht="15" hidden="false" customHeight="true" outlineLevel="0" collapsed="false">
      <c r="A282" s="5" t="s">
        <v>1051</v>
      </c>
      <c r="B282" s="5" t="n">
        <v>2</v>
      </c>
      <c r="C282" s="5" t="s">
        <v>890</v>
      </c>
      <c r="D282" s="5" t="s">
        <v>891</v>
      </c>
      <c r="E282" s="5" t="s">
        <v>282</v>
      </c>
      <c r="F282" s="5" t="s">
        <v>283</v>
      </c>
      <c r="G282" s="5" t="s">
        <v>1053</v>
      </c>
      <c r="H282" s="5" t="s">
        <v>81</v>
      </c>
      <c r="I282" s="5" t="s">
        <v>433</v>
      </c>
      <c r="J282" s="5" t="s">
        <v>128</v>
      </c>
      <c r="K282" s="5" t="s">
        <v>84</v>
      </c>
      <c r="L282" s="5" t="s">
        <v>88</v>
      </c>
      <c r="M282" s="5" t="s">
        <v>107</v>
      </c>
      <c r="N282" s="5" t="s">
        <v>86</v>
      </c>
      <c r="O282" s="5" t="s">
        <v>144</v>
      </c>
      <c r="P282" s="5" t="s">
        <v>97</v>
      </c>
      <c r="Q282" s="5" t="s">
        <v>116</v>
      </c>
      <c r="R282" s="5" t="s">
        <v>153</v>
      </c>
      <c r="S282" s="5" t="s">
        <v>92</v>
      </c>
      <c r="T282" s="5" t="s">
        <v>154</v>
      </c>
      <c r="U282" s="5" t="s">
        <v>91</v>
      </c>
      <c r="V282" s="5" t="s">
        <v>115</v>
      </c>
      <c r="W282" s="5" t="s">
        <v>117</v>
      </c>
      <c r="X282" s="5" t="s">
        <v>119</v>
      </c>
      <c r="Y282" s="5" t="n">
        <v>0</v>
      </c>
      <c r="Z282" s="5" t="n">
        <v>1</v>
      </c>
      <c r="AA282" s="5" t="str">
        <f aca="false">IF(Y282&gt;Z282,"Win",IF(Y282&lt;Z282,"Loss","Draw"))</f>
        <v>Loss</v>
      </c>
      <c r="AB282" s="5" t="s">
        <v>98</v>
      </c>
      <c r="AC282" s="5" t="s">
        <v>99</v>
      </c>
      <c r="AD282" s="5" t="s">
        <v>1054</v>
      </c>
      <c r="AE282" s="5" t="s">
        <v>1013</v>
      </c>
      <c r="AF282" s="5" t="str">
        <f aca="false">IF(AD282&lt;AE282,AD282,AE282)</f>
        <v>Barbarian Barrel, Cannon Cart, Goblins, Goblinstein, Lightning, Minions, Mortar, Royal Ghost</v>
      </c>
      <c r="AG282" s="5" t="str">
        <f aca="false">IF(AD282&lt;AE282,AE282,AD282)</f>
        <v>Giant Snowball, Goblin Demolisher, Goblin Drill, Knight, Poison, Princess, Skeletons, Tesla</v>
      </c>
      <c r="AH282" s="5" t="str">
        <f aca="false">IF(AD282=AF282,AA282,IF(AA282="Win","Loss",IF(AA282="Loss","Win","Draw")))</f>
        <v>Win</v>
      </c>
      <c r="AI282" s="5" t="s">
        <v>123</v>
      </c>
    </row>
    <row r="283" customFormat="false" ht="15" hidden="false" customHeight="true" outlineLevel="0" collapsed="false">
      <c r="A283" s="5" t="s">
        <v>1051</v>
      </c>
      <c r="B283" s="5" t="n">
        <v>3</v>
      </c>
      <c r="C283" s="5" t="s">
        <v>890</v>
      </c>
      <c r="D283" s="5" t="s">
        <v>891</v>
      </c>
      <c r="E283" s="5" t="s">
        <v>282</v>
      </c>
      <c r="F283" s="5" t="s">
        <v>283</v>
      </c>
      <c r="G283" s="5" t="s">
        <v>1055</v>
      </c>
      <c r="H283" s="5" t="s">
        <v>251</v>
      </c>
      <c r="I283" s="5" t="s">
        <v>90</v>
      </c>
      <c r="J283" s="5" t="s">
        <v>181</v>
      </c>
      <c r="K283" s="5" t="s">
        <v>149</v>
      </c>
      <c r="L283" s="5" t="s">
        <v>146</v>
      </c>
      <c r="M283" s="5" t="s">
        <v>227</v>
      </c>
      <c r="N283" s="5" t="s">
        <v>167</v>
      </c>
      <c r="O283" s="5" t="s">
        <v>94</v>
      </c>
      <c r="P283" s="5" t="s">
        <v>95</v>
      </c>
      <c r="Q283" s="5" t="s">
        <v>168</v>
      </c>
      <c r="R283" s="5" t="s">
        <v>181</v>
      </c>
      <c r="S283" s="5" t="s">
        <v>209</v>
      </c>
      <c r="T283" s="5" t="s">
        <v>174</v>
      </c>
      <c r="U283" s="5" t="s">
        <v>89</v>
      </c>
      <c r="V283" s="5" t="s">
        <v>183</v>
      </c>
      <c r="W283" s="5" t="s">
        <v>120</v>
      </c>
      <c r="X283" s="5" t="s">
        <v>110</v>
      </c>
      <c r="Y283" s="5" t="n">
        <v>0</v>
      </c>
      <c r="Z283" s="5" t="n">
        <v>1</v>
      </c>
      <c r="AA283" s="5" t="str">
        <f aca="false">IF(Y283&gt;Z283,"Win",IF(Y283&lt;Z283,"Loss","Draw"))</f>
        <v>Loss</v>
      </c>
      <c r="AB283" s="5" t="s">
        <v>98</v>
      </c>
      <c r="AC283" s="5" t="s">
        <v>99</v>
      </c>
      <c r="AD283" s="5" t="s">
        <v>229</v>
      </c>
      <c r="AE283" s="5" t="s">
        <v>1056</v>
      </c>
      <c r="AF283" s="5" t="str">
        <f aca="false">IF(AD283&lt;AE283,AD283,AE283)</f>
        <v>Earthquake, Goblin Hut, Guards, Heal Spirit, Monk, Musketeer, Royal Delivery, Royal Hogs</v>
      </c>
      <c r="AG283" s="5" t="str">
        <f aca="false">IF(AD283&lt;AE283,AE283,AD283)</f>
        <v>Fireball, Fisherman, Monk, Mother Witch, Royal Giant, Skeleton Dragons, The Log, Tombstone</v>
      </c>
      <c r="AH283" s="5" t="str">
        <f aca="false">IF(AD283=AF283,AA283,IF(AA283="Win","Loss",IF(AA283="Loss","Win","Draw")))</f>
        <v>Win</v>
      </c>
      <c r="AI283" s="5" t="s">
        <v>123</v>
      </c>
    </row>
    <row r="284" customFormat="false" ht="15" hidden="false" customHeight="true" outlineLevel="0" collapsed="false">
      <c r="A284" s="5" t="s">
        <v>1057</v>
      </c>
      <c r="B284" s="5" t="n">
        <v>1</v>
      </c>
      <c r="C284" s="5" t="s">
        <v>890</v>
      </c>
      <c r="D284" s="5" t="s">
        <v>891</v>
      </c>
      <c r="E284" s="5" t="s">
        <v>659</v>
      </c>
      <c r="F284" s="5" t="s">
        <v>660</v>
      </c>
      <c r="G284" s="5" t="s">
        <v>1058</v>
      </c>
      <c r="H284" s="5" t="s">
        <v>81</v>
      </c>
      <c r="I284" s="5" t="s">
        <v>116</v>
      </c>
      <c r="J284" s="5" t="s">
        <v>153</v>
      </c>
      <c r="K284" s="5" t="s">
        <v>92</v>
      </c>
      <c r="L284" s="5" t="s">
        <v>154</v>
      </c>
      <c r="M284" s="5" t="s">
        <v>91</v>
      </c>
      <c r="N284" s="5" t="s">
        <v>97</v>
      </c>
      <c r="O284" s="5" t="s">
        <v>117</v>
      </c>
      <c r="P284" s="5" t="s">
        <v>119</v>
      </c>
      <c r="Q284" s="5" t="s">
        <v>169</v>
      </c>
      <c r="R284" s="5" t="s">
        <v>199</v>
      </c>
      <c r="S284" s="5" t="s">
        <v>200</v>
      </c>
      <c r="T284" s="5" t="s">
        <v>91</v>
      </c>
      <c r="U284" s="5" t="s">
        <v>136</v>
      </c>
      <c r="V284" s="5" t="s">
        <v>191</v>
      </c>
      <c r="W284" s="5" t="s">
        <v>154</v>
      </c>
      <c r="X284" s="5" t="s">
        <v>336</v>
      </c>
      <c r="Y284" s="5" t="n">
        <v>1</v>
      </c>
      <c r="Z284" s="5" t="n">
        <v>0</v>
      </c>
      <c r="AA284" s="5" t="str">
        <f aca="false">IF(Y284&gt;Z284,"Win",IF(Y284&lt;Z284,"Loss","Draw"))</f>
        <v>Win</v>
      </c>
      <c r="AB284" s="5" t="s">
        <v>98</v>
      </c>
      <c r="AC284" s="5" t="s">
        <v>99</v>
      </c>
      <c r="AD284" s="5" t="s">
        <v>160</v>
      </c>
      <c r="AE284" s="5" t="s">
        <v>778</v>
      </c>
      <c r="AF284" s="5" t="str">
        <f aca="false">IF(AD284&lt;AE284,AD284,AE284)</f>
        <v>Baby Dragon, Barbarian Barrel, Goblin Cage, Golden Knight, Golem, Ice Wizard, Lightning, Tornado</v>
      </c>
      <c r="AG284" s="5" t="str">
        <f aca="false">IF(AD284&lt;AE284,AE284,AD284)</f>
        <v>Barbarian Barrel, Cannon Cart, Goblinstein, Lightning, Minions, Mortar, Royal Ghost, Skeletons</v>
      </c>
      <c r="AH284" s="5" t="str">
        <f aca="false">IF(AD284=AF284,AA284,IF(AA284="Win","Loss",IF(AA284="Loss","Win","Draw")))</f>
        <v>Loss</v>
      </c>
      <c r="AI284" s="5" t="s">
        <v>123</v>
      </c>
    </row>
    <row r="285" customFormat="false" ht="15" hidden="false" customHeight="true" outlineLevel="0" collapsed="false">
      <c r="A285" s="5" t="s">
        <v>1057</v>
      </c>
      <c r="B285" s="5" t="n">
        <v>2</v>
      </c>
      <c r="C285" s="5" t="s">
        <v>890</v>
      </c>
      <c r="D285" s="5" t="s">
        <v>891</v>
      </c>
      <c r="E285" s="5" t="s">
        <v>659</v>
      </c>
      <c r="F285" s="5" t="s">
        <v>660</v>
      </c>
      <c r="G285" s="5" t="s">
        <v>1059</v>
      </c>
      <c r="H285" s="5" t="s">
        <v>251</v>
      </c>
      <c r="I285" s="5" t="s">
        <v>128</v>
      </c>
      <c r="J285" s="5" t="s">
        <v>145</v>
      </c>
      <c r="K285" s="5" t="s">
        <v>375</v>
      </c>
      <c r="L285" s="5" t="s">
        <v>87</v>
      </c>
      <c r="M285" s="5" t="s">
        <v>135</v>
      </c>
      <c r="N285" s="5" t="s">
        <v>336</v>
      </c>
      <c r="O285" s="5" t="s">
        <v>226</v>
      </c>
      <c r="P285" s="5" t="s">
        <v>113</v>
      </c>
      <c r="Q285" s="5" t="s">
        <v>142</v>
      </c>
      <c r="R285" s="5" t="s">
        <v>141</v>
      </c>
      <c r="S285" s="5" t="s">
        <v>140</v>
      </c>
      <c r="T285" s="5" t="s">
        <v>87</v>
      </c>
      <c r="U285" s="5" t="s">
        <v>113</v>
      </c>
      <c r="V285" s="5" t="s">
        <v>111</v>
      </c>
      <c r="W285" s="5" t="s">
        <v>143</v>
      </c>
      <c r="X285" s="5" t="s">
        <v>120</v>
      </c>
      <c r="Y285" s="5" t="n">
        <v>1</v>
      </c>
      <c r="Z285" s="5" t="n">
        <v>0</v>
      </c>
      <c r="AA285" s="5" t="str">
        <f aca="false">IF(Y285&gt;Z285,"Win",IF(Y285&lt;Z285,"Loss","Draw"))</f>
        <v>Win</v>
      </c>
      <c r="AB285" s="5" t="s">
        <v>98</v>
      </c>
      <c r="AC285" s="5" t="s">
        <v>99</v>
      </c>
      <c r="AD285" s="5" t="s">
        <v>377</v>
      </c>
      <c r="AE285" s="5" t="s">
        <v>351</v>
      </c>
      <c r="AF285" s="5" t="str">
        <f aca="false">IF(AD285&lt;AE285,AD285,AE285)</f>
        <v>Balloon, Berserker, Bomb Tower, Executioner, Knight, Miner, Tornado, Zap</v>
      </c>
      <c r="AG285" s="5" t="str">
        <f aca="false">IF(AD285&lt;AE285,AE285,AD285)</f>
        <v>Berserker, Bomb Tower, Fire Spirit, Goblin Barrel, Ice Spirit, Magic Archer, Royal Delivery, Wall Breakers</v>
      </c>
      <c r="AH285" s="5" t="str">
        <f aca="false">IF(AD285=AF285,AA285,IF(AA285="Win","Loss",IF(AA285="Loss","Win","Draw")))</f>
        <v>Win</v>
      </c>
      <c r="AI285" s="5" t="s">
        <v>123</v>
      </c>
    </row>
    <row r="286" customFormat="false" ht="16.5" hidden="false" customHeight="true" outlineLevel="0" collapsed="false">
      <c r="A286" s="5" t="s">
        <v>1060</v>
      </c>
      <c r="B286" s="5" t="n">
        <v>1</v>
      </c>
      <c r="C286" s="5" t="s">
        <v>1061</v>
      </c>
      <c r="D286" s="5" t="s">
        <v>1062</v>
      </c>
      <c r="E286" s="5" t="s">
        <v>1063</v>
      </c>
      <c r="F286" s="5" t="s">
        <v>1064</v>
      </c>
      <c r="G286" s="5" t="s">
        <v>1065</v>
      </c>
      <c r="H286" s="5" t="s">
        <v>81</v>
      </c>
      <c r="I286" s="5" t="s">
        <v>375</v>
      </c>
      <c r="J286" s="5" t="s">
        <v>145</v>
      </c>
      <c r="K286" s="5" t="s">
        <v>128</v>
      </c>
      <c r="L286" s="5" t="s">
        <v>226</v>
      </c>
      <c r="M286" s="5" t="s">
        <v>135</v>
      </c>
      <c r="N286" s="5" t="s">
        <v>336</v>
      </c>
      <c r="O286" s="5" t="s">
        <v>113</v>
      </c>
      <c r="P286" s="5" t="s">
        <v>87</v>
      </c>
      <c r="Q286" s="5" t="s">
        <v>210</v>
      </c>
      <c r="R286" s="5" t="s">
        <v>209</v>
      </c>
      <c r="S286" s="5" t="s">
        <v>97</v>
      </c>
      <c r="T286" s="5" t="s">
        <v>93</v>
      </c>
      <c r="U286" s="5" t="s">
        <v>89</v>
      </c>
      <c r="V286" s="5" t="s">
        <v>182</v>
      </c>
      <c r="W286" s="5" t="s">
        <v>94</v>
      </c>
      <c r="X286" s="5" t="s">
        <v>167</v>
      </c>
      <c r="Y286" s="5" t="n">
        <v>1</v>
      </c>
      <c r="Z286" s="5" t="n">
        <v>0</v>
      </c>
      <c r="AA286" s="5" t="str">
        <f aca="false">IF(Y286&gt;Z286,"Win",IF(Y286&lt;Z286,"Loss","Draw"))</f>
        <v>Win</v>
      </c>
      <c r="AB286" s="5" t="s">
        <v>98</v>
      </c>
      <c r="AC286" s="5" t="s">
        <v>99</v>
      </c>
      <c r="AD286" s="5" t="s">
        <v>377</v>
      </c>
      <c r="AE286" s="5" t="s">
        <v>1066</v>
      </c>
      <c r="AF286" s="5" t="str">
        <f aca="false">IF(AD286&lt;AE286,AD286,AE286)</f>
        <v>Balloon, Berserker, Bomb Tower, Executioner, Knight, Miner, Tornado, Zap</v>
      </c>
      <c r="AG286" s="5" t="str">
        <f aca="false">IF(AD286&lt;AE286,AE286,AD286)</f>
        <v>Electro Spirit, Fireball, Goblin Hut, Hog Rider, Mega Knight, Musketeer, Skeletons, The Log</v>
      </c>
      <c r="AH286" s="5" t="str">
        <f aca="false">IF(AD286=AF286,AA286,IF(AA286="Win","Loss",IF(AA286="Loss","Win","Draw")))</f>
        <v>Win</v>
      </c>
      <c r="AI286" s="5" t="s">
        <v>102</v>
      </c>
    </row>
    <row r="287" customFormat="false" ht="16.5" hidden="false" customHeight="true" outlineLevel="0" collapsed="false">
      <c r="A287" s="5" t="s">
        <v>1067</v>
      </c>
      <c r="B287" s="5" t="n">
        <v>1</v>
      </c>
      <c r="C287" s="5" t="s">
        <v>1061</v>
      </c>
      <c r="D287" s="5" t="s">
        <v>1062</v>
      </c>
      <c r="E287" s="5" t="s">
        <v>676</v>
      </c>
      <c r="F287" s="5" t="s">
        <v>677</v>
      </c>
      <c r="G287" s="5" t="s">
        <v>1068</v>
      </c>
      <c r="H287" s="5" t="s">
        <v>81</v>
      </c>
      <c r="I287" s="5" t="s">
        <v>140</v>
      </c>
      <c r="J287" s="5" t="s">
        <v>141</v>
      </c>
      <c r="K287" s="5" t="s">
        <v>142</v>
      </c>
      <c r="L287" s="5" t="s">
        <v>87</v>
      </c>
      <c r="M287" s="5" t="s">
        <v>143</v>
      </c>
      <c r="N287" s="5" t="s">
        <v>111</v>
      </c>
      <c r="O287" s="5" t="s">
        <v>113</v>
      </c>
      <c r="P287" s="5" t="s">
        <v>120</v>
      </c>
      <c r="Q287" s="5" t="s">
        <v>82</v>
      </c>
      <c r="R287" s="5" t="s">
        <v>128</v>
      </c>
      <c r="S287" s="5" t="s">
        <v>144</v>
      </c>
      <c r="T287" s="5" t="s">
        <v>97</v>
      </c>
      <c r="U287" s="5" t="s">
        <v>93</v>
      </c>
      <c r="V287" s="5" t="s">
        <v>167</v>
      </c>
      <c r="W287" s="5" t="s">
        <v>94</v>
      </c>
      <c r="X287" s="5" t="s">
        <v>166</v>
      </c>
      <c r="Y287" s="5" t="n">
        <v>1</v>
      </c>
      <c r="Z287" s="5" t="n">
        <v>0</v>
      </c>
      <c r="AA287" s="5" t="str">
        <f aca="false">IF(Y287&gt;Z287,"Win",IF(Y287&lt;Z287,"Loss","Draw"))</f>
        <v>Win</v>
      </c>
      <c r="AB287" s="5" t="s">
        <v>98</v>
      </c>
      <c r="AC287" s="5" t="s">
        <v>99</v>
      </c>
      <c r="AD287" s="5" t="s">
        <v>351</v>
      </c>
      <c r="AE287" s="5" t="s">
        <v>171</v>
      </c>
      <c r="AF287" s="5" t="str">
        <f aca="false">IF(AD287&lt;AE287,AD287,AE287)</f>
        <v>Archers, Electro Spirit, Fireball, Knight, Skeletons, Tesla, The Log, X-Bow</v>
      </c>
      <c r="AG287" s="5" t="str">
        <f aca="false">IF(AD287&lt;AE287,AE287,AD287)</f>
        <v>Berserker, Bomb Tower, Fire Spirit, Goblin Barrel, Ice Spirit, Magic Archer, Royal Delivery, Wall Breakers</v>
      </c>
      <c r="AH287" s="5" t="str">
        <f aca="false">IF(AD287=AF287,AA287,IF(AA287="Win","Loss",IF(AA287="Loss","Win","Draw")))</f>
        <v>Loss</v>
      </c>
      <c r="AI287" s="5" t="s">
        <v>102</v>
      </c>
    </row>
    <row r="288" customFormat="false" ht="16.5" hidden="false" customHeight="true" outlineLevel="0" collapsed="false">
      <c r="A288" s="5" t="s">
        <v>1067</v>
      </c>
      <c r="B288" s="5" t="n">
        <v>2</v>
      </c>
      <c r="C288" s="5" t="s">
        <v>1061</v>
      </c>
      <c r="D288" s="5" t="s">
        <v>1062</v>
      </c>
      <c r="E288" s="5" t="s">
        <v>676</v>
      </c>
      <c r="F288" s="5" t="s">
        <v>677</v>
      </c>
      <c r="G288" s="5" t="s">
        <v>1069</v>
      </c>
      <c r="H288" s="5" t="s">
        <v>81</v>
      </c>
      <c r="I288" s="5" t="s">
        <v>116</v>
      </c>
      <c r="J288" s="5" t="s">
        <v>115</v>
      </c>
      <c r="K288" s="5" t="s">
        <v>114</v>
      </c>
      <c r="L288" s="5" t="s">
        <v>118</v>
      </c>
      <c r="M288" s="5" t="s">
        <v>94</v>
      </c>
      <c r="N288" s="5" t="s">
        <v>176</v>
      </c>
      <c r="O288" s="5" t="s">
        <v>91</v>
      </c>
      <c r="P288" s="5" t="s">
        <v>109</v>
      </c>
      <c r="Q288" s="5" t="s">
        <v>176</v>
      </c>
      <c r="R288" s="5" t="s">
        <v>83</v>
      </c>
      <c r="S288" s="5" t="s">
        <v>142</v>
      </c>
      <c r="T288" s="5" t="s">
        <v>87</v>
      </c>
      <c r="U288" s="5" t="s">
        <v>113</v>
      </c>
      <c r="V288" s="5" t="s">
        <v>111</v>
      </c>
      <c r="W288" s="5" t="s">
        <v>84</v>
      </c>
      <c r="X288" s="5" t="s">
        <v>143</v>
      </c>
      <c r="Y288" s="5" t="n">
        <v>1</v>
      </c>
      <c r="Z288" s="5" t="n">
        <v>0</v>
      </c>
      <c r="AA288" s="5" t="str">
        <f aca="false">IF(Y288&gt;Z288,"Win",IF(Y288&lt;Z288,"Loss","Draw"))</f>
        <v>Win</v>
      </c>
      <c r="AB288" s="5" t="s">
        <v>98</v>
      </c>
      <c r="AC288" s="5" t="s">
        <v>99</v>
      </c>
      <c r="AD288" s="5" t="s">
        <v>692</v>
      </c>
      <c r="AE288" s="5" t="s">
        <v>1070</v>
      </c>
      <c r="AF288" s="5" t="str">
        <f aca="false">IF(AD288&lt;AE288,AD288,AE288)</f>
        <v>Barbarian Barrel, Dart Goblin, Fireball, Goblins, Mortar, Rascals, Ronin, Skeleton Barrel</v>
      </c>
      <c r="AG288" s="5" t="str">
        <f aca="false">IF(AD288&lt;AE288,AE288,AD288)</f>
        <v>Berserker, Bomb Tower, Dark Prince, Dart Goblin, Fire Spirit, Giant Snowball, Goblin Barrel, Ice Spirit</v>
      </c>
      <c r="AH288" s="5" t="str">
        <f aca="false">IF(AD288=AF288,AA288,IF(AA288="Win","Loss",IF(AA288="Loss","Win","Draw")))</f>
        <v>Win</v>
      </c>
      <c r="AI288" s="5" t="s">
        <v>102</v>
      </c>
    </row>
    <row r="289" customFormat="false" ht="16.5" hidden="false" customHeight="true" outlineLevel="0" collapsed="false">
      <c r="A289" s="5" t="s">
        <v>1067</v>
      </c>
      <c r="B289" s="5" t="n">
        <v>3</v>
      </c>
      <c r="C289" s="5" t="s">
        <v>1061</v>
      </c>
      <c r="D289" s="5" t="s">
        <v>1062</v>
      </c>
      <c r="E289" s="5" t="s">
        <v>676</v>
      </c>
      <c r="F289" s="5" t="s">
        <v>677</v>
      </c>
      <c r="G289" s="5" t="s">
        <v>1071</v>
      </c>
      <c r="H289" s="5" t="s">
        <v>81</v>
      </c>
      <c r="I289" s="5" t="s">
        <v>84</v>
      </c>
      <c r="J289" s="5" t="s">
        <v>232</v>
      </c>
      <c r="K289" s="5" t="s">
        <v>107</v>
      </c>
      <c r="L289" s="5" t="s">
        <v>88</v>
      </c>
      <c r="M289" s="5" t="s">
        <v>144</v>
      </c>
      <c r="N289" s="5" t="s">
        <v>86</v>
      </c>
      <c r="O289" s="5" t="s">
        <v>93</v>
      </c>
      <c r="P289" s="5" t="s">
        <v>110</v>
      </c>
      <c r="Q289" s="5" t="s">
        <v>169</v>
      </c>
      <c r="R289" s="5" t="s">
        <v>131</v>
      </c>
      <c r="S289" s="5" t="s">
        <v>199</v>
      </c>
      <c r="T289" s="5" t="s">
        <v>91</v>
      </c>
      <c r="U289" s="5" t="s">
        <v>136</v>
      </c>
      <c r="V289" s="5" t="s">
        <v>154</v>
      </c>
      <c r="W289" s="5" t="s">
        <v>200</v>
      </c>
      <c r="X289" s="5" t="s">
        <v>336</v>
      </c>
      <c r="Y289" s="5" t="n">
        <v>1</v>
      </c>
      <c r="Z289" s="5" t="n">
        <v>0</v>
      </c>
      <c r="AA289" s="5" t="str">
        <f aca="false">IF(Y289&gt;Z289,"Win",IF(Y289&lt;Z289,"Loss","Draw"))</f>
        <v>Win</v>
      </c>
      <c r="AB289" s="5" t="s">
        <v>98</v>
      </c>
      <c r="AC289" s="5" t="s">
        <v>99</v>
      </c>
      <c r="AD289" s="5" t="s">
        <v>1072</v>
      </c>
      <c r="AE289" s="5" t="s">
        <v>1073</v>
      </c>
      <c r="AF289" s="5" t="str">
        <f aca="false">IF(AD289&lt;AE289,AD289,AE289)</f>
        <v>Baby Dragon, Barbarian Barrel, Goblin Cage, Golden Knight, Golem, Lightning, Mega Minion, Tornado</v>
      </c>
      <c r="AG289" s="5" t="str">
        <f aca="false">IF(AD289&lt;AE289,AE289,AD289)</f>
        <v>Electro Spirit, Giant Snowball, Goblin Demolisher, Goblin Drill, Guards, Mighty Miner, Poison, Tesla</v>
      </c>
      <c r="AH289" s="5" t="str">
        <f aca="false">IF(AD289=AF289,AA289,IF(AA289="Win","Loss",IF(AA289="Loss","Win","Draw")))</f>
        <v>Loss</v>
      </c>
      <c r="AI289" s="5" t="s">
        <v>102</v>
      </c>
    </row>
    <row r="290" customFormat="false" ht="16.5" hidden="false" customHeight="true" outlineLevel="0" collapsed="false">
      <c r="A290" s="7" t="s">
        <v>1074</v>
      </c>
      <c r="B290" s="7" t="n">
        <v>1</v>
      </c>
      <c r="C290" s="7" t="s">
        <v>1061</v>
      </c>
      <c r="D290" s="7" t="s">
        <v>1062</v>
      </c>
      <c r="E290" s="7" t="s">
        <v>676</v>
      </c>
      <c r="F290" s="7" t="s">
        <v>677</v>
      </c>
      <c r="G290" s="7" t="s">
        <v>1075</v>
      </c>
      <c r="H290" s="7" t="s">
        <v>81</v>
      </c>
      <c r="I290" s="7" t="s">
        <v>287</v>
      </c>
      <c r="J290" s="7" t="s">
        <v>149</v>
      </c>
      <c r="K290" s="7" t="s">
        <v>135</v>
      </c>
      <c r="L290" s="7" t="s">
        <v>87</v>
      </c>
      <c r="M290" s="7" t="s">
        <v>148</v>
      </c>
      <c r="N290" s="7" t="s">
        <v>147</v>
      </c>
      <c r="O290" s="7" t="s">
        <v>146</v>
      </c>
      <c r="P290" s="7" t="s">
        <v>94</v>
      </c>
      <c r="Q290" s="7" t="s">
        <v>90</v>
      </c>
      <c r="R290" s="7" t="s">
        <v>181</v>
      </c>
      <c r="S290" s="7" t="s">
        <v>149</v>
      </c>
      <c r="T290" s="7" t="s">
        <v>94</v>
      </c>
      <c r="U290" s="7" t="s">
        <v>95</v>
      </c>
      <c r="V290" s="7" t="s">
        <v>146</v>
      </c>
      <c r="W290" s="7" t="s">
        <v>167</v>
      </c>
      <c r="X290" s="7" t="s">
        <v>202</v>
      </c>
      <c r="Y290" s="7" t="n">
        <v>1</v>
      </c>
      <c r="Z290" s="7" t="n">
        <v>0</v>
      </c>
      <c r="AA290" s="7" t="str">
        <f aca="false">IF(Y290&gt;Z290,"Win",IF(Y290&lt;Z290,"Loss","Draw"))</f>
        <v>Win</v>
      </c>
      <c r="AB290" s="7" t="s">
        <v>99</v>
      </c>
      <c r="AC290" s="7" t="s">
        <v>99</v>
      </c>
      <c r="AD290" s="7" t="s">
        <v>726</v>
      </c>
      <c r="AE290" s="7" t="s">
        <v>414</v>
      </c>
      <c r="AF290" s="7" t="str">
        <f aca="false">IF(AD290&lt;AE290,AD290,AE290)</f>
        <v>Berserker, Fireball, Lava Hound, Skeleton Dragons, Spirit Empress, Tombstone, Valkyrie, Zap</v>
      </c>
      <c r="AG290" s="7" t="str">
        <f aca="false">IF(AD290&lt;AE290,AE290,AD290)</f>
        <v>Fireball, Fisherman, Monk, Royal Giant, Skeleton Dragons, The Log, Tombstone, Zappies</v>
      </c>
      <c r="AH290" s="7" t="str">
        <f aca="false">IF(AD290=AF290,AA290,IF(AA290="Win","Loss",IF(AA290="Loss","Win","Draw")))</f>
        <v>Win</v>
      </c>
      <c r="AI290" s="7" t="s">
        <v>102</v>
      </c>
    </row>
    <row r="291" customFormat="false" ht="16.5" hidden="false" customHeight="true" outlineLevel="0" collapsed="false">
      <c r="A291" s="7" t="s">
        <v>1074</v>
      </c>
      <c r="B291" s="7" t="n">
        <v>2</v>
      </c>
      <c r="C291" s="7" t="s">
        <v>1061</v>
      </c>
      <c r="D291" s="7" t="s">
        <v>1062</v>
      </c>
      <c r="E291" s="7" t="s">
        <v>676</v>
      </c>
      <c r="F291" s="7" t="s">
        <v>677</v>
      </c>
      <c r="G291" s="7" t="s">
        <v>1076</v>
      </c>
      <c r="H291" s="7" t="s">
        <v>81</v>
      </c>
      <c r="I291" s="7" t="s">
        <v>84</v>
      </c>
      <c r="J291" s="7" t="s">
        <v>141</v>
      </c>
      <c r="K291" s="7" t="s">
        <v>107</v>
      </c>
      <c r="L291" s="7" t="s">
        <v>113</v>
      </c>
      <c r="M291" s="7" t="s">
        <v>109</v>
      </c>
      <c r="N291" s="7" t="s">
        <v>111</v>
      </c>
      <c r="O291" s="7" t="s">
        <v>97</v>
      </c>
      <c r="P291" s="7" t="s">
        <v>88</v>
      </c>
      <c r="Q291" s="7" t="s">
        <v>168</v>
      </c>
      <c r="R291" s="7" t="s">
        <v>83</v>
      </c>
      <c r="S291" s="7" t="s">
        <v>82</v>
      </c>
      <c r="T291" s="7" t="s">
        <v>144</v>
      </c>
      <c r="U291" s="7" t="s">
        <v>91</v>
      </c>
      <c r="V291" s="7" t="s">
        <v>97</v>
      </c>
      <c r="W291" s="7" t="s">
        <v>93</v>
      </c>
      <c r="X291" s="7" t="s">
        <v>154</v>
      </c>
      <c r="Y291" s="7" t="n">
        <v>0</v>
      </c>
      <c r="Z291" s="7" t="n">
        <v>1</v>
      </c>
      <c r="AA291" s="7" t="str">
        <f aca="false">IF(Y291&gt;Z291,"Win",IF(Y291&lt;Z291,"Loss","Draw"))</f>
        <v>Loss</v>
      </c>
      <c r="AB291" s="7" t="s">
        <v>99</v>
      </c>
      <c r="AC291" s="7" t="s">
        <v>99</v>
      </c>
      <c r="AD291" s="7" t="s">
        <v>1077</v>
      </c>
      <c r="AE291" s="7" t="s">
        <v>285</v>
      </c>
      <c r="AF291" s="7" t="str">
        <f aca="false">IF(AD291&lt;AE291,AD291,AE291)</f>
        <v>Archers, Barbarian Barrel, Dark Prince, Electro Spirit, Lightning, Royal Hogs, Skeletons, Tesla</v>
      </c>
      <c r="AG291" s="7" t="str">
        <f aca="false">IF(AD291&lt;AE291,AE291,AD291)</f>
        <v>Bomb Tower, Fire Spirit, Giant Snowball, Goblin Drill, Magic Archer, Poison, Ronin, Skeletons</v>
      </c>
      <c r="AH291" s="7" t="str">
        <f aca="false">IF(AD291=AF291,AA291,IF(AA291="Win","Loss",IF(AA291="Loss","Win","Draw")))</f>
        <v>Win</v>
      </c>
      <c r="AI291" s="7" t="s">
        <v>102</v>
      </c>
    </row>
    <row r="292" customFormat="false" ht="16.5" hidden="false" customHeight="true" outlineLevel="0" collapsed="false">
      <c r="A292" s="7" t="s">
        <v>1074</v>
      </c>
      <c r="B292" s="7" t="n">
        <v>3</v>
      </c>
      <c r="C292" s="7" t="s">
        <v>1061</v>
      </c>
      <c r="D292" s="7" t="s">
        <v>1062</v>
      </c>
      <c r="E292" s="7" t="s">
        <v>676</v>
      </c>
      <c r="F292" s="7" t="s">
        <v>677</v>
      </c>
      <c r="G292" s="7" t="s">
        <v>1078</v>
      </c>
      <c r="H292" s="7" t="s">
        <v>81</v>
      </c>
      <c r="I292" s="7" t="s">
        <v>169</v>
      </c>
      <c r="J292" s="7" t="s">
        <v>199</v>
      </c>
      <c r="K292" s="7" t="s">
        <v>200</v>
      </c>
      <c r="L292" s="7" t="s">
        <v>336</v>
      </c>
      <c r="M292" s="7" t="s">
        <v>136</v>
      </c>
      <c r="N292" s="7" t="s">
        <v>191</v>
      </c>
      <c r="O292" s="7" t="s">
        <v>91</v>
      </c>
      <c r="P292" s="7" t="s">
        <v>154</v>
      </c>
      <c r="Q292" s="7" t="s">
        <v>210</v>
      </c>
      <c r="R292" s="7" t="s">
        <v>199</v>
      </c>
      <c r="S292" s="7" t="s">
        <v>239</v>
      </c>
      <c r="T292" s="7" t="s">
        <v>109</v>
      </c>
      <c r="U292" s="7" t="s">
        <v>393</v>
      </c>
      <c r="V292" s="7" t="s">
        <v>227</v>
      </c>
      <c r="W292" s="7" t="s">
        <v>112</v>
      </c>
      <c r="X292" s="7" t="s">
        <v>240</v>
      </c>
      <c r="Y292" s="7" t="n">
        <v>1</v>
      </c>
      <c r="Z292" s="7" t="n">
        <v>0</v>
      </c>
      <c r="AA292" s="7" t="str">
        <f aca="false">IF(Y292&gt;Z292,"Win",IF(Y292&lt;Z292,"Loss","Draw"))</f>
        <v>Win</v>
      </c>
      <c r="AB292" s="7" t="s">
        <v>99</v>
      </c>
      <c r="AC292" s="7" t="s">
        <v>99</v>
      </c>
      <c r="AD292" s="7" t="s">
        <v>778</v>
      </c>
      <c r="AE292" s="7" t="s">
        <v>1079</v>
      </c>
      <c r="AF292" s="7" t="str">
        <f aca="false">IF(AD292&lt;AE292,AD292,AE292)</f>
        <v>Arrows, Bandit, Battle Ram, Electro Wizard, Golden Knight, Mega Knight, Mother Witch, Ronin</v>
      </c>
      <c r="AG292" s="7" t="str">
        <f aca="false">IF(AD292&lt;AE292,AE292,AD292)</f>
        <v>Baby Dragon, Barbarian Barrel, Goblin Cage, Golden Knight, Golem, Ice Wizard, Lightning, Tornado</v>
      </c>
      <c r="AH292" s="7" t="str">
        <f aca="false">IF(AD292=AF292,AA292,IF(AA292="Win","Loss",IF(AA292="Loss","Win","Draw")))</f>
        <v>Loss</v>
      </c>
      <c r="AI292" s="7" t="s">
        <v>102</v>
      </c>
    </row>
    <row r="293" customFormat="false" ht="16.5" hidden="false" customHeight="true" outlineLevel="0" collapsed="false">
      <c r="A293" s="7" t="s">
        <v>1080</v>
      </c>
      <c r="B293" s="7" t="n">
        <v>1</v>
      </c>
      <c r="C293" s="7" t="s">
        <v>1061</v>
      </c>
      <c r="D293" s="7" t="s">
        <v>1062</v>
      </c>
      <c r="E293" s="7" t="s">
        <v>676</v>
      </c>
      <c r="F293" s="7" t="s">
        <v>677</v>
      </c>
      <c r="G293" s="7" t="s">
        <v>1081</v>
      </c>
      <c r="H293" s="7" t="s">
        <v>81</v>
      </c>
      <c r="I293" s="7" t="s">
        <v>140</v>
      </c>
      <c r="J293" s="7" t="s">
        <v>141</v>
      </c>
      <c r="K293" s="7" t="s">
        <v>153</v>
      </c>
      <c r="L293" s="7" t="s">
        <v>226</v>
      </c>
      <c r="M293" s="7" t="s">
        <v>336</v>
      </c>
      <c r="N293" s="7" t="s">
        <v>97</v>
      </c>
      <c r="O293" s="7" t="s">
        <v>91</v>
      </c>
      <c r="P293" s="7" t="s">
        <v>113</v>
      </c>
      <c r="Q293" s="7" t="s">
        <v>225</v>
      </c>
      <c r="R293" s="7" t="s">
        <v>141</v>
      </c>
      <c r="S293" s="7" t="s">
        <v>140</v>
      </c>
      <c r="T293" s="7" t="s">
        <v>87</v>
      </c>
      <c r="U293" s="7" t="s">
        <v>113</v>
      </c>
      <c r="V293" s="7" t="s">
        <v>111</v>
      </c>
      <c r="W293" s="7" t="s">
        <v>226</v>
      </c>
      <c r="X293" s="7" t="s">
        <v>120</v>
      </c>
      <c r="Y293" s="7" t="n">
        <v>1</v>
      </c>
      <c r="Z293" s="7" t="n">
        <v>0</v>
      </c>
      <c r="AA293" s="7" t="str">
        <f aca="false">IF(Y293&gt;Z293,"Win",IF(Y293&lt;Z293,"Loss","Draw"))</f>
        <v>Win</v>
      </c>
      <c r="AB293" s="7" t="s">
        <v>99</v>
      </c>
      <c r="AC293" s="7" t="s">
        <v>99</v>
      </c>
      <c r="AD293" s="7" t="s">
        <v>477</v>
      </c>
      <c r="AE293" s="7" t="s">
        <v>228</v>
      </c>
      <c r="AF293" s="7" t="str">
        <f aca="false">IF(AD293&lt;AE293,AD293,AE293)</f>
        <v>Barbarian Barrel, Bomb Tower, Goblinstein, Magic Archer, Miner, Skeletons, Tornado, Wall Breakers</v>
      </c>
      <c r="AG293" s="7" t="str">
        <f aca="false">IF(AD293&lt;AE293,AE293,AD293)</f>
        <v>Bats, Berserker, Bomb Tower, Fire Spirit, Magic Archer, Miner, Royal Delivery, Wall Breakers</v>
      </c>
      <c r="AH293" s="7" t="str">
        <f aca="false">IF(AD293=AF293,AA293,IF(AA293="Win","Loss",IF(AA293="Loss","Win","Draw")))</f>
        <v>Win</v>
      </c>
      <c r="AI293" s="7" t="s">
        <v>102</v>
      </c>
    </row>
    <row r="294" customFormat="false" ht="16.5" hidden="false" customHeight="true" outlineLevel="0" collapsed="false">
      <c r="A294" s="7" t="s">
        <v>1080</v>
      </c>
      <c r="B294" s="7" t="n">
        <v>2</v>
      </c>
      <c r="C294" s="7" t="s">
        <v>1061</v>
      </c>
      <c r="D294" s="7" t="s">
        <v>1062</v>
      </c>
      <c r="E294" s="7" t="s">
        <v>676</v>
      </c>
      <c r="F294" s="7" t="s">
        <v>677</v>
      </c>
      <c r="G294" s="7" t="s">
        <v>1082</v>
      </c>
      <c r="H294" s="7" t="s">
        <v>81</v>
      </c>
      <c r="I294" s="7" t="s">
        <v>168</v>
      </c>
      <c r="J294" s="7" t="s">
        <v>1083</v>
      </c>
      <c r="K294" s="7" t="s">
        <v>144</v>
      </c>
      <c r="L294" s="7" t="s">
        <v>94</v>
      </c>
      <c r="M294" s="7" t="s">
        <v>167</v>
      </c>
      <c r="N294" s="7" t="s">
        <v>109</v>
      </c>
      <c r="O294" s="7" t="s">
        <v>93</v>
      </c>
      <c r="P294" s="7" t="s">
        <v>87</v>
      </c>
      <c r="Q294" s="7" t="s">
        <v>96</v>
      </c>
      <c r="R294" s="7" t="s">
        <v>181</v>
      </c>
      <c r="S294" s="7" t="s">
        <v>90</v>
      </c>
      <c r="T294" s="7" t="s">
        <v>93</v>
      </c>
      <c r="U294" s="7" t="s">
        <v>94</v>
      </c>
      <c r="V294" s="7" t="s">
        <v>95</v>
      </c>
      <c r="W294" s="7" t="s">
        <v>97</v>
      </c>
      <c r="X294" s="7" t="s">
        <v>167</v>
      </c>
      <c r="Y294" s="7" t="n">
        <v>1</v>
      </c>
      <c r="Z294" s="7" t="n">
        <v>0</v>
      </c>
      <c r="AA294" s="7" t="str">
        <f aca="false">IF(Y294&gt;Z294,"Win",IF(Y294&lt;Z294,"Loss","Draw"))</f>
        <v>Win</v>
      </c>
      <c r="AB294" s="7" t="s">
        <v>99</v>
      </c>
      <c r="AC294" s="7" t="s">
        <v>99</v>
      </c>
      <c r="AD294" s="7" t="s">
        <v>1084</v>
      </c>
      <c r="AE294" s="7" t="s">
        <v>1085</v>
      </c>
      <c r="AF294" s="7" t="str">
        <f aca="false">IF(AD294&lt;AE294,AD294,AE294)</f>
        <v>Berserker, Electro Spirit, Fireball, Little Prince, Ronin, Royal Hogs, Tesla, The Log</v>
      </c>
      <c r="AG294" s="7" t="str">
        <f aca="false">IF(AD294&lt;AE294,AE294,AD294)</f>
        <v>Electro Spirit, Fireball, Fisherman, Hunter, Monk, Royal Giant, Skeletons, The Log</v>
      </c>
      <c r="AH294" s="7" t="str">
        <f aca="false">IF(AD294=AF294,AA294,IF(AA294="Win","Loss",IF(AA294="Loss","Win","Draw")))</f>
        <v>Win</v>
      </c>
      <c r="AI294" s="7" t="s">
        <v>102</v>
      </c>
    </row>
    <row r="295" customFormat="false" ht="16.5" hidden="false" customHeight="true" outlineLevel="0" collapsed="false">
      <c r="A295" s="7" t="s">
        <v>1080</v>
      </c>
      <c r="B295" s="7" t="n">
        <v>3</v>
      </c>
      <c r="C295" s="7" t="s">
        <v>1061</v>
      </c>
      <c r="D295" s="7" t="s">
        <v>1062</v>
      </c>
      <c r="E295" s="7" t="s">
        <v>676</v>
      </c>
      <c r="F295" s="7" t="s">
        <v>677</v>
      </c>
      <c r="G295" s="7" t="s">
        <v>1086</v>
      </c>
      <c r="H295" s="7" t="s">
        <v>81</v>
      </c>
      <c r="I295" s="7" t="s">
        <v>114</v>
      </c>
      <c r="J295" s="7" t="s">
        <v>318</v>
      </c>
      <c r="K295" s="7" t="s">
        <v>1087</v>
      </c>
      <c r="L295" s="7" t="s">
        <v>257</v>
      </c>
      <c r="M295" s="7" t="s">
        <v>176</v>
      </c>
      <c r="N295" s="7" t="s">
        <v>143</v>
      </c>
      <c r="O295" s="7" t="s">
        <v>111</v>
      </c>
      <c r="P295" s="7" t="s">
        <v>655</v>
      </c>
      <c r="Q295" s="7" t="s">
        <v>116</v>
      </c>
      <c r="R295" s="7" t="s">
        <v>153</v>
      </c>
      <c r="S295" s="7" t="s">
        <v>114</v>
      </c>
      <c r="T295" s="7" t="s">
        <v>91</v>
      </c>
      <c r="U295" s="7" t="s">
        <v>154</v>
      </c>
      <c r="V295" s="7" t="s">
        <v>109</v>
      </c>
      <c r="W295" s="7" t="s">
        <v>655</v>
      </c>
      <c r="X295" s="7" t="s">
        <v>191</v>
      </c>
      <c r="Y295" s="7" t="n">
        <v>1</v>
      </c>
      <c r="Z295" s="7" t="n">
        <v>0</v>
      </c>
      <c r="AA295" s="7" t="str">
        <f aca="false">IF(Y295&gt;Z295,"Win",IF(Y295&lt;Z295,"Loss","Draw"))</f>
        <v>Win</v>
      </c>
      <c r="AB295" s="7" t="s">
        <v>99</v>
      </c>
      <c r="AC295" s="7" t="s">
        <v>99</v>
      </c>
      <c r="AD295" s="7" t="s">
        <v>1088</v>
      </c>
      <c r="AE295" s="7" t="s">
        <v>1089</v>
      </c>
      <c r="AF295" s="7" t="str">
        <f aca="false">IF(AD295&lt;AE295,AD295,AE295)</f>
        <v>Barbarian Barrel, Goblin Gang, Goblinstein, Ice Wizard, Lightning, Mortar, Ronin, Skeleton Barrel</v>
      </c>
      <c r="AG295" s="7" t="str">
        <f aca="false">IF(AD295&lt;AE295,AE295,AD295)</f>
        <v>Dart Goblin, Fire Spirit, Goblin Gang, Ice Spirit, Minion Horde, Skeleton Barrel, Skeleton King, Vines</v>
      </c>
      <c r="AH295" s="7" t="str">
        <f aca="false">IF(AD295=AF295,AA295,IF(AA295="Win","Loss",IF(AA295="Loss","Win","Draw")))</f>
        <v>Loss</v>
      </c>
      <c r="AI295" s="7" t="s">
        <v>102</v>
      </c>
    </row>
    <row r="296" customFormat="false" ht="16.5" hidden="false" customHeight="true" outlineLevel="0" collapsed="false">
      <c r="A296" s="7" t="s">
        <v>1090</v>
      </c>
      <c r="B296" s="7" t="n">
        <v>1</v>
      </c>
      <c r="C296" s="7" t="s">
        <v>1061</v>
      </c>
      <c r="D296" s="7" t="s">
        <v>1062</v>
      </c>
      <c r="E296" s="7" t="s">
        <v>676</v>
      </c>
      <c r="F296" s="7" t="s">
        <v>677</v>
      </c>
      <c r="G296" s="7" t="s">
        <v>1091</v>
      </c>
      <c r="H296" s="7" t="s">
        <v>81</v>
      </c>
      <c r="I296" s="7" t="s">
        <v>168</v>
      </c>
      <c r="J296" s="7" t="s">
        <v>108</v>
      </c>
      <c r="K296" s="7" t="s">
        <v>170</v>
      </c>
      <c r="L296" s="7" t="s">
        <v>183</v>
      </c>
      <c r="M296" s="7" t="s">
        <v>111</v>
      </c>
      <c r="N296" s="7" t="s">
        <v>97</v>
      </c>
      <c r="O296" s="7" t="s">
        <v>120</v>
      </c>
      <c r="P296" s="7" t="s">
        <v>167</v>
      </c>
      <c r="Q296" s="7" t="s">
        <v>287</v>
      </c>
      <c r="R296" s="7" t="s">
        <v>149</v>
      </c>
      <c r="S296" s="7" t="s">
        <v>135</v>
      </c>
      <c r="T296" s="7" t="s">
        <v>146</v>
      </c>
      <c r="U296" s="7" t="s">
        <v>87</v>
      </c>
      <c r="V296" s="7" t="s">
        <v>94</v>
      </c>
      <c r="W296" s="7" t="s">
        <v>148</v>
      </c>
      <c r="X296" s="7" t="s">
        <v>147</v>
      </c>
      <c r="Y296" s="7" t="n">
        <v>0</v>
      </c>
      <c r="Z296" s="7" t="n">
        <v>1</v>
      </c>
      <c r="AA296" s="7" t="str">
        <f aca="false">IF(Y296&gt;Z296,"Win",IF(Y296&lt;Z296,"Loss","Draw"))</f>
        <v>Loss</v>
      </c>
      <c r="AB296" s="7" t="s">
        <v>99</v>
      </c>
      <c r="AC296" s="7" t="s">
        <v>99</v>
      </c>
      <c r="AD296" s="7" t="s">
        <v>742</v>
      </c>
      <c r="AE296" s="7" t="s">
        <v>726</v>
      </c>
      <c r="AF296" s="7" t="str">
        <f aca="false">IF(AD296&lt;AE296,AD296,AE296)</f>
        <v>Archer Queen, Cannon, Earthquake, Fire Spirit, Royal Delivery, Royal Hogs, Skeletons, The Log</v>
      </c>
      <c r="AG296" s="7" t="str">
        <f aca="false">IF(AD296&lt;AE296,AE296,AD296)</f>
        <v>Berserker, Fireball, Lava Hound, Skeleton Dragons, Spirit Empress, Tombstone, Valkyrie, Zap</v>
      </c>
      <c r="AH296" s="7" t="str">
        <f aca="false">IF(AD296=AF296,AA296,IF(AA296="Win","Loss",IF(AA296="Loss","Win","Draw")))</f>
        <v>Loss</v>
      </c>
      <c r="AI296" s="7" t="s">
        <v>102</v>
      </c>
    </row>
    <row r="297" customFormat="false" ht="16.5" hidden="false" customHeight="true" outlineLevel="0" collapsed="false">
      <c r="A297" s="7" t="s">
        <v>1090</v>
      </c>
      <c r="B297" s="7" t="n">
        <v>2</v>
      </c>
      <c r="C297" s="7" t="s">
        <v>1061</v>
      </c>
      <c r="D297" s="7" t="s">
        <v>1062</v>
      </c>
      <c r="E297" s="7" t="s">
        <v>676</v>
      </c>
      <c r="F297" s="7" t="s">
        <v>677</v>
      </c>
      <c r="G297" s="7" t="s">
        <v>1092</v>
      </c>
      <c r="H297" s="7" t="s">
        <v>81</v>
      </c>
      <c r="I297" s="7" t="s">
        <v>84</v>
      </c>
      <c r="J297" s="7" t="s">
        <v>232</v>
      </c>
      <c r="K297" s="7" t="s">
        <v>144</v>
      </c>
      <c r="L297" s="7" t="s">
        <v>107</v>
      </c>
      <c r="M297" s="7" t="s">
        <v>130</v>
      </c>
      <c r="N297" s="7" t="s">
        <v>88</v>
      </c>
      <c r="O297" s="7" t="s">
        <v>87</v>
      </c>
      <c r="P297" s="7" t="s">
        <v>91</v>
      </c>
      <c r="Q297" s="7" t="s">
        <v>168</v>
      </c>
      <c r="R297" s="7" t="s">
        <v>141</v>
      </c>
      <c r="S297" s="7" t="s">
        <v>144</v>
      </c>
      <c r="T297" s="7" t="s">
        <v>91</v>
      </c>
      <c r="U297" s="7" t="s">
        <v>93</v>
      </c>
      <c r="V297" s="7" t="s">
        <v>154</v>
      </c>
      <c r="W297" s="7" t="s">
        <v>109</v>
      </c>
      <c r="X297" s="7" t="s">
        <v>97</v>
      </c>
      <c r="Y297" s="7" t="n">
        <v>0</v>
      </c>
      <c r="Z297" s="7" t="n">
        <v>1</v>
      </c>
      <c r="AA297" s="7" t="str">
        <f aca="false">IF(Y297&gt;Z297,"Win",IF(Y297&lt;Z297,"Loss","Draw"))</f>
        <v>Loss</v>
      </c>
      <c r="AB297" s="7" t="s">
        <v>99</v>
      </c>
      <c r="AC297" s="7" t="s">
        <v>99</v>
      </c>
      <c r="AD297" s="7" t="s">
        <v>1093</v>
      </c>
      <c r="AE297" s="7" t="s">
        <v>223</v>
      </c>
      <c r="AF297" s="7" t="str">
        <f aca="false">IF(AD297&lt;AE297,AD297,AE297)</f>
        <v>Barbarian Barrel, Berserker, Bomber, Giant Snowball, Goblin Drill, Mighty Miner, Poison, Tesla</v>
      </c>
      <c r="AG297" s="7" t="str">
        <f aca="false">IF(AD297&lt;AE297,AE297,AD297)</f>
        <v>Barbarian Barrel, Electro Spirit, Lightning, Magic Archer, Ronin, Royal Hogs, Skeletons, Tesla</v>
      </c>
      <c r="AH297" s="7" t="str">
        <f aca="false">IF(AD297=AF297,AA297,IF(AA297="Win","Loss",IF(AA297="Loss","Win","Draw")))</f>
        <v>Loss</v>
      </c>
      <c r="AI297" s="7" t="s">
        <v>102</v>
      </c>
    </row>
    <row r="298" customFormat="false" ht="16.5" hidden="false" customHeight="true" outlineLevel="0" collapsed="false">
      <c r="A298" s="7" t="s">
        <v>1090</v>
      </c>
      <c r="B298" s="7" t="n">
        <v>3</v>
      </c>
      <c r="C298" s="7" t="s">
        <v>1061</v>
      </c>
      <c r="D298" s="7" t="s">
        <v>1062</v>
      </c>
      <c r="E298" s="7" t="s">
        <v>676</v>
      </c>
      <c r="F298" s="7" t="s">
        <v>677</v>
      </c>
      <c r="G298" s="7" t="s">
        <v>1094</v>
      </c>
      <c r="H298" s="7" t="s">
        <v>81</v>
      </c>
      <c r="I298" s="7" t="s">
        <v>90</v>
      </c>
      <c r="J298" s="7" t="s">
        <v>181</v>
      </c>
      <c r="K298" s="7" t="s">
        <v>149</v>
      </c>
      <c r="L298" s="7" t="s">
        <v>227</v>
      </c>
      <c r="M298" s="7" t="s">
        <v>146</v>
      </c>
      <c r="N298" s="7" t="s">
        <v>94</v>
      </c>
      <c r="O298" s="7" t="s">
        <v>155</v>
      </c>
      <c r="P298" s="7" t="s">
        <v>95</v>
      </c>
      <c r="Q298" s="7" t="s">
        <v>84</v>
      </c>
      <c r="R298" s="7" t="s">
        <v>232</v>
      </c>
      <c r="S298" s="7" t="s">
        <v>82</v>
      </c>
      <c r="T298" s="7" t="s">
        <v>107</v>
      </c>
      <c r="U298" s="7" t="s">
        <v>88</v>
      </c>
      <c r="V298" s="7" t="s">
        <v>170</v>
      </c>
      <c r="W298" s="7" t="s">
        <v>111</v>
      </c>
      <c r="X298" s="7" t="s">
        <v>110</v>
      </c>
      <c r="Y298" s="7" t="n">
        <v>0</v>
      </c>
      <c r="Z298" s="7" t="n">
        <v>1</v>
      </c>
      <c r="AA298" s="7" t="str">
        <f aca="false">IF(Y298&gt;Z298,"Win",IF(Y298&lt;Z298,"Loss","Draw"))</f>
        <v>Loss</v>
      </c>
      <c r="AB298" s="7" t="s">
        <v>99</v>
      </c>
      <c r="AC298" s="7" t="s">
        <v>99</v>
      </c>
      <c r="AD298" s="7" t="s">
        <v>1095</v>
      </c>
      <c r="AE298" s="7" t="s">
        <v>1096</v>
      </c>
      <c r="AF298" s="7" t="str">
        <f aca="false">IF(AD298&lt;AE298,AD298,AE298)</f>
        <v>Archers, Cannon, Fire Spirit, Giant Snowball, Goblin Drill, Guards, Mighty Miner, Poison</v>
      </c>
      <c r="AG298" s="7" t="str">
        <f aca="false">IF(AD298&lt;AE298,AE298,AD298)</f>
        <v>Fireball, Fisherman, Monk, Mother Witch, Rage, Royal Giant, Skeleton Dragons, Tombstone</v>
      </c>
      <c r="AH298" s="7" t="str">
        <f aca="false">IF(AD298=AF298,AA298,IF(AA298="Win","Loss",IF(AA298="Loss","Win","Draw")))</f>
        <v>Win</v>
      </c>
      <c r="AI298" s="7" t="s">
        <v>102</v>
      </c>
    </row>
    <row r="299" customFormat="false" ht="16.5" hidden="false" customHeight="true" outlineLevel="0" collapsed="false">
      <c r="A299" s="7" t="s">
        <v>1097</v>
      </c>
      <c r="B299" s="7" t="n">
        <v>1</v>
      </c>
      <c r="C299" s="7" t="s">
        <v>1061</v>
      </c>
      <c r="D299" s="7" t="s">
        <v>1062</v>
      </c>
      <c r="E299" s="7" t="s">
        <v>676</v>
      </c>
      <c r="F299" s="7" t="s">
        <v>677</v>
      </c>
      <c r="G299" s="7" t="s">
        <v>1098</v>
      </c>
      <c r="H299" s="7" t="s">
        <v>81</v>
      </c>
      <c r="I299" s="7" t="s">
        <v>168</v>
      </c>
      <c r="J299" s="7" t="s">
        <v>141</v>
      </c>
      <c r="K299" s="7" t="s">
        <v>144</v>
      </c>
      <c r="L299" s="7" t="s">
        <v>97</v>
      </c>
      <c r="M299" s="7" t="s">
        <v>93</v>
      </c>
      <c r="N299" s="7" t="s">
        <v>109</v>
      </c>
      <c r="O299" s="7" t="s">
        <v>154</v>
      </c>
      <c r="P299" s="7" t="s">
        <v>91</v>
      </c>
      <c r="Q299" s="7" t="s">
        <v>92</v>
      </c>
      <c r="R299" s="7" t="s">
        <v>91</v>
      </c>
      <c r="S299" s="7" t="s">
        <v>90</v>
      </c>
      <c r="T299" s="7" t="s">
        <v>93</v>
      </c>
      <c r="U299" s="7" t="s">
        <v>94</v>
      </c>
      <c r="V299" s="7" t="s">
        <v>95</v>
      </c>
      <c r="W299" s="7" t="s">
        <v>96</v>
      </c>
      <c r="X299" s="7" t="s">
        <v>97</v>
      </c>
      <c r="Y299" s="7" t="n">
        <v>0</v>
      </c>
      <c r="Z299" s="7" t="n">
        <v>1</v>
      </c>
      <c r="AA299" s="7" t="str">
        <f aca="false">IF(Y299&gt;Z299,"Win",IF(Y299&lt;Z299,"Loss","Draw"))</f>
        <v>Loss</v>
      </c>
      <c r="AB299" s="7" t="s">
        <v>99</v>
      </c>
      <c r="AC299" s="7" t="s">
        <v>99</v>
      </c>
      <c r="AD299" s="7" t="s">
        <v>223</v>
      </c>
      <c r="AE299" s="7" t="s">
        <v>101</v>
      </c>
      <c r="AF299" s="7" t="str">
        <f aca="false">IF(AD299&lt;AE299,AD299,AE299)</f>
        <v>Barbarian Barrel, Electro Spirit, Fireball, Fisherman, Hunter, Royal Ghost, Royal Giant, Skeletons</v>
      </c>
      <c r="AG299" s="7" t="str">
        <f aca="false">IF(AD299&lt;AE299,AE299,AD299)</f>
        <v>Barbarian Barrel, Electro Spirit, Lightning, Magic Archer, Ronin, Royal Hogs, Skeletons, Tesla</v>
      </c>
      <c r="AH299" s="7" t="str">
        <f aca="false">IF(AD299=AF299,AA299,IF(AA299="Win","Loss",IF(AA299="Loss","Win","Draw")))</f>
        <v>Win</v>
      </c>
      <c r="AI299" s="7" t="s">
        <v>102</v>
      </c>
    </row>
    <row r="300" customFormat="false" ht="16.5" hidden="false" customHeight="true" outlineLevel="0" collapsed="false">
      <c r="A300" s="7" t="s">
        <v>1097</v>
      </c>
      <c r="B300" s="7" t="n">
        <v>2</v>
      </c>
      <c r="C300" s="7" t="s">
        <v>1061</v>
      </c>
      <c r="D300" s="7" t="s">
        <v>1062</v>
      </c>
      <c r="E300" s="7" t="s">
        <v>676</v>
      </c>
      <c r="F300" s="7" t="s">
        <v>677</v>
      </c>
      <c r="G300" s="7" t="s">
        <v>1099</v>
      </c>
      <c r="H300" s="7" t="s">
        <v>81</v>
      </c>
      <c r="I300" s="7" t="s">
        <v>433</v>
      </c>
      <c r="J300" s="7" t="s">
        <v>232</v>
      </c>
      <c r="K300" s="7" t="s">
        <v>84</v>
      </c>
      <c r="L300" s="7" t="s">
        <v>113</v>
      </c>
      <c r="M300" s="7" t="s">
        <v>87</v>
      </c>
      <c r="N300" s="7" t="s">
        <v>107</v>
      </c>
      <c r="O300" s="7" t="s">
        <v>88</v>
      </c>
      <c r="P300" s="7" t="s">
        <v>86</v>
      </c>
      <c r="Q300" s="7" t="s">
        <v>142</v>
      </c>
      <c r="R300" s="7" t="s">
        <v>141</v>
      </c>
      <c r="S300" s="7" t="s">
        <v>140</v>
      </c>
      <c r="T300" s="7" t="s">
        <v>87</v>
      </c>
      <c r="U300" s="7" t="s">
        <v>111</v>
      </c>
      <c r="V300" s="7" t="s">
        <v>143</v>
      </c>
      <c r="W300" s="7" t="s">
        <v>120</v>
      </c>
      <c r="X300" s="7" t="s">
        <v>144</v>
      </c>
      <c r="Y300" s="7" t="n">
        <v>0</v>
      </c>
      <c r="Z300" s="7" t="n">
        <v>1</v>
      </c>
      <c r="AA300" s="7" t="str">
        <f aca="false">IF(Y300&gt;Z300,"Win",IF(Y300&lt;Z300,"Loss","Draw"))</f>
        <v>Loss</v>
      </c>
      <c r="AB300" s="7" t="s">
        <v>99</v>
      </c>
      <c r="AC300" s="7" t="s">
        <v>99</v>
      </c>
      <c r="AD300" s="7" t="s">
        <v>1100</v>
      </c>
      <c r="AE300" s="7" t="s">
        <v>150</v>
      </c>
      <c r="AF300" s="7" t="str">
        <f aca="false">IF(AD300&lt;AE300,AD300,AE300)</f>
        <v>Berserker, Bomb Tower, Giant Snowball, Goblin Demolisher, Goblin Drill, Mighty Miner, Poison, Princess</v>
      </c>
      <c r="AG300" s="7" t="str">
        <f aca="false">IF(AD300&lt;AE300,AE300,AD300)</f>
        <v>Berserker, Fire Spirit, Goblin Barrel, Ice Spirit, Magic Archer, Royal Delivery, Tesla, Wall Breakers</v>
      </c>
      <c r="AH300" s="7" t="str">
        <f aca="false">IF(AD300=AF300,AA300,IF(AA300="Win","Loss",IF(AA300="Loss","Win","Draw")))</f>
        <v>Loss</v>
      </c>
      <c r="AI300" s="7" t="s">
        <v>102</v>
      </c>
    </row>
    <row r="301" customFormat="false" ht="16.5" hidden="false" customHeight="true" outlineLevel="0" collapsed="false">
      <c r="A301" s="7" t="s">
        <v>1097</v>
      </c>
      <c r="B301" s="7" t="n">
        <v>3</v>
      </c>
      <c r="C301" s="7" t="s">
        <v>1061</v>
      </c>
      <c r="D301" s="7" t="s">
        <v>1062</v>
      </c>
      <c r="E301" s="7" t="s">
        <v>676</v>
      </c>
      <c r="F301" s="7" t="s">
        <v>677</v>
      </c>
      <c r="G301" s="7" t="s">
        <v>1101</v>
      </c>
      <c r="H301" s="7" t="s">
        <v>81</v>
      </c>
      <c r="I301" s="7" t="s">
        <v>375</v>
      </c>
      <c r="J301" s="7" t="s">
        <v>145</v>
      </c>
      <c r="K301" s="7" t="s">
        <v>135</v>
      </c>
      <c r="L301" s="7" t="s">
        <v>327</v>
      </c>
      <c r="M301" s="7" t="s">
        <v>336</v>
      </c>
      <c r="N301" s="7" t="s">
        <v>202</v>
      </c>
      <c r="O301" s="7" t="s">
        <v>226</v>
      </c>
      <c r="P301" s="7" t="s">
        <v>149</v>
      </c>
      <c r="Q301" s="7" t="s">
        <v>82</v>
      </c>
      <c r="R301" s="7" t="s">
        <v>115</v>
      </c>
      <c r="S301" s="7" t="s">
        <v>84</v>
      </c>
      <c r="T301" s="7" t="s">
        <v>86</v>
      </c>
      <c r="U301" s="7" t="s">
        <v>89</v>
      </c>
      <c r="V301" s="7" t="s">
        <v>85</v>
      </c>
      <c r="W301" s="7" t="s">
        <v>88</v>
      </c>
      <c r="X301" s="7" t="s">
        <v>109</v>
      </c>
      <c r="Y301" s="7" t="n">
        <v>1</v>
      </c>
      <c r="Z301" s="7" t="n">
        <v>0</v>
      </c>
      <c r="AA301" s="7" t="str">
        <f aca="false">IF(Y301&gt;Z301,"Win",IF(Y301&lt;Z301,"Loss","Draw"))</f>
        <v>Win</v>
      </c>
      <c r="AB301" s="7" t="s">
        <v>99</v>
      </c>
      <c r="AC301" s="7" t="s">
        <v>99</v>
      </c>
      <c r="AD301" s="7" t="s">
        <v>711</v>
      </c>
      <c r="AE301" s="7" t="s">
        <v>1102</v>
      </c>
      <c r="AF301" s="7" t="str">
        <f aca="false">IF(AD301&lt;AE301,AD301,AE301)</f>
        <v>Archers, Giant Snowball, Goblin Demolisher, Goblin Hut, Goblins, Graveyard, Poison, Ronin</v>
      </c>
      <c r="AG301" s="7" t="str">
        <f aca="false">IF(AD301&lt;AE301,AE301,AD301)</f>
        <v>Balloon, Executioner, Giant Skeleton, Miner, Tombstone, Tornado, Zap, Zappies</v>
      </c>
      <c r="AH301" s="7" t="str">
        <f aca="false">IF(AD301=AF301,AA301,IF(AA301="Win","Loss",IF(AA301="Loss","Win","Draw")))</f>
        <v>Loss</v>
      </c>
      <c r="AI301" s="7" t="s">
        <v>102</v>
      </c>
    </row>
    <row r="302" customFormat="false" ht="16.5" hidden="false" customHeight="true" outlineLevel="0" collapsed="false">
      <c r="A302" s="7" t="s">
        <v>1103</v>
      </c>
      <c r="B302" s="7" t="n">
        <v>1</v>
      </c>
      <c r="C302" s="7" t="s">
        <v>1061</v>
      </c>
      <c r="D302" s="7" t="s">
        <v>1062</v>
      </c>
      <c r="E302" s="7" t="s">
        <v>676</v>
      </c>
      <c r="F302" s="7" t="s">
        <v>677</v>
      </c>
      <c r="G302" s="7" t="s">
        <v>1104</v>
      </c>
      <c r="H302" s="7" t="s">
        <v>81</v>
      </c>
      <c r="I302" s="7" t="s">
        <v>82</v>
      </c>
      <c r="J302" s="7" t="s">
        <v>91</v>
      </c>
      <c r="K302" s="7" t="s">
        <v>144</v>
      </c>
      <c r="L302" s="7" t="s">
        <v>109</v>
      </c>
      <c r="M302" s="7" t="s">
        <v>97</v>
      </c>
      <c r="N302" s="7" t="s">
        <v>143</v>
      </c>
      <c r="O302" s="7" t="s">
        <v>88</v>
      </c>
      <c r="P302" s="7" t="s">
        <v>85</v>
      </c>
      <c r="Q302" s="7" t="s">
        <v>239</v>
      </c>
      <c r="R302" s="7" t="s">
        <v>199</v>
      </c>
      <c r="S302" s="7" t="s">
        <v>210</v>
      </c>
      <c r="T302" s="7" t="s">
        <v>112</v>
      </c>
      <c r="U302" s="7" t="s">
        <v>240</v>
      </c>
      <c r="V302" s="7" t="s">
        <v>227</v>
      </c>
      <c r="W302" s="7" t="s">
        <v>109</v>
      </c>
      <c r="X302" s="7" t="s">
        <v>202</v>
      </c>
      <c r="Y302" s="7" t="n">
        <v>0</v>
      </c>
      <c r="Z302" s="7" t="n">
        <v>1</v>
      </c>
      <c r="AA302" s="7" t="str">
        <f aca="false">IF(Y302&gt;Z302,"Win",IF(Y302&lt;Z302,"Loss","Draw"))</f>
        <v>Loss</v>
      </c>
      <c r="AB302" s="7" t="s">
        <v>99</v>
      </c>
      <c r="AC302" s="7" t="s">
        <v>99</v>
      </c>
      <c r="AD302" s="7" t="s">
        <v>494</v>
      </c>
      <c r="AE302" s="7" t="s">
        <v>242</v>
      </c>
      <c r="AF302" s="7" t="str">
        <f aca="false">IF(AD302&lt;AE302,AD302,AE302)</f>
        <v>Archers, Barbarian Barrel, Graveyard, Ice Spirit, Poison, Ronin, Skeletons, Tesla</v>
      </c>
      <c r="AG302" s="7" t="str">
        <f aca="false">IF(AD302&lt;AE302,AE302,AD302)</f>
        <v>Arrows, Bandit, Battle Ram, Golden Knight, Mega Knight, Mother Witch, Ronin, Zappies</v>
      </c>
      <c r="AH302" s="7" t="str">
        <f aca="false">IF(AD302=AF302,AA302,IF(AA302="Win","Loss",IF(AA302="Loss","Win","Draw")))</f>
        <v>Loss</v>
      </c>
      <c r="AI302" s="7" t="s">
        <v>102</v>
      </c>
    </row>
    <row r="303" customFormat="false" ht="16.5" hidden="false" customHeight="true" outlineLevel="0" collapsed="false">
      <c r="A303" s="7" t="s">
        <v>1103</v>
      </c>
      <c r="B303" s="7" t="n">
        <v>2</v>
      </c>
      <c r="C303" s="7" t="s">
        <v>1061</v>
      </c>
      <c r="D303" s="7" t="s">
        <v>1062</v>
      </c>
      <c r="E303" s="7" t="s">
        <v>676</v>
      </c>
      <c r="F303" s="7" t="s">
        <v>677</v>
      </c>
      <c r="G303" s="7" t="s">
        <v>1105</v>
      </c>
      <c r="H303" s="7" t="s">
        <v>81</v>
      </c>
      <c r="I303" s="7" t="s">
        <v>271</v>
      </c>
      <c r="J303" s="7" t="s">
        <v>175</v>
      </c>
      <c r="K303" s="7" t="s">
        <v>170</v>
      </c>
      <c r="L303" s="7" t="s">
        <v>93</v>
      </c>
      <c r="M303" s="7" t="s">
        <v>167</v>
      </c>
      <c r="N303" s="7" t="s">
        <v>154</v>
      </c>
      <c r="O303" s="7" t="s">
        <v>87</v>
      </c>
      <c r="P303" s="7" t="s">
        <v>182</v>
      </c>
      <c r="Q303" s="7" t="s">
        <v>169</v>
      </c>
      <c r="R303" s="7" t="s">
        <v>232</v>
      </c>
      <c r="S303" s="7" t="s">
        <v>168</v>
      </c>
      <c r="T303" s="7" t="s">
        <v>170</v>
      </c>
      <c r="U303" s="7" t="s">
        <v>93</v>
      </c>
      <c r="V303" s="7" t="s">
        <v>154</v>
      </c>
      <c r="W303" s="7" t="s">
        <v>97</v>
      </c>
      <c r="X303" s="7" t="s">
        <v>167</v>
      </c>
      <c r="Y303" s="7" t="n">
        <v>1</v>
      </c>
      <c r="Z303" s="7" t="n">
        <v>0</v>
      </c>
      <c r="AA303" s="7" t="str">
        <f aca="false">IF(Y303&gt;Z303,"Win",IF(Y303&lt;Z303,"Loss","Draw"))</f>
        <v>Win</v>
      </c>
      <c r="AB303" s="7" t="s">
        <v>99</v>
      </c>
      <c r="AC303" s="7" t="s">
        <v>99</v>
      </c>
      <c r="AD303" s="7" t="s">
        <v>1106</v>
      </c>
      <c r="AE303" s="7" t="s">
        <v>418</v>
      </c>
      <c r="AF303" s="7" t="str">
        <f aca="false">IF(AD303&lt;AE303,AD303,AE303)</f>
        <v>Baby Dragon, Cannon, Electro Spirit, Lightning, Mighty Miner, Royal Hogs, Skeletons, The Log</v>
      </c>
      <c r="AG303" s="7" t="str">
        <f aca="false">IF(AD303&lt;AE303,AE303,AD303)</f>
        <v>Berserker, Boss Bandit, Cannon, Electro Spirit, Firecracker, Hog Rider, Lightning, The Log</v>
      </c>
      <c r="AH303" s="7" t="str">
        <f aca="false">IF(AD303=AF303,AA303,IF(AA303="Win","Loss",IF(AA303="Loss","Win","Draw")))</f>
        <v>Loss</v>
      </c>
      <c r="AI303" s="7" t="s">
        <v>102</v>
      </c>
    </row>
    <row r="304" customFormat="false" ht="16.5" hidden="false" customHeight="true" outlineLevel="0" collapsed="false">
      <c r="A304" s="7" t="s">
        <v>1103</v>
      </c>
      <c r="B304" s="7" t="n">
        <v>3</v>
      </c>
      <c r="C304" s="7" t="s">
        <v>1061</v>
      </c>
      <c r="D304" s="7" t="s">
        <v>1062</v>
      </c>
      <c r="E304" s="7" t="s">
        <v>676</v>
      </c>
      <c r="F304" s="7" t="s">
        <v>677</v>
      </c>
      <c r="G304" s="7" t="s">
        <v>1107</v>
      </c>
      <c r="H304" s="7" t="s">
        <v>81</v>
      </c>
      <c r="I304" s="7" t="s">
        <v>140</v>
      </c>
      <c r="J304" s="7" t="s">
        <v>141</v>
      </c>
      <c r="K304" s="7" t="s">
        <v>142</v>
      </c>
      <c r="L304" s="7" t="s">
        <v>111</v>
      </c>
      <c r="M304" s="7" t="s">
        <v>110</v>
      </c>
      <c r="N304" s="7" t="s">
        <v>287</v>
      </c>
      <c r="O304" s="7" t="s">
        <v>120</v>
      </c>
      <c r="P304" s="7" t="s">
        <v>200</v>
      </c>
      <c r="Q304" s="7" t="s">
        <v>84</v>
      </c>
      <c r="R304" s="7" t="s">
        <v>128</v>
      </c>
      <c r="S304" s="7" t="s">
        <v>107</v>
      </c>
      <c r="T304" s="7" t="s">
        <v>91</v>
      </c>
      <c r="U304" s="7" t="s">
        <v>130</v>
      </c>
      <c r="V304" s="7" t="s">
        <v>111</v>
      </c>
      <c r="W304" s="7" t="s">
        <v>88</v>
      </c>
      <c r="X304" s="7" t="s">
        <v>144</v>
      </c>
      <c r="Y304" s="7" t="n">
        <v>0</v>
      </c>
      <c r="Z304" s="7" t="n">
        <v>1</v>
      </c>
      <c r="AA304" s="7" t="str">
        <f aca="false">IF(Y304&gt;Z304,"Win",IF(Y304&lt;Z304,"Loss","Draw"))</f>
        <v>Loss</v>
      </c>
      <c r="AB304" s="7" t="s">
        <v>99</v>
      </c>
      <c r="AC304" s="7" t="s">
        <v>99</v>
      </c>
      <c r="AD304" s="7" t="s">
        <v>1108</v>
      </c>
      <c r="AE304" s="7" t="s">
        <v>1109</v>
      </c>
      <c r="AF304" s="7" t="str">
        <f aca="false">IF(AD304&lt;AE304,AD304,AE304)</f>
        <v>Barbarian Barrel, Bomber, Fire Spirit, Giant Snowball, Goblin Drill, Knight, Poison, Tesla</v>
      </c>
      <c r="AG304" s="7" t="str">
        <f aca="false">IF(AD304&lt;AE304,AE304,AD304)</f>
        <v>Fire Spirit, Goblin Barrel, Goblin Cage, Guards, Magic Archer, Royal Delivery, Valkyrie, Wall Breakers</v>
      </c>
      <c r="AH304" s="7" t="str">
        <f aca="false">IF(AD304=AF304,AA304,IF(AA304="Win","Loss",IF(AA304="Loss","Win","Draw")))</f>
        <v>Win</v>
      </c>
      <c r="AI304" s="7" t="s">
        <v>102</v>
      </c>
    </row>
    <row r="305" customFormat="false" ht="16.5" hidden="false" customHeight="true" outlineLevel="0" collapsed="false">
      <c r="A305" s="7" t="s">
        <v>1110</v>
      </c>
      <c r="B305" s="7" t="n">
        <v>1</v>
      </c>
      <c r="C305" s="7" t="s">
        <v>1061</v>
      </c>
      <c r="D305" s="7" t="s">
        <v>1062</v>
      </c>
      <c r="E305" s="7" t="s">
        <v>676</v>
      </c>
      <c r="F305" s="7" t="s">
        <v>677</v>
      </c>
      <c r="G305" s="7" t="s">
        <v>1111</v>
      </c>
      <c r="H305" s="7" t="s">
        <v>81</v>
      </c>
      <c r="I305" s="7" t="s">
        <v>142</v>
      </c>
      <c r="J305" s="7" t="s">
        <v>115</v>
      </c>
      <c r="K305" s="7" t="s">
        <v>287</v>
      </c>
      <c r="L305" s="7" t="s">
        <v>140</v>
      </c>
      <c r="M305" s="7" t="s">
        <v>334</v>
      </c>
      <c r="N305" s="7" t="s">
        <v>176</v>
      </c>
      <c r="O305" s="7" t="s">
        <v>111</v>
      </c>
      <c r="P305" s="7" t="s">
        <v>143</v>
      </c>
      <c r="Q305" s="7" t="s">
        <v>225</v>
      </c>
      <c r="R305" s="7" t="s">
        <v>141</v>
      </c>
      <c r="S305" s="7" t="s">
        <v>140</v>
      </c>
      <c r="T305" s="7" t="s">
        <v>97</v>
      </c>
      <c r="U305" s="7" t="s">
        <v>113</v>
      </c>
      <c r="V305" s="7" t="s">
        <v>111</v>
      </c>
      <c r="W305" s="7" t="s">
        <v>226</v>
      </c>
      <c r="X305" s="7" t="s">
        <v>167</v>
      </c>
      <c r="Y305" s="7" t="n">
        <v>1</v>
      </c>
      <c r="Z305" s="7" t="n">
        <v>0</v>
      </c>
      <c r="AA305" s="7" t="str">
        <f aca="false">IF(Y305&gt;Z305,"Win",IF(Y305&lt;Z305,"Loss","Draw"))</f>
        <v>Win</v>
      </c>
      <c r="AB305" s="7" t="s">
        <v>99</v>
      </c>
      <c r="AC305" s="7" t="s">
        <v>99</v>
      </c>
      <c r="AD305" s="7" t="s">
        <v>394</v>
      </c>
      <c r="AE305" s="7" t="s">
        <v>639</v>
      </c>
      <c r="AF305" s="7" t="str">
        <f aca="false">IF(AD305&lt;AE305,AD305,AE305)</f>
        <v>Bats, Bomb Tower, Fire Spirit, Magic Archer, Miner, Skeletons, The Log, Wall Breakers</v>
      </c>
      <c r="AG305" s="7" t="str">
        <f aca="false">IF(AD305&lt;AE305,AE305,AD305)</f>
        <v>Dart Goblin, Fire Spirit, Goblin Barrel, Goblins, Ice Spirit, Rocket, Valkyrie, Wall Breakers</v>
      </c>
      <c r="AH305" s="7" t="str">
        <f aca="false">IF(AD305=AF305,AA305,IF(AA305="Win","Loss",IF(AA305="Loss","Win","Draw")))</f>
        <v>Loss</v>
      </c>
      <c r="AI305" s="7" t="s">
        <v>102</v>
      </c>
    </row>
    <row r="306" customFormat="false" ht="16.5" hidden="false" customHeight="true" outlineLevel="0" collapsed="false">
      <c r="A306" s="7" t="s">
        <v>1110</v>
      </c>
      <c r="B306" s="7" t="n">
        <v>2</v>
      </c>
      <c r="C306" s="7" t="s">
        <v>1061</v>
      </c>
      <c r="D306" s="7" t="s">
        <v>1062</v>
      </c>
      <c r="E306" s="7" t="s">
        <v>676</v>
      </c>
      <c r="F306" s="7" t="s">
        <v>677</v>
      </c>
      <c r="G306" s="7" t="s">
        <v>1112</v>
      </c>
      <c r="H306" s="7" t="s">
        <v>81</v>
      </c>
      <c r="I306" s="7" t="s">
        <v>97</v>
      </c>
      <c r="J306" s="7" t="s">
        <v>209</v>
      </c>
      <c r="K306" s="7" t="s">
        <v>170</v>
      </c>
      <c r="L306" s="7" t="s">
        <v>109</v>
      </c>
      <c r="M306" s="7" t="s">
        <v>93</v>
      </c>
      <c r="N306" s="7" t="s">
        <v>94</v>
      </c>
      <c r="O306" s="7" t="s">
        <v>167</v>
      </c>
      <c r="P306" s="7" t="s">
        <v>182</v>
      </c>
      <c r="Q306" s="7" t="s">
        <v>116</v>
      </c>
      <c r="R306" s="7" t="s">
        <v>115</v>
      </c>
      <c r="S306" s="7" t="s">
        <v>114</v>
      </c>
      <c r="T306" s="7" t="s">
        <v>93</v>
      </c>
      <c r="U306" s="7" t="s">
        <v>94</v>
      </c>
      <c r="V306" s="7" t="s">
        <v>117</v>
      </c>
      <c r="W306" s="7" t="s">
        <v>118</v>
      </c>
      <c r="X306" s="7" t="s">
        <v>109</v>
      </c>
      <c r="Y306" s="7" t="n">
        <v>1</v>
      </c>
      <c r="Z306" s="7" t="n">
        <v>0</v>
      </c>
      <c r="AA306" s="7" t="str">
        <f aca="false">IF(Y306&gt;Z306,"Win",IF(Y306&lt;Z306,"Loss","Draw"))</f>
        <v>Win</v>
      </c>
      <c r="AB306" s="7" t="s">
        <v>99</v>
      </c>
      <c r="AC306" s="7" t="s">
        <v>99</v>
      </c>
      <c r="AD306" s="7" t="s">
        <v>1113</v>
      </c>
      <c r="AE306" s="7" t="s">
        <v>1114</v>
      </c>
      <c r="AF306" s="7" t="str">
        <f aca="false">IF(AD306&lt;AE306,AD306,AE306)</f>
        <v>Cannon, Electro Spirit, Fireball, Hog Rider, Musketeer, Ronin, Skeletons, The Log</v>
      </c>
      <c r="AG306" s="7" t="str">
        <f aca="false">IF(AD306&lt;AE306,AE306,AD306)</f>
        <v>Electro Spirit, Fireball, Goblins, Minions, Mortar, Rascals, Ronin, Skeleton Barrel</v>
      </c>
      <c r="AH306" s="7" t="str">
        <f aca="false">IF(AD306=AF306,AA306,IF(AA306="Win","Loss",IF(AA306="Loss","Win","Draw")))</f>
        <v>Win</v>
      </c>
      <c r="AI306" s="7" t="s">
        <v>102</v>
      </c>
    </row>
    <row r="307" customFormat="false" ht="16.5" hidden="false" customHeight="true" outlineLevel="0" collapsed="false">
      <c r="A307" s="7" t="s">
        <v>1110</v>
      </c>
      <c r="B307" s="7" t="n">
        <v>3</v>
      </c>
      <c r="C307" s="7" t="s">
        <v>1061</v>
      </c>
      <c r="D307" s="7" t="s">
        <v>1062</v>
      </c>
      <c r="E307" s="7" t="s">
        <v>676</v>
      </c>
      <c r="F307" s="7" t="s">
        <v>677</v>
      </c>
      <c r="G307" s="7" t="s">
        <v>1115</v>
      </c>
      <c r="H307" s="7" t="s">
        <v>81</v>
      </c>
      <c r="I307" s="7" t="s">
        <v>293</v>
      </c>
      <c r="J307" s="7" t="s">
        <v>83</v>
      </c>
      <c r="K307" s="7" t="s">
        <v>84</v>
      </c>
      <c r="L307" s="7" t="s">
        <v>89</v>
      </c>
      <c r="M307" s="7" t="s">
        <v>327</v>
      </c>
      <c r="N307" s="7" t="s">
        <v>88</v>
      </c>
      <c r="O307" s="7" t="s">
        <v>85</v>
      </c>
      <c r="P307" s="7" t="s">
        <v>87</v>
      </c>
      <c r="Q307" s="7" t="s">
        <v>82</v>
      </c>
      <c r="R307" s="7" t="s">
        <v>83</v>
      </c>
      <c r="S307" s="7" t="s">
        <v>168</v>
      </c>
      <c r="T307" s="7" t="s">
        <v>91</v>
      </c>
      <c r="U307" s="7" t="s">
        <v>87</v>
      </c>
      <c r="V307" s="7" t="s">
        <v>143</v>
      </c>
      <c r="W307" s="7" t="s">
        <v>154</v>
      </c>
      <c r="X307" s="7" t="s">
        <v>144</v>
      </c>
      <c r="Y307" s="7" t="n">
        <v>1</v>
      </c>
      <c r="Z307" s="7" t="n">
        <v>0</v>
      </c>
      <c r="AA307" s="7" t="str">
        <f aca="false">IF(Y307&gt;Z307,"Win",IF(Y307&lt;Z307,"Loss","Draw"))</f>
        <v>Win</v>
      </c>
      <c r="AB307" s="7" t="s">
        <v>99</v>
      </c>
      <c r="AC307" s="7" t="s">
        <v>99</v>
      </c>
      <c r="AD307" s="7" t="s">
        <v>1116</v>
      </c>
      <c r="AE307" s="7" t="s">
        <v>1117</v>
      </c>
      <c r="AF307" s="7" t="str">
        <f aca="false">IF(AD307&lt;AE307,AD307,AE307)</f>
        <v>Archers, Barbarian Barrel, Berserker, Dark Prince, Ice Spirit, Lightning, Royal Hogs, Tesla</v>
      </c>
      <c r="AG307" s="7" t="str">
        <f aca="false">IF(AD307&lt;AE307,AE307,AD307)</f>
        <v>Berserker, Dark Prince, Furnace, Giant Skeleton, Giant Snowball, Goblin Hut, Graveyard, Poison</v>
      </c>
      <c r="AH307" s="7" t="str">
        <f aca="false">IF(AD307=AF307,AA307,IF(AA307="Win","Loss",IF(AA307="Loss","Win","Draw")))</f>
        <v>Loss</v>
      </c>
      <c r="AI307" s="7" t="s">
        <v>102</v>
      </c>
    </row>
    <row r="308" customFormat="false" ht="16.5" hidden="false" customHeight="true" outlineLevel="0" collapsed="false">
      <c r="A308" s="7" t="s">
        <v>1118</v>
      </c>
      <c r="B308" s="7" t="n">
        <v>1</v>
      </c>
      <c r="C308" s="7" t="s">
        <v>1061</v>
      </c>
      <c r="D308" s="7" t="s">
        <v>1062</v>
      </c>
      <c r="E308" s="7" t="s">
        <v>676</v>
      </c>
      <c r="F308" s="7" t="s">
        <v>677</v>
      </c>
      <c r="G308" s="7" t="s">
        <v>1119</v>
      </c>
      <c r="H308" s="7" t="s">
        <v>81</v>
      </c>
      <c r="I308" s="7" t="s">
        <v>90</v>
      </c>
      <c r="J308" s="7" t="s">
        <v>91</v>
      </c>
      <c r="K308" s="7" t="s">
        <v>92</v>
      </c>
      <c r="L308" s="7" t="s">
        <v>96</v>
      </c>
      <c r="M308" s="7" t="s">
        <v>95</v>
      </c>
      <c r="N308" s="7" t="s">
        <v>94</v>
      </c>
      <c r="O308" s="7" t="s">
        <v>97</v>
      </c>
      <c r="P308" s="7" t="s">
        <v>93</v>
      </c>
      <c r="Q308" s="7" t="s">
        <v>169</v>
      </c>
      <c r="R308" s="7" t="s">
        <v>232</v>
      </c>
      <c r="S308" s="7" t="s">
        <v>168</v>
      </c>
      <c r="T308" s="7" t="s">
        <v>170</v>
      </c>
      <c r="U308" s="7" t="s">
        <v>93</v>
      </c>
      <c r="V308" s="7" t="s">
        <v>154</v>
      </c>
      <c r="W308" s="7" t="s">
        <v>97</v>
      </c>
      <c r="X308" s="7" t="s">
        <v>167</v>
      </c>
      <c r="Y308" s="7" t="n">
        <v>3</v>
      </c>
      <c r="Z308" s="7" t="n">
        <v>0</v>
      </c>
      <c r="AA308" s="7" t="str">
        <f aca="false">IF(Y308&gt;Z308,"Win",IF(Y308&lt;Z308,"Loss","Draw"))</f>
        <v>Win</v>
      </c>
      <c r="AB308" s="7" t="s">
        <v>99</v>
      </c>
      <c r="AC308" s="7" t="s">
        <v>99</v>
      </c>
      <c r="AD308" s="7" t="s">
        <v>101</v>
      </c>
      <c r="AE308" s="7" t="s">
        <v>418</v>
      </c>
      <c r="AF308" s="7" t="str">
        <f aca="false">IF(AD308&lt;AE308,AD308,AE308)</f>
        <v>Baby Dragon, Cannon, Electro Spirit, Lightning, Mighty Miner, Royal Hogs, Skeletons, The Log</v>
      </c>
      <c r="AG308" s="7" t="str">
        <f aca="false">IF(AD308&lt;AE308,AE308,AD308)</f>
        <v>Barbarian Barrel, Electro Spirit, Fireball, Fisherman, Hunter, Royal Ghost, Royal Giant, Skeletons</v>
      </c>
      <c r="AH308" s="7" t="str">
        <f aca="false">IF(AD308=AF308,AA308,IF(AA308="Win","Loss",IF(AA308="Loss","Win","Draw")))</f>
        <v>Loss</v>
      </c>
      <c r="AI308" s="7" t="s">
        <v>102</v>
      </c>
    </row>
    <row r="309" customFormat="false" ht="16.5" hidden="false" customHeight="true" outlineLevel="0" collapsed="false">
      <c r="A309" s="7" t="s">
        <v>1118</v>
      </c>
      <c r="B309" s="7" t="n">
        <v>2</v>
      </c>
      <c r="C309" s="7" t="s">
        <v>1061</v>
      </c>
      <c r="D309" s="7" t="s">
        <v>1062</v>
      </c>
      <c r="E309" s="7" t="s">
        <v>676</v>
      </c>
      <c r="F309" s="7" t="s">
        <v>677</v>
      </c>
      <c r="G309" s="7" t="s">
        <v>1120</v>
      </c>
      <c r="H309" s="7" t="s">
        <v>81</v>
      </c>
      <c r="I309" s="7" t="s">
        <v>90</v>
      </c>
      <c r="J309" s="7" t="s">
        <v>91</v>
      </c>
      <c r="K309" s="7" t="s">
        <v>92</v>
      </c>
      <c r="L309" s="7" t="s">
        <v>96</v>
      </c>
      <c r="M309" s="7" t="s">
        <v>95</v>
      </c>
      <c r="N309" s="7" t="s">
        <v>94</v>
      </c>
      <c r="O309" s="7" t="s">
        <v>97</v>
      </c>
      <c r="P309" s="7" t="s">
        <v>93</v>
      </c>
      <c r="Q309" s="7" t="s">
        <v>169</v>
      </c>
      <c r="R309" s="7" t="s">
        <v>232</v>
      </c>
      <c r="S309" s="7" t="s">
        <v>168</v>
      </c>
      <c r="T309" s="7" t="s">
        <v>170</v>
      </c>
      <c r="U309" s="7" t="s">
        <v>93</v>
      </c>
      <c r="V309" s="7" t="s">
        <v>154</v>
      </c>
      <c r="W309" s="7" t="s">
        <v>97</v>
      </c>
      <c r="X309" s="7" t="s">
        <v>167</v>
      </c>
      <c r="Y309" s="7" t="n">
        <v>0</v>
      </c>
      <c r="Z309" s="7" t="n">
        <v>1</v>
      </c>
      <c r="AA309" s="7" t="str">
        <f aca="false">IF(Y309&gt;Z309,"Win",IF(Y309&lt;Z309,"Loss","Draw"))</f>
        <v>Loss</v>
      </c>
      <c r="AB309" s="7" t="s">
        <v>99</v>
      </c>
      <c r="AC309" s="7" t="s">
        <v>98</v>
      </c>
      <c r="AD309" s="7" t="s">
        <v>101</v>
      </c>
      <c r="AE309" s="7" t="s">
        <v>418</v>
      </c>
      <c r="AF309" s="7" t="str">
        <f aca="false">IF(AD309&lt;AE309,AD309,AE309)</f>
        <v>Baby Dragon, Cannon, Electro Spirit, Lightning, Mighty Miner, Royal Hogs, Skeletons, The Log</v>
      </c>
      <c r="AG309" s="7" t="str">
        <f aca="false">IF(AD309&lt;AE309,AE309,AD309)</f>
        <v>Barbarian Barrel, Electro Spirit, Fireball, Fisherman, Hunter, Royal Ghost, Royal Giant, Skeletons</v>
      </c>
      <c r="AH309" s="7" t="str">
        <f aca="false">IF(AD309=AF309,AA309,IF(AA309="Win","Loss",IF(AA309="Loss","Win","Draw")))</f>
        <v>Win</v>
      </c>
      <c r="AI309" s="7" t="s">
        <v>102</v>
      </c>
    </row>
    <row r="310" customFormat="false" ht="16.5" hidden="false" customHeight="true" outlineLevel="0" collapsed="false">
      <c r="A310" s="7" t="s">
        <v>1118</v>
      </c>
      <c r="B310" s="7" t="n">
        <v>3</v>
      </c>
      <c r="C310" s="7" t="s">
        <v>1061</v>
      </c>
      <c r="D310" s="7" t="s">
        <v>1062</v>
      </c>
      <c r="E310" s="7" t="s">
        <v>676</v>
      </c>
      <c r="F310" s="7" t="s">
        <v>677</v>
      </c>
      <c r="G310" s="7" t="s">
        <v>1121</v>
      </c>
      <c r="H310" s="7" t="s">
        <v>81</v>
      </c>
      <c r="I310" s="7" t="s">
        <v>84</v>
      </c>
      <c r="J310" s="7" t="s">
        <v>108</v>
      </c>
      <c r="K310" s="7" t="s">
        <v>107</v>
      </c>
      <c r="L310" s="7" t="s">
        <v>88</v>
      </c>
      <c r="M310" s="7" t="s">
        <v>111</v>
      </c>
      <c r="N310" s="7" t="s">
        <v>109</v>
      </c>
      <c r="O310" s="7" t="s">
        <v>87</v>
      </c>
      <c r="P310" s="7" t="s">
        <v>113</v>
      </c>
      <c r="Q310" s="7" t="s">
        <v>225</v>
      </c>
      <c r="R310" s="7" t="s">
        <v>141</v>
      </c>
      <c r="S310" s="7" t="s">
        <v>140</v>
      </c>
      <c r="T310" s="7" t="s">
        <v>87</v>
      </c>
      <c r="U310" s="7" t="s">
        <v>113</v>
      </c>
      <c r="V310" s="7" t="s">
        <v>111</v>
      </c>
      <c r="W310" s="7" t="s">
        <v>226</v>
      </c>
      <c r="X310" s="7" t="s">
        <v>120</v>
      </c>
      <c r="Y310" s="7" t="n">
        <v>1</v>
      </c>
      <c r="Z310" s="7" t="n">
        <v>0</v>
      </c>
      <c r="AA310" s="7" t="str">
        <f aca="false">IF(Y310&gt;Z310,"Win",IF(Y310&lt;Z310,"Loss","Draw"))</f>
        <v>Win</v>
      </c>
      <c r="AB310" s="7" t="s">
        <v>99</v>
      </c>
      <c r="AC310" s="7" t="s">
        <v>99</v>
      </c>
      <c r="AD310" s="7" t="s">
        <v>635</v>
      </c>
      <c r="AE310" s="7" t="s">
        <v>228</v>
      </c>
      <c r="AF310" s="7" t="str">
        <f aca="false">IF(AD310&lt;AE310,AD310,AE310)</f>
        <v>Archer Queen, Berserker, Bomb Tower, Fire Spirit, Giant Snowball, Goblin Drill, Poison, Ronin</v>
      </c>
      <c r="AG310" s="7" t="str">
        <f aca="false">IF(AD310&lt;AE310,AE310,AD310)</f>
        <v>Bats, Berserker, Bomb Tower, Fire Spirit, Magic Archer, Miner, Royal Delivery, Wall Breakers</v>
      </c>
      <c r="AH310" s="7" t="str">
        <f aca="false">IF(AD310=AF310,AA310,IF(AA310="Win","Loss",IF(AA310="Loss","Win","Draw")))</f>
        <v>Win</v>
      </c>
      <c r="AI310" s="7" t="s">
        <v>102</v>
      </c>
    </row>
    <row r="311" customFormat="false" ht="16.5" hidden="false" customHeight="true" outlineLevel="0" collapsed="false">
      <c r="A311" s="7" t="s">
        <v>1122</v>
      </c>
      <c r="B311" s="7" t="n">
        <v>1</v>
      </c>
      <c r="C311" s="7" t="s">
        <v>1061</v>
      </c>
      <c r="D311" s="7" t="s">
        <v>1062</v>
      </c>
      <c r="E311" s="7" t="s">
        <v>676</v>
      </c>
      <c r="F311" s="7" t="s">
        <v>677</v>
      </c>
      <c r="G311" s="7" t="s">
        <v>1123</v>
      </c>
      <c r="H311" s="7" t="s">
        <v>81</v>
      </c>
      <c r="I311" s="7" t="s">
        <v>168</v>
      </c>
      <c r="J311" s="7" t="s">
        <v>181</v>
      </c>
      <c r="K311" s="7" t="s">
        <v>132</v>
      </c>
      <c r="L311" s="7" t="s">
        <v>245</v>
      </c>
      <c r="M311" s="7" t="s">
        <v>167</v>
      </c>
      <c r="N311" s="7" t="s">
        <v>174</v>
      </c>
      <c r="O311" s="7" t="s">
        <v>183</v>
      </c>
      <c r="P311" s="7" t="s">
        <v>393</v>
      </c>
      <c r="Q311" s="7" t="s">
        <v>375</v>
      </c>
      <c r="R311" s="7" t="s">
        <v>175</v>
      </c>
      <c r="S311" s="7" t="s">
        <v>84</v>
      </c>
      <c r="T311" s="7" t="s">
        <v>91</v>
      </c>
      <c r="U311" s="7" t="s">
        <v>420</v>
      </c>
      <c r="V311" s="7" t="s">
        <v>110</v>
      </c>
      <c r="W311" s="7" t="s">
        <v>182</v>
      </c>
      <c r="X311" s="7" t="s">
        <v>96</v>
      </c>
      <c r="Y311" s="7" t="n">
        <v>0</v>
      </c>
      <c r="Z311" s="7" t="n">
        <v>1</v>
      </c>
      <c r="AA311" s="7" t="str">
        <f aca="false">IF(Y311&gt;Z311,"Win",IF(Y311&lt;Z311,"Loss","Draw"))</f>
        <v>Loss</v>
      </c>
      <c r="AB311" s="7" t="s">
        <v>99</v>
      </c>
      <c r="AC311" s="7" t="s">
        <v>99</v>
      </c>
      <c r="AD311" s="7" t="s">
        <v>988</v>
      </c>
      <c r="AE311" s="7" t="s">
        <v>1124</v>
      </c>
      <c r="AF311" s="7" t="str">
        <f aca="false">IF(AD311&lt;AE311,AD311,AE311)</f>
        <v>Barbarian Barrel, Boss Bandit, Executioner, Freeze, Giant Snowball, Guards, Hog Rider, Hunter</v>
      </c>
      <c r="AG311" s="7" t="str">
        <f aca="false">IF(AD311&lt;AE311,AE311,AD311)</f>
        <v>Earthquake, Electro Wizard, Heal Spirit, Lumberjack, Monk, Royal Hogs, The Log, Three Musketeers</v>
      </c>
      <c r="AH311" s="7" t="str">
        <f aca="false">IF(AD311=AF311,AA311,IF(AA311="Win","Loss",IF(AA311="Loss","Win","Draw")))</f>
        <v>Win</v>
      </c>
      <c r="AI311" s="7" t="s">
        <v>102</v>
      </c>
    </row>
    <row r="312" customFormat="false" ht="16.5" hidden="false" customHeight="true" outlineLevel="0" collapsed="false">
      <c r="A312" s="5" t="s">
        <v>1125</v>
      </c>
      <c r="B312" s="5" t="n">
        <v>1</v>
      </c>
      <c r="C312" s="5" t="s">
        <v>1061</v>
      </c>
      <c r="D312" s="5" t="s">
        <v>1062</v>
      </c>
      <c r="E312" s="6" t="s">
        <v>390</v>
      </c>
      <c r="F312" s="5" t="s">
        <v>391</v>
      </c>
      <c r="G312" s="5" t="s">
        <v>1126</v>
      </c>
      <c r="H312" s="5" t="s">
        <v>251</v>
      </c>
      <c r="I312" s="5" t="s">
        <v>209</v>
      </c>
      <c r="J312" s="5" t="s">
        <v>145</v>
      </c>
      <c r="K312" s="5" t="s">
        <v>225</v>
      </c>
      <c r="L312" s="5" t="s">
        <v>244</v>
      </c>
      <c r="M312" s="5" t="s">
        <v>113</v>
      </c>
      <c r="N312" s="5" t="s">
        <v>226</v>
      </c>
      <c r="O312" s="5" t="s">
        <v>84</v>
      </c>
      <c r="P312" s="5" t="s">
        <v>87</v>
      </c>
      <c r="Q312" s="5" t="s">
        <v>107</v>
      </c>
      <c r="R312" s="5" t="s">
        <v>128</v>
      </c>
      <c r="S312" s="5" t="s">
        <v>84</v>
      </c>
      <c r="T312" s="5" t="s">
        <v>97</v>
      </c>
      <c r="U312" s="5" t="s">
        <v>111</v>
      </c>
      <c r="V312" s="5" t="s">
        <v>86</v>
      </c>
      <c r="W312" s="5" t="s">
        <v>88</v>
      </c>
      <c r="X312" s="5" t="s">
        <v>144</v>
      </c>
      <c r="Y312" s="5" t="n">
        <v>3</v>
      </c>
      <c r="Z312" s="5" t="n">
        <v>0</v>
      </c>
      <c r="AA312" s="5" t="str">
        <f aca="false">IF(Y312&gt;Z312,"Win",IF(Y312&lt;Z312,"Loss","Draw"))</f>
        <v>Win</v>
      </c>
      <c r="AB312" s="5" t="s">
        <v>98</v>
      </c>
      <c r="AC312" s="5" t="s">
        <v>99</v>
      </c>
      <c r="AD312" s="5" t="s">
        <v>1127</v>
      </c>
      <c r="AE312" s="5" t="s">
        <v>277</v>
      </c>
      <c r="AF312" s="5" t="str">
        <f aca="false">IF(AD312&lt;AE312,AD312,AE312)</f>
        <v>Balloon, Bats, Berserker, Bomb Tower, Giant Snowball, Ice Golem, Miner, Musketeer</v>
      </c>
      <c r="AG312" s="5" t="str">
        <f aca="false">IF(AD312&lt;AE312,AE312,AD312)</f>
        <v>Fire Spirit, Giant Snowball, Goblin Demolisher, Goblin Drill, Knight, Poison, Skeletons, Tesla</v>
      </c>
      <c r="AH312" s="5" t="str">
        <f aca="false">IF(AD312=AF312,AA312,IF(AA312="Win","Loss",IF(AA312="Loss","Win","Draw")))</f>
        <v>Win</v>
      </c>
      <c r="AI312" s="5" t="s">
        <v>102</v>
      </c>
    </row>
    <row r="313" customFormat="false" ht="16.5" hidden="false" customHeight="true" outlineLevel="0" collapsed="false">
      <c r="A313" s="5" t="s">
        <v>1125</v>
      </c>
      <c r="B313" s="5" t="n">
        <v>2</v>
      </c>
      <c r="C313" s="5" t="s">
        <v>1061</v>
      </c>
      <c r="D313" s="5" t="s">
        <v>1062</v>
      </c>
      <c r="E313" s="6" t="s">
        <v>390</v>
      </c>
      <c r="F313" s="5" t="s">
        <v>391</v>
      </c>
      <c r="G313" s="5" t="s">
        <v>1128</v>
      </c>
      <c r="H313" s="5" t="s">
        <v>81</v>
      </c>
      <c r="I313" s="5" t="s">
        <v>168</v>
      </c>
      <c r="J313" s="5" t="s">
        <v>83</v>
      </c>
      <c r="K313" s="5" t="s">
        <v>169</v>
      </c>
      <c r="L313" s="5" t="s">
        <v>183</v>
      </c>
      <c r="M313" s="5" t="s">
        <v>144</v>
      </c>
      <c r="N313" s="5" t="s">
        <v>93</v>
      </c>
      <c r="O313" s="5" t="s">
        <v>167</v>
      </c>
      <c r="P313" s="5" t="s">
        <v>115</v>
      </c>
      <c r="Q313" s="5" t="s">
        <v>210</v>
      </c>
      <c r="R313" s="5" t="s">
        <v>180</v>
      </c>
      <c r="S313" s="5" t="s">
        <v>135</v>
      </c>
      <c r="T313" s="5" t="s">
        <v>182</v>
      </c>
      <c r="U313" s="5" t="s">
        <v>157</v>
      </c>
      <c r="V313" s="5" t="s">
        <v>240</v>
      </c>
      <c r="W313" s="5" t="s">
        <v>117</v>
      </c>
      <c r="X313" s="5" t="s">
        <v>112</v>
      </c>
      <c r="Y313" s="5" t="n">
        <v>0</v>
      </c>
      <c r="Z313" s="5" t="n">
        <v>1</v>
      </c>
      <c r="AA313" s="5" t="str">
        <f aca="false">IF(Y313&gt;Z313,"Win",IF(Y313&lt;Z313,"Loss","Draw"))</f>
        <v>Loss</v>
      </c>
      <c r="AB313" s="5" t="s">
        <v>98</v>
      </c>
      <c r="AC313" s="5" t="s">
        <v>99</v>
      </c>
      <c r="AD313" s="5" t="s">
        <v>1129</v>
      </c>
      <c r="AE313" s="5" t="s">
        <v>1130</v>
      </c>
      <c r="AF313" s="5" t="str">
        <f aca="false">IF(AD313&lt;AE313,AD313,AE313)</f>
        <v>Arrows, Bandit, Hog Rider, Mega Knight, Mini P.E.K.K.A, Minions, Wizard, Zap</v>
      </c>
      <c r="AG313" s="5" t="str">
        <f aca="false">IF(AD313&lt;AE313,AE313,AD313)</f>
        <v>Baby Dragon, Dark Prince, Earthquake, Electro Spirit, Goblins, Royal Hogs, Tesla, The Log</v>
      </c>
      <c r="AH313" s="5" t="str">
        <f aca="false">IF(AD313=AF313,AA313,IF(AA313="Win","Loss",IF(AA313="Loss","Win","Draw")))</f>
        <v>Win</v>
      </c>
      <c r="AI313" s="5" t="s">
        <v>102</v>
      </c>
    </row>
    <row r="314" customFormat="false" ht="15" hidden="false" customHeight="true" outlineLevel="0" collapsed="false">
      <c r="A314" s="5" t="s">
        <v>1131</v>
      </c>
      <c r="B314" s="5" t="n">
        <v>1</v>
      </c>
      <c r="C314" s="5" t="s">
        <v>1061</v>
      </c>
      <c r="D314" s="5" t="s">
        <v>1062</v>
      </c>
      <c r="E314" s="5" t="s">
        <v>1132</v>
      </c>
      <c r="F314" s="5" t="s">
        <v>1133</v>
      </c>
      <c r="G314" s="5" t="s">
        <v>1134</v>
      </c>
      <c r="H314" s="5" t="s">
        <v>81</v>
      </c>
      <c r="I314" s="5" t="s">
        <v>116</v>
      </c>
      <c r="J314" s="5" t="s">
        <v>153</v>
      </c>
      <c r="K314" s="5" t="s">
        <v>92</v>
      </c>
      <c r="L314" s="5" t="s">
        <v>119</v>
      </c>
      <c r="M314" s="5" t="s">
        <v>154</v>
      </c>
      <c r="N314" s="5" t="s">
        <v>117</v>
      </c>
      <c r="O314" s="5" t="s">
        <v>97</v>
      </c>
      <c r="P314" s="5" t="s">
        <v>91</v>
      </c>
      <c r="Q314" s="5" t="s">
        <v>287</v>
      </c>
      <c r="R314" s="5" t="s">
        <v>149</v>
      </c>
      <c r="S314" s="5" t="s">
        <v>135</v>
      </c>
      <c r="T314" s="5" t="s">
        <v>148</v>
      </c>
      <c r="U314" s="5" t="s">
        <v>146</v>
      </c>
      <c r="V314" s="5" t="s">
        <v>87</v>
      </c>
      <c r="W314" s="5" t="s">
        <v>94</v>
      </c>
      <c r="X314" s="5" t="s">
        <v>147</v>
      </c>
      <c r="Y314" s="5" t="n">
        <v>1</v>
      </c>
      <c r="Z314" s="5" t="n">
        <v>0</v>
      </c>
      <c r="AA314" s="5" t="str">
        <f aca="false">IF(Y314&gt;Z314,"Win",IF(Y314&lt;Z314,"Loss","Draw"))</f>
        <v>Win</v>
      </c>
      <c r="AB314" s="5" t="s">
        <v>98</v>
      </c>
      <c r="AC314" s="5" t="s">
        <v>99</v>
      </c>
      <c r="AD314" s="5" t="s">
        <v>160</v>
      </c>
      <c r="AE314" s="5" t="s">
        <v>726</v>
      </c>
      <c r="AF314" s="5" t="str">
        <f aca="false">IF(AD314&lt;AE314,AD314,AE314)</f>
        <v>Barbarian Barrel, Cannon Cart, Goblinstein, Lightning, Minions, Mortar, Royal Ghost, Skeletons</v>
      </c>
      <c r="AG314" s="5" t="str">
        <f aca="false">IF(AD314&lt;AE314,AE314,AD314)</f>
        <v>Berserker, Fireball, Lava Hound, Skeleton Dragons, Spirit Empress, Tombstone, Valkyrie, Zap</v>
      </c>
      <c r="AH314" s="5" t="str">
        <f aca="false">IF(AD314=AF314,AA314,IF(AA314="Win","Loss",IF(AA314="Loss","Win","Draw")))</f>
        <v>Win</v>
      </c>
      <c r="AI314" s="5" t="s">
        <v>102</v>
      </c>
    </row>
    <row r="315" customFormat="false" ht="15" hidden="false" customHeight="true" outlineLevel="0" collapsed="false">
      <c r="A315" s="5" t="s">
        <v>1131</v>
      </c>
      <c r="B315" s="5" t="n">
        <v>2</v>
      </c>
      <c r="C315" s="5" t="s">
        <v>1061</v>
      </c>
      <c r="D315" s="5" t="s">
        <v>1062</v>
      </c>
      <c r="E315" s="5" t="s">
        <v>1132</v>
      </c>
      <c r="F315" s="5" t="s">
        <v>1133</v>
      </c>
      <c r="G315" s="5" t="s">
        <v>1135</v>
      </c>
      <c r="H315" s="5" t="s">
        <v>81</v>
      </c>
      <c r="I315" s="5" t="s">
        <v>107</v>
      </c>
      <c r="J315" s="5" t="s">
        <v>115</v>
      </c>
      <c r="K315" s="5" t="s">
        <v>84</v>
      </c>
      <c r="L315" s="5" t="s">
        <v>86</v>
      </c>
      <c r="M315" s="5" t="s">
        <v>109</v>
      </c>
      <c r="N315" s="5" t="s">
        <v>88</v>
      </c>
      <c r="O315" s="5" t="s">
        <v>111</v>
      </c>
      <c r="P315" s="5" t="s">
        <v>144</v>
      </c>
      <c r="Q315" s="5" t="s">
        <v>169</v>
      </c>
      <c r="R315" s="5" t="s">
        <v>199</v>
      </c>
      <c r="S315" s="5" t="s">
        <v>200</v>
      </c>
      <c r="T315" s="5" t="s">
        <v>136</v>
      </c>
      <c r="U315" s="5" t="s">
        <v>393</v>
      </c>
      <c r="V315" s="5" t="s">
        <v>154</v>
      </c>
      <c r="W315" s="5" t="s">
        <v>336</v>
      </c>
      <c r="X315" s="5" t="s">
        <v>91</v>
      </c>
      <c r="Y315" s="5" t="n">
        <v>0</v>
      </c>
      <c r="Z315" s="5" t="n">
        <v>1</v>
      </c>
      <c r="AA315" s="5" t="str">
        <f aca="false">IF(Y315&gt;Z315,"Win",IF(Y315&lt;Z315,"Loss","Draw"))</f>
        <v>Loss</v>
      </c>
      <c r="AB315" s="5" t="s">
        <v>98</v>
      </c>
      <c r="AC315" s="5" t="s">
        <v>99</v>
      </c>
      <c r="AD315" s="5" t="s">
        <v>1136</v>
      </c>
      <c r="AE315" s="5" t="s">
        <v>728</v>
      </c>
      <c r="AF315" s="5" t="str">
        <f aca="false">IF(AD315&lt;AE315,AD315,AE315)</f>
        <v>Baby Dragon, Barbarian Barrel, Electro Wizard, Goblin Cage, Golden Knight, Golem, Lightning, Tornado</v>
      </c>
      <c r="AG315" s="5" t="str">
        <f aca="false">IF(AD315&lt;AE315,AE315,AD315)</f>
        <v>Fire Spirit, Giant Snowball, Goblin Demolisher, Goblin Drill, Goblins, Poison, Ronin, Tesla</v>
      </c>
      <c r="AH315" s="5" t="str">
        <f aca="false">IF(AD315=AF315,AA315,IF(AA315="Win","Loss",IF(AA315="Loss","Win","Draw")))</f>
        <v>Win</v>
      </c>
      <c r="AI315" s="5" t="s">
        <v>102</v>
      </c>
    </row>
    <row r="316" customFormat="false" ht="15" hidden="false" customHeight="true" outlineLevel="0" collapsed="false">
      <c r="A316" s="5" t="s">
        <v>1131</v>
      </c>
      <c r="B316" s="5" t="n">
        <v>3</v>
      </c>
      <c r="C316" s="5" t="s">
        <v>1061</v>
      </c>
      <c r="D316" s="5" t="s">
        <v>1062</v>
      </c>
      <c r="E316" s="5" t="s">
        <v>1132</v>
      </c>
      <c r="F316" s="5" t="s">
        <v>1133</v>
      </c>
      <c r="G316" s="5" t="s">
        <v>1137</v>
      </c>
      <c r="H316" s="5" t="s">
        <v>81</v>
      </c>
      <c r="I316" s="5" t="s">
        <v>375</v>
      </c>
      <c r="J316" s="5" t="s">
        <v>145</v>
      </c>
      <c r="K316" s="5" t="s">
        <v>128</v>
      </c>
      <c r="L316" s="5" t="s">
        <v>226</v>
      </c>
      <c r="M316" s="5" t="s">
        <v>87</v>
      </c>
      <c r="N316" s="5" t="s">
        <v>336</v>
      </c>
      <c r="O316" s="5" t="s">
        <v>135</v>
      </c>
      <c r="P316" s="5" t="s">
        <v>113</v>
      </c>
      <c r="Q316" s="5" t="s">
        <v>114</v>
      </c>
      <c r="R316" s="5" t="s">
        <v>181</v>
      </c>
      <c r="S316" s="5" t="s">
        <v>116</v>
      </c>
      <c r="T316" s="5" t="s">
        <v>176</v>
      </c>
      <c r="U316" s="5" t="s">
        <v>118</v>
      </c>
      <c r="V316" s="5" t="s">
        <v>110</v>
      </c>
      <c r="W316" s="5" t="s">
        <v>88</v>
      </c>
      <c r="X316" s="5" t="s">
        <v>93</v>
      </c>
      <c r="Y316" s="5" t="n">
        <v>1</v>
      </c>
      <c r="Z316" s="5" t="n">
        <v>0</v>
      </c>
      <c r="AA316" s="5" t="str">
        <f aca="false">IF(Y316&gt;Z316,"Win",IF(Y316&lt;Z316,"Loss","Draw"))</f>
        <v>Win</v>
      </c>
      <c r="AB316" s="5" t="s">
        <v>98</v>
      </c>
      <c r="AC316" s="5" t="s">
        <v>99</v>
      </c>
      <c r="AD316" s="5" t="s">
        <v>377</v>
      </c>
      <c r="AE316" s="5" t="s">
        <v>730</v>
      </c>
      <c r="AF316" s="5" t="str">
        <f aca="false">IF(AD316&lt;AE316,AD316,AE316)</f>
        <v>Balloon, Berserker, Bomb Tower, Executioner, Knight, Miner, Tornado, Zap</v>
      </c>
      <c r="AG316" s="5" t="str">
        <f aca="false">IF(AD316&lt;AE316,AE316,AD316)</f>
        <v>Dart Goblin, Electro Spirit, Guards, Monk, Mortar, Poison, Rascals, Skeleton Barrel</v>
      </c>
      <c r="AH316" s="5" t="str">
        <f aca="false">IF(AD316=AF316,AA316,IF(AA316="Win","Loss",IF(AA316="Loss","Win","Draw")))</f>
        <v>Win</v>
      </c>
      <c r="AI316" s="5" t="s">
        <v>102</v>
      </c>
    </row>
    <row r="317" customFormat="false" ht="15" hidden="false" customHeight="true" outlineLevel="0" collapsed="false">
      <c r="A317" s="7" t="s">
        <v>1138</v>
      </c>
      <c r="B317" s="7" t="n">
        <v>1</v>
      </c>
      <c r="C317" s="7" t="s">
        <v>1061</v>
      </c>
      <c r="D317" s="7" t="s">
        <v>1062</v>
      </c>
      <c r="E317" s="7" t="s">
        <v>1132</v>
      </c>
      <c r="F317" s="7" t="s">
        <v>1133</v>
      </c>
      <c r="G317" s="7" t="s">
        <v>1139</v>
      </c>
      <c r="H317" s="7" t="s">
        <v>81</v>
      </c>
      <c r="I317" s="7" t="s">
        <v>168</v>
      </c>
      <c r="J317" s="7" t="s">
        <v>181</v>
      </c>
      <c r="K317" s="7" t="s">
        <v>82</v>
      </c>
      <c r="L317" s="7" t="s">
        <v>154</v>
      </c>
      <c r="M317" s="7" t="s">
        <v>146</v>
      </c>
      <c r="N317" s="7" t="s">
        <v>89</v>
      </c>
      <c r="O317" s="7" t="s">
        <v>93</v>
      </c>
      <c r="P317" s="7" t="s">
        <v>167</v>
      </c>
      <c r="Q317" s="7" t="s">
        <v>239</v>
      </c>
      <c r="R317" s="7" t="s">
        <v>180</v>
      </c>
      <c r="S317" s="7" t="s">
        <v>92</v>
      </c>
      <c r="T317" s="7" t="s">
        <v>327</v>
      </c>
      <c r="U317" s="7" t="s">
        <v>202</v>
      </c>
      <c r="V317" s="7" t="s">
        <v>227</v>
      </c>
      <c r="W317" s="7" t="s">
        <v>91</v>
      </c>
      <c r="X317" s="7" t="s">
        <v>257</v>
      </c>
      <c r="Y317" s="7" t="n">
        <v>1</v>
      </c>
      <c r="Z317" s="7" t="n">
        <v>0</v>
      </c>
      <c r="AA317" s="7" t="str">
        <f aca="false">IF(Y317&gt;Z317,"Win",IF(Y317&lt;Z317,"Loss","Draw"))</f>
        <v>Win</v>
      </c>
      <c r="AB317" s="7" t="s">
        <v>99</v>
      </c>
      <c r="AC317" s="7" t="s">
        <v>99</v>
      </c>
      <c r="AD317" s="7" t="s">
        <v>1140</v>
      </c>
      <c r="AE317" s="7" t="s">
        <v>614</v>
      </c>
      <c r="AF317" s="7" t="str">
        <f aca="false">IF(AD317&lt;AE317,AD317,AE317)</f>
        <v>Archers, Electro Spirit, Goblin Hut, Lightning, Monk, Royal Hogs, Skeleton Dragons, The Log</v>
      </c>
      <c r="AG317" s="7" t="str">
        <f aca="false">IF(AD317&lt;AE317,AE317,AD317)</f>
        <v>Barbarian Barrel, Battle Ram, Giant Skeleton, Mother Witch, Royal Ghost, Vines, Wizard, Zappies</v>
      </c>
      <c r="AH317" s="7" t="str">
        <f aca="false">IF(AD317=AF317,AA317,IF(AA317="Win","Loss",IF(AA317="Loss","Win","Draw")))</f>
        <v>Win</v>
      </c>
      <c r="AI317" s="7" t="s">
        <v>102</v>
      </c>
    </row>
    <row r="318" customFormat="false" ht="15" hidden="false" customHeight="true" outlineLevel="0" collapsed="false">
      <c r="A318" s="7" t="s">
        <v>1138</v>
      </c>
      <c r="B318" s="7" t="n">
        <v>2</v>
      </c>
      <c r="C318" s="7" t="s">
        <v>1061</v>
      </c>
      <c r="D318" s="7" t="s">
        <v>1062</v>
      </c>
      <c r="E318" s="7" t="s">
        <v>1132</v>
      </c>
      <c r="F318" s="7" t="s">
        <v>1133</v>
      </c>
      <c r="G318" s="7" t="s">
        <v>1141</v>
      </c>
      <c r="H318" s="7" t="s">
        <v>81</v>
      </c>
      <c r="I318" s="7" t="s">
        <v>239</v>
      </c>
      <c r="J318" s="7" t="s">
        <v>199</v>
      </c>
      <c r="K318" s="7" t="s">
        <v>210</v>
      </c>
      <c r="L318" s="7" t="s">
        <v>227</v>
      </c>
      <c r="M318" s="7" t="s">
        <v>240</v>
      </c>
      <c r="N318" s="7" t="s">
        <v>202</v>
      </c>
      <c r="O318" s="7" t="s">
        <v>112</v>
      </c>
      <c r="P318" s="7" t="s">
        <v>155</v>
      </c>
      <c r="Q318" s="7" t="s">
        <v>116</v>
      </c>
      <c r="R318" s="7" t="s">
        <v>108</v>
      </c>
      <c r="S318" s="7" t="s">
        <v>287</v>
      </c>
      <c r="T318" s="7" t="s">
        <v>182</v>
      </c>
      <c r="U318" s="7" t="s">
        <v>110</v>
      </c>
      <c r="V318" s="7" t="s">
        <v>93</v>
      </c>
      <c r="W318" s="7" t="s">
        <v>183</v>
      </c>
      <c r="X318" s="7" t="s">
        <v>167</v>
      </c>
      <c r="Y318" s="7" t="n">
        <v>1</v>
      </c>
      <c r="Z318" s="7" t="n">
        <v>0</v>
      </c>
      <c r="AA318" s="7" t="str">
        <f aca="false">IF(Y318&gt;Z318,"Win",IF(Y318&lt;Z318,"Loss","Draw"))</f>
        <v>Win</v>
      </c>
      <c r="AB318" s="7" t="s">
        <v>99</v>
      </c>
      <c r="AC318" s="7" t="s">
        <v>99</v>
      </c>
      <c r="AD318" s="7" t="s">
        <v>1142</v>
      </c>
      <c r="AE318" s="7" t="s">
        <v>736</v>
      </c>
      <c r="AF318" s="7" t="str">
        <f aca="false">IF(AD318&lt;AE318,AD318,AE318)</f>
        <v>Archer Queen, Earthquake, Electro Spirit, Guards, Hog Rider, Mortar, The Log, Valkyrie</v>
      </c>
      <c r="AG318" s="7" t="str">
        <f aca="false">IF(AD318&lt;AE318,AE318,AD318)</f>
        <v>Arrows, Bandit, Battle Ram, Golden Knight, Mega Knight, Mother Witch, Rage, Zappies</v>
      </c>
      <c r="AH318" s="7" t="str">
        <f aca="false">IF(AD318=AF318,AA318,IF(AA318="Win","Loss",IF(AA318="Loss","Win","Draw")))</f>
        <v>Loss</v>
      </c>
      <c r="AI318" s="7" t="s">
        <v>102</v>
      </c>
    </row>
    <row r="319" customFormat="false" ht="15" hidden="false" customHeight="true" outlineLevel="0" collapsed="false">
      <c r="A319" s="7" t="s">
        <v>1138</v>
      </c>
      <c r="B319" s="7" t="n">
        <v>3</v>
      </c>
      <c r="C319" s="7" t="s">
        <v>1061</v>
      </c>
      <c r="D319" s="7" t="s">
        <v>1062</v>
      </c>
      <c r="E319" s="7" t="s">
        <v>1132</v>
      </c>
      <c r="F319" s="7" t="s">
        <v>1133</v>
      </c>
      <c r="G319" s="7" t="s">
        <v>1143</v>
      </c>
      <c r="H319" s="7" t="s">
        <v>81</v>
      </c>
      <c r="I319" s="7" t="s">
        <v>293</v>
      </c>
      <c r="J319" s="7" t="s">
        <v>83</v>
      </c>
      <c r="K319" s="7" t="s">
        <v>144</v>
      </c>
      <c r="L319" s="7" t="s">
        <v>85</v>
      </c>
      <c r="M319" s="7" t="s">
        <v>87</v>
      </c>
      <c r="N319" s="7" t="s">
        <v>88</v>
      </c>
      <c r="O319" s="7" t="s">
        <v>143</v>
      </c>
      <c r="P319" s="7" t="s">
        <v>91</v>
      </c>
      <c r="Q319" s="7" t="s">
        <v>82</v>
      </c>
      <c r="R319" s="7" t="s">
        <v>213</v>
      </c>
      <c r="S319" s="7" t="s">
        <v>84</v>
      </c>
      <c r="T319" s="7" t="s">
        <v>156</v>
      </c>
      <c r="U319" s="7" t="s">
        <v>117</v>
      </c>
      <c r="V319" s="7" t="s">
        <v>109</v>
      </c>
      <c r="W319" s="7" t="s">
        <v>112</v>
      </c>
      <c r="X319" s="7" t="s">
        <v>85</v>
      </c>
      <c r="Y319" s="7" t="n">
        <v>0</v>
      </c>
      <c r="Z319" s="7" t="n">
        <v>1</v>
      </c>
      <c r="AA319" s="7" t="str">
        <f aca="false">IF(Y319&gt;Z319,"Win",IF(Y319&lt;Z319,"Loss","Draw"))</f>
        <v>Loss</v>
      </c>
      <c r="AB319" s="7" t="s">
        <v>99</v>
      </c>
      <c r="AC319" s="7" t="s">
        <v>99</v>
      </c>
      <c r="AD319" s="7" t="s">
        <v>1144</v>
      </c>
      <c r="AE319" s="7" t="s">
        <v>663</v>
      </c>
      <c r="AF319" s="7" t="str">
        <f aca="false">IF(AD319&lt;AE319,AD319,AE319)</f>
        <v>Archers, Arrows, Bowler, Giant, Giant Snowball, Graveyard, Minions, Ronin</v>
      </c>
      <c r="AG319" s="7" t="str">
        <f aca="false">IF(AD319&lt;AE319,AE319,AD319)</f>
        <v>Barbarian Barrel, Berserker, Dark Prince, Furnace, Graveyard, Ice Spirit, Poison, Tesla</v>
      </c>
      <c r="AH319" s="7" t="str">
        <f aca="false">IF(AD319=AF319,AA319,IF(AA319="Win","Loss",IF(AA319="Loss","Win","Draw")))</f>
        <v>Win</v>
      </c>
      <c r="AI319" s="7" t="s">
        <v>102</v>
      </c>
    </row>
    <row r="320" customFormat="false" ht="15" hidden="false" customHeight="true" outlineLevel="0" collapsed="false">
      <c r="A320" s="7" t="s">
        <v>1145</v>
      </c>
      <c r="B320" s="7" t="n">
        <v>1</v>
      </c>
      <c r="C320" s="7" t="s">
        <v>1061</v>
      </c>
      <c r="D320" s="7" t="s">
        <v>1062</v>
      </c>
      <c r="E320" s="7" t="s">
        <v>1132</v>
      </c>
      <c r="F320" s="7" t="s">
        <v>1133</v>
      </c>
      <c r="G320" s="7" t="s">
        <v>1146</v>
      </c>
      <c r="H320" s="7" t="s">
        <v>81</v>
      </c>
      <c r="I320" s="7" t="s">
        <v>200</v>
      </c>
      <c r="J320" s="7" t="s">
        <v>83</v>
      </c>
      <c r="K320" s="7" t="s">
        <v>135</v>
      </c>
      <c r="L320" s="7" t="s">
        <v>148</v>
      </c>
      <c r="M320" s="7" t="s">
        <v>226</v>
      </c>
      <c r="N320" s="7" t="s">
        <v>147</v>
      </c>
      <c r="O320" s="7" t="s">
        <v>94</v>
      </c>
      <c r="P320" s="7" t="s">
        <v>146</v>
      </c>
      <c r="Q320" s="7" t="s">
        <v>169</v>
      </c>
      <c r="R320" s="7" t="s">
        <v>83</v>
      </c>
      <c r="S320" s="7" t="s">
        <v>168</v>
      </c>
      <c r="T320" s="7" t="s">
        <v>97</v>
      </c>
      <c r="U320" s="7" t="s">
        <v>93</v>
      </c>
      <c r="V320" s="7" t="s">
        <v>170</v>
      </c>
      <c r="W320" s="7" t="s">
        <v>154</v>
      </c>
      <c r="X320" s="7" t="s">
        <v>167</v>
      </c>
      <c r="Y320" s="7" t="n">
        <v>1</v>
      </c>
      <c r="Z320" s="7" t="n">
        <v>0</v>
      </c>
      <c r="AA320" s="7" t="str">
        <f aca="false">IF(Y320&gt;Z320,"Win",IF(Y320&lt;Z320,"Loss","Draw"))</f>
        <v>Win</v>
      </c>
      <c r="AB320" s="7" t="s">
        <v>99</v>
      </c>
      <c r="AC320" s="7" t="s">
        <v>99</v>
      </c>
      <c r="AD320" s="7" t="s">
        <v>1147</v>
      </c>
      <c r="AE320" s="7" t="s">
        <v>172</v>
      </c>
      <c r="AF320" s="7" t="str">
        <f aca="false">IF(AD320&lt;AE320,AD320,AE320)</f>
        <v>Baby Dragon, Cannon, Dark Prince, Electro Spirit, Lightning, Royal Hogs, Skeletons, The Log</v>
      </c>
      <c r="AG320" s="7" t="str">
        <f aca="false">IF(AD320&lt;AE320,AE320,AD320)</f>
        <v>Dark Prince, Fireball, Goblin Cage, Lava Hound, Miner, Skeleton Dragons, Spirit Empress, Zap</v>
      </c>
      <c r="AH320" s="7" t="str">
        <f aca="false">IF(AD320=AF320,AA320,IF(AA320="Win","Loss",IF(AA320="Loss","Win","Draw")))</f>
        <v>Loss</v>
      </c>
      <c r="AI320" s="7" t="s">
        <v>102</v>
      </c>
    </row>
    <row r="321" customFormat="false" ht="15" hidden="false" customHeight="true" outlineLevel="0" collapsed="false">
      <c r="A321" s="7" t="s">
        <v>1145</v>
      </c>
      <c r="B321" s="7" t="n">
        <v>2</v>
      </c>
      <c r="C321" s="7" t="s">
        <v>1061</v>
      </c>
      <c r="D321" s="7" t="s">
        <v>1062</v>
      </c>
      <c r="E321" s="7" t="s">
        <v>1132</v>
      </c>
      <c r="F321" s="7" t="s">
        <v>1133</v>
      </c>
      <c r="G321" s="7" t="s">
        <v>1148</v>
      </c>
      <c r="H321" s="7" t="s">
        <v>81</v>
      </c>
      <c r="I321" s="7" t="s">
        <v>82</v>
      </c>
      <c r="J321" s="7" t="s">
        <v>181</v>
      </c>
      <c r="K321" s="7" t="s">
        <v>144</v>
      </c>
      <c r="L321" s="7" t="s">
        <v>182</v>
      </c>
      <c r="M321" s="7" t="s">
        <v>154</v>
      </c>
      <c r="N321" s="7" t="s">
        <v>111</v>
      </c>
      <c r="O321" s="7" t="s">
        <v>97</v>
      </c>
      <c r="P321" s="7" t="s">
        <v>167</v>
      </c>
      <c r="Q321" s="7" t="s">
        <v>140</v>
      </c>
      <c r="R321" s="7" t="s">
        <v>141</v>
      </c>
      <c r="S321" s="7" t="s">
        <v>142</v>
      </c>
      <c r="T321" s="7" t="s">
        <v>143</v>
      </c>
      <c r="U321" s="7" t="s">
        <v>111</v>
      </c>
      <c r="V321" s="7" t="s">
        <v>109</v>
      </c>
      <c r="W321" s="7" t="s">
        <v>113</v>
      </c>
      <c r="X321" s="7" t="s">
        <v>120</v>
      </c>
      <c r="Y321" s="7" t="n">
        <v>1</v>
      </c>
      <c r="Z321" s="7" t="n">
        <v>0</v>
      </c>
      <c r="AA321" s="7" t="str">
        <f aca="false">IF(Y321&gt;Z321,"Win",IF(Y321&lt;Z321,"Loss","Draw"))</f>
        <v>Win</v>
      </c>
      <c r="AB321" s="7" t="s">
        <v>99</v>
      </c>
      <c r="AC321" s="7" t="s">
        <v>99</v>
      </c>
      <c r="AD321" s="7" t="s">
        <v>1149</v>
      </c>
      <c r="AE321" s="7" t="s">
        <v>741</v>
      </c>
      <c r="AF321" s="7" t="str">
        <f aca="false">IF(AD321&lt;AE321,AD321,AE321)</f>
        <v>Archers, Fire Spirit, Hog Rider, Lightning, Monk, Skeletons, Tesla, The Log</v>
      </c>
      <c r="AG321" s="7" t="str">
        <f aca="false">IF(AD321&lt;AE321,AE321,AD321)</f>
        <v>Bomb Tower, Fire Spirit, Goblin Barrel, Ice Spirit, Magic Archer, Ronin, Royal Delivery, Wall Breakers</v>
      </c>
      <c r="AH321" s="7" t="str">
        <f aca="false">IF(AD321=AF321,AA321,IF(AA321="Win","Loss",IF(AA321="Loss","Win","Draw")))</f>
        <v>Win</v>
      </c>
      <c r="AI321" s="7" t="s">
        <v>102</v>
      </c>
    </row>
    <row r="322" customFormat="false" ht="15" hidden="false" customHeight="true" outlineLevel="0" collapsed="false">
      <c r="A322" s="7" t="s">
        <v>1145</v>
      </c>
      <c r="B322" s="7" t="n">
        <v>3</v>
      </c>
      <c r="C322" s="7" t="s">
        <v>1061</v>
      </c>
      <c r="D322" s="7" t="s">
        <v>1062</v>
      </c>
      <c r="E322" s="7" t="s">
        <v>1132</v>
      </c>
      <c r="F322" s="7" t="s">
        <v>1133</v>
      </c>
      <c r="G322" s="7" t="s">
        <v>1150</v>
      </c>
      <c r="H322" s="7" t="s">
        <v>81</v>
      </c>
      <c r="I322" s="7" t="s">
        <v>114</v>
      </c>
      <c r="J322" s="7" t="s">
        <v>115</v>
      </c>
      <c r="K322" s="7" t="s">
        <v>116</v>
      </c>
      <c r="L322" s="7" t="s">
        <v>109</v>
      </c>
      <c r="M322" s="7" t="s">
        <v>176</v>
      </c>
      <c r="N322" s="7" t="s">
        <v>117</v>
      </c>
      <c r="O322" s="7" t="s">
        <v>112</v>
      </c>
      <c r="P322" s="7" t="s">
        <v>93</v>
      </c>
      <c r="Q322" s="7" t="s">
        <v>195</v>
      </c>
      <c r="R322" s="7" t="s">
        <v>199</v>
      </c>
      <c r="S322" s="7" t="s">
        <v>375</v>
      </c>
      <c r="T322" s="7" t="s">
        <v>213</v>
      </c>
      <c r="U322" s="7" t="s">
        <v>202</v>
      </c>
      <c r="V322" s="7" t="s">
        <v>420</v>
      </c>
      <c r="W322" s="7" t="s">
        <v>85</v>
      </c>
      <c r="X322" s="7" t="s">
        <v>336</v>
      </c>
      <c r="Y322" s="7" t="n">
        <v>0</v>
      </c>
      <c r="Z322" s="7" t="n">
        <v>1</v>
      </c>
      <c r="AA322" s="7" t="str">
        <f aca="false">IF(Y322&gt;Z322,"Win",IF(Y322&lt;Z322,"Loss","Draw"))</f>
        <v>Loss</v>
      </c>
      <c r="AB322" s="7" t="s">
        <v>99</v>
      </c>
      <c r="AC322" s="7" t="s">
        <v>99</v>
      </c>
      <c r="AD322" s="7" t="s">
        <v>1151</v>
      </c>
      <c r="AE322" s="7" t="s">
        <v>422</v>
      </c>
      <c r="AF322" s="7" t="str">
        <f aca="false">IF(AD322&lt;AE322,AD322,AE322)</f>
        <v>Arrows, Dart Goblin, Electro Spirit, Goblins, Minions, Mortar, Ronin, Skeleton Barrel</v>
      </c>
      <c r="AG322" s="7" t="str">
        <f aca="false">IF(AD322&lt;AE322,AE322,AD322)</f>
        <v>Bowler, Executioner, Freeze, Golden Knight, Graveyard, Inferno Dragon, Tornado, Zappies</v>
      </c>
      <c r="AH322" s="7" t="str">
        <f aca="false">IF(AD322=AF322,AA322,IF(AA322="Win","Loss",IF(AA322="Loss","Win","Draw")))</f>
        <v>Loss</v>
      </c>
      <c r="AI322" s="7" t="s">
        <v>102</v>
      </c>
    </row>
    <row r="323" customFormat="false" ht="15" hidden="false" customHeight="true" outlineLevel="0" collapsed="false">
      <c r="A323" s="7" t="s">
        <v>1152</v>
      </c>
      <c r="B323" s="7" t="n">
        <v>1</v>
      </c>
      <c r="C323" s="7" t="s">
        <v>1061</v>
      </c>
      <c r="D323" s="7" t="s">
        <v>1062</v>
      </c>
      <c r="E323" s="7" t="s">
        <v>1132</v>
      </c>
      <c r="F323" s="7" t="s">
        <v>1133</v>
      </c>
      <c r="G323" s="7" t="s">
        <v>1153</v>
      </c>
      <c r="H323" s="7" t="s">
        <v>81</v>
      </c>
      <c r="I323" s="7" t="s">
        <v>169</v>
      </c>
      <c r="J323" s="7" t="s">
        <v>199</v>
      </c>
      <c r="K323" s="7" t="s">
        <v>200</v>
      </c>
      <c r="L323" s="7" t="s">
        <v>136</v>
      </c>
      <c r="M323" s="7" t="s">
        <v>154</v>
      </c>
      <c r="N323" s="7" t="s">
        <v>130</v>
      </c>
      <c r="O323" s="7" t="s">
        <v>191</v>
      </c>
      <c r="P323" s="7" t="s">
        <v>336</v>
      </c>
      <c r="Q323" s="7" t="s">
        <v>140</v>
      </c>
      <c r="R323" s="7" t="s">
        <v>141</v>
      </c>
      <c r="S323" s="7" t="s">
        <v>225</v>
      </c>
      <c r="T323" s="7" t="s">
        <v>87</v>
      </c>
      <c r="U323" s="7" t="s">
        <v>111</v>
      </c>
      <c r="V323" s="7" t="s">
        <v>226</v>
      </c>
      <c r="W323" s="7" t="s">
        <v>113</v>
      </c>
      <c r="X323" s="7" t="s">
        <v>120</v>
      </c>
      <c r="Y323" s="7" t="n">
        <v>0</v>
      </c>
      <c r="Z323" s="7" t="n">
        <v>1</v>
      </c>
      <c r="AA323" s="7" t="str">
        <f aca="false">IF(Y323&gt;Z323,"Win",IF(Y323&lt;Z323,"Loss","Draw"))</f>
        <v>Loss</v>
      </c>
      <c r="AB323" s="7" t="s">
        <v>99</v>
      </c>
      <c r="AC323" s="7" t="s">
        <v>99</v>
      </c>
      <c r="AD323" s="7" t="s">
        <v>795</v>
      </c>
      <c r="AE323" s="7" t="s">
        <v>228</v>
      </c>
      <c r="AF323" s="7" t="str">
        <f aca="false">IF(AD323&lt;AE323,AD323,AE323)</f>
        <v>Baby Dragon, Bomber, Goblin Cage, Golden Knight, Golem, Ice Wizard, Lightning, Tornado</v>
      </c>
      <c r="AG323" s="7" t="str">
        <f aca="false">IF(AD323&lt;AE323,AE323,AD323)</f>
        <v>Bats, Berserker, Bomb Tower, Fire Spirit, Magic Archer, Miner, Royal Delivery, Wall Breakers</v>
      </c>
      <c r="AH323" s="7" t="str">
        <f aca="false">IF(AD323=AF323,AA323,IF(AA323="Win","Loss",IF(AA323="Loss","Win","Draw")))</f>
        <v>Loss</v>
      </c>
      <c r="AI323" s="7" t="s">
        <v>102</v>
      </c>
    </row>
    <row r="324" customFormat="false" ht="15" hidden="false" customHeight="true" outlineLevel="0" collapsed="false">
      <c r="A324" s="7" t="s">
        <v>1152</v>
      </c>
      <c r="B324" s="7" t="n">
        <v>2</v>
      </c>
      <c r="C324" s="7" t="s">
        <v>1061</v>
      </c>
      <c r="D324" s="7" t="s">
        <v>1062</v>
      </c>
      <c r="E324" s="7" t="s">
        <v>1132</v>
      </c>
      <c r="F324" s="7" t="s">
        <v>1133</v>
      </c>
      <c r="G324" s="7" t="s">
        <v>1154</v>
      </c>
      <c r="H324" s="7" t="s">
        <v>81</v>
      </c>
      <c r="I324" s="7" t="s">
        <v>140</v>
      </c>
      <c r="J324" s="7" t="s">
        <v>83</v>
      </c>
      <c r="K324" s="7" t="s">
        <v>142</v>
      </c>
      <c r="L324" s="7" t="s">
        <v>176</v>
      </c>
      <c r="M324" s="7" t="s">
        <v>111</v>
      </c>
      <c r="N324" s="7" t="s">
        <v>97</v>
      </c>
      <c r="O324" s="7" t="s">
        <v>120</v>
      </c>
      <c r="P324" s="7" t="s">
        <v>113</v>
      </c>
      <c r="Q324" s="7" t="s">
        <v>209</v>
      </c>
      <c r="R324" s="7" t="s">
        <v>149</v>
      </c>
      <c r="S324" s="7" t="s">
        <v>128</v>
      </c>
      <c r="T324" s="7" t="s">
        <v>143</v>
      </c>
      <c r="U324" s="7" t="s">
        <v>146</v>
      </c>
      <c r="V324" s="7" t="s">
        <v>88</v>
      </c>
      <c r="W324" s="7" t="s">
        <v>85</v>
      </c>
      <c r="X324" s="7" t="s">
        <v>91</v>
      </c>
      <c r="Y324" s="7" t="n">
        <v>1</v>
      </c>
      <c r="Z324" s="7" t="n">
        <v>0</v>
      </c>
      <c r="AA324" s="7" t="str">
        <f aca="false">IF(Y324&gt;Z324,"Win",IF(Y324&lt;Z324,"Loss","Draw"))</f>
        <v>Win</v>
      </c>
      <c r="AB324" s="7" t="s">
        <v>99</v>
      </c>
      <c r="AC324" s="7" t="s">
        <v>99</v>
      </c>
      <c r="AD324" s="7" t="s">
        <v>1155</v>
      </c>
      <c r="AE324" s="7" t="s">
        <v>748</v>
      </c>
      <c r="AF324" s="7" t="str">
        <f aca="false">IF(AD324&lt;AE324,AD324,AE324)</f>
        <v>Barbarian Barrel, Graveyard, Ice Spirit, Knight, Musketeer, Poison, Skeleton Dragons, Tombstone</v>
      </c>
      <c r="AG324" s="7" t="str">
        <f aca="false">IF(AD324&lt;AE324,AE324,AD324)</f>
        <v>Bomb Tower, Dark Prince, Dart Goblin, Fire Spirit, Goblin Barrel, Royal Delivery, Skeletons, Wall Breakers</v>
      </c>
      <c r="AH324" s="7" t="str">
        <f aca="false">IF(AD324=AF324,AA324,IF(AA324="Win","Loss",IF(AA324="Loss","Win","Draw")))</f>
        <v>Loss</v>
      </c>
      <c r="AI324" s="7" t="s">
        <v>102</v>
      </c>
    </row>
    <row r="325" customFormat="false" ht="15" hidden="false" customHeight="true" outlineLevel="0" collapsed="false">
      <c r="A325" s="7" t="s">
        <v>1152</v>
      </c>
      <c r="B325" s="7" t="n">
        <v>3</v>
      </c>
      <c r="C325" s="7" t="s">
        <v>1061</v>
      </c>
      <c r="D325" s="7" t="s">
        <v>1062</v>
      </c>
      <c r="E325" s="7" t="s">
        <v>1132</v>
      </c>
      <c r="F325" s="7" t="s">
        <v>1133</v>
      </c>
      <c r="G325" s="7" t="s">
        <v>1156</v>
      </c>
      <c r="H325" s="7" t="s">
        <v>81</v>
      </c>
      <c r="I325" s="7" t="s">
        <v>90</v>
      </c>
      <c r="J325" s="7" t="s">
        <v>91</v>
      </c>
      <c r="K325" s="7" t="s">
        <v>132</v>
      </c>
      <c r="L325" s="7" t="s">
        <v>87</v>
      </c>
      <c r="M325" s="7" t="s">
        <v>96</v>
      </c>
      <c r="N325" s="7" t="s">
        <v>95</v>
      </c>
      <c r="O325" s="7" t="s">
        <v>94</v>
      </c>
      <c r="P325" s="7" t="s">
        <v>93</v>
      </c>
      <c r="Q325" s="7" t="s">
        <v>239</v>
      </c>
      <c r="R325" s="7" t="s">
        <v>199</v>
      </c>
      <c r="S325" s="7" t="s">
        <v>210</v>
      </c>
      <c r="T325" s="7" t="s">
        <v>92</v>
      </c>
      <c r="U325" s="7" t="s">
        <v>202</v>
      </c>
      <c r="V325" s="7" t="s">
        <v>227</v>
      </c>
      <c r="W325" s="7" t="s">
        <v>109</v>
      </c>
      <c r="X325" s="7" t="s">
        <v>112</v>
      </c>
      <c r="Y325" s="7" t="n">
        <v>0</v>
      </c>
      <c r="Z325" s="7" t="n">
        <v>1</v>
      </c>
      <c r="AA325" s="7" t="str">
        <f aca="false">IF(Y325&gt;Z325,"Win",IF(Y325&lt;Z325,"Loss","Draw"))</f>
        <v>Loss</v>
      </c>
      <c r="AB325" s="7" t="s">
        <v>99</v>
      </c>
      <c r="AC325" s="7" t="s">
        <v>99</v>
      </c>
      <c r="AD325" s="7" t="s">
        <v>1157</v>
      </c>
      <c r="AE325" s="7" t="s">
        <v>750</v>
      </c>
      <c r="AF325" s="7" t="str">
        <f aca="false">IF(AD325&lt;AE325,AD325,AE325)</f>
        <v>Arrows, Battle Ram, Golden Knight, Mega Knight, Mother Witch, Ronin, Royal Ghost, Zappies</v>
      </c>
      <c r="AG325" s="7" t="str">
        <f aca="false">IF(AD325&lt;AE325,AE325,AD325)</f>
        <v>Barbarian Barrel, Berserker, Electro Spirit, Fireball, Fisherman, Hunter, Lumberjack, Royal Giant</v>
      </c>
      <c r="AH325" s="7" t="str">
        <f aca="false">IF(AD325=AF325,AA325,IF(AA325="Win","Loss",IF(AA325="Loss","Win","Draw")))</f>
        <v>Win</v>
      </c>
      <c r="AI325" s="7" t="s">
        <v>102</v>
      </c>
    </row>
    <row r="326" customFormat="false" ht="15" hidden="false" customHeight="true" outlineLevel="0" collapsed="false">
      <c r="A326" s="7" t="s">
        <v>1158</v>
      </c>
      <c r="B326" s="7" t="n">
        <v>1</v>
      </c>
      <c r="C326" s="7" t="s">
        <v>1061</v>
      </c>
      <c r="D326" s="7" t="s">
        <v>1062</v>
      </c>
      <c r="E326" s="7" t="s">
        <v>1132</v>
      </c>
      <c r="F326" s="7" t="s">
        <v>1133</v>
      </c>
      <c r="G326" s="7" t="s">
        <v>1159</v>
      </c>
      <c r="H326" s="7" t="s">
        <v>81</v>
      </c>
      <c r="I326" s="7" t="s">
        <v>82</v>
      </c>
      <c r="J326" s="7" t="s">
        <v>83</v>
      </c>
      <c r="K326" s="7" t="s">
        <v>144</v>
      </c>
      <c r="L326" s="7" t="s">
        <v>85</v>
      </c>
      <c r="M326" s="7" t="s">
        <v>87</v>
      </c>
      <c r="N326" s="7" t="s">
        <v>88</v>
      </c>
      <c r="O326" s="7" t="s">
        <v>143</v>
      </c>
      <c r="P326" s="7" t="s">
        <v>91</v>
      </c>
      <c r="Q326" s="7" t="s">
        <v>90</v>
      </c>
      <c r="R326" s="7" t="s">
        <v>91</v>
      </c>
      <c r="S326" s="7" t="s">
        <v>92</v>
      </c>
      <c r="T326" s="7" t="s">
        <v>96</v>
      </c>
      <c r="U326" s="7" t="s">
        <v>95</v>
      </c>
      <c r="V326" s="7" t="s">
        <v>93</v>
      </c>
      <c r="W326" s="7" t="s">
        <v>97</v>
      </c>
      <c r="X326" s="7" t="s">
        <v>94</v>
      </c>
      <c r="Y326" s="7" t="n">
        <v>0</v>
      </c>
      <c r="Z326" s="7" t="n">
        <v>1</v>
      </c>
      <c r="AA326" s="7" t="str">
        <f aca="false">IF(Y326&gt;Z326,"Win",IF(Y326&lt;Z326,"Loss","Draw"))</f>
        <v>Loss</v>
      </c>
      <c r="AB326" s="7" t="s">
        <v>99</v>
      </c>
      <c r="AC326" s="7" t="s">
        <v>99</v>
      </c>
      <c r="AD326" s="7" t="s">
        <v>500</v>
      </c>
      <c r="AE326" s="7" t="s">
        <v>101</v>
      </c>
      <c r="AF326" s="7" t="str">
        <f aca="false">IF(AD326&lt;AE326,AD326,AE326)</f>
        <v>Archers, Barbarian Barrel, Berserker, Dark Prince, Graveyard, Ice Spirit, Poison, Tesla</v>
      </c>
      <c r="AG326" s="7" t="str">
        <f aca="false">IF(AD326&lt;AE326,AE326,AD326)</f>
        <v>Barbarian Barrel, Electro Spirit, Fireball, Fisherman, Hunter, Royal Ghost, Royal Giant, Skeletons</v>
      </c>
      <c r="AH326" s="7" t="str">
        <f aca="false">IF(AD326=AF326,AA326,IF(AA326="Win","Loss",IF(AA326="Loss","Win","Draw")))</f>
        <v>Loss</v>
      </c>
      <c r="AI326" s="7" t="s">
        <v>102</v>
      </c>
    </row>
    <row r="327" customFormat="false" ht="15" hidden="false" customHeight="true" outlineLevel="0" collapsed="false">
      <c r="A327" s="7" t="s">
        <v>1158</v>
      </c>
      <c r="B327" s="7" t="n">
        <v>2</v>
      </c>
      <c r="C327" s="7" t="s">
        <v>1061</v>
      </c>
      <c r="D327" s="7" t="s">
        <v>1062</v>
      </c>
      <c r="E327" s="7" t="s">
        <v>1132</v>
      </c>
      <c r="F327" s="7" t="s">
        <v>1133</v>
      </c>
      <c r="G327" s="7" t="s">
        <v>1160</v>
      </c>
      <c r="H327" s="7" t="s">
        <v>81</v>
      </c>
      <c r="I327" s="7" t="s">
        <v>168</v>
      </c>
      <c r="J327" s="7" t="s">
        <v>232</v>
      </c>
      <c r="K327" s="7" t="s">
        <v>169</v>
      </c>
      <c r="L327" s="7" t="s">
        <v>154</v>
      </c>
      <c r="M327" s="7" t="s">
        <v>111</v>
      </c>
      <c r="N327" s="7" t="s">
        <v>97</v>
      </c>
      <c r="O327" s="7" t="s">
        <v>167</v>
      </c>
      <c r="P327" s="7" t="s">
        <v>170</v>
      </c>
      <c r="Q327" s="7" t="s">
        <v>84</v>
      </c>
      <c r="R327" s="7" t="s">
        <v>141</v>
      </c>
      <c r="S327" s="7" t="s">
        <v>107</v>
      </c>
      <c r="T327" s="7" t="s">
        <v>87</v>
      </c>
      <c r="U327" s="7" t="s">
        <v>111</v>
      </c>
      <c r="V327" s="7" t="s">
        <v>109</v>
      </c>
      <c r="W327" s="7" t="s">
        <v>170</v>
      </c>
      <c r="X327" s="7" t="s">
        <v>88</v>
      </c>
      <c r="Y327" s="7" t="n">
        <v>1</v>
      </c>
      <c r="Z327" s="7" t="n">
        <v>0</v>
      </c>
      <c r="AA327" s="7" t="str">
        <f aca="false">IF(Y327&gt;Z327,"Win",IF(Y327&lt;Z327,"Loss","Draw"))</f>
        <v>Win</v>
      </c>
      <c r="AB327" s="7" t="s">
        <v>99</v>
      </c>
      <c r="AC327" s="7" t="s">
        <v>99</v>
      </c>
      <c r="AD327" s="7" t="s">
        <v>1161</v>
      </c>
      <c r="AE327" s="7" t="s">
        <v>1162</v>
      </c>
      <c r="AF327" s="7" t="str">
        <f aca="false">IF(AD327&lt;AE327,AD327,AE327)</f>
        <v>Baby Dragon, Cannon, Fire Spirit, Lightning, Mighty Miner, Royal Hogs, Skeletons, The Log</v>
      </c>
      <c r="AG327" s="7" t="str">
        <f aca="false">IF(AD327&lt;AE327,AE327,AD327)</f>
        <v>Berserker, Cannon, Fire Spirit, Giant Snowball, Goblin Drill, Magic Archer, Poison, Ronin</v>
      </c>
      <c r="AH327" s="7" t="str">
        <f aca="false">IF(AD327=AF327,AA327,IF(AA327="Win","Loss",IF(AA327="Loss","Win","Draw")))</f>
        <v>Win</v>
      </c>
      <c r="AI327" s="7" t="s">
        <v>102</v>
      </c>
    </row>
    <row r="328" customFormat="false" ht="15" hidden="false" customHeight="true" outlineLevel="0" collapsed="false">
      <c r="A328" s="7" t="s">
        <v>1158</v>
      </c>
      <c r="B328" s="7" t="n">
        <v>3</v>
      </c>
      <c r="C328" s="7" t="s">
        <v>1061</v>
      </c>
      <c r="D328" s="7" t="s">
        <v>1062</v>
      </c>
      <c r="E328" s="7" t="s">
        <v>1132</v>
      </c>
      <c r="F328" s="7" t="s">
        <v>1133</v>
      </c>
      <c r="G328" s="7" t="s">
        <v>1163</v>
      </c>
      <c r="H328" s="7" t="s">
        <v>81</v>
      </c>
      <c r="I328" s="7" t="s">
        <v>375</v>
      </c>
      <c r="J328" s="7" t="s">
        <v>145</v>
      </c>
      <c r="K328" s="7" t="s">
        <v>135</v>
      </c>
      <c r="L328" s="7" t="s">
        <v>226</v>
      </c>
      <c r="M328" s="7" t="s">
        <v>109</v>
      </c>
      <c r="N328" s="7" t="s">
        <v>115</v>
      </c>
      <c r="O328" s="7" t="s">
        <v>336</v>
      </c>
      <c r="P328" s="7" t="s">
        <v>113</v>
      </c>
      <c r="Q328" s="7" t="s">
        <v>209</v>
      </c>
      <c r="R328" s="7" t="s">
        <v>145</v>
      </c>
      <c r="S328" s="7" t="s">
        <v>181</v>
      </c>
      <c r="T328" s="7" t="s">
        <v>110</v>
      </c>
      <c r="U328" s="7" t="s">
        <v>226</v>
      </c>
      <c r="V328" s="7" t="s">
        <v>113</v>
      </c>
      <c r="W328" s="7" t="s">
        <v>112</v>
      </c>
      <c r="X328" s="7" t="s">
        <v>135</v>
      </c>
      <c r="Y328" s="7" t="n">
        <v>1</v>
      </c>
      <c r="Z328" s="7" t="n">
        <v>0</v>
      </c>
      <c r="AA328" s="7" t="str">
        <f aca="false">IF(Y328&gt;Z328,"Win",IF(Y328&lt;Z328,"Loss","Draw"))</f>
        <v>Win</v>
      </c>
      <c r="AB328" s="7" t="s">
        <v>99</v>
      </c>
      <c r="AC328" s="7" t="s">
        <v>99</v>
      </c>
      <c r="AD328" s="7" t="s">
        <v>1164</v>
      </c>
      <c r="AE328" s="7" t="s">
        <v>1165</v>
      </c>
      <c r="AF328" s="7" t="str">
        <f aca="false">IF(AD328&lt;AE328,AD328,AE328)</f>
        <v>Arrows, Balloon, Bomb Tower, Guards, Miner, Monk, Musketeer, Zap</v>
      </c>
      <c r="AG328" s="7" t="str">
        <f aca="false">IF(AD328&lt;AE328,AE328,AD328)</f>
        <v>Balloon, Bomb Tower, Executioner, Goblins, Miner, Ronin, Tornado, Zap</v>
      </c>
      <c r="AH328" s="7" t="str">
        <f aca="false">IF(AD328=AF328,AA328,IF(AA328="Win","Loss",IF(AA328="Loss","Win","Draw")))</f>
        <v>Loss</v>
      </c>
      <c r="AI328" s="7" t="s">
        <v>102</v>
      </c>
    </row>
    <row r="329" customFormat="false" ht="15" hidden="false" customHeight="true" outlineLevel="0" collapsed="false">
      <c r="A329" s="7" t="s">
        <v>1166</v>
      </c>
      <c r="B329" s="7" t="n">
        <v>1</v>
      </c>
      <c r="C329" s="7" t="s">
        <v>1061</v>
      </c>
      <c r="D329" s="7" t="s">
        <v>1062</v>
      </c>
      <c r="E329" s="7" t="s">
        <v>1132</v>
      </c>
      <c r="F329" s="7" t="s">
        <v>1133</v>
      </c>
      <c r="G329" s="7" t="s">
        <v>1167</v>
      </c>
      <c r="H329" s="7" t="s">
        <v>81</v>
      </c>
      <c r="I329" s="7" t="s">
        <v>140</v>
      </c>
      <c r="J329" s="7" t="s">
        <v>141</v>
      </c>
      <c r="K329" s="7" t="s">
        <v>153</v>
      </c>
      <c r="L329" s="7" t="s">
        <v>226</v>
      </c>
      <c r="M329" s="7" t="s">
        <v>87</v>
      </c>
      <c r="N329" s="7" t="s">
        <v>336</v>
      </c>
      <c r="O329" s="7" t="s">
        <v>91</v>
      </c>
      <c r="P329" s="7" t="s">
        <v>113</v>
      </c>
      <c r="Q329" s="7" t="s">
        <v>169</v>
      </c>
      <c r="R329" s="7" t="s">
        <v>213</v>
      </c>
      <c r="S329" s="7" t="s">
        <v>200</v>
      </c>
      <c r="T329" s="7" t="s">
        <v>191</v>
      </c>
      <c r="U329" s="7" t="s">
        <v>596</v>
      </c>
      <c r="V329" s="7" t="s">
        <v>154</v>
      </c>
      <c r="W329" s="7" t="s">
        <v>336</v>
      </c>
      <c r="X329" s="7" t="s">
        <v>91</v>
      </c>
      <c r="Y329" s="7" t="n">
        <v>1</v>
      </c>
      <c r="Z329" s="7" t="n">
        <v>0</v>
      </c>
      <c r="AA329" s="7" t="str">
        <f aca="false">IF(Y329&gt;Z329,"Win",IF(Y329&lt;Z329,"Loss","Draw"))</f>
        <v>Win</v>
      </c>
      <c r="AB329" s="7" t="s">
        <v>99</v>
      </c>
      <c r="AC329" s="7" t="s">
        <v>99</v>
      </c>
      <c r="AD329" s="7" t="s">
        <v>338</v>
      </c>
      <c r="AE329" s="7" t="s">
        <v>762</v>
      </c>
      <c r="AF329" s="7" t="str">
        <f aca="false">IF(AD329&lt;AE329,AD329,AE329)</f>
        <v>Baby Dragon, Barbarian Barrel, Bowler, Electro Giant, Goblin Cage, Ice Wizard, Lightning, Tornado</v>
      </c>
      <c r="AG329" s="7" t="str">
        <f aca="false">IF(AD329&lt;AE329,AE329,AD329)</f>
        <v>Barbarian Barrel, Berserker, Bomb Tower, Goblinstein, Magic Archer, Miner, Tornado, Wall Breakers</v>
      </c>
      <c r="AH329" s="7" t="str">
        <f aca="false">IF(AD329=AF329,AA329,IF(AA329="Win","Loss",IF(AA329="Loss","Win","Draw")))</f>
        <v>Loss</v>
      </c>
      <c r="AI329" s="7" t="s">
        <v>102</v>
      </c>
    </row>
    <row r="330" customFormat="false" ht="15" hidden="false" customHeight="true" outlineLevel="0" collapsed="false">
      <c r="A330" s="7" t="s">
        <v>1166</v>
      </c>
      <c r="B330" s="7" t="n">
        <v>2</v>
      </c>
      <c r="C330" s="7" t="s">
        <v>1061</v>
      </c>
      <c r="D330" s="7" t="s">
        <v>1062</v>
      </c>
      <c r="E330" s="7" t="s">
        <v>1132</v>
      </c>
      <c r="F330" s="7" t="s">
        <v>1133</v>
      </c>
      <c r="G330" s="7" t="s">
        <v>1168</v>
      </c>
      <c r="H330" s="7" t="s">
        <v>81</v>
      </c>
      <c r="I330" s="7" t="s">
        <v>169</v>
      </c>
      <c r="J330" s="7" t="s">
        <v>232</v>
      </c>
      <c r="K330" s="7" t="s">
        <v>168</v>
      </c>
      <c r="L330" s="7" t="s">
        <v>170</v>
      </c>
      <c r="M330" s="7" t="s">
        <v>167</v>
      </c>
      <c r="N330" s="7" t="s">
        <v>93</v>
      </c>
      <c r="O330" s="7" t="s">
        <v>154</v>
      </c>
      <c r="P330" s="7" t="s">
        <v>97</v>
      </c>
      <c r="Q330" s="7" t="s">
        <v>168</v>
      </c>
      <c r="R330" s="7" t="s">
        <v>83</v>
      </c>
      <c r="S330" s="7" t="s">
        <v>170</v>
      </c>
      <c r="T330" s="7" t="s">
        <v>146</v>
      </c>
      <c r="U330" s="7" t="s">
        <v>93</v>
      </c>
      <c r="V330" s="7" t="s">
        <v>97</v>
      </c>
      <c r="W330" s="7" t="s">
        <v>94</v>
      </c>
      <c r="X330" s="7" t="s">
        <v>167</v>
      </c>
      <c r="Y330" s="7" t="n">
        <v>0</v>
      </c>
      <c r="Z330" s="7" t="n">
        <v>1</v>
      </c>
      <c r="AA330" s="7" t="str">
        <f aca="false">IF(Y330&gt;Z330,"Win",IF(Y330&lt;Z330,"Loss","Draw"))</f>
        <v>Loss</v>
      </c>
      <c r="AB330" s="7" t="s">
        <v>99</v>
      </c>
      <c r="AC330" s="7" t="s">
        <v>99</v>
      </c>
      <c r="AD330" s="7" t="s">
        <v>418</v>
      </c>
      <c r="AE330" s="7" t="s">
        <v>764</v>
      </c>
      <c r="AF330" s="7" t="str">
        <f aca="false">IF(AD330&lt;AE330,AD330,AE330)</f>
        <v>Baby Dragon, Cannon, Electro Spirit, Lightning, Mighty Miner, Royal Hogs, Skeletons, The Log</v>
      </c>
      <c r="AG330" s="7" t="str">
        <f aca="false">IF(AD330&lt;AE330,AE330,AD330)</f>
        <v>Cannon, Dark Prince, Electro Spirit, Fireball, Royal Hogs, Skeleton Dragons, Skeletons, The Log</v>
      </c>
      <c r="AH330" s="7" t="str">
        <f aca="false">IF(AD330=AF330,AA330,IF(AA330="Win","Loss",IF(AA330="Loss","Win","Draw")))</f>
        <v>Loss</v>
      </c>
      <c r="AI330" s="7" t="s">
        <v>102</v>
      </c>
    </row>
    <row r="331" customFormat="false" ht="15" hidden="false" customHeight="true" outlineLevel="0" collapsed="false">
      <c r="A331" s="7" t="s">
        <v>1166</v>
      </c>
      <c r="B331" s="7" t="n">
        <v>3</v>
      </c>
      <c r="C331" s="7" t="s">
        <v>1061</v>
      </c>
      <c r="D331" s="7" t="s">
        <v>1062</v>
      </c>
      <c r="E331" s="7" t="s">
        <v>1132</v>
      </c>
      <c r="F331" s="7" t="s">
        <v>1133</v>
      </c>
      <c r="G331" s="7" t="s">
        <v>1169</v>
      </c>
      <c r="H331" s="7" t="s">
        <v>81</v>
      </c>
      <c r="I331" s="7" t="s">
        <v>239</v>
      </c>
      <c r="J331" s="7" t="s">
        <v>199</v>
      </c>
      <c r="K331" s="7" t="s">
        <v>210</v>
      </c>
      <c r="L331" s="7" t="s">
        <v>227</v>
      </c>
      <c r="M331" s="7" t="s">
        <v>146</v>
      </c>
      <c r="N331" s="7" t="s">
        <v>112</v>
      </c>
      <c r="O331" s="7" t="s">
        <v>202</v>
      </c>
      <c r="P331" s="7" t="s">
        <v>240</v>
      </c>
      <c r="Q331" s="7" t="s">
        <v>84</v>
      </c>
      <c r="R331" s="7" t="s">
        <v>108</v>
      </c>
      <c r="S331" s="7" t="s">
        <v>107</v>
      </c>
      <c r="T331" s="7" t="s">
        <v>111</v>
      </c>
      <c r="U331" s="7" t="s">
        <v>87</v>
      </c>
      <c r="V331" s="7" t="s">
        <v>109</v>
      </c>
      <c r="W331" s="7" t="s">
        <v>113</v>
      </c>
      <c r="X331" s="7" t="s">
        <v>88</v>
      </c>
      <c r="Y331" s="7" t="n">
        <v>0</v>
      </c>
      <c r="Z331" s="7" t="n">
        <v>1</v>
      </c>
      <c r="AA331" s="7" t="str">
        <f aca="false">IF(Y331&gt;Z331,"Win",IF(Y331&lt;Z331,"Loss","Draw"))</f>
        <v>Loss</v>
      </c>
      <c r="AB331" s="7" t="s">
        <v>99</v>
      </c>
      <c r="AC331" s="7" t="s">
        <v>99</v>
      </c>
      <c r="AD331" s="7" t="s">
        <v>431</v>
      </c>
      <c r="AE331" s="7" t="s">
        <v>635</v>
      </c>
      <c r="AF331" s="7" t="str">
        <f aca="false">IF(AD331&lt;AE331,AD331,AE331)</f>
        <v>Archer Queen, Berserker, Bomb Tower, Fire Spirit, Giant Snowball, Goblin Drill, Poison, Ronin</v>
      </c>
      <c r="AG331" s="7" t="str">
        <f aca="false">IF(AD331&lt;AE331,AE331,AD331)</f>
        <v>Arrows, Bandit, Battle Ram, Golden Knight, Mega Knight, Mother Witch, Skeleton Dragons, Zappies</v>
      </c>
      <c r="AH331" s="7" t="str">
        <f aca="false">IF(AD331=AF331,AA331,IF(AA331="Win","Loss",IF(AA331="Loss","Win","Draw")))</f>
        <v>Win</v>
      </c>
      <c r="AI331" s="7" t="s">
        <v>102</v>
      </c>
    </row>
    <row r="332" customFormat="false" ht="15" hidden="false" customHeight="true" outlineLevel="0" collapsed="false">
      <c r="A332" s="7" t="s">
        <v>1170</v>
      </c>
      <c r="B332" s="7" t="n">
        <v>1</v>
      </c>
      <c r="C332" s="7" t="s">
        <v>1061</v>
      </c>
      <c r="D332" s="7" t="s">
        <v>1062</v>
      </c>
      <c r="E332" s="7" t="s">
        <v>1132</v>
      </c>
      <c r="F332" s="7" t="s">
        <v>1133</v>
      </c>
      <c r="G332" s="7" t="s">
        <v>1171</v>
      </c>
      <c r="H332" s="7" t="s">
        <v>81</v>
      </c>
      <c r="I332" s="7" t="s">
        <v>142</v>
      </c>
      <c r="J332" s="7" t="s">
        <v>141</v>
      </c>
      <c r="K332" s="7" t="s">
        <v>140</v>
      </c>
      <c r="L332" s="7" t="s">
        <v>120</v>
      </c>
      <c r="M332" s="7" t="s">
        <v>111</v>
      </c>
      <c r="N332" s="7" t="s">
        <v>143</v>
      </c>
      <c r="O332" s="7" t="s">
        <v>87</v>
      </c>
      <c r="P332" s="7" t="s">
        <v>113</v>
      </c>
      <c r="Q332" s="7" t="s">
        <v>319</v>
      </c>
      <c r="R332" s="7" t="s">
        <v>145</v>
      </c>
      <c r="S332" s="7" t="s">
        <v>195</v>
      </c>
      <c r="T332" s="7" t="s">
        <v>148</v>
      </c>
      <c r="U332" s="7" t="s">
        <v>130</v>
      </c>
      <c r="V332" s="7" t="s">
        <v>117</v>
      </c>
      <c r="W332" s="7" t="s">
        <v>112</v>
      </c>
      <c r="X332" s="7" t="s">
        <v>84</v>
      </c>
      <c r="Y332" s="7" t="n">
        <v>0</v>
      </c>
      <c r="Z332" s="7" t="n">
        <v>1</v>
      </c>
      <c r="AA332" s="7" t="str">
        <f aca="false">IF(Y332&gt;Z332,"Win",IF(Y332&lt;Z332,"Loss","Draw"))</f>
        <v>Loss</v>
      </c>
      <c r="AB332" s="7" t="s">
        <v>99</v>
      </c>
      <c r="AC332" s="7" t="s">
        <v>99</v>
      </c>
      <c r="AD332" s="7" t="s">
        <v>351</v>
      </c>
      <c r="AE332" s="7" t="s">
        <v>775</v>
      </c>
      <c r="AF332" s="7" t="str">
        <f aca="false">IF(AD332&lt;AE332,AD332,AE332)</f>
        <v>Arrows, Balloon, Bomber, Giant Snowball, Inferno Dragon, Lava Hound, Minions, Skeleton Army</v>
      </c>
      <c r="AG332" s="7" t="str">
        <f aca="false">IF(AD332&lt;AE332,AE332,AD332)</f>
        <v>Berserker, Bomb Tower, Fire Spirit, Goblin Barrel, Ice Spirit, Magic Archer, Royal Delivery, Wall Breakers</v>
      </c>
      <c r="AH332" s="7" t="str">
        <f aca="false">IF(AD332=AF332,AA332,IF(AA332="Win","Loss",IF(AA332="Loss","Win","Draw")))</f>
        <v>Win</v>
      </c>
      <c r="AI332" s="7" t="s">
        <v>102</v>
      </c>
    </row>
    <row r="333" customFormat="false" ht="15" hidden="false" customHeight="true" outlineLevel="0" collapsed="false">
      <c r="A333" s="7" t="s">
        <v>1170</v>
      </c>
      <c r="B333" s="7" t="n">
        <v>2</v>
      </c>
      <c r="C333" s="7" t="s">
        <v>1061</v>
      </c>
      <c r="D333" s="7" t="s">
        <v>1062</v>
      </c>
      <c r="E333" s="7" t="s">
        <v>1132</v>
      </c>
      <c r="F333" s="7" t="s">
        <v>1133</v>
      </c>
      <c r="G333" s="7" t="s">
        <v>1172</v>
      </c>
      <c r="H333" s="7" t="s">
        <v>81</v>
      </c>
      <c r="I333" s="7" t="s">
        <v>82</v>
      </c>
      <c r="J333" s="7" t="s">
        <v>83</v>
      </c>
      <c r="K333" s="7" t="s">
        <v>144</v>
      </c>
      <c r="L333" s="7" t="s">
        <v>85</v>
      </c>
      <c r="M333" s="7" t="s">
        <v>91</v>
      </c>
      <c r="N333" s="7" t="s">
        <v>88</v>
      </c>
      <c r="O333" s="7" t="s">
        <v>109</v>
      </c>
      <c r="P333" s="7" t="s">
        <v>130</v>
      </c>
      <c r="Q333" s="7" t="s">
        <v>210</v>
      </c>
      <c r="R333" s="7" t="s">
        <v>141</v>
      </c>
      <c r="S333" s="7" t="s">
        <v>144</v>
      </c>
      <c r="T333" s="7" t="s">
        <v>182</v>
      </c>
      <c r="U333" s="7" t="s">
        <v>93</v>
      </c>
      <c r="V333" s="7" t="s">
        <v>87</v>
      </c>
      <c r="W333" s="7" t="s">
        <v>154</v>
      </c>
      <c r="X333" s="7" t="s">
        <v>167</v>
      </c>
      <c r="Y333" s="7" t="n">
        <v>0</v>
      </c>
      <c r="Z333" s="7" t="n">
        <v>1</v>
      </c>
      <c r="AA333" s="7" t="str">
        <f aca="false">IF(Y333&gt;Z333,"Win",IF(Y333&lt;Z333,"Loss","Draw"))</f>
        <v>Loss</v>
      </c>
      <c r="AB333" s="7" t="s">
        <v>99</v>
      </c>
      <c r="AC333" s="7" t="s">
        <v>99</v>
      </c>
      <c r="AD333" s="7" t="s">
        <v>1173</v>
      </c>
      <c r="AE333" s="7" t="s">
        <v>1174</v>
      </c>
      <c r="AF333" s="7" t="str">
        <f aca="false">IF(AD333&lt;AE333,AD333,AE333)</f>
        <v>Archers, Barbarian Barrel, Bomber, Dark Prince, Graveyard, Poison, Ronin, Tesla</v>
      </c>
      <c r="AG333" s="7" t="str">
        <f aca="false">IF(AD333&lt;AE333,AE333,AD333)</f>
        <v>Berserker, Electro Spirit, Hog Rider, Lightning, Magic Archer, Mega Knight, Tesla, The Log</v>
      </c>
      <c r="AH333" s="7" t="str">
        <f aca="false">IF(AD333=AF333,AA333,IF(AA333="Win","Loss",IF(AA333="Loss","Win","Draw")))</f>
        <v>Loss</v>
      </c>
      <c r="AI333" s="7" t="s">
        <v>102</v>
      </c>
    </row>
    <row r="334" customFormat="false" ht="15" hidden="false" customHeight="true" outlineLevel="0" collapsed="false">
      <c r="A334" s="7" t="s">
        <v>1170</v>
      </c>
      <c r="B334" s="7" t="n">
        <v>3</v>
      </c>
      <c r="C334" s="7" t="s">
        <v>1061</v>
      </c>
      <c r="D334" s="7" t="s">
        <v>1062</v>
      </c>
      <c r="E334" s="7" t="s">
        <v>1132</v>
      </c>
      <c r="F334" s="7" t="s">
        <v>1133</v>
      </c>
      <c r="G334" s="7" t="s">
        <v>1175</v>
      </c>
      <c r="H334" s="7" t="s">
        <v>81</v>
      </c>
      <c r="I334" s="7" t="s">
        <v>114</v>
      </c>
      <c r="J334" s="7" t="s">
        <v>115</v>
      </c>
      <c r="K334" s="7" t="s">
        <v>116</v>
      </c>
      <c r="L334" s="7" t="s">
        <v>94</v>
      </c>
      <c r="M334" s="7" t="s">
        <v>118</v>
      </c>
      <c r="N334" s="7" t="s">
        <v>119</v>
      </c>
      <c r="O334" s="7" t="s">
        <v>117</v>
      </c>
      <c r="P334" s="7" t="s">
        <v>167</v>
      </c>
      <c r="Q334" s="7" t="s">
        <v>114</v>
      </c>
      <c r="R334" s="7" t="s">
        <v>181</v>
      </c>
      <c r="S334" s="7" t="s">
        <v>116</v>
      </c>
      <c r="T334" s="7" t="s">
        <v>97</v>
      </c>
      <c r="U334" s="7" t="s">
        <v>176</v>
      </c>
      <c r="V334" s="7" t="s">
        <v>118</v>
      </c>
      <c r="W334" s="7" t="s">
        <v>94</v>
      </c>
      <c r="X334" s="7" t="s">
        <v>91</v>
      </c>
      <c r="Y334" s="7" t="n">
        <v>1</v>
      </c>
      <c r="Z334" s="7" t="n">
        <v>0</v>
      </c>
      <c r="AA334" s="7" t="str">
        <f aca="false">IF(Y334&gt;Z334,"Win",IF(Y334&lt;Z334,"Loss","Draw"))</f>
        <v>Win</v>
      </c>
      <c r="AB334" s="7" t="s">
        <v>99</v>
      </c>
      <c r="AC334" s="7" t="s">
        <v>99</v>
      </c>
      <c r="AD334" s="7" t="s">
        <v>264</v>
      </c>
      <c r="AE334" s="7" t="s">
        <v>1176</v>
      </c>
      <c r="AF334" s="7" t="str">
        <f aca="false">IF(AD334&lt;AE334,AD334,AE334)</f>
        <v>Barbarian Barrel, Dart Goblin, Fireball, Monk, Mortar, Rascals, Skeleton Barrel, Skeletons</v>
      </c>
      <c r="AG334" s="7" t="str">
        <f aca="false">IF(AD334&lt;AE334,AE334,AD334)</f>
        <v>Cannon Cart, Fireball, Goblins, Minions, Mortar, Rascals, Skeleton Barrel, The Log</v>
      </c>
      <c r="AH334" s="7" t="str">
        <f aca="false">IF(AD334=AF334,AA334,IF(AA334="Win","Loss",IF(AA334="Loss","Win","Draw")))</f>
        <v>Loss</v>
      </c>
      <c r="AI334" s="7" t="s">
        <v>102</v>
      </c>
    </row>
    <row r="335" customFormat="false" ht="15" hidden="false" customHeight="true" outlineLevel="0" collapsed="false">
      <c r="A335" s="7" t="s">
        <v>1177</v>
      </c>
      <c r="B335" s="7" t="n">
        <v>1</v>
      </c>
      <c r="C335" s="7" t="s">
        <v>1061</v>
      </c>
      <c r="D335" s="7" t="s">
        <v>1062</v>
      </c>
      <c r="E335" s="7" t="s">
        <v>1132</v>
      </c>
      <c r="F335" s="7" t="s">
        <v>1133</v>
      </c>
      <c r="G335" s="7" t="s">
        <v>1178</v>
      </c>
      <c r="H335" s="7" t="s">
        <v>81</v>
      </c>
      <c r="I335" s="7" t="s">
        <v>140</v>
      </c>
      <c r="J335" s="7" t="s">
        <v>141</v>
      </c>
      <c r="K335" s="7" t="s">
        <v>225</v>
      </c>
      <c r="L335" s="7" t="s">
        <v>87</v>
      </c>
      <c r="M335" s="7" t="s">
        <v>111</v>
      </c>
      <c r="N335" s="7" t="s">
        <v>226</v>
      </c>
      <c r="O335" s="7" t="s">
        <v>113</v>
      </c>
      <c r="P335" s="7" t="s">
        <v>120</v>
      </c>
      <c r="Q335" s="7" t="s">
        <v>140</v>
      </c>
      <c r="R335" s="7" t="s">
        <v>141</v>
      </c>
      <c r="S335" s="7" t="s">
        <v>142</v>
      </c>
      <c r="T335" s="7" t="s">
        <v>111</v>
      </c>
      <c r="U335" s="7" t="s">
        <v>93</v>
      </c>
      <c r="V335" s="7" t="s">
        <v>87</v>
      </c>
      <c r="W335" s="7" t="s">
        <v>113</v>
      </c>
      <c r="X335" s="7" t="s">
        <v>120</v>
      </c>
      <c r="Y335" s="7" t="n">
        <v>0</v>
      </c>
      <c r="Z335" s="7" t="n">
        <v>1</v>
      </c>
      <c r="AA335" s="7" t="str">
        <f aca="false">IF(Y335&gt;Z335,"Win",IF(Y335&lt;Z335,"Loss","Draw"))</f>
        <v>Loss</v>
      </c>
      <c r="AB335" s="7" t="s">
        <v>99</v>
      </c>
      <c r="AC335" s="7" t="s">
        <v>99</v>
      </c>
      <c r="AD335" s="7" t="s">
        <v>228</v>
      </c>
      <c r="AE335" s="7" t="s">
        <v>1179</v>
      </c>
      <c r="AF335" s="7" t="str">
        <f aca="false">IF(AD335&lt;AE335,AD335,AE335)</f>
        <v>Bats, Berserker, Bomb Tower, Fire Spirit, Magic Archer, Miner, Royal Delivery, Wall Breakers</v>
      </c>
      <c r="AG335" s="7" t="str">
        <f aca="false">IF(AD335&lt;AE335,AE335,AD335)</f>
        <v>Berserker, Bomb Tower, Electro Spirit, Fire Spirit, Goblin Barrel, Magic Archer, Royal Delivery, Wall Breakers</v>
      </c>
      <c r="AH335" s="7" t="str">
        <f aca="false">IF(AD335=AF335,AA335,IF(AA335="Win","Loss",IF(AA335="Loss","Win","Draw")))</f>
        <v>Loss</v>
      </c>
      <c r="AI335" s="7" t="s">
        <v>102</v>
      </c>
    </row>
    <row r="336" customFormat="false" ht="15" hidden="false" customHeight="true" outlineLevel="0" collapsed="false">
      <c r="A336" s="7" t="s">
        <v>1177</v>
      </c>
      <c r="B336" s="7" t="n">
        <v>2</v>
      </c>
      <c r="C336" s="7" t="s">
        <v>1061</v>
      </c>
      <c r="D336" s="7" t="s">
        <v>1062</v>
      </c>
      <c r="E336" s="7" t="s">
        <v>1132</v>
      </c>
      <c r="F336" s="7" t="s">
        <v>1133</v>
      </c>
      <c r="G336" s="7" t="s">
        <v>1180</v>
      </c>
      <c r="H336" s="7" t="s">
        <v>81</v>
      </c>
      <c r="I336" s="7" t="s">
        <v>90</v>
      </c>
      <c r="J336" s="7" t="s">
        <v>181</v>
      </c>
      <c r="K336" s="7" t="s">
        <v>180</v>
      </c>
      <c r="L336" s="7" t="s">
        <v>95</v>
      </c>
      <c r="M336" s="7" t="s">
        <v>93</v>
      </c>
      <c r="N336" s="7" t="s">
        <v>97</v>
      </c>
      <c r="O336" s="7" t="s">
        <v>94</v>
      </c>
      <c r="P336" s="7" t="s">
        <v>167</v>
      </c>
      <c r="Q336" s="7" t="s">
        <v>82</v>
      </c>
      <c r="R336" s="7" t="s">
        <v>83</v>
      </c>
      <c r="S336" s="7" t="s">
        <v>144</v>
      </c>
      <c r="T336" s="7" t="s">
        <v>97</v>
      </c>
      <c r="U336" s="7" t="s">
        <v>143</v>
      </c>
      <c r="V336" s="7" t="s">
        <v>88</v>
      </c>
      <c r="W336" s="7" t="s">
        <v>85</v>
      </c>
      <c r="X336" s="7" t="s">
        <v>91</v>
      </c>
      <c r="Y336" s="7" t="n">
        <v>0</v>
      </c>
      <c r="Z336" s="7" t="n">
        <v>1</v>
      </c>
      <c r="AA336" s="7" t="str">
        <f aca="false">IF(Y336&gt;Z336,"Win",IF(Y336&lt;Z336,"Loss","Draw"))</f>
        <v>Loss</v>
      </c>
      <c r="AB336" s="7" t="s">
        <v>99</v>
      </c>
      <c r="AC336" s="7" t="s">
        <v>99</v>
      </c>
      <c r="AD336" s="7" t="s">
        <v>1181</v>
      </c>
      <c r="AE336" s="7" t="s">
        <v>397</v>
      </c>
      <c r="AF336" s="7" t="str">
        <f aca="false">IF(AD336&lt;AE336,AD336,AE336)</f>
        <v>Archers, Barbarian Barrel, Dark Prince, Graveyard, Ice Spirit, Poison, Skeletons, Tesla</v>
      </c>
      <c r="AG336" s="7" t="str">
        <f aca="false">IF(AD336&lt;AE336,AE336,AD336)</f>
        <v>Electro Spirit, Fireball, Fisherman, Monk, Royal Giant, Skeletons, The Log, Wizard</v>
      </c>
      <c r="AH336" s="7" t="str">
        <f aca="false">IF(AD336=AF336,AA336,IF(AA336="Win","Loss",IF(AA336="Loss","Win","Draw")))</f>
        <v>Win</v>
      </c>
      <c r="AI336" s="7" t="s">
        <v>102</v>
      </c>
    </row>
    <row r="337" customFormat="false" ht="15" hidden="false" customHeight="true" outlineLevel="0" collapsed="false">
      <c r="A337" s="7" t="s">
        <v>1177</v>
      </c>
      <c r="B337" s="7" t="n">
        <v>3</v>
      </c>
      <c r="C337" s="7" t="s">
        <v>1061</v>
      </c>
      <c r="D337" s="7" t="s">
        <v>1062</v>
      </c>
      <c r="E337" s="7" t="s">
        <v>1132</v>
      </c>
      <c r="F337" s="7" t="s">
        <v>1133</v>
      </c>
      <c r="G337" s="7" t="s">
        <v>1182</v>
      </c>
      <c r="H337" s="7" t="s">
        <v>81</v>
      </c>
      <c r="I337" s="7" t="s">
        <v>84</v>
      </c>
      <c r="J337" s="7" t="s">
        <v>91</v>
      </c>
      <c r="K337" s="7" t="s">
        <v>107</v>
      </c>
      <c r="L337" s="7" t="s">
        <v>88</v>
      </c>
      <c r="M337" s="7" t="s">
        <v>109</v>
      </c>
      <c r="N337" s="7" t="s">
        <v>144</v>
      </c>
      <c r="O337" s="7" t="s">
        <v>130</v>
      </c>
      <c r="P337" s="7" t="s">
        <v>143</v>
      </c>
      <c r="Q337" s="7" t="s">
        <v>239</v>
      </c>
      <c r="R337" s="7" t="s">
        <v>199</v>
      </c>
      <c r="S337" s="7" t="s">
        <v>169</v>
      </c>
      <c r="T337" s="7" t="s">
        <v>412</v>
      </c>
      <c r="U337" s="7" t="s">
        <v>202</v>
      </c>
      <c r="V337" s="7" t="s">
        <v>227</v>
      </c>
      <c r="W337" s="7" t="s">
        <v>92</v>
      </c>
      <c r="X337" s="7" t="s">
        <v>112</v>
      </c>
      <c r="Y337" s="7" t="n">
        <v>1</v>
      </c>
      <c r="Z337" s="7" t="n">
        <v>0</v>
      </c>
      <c r="AA337" s="7" t="str">
        <f aca="false">IF(Y337&gt;Z337,"Win",IF(Y337&lt;Z337,"Loss","Draw"))</f>
        <v>Win</v>
      </c>
      <c r="AB337" s="7" t="s">
        <v>99</v>
      </c>
      <c r="AC337" s="7" t="s">
        <v>99</v>
      </c>
      <c r="AD337" s="7" t="s">
        <v>1183</v>
      </c>
      <c r="AE337" s="7" t="s">
        <v>1184</v>
      </c>
      <c r="AF337" s="7" t="str">
        <f aca="false">IF(AD337&lt;AE337,AD337,AE337)</f>
        <v>Arrows, Baby Dragon, Battle Ram, Golden Knight, Mother Witch, P.E.K.K.A, Royal Ghost, Zappies</v>
      </c>
      <c r="AG337" s="7" t="str">
        <f aca="false">IF(AD337&lt;AE337,AE337,AD337)</f>
        <v>Barbarian Barrel, Bomber, Giant Snowball, Goblin Drill, Ice Spirit, Poison, Ronin, Tesla</v>
      </c>
      <c r="AH337" s="7" t="str">
        <f aca="false">IF(AD337=AF337,AA337,IF(AA337="Win","Loss",IF(AA337="Loss","Win","Draw")))</f>
        <v>Loss</v>
      </c>
      <c r="AI337" s="7" t="s">
        <v>102</v>
      </c>
    </row>
    <row r="338" customFormat="false" ht="15" hidden="false" customHeight="true" outlineLevel="0" collapsed="false">
      <c r="A338" s="7" t="s">
        <v>1185</v>
      </c>
      <c r="B338" s="7" t="n">
        <v>1</v>
      </c>
      <c r="C338" s="7" t="s">
        <v>1061</v>
      </c>
      <c r="D338" s="7" t="s">
        <v>1062</v>
      </c>
      <c r="E338" s="7" t="s">
        <v>1132</v>
      </c>
      <c r="F338" s="7" t="s">
        <v>1133</v>
      </c>
      <c r="G338" s="7" t="s">
        <v>1186</v>
      </c>
      <c r="H338" s="7" t="s">
        <v>81</v>
      </c>
      <c r="I338" s="7" t="s">
        <v>287</v>
      </c>
      <c r="J338" s="7" t="s">
        <v>149</v>
      </c>
      <c r="K338" s="7" t="s">
        <v>135</v>
      </c>
      <c r="L338" s="7" t="s">
        <v>146</v>
      </c>
      <c r="M338" s="7" t="s">
        <v>147</v>
      </c>
      <c r="N338" s="7" t="s">
        <v>148</v>
      </c>
      <c r="O338" s="7" t="s">
        <v>94</v>
      </c>
      <c r="P338" s="7" t="s">
        <v>87</v>
      </c>
      <c r="Q338" s="7" t="s">
        <v>107</v>
      </c>
      <c r="R338" s="7" t="s">
        <v>128</v>
      </c>
      <c r="S338" s="7" t="s">
        <v>84</v>
      </c>
      <c r="T338" s="7" t="s">
        <v>130</v>
      </c>
      <c r="U338" s="7" t="s">
        <v>111</v>
      </c>
      <c r="V338" s="7" t="s">
        <v>87</v>
      </c>
      <c r="W338" s="7" t="s">
        <v>144</v>
      </c>
      <c r="X338" s="7" t="s">
        <v>88</v>
      </c>
      <c r="Y338" s="7" t="n">
        <v>0</v>
      </c>
      <c r="Z338" s="7" t="n">
        <v>1</v>
      </c>
      <c r="AA338" s="7" t="str">
        <f aca="false">IF(Y338&gt;Z338,"Win",IF(Y338&lt;Z338,"Loss","Draw"))</f>
        <v>Loss</v>
      </c>
      <c r="AB338" s="7" t="s">
        <v>99</v>
      </c>
      <c r="AC338" s="7" t="s">
        <v>99</v>
      </c>
      <c r="AD338" s="7" t="s">
        <v>726</v>
      </c>
      <c r="AE338" s="7" t="s">
        <v>1187</v>
      </c>
      <c r="AF338" s="7" t="str">
        <f aca="false">IF(AD338&lt;AE338,AD338,AE338)</f>
        <v>Berserker, Bomber, Fire Spirit, Giant Snowball, Goblin Drill, Knight, Poison, Tesla</v>
      </c>
      <c r="AG338" s="7" t="str">
        <f aca="false">IF(AD338&lt;AE338,AE338,AD338)</f>
        <v>Berserker, Fireball, Lava Hound, Skeleton Dragons, Spirit Empress, Tombstone, Valkyrie, Zap</v>
      </c>
      <c r="AH338" s="7" t="str">
        <f aca="false">IF(AD338=AF338,AA338,IF(AA338="Win","Loss",IF(AA338="Loss","Win","Draw")))</f>
        <v>Win</v>
      </c>
      <c r="AI338" s="7" t="s">
        <v>102</v>
      </c>
    </row>
    <row r="339" customFormat="false" ht="15" hidden="false" customHeight="true" outlineLevel="0" collapsed="false">
      <c r="A339" s="7" t="s">
        <v>1185</v>
      </c>
      <c r="B339" s="7" t="n">
        <v>2</v>
      </c>
      <c r="C339" s="7" t="s">
        <v>1061</v>
      </c>
      <c r="D339" s="7" t="s">
        <v>1062</v>
      </c>
      <c r="E339" s="7" t="s">
        <v>1132</v>
      </c>
      <c r="F339" s="7" t="s">
        <v>1133</v>
      </c>
      <c r="G339" s="7" t="s">
        <v>1188</v>
      </c>
      <c r="H339" s="7" t="s">
        <v>81</v>
      </c>
      <c r="I339" s="7" t="s">
        <v>142</v>
      </c>
      <c r="J339" s="7" t="s">
        <v>141</v>
      </c>
      <c r="K339" s="7" t="s">
        <v>140</v>
      </c>
      <c r="L339" s="7" t="s">
        <v>143</v>
      </c>
      <c r="M339" s="7" t="s">
        <v>111</v>
      </c>
      <c r="N339" s="7" t="s">
        <v>113</v>
      </c>
      <c r="O339" s="7" t="s">
        <v>120</v>
      </c>
      <c r="P339" s="7" t="s">
        <v>97</v>
      </c>
      <c r="Q339" s="7" t="s">
        <v>239</v>
      </c>
      <c r="R339" s="7" t="s">
        <v>199</v>
      </c>
      <c r="S339" s="7" t="s">
        <v>210</v>
      </c>
      <c r="T339" s="7" t="s">
        <v>240</v>
      </c>
      <c r="U339" s="7" t="s">
        <v>202</v>
      </c>
      <c r="V339" s="7" t="s">
        <v>227</v>
      </c>
      <c r="W339" s="7" t="s">
        <v>109</v>
      </c>
      <c r="X339" s="7" t="s">
        <v>112</v>
      </c>
      <c r="Y339" s="7" t="n">
        <v>1</v>
      </c>
      <c r="Z339" s="7" t="n">
        <v>0</v>
      </c>
      <c r="AA339" s="7" t="str">
        <f aca="false">IF(Y339&gt;Z339,"Win",IF(Y339&lt;Z339,"Loss","Draw"))</f>
        <v>Win</v>
      </c>
      <c r="AB339" s="7" t="s">
        <v>99</v>
      </c>
      <c r="AC339" s="7" t="s">
        <v>99</v>
      </c>
      <c r="AD339" s="7" t="s">
        <v>1189</v>
      </c>
      <c r="AE339" s="7" t="s">
        <v>242</v>
      </c>
      <c r="AF339" s="7" t="str">
        <f aca="false">IF(AD339&lt;AE339,AD339,AE339)</f>
        <v>Arrows, Bandit, Battle Ram, Golden Knight, Mega Knight, Mother Witch, Ronin, Zappies</v>
      </c>
      <c r="AG339" s="7" t="str">
        <f aca="false">IF(AD339&lt;AE339,AE339,AD339)</f>
        <v>Bomb Tower, Fire Spirit, Goblin Barrel, Ice Spirit, Magic Archer, Royal Delivery, Skeletons, Wall Breakers</v>
      </c>
      <c r="AH339" s="7" t="str">
        <f aca="false">IF(AD339=AF339,AA339,IF(AA339="Win","Loss",IF(AA339="Loss","Win","Draw")))</f>
        <v>Loss</v>
      </c>
      <c r="AI339" s="7" t="s">
        <v>102</v>
      </c>
    </row>
    <row r="340" customFormat="false" ht="15" hidden="false" customHeight="true" outlineLevel="0" collapsed="false">
      <c r="A340" s="7" t="s">
        <v>1185</v>
      </c>
      <c r="B340" s="7" t="n">
        <v>3</v>
      </c>
      <c r="C340" s="7" t="s">
        <v>1061</v>
      </c>
      <c r="D340" s="7" t="s">
        <v>1062</v>
      </c>
      <c r="E340" s="7" t="s">
        <v>1132</v>
      </c>
      <c r="F340" s="7" t="s">
        <v>1133</v>
      </c>
      <c r="G340" s="7" t="s">
        <v>1190</v>
      </c>
      <c r="H340" s="7" t="s">
        <v>81</v>
      </c>
      <c r="I340" s="7" t="s">
        <v>168</v>
      </c>
      <c r="J340" s="7" t="s">
        <v>181</v>
      </c>
      <c r="K340" s="7" t="s">
        <v>82</v>
      </c>
      <c r="L340" s="7" t="s">
        <v>167</v>
      </c>
      <c r="M340" s="7" t="s">
        <v>93</v>
      </c>
      <c r="N340" s="7" t="s">
        <v>154</v>
      </c>
      <c r="O340" s="7" t="s">
        <v>89</v>
      </c>
      <c r="P340" s="7" t="s">
        <v>115</v>
      </c>
      <c r="Q340" s="7" t="s">
        <v>140</v>
      </c>
      <c r="R340" s="7" t="s">
        <v>141</v>
      </c>
      <c r="S340" s="7" t="s">
        <v>153</v>
      </c>
      <c r="T340" s="7" t="s">
        <v>97</v>
      </c>
      <c r="U340" s="7" t="s">
        <v>226</v>
      </c>
      <c r="V340" s="7" t="s">
        <v>113</v>
      </c>
      <c r="W340" s="7" t="s">
        <v>336</v>
      </c>
      <c r="X340" s="7" t="s">
        <v>91</v>
      </c>
      <c r="Y340" s="7" t="n">
        <v>1</v>
      </c>
      <c r="Z340" s="7" t="n">
        <v>0</v>
      </c>
      <c r="AA340" s="7" t="str">
        <f aca="false">IF(Y340&gt;Z340,"Win",IF(Y340&lt;Z340,"Loss","Draw"))</f>
        <v>Win</v>
      </c>
      <c r="AB340" s="7" t="s">
        <v>99</v>
      </c>
      <c r="AC340" s="7" t="s">
        <v>99</v>
      </c>
      <c r="AD340" s="7" t="s">
        <v>1191</v>
      </c>
      <c r="AE340" s="7" t="s">
        <v>477</v>
      </c>
      <c r="AF340" s="7" t="str">
        <f aca="false">IF(AD340&lt;AE340,AD340,AE340)</f>
        <v>Archers, Electro Spirit, Goblin Hut, Goblins, Lightning, Monk, Royal Hogs, The Log</v>
      </c>
      <c r="AG340" s="7" t="str">
        <f aca="false">IF(AD340&lt;AE340,AE340,AD340)</f>
        <v>Barbarian Barrel, Bomb Tower, Goblinstein, Magic Archer, Miner, Skeletons, Tornado, Wall Breakers</v>
      </c>
      <c r="AH340" s="7" t="str">
        <f aca="false">IF(AD340=AF340,AA340,IF(AA340="Win","Loss",IF(AA340="Loss","Win","Draw")))</f>
        <v>Win</v>
      </c>
      <c r="AI340" s="7" t="s">
        <v>102</v>
      </c>
    </row>
    <row r="341" customFormat="false" ht="15" hidden="false" customHeight="true" outlineLevel="0" collapsed="false">
      <c r="A341" s="5" t="s">
        <v>1192</v>
      </c>
      <c r="B341" s="5" t="n">
        <v>1</v>
      </c>
      <c r="C341" s="5" t="s">
        <v>1061</v>
      </c>
      <c r="D341" s="5" t="s">
        <v>1062</v>
      </c>
      <c r="E341" s="5" t="s">
        <v>1193</v>
      </c>
      <c r="F341" s="5" t="s">
        <v>1194</v>
      </c>
      <c r="G341" s="5" t="s">
        <v>1195</v>
      </c>
      <c r="H341" s="5" t="s">
        <v>81</v>
      </c>
      <c r="I341" s="5" t="s">
        <v>82</v>
      </c>
      <c r="J341" s="5" t="s">
        <v>128</v>
      </c>
      <c r="K341" s="5" t="s">
        <v>84</v>
      </c>
      <c r="L341" s="5" t="s">
        <v>85</v>
      </c>
      <c r="M341" s="5" t="s">
        <v>86</v>
      </c>
      <c r="N341" s="5" t="s">
        <v>88</v>
      </c>
      <c r="O341" s="5" t="s">
        <v>89</v>
      </c>
      <c r="P341" s="5" t="s">
        <v>97</v>
      </c>
      <c r="Q341" s="5" t="s">
        <v>287</v>
      </c>
      <c r="R341" s="5" t="s">
        <v>149</v>
      </c>
      <c r="S341" s="5" t="s">
        <v>135</v>
      </c>
      <c r="T341" s="5" t="s">
        <v>148</v>
      </c>
      <c r="U341" s="5" t="s">
        <v>147</v>
      </c>
      <c r="V341" s="5" t="s">
        <v>87</v>
      </c>
      <c r="W341" s="5" t="s">
        <v>94</v>
      </c>
      <c r="X341" s="5" t="s">
        <v>146</v>
      </c>
      <c r="Y341" s="5" t="n">
        <v>1</v>
      </c>
      <c r="Z341" s="5" t="n">
        <v>0</v>
      </c>
      <c r="AA341" s="5" t="str">
        <f aca="false">IF(Y341&gt;Z341,"Win",IF(Y341&lt;Z341,"Loss","Draw"))</f>
        <v>Win</v>
      </c>
      <c r="AB341" s="5" t="s">
        <v>98</v>
      </c>
      <c r="AC341" s="5" t="s">
        <v>99</v>
      </c>
      <c r="AD341" s="5" t="s">
        <v>1196</v>
      </c>
      <c r="AE341" s="5" t="s">
        <v>726</v>
      </c>
      <c r="AF341" s="5" t="str">
        <f aca="false">IF(AD341&lt;AE341,AD341,AE341)</f>
        <v>Archers, Giant Snowball, Goblin Demolisher, Goblin Hut, Graveyard, Knight, Poison, Skeletons</v>
      </c>
      <c r="AG341" s="5" t="str">
        <f aca="false">IF(AD341&lt;AE341,AE341,AD341)</f>
        <v>Berserker, Fireball, Lava Hound, Skeleton Dragons, Spirit Empress, Tombstone, Valkyrie, Zap</v>
      </c>
      <c r="AH341" s="5" t="str">
        <f aca="false">IF(AD341=AF341,AA341,IF(AA341="Win","Loss",IF(AA341="Loss","Win","Draw")))</f>
        <v>Win</v>
      </c>
      <c r="AI341" s="5" t="s">
        <v>102</v>
      </c>
    </row>
    <row r="342" customFormat="false" ht="15" hidden="false" customHeight="true" outlineLevel="0" collapsed="false">
      <c r="A342" s="5" t="s">
        <v>1192</v>
      </c>
      <c r="B342" s="5" t="n">
        <v>2</v>
      </c>
      <c r="C342" s="5" t="s">
        <v>1061</v>
      </c>
      <c r="D342" s="5" t="s">
        <v>1062</v>
      </c>
      <c r="E342" s="5" t="s">
        <v>1193</v>
      </c>
      <c r="F342" s="5" t="s">
        <v>1194</v>
      </c>
      <c r="G342" s="5" t="s">
        <v>1197</v>
      </c>
      <c r="H342" s="5" t="s">
        <v>81</v>
      </c>
      <c r="I342" s="5" t="s">
        <v>287</v>
      </c>
      <c r="J342" s="5" t="s">
        <v>145</v>
      </c>
      <c r="K342" s="5" t="s">
        <v>135</v>
      </c>
      <c r="L342" s="5" t="s">
        <v>148</v>
      </c>
      <c r="M342" s="5" t="s">
        <v>326</v>
      </c>
      <c r="N342" s="5" t="s">
        <v>146</v>
      </c>
      <c r="O342" s="5" t="s">
        <v>131</v>
      </c>
      <c r="P342" s="5" t="s">
        <v>149</v>
      </c>
      <c r="Q342" s="5" t="s">
        <v>168</v>
      </c>
      <c r="R342" s="5" t="s">
        <v>83</v>
      </c>
      <c r="S342" s="5" t="s">
        <v>169</v>
      </c>
      <c r="T342" s="5" t="s">
        <v>97</v>
      </c>
      <c r="U342" s="5" t="s">
        <v>93</v>
      </c>
      <c r="V342" s="5" t="s">
        <v>170</v>
      </c>
      <c r="W342" s="5" t="s">
        <v>167</v>
      </c>
      <c r="X342" s="5" t="s">
        <v>154</v>
      </c>
      <c r="Y342" s="5" t="n">
        <v>1</v>
      </c>
      <c r="Z342" s="5" t="n">
        <v>2</v>
      </c>
      <c r="AA342" s="5" t="str">
        <f aca="false">IF(Y342&gt;Z342,"Win",IF(Y342&lt;Z342,"Loss","Draw"))</f>
        <v>Loss</v>
      </c>
      <c r="AB342" s="5" t="s">
        <v>98</v>
      </c>
      <c r="AC342" s="5" t="s">
        <v>99</v>
      </c>
      <c r="AD342" s="5" t="s">
        <v>1198</v>
      </c>
      <c r="AE342" s="5" t="s">
        <v>172</v>
      </c>
      <c r="AF342" s="5" t="str">
        <f aca="false">IF(AD342&lt;AE342,AD342,AE342)</f>
        <v>Baby Dragon, Cannon, Dark Prince, Electro Spirit, Lightning, Royal Hogs, Skeletons, The Log</v>
      </c>
      <c r="AG342" s="5" t="str">
        <f aca="false">IF(AD342&lt;AE342,AE342,AD342)</f>
        <v>Balloon, Lava Hound, Mega Minion, Skeleton Dragons, Tombstone, Valkyrie, Void, Zap</v>
      </c>
      <c r="AH342" s="5" t="str">
        <f aca="false">IF(AD342=AF342,AA342,IF(AA342="Win","Loss",IF(AA342="Loss","Win","Draw")))</f>
        <v>Win</v>
      </c>
      <c r="AI342" s="5" t="s">
        <v>102</v>
      </c>
    </row>
    <row r="343" customFormat="false" ht="15" hidden="false" customHeight="true" outlineLevel="0" collapsed="false">
      <c r="A343" s="5" t="s">
        <v>1192</v>
      </c>
      <c r="B343" s="5" t="n">
        <v>3</v>
      </c>
      <c r="C343" s="5" t="s">
        <v>1061</v>
      </c>
      <c r="D343" s="5" t="s">
        <v>1062</v>
      </c>
      <c r="E343" s="5" t="s">
        <v>1193</v>
      </c>
      <c r="F343" s="5" t="s">
        <v>1194</v>
      </c>
      <c r="G343" s="5" t="s">
        <v>1199</v>
      </c>
      <c r="H343" s="5" t="s">
        <v>81</v>
      </c>
      <c r="I343" s="5" t="s">
        <v>114</v>
      </c>
      <c r="J343" s="5" t="s">
        <v>115</v>
      </c>
      <c r="K343" s="5" t="s">
        <v>116</v>
      </c>
      <c r="L343" s="5" t="s">
        <v>227</v>
      </c>
      <c r="M343" s="5" t="s">
        <v>94</v>
      </c>
      <c r="N343" s="5" t="s">
        <v>176</v>
      </c>
      <c r="O343" s="5" t="s">
        <v>118</v>
      </c>
      <c r="P343" s="5" t="s">
        <v>91</v>
      </c>
      <c r="Q343" s="5" t="s">
        <v>225</v>
      </c>
      <c r="R343" s="5" t="s">
        <v>141</v>
      </c>
      <c r="S343" s="5" t="s">
        <v>140</v>
      </c>
      <c r="T343" s="5" t="s">
        <v>113</v>
      </c>
      <c r="U343" s="5" t="s">
        <v>111</v>
      </c>
      <c r="V343" s="5" t="s">
        <v>120</v>
      </c>
      <c r="W343" s="5" t="s">
        <v>110</v>
      </c>
      <c r="X343" s="5" t="s">
        <v>226</v>
      </c>
      <c r="Y343" s="5" t="n">
        <v>1</v>
      </c>
      <c r="Z343" s="5" t="n">
        <v>0</v>
      </c>
      <c r="AA343" s="5" t="str">
        <f aca="false">IF(Y343&gt;Z343,"Win",IF(Y343&lt;Z343,"Loss","Draw"))</f>
        <v>Win</v>
      </c>
      <c r="AB343" s="5" t="s">
        <v>98</v>
      </c>
      <c r="AC343" s="5" t="s">
        <v>99</v>
      </c>
      <c r="AD343" s="5" t="s">
        <v>1200</v>
      </c>
      <c r="AE343" s="5" t="s">
        <v>328</v>
      </c>
      <c r="AF343" s="5" t="str">
        <f aca="false">IF(AD343&lt;AE343,AD343,AE343)</f>
        <v>Barbarian Barrel, Dart Goblin, Fireball, Goblins, Mortar, Mother Witch, Rascals, Skeleton Barrel</v>
      </c>
      <c r="AG343" s="5" t="str">
        <f aca="false">IF(AD343&lt;AE343,AE343,AD343)</f>
        <v>Bats, Bomb Tower, Fire Spirit, Guards, Magic Archer, Miner, Royal Delivery, Wall Breakers</v>
      </c>
      <c r="AH343" s="5" t="str">
        <f aca="false">IF(AD343=AF343,AA343,IF(AA343="Win","Loss",IF(AA343="Loss","Win","Draw")))</f>
        <v>Win</v>
      </c>
      <c r="AI343" s="5" t="s">
        <v>102</v>
      </c>
    </row>
    <row r="344" customFormat="false" ht="15" hidden="false" customHeight="true" outlineLevel="0" collapsed="false">
      <c r="A344" s="7" t="s">
        <v>1201</v>
      </c>
      <c r="B344" s="7" t="n">
        <v>1</v>
      </c>
      <c r="C344" s="7" t="s">
        <v>1061</v>
      </c>
      <c r="D344" s="7" t="s">
        <v>1062</v>
      </c>
      <c r="E344" s="7" t="s">
        <v>1193</v>
      </c>
      <c r="F344" s="7" t="s">
        <v>1194</v>
      </c>
      <c r="G344" s="7" t="s">
        <v>1202</v>
      </c>
      <c r="H344" s="7" t="s">
        <v>81</v>
      </c>
      <c r="I344" s="7" t="s">
        <v>168</v>
      </c>
      <c r="J344" s="7" t="s">
        <v>232</v>
      </c>
      <c r="K344" s="7" t="s">
        <v>169</v>
      </c>
      <c r="L344" s="7" t="s">
        <v>154</v>
      </c>
      <c r="M344" s="7" t="s">
        <v>97</v>
      </c>
      <c r="N344" s="7" t="s">
        <v>93</v>
      </c>
      <c r="O344" s="7" t="s">
        <v>167</v>
      </c>
      <c r="P344" s="7" t="s">
        <v>170</v>
      </c>
      <c r="Q344" s="7" t="s">
        <v>116</v>
      </c>
      <c r="R344" s="7" t="s">
        <v>153</v>
      </c>
      <c r="S344" s="7" t="s">
        <v>92</v>
      </c>
      <c r="T344" s="7" t="s">
        <v>119</v>
      </c>
      <c r="U344" s="7" t="s">
        <v>154</v>
      </c>
      <c r="V344" s="7" t="s">
        <v>117</v>
      </c>
      <c r="W344" s="7" t="s">
        <v>97</v>
      </c>
      <c r="X344" s="7" t="s">
        <v>91</v>
      </c>
      <c r="Y344" s="7" t="n">
        <v>1</v>
      </c>
      <c r="Z344" s="7" t="n">
        <v>0</v>
      </c>
      <c r="AA344" s="7" t="str">
        <f aca="false">IF(Y344&gt;Z344,"Win",IF(Y344&lt;Z344,"Loss","Draw"))</f>
        <v>Win</v>
      </c>
      <c r="AB344" s="7" t="s">
        <v>99</v>
      </c>
      <c r="AC344" s="7" t="s">
        <v>99</v>
      </c>
      <c r="AD344" s="7" t="s">
        <v>418</v>
      </c>
      <c r="AE344" s="7" t="s">
        <v>160</v>
      </c>
      <c r="AF344" s="7" t="str">
        <f aca="false">IF(AD344&lt;AE344,AD344,AE344)</f>
        <v>Baby Dragon, Cannon, Electro Spirit, Lightning, Mighty Miner, Royal Hogs, Skeletons, The Log</v>
      </c>
      <c r="AG344" s="7" t="str">
        <f aca="false">IF(AD344&lt;AE344,AE344,AD344)</f>
        <v>Barbarian Barrel, Cannon Cart, Goblinstein, Lightning, Minions, Mortar, Royal Ghost, Skeletons</v>
      </c>
      <c r="AH344" s="7" t="str">
        <f aca="false">IF(AD344=AF344,AA344,IF(AA344="Win","Loss",IF(AA344="Loss","Win","Draw")))</f>
        <v>Win</v>
      </c>
      <c r="AI344" s="7" t="s">
        <v>102</v>
      </c>
    </row>
    <row r="345" customFormat="false" ht="15" hidden="false" customHeight="true" outlineLevel="0" collapsed="false">
      <c r="A345" s="7" t="s">
        <v>1201</v>
      </c>
      <c r="B345" s="7" t="n">
        <v>2</v>
      </c>
      <c r="C345" s="7" t="s">
        <v>1061</v>
      </c>
      <c r="D345" s="7" t="s">
        <v>1062</v>
      </c>
      <c r="E345" s="7" t="s">
        <v>1193</v>
      </c>
      <c r="F345" s="7" t="s">
        <v>1194</v>
      </c>
      <c r="G345" s="7" t="s">
        <v>1203</v>
      </c>
      <c r="H345" s="7" t="s">
        <v>81</v>
      </c>
      <c r="I345" s="7" t="s">
        <v>209</v>
      </c>
      <c r="J345" s="7" t="s">
        <v>149</v>
      </c>
      <c r="K345" s="7" t="s">
        <v>199</v>
      </c>
      <c r="L345" s="7" t="s">
        <v>231</v>
      </c>
      <c r="M345" s="7" t="s">
        <v>109</v>
      </c>
      <c r="N345" s="7" t="s">
        <v>146</v>
      </c>
      <c r="O345" s="7" t="s">
        <v>112</v>
      </c>
      <c r="P345" s="7" t="s">
        <v>174</v>
      </c>
      <c r="Q345" s="7" t="s">
        <v>84</v>
      </c>
      <c r="R345" s="7" t="s">
        <v>108</v>
      </c>
      <c r="S345" s="7" t="s">
        <v>107</v>
      </c>
      <c r="T345" s="7" t="s">
        <v>111</v>
      </c>
      <c r="U345" s="7" t="s">
        <v>87</v>
      </c>
      <c r="V345" s="7" t="s">
        <v>88</v>
      </c>
      <c r="W345" s="7" t="s">
        <v>113</v>
      </c>
      <c r="X345" s="7" t="s">
        <v>109</v>
      </c>
      <c r="Y345" s="7" t="n">
        <v>1</v>
      </c>
      <c r="Z345" s="7" t="n">
        <v>0</v>
      </c>
      <c r="AA345" s="7" t="str">
        <f aca="false">IF(Y345&gt;Z345,"Win",IF(Y345&lt;Z345,"Loss","Draw"))</f>
        <v>Win</v>
      </c>
      <c r="AB345" s="7" t="s">
        <v>99</v>
      </c>
      <c r="AC345" s="7" t="s">
        <v>99</v>
      </c>
      <c r="AD345" s="7" t="s">
        <v>1204</v>
      </c>
      <c r="AE345" s="7" t="s">
        <v>635</v>
      </c>
      <c r="AF345" s="7" t="str">
        <f aca="false">IF(AD345&lt;AE345,AD345,AE345)</f>
        <v>Archer Queen, Berserker, Bomb Tower, Fire Spirit, Giant Snowball, Goblin Drill, Poison, Ronin</v>
      </c>
      <c r="AG345" s="7" t="str">
        <f aca="false">IF(AD345&lt;AE345,AE345,AD345)</f>
        <v>Arrows, Golden Knight, Heal Spirit, Musketeer, Ram Rider, Ronin, Skeleton Dragons, Tombstone</v>
      </c>
      <c r="AH345" s="7" t="str">
        <f aca="false">IF(AD345=AF345,AA345,IF(AA345="Win","Loss",IF(AA345="Loss","Win","Draw")))</f>
        <v>Loss</v>
      </c>
      <c r="AI345" s="7" t="s">
        <v>102</v>
      </c>
    </row>
    <row r="346" customFormat="false" ht="15" hidden="false" customHeight="true" outlineLevel="0" collapsed="false">
      <c r="A346" s="7" t="s">
        <v>1201</v>
      </c>
      <c r="B346" s="7" t="n">
        <v>3</v>
      </c>
      <c r="C346" s="7" t="s">
        <v>1061</v>
      </c>
      <c r="D346" s="7" t="s">
        <v>1062</v>
      </c>
      <c r="E346" s="7" t="s">
        <v>1193</v>
      </c>
      <c r="F346" s="7" t="s">
        <v>1194</v>
      </c>
      <c r="G346" s="7" t="s">
        <v>1205</v>
      </c>
      <c r="H346" s="7" t="s">
        <v>81</v>
      </c>
      <c r="I346" s="7" t="s">
        <v>140</v>
      </c>
      <c r="J346" s="7" t="s">
        <v>175</v>
      </c>
      <c r="K346" s="7" t="s">
        <v>142</v>
      </c>
      <c r="L346" s="7" t="s">
        <v>176</v>
      </c>
      <c r="M346" s="7" t="s">
        <v>111</v>
      </c>
      <c r="N346" s="7" t="s">
        <v>143</v>
      </c>
      <c r="O346" s="7" t="s">
        <v>120</v>
      </c>
      <c r="P346" s="7" t="s">
        <v>113</v>
      </c>
      <c r="Q346" s="7" t="s">
        <v>140</v>
      </c>
      <c r="R346" s="7" t="s">
        <v>141</v>
      </c>
      <c r="S346" s="7" t="s">
        <v>142</v>
      </c>
      <c r="T346" s="7" t="s">
        <v>144</v>
      </c>
      <c r="U346" s="7" t="s">
        <v>143</v>
      </c>
      <c r="V346" s="7" t="s">
        <v>93</v>
      </c>
      <c r="W346" s="7" t="s">
        <v>120</v>
      </c>
      <c r="X346" s="7" t="s">
        <v>83</v>
      </c>
      <c r="Y346" s="7" t="n">
        <v>0</v>
      </c>
      <c r="Z346" s="7" t="n">
        <v>1</v>
      </c>
      <c r="AA346" s="7" t="str">
        <f aca="false">IF(Y346&gt;Z346,"Win",IF(Y346&lt;Z346,"Loss","Draw"))</f>
        <v>Loss</v>
      </c>
      <c r="AB346" s="7" t="s">
        <v>99</v>
      </c>
      <c r="AC346" s="7" t="s">
        <v>99</v>
      </c>
      <c r="AD346" s="7" t="s">
        <v>178</v>
      </c>
      <c r="AE346" s="7" t="s">
        <v>1206</v>
      </c>
      <c r="AF346" s="7" t="str">
        <f aca="false">IF(AD346&lt;AE346,AD346,AE346)</f>
        <v>Bomb Tower, Boss Bandit, Dart Goblin, Fire Spirit, Goblin Barrel, Ice Spirit, Royal Delivery, Wall Breakers</v>
      </c>
      <c r="AG346" s="7" t="str">
        <f aca="false">IF(AD346&lt;AE346,AE346,AD346)</f>
        <v>Dark Prince, Electro Spirit, Goblin Barrel, Ice Spirit, Magic Archer, Royal Delivery, Tesla, Wall Breakers</v>
      </c>
      <c r="AH346" s="7" t="str">
        <f aca="false">IF(AD346=AF346,AA346,IF(AA346="Win","Loss",IF(AA346="Loss","Win","Draw")))</f>
        <v>Loss</v>
      </c>
      <c r="AI346" s="7" t="s">
        <v>102</v>
      </c>
    </row>
    <row r="347" customFormat="false" ht="15" hidden="false" customHeight="true" outlineLevel="0" collapsed="false">
      <c r="A347" s="7" t="s">
        <v>1207</v>
      </c>
      <c r="B347" s="7" t="n">
        <v>1</v>
      </c>
      <c r="C347" s="7" t="s">
        <v>1061</v>
      </c>
      <c r="D347" s="7" t="s">
        <v>1062</v>
      </c>
      <c r="E347" s="7" t="s">
        <v>1193</v>
      </c>
      <c r="F347" s="7" t="s">
        <v>1194</v>
      </c>
      <c r="G347" s="7" t="s">
        <v>1208</v>
      </c>
      <c r="H347" s="7" t="s">
        <v>81</v>
      </c>
      <c r="I347" s="7" t="s">
        <v>225</v>
      </c>
      <c r="J347" s="7" t="s">
        <v>141</v>
      </c>
      <c r="K347" s="7" t="s">
        <v>140</v>
      </c>
      <c r="L347" s="7" t="s">
        <v>113</v>
      </c>
      <c r="M347" s="7" t="s">
        <v>111</v>
      </c>
      <c r="N347" s="7" t="s">
        <v>120</v>
      </c>
      <c r="O347" s="7" t="s">
        <v>87</v>
      </c>
      <c r="P347" s="7" t="s">
        <v>226</v>
      </c>
      <c r="Q347" s="7" t="s">
        <v>132</v>
      </c>
      <c r="R347" s="7" t="s">
        <v>91</v>
      </c>
      <c r="S347" s="7" t="s">
        <v>200</v>
      </c>
      <c r="T347" s="7" t="s">
        <v>90</v>
      </c>
      <c r="U347" s="7" t="s">
        <v>365</v>
      </c>
      <c r="V347" s="7" t="s">
        <v>94</v>
      </c>
      <c r="W347" s="7" t="s">
        <v>93</v>
      </c>
      <c r="X347" s="7" t="s">
        <v>174</v>
      </c>
      <c r="Y347" s="7" t="n">
        <v>0</v>
      </c>
      <c r="Z347" s="7" t="n">
        <v>1</v>
      </c>
      <c r="AA347" s="7" t="str">
        <f aca="false">IF(Y347&gt;Z347,"Win",IF(Y347&lt;Z347,"Loss","Draw"))</f>
        <v>Loss</v>
      </c>
      <c r="AB347" s="7" t="s">
        <v>99</v>
      </c>
      <c r="AC347" s="7" t="s">
        <v>99</v>
      </c>
      <c r="AD347" s="7" t="s">
        <v>228</v>
      </c>
      <c r="AE347" s="7" t="s">
        <v>488</v>
      </c>
      <c r="AF347" s="7" t="str">
        <f aca="false">IF(AD347&lt;AE347,AD347,AE347)</f>
        <v>Barbarian Barrel, Electro Spirit, Fireball, Goblin Cage, Heal Spirit, Lumberjack, Phoenix, Royal Giant</v>
      </c>
      <c r="AG347" s="7" t="str">
        <f aca="false">IF(AD347&lt;AE347,AE347,AD347)</f>
        <v>Bats, Berserker, Bomb Tower, Fire Spirit, Magic Archer, Miner, Royal Delivery, Wall Breakers</v>
      </c>
      <c r="AH347" s="7" t="str">
        <f aca="false">IF(AD347=AF347,AA347,IF(AA347="Win","Loss",IF(AA347="Loss","Win","Draw")))</f>
        <v>Win</v>
      </c>
      <c r="AI347" s="7" t="s">
        <v>102</v>
      </c>
    </row>
    <row r="348" customFormat="false" ht="15" hidden="false" customHeight="true" outlineLevel="0" collapsed="false">
      <c r="A348" s="7" t="s">
        <v>1207</v>
      </c>
      <c r="B348" s="7" t="n">
        <v>2</v>
      </c>
      <c r="C348" s="7" t="s">
        <v>1061</v>
      </c>
      <c r="D348" s="7" t="s">
        <v>1062</v>
      </c>
      <c r="E348" s="7" t="s">
        <v>1193</v>
      </c>
      <c r="F348" s="7" t="s">
        <v>1194</v>
      </c>
      <c r="G348" s="7" t="s">
        <v>1209</v>
      </c>
      <c r="H348" s="7" t="s">
        <v>81</v>
      </c>
      <c r="I348" s="7" t="s">
        <v>169</v>
      </c>
      <c r="J348" s="7" t="s">
        <v>83</v>
      </c>
      <c r="K348" s="7" t="s">
        <v>168</v>
      </c>
      <c r="L348" s="7" t="s">
        <v>93</v>
      </c>
      <c r="M348" s="7" t="s">
        <v>97</v>
      </c>
      <c r="N348" s="7" t="s">
        <v>170</v>
      </c>
      <c r="O348" s="7" t="s">
        <v>154</v>
      </c>
      <c r="P348" s="7" t="s">
        <v>167</v>
      </c>
      <c r="Q348" s="7" t="s">
        <v>195</v>
      </c>
      <c r="R348" s="7" t="s">
        <v>199</v>
      </c>
      <c r="S348" s="7" t="s">
        <v>170</v>
      </c>
      <c r="T348" s="7" t="s">
        <v>213</v>
      </c>
      <c r="U348" s="7" t="s">
        <v>111</v>
      </c>
      <c r="V348" s="7" t="s">
        <v>336</v>
      </c>
      <c r="W348" s="7" t="s">
        <v>154</v>
      </c>
      <c r="X348" s="7" t="s">
        <v>596</v>
      </c>
      <c r="Y348" s="7" t="n">
        <v>0</v>
      </c>
      <c r="Z348" s="7" t="n">
        <v>1</v>
      </c>
      <c r="AA348" s="7" t="str">
        <f aca="false">IF(Y348&gt;Z348,"Win",IF(Y348&lt;Z348,"Loss","Draw"))</f>
        <v>Loss</v>
      </c>
      <c r="AB348" s="7" t="s">
        <v>99</v>
      </c>
      <c r="AC348" s="7" t="s">
        <v>99</v>
      </c>
      <c r="AD348" s="7" t="s">
        <v>172</v>
      </c>
      <c r="AE348" s="7" t="s">
        <v>1210</v>
      </c>
      <c r="AF348" s="7" t="str">
        <f aca="false">IF(AD348&lt;AE348,AD348,AE348)</f>
        <v>Baby Dragon, Cannon, Dark Prince, Electro Spirit, Lightning, Royal Hogs, Skeletons, The Log</v>
      </c>
      <c r="AG348" s="7" t="str">
        <f aca="false">IF(AD348&lt;AE348,AE348,AD348)</f>
        <v>Bowler, Cannon, Electro Giant, Fire Spirit, Golden Knight, Inferno Dragon, Lightning, Tornado</v>
      </c>
      <c r="AH348" s="7" t="str">
        <f aca="false">IF(AD348=AF348,AA348,IF(AA348="Win","Loss",IF(AA348="Loss","Win","Draw")))</f>
        <v>Loss</v>
      </c>
      <c r="AI348" s="7" t="s">
        <v>102</v>
      </c>
    </row>
    <row r="349" customFormat="false" ht="15" hidden="false" customHeight="true" outlineLevel="0" collapsed="false">
      <c r="A349" s="7" t="s">
        <v>1207</v>
      </c>
      <c r="B349" s="7" t="n">
        <v>3</v>
      </c>
      <c r="C349" s="7" t="s">
        <v>1061</v>
      </c>
      <c r="D349" s="7" t="s">
        <v>1062</v>
      </c>
      <c r="E349" s="7" t="s">
        <v>1193</v>
      </c>
      <c r="F349" s="7" t="s">
        <v>1194</v>
      </c>
      <c r="G349" s="7" t="s">
        <v>1211</v>
      </c>
      <c r="H349" s="7" t="s">
        <v>81</v>
      </c>
      <c r="I349" s="7" t="s">
        <v>158</v>
      </c>
      <c r="J349" s="7" t="s">
        <v>181</v>
      </c>
      <c r="K349" s="7" t="s">
        <v>149</v>
      </c>
      <c r="L349" s="7" t="s">
        <v>91</v>
      </c>
      <c r="M349" s="7" t="s">
        <v>94</v>
      </c>
      <c r="N349" s="7" t="s">
        <v>202</v>
      </c>
      <c r="O349" s="7" t="s">
        <v>90</v>
      </c>
      <c r="P349" s="7" t="s">
        <v>95</v>
      </c>
      <c r="Q349" s="7" t="s">
        <v>116</v>
      </c>
      <c r="R349" s="7" t="s">
        <v>115</v>
      </c>
      <c r="S349" s="7" t="s">
        <v>114</v>
      </c>
      <c r="T349" s="7" t="s">
        <v>176</v>
      </c>
      <c r="U349" s="7" t="s">
        <v>109</v>
      </c>
      <c r="V349" s="7" t="s">
        <v>88</v>
      </c>
      <c r="W349" s="7" t="s">
        <v>167</v>
      </c>
      <c r="X349" s="7" t="s">
        <v>118</v>
      </c>
      <c r="Y349" s="7" t="n">
        <v>0</v>
      </c>
      <c r="Z349" s="7" t="n">
        <v>1</v>
      </c>
      <c r="AA349" s="7" t="str">
        <f aca="false">IF(Y349&gt;Z349,"Win",IF(Y349&lt;Z349,"Loss","Draw"))</f>
        <v>Loss</v>
      </c>
      <c r="AB349" s="7" t="s">
        <v>99</v>
      </c>
      <c r="AC349" s="7" t="s">
        <v>99</v>
      </c>
      <c r="AD349" s="7" t="s">
        <v>1212</v>
      </c>
      <c r="AE349" s="7" t="s">
        <v>913</v>
      </c>
      <c r="AF349" s="7" t="str">
        <f aca="false">IF(AD349&lt;AE349,AD349,AE349)</f>
        <v>Barbarian Barrel, Fireball, Fisherman, Monk, Royal Giant, Tombstone, Witch, Zappies</v>
      </c>
      <c r="AG349" s="7" t="str">
        <f aca="false">IF(AD349&lt;AE349,AE349,AD349)</f>
        <v>Dart Goblin, Goblins, Mortar, Poison, Rascals, Ronin, Skeleton Barrel, The Log</v>
      </c>
      <c r="AH349" s="7" t="str">
        <f aca="false">IF(AD349=AF349,AA349,IF(AA349="Win","Loss",IF(AA349="Loss","Win","Draw")))</f>
        <v>Loss</v>
      </c>
      <c r="AI349" s="7" t="s">
        <v>102</v>
      </c>
    </row>
    <row r="350" customFormat="false" ht="15" hidden="false" customHeight="true" outlineLevel="0" collapsed="false">
      <c r="A350" s="7" t="s">
        <v>1213</v>
      </c>
      <c r="B350" s="7" t="n">
        <v>1</v>
      </c>
      <c r="C350" s="7" t="s">
        <v>1061</v>
      </c>
      <c r="D350" s="7" t="s">
        <v>1062</v>
      </c>
      <c r="E350" s="7" t="s">
        <v>1193</v>
      </c>
      <c r="F350" s="7" t="s">
        <v>1194</v>
      </c>
      <c r="G350" s="7" t="s">
        <v>1214</v>
      </c>
      <c r="H350" s="7" t="s">
        <v>81</v>
      </c>
      <c r="I350" s="7" t="s">
        <v>293</v>
      </c>
      <c r="J350" s="7" t="s">
        <v>115</v>
      </c>
      <c r="K350" s="7" t="s">
        <v>144</v>
      </c>
      <c r="L350" s="7" t="s">
        <v>182</v>
      </c>
      <c r="M350" s="7" t="s">
        <v>109</v>
      </c>
      <c r="N350" s="7" t="s">
        <v>154</v>
      </c>
      <c r="O350" s="7" t="s">
        <v>143</v>
      </c>
      <c r="P350" s="7" t="s">
        <v>167</v>
      </c>
      <c r="Q350" s="7" t="s">
        <v>239</v>
      </c>
      <c r="R350" s="7" t="s">
        <v>180</v>
      </c>
      <c r="S350" s="7" t="s">
        <v>92</v>
      </c>
      <c r="T350" s="7" t="s">
        <v>327</v>
      </c>
      <c r="U350" s="7" t="s">
        <v>227</v>
      </c>
      <c r="V350" s="7" t="s">
        <v>257</v>
      </c>
      <c r="W350" s="7" t="s">
        <v>202</v>
      </c>
      <c r="X350" s="7" t="s">
        <v>91</v>
      </c>
      <c r="Y350" s="7" t="n">
        <v>0</v>
      </c>
      <c r="Z350" s="7" t="n">
        <v>1</v>
      </c>
      <c r="AA350" s="7" t="str">
        <f aca="false">IF(Y350&gt;Z350,"Win",IF(Y350&lt;Z350,"Loss","Draw"))</f>
        <v>Loss</v>
      </c>
      <c r="AB350" s="7" t="s">
        <v>99</v>
      </c>
      <c r="AC350" s="7" t="s">
        <v>99</v>
      </c>
      <c r="AD350" s="7" t="s">
        <v>1215</v>
      </c>
      <c r="AE350" s="7" t="s">
        <v>614</v>
      </c>
      <c r="AF350" s="7" t="str">
        <f aca="false">IF(AD350&lt;AE350,AD350,AE350)</f>
        <v>Barbarian Barrel, Battle Ram, Giant Skeleton, Mother Witch, Royal Ghost, Vines, Wizard, Zappies</v>
      </c>
      <c r="AG350" s="7" t="str">
        <f aca="false">IF(AD350&lt;AE350,AE350,AD350)</f>
        <v>Furnace, Goblins, Hog Rider, Ice Spirit, Lightning, Ronin, Tesla, The Log</v>
      </c>
      <c r="AH350" s="7" t="str">
        <f aca="false">IF(AD350=AF350,AA350,IF(AA350="Win","Loss",IF(AA350="Loss","Win","Draw")))</f>
        <v>Win</v>
      </c>
      <c r="AI350" s="7" t="s">
        <v>102</v>
      </c>
    </row>
    <row r="351" customFormat="false" ht="15" hidden="false" customHeight="true" outlineLevel="0" collapsed="false">
      <c r="A351" s="7" t="s">
        <v>1213</v>
      </c>
      <c r="B351" s="7" t="n">
        <v>2</v>
      </c>
      <c r="C351" s="7" t="s">
        <v>1061</v>
      </c>
      <c r="D351" s="7" t="s">
        <v>1062</v>
      </c>
      <c r="E351" s="7" t="s">
        <v>1193</v>
      </c>
      <c r="F351" s="7" t="s">
        <v>1194</v>
      </c>
      <c r="G351" s="7" t="s">
        <v>1216</v>
      </c>
      <c r="H351" s="7" t="s">
        <v>81</v>
      </c>
      <c r="I351" s="7" t="s">
        <v>140</v>
      </c>
      <c r="J351" s="7" t="s">
        <v>83</v>
      </c>
      <c r="K351" s="7" t="s">
        <v>142</v>
      </c>
      <c r="L351" s="7" t="s">
        <v>176</v>
      </c>
      <c r="M351" s="7" t="s">
        <v>111</v>
      </c>
      <c r="N351" s="7" t="s">
        <v>97</v>
      </c>
      <c r="O351" s="7" t="s">
        <v>120</v>
      </c>
      <c r="P351" s="7" t="s">
        <v>113</v>
      </c>
      <c r="Q351" s="7" t="s">
        <v>287</v>
      </c>
      <c r="R351" s="7" t="s">
        <v>149</v>
      </c>
      <c r="S351" s="7" t="s">
        <v>135</v>
      </c>
      <c r="T351" s="7" t="s">
        <v>87</v>
      </c>
      <c r="U351" s="7" t="s">
        <v>148</v>
      </c>
      <c r="V351" s="7" t="s">
        <v>147</v>
      </c>
      <c r="W351" s="7" t="s">
        <v>146</v>
      </c>
      <c r="X351" s="7" t="s">
        <v>94</v>
      </c>
      <c r="Y351" s="7" t="n">
        <v>1</v>
      </c>
      <c r="Z351" s="7" t="n">
        <v>0</v>
      </c>
      <c r="AA351" s="7" t="str">
        <f aca="false">IF(Y351&gt;Z351,"Win",IF(Y351&lt;Z351,"Loss","Draw"))</f>
        <v>Win</v>
      </c>
      <c r="AB351" s="7" t="s">
        <v>99</v>
      </c>
      <c r="AC351" s="7" t="s">
        <v>99</v>
      </c>
      <c r="AD351" s="7" t="s">
        <v>1155</v>
      </c>
      <c r="AE351" s="7" t="s">
        <v>726</v>
      </c>
      <c r="AF351" s="7" t="str">
        <f aca="false">IF(AD351&lt;AE351,AD351,AE351)</f>
        <v>Berserker, Fireball, Lava Hound, Skeleton Dragons, Spirit Empress, Tombstone, Valkyrie, Zap</v>
      </c>
      <c r="AG351" s="7" t="str">
        <f aca="false">IF(AD351&lt;AE351,AE351,AD351)</f>
        <v>Bomb Tower, Dark Prince, Dart Goblin, Fire Spirit, Goblin Barrel, Royal Delivery, Skeletons, Wall Breakers</v>
      </c>
      <c r="AH351" s="7" t="str">
        <f aca="false">IF(AD351=AF351,AA351,IF(AA351="Win","Loss",IF(AA351="Loss","Win","Draw")))</f>
        <v>Loss</v>
      </c>
      <c r="AI351" s="7" t="s">
        <v>102</v>
      </c>
    </row>
    <row r="352" customFormat="false" ht="15" hidden="false" customHeight="true" outlineLevel="0" collapsed="false">
      <c r="A352" s="7" t="s">
        <v>1213</v>
      </c>
      <c r="B352" s="7" t="n">
        <v>3</v>
      </c>
      <c r="C352" s="7" t="s">
        <v>1061</v>
      </c>
      <c r="D352" s="7" t="s">
        <v>1062</v>
      </c>
      <c r="E352" s="7" t="s">
        <v>1193</v>
      </c>
      <c r="F352" s="7" t="s">
        <v>1194</v>
      </c>
      <c r="G352" s="7" t="s">
        <v>1217</v>
      </c>
      <c r="H352" s="7" t="s">
        <v>81</v>
      </c>
      <c r="I352" s="7" t="s">
        <v>200</v>
      </c>
      <c r="J352" s="7" t="s">
        <v>91</v>
      </c>
      <c r="K352" s="7" t="s">
        <v>132</v>
      </c>
      <c r="L352" s="7" t="s">
        <v>93</v>
      </c>
      <c r="M352" s="7" t="s">
        <v>174</v>
      </c>
      <c r="N352" s="7" t="s">
        <v>94</v>
      </c>
      <c r="O352" s="7" t="s">
        <v>90</v>
      </c>
      <c r="P352" s="7" t="s">
        <v>365</v>
      </c>
      <c r="Q352" s="7" t="s">
        <v>168</v>
      </c>
      <c r="R352" s="7" t="s">
        <v>108</v>
      </c>
      <c r="S352" s="7" t="s">
        <v>170</v>
      </c>
      <c r="T352" s="7" t="s">
        <v>143</v>
      </c>
      <c r="U352" s="7" t="s">
        <v>120</v>
      </c>
      <c r="V352" s="7" t="s">
        <v>97</v>
      </c>
      <c r="W352" s="7" t="s">
        <v>167</v>
      </c>
      <c r="X352" s="7" t="s">
        <v>183</v>
      </c>
      <c r="Y352" s="7" t="n">
        <v>1</v>
      </c>
      <c r="Z352" s="7" t="n">
        <v>0</v>
      </c>
      <c r="AA352" s="7" t="str">
        <f aca="false">IF(Y352&gt;Z352,"Win",IF(Y352&lt;Z352,"Loss","Draw"))</f>
        <v>Win</v>
      </c>
      <c r="AB352" s="7" t="s">
        <v>99</v>
      </c>
      <c r="AC352" s="7" t="s">
        <v>99</v>
      </c>
      <c r="AD352" s="7" t="s">
        <v>488</v>
      </c>
      <c r="AE352" s="7" t="s">
        <v>770</v>
      </c>
      <c r="AF352" s="7" t="str">
        <f aca="false">IF(AD352&lt;AE352,AD352,AE352)</f>
        <v>Archer Queen, Cannon, Earthquake, Ice Spirit, Royal Delivery, Royal Hogs, Skeletons, The Log</v>
      </c>
      <c r="AG352" s="7" t="str">
        <f aca="false">IF(AD352&lt;AE352,AE352,AD352)</f>
        <v>Barbarian Barrel, Electro Spirit, Fireball, Goblin Cage, Heal Spirit, Lumberjack, Phoenix, Royal Giant</v>
      </c>
      <c r="AH352" s="7" t="str">
        <f aca="false">IF(AD352=AF352,AA352,IF(AA352="Win","Loss",IF(AA352="Loss","Win","Draw")))</f>
        <v>Loss</v>
      </c>
      <c r="AI352" s="7" t="s">
        <v>102</v>
      </c>
    </row>
    <row r="353" customFormat="false" ht="15" hidden="false" customHeight="true" outlineLevel="0" collapsed="false">
      <c r="A353" s="7" t="s">
        <v>1213</v>
      </c>
      <c r="B353" s="7" t="n">
        <v>4</v>
      </c>
      <c r="C353" s="7" t="s">
        <v>1061</v>
      </c>
      <c r="D353" s="7" t="s">
        <v>1062</v>
      </c>
      <c r="E353" s="7" t="s">
        <v>1193</v>
      </c>
      <c r="F353" s="7" t="s">
        <v>1194</v>
      </c>
      <c r="G353" s="7" t="s">
        <v>1218</v>
      </c>
      <c r="H353" s="7" t="s">
        <v>81</v>
      </c>
      <c r="I353" s="7" t="s">
        <v>200</v>
      </c>
      <c r="J353" s="7" t="s">
        <v>91</v>
      </c>
      <c r="K353" s="7" t="s">
        <v>132</v>
      </c>
      <c r="L353" s="7" t="s">
        <v>93</v>
      </c>
      <c r="M353" s="7" t="s">
        <v>174</v>
      </c>
      <c r="N353" s="7" t="s">
        <v>94</v>
      </c>
      <c r="O353" s="7" t="s">
        <v>90</v>
      </c>
      <c r="P353" s="7" t="s">
        <v>365</v>
      </c>
      <c r="Q353" s="7" t="s">
        <v>168</v>
      </c>
      <c r="R353" s="7" t="s">
        <v>108</v>
      </c>
      <c r="S353" s="7" t="s">
        <v>170</v>
      </c>
      <c r="T353" s="7" t="s">
        <v>143</v>
      </c>
      <c r="U353" s="7" t="s">
        <v>120</v>
      </c>
      <c r="V353" s="7" t="s">
        <v>97</v>
      </c>
      <c r="W353" s="7" t="s">
        <v>167</v>
      </c>
      <c r="X353" s="7" t="s">
        <v>183</v>
      </c>
      <c r="Y353" s="7" t="n">
        <v>0</v>
      </c>
      <c r="Z353" s="7" t="n">
        <v>1</v>
      </c>
      <c r="AA353" s="7" t="str">
        <f aca="false">IF(Y353&gt;Z353,"Win",IF(Y353&lt;Z353,"Loss","Draw"))</f>
        <v>Loss</v>
      </c>
      <c r="AB353" s="7" t="s">
        <v>99</v>
      </c>
      <c r="AC353" s="7" t="s">
        <v>98</v>
      </c>
      <c r="AD353" s="7" t="s">
        <v>488</v>
      </c>
      <c r="AE353" s="7" t="s">
        <v>770</v>
      </c>
      <c r="AF353" s="7" t="str">
        <f aca="false">IF(AD353&lt;AE353,AD353,AE353)</f>
        <v>Archer Queen, Cannon, Earthquake, Ice Spirit, Royal Delivery, Royal Hogs, Skeletons, The Log</v>
      </c>
      <c r="AG353" s="7" t="str">
        <f aca="false">IF(AD353&lt;AE353,AE353,AD353)</f>
        <v>Barbarian Barrel, Electro Spirit, Fireball, Goblin Cage, Heal Spirit, Lumberjack, Phoenix, Royal Giant</v>
      </c>
      <c r="AH353" s="7" t="str">
        <f aca="false">IF(AD353=AF353,AA353,IF(AA353="Win","Loss",IF(AA353="Loss","Win","Draw")))</f>
        <v>Win</v>
      </c>
      <c r="AI353" s="7" t="s">
        <v>102</v>
      </c>
    </row>
    <row r="354" customFormat="false" ht="15" hidden="false" customHeight="true" outlineLevel="0" collapsed="false">
      <c r="A354" s="7" t="s">
        <v>1219</v>
      </c>
      <c r="B354" s="7" t="n">
        <v>1</v>
      </c>
      <c r="C354" s="7" t="s">
        <v>1061</v>
      </c>
      <c r="D354" s="7" t="s">
        <v>1062</v>
      </c>
      <c r="E354" s="7" t="s">
        <v>1193</v>
      </c>
      <c r="F354" s="7" t="s">
        <v>1194</v>
      </c>
      <c r="G354" s="7" t="s">
        <v>1220</v>
      </c>
      <c r="H354" s="7" t="s">
        <v>81</v>
      </c>
      <c r="I354" s="7" t="s">
        <v>168</v>
      </c>
      <c r="J354" s="7" t="s">
        <v>232</v>
      </c>
      <c r="K354" s="7" t="s">
        <v>169</v>
      </c>
      <c r="L354" s="7" t="s">
        <v>154</v>
      </c>
      <c r="M354" s="7" t="s">
        <v>93</v>
      </c>
      <c r="N354" s="7" t="s">
        <v>97</v>
      </c>
      <c r="O354" s="7" t="s">
        <v>167</v>
      </c>
      <c r="P354" s="7" t="s">
        <v>170</v>
      </c>
      <c r="Q354" s="7" t="s">
        <v>169</v>
      </c>
      <c r="R354" s="7" t="s">
        <v>199</v>
      </c>
      <c r="S354" s="7" t="s">
        <v>200</v>
      </c>
      <c r="T354" s="7" t="s">
        <v>136</v>
      </c>
      <c r="U354" s="7" t="s">
        <v>336</v>
      </c>
      <c r="V354" s="7" t="s">
        <v>91</v>
      </c>
      <c r="W354" s="7" t="s">
        <v>191</v>
      </c>
      <c r="X354" s="7" t="s">
        <v>154</v>
      </c>
      <c r="Y354" s="7" t="n">
        <v>0</v>
      </c>
      <c r="Z354" s="7" t="n">
        <v>1</v>
      </c>
      <c r="AA354" s="7" t="str">
        <f aca="false">IF(Y354&gt;Z354,"Win",IF(Y354&lt;Z354,"Loss","Draw"))</f>
        <v>Loss</v>
      </c>
      <c r="AB354" s="7" t="s">
        <v>99</v>
      </c>
      <c r="AC354" s="7" t="s">
        <v>99</v>
      </c>
      <c r="AD354" s="7" t="s">
        <v>418</v>
      </c>
      <c r="AE354" s="7" t="s">
        <v>778</v>
      </c>
      <c r="AF354" s="7" t="str">
        <f aca="false">IF(AD354&lt;AE354,AD354,AE354)</f>
        <v>Baby Dragon, Barbarian Barrel, Goblin Cage, Golden Knight, Golem, Ice Wizard, Lightning, Tornado</v>
      </c>
      <c r="AG354" s="7" t="str">
        <f aca="false">IF(AD354&lt;AE354,AE354,AD354)</f>
        <v>Baby Dragon, Cannon, Electro Spirit, Lightning, Mighty Miner, Royal Hogs, Skeletons, The Log</v>
      </c>
      <c r="AH354" s="7" t="str">
        <f aca="false">IF(AD354=AF354,AA354,IF(AA354="Win","Loss",IF(AA354="Loss","Win","Draw")))</f>
        <v>Win</v>
      </c>
      <c r="AI354" s="7" t="s">
        <v>102</v>
      </c>
    </row>
    <row r="355" customFormat="false" ht="15" hidden="false" customHeight="true" outlineLevel="0" collapsed="false">
      <c r="A355" s="7" t="s">
        <v>1219</v>
      </c>
      <c r="B355" s="7" t="n">
        <v>2</v>
      </c>
      <c r="C355" s="7" t="s">
        <v>1061</v>
      </c>
      <c r="D355" s="7" t="s">
        <v>1062</v>
      </c>
      <c r="E355" s="7" t="s">
        <v>1193</v>
      </c>
      <c r="F355" s="7" t="s">
        <v>1194</v>
      </c>
      <c r="G355" s="7" t="s">
        <v>1221</v>
      </c>
      <c r="H355" s="7" t="s">
        <v>81</v>
      </c>
      <c r="I355" s="7" t="s">
        <v>140</v>
      </c>
      <c r="J355" s="7" t="s">
        <v>141</v>
      </c>
      <c r="K355" s="7" t="s">
        <v>225</v>
      </c>
      <c r="L355" s="7" t="s">
        <v>113</v>
      </c>
      <c r="M355" s="7" t="s">
        <v>111</v>
      </c>
      <c r="N355" s="7" t="s">
        <v>87</v>
      </c>
      <c r="O355" s="7" t="s">
        <v>120</v>
      </c>
      <c r="P355" s="7" t="s">
        <v>226</v>
      </c>
      <c r="Q355" s="7" t="s">
        <v>433</v>
      </c>
      <c r="R355" s="7" t="s">
        <v>232</v>
      </c>
      <c r="S355" s="7" t="s">
        <v>84</v>
      </c>
      <c r="T355" s="7" t="s">
        <v>107</v>
      </c>
      <c r="U355" s="7" t="s">
        <v>86</v>
      </c>
      <c r="V355" s="7" t="s">
        <v>88</v>
      </c>
      <c r="W355" s="7" t="s">
        <v>89</v>
      </c>
      <c r="X355" s="7" t="s">
        <v>97</v>
      </c>
      <c r="Y355" s="7" t="n">
        <v>0</v>
      </c>
      <c r="Z355" s="7" t="n">
        <v>1</v>
      </c>
      <c r="AA355" s="7" t="str">
        <f aca="false">IF(Y355&gt;Z355,"Win",IF(Y355&lt;Z355,"Loss","Draw"))</f>
        <v>Loss</v>
      </c>
      <c r="AB355" s="7" t="s">
        <v>99</v>
      </c>
      <c r="AC355" s="7" t="s">
        <v>99</v>
      </c>
      <c r="AD355" s="7" t="s">
        <v>228</v>
      </c>
      <c r="AE355" s="7" t="s">
        <v>1222</v>
      </c>
      <c r="AF355" s="7" t="str">
        <f aca="false">IF(AD355&lt;AE355,AD355,AE355)</f>
        <v>Bats, Berserker, Bomb Tower, Fire Spirit, Magic Archer, Miner, Royal Delivery, Wall Breakers</v>
      </c>
      <c r="AG355" s="7" t="str">
        <f aca="false">IF(AD355&lt;AE355,AE355,AD355)</f>
        <v>Giant Snowball, Goblin Demolisher, Goblin Drill, Goblin Hut, Mighty Miner, Poison, Princess, Skeletons</v>
      </c>
      <c r="AH355" s="7" t="str">
        <f aca="false">IF(AD355=AF355,AA355,IF(AA355="Win","Loss",IF(AA355="Loss","Win","Draw")))</f>
        <v>Loss</v>
      </c>
      <c r="AI355" s="7" t="s">
        <v>102</v>
      </c>
    </row>
    <row r="356" customFormat="false" ht="15" hidden="false" customHeight="true" outlineLevel="0" collapsed="false">
      <c r="A356" s="7" t="s">
        <v>1219</v>
      </c>
      <c r="B356" s="7" t="n">
        <v>3</v>
      </c>
      <c r="C356" s="7" t="s">
        <v>1061</v>
      </c>
      <c r="D356" s="7" t="s">
        <v>1062</v>
      </c>
      <c r="E356" s="7" t="s">
        <v>1193</v>
      </c>
      <c r="F356" s="7" t="s">
        <v>1194</v>
      </c>
      <c r="G356" s="7" t="s">
        <v>1223</v>
      </c>
      <c r="H356" s="7" t="s">
        <v>81</v>
      </c>
      <c r="I356" s="7" t="s">
        <v>195</v>
      </c>
      <c r="J356" s="7" t="s">
        <v>145</v>
      </c>
      <c r="K356" s="7" t="s">
        <v>319</v>
      </c>
      <c r="L356" s="7" t="s">
        <v>148</v>
      </c>
      <c r="M356" s="7" t="s">
        <v>94</v>
      </c>
      <c r="N356" s="7" t="s">
        <v>84</v>
      </c>
      <c r="O356" s="7" t="s">
        <v>117</v>
      </c>
      <c r="P356" s="7" t="s">
        <v>130</v>
      </c>
      <c r="Q356" s="7" t="s">
        <v>168</v>
      </c>
      <c r="R356" s="7" t="s">
        <v>209</v>
      </c>
      <c r="S356" s="7" t="s">
        <v>181</v>
      </c>
      <c r="T356" s="7" t="s">
        <v>110</v>
      </c>
      <c r="U356" s="7" t="s">
        <v>167</v>
      </c>
      <c r="V356" s="7" t="s">
        <v>93</v>
      </c>
      <c r="W356" s="7" t="s">
        <v>183</v>
      </c>
      <c r="X356" s="7" t="s">
        <v>113</v>
      </c>
      <c r="Y356" s="7" t="n">
        <v>3</v>
      </c>
      <c r="Z356" s="7" t="n">
        <v>0</v>
      </c>
      <c r="AA356" s="7" t="str">
        <f aca="false">IF(Y356&gt;Z356,"Win",IF(Y356&lt;Z356,"Loss","Draw"))</f>
        <v>Win</v>
      </c>
      <c r="AB356" s="7" t="s">
        <v>99</v>
      </c>
      <c r="AC356" s="7" t="s">
        <v>99</v>
      </c>
      <c r="AD356" s="7" t="s">
        <v>718</v>
      </c>
      <c r="AE356" s="7" t="s">
        <v>1224</v>
      </c>
      <c r="AF356" s="7" t="str">
        <f aca="false">IF(AD356&lt;AE356,AD356,AE356)</f>
        <v>Balloon, Bomber, Fireball, Giant Snowball, Inferno Dragon, Lava Hound, Minions, Skeleton Army</v>
      </c>
      <c r="AG356" s="7" t="str">
        <f aca="false">IF(AD356&lt;AE356,AE356,AD356)</f>
        <v>Bomb Tower, Earthquake, Electro Spirit, Guards, Monk, Musketeer, Royal Hogs, The Log</v>
      </c>
      <c r="AH356" s="7" t="str">
        <f aca="false">IF(AD356=AF356,AA356,IF(AA356="Win","Loss",IF(AA356="Loss","Win","Draw")))</f>
        <v>Win</v>
      </c>
      <c r="AI356" s="7" t="s">
        <v>102</v>
      </c>
    </row>
    <row r="357" customFormat="false" ht="15" hidden="false" customHeight="true" outlineLevel="0" collapsed="false">
      <c r="A357" s="7" t="s">
        <v>1225</v>
      </c>
      <c r="B357" s="7" t="n">
        <v>1</v>
      </c>
      <c r="C357" s="7" t="s">
        <v>1061</v>
      </c>
      <c r="D357" s="7" t="s">
        <v>1062</v>
      </c>
      <c r="E357" s="7" t="s">
        <v>1193</v>
      </c>
      <c r="F357" s="7" t="s">
        <v>1194</v>
      </c>
      <c r="G357" s="7" t="s">
        <v>1226</v>
      </c>
      <c r="H357" s="7" t="s">
        <v>81</v>
      </c>
      <c r="I357" s="7" t="s">
        <v>168</v>
      </c>
      <c r="J357" s="7" t="s">
        <v>108</v>
      </c>
      <c r="K357" s="7" t="s">
        <v>170</v>
      </c>
      <c r="L357" s="7" t="s">
        <v>143</v>
      </c>
      <c r="M357" s="7" t="s">
        <v>120</v>
      </c>
      <c r="N357" s="7" t="s">
        <v>97</v>
      </c>
      <c r="O357" s="7" t="s">
        <v>167</v>
      </c>
      <c r="P357" s="7" t="s">
        <v>183</v>
      </c>
      <c r="Q357" s="7" t="s">
        <v>271</v>
      </c>
      <c r="R357" s="7" t="s">
        <v>232</v>
      </c>
      <c r="S357" s="7" t="s">
        <v>144</v>
      </c>
      <c r="T357" s="7" t="s">
        <v>182</v>
      </c>
      <c r="U357" s="7" t="s">
        <v>183</v>
      </c>
      <c r="V357" s="7" t="s">
        <v>97</v>
      </c>
      <c r="W357" s="7" t="s">
        <v>93</v>
      </c>
      <c r="X357" s="7" t="s">
        <v>167</v>
      </c>
      <c r="Y357" s="7" t="n">
        <v>1</v>
      </c>
      <c r="Z357" s="7" t="n">
        <v>0</v>
      </c>
      <c r="AA357" s="7" t="str">
        <f aca="false">IF(Y357&gt;Z357,"Win",IF(Y357&lt;Z357,"Loss","Draw"))</f>
        <v>Win</v>
      </c>
      <c r="AB357" s="7" t="s">
        <v>99</v>
      </c>
      <c r="AC357" s="7" t="s">
        <v>99</v>
      </c>
      <c r="AD357" s="7" t="s">
        <v>770</v>
      </c>
      <c r="AE357" s="7" t="s">
        <v>272</v>
      </c>
      <c r="AF357" s="7" t="str">
        <f aca="false">IF(AD357&lt;AE357,AD357,AE357)</f>
        <v>Archer Queen, Cannon, Earthquake, Ice Spirit, Royal Delivery, Royal Hogs, Skeletons, The Log</v>
      </c>
      <c r="AG357" s="7" t="str">
        <f aca="false">IF(AD357&lt;AE357,AE357,AD357)</f>
        <v>Earthquake, Electro Spirit, Firecracker, Hog Rider, Mighty Miner, Skeletons, Tesla, The Log</v>
      </c>
      <c r="AH357" s="7" t="str">
        <f aca="false">IF(AD357=AF357,AA357,IF(AA357="Win","Loss",IF(AA357="Loss","Win","Draw")))</f>
        <v>Win</v>
      </c>
      <c r="AI357" s="7" t="s">
        <v>102</v>
      </c>
    </row>
    <row r="358" customFormat="false" ht="15" hidden="false" customHeight="true" outlineLevel="0" collapsed="false">
      <c r="A358" s="7" t="s">
        <v>1225</v>
      </c>
      <c r="B358" s="7" t="n">
        <v>2</v>
      </c>
      <c r="C358" s="7" t="s">
        <v>1061</v>
      </c>
      <c r="D358" s="7" t="s">
        <v>1062</v>
      </c>
      <c r="E358" s="7" t="s">
        <v>1193</v>
      </c>
      <c r="F358" s="7" t="s">
        <v>1194</v>
      </c>
      <c r="G358" s="7" t="s">
        <v>1227</v>
      </c>
      <c r="H358" s="7" t="s">
        <v>81</v>
      </c>
      <c r="I358" s="7" t="s">
        <v>84</v>
      </c>
      <c r="J358" s="7" t="s">
        <v>156</v>
      </c>
      <c r="K358" s="7" t="s">
        <v>158</v>
      </c>
      <c r="L358" s="7" t="s">
        <v>112</v>
      </c>
      <c r="M358" s="7" t="s">
        <v>213</v>
      </c>
      <c r="N358" s="7" t="s">
        <v>110</v>
      </c>
      <c r="O358" s="7" t="s">
        <v>117</v>
      </c>
      <c r="P358" s="7" t="s">
        <v>85</v>
      </c>
      <c r="Q358" s="7" t="s">
        <v>82</v>
      </c>
      <c r="R358" s="7" t="s">
        <v>213</v>
      </c>
      <c r="S358" s="7" t="s">
        <v>84</v>
      </c>
      <c r="T358" s="7" t="s">
        <v>156</v>
      </c>
      <c r="U358" s="7" t="s">
        <v>109</v>
      </c>
      <c r="V358" s="7" t="s">
        <v>112</v>
      </c>
      <c r="W358" s="7" t="s">
        <v>117</v>
      </c>
      <c r="X358" s="7" t="s">
        <v>85</v>
      </c>
      <c r="Y358" s="7" t="n">
        <v>0</v>
      </c>
      <c r="Z358" s="7" t="n">
        <v>1</v>
      </c>
      <c r="AA358" s="7" t="str">
        <f aca="false">IF(Y358&gt;Z358,"Win",IF(Y358&lt;Z358,"Loss","Draw"))</f>
        <v>Loss</v>
      </c>
      <c r="AB358" s="7" t="s">
        <v>99</v>
      </c>
      <c r="AC358" s="7" t="s">
        <v>99</v>
      </c>
      <c r="AD358" s="7" t="s">
        <v>1228</v>
      </c>
      <c r="AE358" s="7" t="s">
        <v>663</v>
      </c>
      <c r="AF358" s="7" t="str">
        <f aca="false">IF(AD358&lt;AE358,AD358,AE358)</f>
        <v>Archers, Arrows, Bowler, Giant, Giant Snowball, Graveyard, Minions, Ronin</v>
      </c>
      <c r="AG358" s="7" t="str">
        <f aca="false">IF(AD358&lt;AE358,AE358,AD358)</f>
        <v>Arrows, Bowler, Giant, Giant Snowball, Graveyard, Guards, Minions, Witch</v>
      </c>
      <c r="AH358" s="7" t="str">
        <f aca="false">IF(AD358=AF358,AA358,IF(AA358="Win","Loss",IF(AA358="Loss","Win","Draw")))</f>
        <v>Win</v>
      </c>
      <c r="AI358" s="7" t="s">
        <v>102</v>
      </c>
    </row>
    <row r="359" customFormat="false" ht="15" hidden="false" customHeight="true" outlineLevel="0" collapsed="false">
      <c r="A359" s="7" t="s">
        <v>1225</v>
      </c>
      <c r="B359" s="7" t="n">
        <v>3</v>
      </c>
      <c r="C359" s="7" t="s">
        <v>1061</v>
      </c>
      <c r="D359" s="7" t="s">
        <v>1062</v>
      </c>
      <c r="E359" s="7" t="s">
        <v>1193</v>
      </c>
      <c r="F359" s="7" t="s">
        <v>1194</v>
      </c>
      <c r="G359" s="7" t="s">
        <v>1229</v>
      </c>
      <c r="H359" s="7" t="s">
        <v>81</v>
      </c>
      <c r="I359" s="7" t="s">
        <v>107</v>
      </c>
      <c r="J359" s="7" t="s">
        <v>128</v>
      </c>
      <c r="K359" s="7" t="s">
        <v>144</v>
      </c>
      <c r="L359" s="7" t="s">
        <v>88</v>
      </c>
      <c r="M359" s="7" t="s">
        <v>87</v>
      </c>
      <c r="N359" s="7" t="s">
        <v>111</v>
      </c>
      <c r="O359" s="7" t="s">
        <v>86</v>
      </c>
      <c r="P359" s="7" t="s">
        <v>91</v>
      </c>
      <c r="Q359" s="7" t="s">
        <v>140</v>
      </c>
      <c r="R359" s="7" t="s">
        <v>141</v>
      </c>
      <c r="S359" s="7" t="s">
        <v>153</v>
      </c>
      <c r="T359" s="7" t="s">
        <v>336</v>
      </c>
      <c r="U359" s="7" t="s">
        <v>91</v>
      </c>
      <c r="V359" s="7" t="s">
        <v>87</v>
      </c>
      <c r="W359" s="7" t="s">
        <v>113</v>
      </c>
      <c r="X359" s="7" t="s">
        <v>226</v>
      </c>
      <c r="Y359" s="7" t="n">
        <v>1</v>
      </c>
      <c r="Z359" s="7" t="n">
        <v>0</v>
      </c>
      <c r="AA359" s="7" t="str">
        <f aca="false">IF(Y359&gt;Z359,"Win",IF(Y359&lt;Z359,"Loss","Draw"))</f>
        <v>Win</v>
      </c>
      <c r="AB359" s="7" t="s">
        <v>99</v>
      </c>
      <c r="AC359" s="7" t="s">
        <v>99</v>
      </c>
      <c r="AD359" s="7" t="s">
        <v>1230</v>
      </c>
      <c r="AE359" s="7" t="s">
        <v>338</v>
      </c>
      <c r="AF359" s="7" t="str">
        <f aca="false">IF(AD359&lt;AE359,AD359,AE359)</f>
        <v>Barbarian Barrel, Berserker, Bomb Tower, Goblinstein, Magic Archer, Miner, Tornado, Wall Breakers</v>
      </c>
      <c r="AG359" s="7" t="str">
        <f aca="false">IF(AD359&lt;AE359,AE359,AD359)</f>
        <v>Barbarian Barrel, Berserker, Fire Spirit, Goblin Demolisher, Goblin Drill, Knight, Poison, Tesla</v>
      </c>
      <c r="AH359" s="7" t="str">
        <f aca="false">IF(AD359=AF359,AA359,IF(AA359="Win","Loss",IF(AA359="Loss","Win","Draw")))</f>
        <v>Loss</v>
      </c>
      <c r="AI359" s="7" t="s">
        <v>102</v>
      </c>
    </row>
    <row r="360" customFormat="false" ht="15" hidden="false" customHeight="true" outlineLevel="0" collapsed="false">
      <c r="A360" s="5" t="s">
        <v>1231</v>
      </c>
      <c r="B360" s="5" t="n">
        <v>1</v>
      </c>
      <c r="C360" s="5" t="s">
        <v>1061</v>
      </c>
      <c r="D360" s="5" t="s">
        <v>1062</v>
      </c>
      <c r="E360" s="5" t="s">
        <v>1232</v>
      </c>
      <c r="F360" s="5" t="s">
        <v>1233</v>
      </c>
      <c r="G360" s="5" t="s">
        <v>1234</v>
      </c>
      <c r="H360" s="5" t="s">
        <v>81</v>
      </c>
      <c r="I360" s="5" t="s">
        <v>142</v>
      </c>
      <c r="J360" s="5" t="s">
        <v>141</v>
      </c>
      <c r="K360" s="5" t="s">
        <v>140</v>
      </c>
      <c r="L360" s="5" t="s">
        <v>120</v>
      </c>
      <c r="M360" s="5" t="s">
        <v>111</v>
      </c>
      <c r="N360" s="5" t="s">
        <v>143</v>
      </c>
      <c r="O360" s="5" t="s">
        <v>87</v>
      </c>
      <c r="P360" s="5" t="s">
        <v>113</v>
      </c>
      <c r="Q360" s="5" t="s">
        <v>239</v>
      </c>
      <c r="R360" s="5" t="s">
        <v>180</v>
      </c>
      <c r="S360" s="5" t="s">
        <v>92</v>
      </c>
      <c r="T360" s="5" t="s">
        <v>327</v>
      </c>
      <c r="U360" s="5" t="s">
        <v>227</v>
      </c>
      <c r="V360" s="5" t="s">
        <v>202</v>
      </c>
      <c r="W360" s="5" t="s">
        <v>257</v>
      </c>
      <c r="X360" s="5" t="s">
        <v>91</v>
      </c>
      <c r="Y360" s="5" t="n">
        <v>0</v>
      </c>
      <c r="Z360" s="5" t="n">
        <v>1</v>
      </c>
      <c r="AA360" s="5" t="str">
        <f aca="false">IF(Y360&gt;Z360,"Win",IF(Y360&lt;Z360,"Loss","Draw"))</f>
        <v>Loss</v>
      </c>
      <c r="AB360" s="5" t="s">
        <v>98</v>
      </c>
      <c r="AC360" s="5" t="s">
        <v>99</v>
      </c>
      <c r="AD360" s="5" t="s">
        <v>351</v>
      </c>
      <c r="AE360" s="5" t="s">
        <v>614</v>
      </c>
      <c r="AF360" s="5" t="str">
        <f aca="false">IF(AD360&lt;AE360,AD360,AE360)</f>
        <v>Barbarian Barrel, Battle Ram, Giant Skeleton, Mother Witch, Royal Ghost, Vines, Wizard, Zappies</v>
      </c>
      <c r="AG360" s="5" t="str">
        <f aca="false">IF(AD360&lt;AE360,AE360,AD360)</f>
        <v>Berserker, Bomb Tower, Fire Spirit, Goblin Barrel, Ice Spirit, Magic Archer, Royal Delivery, Wall Breakers</v>
      </c>
      <c r="AH360" s="5" t="str">
        <f aca="false">IF(AD360=AF360,AA360,IF(AA360="Win","Loss",IF(AA360="Loss","Win","Draw")))</f>
        <v>Win</v>
      </c>
      <c r="AI360" s="5" t="s">
        <v>102</v>
      </c>
    </row>
    <row r="361" customFormat="false" ht="15" hidden="false" customHeight="true" outlineLevel="0" collapsed="false">
      <c r="A361" s="5" t="s">
        <v>1231</v>
      </c>
      <c r="B361" s="5" t="n">
        <v>2</v>
      </c>
      <c r="C361" s="5" t="s">
        <v>1061</v>
      </c>
      <c r="D361" s="5" t="s">
        <v>1062</v>
      </c>
      <c r="E361" s="5" t="s">
        <v>1232</v>
      </c>
      <c r="F361" s="5" t="s">
        <v>1233</v>
      </c>
      <c r="G361" s="5" t="s">
        <v>1235</v>
      </c>
      <c r="H361" s="5" t="s">
        <v>81</v>
      </c>
      <c r="I361" s="5" t="s">
        <v>200</v>
      </c>
      <c r="J361" s="5" t="s">
        <v>91</v>
      </c>
      <c r="K361" s="5" t="s">
        <v>132</v>
      </c>
      <c r="L361" s="5" t="s">
        <v>90</v>
      </c>
      <c r="M361" s="5" t="s">
        <v>154</v>
      </c>
      <c r="N361" s="5" t="s">
        <v>93</v>
      </c>
      <c r="O361" s="5" t="s">
        <v>174</v>
      </c>
      <c r="P361" s="5" t="s">
        <v>365</v>
      </c>
      <c r="Q361" s="5" t="s">
        <v>168</v>
      </c>
      <c r="R361" s="5" t="s">
        <v>232</v>
      </c>
      <c r="S361" s="5" t="s">
        <v>169</v>
      </c>
      <c r="T361" s="5" t="s">
        <v>93</v>
      </c>
      <c r="U361" s="5" t="s">
        <v>170</v>
      </c>
      <c r="V361" s="5" t="s">
        <v>154</v>
      </c>
      <c r="W361" s="5" t="s">
        <v>97</v>
      </c>
      <c r="X361" s="5" t="s">
        <v>167</v>
      </c>
      <c r="Y361" s="5" t="n">
        <v>0</v>
      </c>
      <c r="Z361" s="5" t="n">
        <v>1</v>
      </c>
      <c r="AA361" s="5" t="str">
        <f aca="false">IF(Y361&gt;Z361,"Win",IF(Y361&lt;Z361,"Loss","Draw"))</f>
        <v>Loss</v>
      </c>
      <c r="AB361" s="5" t="s">
        <v>98</v>
      </c>
      <c r="AC361" s="5" t="s">
        <v>99</v>
      </c>
      <c r="AD361" s="5" t="s">
        <v>715</v>
      </c>
      <c r="AE361" s="5" t="s">
        <v>418</v>
      </c>
      <c r="AF361" s="5" t="str">
        <f aca="false">IF(AD361&lt;AE361,AD361,AE361)</f>
        <v>Baby Dragon, Cannon, Electro Spirit, Lightning, Mighty Miner, Royal Hogs, Skeletons, The Log</v>
      </c>
      <c r="AG361" s="5" t="str">
        <f aca="false">IF(AD361&lt;AE361,AE361,AD361)</f>
        <v>Barbarian Barrel, Electro Spirit, Goblin Cage, Heal Spirit, Lightning, Lumberjack, Phoenix, Royal Giant</v>
      </c>
      <c r="AH361" s="5" t="str">
        <f aca="false">IF(AD361=AF361,AA361,IF(AA361="Win","Loss",IF(AA361="Loss","Win","Draw")))</f>
        <v>Win</v>
      </c>
      <c r="AI361" s="5" t="s">
        <v>102</v>
      </c>
    </row>
    <row r="362" customFormat="false" ht="15" hidden="false" customHeight="true" outlineLevel="0" collapsed="false">
      <c r="A362" s="5" t="s">
        <v>1231</v>
      </c>
      <c r="B362" s="5" t="n">
        <v>3</v>
      </c>
      <c r="C362" s="5" t="s">
        <v>1061</v>
      </c>
      <c r="D362" s="5" t="s">
        <v>1062</v>
      </c>
      <c r="E362" s="5" t="s">
        <v>1232</v>
      </c>
      <c r="F362" s="5" t="s">
        <v>1233</v>
      </c>
      <c r="G362" s="5" t="s">
        <v>1236</v>
      </c>
      <c r="H362" s="5" t="s">
        <v>81</v>
      </c>
      <c r="I362" s="5" t="s">
        <v>375</v>
      </c>
      <c r="J362" s="5" t="s">
        <v>145</v>
      </c>
      <c r="K362" s="5" t="s">
        <v>135</v>
      </c>
      <c r="L362" s="5" t="s">
        <v>226</v>
      </c>
      <c r="M362" s="5" t="s">
        <v>336</v>
      </c>
      <c r="N362" s="5" t="s">
        <v>327</v>
      </c>
      <c r="O362" s="5" t="s">
        <v>149</v>
      </c>
      <c r="P362" s="5" t="s">
        <v>117</v>
      </c>
      <c r="Q362" s="5" t="s">
        <v>287</v>
      </c>
      <c r="R362" s="5" t="s">
        <v>108</v>
      </c>
      <c r="S362" s="5" t="s">
        <v>142</v>
      </c>
      <c r="T362" s="5" t="s">
        <v>84</v>
      </c>
      <c r="U362" s="5" t="s">
        <v>433</v>
      </c>
      <c r="V362" s="5" t="s">
        <v>655</v>
      </c>
      <c r="W362" s="5" t="s">
        <v>113</v>
      </c>
      <c r="X362" s="5" t="s">
        <v>114</v>
      </c>
      <c r="Y362" s="5" t="n">
        <v>1</v>
      </c>
      <c r="Z362" s="5" t="n">
        <v>0</v>
      </c>
      <c r="AA362" s="5" t="str">
        <f aca="false">IF(Y362&gt;Z362,"Win",IF(Y362&lt;Z362,"Loss","Draw"))</f>
        <v>Win</v>
      </c>
      <c r="AB362" s="5" t="s">
        <v>98</v>
      </c>
      <c r="AC362" s="5" t="s">
        <v>99</v>
      </c>
      <c r="AD362" s="5" t="s">
        <v>1237</v>
      </c>
      <c r="AE362" s="5" t="s">
        <v>1238</v>
      </c>
      <c r="AF362" s="5" t="str">
        <f aca="false">IF(AD362&lt;AE362,AD362,AE362)</f>
        <v>Archer Queen, Bomb Tower, Giant Snowball, Goblin Barrel, Goblin Gang, Princess, Skeleton Barrel, Valkyrie</v>
      </c>
      <c r="AG362" s="5" t="str">
        <f aca="false">IF(AD362&lt;AE362,AE362,AD362)</f>
        <v>Balloon, Executioner, Giant Skeleton, Miner, Minions, Tombstone, Tornado, Zap</v>
      </c>
      <c r="AH362" s="5" t="str">
        <f aca="false">IF(AD362=AF362,AA362,IF(AA362="Win","Loss",IF(AA362="Loss","Win","Draw")))</f>
        <v>Loss</v>
      </c>
      <c r="AI362" s="5" t="s">
        <v>102</v>
      </c>
    </row>
    <row r="363" customFormat="false" ht="15" hidden="false" customHeight="true" outlineLevel="0" collapsed="false">
      <c r="A363" s="7" t="s">
        <v>1239</v>
      </c>
      <c r="B363" s="7" t="n">
        <v>1</v>
      </c>
      <c r="C363" s="7" t="s">
        <v>1061</v>
      </c>
      <c r="D363" s="7" t="s">
        <v>1062</v>
      </c>
      <c r="E363" s="7" t="s">
        <v>1232</v>
      </c>
      <c r="F363" s="7" t="s">
        <v>1233</v>
      </c>
      <c r="G363" s="7" t="s">
        <v>1240</v>
      </c>
      <c r="H363" s="7" t="s">
        <v>81</v>
      </c>
      <c r="I363" s="7" t="s">
        <v>114</v>
      </c>
      <c r="J363" s="7" t="s">
        <v>115</v>
      </c>
      <c r="K363" s="7" t="s">
        <v>116</v>
      </c>
      <c r="L363" s="7" t="s">
        <v>119</v>
      </c>
      <c r="M363" s="7" t="s">
        <v>94</v>
      </c>
      <c r="N363" s="7" t="s">
        <v>117</v>
      </c>
      <c r="O363" s="7" t="s">
        <v>118</v>
      </c>
      <c r="P363" s="7" t="s">
        <v>91</v>
      </c>
      <c r="Q363" s="7" t="s">
        <v>82</v>
      </c>
      <c r="R363" s="7" t="s">
        <v>149</v>
      </c>
      <c r="S363" s="7" t="s">
        <v>90</v>
      </c>
      <c r="T363" s="7" t="s">
        <v>94</v>
      </c>
      <c r="U363" s="7" t="s">
        <v>95</v>
      </c>
      <c r="V363" s="7" t="s">
        <v>202</v>
      </c>
      <c r="W363" s="7" t="s">
        <v>109</v>
      </c>
      <c r="X363" s="7" t="s">
        <v>91</v>
      </c>
      <c r="Y363" s="7" t="n">
        <v>1</v>
      </c>
      <c r="Z363" s="7" t="n">
        <v>0</v>
      </c>
      <c r="AA363" s="7" t="str">
        <f aca="false">IF(Y363&gt;Z363,"Win",IF(Y363&lt;Z363,"Loss","Draw"))</f>
        <v>Win</v>
      </c>
      <c r="AB363" s="7" t="s">
        <v>99</v>
      </c>
      <c r="AC363" s="7" t="s">
        <v>99</v>
      </c>
      <c r="AD363" s="7" t="s">
        <v>185</v>
      </c>
      <c r="AE363" s="7" t="s">
        <v>1241</v>
      </c>
      <c r="AF363" s="7" t="str">
        <f aca="false">IF(AD363&lt;AE363,AD363,AE363)</f>
        <v>Archers, Barbarian Barrel, Fireball, Fisherman, Ronin, Royal Giant, Tombstone, Zappies</v>
      </c>
      <c r="AG363" s="7" t="str">
        <f aca="false">IF(AD363&lt;AE363,AE363,AD363)</f>
        <v>Barbarian Barrel, Cannon Cart, Fireball, Goblins, Minions, Mortar, Rascals, Skeleton Barrel</v>
      </c>
      <c r="AH363" s="7" t="str">
        <f aca="false">IF(AD363=AF363,AA363,IF(AA363="Win","Loss",IF(AA363="Loss","Win","Draw")))</f>
        <v>Loss</v>
      </c>
      <c r="AI363" s="7" t="s">
        <v>102</v>
      </c>
    </row>
    <row r="364" customFormat="false" ht="15" hidden="false" customHeight="true" outlineLevel="0" collapsed="false">
      <c r="A364" s="7" t="s">
        <v>1239</v>
      </c>
      <c r="B364" s="7" t="n">
        <v>2</v>
      </c>
      <c r="C364" s="7" t="s">
        <v>1061</v>
      </c>
      <c r="D364" s="7" t="s">
        <v>1062</v>
      </c>
      <c r="E364" s="7" t="s">
        <v>1232</v>
      </c>
      <c r="F364" s="7" t="s">
        <v>1233</v>
      </c>
      <c r="G364" s="7" t="s">
        <v>1242</v>
      </c>
      <c r="H364" s="7" t="s">
        <v>81</v>
      </c>
      <c r="I364" s="7" t="s">
        <v>140</v>
      </c>
      <c r="J364" s="7" t="s">
        <v>141</v>
      </c>
      <c r="K364" s="7" t="s">
        <v>153</v>
      </c>
      <c r="L364" s="7" t="s">
        <v>113</v>
      </c>
      <c r="M364" s="7" t="s">
        <v>336</v>
      </c>
      <c r="N364" s="7" t="s">
        <v>226</v>
      </c>
      <c r="O364" s="7" t="s">
        <v>167</v>
      </c>
      <c r="P364" s="7" t="s">
        <v>87</v>
      </c>
      <c r="Q364" s="7" t="s">
        <v>239</v>
      </c>
      <c r="R364" s="7" t="s">
        <v>199</v>
      </c>
      <c r="S364" s="7" t="s">
        <v>210</v>
      </c>
      <c r="T364" s="7" t="s">
        <v>393</v>
      </c>
      <c r="U364" s="7" t="s">
        <v>227</v>
      </c>
      <c r="V364" s="7" t="s">
        <v>240</v>
      </c>
      <c r="W364" s="7" t="s">
        <v>146</v>
      </c>
      <c r="X364" s="7" t="s">
        <v>112</v>
      </c>
      <c r="Y364" s="7" t="n">
        <v>0</v>
      </c>
      <c r="Z364" s="7" t="n">
        <v>1</v>
      </c>
      <c r="AA364" s="7" t="str">
        <f aca="false">IF(Y364&gt;Z364,"Win",IF(Y364&lt;Z364,"Loss","Draw"))</f>
        <v>Loss</v>
      </c>
      <c r="AB364" s="7" t="s">
        <v>99</v>
      </c>
      <c r="AC364" s="7" t="s">
        <v>99</v>
      </c>
      <c r="AD364" s="7" t="s">
        <v>813</v>
      </c>
      <c r="AE364" s="7" t="s">
        <v>395</v>
      </c>
      <c r="AF364" s="7" t="str">
        <f aca="false">IF(AD364&lt;AE364,AD364,AE364)</f>
        <v>Arrows, Bandit, Battle Ram, Electro Wizard, Golden Knight, Mega Knight, Mother Witch, Skeleton Dragons</v>
      </c>
      <c r="AG364" s="7" t="str">
        <f aca="false">IF(AD364&lt;AE364,AE364,AD364)</f>
        <v>Berserker, Bomb Tower, Goblinstein, Magic Archer, Miner, The Log, Tornado, Wall Breakers</v>
      </c>
      <c r="AH364" s="7" t="str">
        <f aca="false">IF(AD364=AF364,AA364,IF(AA364="Win","Loss",IF(AA364="Loss","Win","Draw")))</f>
        <v>Win</v>
      </c>
      <c r="AI364" s="7" t="s">
        <v>102</v>
      </c>
    </row>
    <row r="365" customFormat="false" ht="15" hidden="false" customHeight="true" outlineLevel="0" collapsed="false">
      <c r="A365" s="7" t="s">
        <v>1239</v>
      </c>
      <c r="B365" s="7" t="n">
        <v>3</v>
      </c>
      <c r="C365" s="7" t="s">
        <v>1061</v>
      </c>
      <c r="D365" s="7" t="s">
        <v>1062</v>
      </c>
      <c r="E365" s="7" t="s">
        <v>1232</v>
      </c>
      <c r="F365" s="7" t="s">
        <v>1233</v>
      </c>
      <c r="G365" s="7" t="s">
        <v>1243</v>
      </c>
      <c r="H365" s="7" t="s">
        <v>81</v>
      </c>
      <c r="I365" s="7" t="s">
        <v>158</v>
      </c>
      <c r="J365" s="7" t="s">
        <v>156</v>
      </c>
      <c r="K365" s="7" t="s">
        <v>84</v>
      </c>
      <c r="L365" s="7" t="s">
        <v>112</v>
      </c>
      <c r="M365" s="7" t="s">
        <v>213</v>
      </c>
      <c r="N365" s="7" t="s">
        <v>110</v>
      </c>
      <c r="O365" s="7" t="s">
        <v>157</v>
      </c>
      <c r="P365" s="7" t="s">
        <v>85</v>
      </c>
      <c r="Q365" s="7" t="s">
        <v>293</v>
      </c>
      <c r="R365" s="7" t="s">
        <v>232</v>
      </c>
      <c r="S365" s="7" t="s">
        <v>144</v>
      </c>
      <c r="T365" s="7" t="s">
        <v>93</v>
      </c>
      <c r="U365" s="7" t="s">
        <v>154</v>
      </c>
      <c r="V365" s="7" t="s">
        <v>167</v>
      </c>
      <c r="W365" s="7" t="s">
        <v>97</v>
      </c>
      <c r="X365" s="7" t="s">
        <v>182</v>
      </c>
      <c r="Y365" s="7" t="n">
        <v>0</v>
      </c>
      <c r="Z365" s="7" t="n">
        <v>1</v>
      </c>
      <c r="AA365" s="7" t="str">
        <f aca="false">IF(Y365&gt;Z365,"Win",IF(Y365&lt;Z365,"Loss","Draw"))</f>
        <v>Loss</v>
      </c>
      <c r="AB365" s="7" t="s">
        <v>99</v>
      </c>
      <c r="AC365" s="7" t="s">
        <v>99</v>
      </c>
      <c r="AD365" s="7" t="s">
        <v>1244</v>
      </c>
      <c r="AE365" s="7" t="s">
        <v>504</v>
      </c>
      <c r="AF365" s="7" t="str">
        <f aca="false">IF(AD365&lt;AE365,AD365,AE365)</f>
        <v>Arrows, Bowler, Giant, Giant Snowball, Graveyard, Guards, Mini P.E.K.K.A, Witch</v>
      </c>
      <c r="AG365" s="7" t="str">
        <f aca="false">IF(AD365&lt;AE365,AE365,AD365)</f>
        <v>Electro Spirit, Furnace, Hog Rider, Lightning, Mighty Miner, Skeletons, Tesla, The Log</v>
      </c>
      <c r="AH365" s="7" t="str">
        <f aca="false">IF(AD365=AF365,AA365,IF(AA365="Win","Loss",IF(AA365="Loss","Win","Draw")))</f>
        <v>Loss</v>
      </c>
      <c r="AI365" s="7" t="s">
        <v>102</v>
      </c>
    </row>
    <row r="366" customFormat="false" ht="15" hidden="false" customHeight="true" outlineLevel="0" collapsed="false">
      <c r="A366" s="7" t="s">
        <v>1245</v>
      </c>
      <c r="B366" s="7" t="n">
        <v>1</v>
      </c>
      <c r="C366" s="7" t="s">
        <v>1061</v>
      </c>
      <c r="D366" s="7" t="s">
        <v>1062</v>
      </c>
      <c r="E366" s="7" t="s">
        <v>1232</v>
      </c>
      <c r="F366" s="7" t="s">
        <v>1233</v>
      </c>
      <c r="G366" s="7" t="s">
        <v>1246</v>
      </c>
      <c r="H366" s="7" t="s">
        <v>81</v>
      </c>
      <c r="I366" s="7" t="s">
        <v>169</v>
      </c>
      <c r="J366" s="7" t="s">
        <v>232</v>
      </c>
      <c r="K366" s="7" t="s">
        <v>168</v>
      </c>
      <c r="L366" s="7" t="s">
        <v>154</v>
      </c>
      <c r="M366" s="7" t="s">
        <v>167</v>
      </c>
      <c r="N366" s="7" t="s">
        <v>93</v>
      </c>
      <c r="O366" s="7" t="s">
        <v>97</v>
      </c>
      <c r="P366" s="7" t="s">
        <v>170</v>
      </c>
      <c r="Q366" s="7" t="s">
        <v>168</v>
      </c>
      <c r="R366" s="7" t="s">
        <v>199</v>
      </c>
      <c r="S366" s="7" t="s">
        <v>244</v>
      </c>
      <c r="T366" s="7" t="s">
        <v>159</v>
      </c>
      <c r="U366" s="7" t="s">
        <v>174</v>
      </c>
      <c r="V366" s="7" t="s">
        <v>96</v>
      </c>
      <c r="W366" s="7" t="s">
        <v>245</v>
      </c>
      <c r="X366" s="7" t="s">
        <v>91</v>
      </c>
      <c r="Y366" s="7" t="n">
        <v>1</v>
      </c>
      <c r="Z366" s="7" t="n">
        <v>0</v>
      </c>
      <c r="AA366" s="7" t="str">
        <f aca="false">IF(Y366&gt;Z366,"Win",IF(Y366&lt;Z366,"Loss","Draw"))</f>
        <v>Win</v>
      </c>
      <c r="AB366" s="7" t="s">
        <v>99</v>
      </c>
      <c r="AC366" s="7" t="s">
        <v>99</v>
      </c>
      <c r="AD366" s="7" t="s">
        <v>418</v>
      </c>
      <c r="AE366" s="7" t="s">
        <v>1247</v>
      </c>
      <c r="AF366" s="7" t="str">
        <f aca="false">IF(AD366&lt;AE366,AD366,AE366)</f>
        <v>Baby Dragon, Cannon, Electro Spirit, Lightning, Mighty Miner, Royal Hogs, Skeletons, The Log</v>
      </c>
      <c r="AG366" s="7" t="str">
        <f aca="false">IF(AD366&lt;AE366,AE366,AD366)</f>
        <v>Barbarian Barrel, Elixir Collector, Golden Knight, Heal Spirit, Hunter, Ice Golem, Royal Hogs, Three Musketeers</v>
      </c>
      <c r="AH366" s="7" t="str">
        <f aca="false">IF(AD366=AF366,AA366,IF(AA366="Win","Loss",IF(AA366="Loss","Win","Draw")))</f>
        <v>Win</v>
      </c>
      <c r="AI366" s="7" t="s">
        <v>102</v>
      </c>
    </row>
    <row r="367" customFormat="false" ht="15" hidden="false" customHeight="true" outlineLevel="0" collapsed="false">
      <c r="A367" s="7" t="s">
        <v>1245</v>
      </c>
      <c r="B367" s="7" t="n">
        <v>2</v>
      </c>
      <c r="C367" s="7" t="s">
        <v>1061</v>
      </c>
      <c r="D367" s="7" t="s">
        <v>1062</v>
      </c>
      <c r="E367" s="7" t="s">
        <v>1232</v>
      </c>
      <c r="F367" s="7" t="s">
        <v>1233</v>
      </c>
      <c r="G367" s="7" t="s">
        <v>1248</v>
      </c>
      <c r="H367" s="7" t="s">
        <v>81</v>
      </c>
      <c r="I367" s="7" t="s">
        <v>180</v>
      </c>
      <c r="J367" s="7" t="s">
        <v>181</v>
      </c>
      <c r="K367" s="7" t="s">
        <v>144</v>
      </c>
      <c r="L367" s="7" t="s">
        <v>115</v>
      </c>
      <c r="M367" s="7" t="s">
        <v>91</v>
      </c>
      <c r="N367" s="7" t="s">
        <v>182</v>
      </c>
      <c r="O367" s="7" t="s">
        <v>183</v>
      </c>
      <c r="P367" s="7" t="s">
        <v>143</v>
      </c>
      <c r="Q367" s="7" t="s">
        <v>176</v>
      </c>
      <c r="R367" s="7" t="s">
        <v>115</v>
      </c>
      <c r="S367" s="7" t="s">
        <v>142</v>
      </c>
      <c r="T367" s="7" t="s">
        <v>143</v>
      </c>
      <c r="U367" s="7" t="s">
        <v>120</v>
      </c>
      <c r="V367" s="7" t="s">
        <v>109</v>
      </c>
      <c r="W367" s="7" t="s">
        <v>111</v>
      </c>
      <c r="X367" s="7" t="s">
        <v>144</v>
      </c>
      <c r="Y367" s="7" t="n">
        <v>0</v>
      </c>
      <c r="Z367" s="7" t="n">
        <v>1</v>
      </c>
      <c r="AA367" s="7" t="str">
        <f aca="false">IF(Y367&gt;Z367,"Win",IF(Y367&lt;Z367,"Loss","Draw"))</f>
        <v>Loss</v>
      </c>
      <c r="AB367" s="7" t="s">
        <v>99</v>
      </c>
      <c r="AC367" s="7" t="s">
        <v>99</v>
      </c>
      <c r="AD367" s="7" t="s">
        <v>1249</v>
      </c>
      <c r="AE367" s="7" t="s">
        <v>1250</v>
      </c>
      <c r="AF367" s="7" t="str">
        <f aca="false">IF(AD367&lt;AE367,AD367,AE367)</f>
        <v>Barbarian Barrel, Earthquake, Goblins, Hog Rider, Ice Spirit, Monk, Tesla, Wizard</v>
      </c>
      <c r="AG367" s="7" t="str">
        <f aca="false">IF(AD367&lt;AE367,AE367,AD367)</f>
        <v>Dart Goblin, Fire Spirit, Goblin Barrel, Goblins, Ice Spirit, Ronin, Royal Delivery, Tesla</v>
      </c>
      <c r="AH367" s="7" t="str">
        <f aca="false">IF(AD367=AF367,AA367,IF(AA367="Win","Loss",IF(AA367="Loss","Win","Draw")))</f>
        <v>Loss</v>
      </c>
      <c r="AI367" s="7" t="s">
        <v>102</v>
      </c>
    </row>
    <row r="368" customFormat="false" ht="15" hidden="false" customHeight="true" outlineLevel="0" collapsed="false">
      <c r="A368" s="7" t="s">
        <v>1245</v>
      </c>
      <c r="B368" s="7" t="n">
        <v>3</v>
      </c>
      <c r="C368" s="7" t="s">
        <v>1061</v>
      </c>
      <c r="D368" s="7" t="s">
        <v>1062</v>
      </c>
      <c r="E368" s="7" t="s">
        <v>1232</v>
      </c>
      <c r="F368" s="7" t="s">
        <v>1233</v>
      </c>
      <c r="G368" s="7" t="s">
        <v>1251</v>
      </c>
      <c r="H368" s="7" t="s">
        <v>81</v>
      </c>
      <c r="I368" s="7" t="s">
        <v>176</v>
      </c>
      <c r="J368" s="7" t="s">
        <v>199</v>
      </c>
      <c r="K368" s="7" t="s">
        <v>142</v>
      </c>
      <c r="L368" s="7" t="s">
        <v>109</v>
      </c>
      <c r="M368" s="7" t="s">
        <v>111</v>
      </c>
      <c r="N368" s="7" t="s">
        <v>120</v>
      </c>
      <c r="O368" s="7" t="s">
        <v>89</v>
      </c>
      <c r="P368" s="7" t="s">
        <v>87</v>
      </c>
      <c r="Q368" s="7" t="s">
        <v>84</v>
      </c>
      <c r="R368" s="7" t="s">
        <v>128</v>
      </c>
      <c r="S368" s="7" t="s">
        <v>82</v>
      </c>
      <c r="T368" s="7" t="s">
        <v>97</v>
      </c>
      <c r="U368" s="7" t="s">
        <v>89</v>
      </c>
      <c r="V368" s="7" t="s">
        <v>86</v>
      </c>
      <c r="W368" s="7" t="s">
        <v>88</v>
      </c>
      <c r="X368" s="7" t="s">
        <v>85</v>
      </c>
      <c r="Y368" s="7" t="n">
        <v>1</v>
      </c>
      <c r="Z368" s="7" t="n">
        <v>0</v>
      </c>
      <c r="AA368" s="7" t="str">
        <f aca="false">IF(Y368&gt;Z368,"Win",IF(Y368&lt;Z368,"Loss","Draw"))</f>
        <v>Win</v>
      </c>
      <c r="AB368" s="7" t="s">
        <v>99</v>
      </c>
      <c r="AC368" s="7" t="s">
        <v>99</v>
      </c>
      <c r="AD368" s="7" t="s">
        <v>1252</v>
      </c>
      <c r="AE368" s="7" t="s">
        <v>1196</v>
      </c>
      <c r="AF368" s="7" t="str">
        <f aca="false">IF(AD368&lt;AE368,AD368,AE368)</f>
        <v>Archers, Giant Snowball, Goblin Demolisher, Goblin Hut, Graveyard, Knight, Poison, Skeletons</v>
      </c>
      <c r="AG368" s="7" t="str">
        <f aca="false">IF(AD368&lt;AE368,AE368,AD368)</f>
        <v>Berserker, Dart Goblin, Fire Spirit, Goblin Barrel, Goblin Hut, Golden Knight, Ronin, Royal Delivery</v>
      </c>
      <c r="AH368" s="7" t="str">
        <f aca="false">IF(AD368=AF368,AA368,IF(AA368="Win","Loss",IF(AA368="Loss","Win","Draw")))</f>
        <v>Loss</v>
      </c>
      <c r="AI368" s="7" t="s">
        <v>102</v>
      </c>
    </row>
    <row r="369" customFormat="false" ht="16.5" hidden="false" customHeight="true" outlineLevel="0" collapsed="false">
      <c r="A369" s="5" t="s">
        <v>1253</v>
      </c>
      <c r="B369" s="5" t="n">
        <v>1</v>
      </c>
      <c r="C369" s="5" t="s">
        <v>1061</v>
      </c>
      <c r="D369" s="5" t="s">
        <v>1062</v>
      </c>
      <c r="E369" s="5" t="s">
        <v>1254</v>
      </c>
      <c r="F369" s="5" t="s">
        <v>1255</v>
      </c>
      <c r="G369" s="5" t="s">
        <v>1256</v>
      </c>
      <c r="H369" s="5" t="s">
        <v>81</v>
      </c>
      <c r="I369" s="5" t="s">
        <v>116</v>
      </c>
      <c r="J369" s="5" t="s">
        <v>153</v>
      </c>
      <c r="K369" s="5" t="s">
        <v>92</v>
      </c>
      <c r="L369" s="5" t="s">
        <v>119</v>
      </c>
      <c r="M369" s="5" t="s">
        <v>117</v>
      </c>
      <c r="N369" s="5" t="s">
        <v>91</v>
      </c>
      <c r="O369" s="5" t="s">
        <v>97</v>
      </c>
      <c r="P369" s="5" t="s">
        <v>154</v>
      </c>
      <c r="Q369" s="5" t="s">
        <v>169</v>
      </c>
      <c r="R369" s="5" t="s">
        <v>199</v>
      </c>
      <c r="S369" s="5" t="s">
        <v>200</v>
      </c>
      <c r="T369" s="5" t="s">
        <v>136</v>
      </c>
      <c r="U369" s="5" t="s">
        <v>154</v>
      </c>
      <c r="V369" s="5" t="s">
        <v>336</v>
      </c>
      <c r="W369" s="5" t="s">
        <v>91</v>
      </c>
      <c r="X369" s="5" t="s">
        <v>191</v>
      </c>
      <c r="Y369" s="5" t="n">
        <v>1</v>
      </c>
      <c r="Z369" s="5" t="n">
        <v>0</v>
      </c>
      <c r="AA369" s="5" t="str">
        <f aca="false">IF(Y369&gt;Z369,"Win",IF(Y369&lt;Z369,"Loss","Draw"))</f>
        <v>Win</v>
      </c>
      <c r="AB369" s="5" t="s">
        <v>98</v>
      </c>
      <c r="AC369" s="5" t="s">
        <v>99</v>
      </c>
      <c r="AD369" s="5" t="s">
        <v>160</v>
      </c>
      <c r="AE369" s="5" t="s">
        <v>778</v>
      </c>
      <c r="AF369" s="5" t="str">
        <f aca="false">IF(AD369&lt;AE369,AD369,AE369)</f>
        <v>Baby Dragon, Barbarian Barrel, Goblin Cage, Golden Knight, Golem, Ice Wizard, Lightning, Tornado</v>
      </c>
      <c r="AG369" s="5" t="str">
        <f aca="false">IF(AD369&lt;AE369,AE369,AD369)</f>
        <v>Barbarian Barrel, Cannon Cart, Goblinstein, Lightning, Minions, Mortar, Royal Ghost, Skeletons</v>
      </c>
      <c r="AH369" s="5" t="str">
        <f aca="false">IF(AD369=AF369,AA369,IF(AA369="Win","Loss",IF(AA369="Loss","Win","Draw")))</f>
        <v>Loss</v>
      </c>
      <c r="AI369" s="5" t="s">
        <v>123</v>
      </c>
    </row>
    <row r="370" customFormat="false" ht="16.5" hidden="false" customHeight="true" outlineLevel="0" collapsed="false">
      <c r="A370" s="5" t="s">
        <v>1253</v>
      </c>
      <c r="B370" s="5" t="n">
        <v>2</v>
      </c>
      <c r="C370" s="5" t="s">
        <v>1061</v>
      </c>
      <c r="D370" s="5" t="s">
        <v>1062</v>
      </c>
      <c r="E370" s="5" t="s">
        <v>1254</v>
      </c>
      <c r="F370" s="5" t="s">
        <v>1255</v>
      </c>
      <c r="G370" s="5" t="s">
        <v>1257</v>
      </c>
      <c r="H370" s="5" t="s">
        <v>81</v>
      </c>
      <c r="I370" s="5" t="s">
        <v>140</v>
      </c>
      <c r="J370" s="5" t="s">
        <v>141</v>
      </c>
      <c r="K370" s="5" t="s">
        <v>142</v>
      </c>
      <c r="L370" s="5" t="s">
        <v>111</v>
      </c>
      <c r="M370" s="5" t="s">
        <v>143</v>
      </c>
      <c r="N370" s="5" t="s">
        <v>120</v>
      </c>
      <c r="O370" s="5" t="s">
        <v>129</v>
      </c>
      <c r="P370" s="5" t="s">
        <v>87</v>
      </c>
      <c r="Q370" s="5" t="s">
        <v>114</v>
      </c>
      <c r="R370" s="5" t="s">
        <v>115</v>
      </c>
      <c r="S370" s="5" t="s">
        <v>116</v>
      </c>
      <c r="T370" s="5" t="s">
        <v>119</v>
      </c>
      <c r="U370" s="5" t="s">
        <v>94</v>
      </c>
      <c r="V370" s="5" t="s">
        <v>117</v>
      </c>
      <c r="W370" s="5" t="s">
        <v>118</v>
      </c>
      <c r="X370" s="5" t="s">
        <v>93</v>
      </c>
      <c r="Y370" s="5" t="n">
        <v>1</v>
      </c>
      <c r="Z370" s="5" t="n">
        <v>0</v>
      </c>
      <c r="AA370" s="5" t="str">
        <f aca="false">IF(Y370&gt;Z370,"Win",IF(Y370&lt;Z370,"Loss","Draw"))</f>
        <v>Win</v>
      </c>
      <c r="AB370" s="5" t="s">
        <v>98</v>
      </c>
      <c r="AC370" s="5" t="s">
        <v>99</v>
      </c>
      <c r="AD370" s="5" t="s">
        <v>1258</v>
      </c>
      <c r="AE370" s="5" t="s">
        <v>307</v>
      </c>
      <c r="AF370" s="5" t="str">
        <f aca="false">IF(AD370&lt;AE370,AD370,AE370)</f>
        <v>Berserker, Fire Spirit, Goblin Barrel, Ice Spirit, Inferno Tower, Magic Archer, Royal Delivery, Wall Breakers</v>
      </c>
      <c r="AG370" s="5" t="str">
        <f aca="false">IF(AD370&lt;AE370,AE370,AD370)</f>
        <v>Cannon Cart, Electro Spirit, Fireball, Goblins, Minions, Mortar, Rascals, Skeleton Barrel</v>
      </c>
      <c r="AH370" s="5" t="str">
        <f aca="false">IF(AD370=AF370,AA370,IF(AA370="Win","Loss",IF(AA370="Loss","Win","Draw")))</f>
        <v>Win</v>
      </c>
      <c r="AI370" s="5" t="s">
        <v>123</v>
      </c>
    </row>
    <row r="371" customFormat="false" ht="15" hidden="false" customHeight="true" outlineLevel="0" collapsed="false">
      <c r="A371" s="5" t="s">
        <v>1259</v>
      </c>
      <c r="B371" s="5" t="n">
        <v>1</v>
      </c>
      <c r="C371" s="5" t="s">
        <v>1061</v>
      </c>
      <c r="D371" s="5" t="s">
        <v>1062</v>
      </c>
      <c r="E371" s="5" t="s">
        <v>1260</v>
      </c>
      <c r="F371" s="5" t="s">
        <v>1261</v>
      </c>
      <c r="G371" s="5" t="s">
        <v>1262</v>
      </c>
      <c r="H371" s="5" t="s">
        <v>81</v>
      </c>
      <c r="I371" s="5" t="s">
        <v>169</v>
      </c>
      <c r="J371" s="5" t="s">
        <v>232</v>
      </c>
      <c r="K371" s="5" t="s">
        <v>168</v>
      </c>
      <c r="L371" s="5" t="s">
        <v>154</v>
      </c>
      <c r="M371" s="5" t="s">
        <v>170</v>
      </c>
      <c r="N371" s="5" t="s">
        <v>167</v>
      </c>
      <c r="O371" s="5" t="s">
        <v>93</v>
      </c>
      <c r="P371" s="5" t="s">
        <v>97</v>
      </c>
      <c r="Q371" s="5" t="s">
        <v>90</v>
      </c>
      <c r="R371" s="5" t="s">
        <v>91</v>
      </c>
      <c r="S371" s="5" t="s">
        <v>92</v>
      </c>
      <c r="T371" s="5" t="s">
        <v>96</v>
      </c>
      <c r="U371" s="5" t="s">
        <v>95</v>
      </c>
      <c r="V371" s="5" t="s">
        <v>93</v>
      </c>
      <c r="W371" s="5" t="s">
        <v>97</v>
      </c>
      <c r="X371" s="5" t="s">
        <v>94</v>
      </c>
      <c r="Y371" s="5" t="n">
        <v>0</v>
      </c>
      <c r="Z371" s="5" t="n">
        <v>1</v>
      </c>
      <c r="AA371" s="5" t="str">
        <f aca="false">IF(Y371&gt;Z371,"Win",IF(Y371&lt;Z371,"Loss","Draw"))</f>
        <v>Loss</v>
      </c>
      <c r="AB371" s="5" t="s">
        <v>98</v>
      </c>
      <c r="AC371" s="5" t="s">
        <v>99</v>
      </c>
      <c r="AD371" s="5" t="s">
        <v>418</v>
      </c>
      <c r="AE371" s="5" t="s">
        <v>101</v>
      </c>
      <c r="AF371" s="5" t="str">
        <f aca="false">IF(AD371&lt;AE371,AD371,AE371)</f>
        <v>Baby Dragon, Cannon, Electro Spirit, Lightning, Mighty Miner, Royal Hogs, Skeletons, The Log</v>
      </c>
      <c r="AG371" s="5" t="str">
        <f aca="false">IF(AD371&lt;AE371,AE371,AD371)</f>
        <v>Barbarian Barrel, Electro Spirit, Fireball, Fisherman, Hunter, Royal Ghost, Royal Giant, Skeletons</v>
      </c>
      <c r="AH371" s="5" t="str">
        <f aca="false">IF(AD371=AF371,AA371,IF(AA371="Win","Loss",IF(AA371="Loss","Win","Draw")))</f>
        <v>Loss</v>
      </c>
      <c r="AI371" s="5" t="s">
        <v>123</v>
      </c>
    </row>
    <row r="372" customFormat="false" ht="15" hidden="false" customHeight="true" outlineLevel="0" collapsed="false">
      <c r="A372" s="5" t="s">
        <v>1259</v>
      </c>
      <c r="B372" s="5" t="n">
        <v>2</v>
      </c>
      <c r="C372" s="5" t="s">
        <v>1061</v>
      </c>
      <c r="D372" s="5" t="s">
        <v>1062</v>
      </c>
      <c r="E372" s="5" t="s">
        <v>1260</v>
      </c>
      <c r="F372" s="5" t="s">
        <v>1261</v>
      </c>
      <c r="G372" s="5" t="s">
        <v>1263</v>
      </c>
      <c r="H372" s="5" t="s">
        <v>81</v>
      </c>
      <c r="I372" s="5" t="s">
        <v>210</v>
      </c>
      <c r="J372" s="5" t="s">
        <v>199</v>
      </c>
      <c r="K372" s="5" t="s">
        <v>239</v>
      </c>
      <c r="L372" s="5" t="s">
        <v>227</v>
      </c>
      <c r="M372" s="5" t="s">
        <v>202</v>
      </c>
      <c r="N372" s="5" t="s">
        <v>146</v>
      </c>
      <c r="O372" s="5" t="s">
        <v>112</v>
      </c>
      <c r="P372" s="5" t="s">
        <v>240</v>
      </c>
      <c r="Q372" s="5" t="s">
        <v>239</v>
      </c>
      <c r="R372" s="5" t="s">
        <v>180</v>
      </c>
      <c r="S372" s="5" t="s">
        <v>132</v>
      </c>
      <c r="T372" s="5" t="s">
        <v>202</v>
      </c>
      <c r="U372" s="5" t="s">
        <v>327</v>
      </c>
      <c r="V372" s="5" t="s">
        <v>227</v>
      </c>
      <c r="W372" s="5" t="s">
        <v>257</v>
      </c>
      <c r="X372" s="5" t="s">
        <v>112</v>
      </c>
      <c r="Y372" s="5" t="n">
        <v>1</v>
      </c>
      <c r="Z372" s="5" t="n">
        <v>0</v>
      </c>
      <c r="AA372" s="5" t="str">
        <f aca="false">IF(Y372&gt;Z372,"Win",IF(Y372&lt;Z372,"Loss","Draw"))</f>
        <v>Win</v>
      </c>
      <c r="AB372" s="5" t="s">
        <v>98</v>
      </c>
      <c r="AC372" s="5" t="s">
        <v>99</v>
      </c>
      <c r="AD372" s="5" t="s">
        <v>431</v>
      </c>
      <c r="AE372" s="5" t="s">
        <v>1264</v>
      </c>
      <c r="AF372" s="5" t="str">
        <f aca="false">IF(AD372&lt;AE372,AD372,AE372)</f>
        <v>Arrows, Bandit, Battle Ram, Golden Knight, Mega Knight, Mother Witch, Skeleton Dragons, Zappies</v>
      </c>
      <c r="AG372" s="5" t="str">
        <f aca="false">IF(AD372&lt;AE372,AE372,AD372)</f>
        <v>Arrows, Battle Ram, Giant Skeleton, Lumberjack, Mother Witch, Vines, Wizard, Zappies</v>
      </c>
      <c r="AH372" s="5" t="str">
        <f aca="false">IF(AD372=AF372,AA372,IF(AA372="Win","Loss",IF(AA372="Loss","Win","Draw")))</f>
        <v>Win</v>
      </c>
      <c r="AI372" s="5" t="s">
        <v>123</v>
      </c>
    </row>
    <row r="373" customFormat="false" ht="15" hidden="false" customHeight="true" outlineLevel="0" collapsed="false">
      <c r="A373" s="5" t="s">
        <v>1259</v>
      </c>
      <c r="B373" s="5" t="n">
        <v>3</v>
      </c>
      <c r="C373" s="5" t="s">
        <v>1061</v>
      </c>
      <c r="D373" s="5" t="s">
        <v>1062</v>
      </c>
      <c r="E373" s="5" t="s">
        <v>1260</v>
      </c>
      <c r="F373" s="5" t="s">
        <v>1261</v>
      </c>
      <c r="G373" s="5" t="s">
        <v>1265</v>
      </c>
      <c r="H373" s="5" t="s">
        <v>81</v>
      </c>
      <c r="I373" s="5" t="s">
        <v>142</v>
      </c>
      <c r="J373" s="5" t="s">
        <v>141</v>
      </c>
      <c r="K373" s="5" t="s">
        <v>140</v>
      </c>
      <c r="L373" s="5" t="s">
        <v>111</v>
      </c>
      <c r="M373" s="5" t="s">
        <v>143</v>
      </c>
      <c r="N373" s="5" t="s">
        <v>120</v>
      </c>
      <c r="O373" s="5" t="s">
        <v>87</v>
      </c>
      <c r="P373" s="5" t="s">
        <v>129</v>
      </c>
      <c r="Q373" s="5" t="s">
        <v>168</v>
      </c>
      <c r="R373" s="5" t="s">
        <v>83</v>
      </c>
      <c r="S373" s="5" t="s">
        <v>169</v>
      </c>
      <c r="T373" s="5" t="s">
        <v>167</v>
      </c>
      <c r="U373" s="5" t="s">
        <v>154</v>
      </c>
      <c r="V373" s="5" t="s">
        <v>143</v>
      </c>
      <c r="W373" s="5" t="s">
        <v>120</v>
      </c>
      <c r="X373" s="5" t="s">
        <v>144</v>
      </c>
      <c r="Y373" s="5" t="n">
        <v>0</v>
      </c>
      <c r="Z373" s="5" t="n">
        <v>1</v>
      </c>
      <c r="AA373" s="5" t="str">
        <f aca="false">IF(Y373&gt;Z373,"Win",IF(Y373&lt;Z373,"Loss","Draw"))</f>
        <v>Loss</v>
      </c>
      <c r="AB373" s="5" t="s">
        <v>98</v>
      </c>
      <c r="AC373" s="5" t="s">
        <v>99</v>
      </c>
      <c r="AD373" s="5" t="s">
        <v>1258</v>
      </c>
      <c r="AE373" s="5" t="s">
        <v>1266</v>
      </c>
      <c r="AF373" s="5" t="str">
        <f aca="false">IF(AD373&lt;AE373,AD373,AE373)</f>
        <v>Baby Dragon, Dark Prince, Ice Spirit, Lightning, Royal Delivery, Royal Hogs, Tesla, The Log</v>
      </c>
      <c r="AG373" s="5" t="str">
        <f aca="false">IF(AD373&lt;AE373,AE373,AD373)</f>
        <v>Berserker, Fire Spirit, Goblin Barrel, Ice Spirit, Inferno Tower, Magic Archer, Royal Delivery, Wall Breakers</v>
      </c>
      <c r="AH373" s="5" t="str">
        <f aca="false">IF(AD373=AF373,AA373,IF(AA373="Win","Loss",IF(AA373="Loss","Win","Draw")))</f>
        <v>Win</v>
      </c>
      <c r="AI373" s="5" t="s">
        <v>123</v>
      </c>
    </row>
    <row r="374" customFormat="false" ht="16.5" hidden="false" customHeight="true" outlineLevel="0" collapsed="false">
      <c r="A374" s="5" t="s">
        <v>1267</v>
      </c>
      <c r="B374" s="5" t="n">
        <v>1</v>
      </c>
      <c r="C374" s="5" t="s">
        <v>1061</v>
      </c>
      <c r="D374" s="5" t="s">
        <v>1062</v>
      </c>
      <c r="E374" s="5" t="s">
        <v>1268</v>
      </c>
      <c r="F374" s="5" t="s">
        <v>1269</v>
      </c>
      <c r="G374" s="5" t="s">
        <v>1270</v>
      </c>
      <c r="H374" s="5" t="s">
        <v>81</v>
      </c>
      <c r="I374" s="5" t="s">
        <v>142</v>
      </c>
      <c r="J374" s="5" t="s">
        <v>141</v>
      </c>
      <c r="K374" s="5" t="s">
        <v>140</v>
      </c>
      <c r="L374" s="5" t="s">
        <v>111</v>
      </c>
      <c r="M374" s="5" t="s">
        <v>143</v>
      </c>
      <c r="N374" s="5" t="s">
        <v>120</v>
      </c>
      <c r="O374" s="5" t="s">
        <v>87</v>
      </c>
      <c r="P374" s="5" t="s">
        <v>144</v>
      </c>
      <c r="Q374" s="5" t="s">
        <v>239</v>
      </c>
      <c r="R374" s="5" t="s">
        <v>199</v>
      </c>
      <c r="S374" s="5" t="s">
        <v>91</v>
      </c>
      <c r="T374" s="5" t="s">
        <v>327</v>
      </c>
      <c r="U374" s="5" t="s">
        <v>202</v>
      </c>
      <c r="V374" s="5" t="s">
        <v>146</v>
      </c>
      <c r="W374" s="5" t="s">
        <v>257</v>
      </c>
      <c r="X374" s="5" t="s">
        <v>109</v>
      </c>
      <c r="Y374" s="5" t="n">
        <v>1</v>
      </c>
      <c r="Z374" s="5" t="n">
        <v>0</v>
      </c>
      <c r="AA374" s="5" t="str">
        <f aca="false">IF(Y374&gt;Z374,"Win",IF(Y374&lt;Z374,"Loss","Draw"))</f>
        <v>Win</v>
      </c>
      <c r="AB374" s="5" t="s">
        <v>98</v>
      </c>
      <c r="AC374" s="5" t="s">
        <v>99</v>
      </c>
      <c r="AD374" s="5" t="s">
        <v>150</v>
      </c>
      <c r="AE374" s="5" t="s">
        <v>1271</v>
      </c>
      <c r="AF374" s="5" t="str">
        <f aca="false">IF(AD374&lt;AE374,AD374,AE374)</f>
        <v>Barbarian Barrel, Battle Ram, Giant Skeleton, Golden Knight, Ronin, Skeleton Dragons, Vines, Zappies</v>
      </c>
      <c r="AG374" s="5" t="str">
        <f aca="false">IF(AD374&lt;AE374,AE374,AD374)</f>
        <v>Berserker, Fire Spirit, Goblin Barrel, Ice Spirit, Magic Archer, Royal Delivery, Tesla, Wall Breakers</v>
      </c>
      <c r="AH374" s="5" t="str">
        <f aca="false">IF(AD374=AF374,AA374,IF(AA374="Win","Loss",IF(AA374="Loss","Win","Draw")))</f>
        <v>Loss</v>
      </c>
      <c r="AI374" s="5" t="s">
        <v>123</v>
      </c>
    </row>
    <row r="375" customFormat="false" ht="16.5" hidden="false" customHeight="true" outlineLevel="0" collapsed="false">
      <c r="A375" s="5" t="s">
        <v>1267</v>
      </c>
      <c r="B375" s="5" t="n">
        <v>2</v>
      </c>
      <c r="C375" s="5" t="s">
        <v>1061</v>
      </c>
      <c r="D375" s="5" t="s">
        <v>1062</v>
      </c>
      <c r="E375" s="5" t="s">
        <v>1268</v>
      </c>
      <c r="F375" s="5" t="s">
        <v>1269</v>
      </c>
      <c r="G375" s="5" t="s">
        <v>1272</v>
      </c>
      <c r="H375" s="5" t="s">
        <v>81</v>
      </c>
      <c r="I375" s="5" t="s">
        <v>200</v>
      </c>
      <c r="J375" s="5" t="s">
        <v>199</v>
      </c>
      <c r="K375" s="5" t="s">
        <v>169</v>
      </c>
      <c r="L375" s="5" t="s">
        <v>136</v>
      </c>
      <c r="M375" s="5" t="s">
        <v>154</v>
      </c>
      <c r="N375" s="5" t="s">
        <v>336</v>
      </c>
      <c r="O375" s="5" t="s">
        <v>191</v>
      </c>
      <c r="P375" s="5" t="s">
        <v>91</v>
      </c>
      <c r="Q375" s="5" t="s">
        <v>170</v>
      </c>
      <c r="R375" s="5" t="s">
        <v>244</v>
      </c>
      <c r="S375" s="5" t="s">
        <v>97</v>
      </c>
      <c r="T375" s="5" t="s">
        <v>209</v>
      </c>
      <c r="U375" s="5" t="s">
        <v>143</v>
      </c>
      <c r="V375" s="5" t="s">
        <v>167</v>
      </c>
      <c r="W375" s="5" t="s">
        <v>182</v>
      </c>
      <c r="X375" s="5" t="s">
        <v>94</v>
      </c>
      <c r="Y375" s="5" t="n">
        <v>1</v>
      </c>
      <c r="Z375" s="5" t="n">
        <v>0</v>
      </c>
      <c r="AA375" s="5" t="str">
        <f aca="false">IF(Y375&gt;Z375,"Win",IF(Y375&lt;Z375,"Loss","Draw"))</f>
        <v>Win</v>
      </c>
      <c r="AB375" s="5" t="s">
        <v>98</v>
      </c>
      <c r="AC375" s="5" t="s">
        <v>99</v>
      </c>
      <c r="AD375" s="5" t="s">
        <v>778</v>
      </c>
      <c r="AE375" s="5" t="s">
        <v>1273</v>
      </c>
      <c r="AF375" s="5" t="str">
        <f aca="false">IF(AD375&lt;AE375,AD375,AE375)</f>
        <v>Baby Dragon, Barbarian Barrel, Goblin Cage, Golden Knight, Golem, Ice Wizard, Lightning, Tornado</v>
      </c>
      <c r="AG375" s="5" t="str">
        <f aca="false">IF(AD375&lt;AE375,AE375,AD375)</f>
        <v>Cannon, Fireball, Hog Rider, Ice Golem, Ice Spirit, Musketeer, Skeletons, The Log</v>
      </c>
      <c r="AH375" s="5" t="str">
        <f aca="false">IF(AD375=AF375,AA375,IF(AA375="Win","Loss",IF(AA375="Loss","Win","Draw")))</f>
        <v>Win</v>
      </c>
      <c r="AI375" s="5" t="s">
        <v>123</v>
      </c>
    </row>
    <row r="376" customFormat="false" ht="15" hidden="false" customHeight="true" outlineLevel="0" collapsed="false">
      <c r="A376" s="5" t="s">
        <v>1274</v>
      </c>
      <c r="B376" s="5" t="n">
        <v>1</v>
      </c>
      <c r="C376" s="5" t="s">
        <v>1061</v>
      </c>
      <c r="D376" s="5" t="s">
        <v>1062</v>
      </c>
      <c r="E376" s="5" t="s">
        <v>1275</v>
      </c>
      <c r="F376" s="5" t="s">
        <v>1276</v>
      </c>
      <c r="G376" s="5" t="s">
        <v>1277</v>
      </c>
      <c r="H376" s="5" t="s">
        <v>81</v>
      </c>
      <c r="I376" s="5" t="s">
        <v>169</v>
      </c>
      <c r="J376" s="5" t="s">
        <v>232</v>
      </c>
      <c r="K376" s="5" t="s">
        <v>168</v>
      </c>
      <c r="L376" s="5" t="s">
        <v>154</v>
      </c>
      <c r="M376" s="5" t="s">
        <v>170</v>
      </c>
      <c r="N376" s="5" t="s">
        <v>167</v>
      </c>
      <c r="O376" s="5" t="s">
        <v>97</v>
      </c>
      <c r="P376" s="5" t="s">
        <v>93</v>
      </c>
      <c r="Q376" s="5" t="s">
        <v>195</v>
      </c>
      <c r="R376" s="5" t="s">
        <v>128</v>
      </c>
      <c r="S376" s="5" t="s">
        <v>210</v>
      </c>
      <c r="T376" s="5" t="s">
        <v>225</v>
      </c>
      <c r="U376" s="5" t="s">
        <v>112</v>
      </c>
      <c r="V376" s="5" t="s">
        <v>226</v>
      </c>
      <c r="W376" s="5" t="s">
        <v>145</v>
      </c>
      <c r="X376" s="5" t="s">
        <v>135</v>
      </c>
      <c r="Y376" s="5" t="n">
        <v>1</v>
      </c>
      <c r="Z376" s="5" t="n">
        <v>0</v>
      </c>
      <c r="AA376" s="5" t="str">
        <f aca="false">IF(Y376&gt;Z376,"Win",IF(Y376&lt;Z376,"Loss","Draw"))</f>
        <v>Win</v>
      </c>
      <c r="AB376" s="5" t="s">
        <v>98</v>
      </c>
      <c r="AC376" s="5" t="s">
        <v>99</v>
      </c>
      <c r="AD376" s="5" t="s">
        <v>418</v>
      </c>
      <c r="AE376" s="5" t="s">
        <v>1278</v>
      </c>
      <c r="AF376" s="5" t="str">
        <f aca="false">IF(AD376&lt;AE376,AD376,AE376)</f>
        <v>Arrows, Balloon, Bats, Inferno Dragon, Knight, Mega Knight, Miner, Zap</v>
      </c>
      <c r="AG376" s="5" t="str">
        <f aca="false">IF(AD376&lt;AE376,AE376,AD376)</f>
        <v>Baby Dragon, Cannon, Electro Spirit, Lightning, Mighty Miner, Royal Hogs, Skeletons, The Log</v>
      </c>
      <c r="AH376" s="5" t="str">
        <f aca="false">IF(AD376=AF376,AA376,IF(AA376="Win","Loss",IF(AA376="Loss","Win","Draw")))</f>
        <v>Loss</v>
      </c>
      <c r="AI376" s="5" t="s">
        <v>123</v>
      </c>
    </row>
    <row r="377" customFormat="false" ht="15" hidden="false" customHeight="true" outlineLevel="0" collapsed="false">
      <c r="A377" s="5" t="s">
        <v>1274</v>
      </c>
      <c r="B377" s="5" t="n">
        <v>2</v>
      </c>
      <c r="C377" s="5" t="s">
        <v>1061</v>
      </c>
      <c r="D377" s="5" t="s">
        <v>1062</v>
      </c>
      <c r="E377" s="5" t="s">
        <v>1275</v>
      </c>
      <c r="F377" s="5" t="s">
        <v>1276</v>
      </c>
      <c r="G377" s="5" t="s">
        <v>1279</v>
      </c>
      <c r="H377" s="5" t="s">
        <v>81</v>
      </c>
      <c r="I377" s="5" t="s">
        <v>271</v>
      </c>
      <c r="J377" s="5" t="s">
        <v>181</v>
      </c>
      <c r="K377" s="5" t="s">
        <v>144</v>
      </c>
      <c r="L377" s="5" t="s">
        <v>143</v>
      </c>
      <c r="M377" s="5" t="s">
        <v>91</v>
      </c>
      <c r="N377" s="5" t="s">
        <v>183</v>
      </c>
      <c r="O377" s="5" t="s">
        <v>182</v>
      </c>
      <c r="P377" s="5" t="s">
        <v>87</v>
      </c>
      <c r="Q377" s="5" t="s">
        <v>170</v>
      </c>
      <c r="R377" s="5" t="s">
        <v>232</v>
      </c>
      <c r="S377" s="5" t="s">
        <v>271</v>
      </c>
      <c r="T377" s="5" t="s">
        <v>183</v>
      </c>
      <c r="U377" s="5" t="s">
        <v>167</v>
      </c>
      <c r="V377" s="5" t="s">
        <v>93</v>
      </c>
      <c r="W377" s="5" t="s">
        <v>182</v>
      </c>
      <c r="X377" s="5" t="s">
        <v>97</v>
      </c>
      <c r="Y377" s="5" t="n">
        <v>1</v>
      </c>
      <c r="Z377" s="5" t="n">
        <v>0</v>
      </c>
      <c r="AA377" s="5" t="str">
        <f aca="false">IF(Y377&gt;Z377,"Win",IF(Y377&lt;Z377,"Loss","Draw"))</f>
        <v>Win</v>
      </c>
      <c r="AB377" s="5" t="s">
        <v>98</v>
      </c>
      <c r="AC377" s="5" t="s">
        <v>99</v>
      </c>
      <c r="AD377" s="5" t="s">
        <v>1280</v>
      </c>
      <c r="AE377" s="5" t="s">
        <v>1281</v>
      </c>
      <c r="AF377" s="5" t="str">
        <f aca="false">IF(AD377&lt;AE377,AD377,AE377)</f>
        <v>Barbarian Barrel, Berserker, Earthquake, Firecracker, Hog Rider, Ice Spirit, Monk, Tesla</v>
      </c>
      <c r="AG377" s="5" t="str">
        <f aca="false">IF(AD377&lt;AE377,AE377,AD377)</f>
        <v>Cannon, Earthquake, Electro Spirit, Firecracker, Hog Rider, Mighty Miner, Skeletons, The Log</v>
      </c>
      <c r="AH377" s="5" t="str">
        <f aca="false">IF(AD377=AF377,AA377,IF(AA377="Win","Loss",IF(AA377="Loss","Win","Draw")))</f>
        <v>Win</v>
      </c>
      <c r="AI377" s="5" t="s">
        <v>123</v>
      </c>
    </row>
    <row r="378" customFormat="false" ht="15" hidden="false" customHeight="true" outlineLevel="0" collapsed="false">
      <c r="A378" s="5" t="s">
        <v>1282</v>
      </c>
      <c r="B378" s="5" t="n">
        <v>1</v>
      </c>
      <c r="C378" s="5" t="s">
        <v>1061</v>
      </c>
      <c r="D378" s="5" t="s">
        <v>1062</v>
      </c>
      <c r="E378" s="5" t="s">
        <v>1283</v>
      </c>
      <c r="F378" s="5" t="s">
        <v>1284</v>
      </c>
      <c r="G378" s="5" t="s">
        <v>1285</v>
      </c>
      <c r="H378" s="5" t="s">
        <v>81</v>
      </c>
      <c r="I378" s="5" t="s">
        <v>116</v>
      </c>
      <c r="J378" s="5" t="s">
        <v>115</v>
      </c>
      <c r="K378" s="5" t="s">
        <v>114</v>
      </c>
      <c r="L378" s="5" t="s">
        <v>117</v>
      </c>
      <c r="M378" s="5" t="s">
        <v>176</v>
      </c>
      <c r="N378" s="5" t="s">
        <v>91</v>
      </c>
      <c r="O378" s="5" t="s">
        <v>94</v>
      </c>
      <c r="P378" s="5" t="s">
        <v>118</v>
      </c>
      <c r="Q378" s="5" t="s">
        <v>287</v>
      </c>
      <c r="R378" s="5" t="s">
        <v>149</v>
      </c>
      <c r="S378" s="5" t="s">
        <v>135</v>
      </c>
      <c r="T378" s="5" t="s">
        <v>147</v>
      </c>
      <c r="U378" s="5" t="s">
        <v>94</v>
      </c>
      <c r="V378" s="5" t="s">
        <v>87</v>
      </c>
      <c r="W378" s="5" t="s">
        <v>148</v>
      </c>
      <c r="X378" s="5" t="s">
        <v>146</v>
      </c>
      <c r="Y378" s="5" t="n">
        <v>1</v>
      </c>
      <c r="Z378" s="5" t="n">
        <v>0</v>
      </c>
      <c r="AA378" s="5" t="str">
        <f aca="false">IF(Y378&gt;Z378,"Win",IF(Y378&lt;Z378,"Loss","Draw"))</f>
        <v>Win</v>
      </c>
      <c r="AB378" s="5" t="s">
        <v>98</v>
      </c>
      <c r="AC378" s="5" t="s">
        <v>99</v>
      </c>
      <c r="AD378" s="5" t="s">
        <v>1286</v>
      </c>
      <c r="AE378" s="5" t="s">
        <v>726</v>
      </c>
      <c r="AF378" s="5" t="str">
        <f aca="false">IF(AD378&lt;AE378,AD378,AE378)</f>
        <v>Barbarian Barrel, Dart Goblin, Fireball, Goblins, Minions, Mortar, Rascals, Skeleton Barrel</v>
      </c>
      <c r="AG378" s="5" t="str">
        <f aca="false">IF(AD378&lt;AE378,AE378,AD378)</f>
        <v>Berserker, Fireball, Lava Hound, Skeleton Dragons, Spirit Empress, Tombstone, Valkyrie, Zap</v>
      </c>
      <c r="AH378" s="5" t="str">
        <f aca="false">IF(AD378=AF378,AA378,IF(AA378="Win","Loss",IF(AA378="Loss","Win","Draw")))</f>
        <v>Win</v>
      </c>
      <c r="AI378" s="5" t="s">
        <v>123</v>
      </c>
    </row>
    <row r="379" customFormat="false" ht="15" hidden="false" customHeight="true" outlineLevel="0" collapsed="false">
      <c r="A379" s="5" t="s">
        <v>1282</v>
      </c>
      <c r="B379" s="5" t="n">
        <v>2</v>
      </c>
      <c r="C379" s="5" t="s">
        <v>1061</v>
      </c>
      <c r="D379" s="5" t="s">
        <v>1062</v>
      </c>
      <c r="E379" s="5" t="s">
        <v>1283</v>
      </c>
      <c r="F379" s="5" t="s">
        <v>1284</v>
      </c>
      <c r="G379" s="5" t="s">
        <v>1287</v>
      </c>
      <c r="H379" s="5" t="s">
        <v>81</v>
      </c>
      <c r="I379" s="5" t="s">
        <v>84</v>
      </c>
      <c r="J379" s="5" t="s">
        <v>128</v>
      </c>
      <c r="K379" s="5" t="s">
        <v>107</v>
      </c>
      <c r="L379" s="5" t="s">
        <v>130</v>
      </c>
      <c r="M379" s="5" t="s">
        <v>88</v>
      </c>
      <c r="N379" s="5" t="s">
        <v>111</v>
      </c>
      <c r="O379" s="5" t="s">
        <v>97</v>
      </c>
      <c r="P379" s="5" t="s">
        <v>170</v>
      </c>
      <c r="Q379" s="5" t="s">
        <v>142</v>
      </c>
      <c r="R379" s="5" t="s">
        <v>141</v>
      </c>
      <c r="S379" s="5" t="s">
        <v>132</v>
      </c>
      <c r="T379" s="5" t="s">
        <v>113</v>
      </c>
      <c r="U379" s="5" t="s">
        <v>111</v>
      </c>
      <c r="V379" s="5" t="s">
        <v>120</v>
      </c>
      <c r="W379" s="5" t="s">
        <v>143</v>
      </c>
      <c r="X379" s="5" t="s">
        <v>140</v>
      </c>
      <c r="Y379" s="5" t="n">
        <v>0</v>
      </c>
      <c r="Z379" s="5" t="n">
        <v>1</v>
      </c>
      <c r="AA379" s="5" t="str">
        <f aca="false">IF(Y379&gt;Z379,"Win",IF(Y379&lt;Z379,"Loss","Draw"))</f>
        <v>Loss</v>
      </c>
      <c r="AB379" s="5" t="s">
        <v>98</v>
      </c>
      <c r="AC379" s="5" t="s">
        <v>99</v>
      </c>
      <c r="AD379" s="5" t="s">
        <v>980</v>
      </c>
      <c r="AE379" s="5" t="s">
        <v>1288</v>
      </c>
      <c r="AF379" s="5" t="str">
        <f aca="false">IF(AD379&lt;AE379,AD379,AE379)</f>
        <v>Bomb Tower, Fire Spirit, Goblin Barrel, Ice Spirit, Lumberjack, Magic Archer, Royal Delivery, Wall Breakers</v>
      </c>
      <c r="AG379" s="5" t="str">
        <f aca="false">IF(AD379&lt;AE379,AE379,AD379)</f>
        <v>Bomber, Cannon, Fire Spirit, Giant Snowball, Goblin Drill, Knight, Poison, Skeletons</v>
      </c>
      <c r="AH379" s="5" t="str">
        <f aca="false">IF(AD379=AF379,AA379,IF(AA379="Win","Loss",IF(AA379="Loss","Win","Draw")))</f>
        <v>Win</v>
      </c>
      <c r="AI379" s="5" t="s">
        <v>123</v>
      </c>
    </row>
    <row r="380" customFormat="false" ht="15" hidden="false" customHeight="true" outlineLevel="0" collapsed="false">
      <c r="A380" s="5" t="s">
        <v>1282</v>
      </c>
      <c r="B380" s="5" t="n">
        <v>3</v>
      </c>
      <c r="C380" s="5" t="s">
        <v>1061</v>
      </c>
      <c r="D380" s="5" t="s">
        <v>1062</v>
      </c>
      <c r="E380" s="5" t="s">
        <v>1283</v>
      </c>
      <c r="F380" s="5" t="s">
        <v>1284</v>
      </c>
      <c r="G380" s="5" t="s">
        <v>1289</v>
      </c>
      <c r="H380" s="5" t="s">
        <v>81</v>
      </c>
      <c r="I380" s="5" t="s">
        <v>142</v>
      </c>
      <c r="J380" s="5" t="s">
        <v>83</v>
      </c>
      <c r="K380" s="5" t="s">
        <v>199</v>
      </c>
      <c r="L380" s="5" t="s">
        <v>167</v>
      </c>
      <c r="M380" s="5" t="s">
        <v>120</v>
      </c>
      <c r="N380" s="5" t="s">
        <v>93</v>
      </c>
      <c r="O380" s="5" t="s">
        <v>87</v>
      </c>
      <c r="P380" s="5" t="s">
        <v>144</v>
      </c>
      <c r="Q380" s="5" t="s">
        <v>107</v>
      </c>
      <c r="R380" s="5" t="s">
        <v>128</v>
      </c>
      <c r="S380" s="5" t="s">
        <v>84</v>
      </c>
      <c r="T380" s="5" t="s">
        <v>86</v>
      </c>
      <c r="U380" s="5" t="s">
        <v>97</v>
      </c>
      <c r="V380" s="5" t="s">
        <v>144</v>
      </c>
      <c r="W380" s="5" t="s">
        <v>88</v>
      </c>
      <c r="X380" s="5" t="s">
        <v>130</v>
      </c>
      <c r="Y380" s="5" t="n">
        <v>1</v>
      </c>
      <c r="Z380" s="5" t="n">
        <v>0</v>
      </c>
      <c r="AA380" s="5" t="str">
        <f aca="false">IF(Y380&gt;Z380,"Win",IF(Y380&lt;Z380,"Loss","Draw"))</f>
        <v>Win</v>
      </c>
      <c r="AB380" s="5" t="s">
        <v>98</v>
      </c>
      <c r="AC380" s="5" t="s">
        <v>99</v>
      </c>
      <c r="AD380" s="5" t="s">
        <v>1290</v>
      </c>
      <c r="AE380" s="5" t="s">
        <v>1291</v>
      </c>
      <c r="AF380" s="5" t="str">
        <f aca="false">IF(AD380&lt;AE380,AD380,AE380)</f>
        <v>Berserker, Dark Prince, Electro Spirit, Goblin Barrel, Golden Knight, Royal Delivery, Tesla, The Log</v>
      </c>
      <c r="AG380" s="5" t="str">
        <f aca="false">IF(AD380&lt;AE380,AE380,AD380)</f>
        <v>Bomber, Giant Snowball, Goblin Demolisher, Goblin Drill, Knight, Poison, Skeletons, Tesla</v>
      </c>
      <c r="AH380" s="5" t="str">
        <f aca="false">IF(AD380=AF380,AA380,IF(AA380="Win","Loss",IF(AA380="Loss","Win","Draw")))</f>
        <v>Win</v>
      </c>
      <c r="AI380" s="5" t="s">
        <v>123</v>
      </c>
    </row>
    <row r="381" customFormat="false" ht="15" hidden="false" customHeight="true" outlineLevel="0" collapsed="false">
      <c r="A381" s="5" t="s">
        <v>1292</v>
      </c>
      <c r="B381" s="5" t="n">
        <v>1</v>
      </c>
      <c r="C381" s="5" t="s">
        <v>1061</v>
      </c>
      <c r="D381" s="5" t="s">
        <v>1062</v>
      </c>
      <c r="E381" s="5" t="s">
        <v>1293</v>
      </c>
      <c r="F381" s="5" t="s">
        <v>1294</v>
      </c>
      <c r="G381" s="5" t="s">
        <v>1295</v>
      </c>
      <c r="H381" s="5" t="s">
        <v>81</v>
      </c>
      <c r="I381" s="5" t="s">
        <v>142</v>
      </c>
      <c r="J381" s="5" t="s">
        <v>141</v>
      </c>
      <c r="K381" s="5" t="s">
        <v>140</v>
      </c>
      <c r="L381" s="5" t="s">
        <v>111</v>
      </c>
      <c r="M381" s="5" t="s">
        <v>143</v>
      </c>
      <c r="N381" s="5" t="s">
        <v>120</v>
      </c>
      <c r="O381" s="5" t="s">
        <v>87</v>
      </c>
      <c r="P381" s="5" t="s">
        <v>144</v>
      </c>
      <c r="Q381" s="5" t="s">
        <v>135</v>
      </c>
      <c r="R381" s="5" t="s">
        <v>156</v>
      </c>
      <c r="S381" s="5" t="s">
        <v>209</v>
      </c>
      <c r="T381" s="5" t="s">
        <v>157</v>
      </c>
      <c r="U381" s="5" t="s">
        <v>112</v>
      </c>
      <c r="V381" s="5" t="s">
        <v>1009</v>
      </c>
      <c r="W381" s="5" t="s">
        <v>117</v>
      </c>
      <c r="X381" s="5" t="s">
        <v>87</v>
      </c>
      <c r="Y381" s="5" t="n">
        <v>1</v>
      </c>
      <c r="Z381" s="5" t="n">
        <v>0</v>
      </c>
      <c r="AA381" s="5" t="str">
        <f aca="false">IF(Y381&gt;Z381,"Win",IF(Y381&lt;Z381,"Loss","Draw"))</f>
        <v>Win</v>
      </c>
      <c r="AB381" s="5" t="s">
        <v>98</v>
      </c>
      <c r="AC381" s="5" t="s">
        <v>99</v>
      </c>
      <c r="AD381" s="5" t="s">
        <v>150</v>
      </c>
      <c r="AE381" s="5" t="s">
        <v>1296</v>
      </c>
      <c r="AF381" s="5" t="str">
        <f aca="false">IF(AD381&lt;AE381,AD381,AE381)</f>
        <v>Arrows, Berserker, Giant, Mini P.E.K.K.A, Minions, Musketeer, Sparky, Zap</v>
      </c>
      <c r="AG381" s="5" t="str">
        <f aca="false">IF(AD381&lt;AE381,AE381,AD381)</f>
        <v>Berserker, Fire Spirit, Goblin Barrel, Ice Spirit, Magic Archer, Royal Delivery, Tesla, Wall Breakers</v>
      </c>
      <c r="AH381" s="5" t="str">
        <f aca="false">IF(AD381=AF381,AA381,IF(AA381="Win","Loss",IF(AA381="Loss","Win","Draw")))</f>
        <v>Loss</v>
      </c>
      <c r="AI381" s="5" t="s">
        <v>123</v>
      </c>
    </row>
    <row r="382" customFormat="false" ht="15" hidden="false" customHeight="true" outlineLevel="0" collapsed="false">
      <c r="A382" s="5" t="s">
        <v>1292</v>
      </c>
      <c r="B382" s="5" t="n">
        <v>2</v>
      </c>
      <c r="C382" s="5" t="s">
        <v>1061</v>
      </c>
      <c r="D382" s="5" t="s">
        <v>1062</v>
      </c>
      <c r="E382" s="5" t="s">
        <v>1293</v>
      </c>
      <c r="F382" s="5" t="s">
        <v>1294</v>
      </c>
      <c r="G382" s="5" t="s">
        <v>1297</v>
      </c>
      <c r="H382" s="5" t="s">
        <v>81</v>
      </c>
      <c r="I382" s="5" t="s">
        <v>375</v>
      </c>
      <c r="J382" s="5" t="s">
        <v>181</v>
      </c>
      <c r="K382" s="5" t="s">
        <v>90</v>
      </c>
      <c r="L382" s="5" t="s">
        <v>95</v>
      </c>
      <c r="M382" s="5" t="s">
        <v>93</v>
      </c>
      <c r="N382" s="5" t="s">
        <v>97</v>
      </c>
      <c r="O382" s="5" t="s">
        <v>167</v>
      </c>
      <c r="P382" s="5" t="s">
        <v>154</v>
      </c>
      <c r="Q382" s="5" t="s">
        <v>195</v>
      </c>
      <c r="R382" s="5" t="s">
        <v>128</v>
      </c>
      <c r="S382" s="5" t="s">
        <v>169</v>
      </c>
      <c r="T382" s="5" t="s">
        <v>91</v>
      </c>
      <c r="U382" s="5" t="s">
        <v>145</v>
      </c>
      <c r="V382" s="5" t="s">
        <v>213</v>
      </c>
      <c r="W382" s="5" t="s">
        <v>336</v>
      </c>
      <c r="X382" s="5" t="s">
        <v>420</v>
      </c>
      <c r="Y382" s="5" t="n">
        <v>1</v>
      </c>
      <c r="Z382" s="5" t="n">
        <v>0</v>
      </c>
      <c r="AA382" s="5" t="str">
        <f aca="false">IF(Y382&gt;Z382,"Win",IF(Y382&lt;Z382,"Loss","Draw"))</f>
        <v>Win</v>
      </c>
      <c r="AB382" s="5" t="s">
        <v>98</v>
      </c>
      <c r="AC382" s="5" t="s">
        <v>99</v>
      </c>
      <c r="AD382" s="5" t="s">
        <v>1298</v>
      </c>
      <c r="AE382" s="5" t="s">
        <v>1299</v>
      </c>
      <c r="AF382" s="5" t="str">
        <f aca="false">IF(AD382&lt;AE382,AD382,AE382)</f>
        <v>Baby Dragon, Balloon, Barbarian Barrel, Bowler, Freeze, Inferno Dragon, Knight, Tornado</v>
      </c>
      <c r="AG382" s="5" t="str">
        <f aca="false">IF(AD382&lt;AE382,AE382,AD382)</f>
        <v>Electro Spirit, Executioner, Fisherman, Lightning, Monk, Royal Giant, Skeletons, The Log</v>
      </c>
      <c r="AH382" s="5" t="str">
        <f aca="false">IF(AD382=AF382,AA382,IF(AA382="Win","Loss",IF(AA382="Loss","Win","Draw")))</f>
        <v>Loss</v>
      </c>
      <c r="AI382" s="5" t="s">
        <v>123</v>
      </c>
    </row>
    <row r="383" customFormat="false" ht="15" hidden="false" customHeight="true" outlineLevel="0" collapsed="false">
      <c r="A383" s="5" t="s">
        <v>1300</v>
      </c>
      <c r="B383" s="5" t="n">
        <v>1</v>
      </c>
      <c r="C383" s="5" t="s">
        <v>1061</v>
      </c>
      <c r="D383" s="5" t="s">
        <v>1062</v>
      </c>
      <c r="E383" s="5" t="s">
        <v>1301</v>
      </c>
      <c r="F383" s="5" t="s">
        <v>1302</v>
      </c>
      <c r="G383" s="5" t="s">
        <v>1303</v>
      </c>
      <c r="H383" s="5" t="s">
        <v>81</v>
      </c>
      <c r="I383" s="5" t="s">
        <v>116</v>
      </c>
      <c r="J383" s="5" t="s">
        <v>153</v>
      </c>
      <c r="K383" s="5" t="s">
        <v>92</v>
      </c>
      <c r="L383" s="5" t="s">
        <v>154</v>
      </c>
      <c r="M383" s="5" t="s">
        <v>119</v>
      </c>
      <c r="N383" s="5" t="s">
        <v>117</v>
      </c>
      <c r="O383" s="5" t="s">
        <v>91</v>
      </c>
      <c r="P383" s="5" t="s">
        <v>97</v>
      </c>
      <c r="Q383" s="5" t="s">
        <v>169</v>
      </c>
      <c r="R383" s="5" t="s">
        <v>199</v>
      </c>
      <c r="S383" s="5" t="s">
        <v>200</v>
      </c>
      <c r="T383" s="5" t="s">
        <v>136</v>
      </c>
      <c r="U383" s="5" t="s">
        <v>191</v>
      </c>
      <c r="V383" s="5" t="s">
        <v>91</v>
      </c>
      <c r="W383" s="5" t="s">
        <v>336</v>
      </c>
      <c r="X383" s="5" t="s">
        <v>154</v>
      </c>
      <c r="Y383" s="5" t="n">
        <v>1</v>
      </c>
      <c r="Z383" s="5" t="n">
        <v>0</v>
      </c>
      <c r="AA383" s="5" t="str">
        <f aca="false">IF(Y383&gt;Z383,"Win",IF(Y383&lt;Z383,"Loss","Draw"))</f>
        <v>Win</v>
      </c>
      <c r="AB383" s="5" t="s">
        <v>98</v>
      </c>
      <c r="AC383" s="5" t="s">
        <v>99</v>
      </c>
      <c r="AD383" s="5" t="s">
        <v>160</v>
      </c>
      <c r="AE383" s="5" t="s">
        <v>778</v>
      </c>
      <c r="AF383" s="5" t="str">
        <f aca="false">IF(AD383&lt;AE383,AD383,AE383)</f>
        <v>Baby Dragon, Barbarian Barrel, Goblin Cage, Golden Knight, Golem, Ice Wizard, Lightning, Tornado</v>
      </c>
      <c r="AG383" s="5" t="str">
        <f aca="false">IF(AD383&lt;AE383,AE383,AD383)</f>
        <v>Barbarian Barrel, Cannon Cart, Goblinstein, Lightning, Minions, Mortar, Royal Ghost, Skeletons</v>
      </c>
      <c r="AH383" s="5" t="str">
        <f aca="false">IF(AD383=AF383,AA383,IF(AA383="Win","Loss",IF(AA383="Loss","Win","Draw")))</f>
        <v>Loss</v>
      </c>
      <c r="AI383" s="5" t="s">
        <v>123</v>
      </c>
    </row>
    <row r="384" customFormat="false" ht="15" hidden="false" customHeight="true" outlineLevel="0" collapsed="false">
      <c r="A384" s="5" t="s">
        <v>1300</v>
      </c>
      <c r="B384" s="5" t="n">
        <v>2</v>
      </c>
      <c r="C384" s="5" t="s">
        <v>1061</v>
      </c>
      <c r="D384" s="5" t="s">
        <v>1062</v>
      </c>
      <c r="E384" s="5" t="s">
        <v>1301</v>
      </c>
      <c r="F384" s="5" t="s">
        <v>1302</v>
      </c>
      <c r="G384" s="5" t="s">
        <v>1304</v>
      </c>
      <c r="H384" s="5" t="s">
        <v>81</v>
      </c>
      <c r="I384" s="5" t="s">
        <v>84</v>
      </c>
      <c r="J384" s="5" t="s">
        <v>108</v>
      </c>
      <c r="K384" s="5" t="s">
        <v>107</v>
      </c>
      <c r="L384" s="5" t="s">
        <v>88</v>
      </c>
      <c r="M384" s="5" t="s">
        <v>128</v>
      </c>
      <c r="N384" s="5" t="s">
        <v>143</v>
      </c>
      <c r="O384" s="5" t="s">
        <v>115</v>
      </c>
      <c r="P384" s="5" t="s">
        <v>113</v>
      </c>
      <c r="Q384" s="5" t="s">
        <v>168</v>
      </c>
      <c r="R384" s="5" t="s">
        <v>108</v>
      </c>
      <c r="S384" s="5" t="s">
        <v>144</v>
      </c>
      <c r="T384" s="5" t="s">
        <v>120</v>
      </c>
      <c r="U384" s="5" t="s">
        <v>183</v>
      </c>
      <c r="V384" s="5" t="s">
        <v>97</v>
      </c>
      <c r="W384" s="5" t="s">
        <v>111</v>
      </c>
      <c r="X384" s="5" t="s">
        <v>167</v>
      </c>
      <c r="Y384" s="5" t="n">
        <v>1</v>
      </c>
      <c r="Z384" s="5" t="n">
        <v>0</v>
      </c>
      <c r="AA384" s="5" t="str">
        <f aca="false">IF(Y384&gt;Z384,"Win",IF(Y384&lt;Z384,"Loss","Draw"))</f>
        <v>Win</v>
      </c>
      <c r="AB384" s="5" t="s">
        <v>98</v>
      </c>
      <c r="AC384" s="5" t="s">
        <v>99</v>
      </c>
      <c r="AD384" s="5" t="s">
        <v>1305</v>
      </c>
      <c r="AE384" s="5" t="s">
        <v>1306</v>
      </c>
      <c r="AF384" s="5" t="str">
        <f aca="false">IF(AD384&lt;AE384,AD384,AE384)</f>
        <v>Archer Queen, Bomb Tower, Giant Snowball, Goblin Drill, Goblins, Ice Spirit, Knight, Poison</v>
      </c>
      <c r="AG384" s="5" t="str">
        <f aca="false">IF(AD384&lt;AE384,AE384,AD384)</f>
        <v>Archer Queen, Earthquake, Fire Spirit, Royal Delivery, Royal Hogs, Skeletons, Tesla, The Log</v>
      </c>
      <c r="AH384" s="5" t="str">
        <f aca="false">IF(AD384=AF384,AA384,IF(AA384="Win","Loss",IF(AA384="Loss","Win","Draw")))</f>
        <v>Win</v>
      </c>
      <c r="AI384" s="5" t="s">
        <v>123</v>
      </c>
    </row>
    <row r="385" customFormat="false" ht="15" hidden="false" customHeight="true" outlineLevel="0" collapsed="false">
      <c r="A385" s="5" t="s">
        <v>1307</v>
      </c>
      <c r="B385" s="5" t="n">
        <v>1</v>
      </c>
      <c r="C385" s="5" t="s">
        <v>1061</v>
      </c>
      <c r="D385" s="5" t="s">
        <v>1062</v>
      </c>
      <c r="E385" s="5" t="s">
        <v>1308</v>
      </c>
      <c r="F385" s="5" t="s">
        <v>1309</v>
      </c>
      <c r="G385" s="5" t="s">
        <v>1310</v>
      </c>
      <c r="H385" s="5" t="s">
        <v>251</v>
      </c>
      <c r="I385" s="5" t="s">
        <v>168</v>
      </c>
      <c r="J385" s="5" t="s">
        <v>232</v>
      </c>
      <c r="K385" s="5" t="s">
        <v>169</v>
      </c>
      <c r="L385" s="5" t="s">
        <v>93</v>
      </c>
      <c r="M385" s="5" t="s">
        <v>97</v>
      </c>
      <c r="N385" s="5" t="s">
        <v>167</v>
      </c>
      <c r="O385" s="5" t="s">
        <v>170</v>
      </c>
      <c r="P385" s="5" t="s">
        <v>154</v>
      </c>
      <c r="Q385" s="5" t="s">
        <v>168</v>
      </c>
      <c r="R385" s="5" t="s">
        <v>181</v>
      </c>
      <c r="S385" s="5" t="s">
        <v>82</v>
      </c>
      <c r="T385" s="5" t="s">
        <v>94</v>
      </c>
      <c r="U385" s="5" t="s">
        <v>146</v>
      </c>
      <c r="V385" s="5" t="s">
        <v>89</v>
      </c>
      <c r="W385" s="5" t="s">
        <v>91</v>
      </c>
      <c r="X385" s="5" t="s">
        <v>93</v>
      </c>
      <c r="Y385" s="5" t="n">
        <v>0</v>
      </c>
      <c r="Z385" s="5" t="n">
        <v>1</v>
      </c>
      <c r="AA385" s="5" t="str">
        <f aca="false">IF(Y385&gt;Z385,"Win",IF(Y385&lt;Z385,"Loss","Draw"))</f>
        <v>Loss</v>
      </c>
      <c r="AB385" s="5" t="s">
        <v>98</v>
      </c>
      <c r="AC385" s="5" t="s">
        <v>99</v>
      </c>
      <c r="AD385" s="5" t="s">
        <v>418</v>
      </c>
      <c r="AE385" s="5" t="s">
        <v>1311</v>
      </c>
      <c r="AF385" s="5" t="str">
        <f aca="false">IF(AD385&lt;AE385,AD385,AE385)</f>
        <v>Archers, Barbarian Barrel, Electro Spirit, Fireball, Goblin Hut, Monk, Royal Hogs, Skeleton Dragons</v>
      </c>
      <c r="AG385" s="5" t="str">
        <f aca="false">IF(AD385&lt;AE385,AE385,AD385)</f>
        <v>Baby Dragon, Cannon, Electro Spirit, Lightning, Mighty Miner, Royal Hogs, Skeletons, The Log</v>
      </c>
      <c r="AH385" s="5" t="str">
        <f aca="false">IF(AD385=AF385,AA385,IF(AA385="Win","Loss",IF(AA385="Loss","Win","Draw")))</f>
        <v>Win</v>
      </c>
      <c r="AI385" s="5" t="s">
        <v>123</v>
      </c>
    </row>
    <row r="386" customFormat="false" ht="15" hidden="false" customHeight="true" outlineLevel="0" collapsed="false">
      <c r="A386" s="5" t="s">
        <v>1307</v>
      </c>
      <c r="B386" s="5" t="n">
        <v>2</v>
      </c>
      <c r="C386" s="5" t="s">
        <v>1061</v>
      </c>
      <c r="D386" s="5" t="s">
        <v>1062</v>
      </c>
      <c r="E386" s="5" t="s">
        <v>1308</v>
      </c>
      <c r="F386" s="5" t="s">
        <v>1309</v>
      </c>
      <c r="G386" s="5" t="s">
        <v>1312</v>
      </c>
      <c r="H386" s="5" t="s">
        <v>251</v>
      </c>
      <c r="I386" s="5" t="s">
        <v>116</v>
      </c>
      <c r="J386" s="5" t="s">
        <v>213</v>
      </c>
      <c r="K386" s="5" t="s">
        <v>114</v>
      </c>
      <c r="L386" s="5" t="s">
        <v>115</v>
      </c>
      <c r="M386" s="5" t="s">
        <v>176</v>
      </c>
      <c r="N386" s="5" t="s">
        <v>94</v>
      </c>
      <c r="O386" s="5" t="s">
        <v>91</v>
      </c>
      <c r="P386" s="5" t="s">
        <v>118</v>
      </c>
      <c r="Q386" s="5" t="s">
        <v>144</v>
      </c>
      <c r="R386" s="5" t="s">
        <v>83</v>
      </c>
      <c r="S386" s="5" t="s">
        <v>84</v>
      </c>
      <c r="T386" s="5" t="s">
        <v>107</v>
      </c>
      <c r="U386" s="5" t="s">
        <v>86</v>
      </c>
      <c r="V386" s="5" t="s">
        <v>87</v>
      </c>
      <c r="W386" s="5" t="s">
        <v>88</v>
      </c>
      <c r="X386" s="5" t="s">
        <v>111</v>
      </c>
      <c r="Y386" s="5" t="n">
        <v>1</v>
      </c>
      <c r="Z386" s="5" t="n">
        <v>0</v>
      </c>
      <c r="AA386" s="5" t="str">
        <f aca="false">IF(Y386&gt;Z386,"Win",IF(Y386&lt;Z386,"Loss","Draw"))</f>
        <v>Win</v>
      </c>
      <c r="AB386" s="5" t="s">
        <v>98</v>
      </c>
      <c r="AC386" s="5" t="s">
        <v>99</v>
      </c>
      <c r="AD386" s="5" t="s">
        <v>1313</v>
      </c>
      <c r="AE386" s="5" t="s">
        <v>1314</v>
      </c>
      <c r="AF386" s="5" t="str">
        <f aca="false">IF(AD386&lt;AE386,AD386,AE386)</f>
        <v>Barbarian Barrel, Bowler, Dart Goblin, Fireball, Goblins, Mortar, Rascals, Skeleton Barrel</v>
      </c>
      <c r="AG386" s="5" t="str">
        <f aca="false">IF(AD386&lt;AE386,AE386,AD386)</f>
        <v>Berserker, Dark Prince, Fire Spirit, Giant Snowball, Goblin Demolisher, Goblin Drill, Poison, Tesla</v>
      </c>
      <c r="AH386" s="5" t="str">
        <f aca="false">IF(AD386=AF386,AA386,IF(AA386="Win","Loss",IF(AA386="Loss","Win","Draw")))</f>
        <v>Win</v>
      </c>
      <c r="AI386" s="5" t="s">
        <v>123</v>
      </c>
    </row>
    <row r="387" customFormat="false" ht="15" hidden="false" customHeight="true" outlineLevel="0" collapsed="false">
      <c r="A387" s="5" t="s">
        <v>1307</v>
      </c>
      <c r="B387" s="5" t="n">
        <v>3</v>
      </c>
      <c r="C387" s="5" t="s">
        <v>1061</v>
      </c>
      <c r="D387" s="5" t="s">
        <v>1062</v>
      </c>
      <c r="E387" s="5" t="s">
        <v>1308</v>
      </c>
      <c r="F387" s="5" t="s">
        <v>1309</v>
      </c>
      <c r="G387" s="5" t="s">
        <v>1315</v>
      </c>
      <c r="H387" s="5" t="s">
        <v>81</v>
      </c>
      <c r="I387" s="5" t="s">
        <v>82</v>
      </c>
      <c r="J387" s="5" t="s">
        <v>181</v>
      </c>
      <c r="K387" s="5" t="s">
        <v>84</v>
      </c>
      <c r="L387" s="5" t="s">
        <v>86</v>
      </c>
      <c r="M387" s="5" t="s">
        <v>89</v>
      </c>
      <c r="N387" s="5" t="s">
        <v>107</v>
      </c>
      <c r="O387" s="5" t="s">
        <v>88</v>
      </c>
      <c r="P387" s="5" t="s">
        <v>111</v>
      </c>
      <c r="Q387" s="5" t="s">
        <v>210</v>
      </c>
      <c r="R387" s="5" t="s">
        <v>199</v>
      </c>
      <c r="S387" s="5" t="s">
        <v>293</v>
      </c>
      <c r="T387" s="5" t="s">
        <v>112</v>
      </c>
      <c r="U387" s="5" t="s">
        <v>117</v>
      </c>
      <c r="V387" s="5" t="s">
        <v>183</v>
      </c>
      <c r="W387" s="5" t="s">
        <v>182</v>
      </c>
      <c r="X387" s="5" t="s">
        <v>92</v>
      </c>
      <c r="Y387" s="5" t="n">
        <v>0</v>
      </c>
      <c r="Z387" s="5" t="n">
        <v>1</v>
      </c>
      <c r="AA387" s="5" t="str">
        <f aca="false">IF(Y387&gt;Z387,"Win",IF(Y387&lt;Z387,"Loss","Draw"))</f>
        <v>Loss</v>
      </c>
      <c r="AB387" s="5" t="s">
        <v>98</v>
      </c>
      <c r="AC387" s="5" t="s">
        <v>99</v>
      </c>
      <c r="AD387" s="5" t="s">
        <v>1316</v>
      </c>
      <c r="AE387" s="5" t="s">
        <v>1317</v>
      </c>
      <c r="AF387" s="5" t="str">
        <f aca="false">IF(AD387&lt;AE387,AD387,AE387)</f>
        <v>Archers, Fire Spirit, Giant Snowball, Goblin Demolisher, Goblin Drill, Goblin Hut, Monk, Poison</v>
      </c>
      <c r="AG387" s="5" t="str">
        <f aca="false">IF(AD387&lt;AE387,AE387,AD387)</f>
        <v>Arrows, Earthquake, Furnace, Golden Knight, Hog Rider, Mega Knight, Minions, Royal Ghost</v>
      </c>
      <c r="AH387" s="5" t="str">
        <f aca="false">IF(AD387=AF387,AA387,IF(AA387="Win","Loss",IF(AA387="Loss","Win","Draw")))</f>
        <v>Loss</v>
      </c>
      <c r="AI387" s="5" t="s">
        <v>123</v>
      </c>
    </row>
    <row r="388" customFormat="false" ht="15" hidden="false" customHeight="true" outlineLevel="0" collapsed="false">
      <c r="A388" s="5" t="s">
        <v>1318</v>
      </c>
      <c r="B388" s="5" t="n">
        <v>1</v>
      </c>
      <c r="C388" s="5" t="s">
        <v>1061</v>
      </c>
      <c r="D388" s="5" t="s">
        <v>1062</v>
      </c>
      <c r="E388" s="5" t="s">
        <v>641</v>
      </c>
      <c r="F388" s="5" t="s">
        <v>642</v>
      </c>
      <c r="G388" s="5" t="s">
        <v>1319</v>
      </c>
      <c r="H388" s="5" t="s">
        <v>81</v>
      </c>
      <c r="I388" s="5" t="s">
        <v>142</v>
      </c>
      <c r="J388" s="5" t="s">
        <v>141</v>
      </c>
      <c r="K388" s="5" t="s">
        <v>140</v>
      </c>
      <c r="L388" s="5" t="s">
        <v>111</v>
      </c>
      <c r="M388" s="5" t="s">
        <v>143</v>
      </c>
      <c r="N388" s="5" t="s">
        <v>87</v>
      </c>
      <c r="O388" s="5" t="s">
        <v>144</v>
      </c>
      <c r="P388" s="5" t="s">
        <v>120</v>
      </c>
      <c r="Q388" s="5" t="s">
        <v>82</v>
      </c>
      <c r="R388" s="5" t="s">
        <v>115</v>
      </c>
      <c r="S388" s="5" t="s">
        <v>84</v>
      </c>
      <c r="T388" s="5" t="s">
        <v>85</v>
      </c>
      <c r="U388" s="5" t="s">
        <v>86</v>
      </c>
      <c r="V388" s="5" t="s">
        <v>109</v>
      </c>
      <c r="W388" s="5" t="s">
        <v>88</v>
      </c>
      <c r="X388" s="5" t="s">
        <v>89</v>
      </c>
      <c r="Y388" s="5" t="n">
        <v>1</v>
      </c>
      <c r="Z388" s="5" t="n">
        <v>0</v>
      </c>
      <c r="AA388" s="5" t="str">
        <f aca="false">IF(Y388&gt;Z388,"Win",IF(Y388&lt;Z388,"Loss","Draw"))</f>
        <v>Win</v>
      </c>
      <c r="AB388" s="5" t="s">
        <v>98</v>
      </c>
      <c r="AC388" s="5" t="s">
        <v>99</v>
      </c>
      <c r="AD388" s="5" t="s">
        <v>150</v>
      </c>
      <c r="AE388" s="5" t="s">
        <v>1102</v>
      </c>
      <c r="AF388" s="5" t="str">
        <f aca="false">IF(AD388&lt;AE388,AD388,AE388)</f>
        <v>Archers, Giant Snowball, Goblin Demolisher, Goblin Hut, Goblins, Graveyard, Poison, Ronin</v>
      </c>
      <c r="AG388" s="5" t="str">
        <f aca="false">IF(AD388&lt;AE388,AE388,AD388)</f>
        <v>Berserker, Fire Spirit, Goblin Barrel, Ice Spirit, Magic Archer, Royal Delivery, Tesla, Wall Breakers</v>
      </c>
      <c r="AH388" s="5" t="str">
        <f aca="false">IF(AD388=AF388,AA388,IF(AA388="Win","Loss",IF(AA388="Loss","Win","Draw")))</f>
        <v>Loss</v>
      </c>
      <c r="AI388" s="5" t="s">
        <v>123</v>
      </c>
    </row>
    <row r="389" customFormat="false" ht="15" hidden="false" customHeight="true" outlineLevel="0" collapsed="false">
      <c r="A389" s="5" t="s">
        <v>1318</v>
      </c>
      <c r="B389" s="5" t="n">
        <v>2</v>
      </c>
      <c r="C389" s="5" t="s">
        <v>1061</v>
      </c>
      <c r="D389" s="5" t="s">
        <v>1062</v>
      </c>
      <c r="E389" s="5" t="s">
        <v>641</v>
      </c>
      <c r="F389" s="5" t="s">
        <v>642</v>
      </c>
      <c r="G389" s="5" t="s">
        <v>1320</v>
      </c>
      <c r="H389" s="5" t="s">
        <v>81</v>
      </c>
      <c r="I389" s="5" t="s">
        <v>169</v>
      </c>
      <c r="J389" s="5" t="s">
        <v>232</v>
      </c>
      <c r="K389" s="5" t="s">
        <v>168</v>
      </c>
      <c r="L389" s="5" t="s">
        <v>154</v>
      </c>
      <c r="M389" s="5" t="s">
        <v>167</v>
      </c>
      <c r="N389" s="5" t="s">
        <v>97</v>
      </c>
      <c r="O389" s="5" t="s">
        <v>93</v>
      </c>
      <c r="P389" s="5" t="s">
        <v>170</v>
      </c>
      <c r="Q389" s="5" t="s">
        <v>200</v>
      </c>
      <c r="R389" s="5" t="s">
        <v>83</v>
      </c>
      <c r="S389" s="5" t="s">
        <v>135</v>
      </c>
      <c r="T389" s="5" t="s">
        <v>148</v>
      </c>
      <c r="U389" s="5" t="s">
        <v>226</v>
      </c>
      <c r="V389" s="5" t="s">
        <v>147</v>
      </c>
      <c r="W389" s="5" t="s">
        <v>94</v>
      </c>
      <c r="X389" s="5" t="s">
        <v>146</v>
      </c>
      <c r="Y389" s="5" t="n">
        <v>0</v>
      </c>
      <c r="Z389" s="5" t="n">
        <v>1</v>
      </c>
      <c r="AA389" s="5" t="str">
        <f aca="false">IF(Y389&gt;Z389,"Win",IF(Y389&lt;Z389,"Loss","Draw"))</f>
        <v>Loss</v>
      </c>
      <c r="AB389" s="5" t="s">
        <v>98</v>
      </c>
      <c r="AC389" s="5" t="s">
        <v>99</v>
      </c>
      <c r="AD389" s="5" t="s">
        <v>418</v>
      </c>
      <c r="AE389" s="5" t="s">
        <v>1147</v>
      </c>
      <c r="AF389" s="5" t="str">
        <f aca="false">IF(AD389&lt;AE389,AD389,AE389)</f>
        <v>Baby Dragon, Cannon, Electro Spirit, Lightning, Mighty Miner, Royal Hogs, Skeletons, The Log</v>
      </c>
      <c r="AG389" s="5" t="str">
        <f aca="false">IF(AD389&lt;AE389,AE389,AD389)</f>
        <v>Dark Prince, Fireball, Goblin Cage, Lava Hound, Miner, Skeleton Dragons, Spirit Empress, Zap</v>
      </c>
      <c r="AH389" s="5" t="str">
        <f aca="false">IF(AD389=AF389,AA389,IF(AA389="Win","Loss",IF(AA389="Loss","Win","Draw")))</f>
        <v>Loss</v>
      </c>
      <c r="AI389" s="5" t="s">
        <v>123</v>
      </c>
    </row>
    <row r="390" customFormat="false" ht="15" hidden="false" customHeight="true" outlineLevel="0" collapsed="false">
      <c r="A390" s="5" t="s">
        <v>1318</v>
      </c>
      <c r="B390" s="5" t="n">
        <v>3</v>
      </c>
      <c r="C390" s="5" t="s">
        <v>1061</v>
      </c>
      <c r="D390" s="5" t="s">
        <v>1062</v>
      </c>
      <c r="E390" s="5" t="s">
        <v>641</v>
      </c>
      <c r="F390" s="5" t="s">
        <v>642</v>
      </c>
      <c r="G390" s="5" t="s">
        <v>1321</v>
      </c>
      <c r="H390" s="5" t="s">
        <v>81</v>
      </c>
      <c r="I390" s="5" t="s">
        <v>90</v>
      </c>
      <c r="J390" s="5" t="s">
        <v>181</v>
      </c>
      <c r="K390" s="5" t="s">
        <v>180</v>
      </c>
      <c r="L390" s="5" t="s">
        <v>94</v>
      </c>
      <c r="M390" s="5" t="s">
        <v>91</v>
      </c>
      <c r="N390" s="5" t="s">
        <v>202</v>
      </c>
      <c r="O390" s="5" t="s">
        <v>149</v>
      </c>
      <c r="P390" s="5" t="s">
        <v>95</v>
      </c>
      <c r="Q390" s="5" t="s">
        <v>293</v>
      </c>
      <c r="R390" s="5" t="s">
        <v>232</v>
      </c>
      <c r="S390" s="5" t="s">
        <v>144</v>
      </c>
      <c r="T390" s="5" t="s">
        <v>182</v>
      </c>
      <c r="U390" s="5" t="s">
        <v>154</v>
      </c>
      <c r="V390" s="5" t="s">
        <v>97</v>
      </c>
      <c r="W390" s="5" t="s">
        <v>93</v>
      </c>
      <c r="X390" s="5" t="s">
        <v>167</v>
      </c>
      <c r="Y390" s="5" t="n">
        <v>1</v>
      </c>
      <c r="Z390" s="5" t="n">
        <v>0</v>
      </c>
      <c r="AA390" s="5" t="str">
        <f aca="false">IF(Y390&gt;Z390,"Win",IF(Y390&lt;Z390,"Loss","Draw"))</f>
        <v>Win</v>
      </c>
      <c r="AB390" s="5" t="s">
        <v>98</v>
      </c>
      <c r="AC390" s="5" t="s">
        <v>99</v>
      </c>
      <c r="AD390" s="5" t="s">
        <v>1322</v>
      </c>
      <c r="AE390" s="5" t="s">
        <v>504</v>
      </c>
      <c r="AF390" s="5" t="str">
        <f aca="false">IF(AD390&lt;AE390,AD390,AE390)</f>
        <v>Barbarian Barrel, Fireball, Fisherman, Monk, Royal Giant, Tombstone, Wizard, Zappies</v>
      </c>
      <c r="AG390" s="5" t="str">
        <f aca="false">IF(AD390&lt;AE390,AE390,AD390)</f>
        <v>Electro Spirit, Furnace, Hog Rider, Lightning, Mighty Miner, Skeletons, Tesla, The Log</v>
      </c>
      <c r="AH390" s="5" t="str">
        <f aca="false">IF(AD390=AF390,AA390,IF(AA390="Win","Loss",IF(AA390="Loss","Win","Draw")))</f>
        <v>Win</v>
      </c>
      <c r="AI390" s="5" t="s">
        <v>123</v>
      </c>
    </row>
    <row r="391" customFormat="false" ht="15" hidden="false" customHeight="true" outlineLevel="0" collapsed="false">
      <c r="A391" s="5" t="s">
        <v>1323</v>
      </c>
      <c r="B391" s="5" t="n">
        <v>1</v>
      </c>
      <c r="C391" s="5" t="s">
        <v>1324</v>
      </c>
      <c r="D391" s="5" t="s">
        <v>1325</v>
      </c>
      <c r="E391" s="5" t="s">
        <v>1193</v>
      </c>
      <c r="F391" s="5" t="s">
        <v>1194</v>
      </c>
      <c r="G391" s="5" t="s">
        <v>1326</v>
      </c>
      <c r="H391" s="5" t="s">
        <v>81</v>
      </c>
      <c r="I391" s="5" t="s">
        <v>114</v>
      </c>
      <c r="J391" s="5" t="s">
        <v>213</v>
      </c>
      <c r="K391" s="5" t="s">
        <v>116</v>
      </c>
      <c r="L391" s="5" t="s">
        <v>94</v>
      </c>
      <c r="M391" s="5" t="s">
        <v>176</v>
      </c>
      <c r="N391" s="5" t="s">
        <v>117</v>
      </c>
      <c r="O391" s="5" t="s">
        <v>118</v>
      </c>
      <c r="P391" s="5" t="s">
        <v>93</v>
      </c>
      <c r="Q391" s="5" t="s">
        <v>168</v>
      </c>
      <c r="R391" s="5" t="s">
        <v>232</v>
      </c>
      <c r="S391" s="5" t="s">
        <v>169</v>
      </c>
      <c r="T391" s="5" t="s">
        <v>154</v>
      </c>
      <c r="U391" s="5" t="s">
        <v>97</v>
      </c>
      <c r="V391" s="5" t="s">
        <v>93</v>
      </c>
      <c r="W391" s="5" t="s">
        <v>167</v>
      </c>
      <c r="X391" s="5" t="s">
        <v>170</v>
      </c>
      <c r="Y391" s="5" t="n">
        <v>0</v>
      </c>
      <c r="Z391" s="5" t="n">
        <v>1</v>
      </c>
      <c r="AA391" s="5" t="str">
        <f aca="false">IF(Y391&gt;Z391,"Win",IF(Y391&lt;Z391,"Loss","Draw"))</f>
        <v>Loss</v>
      </c>
      <c r="AB391" s="5" t="s">
        <v>98</v>
      </c>
      <c r="AC391" s="5" t="s">
        <v>99</v>
      </c>
      <c r="AD391" s="5" t="s">
        <v>608</v>
      </c>
      <c r="AE391" s="5" t="s">
        <v>418</v>
      </c>
      <c r="AF391" s="5" t="str">
        <f aca="false">IF(AD391&lt;AE391,AD391,AE391)</f>
        <v>Baby Dragon, Cannon, Electro Spirit, Lightning, Mighty Miner, Royal Hogs, Skeletons, The Log</v>
      </c>
      <c r="AG391" s="5" t="str">
        <f aca="false">IF(AD391&lt;AE391,AE391,AD391)</f>
        <v>Bowler, Dart Goblin, Electro Spirit, Fireball, Minions, Mortar, Rascals, Skeleton Barrel</v>
      </c>
      <c r="AH391" s="5" t="str">
        <f aca="false">IF(AD391=AF391,AA391,IF(AA391="Win","Loss",IF(AA391="Loss","Win","Draw")))</f>
        <v>Win</v>
      </c>
      <c r="AI391" s="5" t="s">
        <v>102</v>
      </c>
    </row>
    <row r="392" customFormat="false" ht="15" hidden="false" customHeight="true" outlineLevel="0" collapsed="false">
      <c r="A392" s="5" t="s">
        <v>1323</v>
      </c>
      <c r="B392" s="5" t="n">
        <v>2</v>
      </c>
      <c r="C392" s="5" t="s">
        <v>1324</v>
      </c>
      <c r="D392" s="5" t="s">
        <v>1325</v>
      </c>
      <c r="E392" s="5" t="s">
        <v>1193</v>
      </c>
      <c r="F392" s="5" t="s">
        <v>1194</v>
      </c>
      <c r="G392" s="5" t="s">
        <v>1327</v>
      </c>
      <c r="H392" s="5" t="s">
        <v>372</v>
      </c>
      <c r="I392" s="5" t="s">
        <v>168</v>
      </c>
      <c r="J392" s="5" t="s">
        <v>181</v>
      </c>
      <c r="K392" s="5" t="s">
        <v>82</v>
      </c>
      <c r="L392" s="5" t="s">
        <v>87</v>
      </c>
      <c r="M392" s="5" t="s">
        <v>154</v>
      </c>
      <c r="N392" s="5" t="s">
        <v>146</v>
      </c>
      <c r="O392" s="5" t="s">
        <v>89</v>
      </c>
      <c r="P392" s="5" t="s">
        <v>143</v>
      </c>
      <c r="Q392" s="5" t="s">
        <v>140</v>
      </c>
      <c r="R392" s="5" t="s">
        <v>141</v>
      </c>
      <c r="S392" s="5" t="s">
        <v>142</v>
      </c>
      <c r="T392" s="5" t="s">
        <v>87</v>
      </c>
      <c r="U392" s="5" t="s">
        <v>111</v>
      </c>
      <c r="V392" s="5" t="s">
        <v>143</v>
      </c>
      <c r="W392" s="5" t="s">
        <v>120</v>
      </c>
      <c r="X392" s="5" t="s">
        <v>144</v>
      </c>
      <c r="Y392" s="5" t="n">
        <v>0</v>
      </c>
      <c r="Z392" s="5" t="n">
        <v>1</v>
      </c>
      <c r="AA392" s="5" t="str">
        <f aca="false">IF(Y392&gt;Z392,"Win",IF(Y392&lt;Z392,"Loss","Draw"))</f>
        <v>Loss</v>
      </c>
      <c r="AB392" s="5" t="s">
        <v>98</v>
      </c>
      <c r="AC392" s="5" t="s">
        <v>99</v>
      </c>
      <c r="AD392" s="5" t="s">
        <v>1328</v>
      </c>
      <c r="AE392" s="5" t="s">
        <v>150</v>
      </c>
      <c r="AF392" s="5" t="str">
        <f aca="false">IF(AD392&lt;AE392,AD392,AE392)</f>
        <v>Archers, Berserker, Goblin Hut, Ice Spirit, Lightning, Monk, Royal Hogs, Skeleton Dragons</v>
      </c>
      <c r="AG392" s="5" t="str">
        <f aca="false">IF(AD392&lt;AE392,AE392,AD392)</f>
        <v>Berserker, Fire Spirit, Goblin Barrel, Ice Spirit, Magic Archer, Royal Delivery, Tesla, Wall Breakers</v>
      </c>
      <c r="AH392" s="5" t="str">
        <f aca="false">IF(AD392=AF392,AA392,IF(AA392="Win","Loss",IF(AA392="Loss","Win","Draw")))</f>
        <v>Loss</v>
      </c>
      <c r="AI392" s="5" t="s">
        <v>102</v>
      </c>
    </row>
    <row r="393" customFormat="false" ht="15" hidden="false" customHeight="true" outlineLevel="0" collapsed="false">
      <c r="A393" s="5" t="s">
        <v>1323</v>
      </c>
      <c r="B393" s="5" t="n">
        <v>3</v>
      </c>
      <c r="C393" s="5" t="s">
        <v>1324</v>
      </c>
      <c r="D393" s="5" t="s">
        <v>1325</v>
      </c>
      <c r="E393" s="5" t="s">
        <v>1193</v>
      </c>
      <c r="F393" s="5" t="s">
        <v>1194</v>
      </c>
      <c r="G393" s="5" t="s">
        <v>1329</v>
      </c>
      <c r="H393" s="5" t="s">
        <v>372</v>
      </c>
      <c r="I393" s="5" t="s">
        <v>293</v>
      </c>
      <c r="J393" s="5" t="s">
        <v>91</v>
      </c>
      <c r="K393" s="5" t="s">
        <v>128</v>
      </c>
      <c r="L393" s="5" t="s">
        <v>85</v>
      </c>
      <c r="M393" s="5" t="s">
        <v>109</v>
      </c>
      <c r="N393" s="5" t="s">
        <v>88</v>
      </c>
      <c r="O393" s="5" t="s">
        <v>111</v>
      </c>
      <c r="P393" s="5" t="s">
        <v>113</v>
      </c>
      <c r="Q393" s="5" t="s">
        <v>114</v>
      </c>
      <c r="R393" s="5" t="s">
        <v>115</v>
      </c>
      <c r="S393" s="5" t="s">
        <v>116</v>
      </c>
      <c r="T393" s="5" t="s">
        <v>176</v>
      </c>
      <c r="U393" s="5" t="s">
        <v>118</v>
      </c>
      <c r="V393" s="5" t="s">
        <v>94</v>
      </c>
      <c r="W393" s="5" t="s">
        <v>91</v>
      </c>
      <c r="X393" s="5" t="s">
        <v>109</v>
      </c>
      <c r="Y393" s="5" t="n">
        <v>1</v>
      </c>
      <c r="Z393" s="5" t="n">
        <v>0</v>
      </c>
      <c r="AA393" s="5" t="str">
        <f aca="false">IF(Y393&gt;Z393,"Win",IF(Y393&lt;Z393,"Loss","Draw"))</f>
        <v>Win</v>
      </c>
      <c r="AB393" s="5" t="s">
        <v>98</v>
      </c>
      <c r="AC393" s="5" t="s">
        <v>99</v>
      </c>
      <c r="AD393" s="5" t="s">
        <v>1330</v>
      </c>
      <c r="AE393" s="5" t="s">
        <v>692</v>
      </c>
      <c r="AF393" s="5" t="str">
        <f aca="false">IF(AD393&lt;AE393,AD393,AE393)</f>
        <v>Barbarian Barrel, Bomb Tower, Fire Spirit, Furnace, Graveyard, Knight, Poison, Ronin</v>
      </c>
      <c r="AG393" s="5" t="str">
        <f aca="false">IF(AD393&lt;AE393,AE393,AD393)</f>
        <v>Barbarian Barrel, Dart Goblin, Fireball, Goblins, Mortar, Rascals, Ronin, Skeleton Barrel</v>
      </c>
      <c r="AH393" s="5" t="str">
        <f aca="false">IF(AD393=AF393,AA393,IF(AA393="Win","Loss",IF(AA393="Loss","Win","Draw")))</f>
        <v>Win</v>
      </c>
      <c r="AI393" s="5" t="s">
        <v>102</v>
      </c>
    </row>
    <row r="394" customFormat="false" ht="15" hidden="false" customHeight="true" outlineLevel="0" collapsed="false">
      <c r="A394" s="7" t="s">
        <v>1331</v>
      </c>
      <c r="B394" s="7" t="n">
        <v>1</v>
      </c>
      <c r="C394" s="7" t="s">
        <v>1324</v>
      </c>
      <c r="D394" s="7" t="s">
        <v>1325</v>
      </c>
      <c r="E394" s="7" t="s">
        <v>1193</v>
      </c>
      <c r="F394" s="7" t="s">
        <v>1194</v>
      </c>
      <c r="G394" s="7" t="s">
        <v>1332</v>
      </c>
      <c r="H394" s="7" t="s">
        <v>372</v>
      </c>
      <c r="I394" s="7" t="s">
        <v>140</v>
      </c>
      <c r="J394" s="7" t="s">
        <v>141</v>
      </c>
      <c r="K394" s="7" t="s">
        <v>142</v>
      </c>
      <c r="L394" s="7" t="s">
        <v>109</v>
      </c>
      <c r="M394" s="7" t="s">
        <v>111</v>
      </c>
      <c r="N394" s="7" t="s">
        <v>143</v>
      </c>
      <c r="O394" s="7" t="s">
        <v>120</v>
      </c>
      <c r="P394" s="7" t="s">
        <v>144</v>
      </c>
      <c r="Q394" s="7" t="s">
        <v>90</v>
      </c>
      <c r="R394" s="7" t="s">
        <v>91</v>
      </c>
      <c r="S394" s="7" t="s">
        <v>92</v>
      </c>
      <c r="T394" s="7" t="s">
        <v>96</v>
      </c>
      <c r="U394" s="7" t="s">
        <v>95</v>
      </c>
      <c r="V394" s="7" t="s">
        <v>94</v>
      </c>
      <c r="W394" s="7" t="s">
        <v>97</v>
      </c>
      <c r="X394" s="7" t="s">
        <v>93</v>
      </c>
      <c r="Y394" s="7" t="n">
        <v>0</v>
      </c>
      <c r="Z394" s="7" t="n">
        <v>1</v>
      </c>
      <c r="AA394" s="7" t="str">
        <f aca="false">IF(Y394&gt;Z394,"Win",IF(Y394&lt;Z394,"Loss","Draw"))</f>
        <v>Loss</v>
      </c>
      <c r="AB394" s="7" t="s">
        <v>99</v>
      </c>
      <c r="AC394" s="7" t="s">
        <v>99</v>
      </c>
      <c r="AD394" s="7" t="s">
        <v>649</v>
      </c>
      <c r="AE394" s="7" t="s">
        <v>101</v>
      </c>
      <c r="AF394" s="7" t="str">
        <f aca="false">IF(AD394&lt;AE394,AD394,AE394)</f>
        <v>Barbarian Barrel, Electro Spirit, Fireball, Fisherman, Hunter, Royal Ghost, Royal Giant, Skeletons</v>
      </c>
      <c r="AG394" s="7" t="str">
        <f aca="false">IF(AD394&lt;AE394,AE394,AD394)</f>
        <v>Fire Spirit, Goblin Barrel, Ice Spirit, Magic Archer, Ronin, Royal Delivery, Tesla, Wall Breakers</v>
      </c>
      <c r="AH394" s="7" t="str">
        <f aca="false">IF(AD394=AF394,AA394,IF(AA394="Win","Loss",IF(AA394="Loss","Win","Draw")))</f>
        <v>Win</v>
      </c>
      <c r="AI394" s="7" t="s">
        <v>102</v>
      </c>
    </row>
    <row r="395" customFormat="false" ht="15" hidden="false" customHeight="true" outlineLevel="0" collapsed="false">
      <c r="A395" s="7" t="s">
        <v>1331</v>
      </c>
      <c r="B395" s="7" t="n">
        <v>2</v>
      </c>
      <c r="C395" s="7" t="s">
        <v>1324</v>
      </c>
      <c r="D395" s="7" t="s">
        <v>1325</v>
      </c>
      <c r="E395" s="7" t="s">
        <v>1193</v>
      </c>
      <c r="F395" s="7" t="s">
        <v>1194</v>
      </c>
      <c r="G395" s="7" t="s">
        <v>1333</v>
      </c>
      <c r="H395" s="7" t="s">
        <v>372</v>
      </c>
      <c r="I395" s="7" t="s">
        <v>375</v>
      </c>
      <c r="J395" s="7" t="s">
        <v>145</v>
      </c>
      <c r="K395" s="7" t="s">
        <v>128</v>
      </c>
      <c r="L395" s="7" t="s">
        <v>226</v>
      </c>
      <c r="M395" s="7" t="s">
        <v>202</v>
      </c>
      <c r="N395" s="7" t="s">
        <v>336</v>
      </c>
      <c r="O395" s="7" t="s">
        <v>84</v>
      </c>
      <c r="P395" s="7" t="s">
        <v>113</v>
      </c>
      <c r="Q395" s="7" t="s">
        <v>128</v>
      </c>
      <c r="R395" s="7" t="s">
        <v>145</v>
      </c>
      <c r="S395" s="7" t="s">
        <v>375</v>
      </c>
      <c r="T395" s="7" t="s">
        <v>87</v>
      </c>
      <c r="U395" s="7" t="s">
        <v>135</v>
      </c>
      <c r="V395" s="7" t="s">
        <v>336</v>
      </c>
      <c r="W395" s="7" t="s">
        <v>113</v>
      </c>
      <c r="X395" s="7" t="s">
        <v>226</v>
      </c>
      <c r="Y395" s="7" t="n">
        <v>1</v>
      </c>
      <c r="Z395" s="7" t="n">
        <v>0</v>
      </c>
      <c r="AA395" s="7" t="str">
        <f aca="false">IF(Y395&gt;Z395,"Win",IF(Y395&lt;Z395,"Loss","Draw"))</f>
        <v>Win</v>
      </c>
      <c r="AB395" s="7" t="s">
        <v>99</v>
      </c>
      <c r="AC395" s="7" t="s">
        <v>99</v>
      </c>
      <c r="AD395" s="7" t="s">
        <v>1334</v>
      </c>
      <c r="AE395" s="7" t="s">
        <v>377</v>
      </c>
      <c r="AF395" s="7" t="str">
        <f aca="false">IF(AD395&lt;AE395,AD395,AE395)</f>
        <v>Balloon, Berserker, Bomb Tower, Executioner, Knight, Miner, Tornado, Zap</v>
      </c>
      <c r="AG395" s="7" t="str">
        <f aca="false">IF(AD395&lt;AE395,AE395,AD395)</f>
        <v>Balloon, Bomb Tower, Executioner, Giant Snowball, Knight, Miner, Tornado, Zappies</v>
      </c>
      <c r="AH395" s="7" t="str">
        <f aca="false">IF(AD395=AF395,AA395,IF(AA395="Win","Loss",IF(AA395="Loss","Win","Draw")))</f>
        <v>Loss</v>
      </c>
      <c r="AI395" s="7" t="s">
        <v>102</v>
      </c>
    </row>
    <row r="396" customFormat="false" ht="15" hidden="false" customHeight="true" outlineLevel="0" collapsed="false">
      <c r="A396" s="7" t="s">
        <v>1331</v>
      </c>
      <c r="B396" s="7" t="n">
        <v>3</v>
      </c>
      <c r="C396" s="7" t="s">
        <v>1324</v>
      </c>
      <c r="D396" s="7" t="s">
        <v>1325</v>
      </c>
      <c r="E396" s="7" t="s">
        <v>1193</v>
      </c>
      <c r="F396" s="7" t="s">
        <v>1194</v>
      </c>
      <c r="G396" s="7" t="s">
        <v>1335</v>
      </c>
      <c r="H396" s="7" t="s">
        <v>372</v>
      </c>
      <c r="I396" s="7" t="s">
        <v>90</v>
      </c>
      <c r="J396" s="7" t="s">
        <v>181</v>
      </c>
      <c r="K396" s="7" t="s">
        <v>96</v>
      </c>
      <c r="L396" s="7" t="s">
        <v>95</v>
      </c>
      <c r="M396" s="7" t="s">
        <v>94</v>
      </c>
      <c r="N396" s="7" t="s">
        <v>97</v>
      </c>
      <c r="O396" s="7" t="s">
        <v>93</v>
      </c>
      <c r="P396" s="7" t="s">
        <v>91</v>
      </c>
      <c r="Q396" s="7" t="s">
        <v>293</v>
      </c>
      <c r="R396" s="7" t="s">
        <v>175</v>
      </c>
      <c r="S396" s="7" t="s">
        <v>170</v>
      </c>
      <c r="T396" s="7" t="s">
        <v>111</v>
      </c>
      <c r="U396" s="7" t="s">
        <v>167</v>
      </c>
      <c r="V396" s="7" t="s">
        <v>154</v>
      </c>
      <c r="W396" s="7" t="s">
        <v>115</v>
      </c>
      <c r="X396" s="7" t="s">
        <v>182</v>
      </c>
      <c r="Y396" s="7" t="n">
        <v>1</v>
      </c>
      <c r="Z396" s="7" t="n">
        <v>2</v>
      </c>
      <c r="AA396" s="7" t="str">
        <f aca="false">IF(Y396&gt;Z396,"Win",IF(Y396&lt;Z396,"Loss","Draw"))</f>
        <v>Loss</v>
      </c>
      <c r="AB396" s="7" t="s">
        <v>99</v>
      </c>
      <c r="AC396" s="7" t="s">
        <v>99</v>
      </c>
      <c r="AD396" s="7" t="s">
        <v>765</v>
      </c>
      <c r="AE396" s="7" t="s">
        <v>1336</v>
      </c>
      <c r="AF396" s="7" t="str">
        <f aca="false">IF(AD396&lt;AE396,AD396,AE396)</f>
        <v>Barbarian Barrel, Electro Spirit, Fireball, Fisherman, Hunter, Monk, Royal Giant, Skeletons</v>
      </c>
      <c r="AG396" s="7" t="str">
        <f aca="false">IF(AD396&lt;AE396,AE396,AD396)</f>
        <v>Boss Bandit, Cannon, Fire Spirit, Furnace, Goblins, Hog Rider, Lightning, The Log</v>
      </c>
      <c r="AH396" s="7" t="str">
        <f aca="false">IF(AD396=AF396,AA396,IF(AA396="Win","Loss",IF(AA396="Loss","Win","Draw")))</f>
        <v>Loss</v>
      </c>
      <c r="AI396" s="7" t="s">
        <v>102</v>
      </c>
    </row>
    <row r="397" customFormat="false" ht="15" hidden="false" customHeight="true" outlineLevel="0" collapsed="false">
      <c r="A397" s="7" t="s">
        <v>1337</v>
      </c>
      <c r="B397" s="7" t="n">
        <v>1</v>
      </c>
      <c r="C397" s="7" t="s">
        <v>1324</v>
      </c>
      <c r="D397" s="7" t="s">
        <v>1325</v>
      </c>
      <c r="E397" s="7" t="s">
        <v>1193</v>
      </c>
      <c r="F397" s="7" t="s">
        <v>1194</v>
      </c>
      <c r="G397" s="7" t="s">
        <v>1338</v>
      </c>
      <c r="H397" s="7" t="s">
        <v>372</v>
      </c>
      <c r="I397" s="7" t="s">
        <v>239</v>
      </c>
      <c r="J397" s="7" t="s">
        <v>199</v>
      </c>
      <c r="K397" s="7" t="s">
        <v>210</v>
      </c>
      <c r="L397" s="7" t="s">
        <v>227</v>
      </c>
      <c r="M397" s="7" t="s">
        <v>146</v>
      </c>
      <c r="N397" s="7" t="s">
        <v>240</v>
      </c>
      <c r="O397" s="7" t="s">
        <v>202</v>
      </c>
      <c r="P397" s="7" t="s">
        <v>112</v>
      </c>
      <c r="Q397" s="7" t="s">
        <v>287</v>
      </c>
      <c r="R397" s="7" t="s">
        <v>149</v>
      </c>
      <c r="S397" s="7" t="s">
        <v>135</v>
      </c>
      <c r="T397" s="7" t="s">
        <v>148</v>
      </c>
      <c r="U397" s="7" t="s">
        <v>147</v>
      </c>
      <c r="V397" s="7" t="s">
        <v>87</v>
      </c>
      <c r="W397" s="7" t="s">
        <v>94</v>
      </c>
      <c r="X397" s="7" t="s">
        <v>146</v>
      </c>
      <c r="Y397" s="7" t="n">
        <v>0</v>
      </c>
      <c r="Z397" s="7" t="n">
        <v>1</v>
      </c>
      <c r="AA397" s="7" t="str">
        <f aca="false">IF(Y397&gt;Z397,"Win",IF(Y397&lt;Z397,"Loss","Draw"))</f>
        <v>Loss</v>
      </c>
      <c r="AB397" s="7" t="s">
        <v>99</v>
      </c>
      <c r="AC397" s="7" t="s">
        <v>99</v>
      </c>
      <c r="AD397" s="7" t="s">
        <v>431</v>
      </c>
      <c r="AE397" s="7" t="s">
        <v>726</v>
      </c>
      <c r="AF397" s="7" t="str">
        <f aca="false">IF(AD397&lt;AE397,AD397,AE397)</f>
        <v>Arrows, Bandit, Battle Ram, Golden Knight, Mega Knight, Mother Witch, Skeleton Dragons, Zappies</v>
      </c>
      <c r="AG397" s="7" t="str">
        <f aca="false">IF(AD397&lt;AE397,AE397,AD397)</f>
        <v>Berserker, Fireball, Lava Hound, Skeleton Dragons, Spirit Empress, Tombstone, Valkyrie, Zap</v>
      </c>
      <c r="AH397" s="7" t="str">
        <f aca="false">IF(AD397=AF397,AA397,IF(AA397="Win","Loss",IF(AA397="Loss","Win","Draw")))</f>
        <v>Loss</v>
      </c>
      <c r="AI397" s="7" t="s">
        <v>102</v>
      </c>
    </row>
    <row r="398" customFormat="false" ht="15" hidden="false" customHeight="true" outlineLevel="0" collapsed="false">
      <c r="A398" s="7" t="s">
        <v>1337</v>
      </c>
      <c r="B398" s="7" t="n">
        <v>2</v>
      </c>
      <c r="C398" s="7" t="s">
        <v>1324</v>
      </c>
      <c r="D398" s="7" t="s">
        <v>1325</v>
      </c>
      <c r="E398" s="7" t="s">
        <v>1193</v>
      </c>
      <c r="F398" s="7" t="s">
        <v>1194</v>
      </c>
      <c r="G398" s="7" t="s">
        <v>1339</v>
      </c>
      <c r="H398" s="7" t="s">
        <v>372</v>
      </c>
      <c r="I398" s="7" t="s">
        <v>209</v>
      </c>
      <c r="J398" s="7" t="s">
        <v>149</v>
      </c>
      <c r="K398" s="7" t="s">
        <v>83</v>
      </c>
      <c r="L398" s="7" t="s">
        <v>231</v>
      </c>
      <c r="M398" s="7" t="s">
        <v>147</v>
      </c>
      <c r="N398" s="7" t="s">
        <v>109</v>
      </c>
      <c r="O398" s="7" t="s">
        <v>257</v>
      </c>
      <c r="P398" s="7" t="s">
        <v>174</v>
      </c>
      <c r="Q398" s="7" t="s">
        <v>82</v>
      </c>
      <c r="R398" s="7" t="s">
        <v>213</v>
      </c>
      <c r="S398" s="7" t="s">
        <v>84</v>
      </c>
      <c r="T398" s="7" t="s">
        <v>156</v>
      </c>
      <c r="U398" s="7" t="s">
        <v>109</v>
      </c>
      <c r="V398" s="7" t="s">
        <v>112</v>
      </c>
      <c r="W398" s="7" t="s">
        <v>117</v>
      </c>
      <c r="X398" s="7" t="s">
        <v>85</v>
      </c>
      <c r="Y398" s="7" t="n">
        <v>0</v>
      </c>
      <c r="Z398" s="7" t="n">
        <v>2</v>
      </c>
      <c r="AA398" s="7" t="str">
        <f aca="false">IF(Y398&gt;Z398,"Win",IF(Y398&lt;Z398,"Loss","Draw"))</f>
        <v>Loss</v>
      </c>
      <c r="AB398" s="7" t="s">
        <v>99</v>
      </c>
      <c r="AC398" s="7" t="s">
        <v>99</v>
      </c>
      <c r="AD398" s="7" t="s">
        <v>1340</v>
      </c>
      <c r="AE398" s="7" t="s">
        <v>663</v>
      </c>
      <c r="AF398" s="7" t="str">
        <f aca="false">IF(AD398&lt;AE398,AD398,AE398)</f>
        <v>Archers, Arrows, Bowler, Giant, Giant Snowball, Graveyard, Minions, Ronin</v>
      </c>
      <c r="AG398" s="7" t="str">
        <f aca="false">IF(AD398&lt;AE398,AE398,AD398)</f>
        <v>Dark Prince, Heal Spirit, Musketeer, Ram Rider, Ronin, Spirit Empress, Tombstone, Vines</v>
      </c>
      <c r="AH398" s="7" t="str">
        <f aca="false">IF(AD398=AF398,AA398,IF(AA398="Win","Loss",IF(AA398="Loss","Win","Draw")))</f>
        <v>Win</v>
      </c>
      <c r="AI398" s="7" t="s">
        <v>102</v>
      </c>
    </row>
    <row r="399" customFormat="false" ht="15" hidden="false" customHeight="true" outlineLevel="0" collapsed="false">
      <c r="A399" s="7" t="s">
        <v>1337</v>
      </c>
      <c r="B399" s="7" t="n">
        <v>3</v>
      </c>
      <c r="C399" s="7" t="s">
        <v>1324</v>
      </c>
      <c r="D399" s="7" t="s">
        <v>1325</v>
      </c>
      <c r="E399" s="7" t="s">
        <v>1193</v>
      </c>
      <c r="F399" s="7" t="s">
        <v>1194</v>
      </c>
      <c r="G399" s="7" t="s">
        <v>1341</v>
      </c>
      <c r="H399" s="7" t="s">
        <v>372</v>
      </c>
      <c r="I399" s="7" t="s">
        <v>168</v>
      </c>
      <c r="J399" s="7" t="s">
        <v>232</v>
      </c>
      <c r="K399" s="7" t="s">
        <v>169</v>
      </c>
      <c r="L399" s="7" t="s">
        <v>154</v>
      </c>
      <c r="M399" s="7" t="s">
        <v>97</v>
      </c>
      <c r="N399" s="7" t="s">
        <v>93</v>
      </c>
      <c r="O399" s="7" t="s">
        <v>167</v>
      </c>
      <c r="P399" s="7" t="s">
        <v>170</v>
      </c>
      <c r="Q399" s="7" t="s">
        <v>225</v>
      </c>
      <c r="R399" s="7" t="s">
        <v>141</v>
      </c>
      <c r="S399" s="7" t="s">
        <v>140</v>
      </c>
      <c r="T399" s="7" t="s">
        <v>111</v>
      </c>
      <c r="U399" s="7" t="s">
        <v>97</v>
      </c>
      <c r="V399" s="7" t="s">
        <v>120</v>
      </c>
      <c r="W399" s="7" t="s">
        <v>113</v>
      </c>
      <c r="X399" s="7" t="s">
        <v>226</v>
      </c>
      <c r="Y399" s="7" t="n">
        <v>0</v>
      </c>
      <c r="Z399" s="7" t="n">
        <v>1</v>
      </c>
      <c r="AA399" s="7" t="str">
        <f aca="false">IF(Y399&gt;Z399,"Win",IF(Y399&lt;Z399,"Loss","Draw"))</f>
        <v>Loss</v>
      </c>
      <c r="AB399" s="7" t="s">
        <v>99</v>
      </c>
      <c r="AC399" s="7" t="s">
        <v>99</v>
      </c>
      <c r="AD399" s="7" t="s">
        <v>418</v>
      </c>
      <c r="AE399" s="7" t="s">
        <v>997</v>
      </c>
      <c r="AF399" s="7" t="str">
        <f aca="false">IF(AD399&lt;AE399,AD399,AE399)</f>
        <v>Baby Dragon, Cannon, Electro Spirit, Lightning, Mighty Miner, Royal Hogs, Skeletons, The Log</v>
      </c>
      <c r="AG399" s="7" t="str">
        <f aca="false">IF(AD399&lt;AE399,AE399,AD399)</f>
        <v>Bats, Bomb Tower, Fire Spirit, Magic Archer, Miner, Royal Delivery, Skeletons, Wall Breakers</v>
      </c>
      <c r="AH399" s="7" t="str">
        <f aca="false">IF(AD399=AF399,AA399,IF(AA399="Win","Loss",IF(AA399="Loss","Win","Draw")))</f>
        <v>Loss</v>
      </c>
      <c r="AI399" s="7" t="s">
        <v>102</v>
      </c>
    </row>
    <row r="400" customFormat="false" ht="15" hidden="false" customHeight="true" outlineLevel="0" collapsed="false">
      <c r="A400" s="7" t="s">
        <v>1342</v>
      </c>
      <c r="B400" s="7" t="n">
        <v>1</v>
      </c>
      <c r="C400" s="7" t="s">
        <v>1324</v>
      </c>
      <c r="D400" s="7" t="s">
        <v>1325</v>
      </c>
      <c r="E400" s="7" t="s">
        <v>1193</v>
      </c>
      <c r="F400" s="7" t="s">
        <v>1194</v>
      </c>
      <c r="G400" s="7" t="s">
        <v>1343</v>
      </c>
      <c r="H400" s="7" t="s">
        <v>81</v>
      </c>
      <c r="I400" s="7" t="s">
        <v>169</v>
      </c>
      <c r="J400" s="7" t="s">
        <v>199</v>
      </c>
      <c r="K400" s="7" t="s">
        <v>200</v>
      </c>
      <c r="L400" s="7" t="s">
        <v>136</v>
      </c>
      <c r="M400" s="7" t="s">
        <v>154</v>
      </c>
      <c r="N400" s="7" t="s">
        <v>191</v>
      </c>
      <c r="O400" s="7" t="s">
        <v>336</v>
      </c>
      <c r="P400" s="7" t="s">
        <v>91</v>
      </c>
      <c r="Q400" s="7" t="s">
        <v>168</v>
      </c>
      <c r="R400" s="7" t="s">
        <v>108</v>
      </c>
      <c r="S400" s="7" t="s">
        <v>170</v>
      </c>
      <c r="T400" s="7" t="s">
        <v>183</v>
      </c>
      <c r="U400" s="7" t="s">
        <v>111</v>
      </c>
      <c r="V400" s="7" t="s">
        <v>97</v>
      </c>
      <c r="W400" s="7" t="s">
        <v>120</v>
      </c>
      <c r="X400" s="7" t="s">
        <v>167</v>
      </c>
      <c r="Y400" s="7" t="n">
        <v>1</v>
      </c>
      <c r="Z400" s="7" t="n">
        <v>0</v>
      </c>
      <c r="AA400" s="7" t="str">
        <f aca="false">IF(Y400&gt;Z400,"Win",IF(Y400&lt;Z400,"Loss","Draw"))</f>
        <v>Win</v>
      </c>
      <c r="AB400" s="7" t="s">
        <v>99</v>
      </c>
      <c r="AC400" s="7" t="s">
        <v>99</v>
      </c>
      <c r="AD400" s="7" t="s">
        <v>778</v>
      </c>
      <c r="AE400" s="7" t="s">
        <v>742</v>
      </c>
      <c r="AF400" s="7" t="str">
        <f aca="false">IF(AD400&lt;AE400,AD400,AE400)</f>
        <v>Archer Queen, Cannon, Earthquake, Fire Spirit, Royal Delivery, Royal Hogs, Skeletons, The Log</v>
      </c>
      <c r="AG400" s="7" t="str">
        <f aca="false">IF(AD400&lt;AE400,AE400,AD400)</f>
        <v>Baby Dragon, Barbarian Barrel, Goblin Cage, Golden Knight, Golem, Ice Wizard, Lightning, Tornado</v>
      </c>
      <c r="AH400" s="7" t="str">
        <f aca="false">IF(AD400=AF400,AA400,IF(AA400="Win","Loss",IF(AA400="Loss","Win","Draw")))</f>
        <v>Loss</v>
      </c>
      <c r="AI400" s="7" t="s">
        <v>102</v>
      </c>
    </row>
    <row r="401" customFormat="false" ht="15" hidden="false" customHeight="true" outlineLevel="0" collapsed="false">
      <c r="A401" s="7" t="s">
        <v>1342</v>
      </c>
      <c r="B401" s="7" t="n">
        <v>2</v>
      </c>
      <c r="C401" s="7" t="s">
        <v>1324</v>
      </c>
      <c r="D401" s="7" t="s">
        <v>1325</v>
      </c>
      <c r="E401" s="7" t="s">
        <v>1193</v>
      </c>
      <c r="F401" s="7" t="s">
        <v>1194</v>
      </c>
      <c r="G401" s="7" t="s">
        <v>1344</v>
      </c>
      <c r="H401" s="7" t="s">
        <v>81</v>
      </c>
      <c r="I401" s="7" t="s">
        <v>114</v>
      </c>
      <c r="J401" s="7" t="s">
        <v>318</v>
      </c>
      <c r="K401" s="7" t="s">
        <v>319</v>
      </c>
      <c r="L401" s="7" t="s">
        <v>176</v>
      </c>
      <c r="M401" s="7" t="s">
        <v>257</v>
      </c>
      <c r="N401" s="7" t="s">
        <v>118</v>
      </c>
      <c r="O401" s="7" t="s">
        <v>202</v>
      </c>
      <c r="P401" s="7" t="s">
        <v>143</v>
      </c>
      <c r="Q401" s="7" t="s">
        <v>90</v>
      </c>
      <c r="R401" s="7" t="s">
        <v>181</v>
      </c>
      <c r="S401" s="7" t="s">
        <v>180</v>
      </c>
      <c r="T401" s="7" t="s">
        <v>93</v>
      </c>
      <c r="U401" s="7" t="s">
        <v>115</v>
      </c>
      <c r="V401" s="7" t="s">
        <v>155</v>
      </c>
      <c r="W401" s="7" t="s">
        <v>95</v>
      </c>
      <c r="X401" s="7" t="s">
        <v>94</v>
      </c>
      <c r="Y401" s="7" t="n">
        <v>1</v>
      </c>
      <c r="Z401" s="7" t="n">
        <v>0</v>
      </c>
      <c r="AA401" s="7" t="str">
        <f aca="false">IF(Y401&gt;Z401,"Win",IF(Y401&lt;Z401,"Loss","Draw"))</f>
        <v>Win</v>
      </c>
      <c r="AB401" s="7" t="s">
        <v>99</v>
      </c>
      <c r="AC401" s="7" t="s">
        <v>99</v>
      </c>
      <c r="AD401" s="7" t="s">
        <v>1345</v>
      </c>
      <c r="AE401" s="7" t="s">
        <v>1346</v>
      </c>
      <c r="AF401" s="7" t="str">
        <f aca="false">IF(AD401&lt;AE401,AD401,AE401)</f>
        <v>Dart Goblin, Ice Spirit, Rascals, Skeleton Army, Skeleton Barrel, Skeleton King, Vines, Zappies</v>
      </c>
      <c r="AG401" s="7" t="str">
        <f aca="false">IF(AD401&lt;AE401,AE401,AD401)</f>
        <v>Electro Spirit, Fireball, Fisherman, Goblins, Monk, Rage, Royal Giant, Wizard</v>
      </c>
      <c r="AH401" s="7" t="str">
        <f aca="false">IF(AD401=AF401,AA401,IF(AA401="Win","Loss",IF(AA401="Loss","Win","Draw")))</f>
        <v>Win</v>
      </c>
      <c r="AI401" s="7" t="s">
        <v>102</v>
      </c>
    </row>
    <row r="402" customFormat="false" ht="15" hidden="false" customHeight="true" outlineLevel="0" collapsed="false">
      <c r="A402" s="7" t="s">
        <v>1342</v>
      </c>
      <c r="B402" s="7" t="n">
        <v>3</v>
      </c>
      <c r="C402" s="7" t="s">
        <v>1324</v>
      </c>
      <c r="D402" s="7" t="s">
        <v>1325</v>
      </c>
      <c r="E402" s="7" t="s">
        <v>1193</v>
      </c>
      <c r="F402" s="7" t="s">
        <v>1194</v>
      </c>
      <c r="G402" s="7" t="s">
        <v>1347</v>
      </c>
      <c r="H402" s="7" t="s">
        <v>81</v>
      </c>
      <c r="I402" s="7" t="s">
        <v>84</v>
      </c>
      <c r="J402" s="7" t="s">
        <v>128</v>
      </c>
      <c r="K402" s="7" t="s">
        <v>108</v>
      </c>
      <c r="L402" s="7" t="s">
        <v>107</v>
      </c>
      <c r="M402" s="7" t="s">
        <v>88</v>
      </c>
      <c r="N402" s="7" t="s">
        <v>130</v>
      </c>
      <c r="O402" s="7" t="s">
        <v>89</v>
      </c>
      <c r="P402" s="7" t="s">
        <v>111</v>
      </c>
      <c r="Q402" s="7" t="s">
        <v>169</v>
      </c>
      <c r="R402" s="7" t="s">
        <v>199</v>
      </c>
      <c r="S402" s="7" t="s">
        <v>200</v>
      </c>
      <c r="T402" s="7" t="s">
        <v>336</v>
      </c>
      <c r="U402" s="7" t="s">
        <v>136</v>
      </c>
      <c r="V402" s="7" t="s">
        <v>154</v>
      </c>
      <c r="W402" s="7" t="s">
        <v>91</v>
      </c>
      <c r="X402" s="7" t="s">
        <v>393</v>
      </c>
      <c r="Y402" s="7" t="n">
        <v>0</v>
      </c>
      <c r="Z402" s="7" t="n">
        <v>1</v>
      </c>
      <c r="AA402" s="7" t="str">
        <f aca="false">IF(Y402&gt;Z402,"Win",IF(Y402&lt;Z402,"Loss","Draw"))</f>
        <v>Loss</v>
      </c>
      <c r="AB402" s="7" t="s">
        <v>99</v>
      </c>
      <c r="AC402" s="7" t="s">
        <v>99</v>
      </c>
      <c r="AD402" s="7" t="s">
        <v>1348</v>
      </c>
      <c r="AE402" s="7" t="s">
        <v>728</v>
      </c>
      <c r="AF402" s="7" t="str">
        <f aca="false">IF(AD402&lt;AE402,AD402,AE402)</f>
        <v>Archer Queen, Bomber, Fire Spirit, Giant Snowball, Goblin Drill, Goblin Hut, Knight, Poison</v>
      </c>
      <c r="AG402" s="7" t="str">
        <f aca="false">IF(AD402&lt;AE402,AE402,AD402)</f>
        <v>Baby Dragon, Barbarian Barrel, Electro Wizard, Goblin Cage, Golden Knight, Golem, Lightning, Tornado</v>
      </c>
      <c r="AH402" s="7" t="str">
        <f aca="false">IF(AD402=AF402,AA402,IF(AA402="Win","Loss",IF(AA402="Loss","Win","Draw")))</f>
        <v>Loss</v>
      </c>
      <c r="AI402" s="7" t="s">
        <v>102</v>
      </c>
    </row>
    <row r="403" customFormat="false" ht="15" hidden="false" customHeight="true" outlineLevel="0" collapsed="false">
      <c r="A403" s="7" t="s">
        <v>1349</v>
      </c>
      <c r="B403" s="7" t="n">
        <v>1</v>
      </c>
      <c r="C403" s="7" t="s">
        <v>1324</v>
      </c>
      <c r="D403" s="7" t="s">
        <v>1325</v>
      </c>
      <c r="E403" s="7" t="s">
        <v>1193</v>
      </c>
      <c r="F403" s="7" t="s">
        <v>1194</v>
      </c>
      <c r="G403" s="7" t="s">
        <v>1350</v>
      </c>
      <c r="H403" s="7" t="s">
        <v>81</v>
      </c>
      <c r="I403" s="7" t="s">
        <v>375</v>
      </c>
      <c r="J403" s="7" t="s">
        <v>199</v>
      </c>
      <c r="K403" s="7" t="s">
        <v>195</v>
      </c>
      <c r="L403" s="7" t="s">
        <v>85</v>
      </c>
      <c r="M403" s="7" t="s">
        <v>213</v>
      </c>
      <c r="N403" s="7" t="s">
        <v>202</v>
      </c>
      <c r="O403" s="7" t="s">
        <v>336</v>
      </c>
      <c r="P403" s="7" t="s">
        <v>420</v>
      </c>
      <c r="Q403" s="7" t="s">
        <v>140</v>
      </c>
      <c r="R403" s="7" t="s">
        <v>141</v>
      </c>
      <c r="S403" s="7" t="s">
        <v>153</v>
      </c>
      <c r="T403" s="7" t="s">
        <v>336</v>
      </c>
      <c r="U403" s="7" t="s">
        <v>113</v>
      </c>
      <c r="V403" s="7" t="s">
        <v>91</v>
      </c>
      <c r="W403" s="7" t="s">
        <v>97</v>
      </c>
      <c r="X403" s="7" t="s">
        <v>226</v>
      </c>
      <c r="Y403" s="7" t="n">
        <v>1</v>
      </c>
      <c r="Z403" s="7" t="n">
        <v>0</v>
      </c>
      <c r="AA403" s="7" t="str">
        <f aca="false">IF(Y403&gt;Z403,"Win",IF(Y403&lt;Z403,"Loss","Draw"))</f>
        <v>Win</v>
      </c>
      <c r="AB403" s="7" t="s">
        <v>99</v>
      </c>
      <c r="AC403" s="7" t="s">
        <v>99</v>
      </c>
      <c r="AD403" s="7" t="s">
        <v>422</v>
      </c>
      <c r="AE403" s="7" t="s">
        <v>477</v>
      </c>
      <c r="AF403" s="7" t="str">
        <f aca="false">IF(AD403&lt;AE403,AD403,AE403)</f>
        <v>Barbarian Barrel, Bomb Tower, Goblinstein, Magic Archer, Miner, Skeletons, Tornado, Wall Breakers</v>
      </c>
      <c r="AG403" s="7" t="str">
        <f aca="false">IF(AD403&lt;AE403,AE403,AD403)</f>
        <v>Bowler, Executioner, Freeze, Golden Knight, Graveyard, Inferno Dragon, Tornado, Zappies</v>
      </c>
      <c r="AH403" s="7" t="str">
        <f aca="false">IF(AD403=AF403,AA403,IF(AA403="Win","Loss",IF(AA403="Loss","Win","Draw")))</f>
        <v>Loss</v>
      </c>
      <c r="AI403" s="7" t="s">
        <v>102</v>
      </c>
    </row>
    <row r="404" customFormat="false" ht="15" hidden="false" customHeight="true" outlineLevel="0" collapsed="false">
      <c r="A404" s="7" t="s">
        <v>1349</v>
      </c>
      <c r="B404" s="7" t="n">
        <v>2</v>
      </c>
      <c r="C404" s="7" t="s">
        <v>1324</v>
      </c>
      <c r="D404" s="7" t="s">
        <v>1325</v>
      </c>
      <c r="E404" s="7" t="s">
        <v>1193</v>
      </c>
      <c r="F404" s="7" t="s">
        <v>1194</v>
      </c>
      <c r="G404" s="7" t="s">
        <v>1351</v>
      </c>
      <c r="H404" s="7" t="s">
        <v>81</v>
      </c>
      <c r="I404" s="7" t="s">
        <v>140</v>
      </c>
      <c r="J404" s="7" t="s">
        <v>141</v>
      </c>
      <c r="K404" s="7" t="s">
        <v>225</v>
      </c>
      <c r="L404" s="7" t="s">
        <v>226</v>
      </c>
      <c r="M404" s="7" t="s">
        <v>109</v>
      </c>
      <c r="N404" s="7" t="s">
        <v>111</v>
      </c>
      <c r="O404" s="7" t="s">
        <v>120</v>
      </c>
      <c r="P404" s="7" t="s">
        <v>129</v>
      </c>
      <c r="Q404" s="7" t="s">
        <v>84</v>
      </c>
      <c r="R404" s="7" t="s">
        <v>115</v>
      </c>
      <c r="S404" s="7" t="s">
        <v>107</v>
      </c>
      <c r="T404" s="7" t="s">
        <v>144</v>
      </c>
      <c r="U404" s="7" t="s">
        <v>111</v>
      </c>
      <c r="V404" s="7" t="s">
        <v>130</v>
      </c>
      <c r="W404" s="7" t="s">
        <v>109</v>
      </c>
      <c r="X404" s="7" t="s">
        <v>88</v>
      </c>
      <c r="Y404" s="7" t="n">
        <v>0</v>
      </c>
      <c r="Z404" s="7" t="n">
        <v>1</v>
      </c>
      <c r="AA404" s="7" t="str">
        <f aca="false">IF(Y404&gt;Z404,"Win",IF(Y404&lt;Z404,"Loss","Draw"))</f>
        <v>Loss</v>
      </c>
      <c r="AB404" s="7" t="s">
        <v>99</v>
      </c>
      <c r="AC404" s="7" t="s">
        <v>99</v>
      </c>
      <c r="AD404" s="7" t="s">
        <v>1352</v>
      </c>
      <c r="AE404" s="7" t="s">
        <v>315</v>
      </c>
      <c r="AF404" s="7" t="str">
        <f aca="false">IF(AD404&lt;AE404,AD404,AE404)</f>
        <v>Bats, Fire Spirit, Inferno Tower, Magic Archer, Miner, Ronin, Royal Delivery, Wall Breakers</v>
      </c>
      <c r="AG404" s="7" t="str">
        <f aca="false">IF(AD404&lt;AE404,AE404,AD404)</f>
        <v>Bomber, Fire Spirit, Giant Snowball, Goblin Drill, Goblins, Poison, Ronin, Tesla</v>
      </c>
      <c r="AH404" s="7" t="str">
        <f aca="false">IF(AD404=AF404,AA404,IF(AA404="Win","Loss",IF(AA404="Loss","Win","Draw")))</f>
        <v>Loss</v>
      </c>
      <c r="AI404" s="7" t="s">
        <v>102</v>
      </c>
    </row>
    <row r="405" customFormat="false" ht="15" hidden="false" customHeight="true" outlineLevel="0" collapsed="false">
      <c r="A405" s="7" t="s">
        <v>1349</v>
      </c>
      <c r="B405" s="7" t="n">
        <v>3</v>
      </c>
      <c r="C405" s="7" t="s">
        <v>1324</v>
      </c>
      <c r="D405" s="7" t="s">
        <v>1325</v>
      </c>
      <c r="E405" s="7" t="s">
        <v>1193</v>
      </c>
      <c r="F405" s="7" t="s">
        <v>1194</v>
      </c>
      <c r="G405" s="7" t="s">
        <v>1353</v>
      </c>
      <c r="H405" s="7" t="s">
        <v>372</v>
      </c>
      <c r="I405" s="7" t="s">
        <v>210</v>
      </c>
      <c r="J405" s="7" t="s">
        <v>83</v>
      </c>
      <c r="K405" s="7" t="s">
        <v>293</v>
      </c>
      <c r="L405" s="7" t="s">
        <v>182</v>
      </c>
      <c r="M405" s="7" t="s">
        <v>183</v>
      </c>
      <c r="N405" s="7" t="s">
        <v>146</v>
      </c>
      <c r="O405" s="7" t="s">
        <v>240</v>
      </c>
      <c r="P405" s="7" t="s">
        <v>112</v>
      </c>
      <c r="Q405" s="7" t="s">
        <v>168</v>
      </c>
      <c r="R405" s="7" t="s">
        <v>83</v>
      </c>
      <c r="S405" s="7" t="s">
        <v>169</v>
      </c>
      <c r="T405" s="7" t="s">
        <v>93</v>
      </c>
      <c r="U405" s="7" t="s">
        <v>154</v>
      </c>
      <c r="V405" s="7" t="s">
        <v>167</v>
      </c>
      <c r="W405" s="7" t="s">
        <v>89</v>
      </c>
      <c r="X405" s="7" t="s">
        <v>87</v>
      </c>
      <c r="Y405" s="7" t="n">
        <v>3</v>
      </c>
      <c r="Z405" s="7" t="n">
        <v>0</v>
      </c>
      <c r="AA405" s="7" t="str">
        <f aca="false">IF(Y405&gt;Z405,"Win",IF(Y405&lt;Z405,"Loss","Draw"))</f>
        <v>Win</v>
      </c>
      <c r="AB405" s="7" t="s">
        <v>99</v>
      </c>
      <c r="AC405" s="7" t="s">
        <v>99</v>
      </c>
      <c r="AD405" s="7" t="s">
        <v>1354</v>
      </c>
      <c r="AE405" s="7" t="s">
        <v>1040</v>
      </c>
      <c r="AF405" s="7" t="str">
        <f aca="false">IF(AD405&lt;AE405,AD405,AE405)</f>
        <v>Arrows, Bandit, Dark Prince, Earthquake, Furnace, Hog Rider, Mega Knight, Skeleton Dragons</v>
      </c>
      <c r="AG405" s="7" t="str">
        <f aca="false">IF(AD405&lt;AE405,AE405,AD405)</f>
        <v>Baby Dragon, Berserker, Dark Prince, Electro Spirit, Goblin Hut, Lightning, Royal Hogs, The Log</v>
      </c>
      <c r="AH405" s="7" t="str">
        <f aca="false">IF(AD405=AF405,AA405,IF(AA405="Win","Loss",IF(AA405="Loss","Win","Draw")))</f>
        <v>Win</v>
      </c>
      <c r="AI405" s="7" t="s">
        <v>102</v>
      </c>
    </row>
    <row r="406" customFormat="false" ht="15" hidden="false" customHeight="true" outlineLevel="0" collapsed="false">
      <c r="A406" s="5" t="s">
        <v>1355</v>
      </c>
      <c r="B406" s="5" t="n">
        <v>1</v>
      </c>
      <c r="C406" s="5" t="s">
        <v>1324</v>
      </c>
      <c r="D406" s="5" t="s">
        <v>1325</v>
      </c>
      <c r="E406" s="5" t="s">
        <v>1260</v>
      </c>
      <c r="F406" s="5" t="s">
        <v>1261</v>
      </c>
      <c r="G406" s="5" t="s">
        <v>1356</v>
      </c>
      <c r="H406" s="5" t="s">
        <v>372</v>
      </c>
      <c r="I406" s="5" t="s">
        <v>169</v>
      </c>
      <c r="J406" s="5" t="s">
        <v>232</v>
      </c>
      <c r="K406" s="5" t="s">
        <v>168</v>
      </c>
      <c r="L406" s="5" t="s">
        <v>93</v>
      </c>
      <c r="M406" s="5" t="s">
        <v>97</v>
      </c>
      <c r="N406" s="5" t="s">
        <v>170</v>
      </c>
      <c r="O406" s="5" t="s">
        <v>167</v>
      </c>
      <c r="P406" s="5" t="s">
        <v>154</v>
      </c>
      <c r="Q406" s="5" t="s">
        <v>82</v>
      </c>
      <c r="R406" s="5" t="s">
        <v>213</v>
      </c>
      <c r="S406" s="5" t="s">
        <v>84</v>
      </c>
      <c r="T406" s="5" t="s">
        <v>85</v>
      </c>
      <c r="U406" s="5" t="s">
        <v>156</v>
      </c>
      <c r="V406" s="5" t="s">
        <v>109</v>
      </c>
      <c r="W406" s="5" t="s">
        <v>117</v>
      </c>
      <c r="X406" s="5" t="s">
        <v>112</v>
      </c>
      <c r="Y406" s="5" t="n">
        <v>1</v>
      </c>
      <c r="Z406" s="5" t="n">
        <v>0</v>
      </c>
      <c r="AA406" s="5" t="str">
        <f aca="false">IF(Y406&gt;Z406,"Win",IF(Y406&lt;Z406,"Loss","Draw"))</f>
        <v>Win</v>
      </c>
      <c r="AB406" s="5" t="s">
        <v>98</v>
      </c>
      <c r="AC406" s="5" t="s">
        <v>99</v>
      </c>
      <c r="AD406" s="5" t="s">
        <v>418</v>
      </c>
      <c r="AE406" s="5" t="s">
        <v>663</v>
      </c>
      <c r="AF406" s="5" t="str">
        <f aca="false">IF(AD406&lt;AE406,AD406,AE406)</f>
        <v>Archers, Arrows, Bowler, Giant, Giant Snowball, Graveyard, Minions, Ronin</v>
      </c>
      <c r="AG406" s="5" t="str">
        <f aca="false">IF(AD406&lt;AE406,AE406,AD406)</f>
        <v>Baby Dragon, Cannon, Electro Spirit, Lightning, Mighty Miner, Royal Hogs, Skeletons, The Log</v>
      </c>
      <c r="AH406" s="5" t="str">
        <f aca="false">IF(AD406=AF406,AA406,IF(AA406="Win","Loss",IF(AA406="Loss","Win","Draw")))</f>
        <v>Loss</v>
      </c>
      <c r="AI406" s="5" t="s">
        <v>102</v>
      </c>
    </row>
    <row r="407" customFormat="false" ht="15" hidden="false" customHeight="true" outlineLevel="0" collapsed="false">
      <c r="A407" s="5" t="s">
        <v>1355</v>
      </c>
      <c r="B407" s="5" t="n">
        <v>2</v>
      </c>
      <c r="C407" s="5" t="s">
        <v>1324</v>
      </c>
      <c r="D407" s="5" t="s">
        <v>1325</v>
      </c>
      <c r="E407" s="5" t="s">
        <v>1260</v>
      </c>
      <c r="F407" s="5" t="s">
        <v>1261</v>
      </c>
      <c r="G407" s="5" t="s">
        <v>1357</v>
      </c>
      <c r="H407" s="5" t="s">
        <v>372</v>
      </c>
      <c r="I407" s="5" t="s">
        <v>144</v>
      </c>
      <c r="J407" s="5" t="s">
        <v>91</v>
      </c>
      <c r="K407" s="5" t="s">
        <v>82</v>
      </c>
      <c r="L407" s="5" t="s">
        <v>88</v>
      </c>
      <c r="M407" s="5" t="s">
        <v>109</v>
      </c>
      <c r="N407" s="5" t="s">
        <v>143</v>
      </c>
      <c r="O407" s="5" t="s">
        <v>85</v>
      </c>
      <c r="P407" s="5" t="s">
        <v>87</v>
      </c>
      <c r="Q407" s="5" t="s">
        <v>210</v>
      </c>
      <c r="R407" s="5" t="s">
        <v>83</v>
      </c>
      <c r="S407" s="5" t="s">
        <v>239</v>
      </c>
      <c r="T407" s="5" t="s">
        <v>257</v>
      </c>
      <c r="U407" s="5" t="s">
        <v>202</v>
      </c>
      <c r="V407" s="5" t="s">
        <v>146</v>
      </c>
      <c r="W407" s="5" t="s">
        <v>240</v>
      </c>
      <c r="X407" s="5" t="s">
        <v>201</v>
      </c>
      <c r="Y407" s="5" t="n">
        <v>1</v>
      </c>
      <c r="Z407" s="5" t="n">
        <v>0</v>
      </c>
      <c r="AA407" s="5" t="str">
        <f aca="false">IF(Y407&gt;Z407,"Win",IF(Y407&lt;Z407,"Loss","Draw"))</f>
        <v>Win</v>
      </c>
      <c r="AB407" s="5" t="s">
        <v>98</v>
      </c>
      <c r="AC407" s="5" t="s">
        <v>99</v>
      </c>
      <c r="AD407" s="5" t="s">
        <v>679</v>
      </c>
      <c r="AE407" s="5" t="s">
        <v>1358</v>
      </c>
      <c r="AF407" s="5" t="str">
        <f aca="false">IF(AD407&lt;AE407,AD407,AE407)</f>
        <v>Archers, Barbarian Barrel, Berserker, Graveyard, Ice Spirit, Poison, Ronin, Tesla</v>
      </c>
      <c r="AG407" s="5" t="str">
        <f aca="false">IF(AD407&lt;AE407,AE407,AD407)</f>
        <v>Bandit, Battle Ram, Dark Prince, Flying Machine, Mega Knight, Skeleton Dragons, Vines, Zappies</v>
      </c>
      <c r="AH407" s="5" t="str">
        <f aca="false">IF(AD407=AF407,AA407,IF(AA407="Win","Loss",IF(AA407="Loss","Win","Draw")))</f>
        <v>Win</v>
      </c>
      <c r="AI407" s="5" t="s">
        <v>102</v>
      </c>
    </row>
    <row r="408" customFormat="false" ht="15" hidden="false" customHeight="true" outlineLevel="0" collapsed="false">
      <c r="A408" s="5" t="s">
        <v>1355</v>
      </c>
      <c r="B408" s="5" t="n">
        <v>3</v>
      </c>
      <c r="C408" s="5" t="s">
        <v>1324</v>
      </c>
      <c r="D408" s="5" t="s">
        <v>1325</v>
      </c>
      <c r="E408" s="5" t="s">
        <v>1260</v>
      </c>
      <c r="F408" s="5" t="s">
        <v>1261</v>
      </c>
      <c r="G408" s="5" t="s">
        <v>1359</v>
      </c>
      <c r="H408" s="5" t="s">
        <v>81</v>
      </c>
      <c r="I408" s="5" t="s">
        <v>210</v>
      </c>
      <c r="J408" s="5" t="s">
        <v>115</v>
      </c>
      <c r="K408" s="5" t="s">
        <v>199</v>
      </c>
      <c r="L408" s="5" t="s">
        <v>147</v>
      </c>
      <c r="M408" s="5" t="s">
        <v>231</v>
      </c>
      <c r="N408" s="5" t="s">
        <v>112</v>
      </c>
      <c r="O408" s="5" t="s">
        <v>240</v>
      </c>
      <c r="P408" s="5" t="s">
        <v>393</v>
      </c>
      <c r="Q408" s="5" t="s">
        <v>287</v>
      </c>
      <c r="R408" s="5" t="s">
        <v>145</v>
      </c>
      <c r="S408" s="5" t="s">
        <v>169</v>
      </c>
      <c r="T408" s="5" t="s">
        <v>94</v>
      </c>
      <c r="U408" s="5" t="s">
        <v>135</v>
      </c>
      <c r="V408" s="5" t="s">
        <v>148</v>
      </c>
      <c r="W408" s="5" t="s">
        <v>149</v>
      </c>
      <c r="X408" s="5" t="s">
        <v>195</v>
      </c>
      <c r="Y408" s="5" t="n">
        <v>2</v>
      </c>
      <c r="Z408" s="5" t="n">
        <v>1</v>
      </c>
      <c r="AA408" s="5" t="str">
        <f aca="false">IF(Y408&gt;Z408,"Win",IF(Y408&lt;Z408,"Loss","Draw"))</f>
        <v>Win</v>
      </c>
      <c r="AB408" s="5" t="s">
        <v>98</v>
      </c>
      <c r="AC408" s="5" t="s">
        <v>99</v>
      </c>
      <c r="AD408" s="5" t="s">
        <v>1360</v>
      </c>
      <c r="AE408" s="5" t="s">
        <v>1361</v>
      </c>
      <c r="AF408" s="5" t="str">
        <f aca="false">IF(AD408&lt;AE408,AD408,AE408)</f>
        <v>Arrows, Bandit, Electro Wizard, Goblins, Golden Knight, Mega Knight, Ram Rider, Spirit Empress</v>
      </c>
      <c r="AG408" s="5" t="str">
        <f aca="false">IF(AD408&lt;AE408,AE408,AD408)</f>
        <v>Baby Dragon, Balloon, Fireball, Inferno Dragon, Lava Hound, Tombstone, Valkyrie, Zap</v>
      </c>
      <c r="AH408" s="5" t="str">
        <f aca="false">IF(AD408=AF408,AA408,IF(AA408="Win","Loss",IF(AA408="Loss","Win","Draw")))</f>
        <v>Win</v>
      </c>
      <c r="AI408" s="5" t="s">
        <v>102</v>
      </c>
    </row>
    <row r="409" customFormat="false" ht="15" hidden="false" customHeight="true" outlineLevel="0" collapsed="false">
      <c r="A409" s="7" t="s">
        <v>1362</v>
      </c>
      <c r="B409" s="7" t="n">
        <v>1</v>
      </c>
      <c r="C409" s="7" t="s">
        <v>1324</v>
      </c>
      <c r="D409" s="7" t="s">
        <v>1325</v>
      </c>
      <c r="E409" s="7" t="s">
        <v>1260</v>
      </c>
      <c r="F409" s="7" t="s">
        <v>1261</v>
      </c>
      <c r="G409" s="7" t="s">
        <v>1363</v>
      </c>
      <c r="H409" s="7" t="s">
        <v>81</v>
      </c>
      <c r="I409" s="7" t="s">
        <v>84</v>
      </c>
      <c r="J409" s="7" t="s">
        <v>128</v>
      </c>
      <c r="K409" s="7" t="s">
        <v>107</v>
      </c>
      <c r="L409" s="7" t="s">
        <v>111</v>
      </c>
      <c r="M409" s="7" t="s">
        <v>88</v>
      </c>
      <c r="N409" s="7" t="s">
        <v>130</v>
      </c>
      <c r="O409" s="7" t="s">
        <v>97</v>
      </c>
      <c r="P409" s="7" t="s">
        <v>170</v>
      </c>
      <c r="Q409" s="7" t="s">
        <v>90</v>
      </c>
      <c r="R409" s="7" t="s">
        <v>181</v>
      </c>
      <c r="S409" s="7" t="s">
        <v>180</v>
      </c>
      <c r="T409" s="7" t="s">
        <v>95</v>
      </c>
      <c r="U409" s="7" t="s">
        <v>110</v>
      </c>
      <c r="V409" s="7" t="s">
        <v>93</v>
      </c>
      <c r="W409" s="7" t="s">
        <v>94</v>
      </c>
      <c r="X409" s="7" t="s">
        <v>167</v>
      </c>
      <c r="Y409" s="7" t="n">
        <v>1</v>
      </c>
      <c r="Z409" s="7" t="n">
        <v>0</v>
      </c>
      <c r="AA409" s="7" t="str">
        <f aca="false">IF(Y409&gt;Z409,"Win",IF(Y409&lt;Z409,"Loss","Draw"))</f>
        <v>Win</v>
      </c>
      <c r="AB409" s="7" t="s">
        <v>99</v>
      </c>
      <c r="AC409" s="7" t="s">
        <v>99</v>
      </c>
      <c r="AD409" s="7" t="s">
        <v>980</v>
      </c>
      <c r="AE409" s="7" t="s">
        <v>1364</v>
      </c>
      <c r="AF409" s="7" t="str">
        <f aca="false">IF(AD409&lt;AE409,AD409,AE409)</f>
        <v>Bomber, Cannon, Fire Spirit, Giant Snowball, Goblin Drill, Knight, Poison, Skeletons</v>
      </c>
      <c r="AG409" s="7" t="str">
        <f aca="false">IF(AD409&lt;AE409,AE409,AD409)</f>
        <v>Electro Spirit, Fireball, Fisherman, Guards, Monk, Royal Giant, The Log, Wizard</v>
      </c>
      <c r="AH409" s="7" t="str">
        <f aca="false">IF(AD409=AF409,AA409,IF(AA409="Win","Loss",IF(AA409="Loss","Win","Draw")))</f>
        <v>Win</v>
      </c>
      <c r="AI409" s="7" t="s">
        <v>102</v>
      </c>
    </row>
    <row r="410" customFormat="false" ht="15" hidden="false" customHeight="true" outlineLevel="0" collapsed="false">
      <c r="A410" s="7" t="s">
        <v>1362</v>
      </c>
      <c r="B410" s="7" t="n">
        <v>2</v>
      </c>
      <c r="C410" s="7" t="s">
        <v>1324</v>
      </c>
      <c r="D410" s="7" t="s">
        <v>1325</v>
      </c>
      <c r="E410" s="7" t="s">
        <v>1260</v>
      </c>
      <c r="F410" s="7" t="s">
        <v>1261</v>
      </c>
      <c r="G410" s="7" t="s">
        <v>1365</v>
      </c>
      <c r="H410" s="7" t="s">
        <v>372</v>
      </c>
      <c r="I410" s="7" t="s">
        <v>140</v>
      </c>
      <c r="J410" s="7" t="s">
        <v>141</v>
      </c>
      <c r="K410" s="7" t="s">
        <v>225</v>
      </c>
      <c r="L410" s="7" t="s">
        <v>87</v>
      </c>
      <c r="M410" s="7" t="s">
        <v>143</v>
      </c>
      <c r="N410" s="7" t="s">
        <v>120</v>
      </c>
      <c r="O410" s="7" t="s">
        <v>113</v>
      </c>
      <c r="P410" s="7" t="s">
        <v>226</v>
      </c>
      <c r="Q410" s="7" t="s">
        <v>169</v>
      </c>
      <c r="R410" s="7" t="s">
        <v>213</v>
      </c>
      <c r="S410" s="7" t="s">
        <v>199</v>
      </c>
      <c r="T410" s="7" t="s">
        <v>336</v>
      </c>
      <c r="U410" s="7" t="s">
        <v>91</v>
      </c>
      <c r="V410" s="7" t="s">
        <v>596</v>
      </c>
      <c r="W410" s="7" t="s">
        <v>154</v>
      </c>
      <c r="X410" s="7" t="s">
        <v>170</v>
      </c>
      <c r="Y410" s="7" t="n">
        <v>0</v>
      </c>
      <c r="Z410" s="7" t="n">
        <v>1</v>
      </c>
      <c r="AA410" s="7" t="str">
        <f aca="false">IF(Y410&gt;Z410,"Win",IF(Y410&lt;Z410,"Loss","Draw"))</f>
        <v>Loss</v>
      </c>
      <c r="AB410" s="7" t="s">
        <v>99</v>
      </c>
      <c r="AC410" s="7" t="s">
        <v>99</v>
      </c>
      <c r="AD410" s="7" t="s">
        <v>1366</v>
      </c>
      <c r="AE410" s="7" t="s">
        <v>1367</v>
      </c>
      <c r="AF410" s="7" t="str">
        <f aca="false">IF(AD410&lt;AE410,AD410,AE410)</f>
        <v>Baby Dragon, Barbarian Barrel, Bowler, Cannon, Electro Giant, Golden Knight, Lightning, Tornado</v>
      </c>
      <c r="AG410" s="7" t="str">
        <f aca="false">IF(AD410&lt;AE410,AE410,AD410)</f>
        <v>Bats, Berserker, Bomb Tower, Ice Spirit, Magic Archer, Miner, Royal Delivery, Wall Breakers</v>
      </c>
      <c r="AH410" s="7" t="str">
        <f aca="false">IF(AD410=AF410,AA410,IF(AA410="Win","Loss",IF(AA410="Loss","Win","Draw")))</f>
        <v>Win</v>
      </c>
      <c r="AI410" s="7" t="s">
        <v>102</v>
      </c>
    </row>
    <row r="411" customFormat="false" ht="15" hidden="false" customHeight="true" outlineLevel="0" collapsed="false">
      <c r="A411" s="7" t="s">
        <v>1362</v>
      </c>
      <c r="B411" s="7" t="n">
        <v>3</v>
      </c>
      <c r="C411" s="7" t="s">
        <v>1324</v>
      </c>
      <c r="D411" s="7" t="s">
        <v>1325</v>
      </c>
      <c r="E411" s="7" t="s">
        <v>1260</v>
      </c>
      <c r="F411" s="7" t="s">
        <v>1261</v>
      </c>
      <c r="G411" s="7" t="s">
        <v>1368</v>
      </c>
      <c r="H411" s="7" t="s">
        <v>372</v>
      </c>
      <c r="I411" s="7" t="s">
        <v>142</v>
      </c>
      <c r="J411" s="7" t="s">
        <v>115</v>
      </c>
      <c r="K411" s="7" t="s">
        <v>176</v>
      </c>
      <c r="L411" s="7" t="s">
        <v>167</v>
      </c>
      <c r="M411" s="7" t="s">
        <v>93</v>
      </c>
      <c r="N411" s="7" t="s">
        <v>144</v>
      </c>
      <c r="O411" s="7" t="s">
        <v>109</v>
      </c>
      <c r="P411" s="7" t="s">
        <v>334</v>
      </c>
      <c r="Q411" s="7" t="s">
        <v>271</v>
      </c>
      <c r="R411" s="7" t="s">
        <v>232</v>
      </c>
      <c r="S411" s="7" t="s">
        <v>115</v>
      </c>
      <c r="T411" s="7" t="s">
        <v>143</v>
      </c>
      <c r="U411" s="7" t="s">
        <v>182</v>
      </c>
      <c r="V411" s="7" t="s">
        <v>183</v>
      </c>
      <c r="W411" s="7" t="s">
        <v>113</v>
      </c>
      <c r="X411" s="7" t="s">
        <v>120</v>
      </c>
      <c r="Y411" s="7" t="n">
        <v>1</v>
      </c>
      <c r="Z411" s="7" t="n">
        <v>0</v>
      </c>
      <c r="AA411" s="7" t="str">
        <f aca="false">IF(Y411&gt;Z411,"Win",IF(Y411&lt;Z411,"Loss","Draw"))</f>
        <v>Win</v>
      </c>
      <c r="AB411" s="7" t="s">
        <v>99</v>
      </c>
      <c r="AC411" s="7" t="s">
        <v>99</v>
      </c>
      <c r="AD411" s="7" t="s">
        <v>1369</v>
      </c>
      <c r="AE411" s="7" t="s">
        <v>1370</v>
      </c>
      <c r="AF411" s="7" t="str">
        <f aca="false">IF(AD411&lt;AE411,AD411,AE411)</f>
        <v>Bomb Tower, Earthquake, Firecracker, Goblins, Hog Rider, Ice Spirit, Mighty Miner, Royal Delivery</v>
      </c>
      <c r="AG411" s="7" t="str">
        <f aca="false">IF(AD411&lt;AE411,AE411,AD411)</f>
        <v>Dart Goblin, Electro Spirit, Goblin Barrel, Goblins, Rocket, Ronin, Tesla, The Log</v>
      </c>
      <c r="AH411" s="7" t="str">
        <f aca="false">IF(AD411=AF411,AA411,IF(AA411="Win","Loss",IF(AA411="Loss","Win","Draw")))</f>
        <v>Loss</v>
      </c>
      <c r="AI411" s="7" t="s">
        <v>102</v>
      </c>
    </row>
    <row r="412" customFormat="false" ht="15" hidden="false" customHeight="true" outlineLevel="0" collapsed="false">
      <c r="A412" s="7" t="s">
        <v>1371</v>
      </c>
      <c r="B412" s="7" t="n">
        <v>1</v>
      </c>
      <c r="C412" s="7" t="s">
        <v>1324</v>
      </c>
      <c r="D412" s="7" t="s">
        <v>1325</v>
      </c>
      <c r="E412" s="7" t="s">
        <v>1260</v>
      </c>
      <c r="F412" s="7" t="s">
        <v>1261</v>
      </c>
      <c r="G412" s="7" t="s">
        <v>1372</v>
      </c>
      <c r="H412" s="7" t="s">
        <v>81</v>
      </c>
      <c r="I412" s="7" t="s">
        <v>116</v>
      </c>
      <c r="J412" s="7" t="s">
        <v>213</v>
      </c>
      <c r="K412" s="7" t="s">
        <v>114</v>
      </c>
      <c r="L412" s="7" t="s">
        <v>176</v>
      </c>
      <c r="M412" s="7" t="s">
        <v>118</v>
      </c>
      <c r="N412" s="7" t="s">
        <v>91</v>
      </c>
      <c r="O412" s="7" t="s">
        <v>94</v>
      </c>
      <c r="P412" s="7" t="s">
        <v>97</v>
      </c>
      <c r="Q412" s="7" t="s">
        <v>116</v>
      </c>
      <c r="R412" s="7" t="s">
        <v>115</v>
      </c>
      <c r="S412" s="7" t="s">
        <v>1087</v>
      </c>
      <c r="T412" s="7" t="s">
        <v>112</v>
      </c>
      <c r="U412" s="7" t="s">
        <v>226</v>
      </c>
      <c r="V412" s="7" t="s">
        <v>146</v>
      </c>
      <c r="W412" s="7" t="s">
        <v>118</v>
      </c>
      <c r="X412" s="7" t="s">
        <v>119</v>
      </c>
      <c r="Y412" s="7" t="n">
        <v>1</v>
      </c>
      <c r="Z412" s="7" t="n">
        <v>0</v>
      </c>
      <c r="AA412" s="7" t="str">
        <f aca="false">IF(Y412&gt;Z412,"Win",IF(Y412&lt;Z412,"Loss","Draw"))</f>
        <v>Win</v>
      </c>
      <c r="AB412" s="7" t="s">
        <v>99</v>
      </c>
      <c r="AC412" s="7" t="s">
        <v>99</v>
      </c>
      <c r="AD412" s="7" t="s">
        <v>1373</v>
      </c>
      <c r="AE412" s="7" t="s">
        <v>1374</v>
      </c>
      <c r="AF412" s="7" t="str">
        <f aca="false">IF(AD412&lt;AE412,AD412,AE412)</f>
        <v>Arrows, Cannon Cart, Goblins, Miner, Minion Horde, Mortar, Rascals, Skeleton Dragons</v>
      </c>
      <c r="AG412" s="7" t="str">
        <f aca="false">IF(AD412&lt;AE412,AE412,AD412)</f>
        <v>Barbarian Barrel, Bowler, Dart Goblin, Fireball, Mortar, Rascals, Skeleton Barrel, Skeletons</v>
      </c>
      <c r="AH412" s="7" t="str">
        <f aca="false">IF(AD412=AF412,AA412,IF(AA412="Win","Loss",IF(AA412="Loss","Win","Draw")))</f>
        <v>Loss</v>
      </c>
      <c r="AI412" s="7" t="s">
        <v>102</v>
      </c>
    </row>
    <row r="413" customFormat="false" ht="15" hidden="false" customHeight="true" outlineLevel="0" collapsed="false">
      <c r="A413" s="7" t="s">
        <v>1371</v>
      </c>
      <c r="B413" s="7" t="n">
        <v>2</v>
      </c>
      <c r="C413" s="7" t="s">
        <v>1324</v>
      </c>
      <c r="D413" s="7" t="s">
        <v>1325</v>
      </c>
      <c r="E413" s="7" t="s">
        <v>1260</v>
      </c>
      <c r="F413" s="7" t="s">
        <v>1261</v>
      </c>
      <c r="G413" s="7" t="s">
        <v>1375</v>
      </c>
      <c r="H413" s="7" t="s">
        <v>372</v>
      </c>
      <c r="I413" s="7" t="s">
        <v>168</v>
      </c>
      <c r="J413" s="7" t="s">
        <v>141</v>
      </c>
      <c r="K413" s="7" t="s">
        <v>144</v>
      </c>
      <c r="L413" s="7" t="s">
        <v>154</v>
      </c>
      <c r="M413" s="7" t="s">
        <v>167</v>
      </c>
      <c r="N413" s="7" t="s">
        <v>109</v>
      </c>
      <c r="O413" s="7" t="s">
        <v>143</v>
      </c>
      <c r="P413" s="7" t="s">
        <v>87</v>
      </c>
      <c r="Q413" s="7" t="s">
        <v>135</v>
      </c>
      <c r="R413" s="7" t="s">
        <v>199</v>
      </c>
      <c r="S413" s="7" t="s">
        <v>210</v>
      </c>
      <c r="T413" s="7" t="s">
        <v>231</v>
      </c>
      <c r="U413" s="7" t="s">
        <v>109</v>
      </c>
      <c r="V413" s="7" t="s">
        <v>117</v>
      </c>
      <c r="W413" s="7" t="s">
        <v>393</v>
      </c>
      <c r="X413" s="7" t="s">
        <v>94</v>
      </c>
      <c r="Y413" s="7" t="n">
        <v>1</v>
      </c>
      <c r="Z413" s="7" t="n">
        <v>0</v>
      </c>
      <c r="AA413" s="7" t="str">
        <f aca="false">IF(Y413&gt;Z413,"Win",IF(Y413&lt;Z413,"Loss","Draw"))</f>
        <v>Win</v>
      </c>
      <c r="AB413" s="7" t="s">
        <v>99</v>
      </c>
      <c r="AC413" s="7" t="s">
        <v>99</v>
      </c>
      <c r="AD413" s="7" t="s">
        <v>1376</v>
      </c>
      <c r="AE413" s="7" t="s">
        <v>1377</v>
      </c>
      <c r="AF413" s="7" t="str">
        <f aca="false">IF(AD413&lt;AE413,AD413,AE413)</f>
        <v>Berserker, Ice Spirit, Lightning, Magic Archer, Ronin, Royal Hogs, Tesla, The Log</v>
      </c>
      <c r="AG413" s="7" t="str">
        <f aca="false">IF(AD413&lt;AE413,AE413,AD413)</f>
        <v>Electro Wizard, Fireball, Golden Knight, Mega Knight, Minions, Ram Rider, Ronin, Zap</v>
      </c>
      <c r="AH413" s="7" t="str">
        <f aca="false">IF(AD413=AF413,AA413,IF(AA413="Win","Loss",IF(AA413="Loss","Win","Draw")))</f>
        <v>Win</v>
      </c>
      <c r="AI413" s="7" t="s">
        <v>102</v>
      </c>
    </row>
    <row r="414" customFormat="false" ht="15" hidden="false" customHeight="true" outlineLevel="0" collapsed="false">
      <c r="A414" s="7" t="s">
        <v>1371</v>
      </c>
      <c r="B414" s="7" t="n">
        <v>3</v>
      </c>
      <c r="C414" s="7" t="s">
        <v>1324</v>
      </c>
      <c r="D414" s="7" t="s">
        <v>1325</v>
      </c>
      <c r="E414" s="7" t="s">
        <v>1260</v>
      </c>
      <c r="F414" s="7" t="s">
        <v>1261</v>
      </c>
      <c r="G414" s="7" t="s">
        <v>1378</v>
      </c>
      <c r="H414" s="7" t="s">
        <v>81</v>
      </c>
      <c r="I414" s="7" t="s">
        <v>412</v>
      </c>
      <c r="J414" s="7" t="s">
        <v>199</v>
      </c>
      <c r="K414" s="7" t="s">
        <v>239</v>
      </c>
      <c r="L414" s="7" t="s">
        <v>146</v>
      </c>
      <c r="M414" s="7" t="s">
        <v>202</v>
      </c>
      <c r="N414" s="7" t="s">
        <v>227</v>
      </c>
      <c r="O414" s="7" t="s">
        <v>112</v>
      </c>
      <c r="P414" s="7" t="s">
        <v>240</v>
      </c>
      <c r="Q414" s="7" t="s">
        <v>239</v>
      </c>
      <c r="R414" s="7" t="s">
        <v>83</v>
      </c>
      <c r="S414" s="7" t="s">
        <v>169</v>
      </c>
      <c r="T414" s="7" t="s">
        <v>412</v>
      </c>
      <c r="U414" s="7" t="s">
        <v>84</v>
      </c>
      <c r="V414" s="7" t="s">
        <v>227</v>
      </c>
      <c r="W414" s="7" t="s">
        <v>240</v>
      </c>
      <c r="X414" s="7" t="s">
        <v>257</v>
      </c>
      <c r="Y414" s="7" t="n">
        <v>2</v>
      </c>
      <c r="Z414" s="7" t="n">
        <v>1</v>
      </c>
      <c r="AA414" s="7" t="str">
        <f aca="false">IF(Y414&gt;Z414,"Win",IF(Y414&lt;Z414,"Loss","Draw"))</f>
        <v>Win</v>
      </c>
      <c r="AB414" s="7" t="s">
        <v>99</v>
      </c>
      <c r="AC414" s="7" t="s">
        <v>99</v>
      </c>
      <c r="AD414" s="7" t="s">
        <v>1379</v>
      </c>
      <c r="AE414" s="7" t="s">
        <v>1380</v>
      </c>
      <c r="AF414" s="7" t="str">
        <f aca="false">IF(AD414&lt;AE414,AD414,AE414)</f>
        <v>Arrows, Bandit, Battle Ram, Golden Knight, Mother Witch, P.E.K.K.A, Skeleton Dragons, Zappies</v>
      </c>
      <c r="AG414" s="7" t="str">
        <f aca="false">IF(AD414&lt;AE414,AE414,AD414)</f>
        <v>Baby Dragon, Bandit, Battle Ram, Dark Prince, Giant Snowball, Mother Witch, P.E.K.K.A, Vines</v>
      </c>
      <c r="AH414" s="7" t="str">
        <f aca="false">IF(AD414=AF414,AA414,IF(AA414="Win","Loss",IF(AA414="Loss","Win","Draw")))</f>
        <v>Win</v>
      </c>
      <c r="AI414" s="7" t="s">
        <v>102</v>
      </c>
    </row>
    <row r="415" customFormat="false" ht="15" hidden="false" customHeight="true" outlineLevel="0" collapsed="false">
      <c r="A415" s="7" t="s">
        <v>1381</v>
      </c>
      <c r="B415" s="7" t="n">
        <v>1</v>
      </c>
      <c r="C415" s="7" t="s">
        <v>1324</v>
      </c>
      <c r="D415" s="7" t="s">
        <v>1325</v>
      </c>
      <c r="E415" s="7" t="s">
        <v>1260</v>
      </c>
      <c r="F415" s="7" t="s">
        <v>1261</v>
      </c>
      <c r="G415" s="7" t="s">
        <v>1382</v>
      </c>
      <c r="H415" s="7" t="s">
        <v>372</v>
      </c>
      <c r="I415" s="7" t="s">
        <v>169</v>
      </c>
      <c r="J415" s="7" t="s">
        <v>199</v>
      </c>
      <c r="K415" s="7" t="s">
        <v>200</v>
      </c>
      <c r="L415" s="7" t="s">
        <v>136</v>
      </c>
      <c r="M415" s="7" t="s">
        <v>154</v>
      </c>
      <c r="N415" s="7" t="s">
        <v>191</v>
      </c>
      <c r="O415" s="7" t="s">
        <v>336</v>
      </c>
      <c r="P415" s="7" t="s">
        <v>91</v>
      </c>
      <c r="Q415" s="7" t="s">
        <v>168</v>
      </c>
      <c r="R415" s="7" t="s">
        <v>141</v>
      </c>
      <c r="S415" s="7" t="s">
        <v>144</v>
      </c>
      <c r="T415" s="7" t="s">
        <v>109</v>
      </c>
      <c r="U415" s="7" t="s">
        <v>154</v>
      </c>
      <c r="V415" s="7" t="s">
        <v>143</v>
      </c>
      <c r="W415" s="7" t="s">
        <v>167</v>
      </c>
      <c r="X415" s="7" t="s">
        <v>97</v>
      </c>
      <c r="Y415" s="7" t="n">
        <v>1</v>
      </c>
      <c r="Z415" s="7" t="n">
        <v>2</v>
      </c>
      <c r="AA415" s="7" t="str">
        <f aca="false">IF(Y415&gt;Z415,"Win",IF(Y415&lt;Z415,"Loss","Draw"))</f>
        <v>Loss</v>
      </c>
      <c r="AB415" s="7" t="s">
        <v>99</v>
      </c>
      <c r="AC415" s="7" t="s">
        <v>99</v>
      </c>
      <c r="AD415" s="7" t="s">
        <v>778</v>
      </c>
      <c r="AE415" s="7" t="s">
        <v>1383</v>
      </c>
      <c r="AF415" s="7" t="str">
        <f aca="false">IF(AD415&lt;AE415,AD415,AE415)</f>
        <v>Baby Dragon, Barbarian Barrel, Goblin Cage, Golden Knight, Golem, Ice Wizard, Lightning, Tornado</v>
      </c>
      <c r="AG415" s="7" t="str">
        <f aca="false">IF(AD415&lt;AE415,AE415,AD415)</f>
        <v>Ice Spirit, Lightning, Magic Archer, Ronin, Royal Hogs, Skeletons, Tesla, The Log</v>
      </c>
      <c r="AH415" s="7" t="str">
        <f aca="false">IF(AD415=AF415,AA415,IF(AA415="Win","Loss",IF(AA415="Loss","Win","Draw")))</f>
        <v>Loss</v>
      </c>
      <c r="AI415" s="7" t="s">
        <v>102</v>
      </c>
    </row>
    <row r="416" customFormat="false" ht="15" hidden="false" customHeight="true" outlineLevel="0" collapsed="false">
      <c r="A416" s="7" t="s">
        <v>1381</v>
      </c>
      <c r="B416" s="7" t="n">
        <v>2</v>
      </c>
      <c r="C416" s="7" t="s">
        <v>1324</v>
      </c>
      <c r="D416" s="7" t="s">
        <v>1325</v>
      </c>
      <c r="E416" s="7" t="s">
        <v>1260</v>
      </c>
      <c r="F416" s="7" t="s">
        <v>1261</v>
      </c>
      <c r="G416" s="7" t="s">
        <v>1384</v>
      </c>
      <c r="H416" s="7" t="s">
        <v>81</v>
      </c>
      <c r="I416" s="7" t="s">
        <v>142</v>
      </c>
      <c r="J416" s="7" t="s">
        <v>232</v>
      </c>
      <c r="K416" s="7" t="s">
        <v>176</v>
      </c>
      <c r="L416" s="7" t="s">
        <v>140</v>
      </c>
      <c r="M416" s="7" t="s">
        <v>143</v>
      </c>
      <c r="N416" s="7" t="s">
        <v>87</v>
      </c>
      <c r="O416" s="7" t="s">
        <v>120</v>
      </c>
      <c r="P416" s="7" t="s">
        <v>144</v>
      </c>
      <c r="Q416" s="7" t="s">
        <v>142</v>
      </c>
      <c r="R416" s="7" t="s">
        <v>83</v>
      </c>
      <c r="S416" s="7" t="s">
        <v>140</v>
      </c>
      <c r="T416" s="7" t="s">
        <v>176</v>
      </c>
      <c r="U416" s="7" t="s">
        <v>115</v>
      </c>
      <c r="V416" s="7" t="s">
        <v>111</v>
      </c>
      <c r="W416" s="7" t="s">
        <v>170</v>
      </c>
      <c r="X416" s="7" t="s">
        <v>120</v>
      </c>
      <c r="Y416" s="7" t="n">
        <v>0</v>
      </c>
      <c r="Z416" s="7" t="n">
        <v>1</v>
      </c>
      <c r="AA416" s="7" t="str">
        <f aca="false">IF(Y416&gt;Z416,"Win",IF(Y416&lt;Z416,"Loss","Draw"))</f>
        <v>Loss</v>
      </c>
      <c r="AB416" s="7" t="s">
        <v>99</v>
      </c>
      <c r="AC416" s="7" t="s">
        <v>99</v>
      </c>
      <c r="AD416" s="7" t="s">
        <v>1385</v>
      </c>
      <c r="AE416" s="7" t="s">
        <v>1386</v>
      </c>
      <c r="AF416" s="7" t="str">
        <f aca="false">IF(AD416&lt;AE416,AD416,AE416)</f>
        <v>Berserker, Dart Goblin, Goblin Barrel, Ice Spirit, Mighty Miner, Royal Delivery, Tesla, Wall Breakers</v>
      </c>
      <c r="AG416" s="7" t="str">
        <f aca="false">IF(AD416&lt;AE416,AE416,AD416)</f>
        <v>Cannon, Dark Prince, Dart Goblin, Fire Spirit, Goblin Barrel, Goblins, Royal Delivery, Wall Breakers</v>
      </c>
      <c r="AH416" s="7" t="str">
        <f aca="false">IF(AD416=AF416,AA416,IF(AA416="Win","Loss",IF(AA416="Loss","Win","Draw")))</f>
        <v>Loss</v>
      </c>
      <c r="AI416" s="7" t="s">
        <v>102</v>
      </c>
    </row>
    <row r="417" customFormat="false" ht="15" hidden="false" customHeight="true" outlineLevel="0" collapsed="false">
      <c r="A417" s="7" t="s">
        <v>1381</v>
      </c>
      <c r="B417" s="7" t="n">
        <v>3</v>
      </c>
      <c r="C417" s="7" t="s">
        <v>1324</v>
      </c>
      <c r="D417" s="7" t="s">
        <v>1325</v>
      </c>
      <c r="E417" s="7" t="s">
        <v>1260</v>
      </c>
      <c r="F417" s="7" t="s">
        <v>1261</v>
      </c>
      <c r="G417" s="7" t="s">
        <v>1387</v>
      </c>
      <c r="H417" s="7" t="s">
        <v>372</v>
      </c>
      <c r="I417" s="7" t="s">
        <v>319</v>
      </c>
      <c r="J417" s="7" t="s">
        <v>318</v>
      </c>
      <c r="K417" s="7" t="s">
        <v>114</v>
      </c>
      <c r="L417" s="7" t="s">
        <v>118</v>
      </c>
      <c r="M417" s="7" t="s">
        <v>202</v>
      </c>
      <c r="N417" s="7" t="s">
        <v>257</v>
      </c>
      <c r="O417" s="7" t="s">
        <v>111</v>
      </c>
      <c r="P417" s="7" t="s">
        <v>109</v>
      </c>
      <c r="Q417" s="7" t="s">
        <v>169</v>
      </c>
      <c r="R417" s="7" t="s">
        <v>199</v>
      </c>
      <c r="S417" s="7" t="s">
        <v>90</v>
      </c>
      <c r="T417" s="7" t="s">
        <v>393</v>
      </c>
      <c r="U417" s="7" t="s">
        <v>149</v>
      </c>
      <c r="V417" s="7" t="s">
        <v>94</v>
      </c>
      <c r="W417" s="7" t="s">
        <v>336</v>
      </c>
      <c r="X417" s="7" t="s">
        <v>91</v>
      </c>
      <c r="Y417" s="7" t="n">
        <v>1</v>
      </c>
      <c r="Z417" s="7" t="n">
        <v>0</v>
      </c>
      <c r="AA417" s="7" t="str">
        <f aca="false">IF(Y417&gt;Z417,"Win",IF(Y417&lt;Z417,"Loss","Draw"))</f>
        <v>Win</v>
      </c>
      <c r="AB417" s="7" t="s">
        <v>99</v>
      </c>
      <c r="AC417" s="7" t="s">
        <v>99</v>
      </c>
      <c r="AD417" s="7" t="s">
        <v>1388</v>
      </c>
      <c r="AE417" s="7" t="s">
        <v>1389</v>
      </c>
      <c r="AF417" s="7" t="str">
        <f aca="false">IF(AD417&lt;AE417,AD417,AE417)</f>
        <v>Baby Dragon, Barbarian Barrel, Electro Wizard, Fireball, Golden Knight, Royal Giant, Tombstone, Tornado</v>
      </c>
      <c r="AG417" s="7" t="str">
        <f aca="false">IF(AD417&lt;AE417,AE417,AD417)</f>
        <v>Fire Spirit, Rascals, Ronin, Skeleton Army, Skeleton Barrel, Skeleton King, Vines, Zappies</v>
      </c>
      <c r="AH417" s="7" t="str">
        <f aca="false">IF(AD417=AF417,AA417,IF(AA417="Win","Loss",IF(AA417="Loss","Win","Draw")))</f>
        <v>Loss</v>
      </c>
      <c r="AI417" s="7" t="s">
        <v>102</v>
      </c>
    </row>
    <row r="418" customFormat="false" ht="15" hidden="false" customHeight="true" outlineLevel="0" collapsed="false">
      <c r="A418" s="5" t="s">
        <v>1390</v>
      </c>
      <c r="B418" s="5" t="n">
        <v>1</v>
      </c>
      <c r="C418" s="5" t="s">
        <v>1324</v>
      </c>
      <c r="D418" s="5" t="s">
        <v>1325</v>
      </c>
      <c r="E418" s="5" t="s">
        <v>1391</v>
      </c>
      <c r="F418" s="5" t="s">
        <v>1392</v>
      </c>
      <c r="G418" s="5" t="s">
        <v>1393</v>
      </c>
      <c r="H418" s="5" t="s">
        <v>1394</v>
      </c>
      <c r="I418" s="5" t="s">
        <v>169</v>
      </c>
      <c r="J418" s="5" t="s">
        <v>199</v>
      </c>
      <c r="K418" s="5" t="s">
        <v>200</v>
      </c>
      <c r="L418" s="5" t="s">
        <v>136</v>
      </c>
      <c r="M418" s="5" t="s">
        <v>154</v>
      </c>
      <c r="N418" s="5" t="s">
        <v>191</v>
      </c>
      <c r="O418" s="5" t="s">
        <v>336</v>
      </c>
      <c r="P418" s="5" t="s">
        <v>91</v>
      </c>
      <c r="Q418" s="5" t="s">
        <v>239</v>
      </c>
      <c r="R418" s="5" t="s">
        <v>199</v>
      </c>
      <c r="S418" s="5" t="s">
        <v>210</v>
      </c>
      <c r="T418" s="5" t="s">
        <v>202</v>
      </c>
      <c r="U418" s="5" t="s">
        <v>227</v>
      </c>
      <c r="V418" s="5" t="s">
        <v>146</v>
      </c>
      <c r="W418" s="5" t="s">
        <v>109</v>
      </c>
      <c r="X418" s="5" t="s">
        <v>112</v>
      </c>
      <c r="Y418" s="5" t="n">
        <v>0</v>
      </c>
      <c r="Z418" s="5" t="n">
        <v>1</v>
      </c>
      <c r="AA418" s="5" t="str">
        <f aca="false">IF(Y418&gt;Z418,"Win",IF(Y418&lt;Z418,"Loss","Draw"))</f>
        <v>Loss</v>
      </c>
      <c r="AB418" s="5" t="s">
        <v>98</v>
      </c>
      <c r="AC418" s="5" t="s">
        <v>99</v>
      </c>
      <c r="AD418" s="5" t="s">
        <v>778</v>
      </c>
      <c r="AE418" s="5" t="s">
        <v>1395</v>
      </c>
      <c r="AF418" s="5" t="str">
        <f aca="false">IF(AD418&lt;AE418,AD418,AE418)</f>
        <v>Arrows, Battle Ram, Golden Knight, Mega Knight, Mother Witch, Ronin, Skeleton Dragons, Zappies</v>
      </c>
      <c r="AG418" s="5" t="str">
        <f aca="false">IF(AD418&lt;AE418,AE418,AD418)</f>
        <v>Baby Dragon, Barbarian Barrel, Goblin Cage, Golden Knight, Golem, Ice Wizard, Lightning, Tornado</v>
      </c>
      <c r="AH418" s="5" t="str">
        <f aca="false">IF(AD418=AF418,AA418,IF(AA418="Win","Loss",IF(AA418="Loss","Win","Draw")))</f>
        <v>Win</v>
      </c>
      <c r="AI418" s="5" t="s">
        <v>102</v>
      </c>
    </row>
    <row r="419" customFormat="false" ht="15" hidden="false" customHeight="true" outlineLevel="0" collapsed="false">
      <c r="A419" s="5" t="s">
        <v>1390</v>
      </c>
      <c r="B419" s="5" t="n">
        <v>2</v>
      </c>
      <c r="C419" s="5" t="s">
        <v>1324</v>
      </c>
      <c r="D419" s="5" t="s">
        <v>1325</v>
      </c>
      <c r="E419" s="5" t="s">
        <v>1391</v>
      </c>
      <c r="F419" s="5" t="s">
        <v>1392</v>
      </c>
      <c r="G419" s="5" t="s">
        <v>1396</v>
      </c>
      <c r="H419" s="5" t="s">
        <v>1394</v>
      </c>
      <c r="I419" s="5" t="s">
        <v>168</v>
      </c>
      <c r="J419" s="5" t="s">
        <v>115</v>
      </c>
      <c r="K419" s="5" t="s">
        <v>82</v>
      </c>
      <c r="L419" s="5" t="s">
        <v>167</v>
      </c>
      <c r="M419" s="5" t="s">
        <v>94</v>
      </c>
      <c r="N419" s="5" t="s">
        <v>144</v>
      </c>
      <c r="O419" s="5" t="s">
        <v>109</v>
      </c>
      <c r="P419" s="5" t="s">
        <v>111</v>
      </c>
      <c r="Q419" s="5" t="s">
        <v>116</v>
      </c>
      <c r="R419" s="5" t="s">
        <v>115</v>
      </c>
      <c r="S419" s="5" t="s">
        <v>114</v>
      </c>
      <c r="T419" s="5" t="s">
        <v>117</v>
      </c>
      <c r="U419" s="5" t="s">
        <v>118</v>
      </c>
      <c r="V419" s="5" t="s">
        <v>91</v>
      </c>
      <c r="W419" s="5" t="s">
        <v>94</v>
      </c>
      <c r="X419" s="5" t="s">
        <v>119</v>
      </c>
      <c r="Y419" s="5" t="n">
        <v>0</v>
      </c>
      <c r="Z419" s="5" t="n">
        <v>1</v>
      </c>
      <c r="AA419" s="5" t="str">
        <f aca="false">IF(Y419&gt;Z419,"Win",IF(Y419&lt;Z419,"Loss","Draw"))</f>
        <v>Loss</v>
      </c>
      <c r="AB419" s="5" t="s">
        <v>98</v>
      </c>
      <c r="AC419" s="5" t="s">
        <v>99</v>
      </c>
      <c r="AD419" s="5" t="s">
        <v>1397</v>
      </c>
      <c r="AE419" s="5" t="s">
        <v>185</v>
      </c>
      <c r="AF419" s="5" t="str">
        <f aca="false">IF(AD419&lt;AE419,AD419,AE419)</f>
        <v>Archers, Fire Spirit, Fireball, Goblins, Ronin, Royal Hogs, Tesla, The Log</v>
      </c>
      <c r="AG419" s="5" t="str">
        <f aca="false">IF(AD419&lt;AE419,AE419,AD419)</f>
        <v>Barbarian Barrel, Cannon Cart, Fireball, Goblins, Minions, Mortar, Rascals, Skeleton Barrel</v>
      </c>
      <c r="AH419" s="5" t="str">
        <f aca="false">IF(AD419=AF419,AA419,IF(AA419="Win","Loss",IF(AA419="Loss","Win","Draw")))</f>
        <v>Loss</v>
      </c>
      <c r="AI419" s="5" t="s">
        <v>102</v>
      </c>
    </row>
    <row r="420" customFormat="false" ht="15" hidden="false" customHeight="true" outlineLevel="0" collapsed="false">
      <c r="A420" s="5" t="s">
        <v>1390</v>
      </c>
      <c r="B420" s="5" t="n">
        <v>3</v>
      </c>
      <c r="C420" s="5" t="s">
        <v>1324</v>
      </c>
      <c r="D420" s="5" t="s">
        <v>1325</v>
      </c>
      <c r="E420" s="5" t="s">
        <v>1391</v>
      </c>
      <c r="F420" s="5" t="s">
        <v>1392</v>
      </c>
      <c r="G420" s="5" t="s">
        <v>1398</v>
      </c>
      <c r="H420" s="5" t="s">
        <v>372</v>
      </c>
      <c r="I420" s="5" t="s">
        <v>158</v>
      </c>
      <c r="J420" s="5" t="s">
        <v>157</v>
      </c>
      <c r="K420" s="5" t="s">
        <v>213</v>
      </c>
      <c r="L420" s="5" t="s">
        <v>112</v>
      </c>
      <c r="M420" s="5" t="s">
        <v>84</v>
      </c>
      <c r="N420" s="5" t="s">
        <v>117</v>
      </c>
      <c r="O420" s="5" t="s">
        <v>156</v>
      </c>
      <c r="P420" s="5" t="s">
        <v>85</v>
      </c>
      <c r="Q420" s="5" t="s">
        <v>142</v>
      </c>
      <c r="R420" s="5" t="s">
        <v>83</v>
      </c>
      <c r="S420" s="5" t="s">
        <v>176</v>
      </c>
      <c r="T420" s="5" t="s">
        <v>111</v>
      </c>
      <c r="U420" s="5" t="s">
        <v>140</v>
      </c>
      <c r="V420" s="5" t="s">
        <v>120</v>
      </c>
      <c r="W420" s="5" t="s">
        <v>170</v>
      </c>
      <c r="X420" s="5" t="s">
        <v>87</v>
      </c>
      <c r="Y420" s="5" t="n">
        <v>1</v>
      </c>
      <c r="Z420" s="5" t="n">
        <v>0</v>
      </c>
      <c r="AA420" s="5" t="str">
        <f aca="false">IF(Y420&gt;Z420,"Win",IF(Y420&lt;Z420,"Loss","Draw"))</f>
        <v>Win</v>
      </c>
      <c r="AB420" s="5" t="s">
        <v>98</v>
      </c>
      <c r="AC420" s="5" t="s">
        <v>99</v>
      </c>
      <c r="AD420" s="5" t="s">
        <v>1399</v>
      </c>
      <c r="AE420" s="5" t="s">
        <v>1400</v>
      </c>
      <c r="AF420" s="5" t="str">
        <f aca="false">IF(AD420&lt;AE420,AD420,AE420)</f>
        <v>Arrows, Bowler, Giant, Giant Snowball, Graveyard, Mini P.E.K.K.A, Minions, Witch</v>
      </c>
      <c r="AG420" s="5" t="str">
        <f aca="false">IF(AD420&lt;AE420,AE420,AD420)</f>
        <v>Berserker, Cannon, Dark Prince, Dart Goblin, Fire Spirit, Goblin Barrel, Royal Delivery, Wall Breakers</v>
      </c>
      <c r="AH420" s="5" t="str">
        <f aca="false">IF(AD420=AF420,AA420,IF(AA420="Win","Loss",IF(AA420="Loss","Win","Draw")))</f>
        <v>Win</v>
      </c>
      <c r="AI420" s="5" t="s">
        <v>102</v>
      </c>
    </row>
    <row r="421" customFormat="false" ht="15" hidden="false" customHeight="true" outlineLevel="0" collapsed="false">
      <c r="A421" s="7" t="s">
        <v>1401</v>
      </c>
      <c r="B421" s="7" t="n">
        <v>1</v>
      </c>
      <c r="C421" s="7" t="s">
        <v>1324</v>
      </c>
      <c r="D421" s="7" t="s">
        <v>1325</v>
      </c>
      <c r="E421" s="7" t="s">
        <v>1391</v>
      </c>
      <c r="F421" s="7" t="s">
        <v>1392</v>
      </c>
      <c r="G421" s="7" t="s">
        <v>1402</v>
      </c>
      <c r="H421" s="7" t="s">
        <v>372</v>
      </c>
      <c r="I421" s="7" t="s">
        <v>239</v>
      </c>
      <c r="J421" s="7" t="s">
        <v>199</v>
      </c>
      <c r="K421" s="7" t="s">
        <v>210</v>
      </c>
      <c r="L421" s="7" t="s">
        <v>227</v>
      </c>
      <c r="M421" s="7" t="s">
        <v>109</v>
      </c>
      <c r="N421" s="7" t="s">
        <v>393</v>
      </c>
      <c r="O421" s="7" t="s">
        <v>97</v>
      </c>
      <c r="P421" s="7" t="s">
        <v>112</v>
      </c>
      <c r="Q421" s="7" t="s">
        <v>239</v>
      </c>
      <c r="R421" s="7" t="s">
        <v>180</v>
      </c>
      <c r="S421" s="7" t="s">
        <v>92</v>
      </c>
      <c r="T421" s="7" t="s">
        <v>327</v>
      </c>
      <c r="U421" s="7" t="s">
        <v>227</v>
      </c>
      <c r="V421" s="7" t="s">
        <v>202</v>
      </c>
      <c r="W421" s="7" t="s">
        <v>257</v>
      </c>
      <c r="X421" s="7" t="s">
        <v>91</v>
      </c>
      <c r="Y421" s="7" t="n">
        <v>0</v>
      </c>
      <c r="Z421" s="7" t="n">
        <v>1</v>
      </c>
      <c r="AA421" s="7" t="str">
        <f aca="false">IF(Y421&gt;Z421,"Win",IF(Y421&lt;Z421,"Loss","Draw"))</f>
        <v>Loss</v>
      </c>
      <c r="AB421" s="7" t="s">
        <v>99</v>
      </c>
      <c r="AC421" s="7" t="s">
        <v>99</v>
      </c>
      <c r="AD421" s="7" t="s">
        <v>1403</v>
      </c>
      <c r="AE421" s="7" t="s">
        <v>614</v>
      </c>
      <c r="AF421" s="7" t="str">
        <f aca="false">IF(AD421&lt;AE421,AD421,AE421)</f>
        <v>Arrows, Battle Ram, Electro Wizard, Golden Knight, Mega Knight, Mother Witch, Ronin, Skeletons</v>
      </c>
      <c r="AG421" s="7" t="str">
        <f aca="false">IF(AD421&lt;AE421,AE421,AD421)</f>
        <v>Barbarian Barrel, Battle Ram, Giant Skeleton, Mother Witch, Royal Ghost, Vines, Wizard, Zappies</v>
      </c>
      <c r="AH421" s="7" t="str">
        <f aca="false">IF(AD421=AF421,AA421,IF(AA421="Win","Loss",IF(AA421="Loss","Win","Draw")))</f>
        <v>Loss</v>
      </c>
      <c r="AI421" s="7" t="s">
        <v>102</v>
      </c>
    </row>
    <row r="422" customFormat="false" ht="15" hidden="false" customHeight="true" outlineLevel="0" collapsed="false">
      <c r="A422" s="7" t="s">
        <v>1401</v>
      </c>
      <c r="B422" s="7" t="n">
        <v>2</v>
      </c>
      <c r="C422" s="7" t="s">
        <v>1324</v>
      </c>
      <c r="D422" s="7" t="s">
        <v>1325</v>
      </c>
      <c r="E422" s="7" t="s">
        <v>1391</v>
      </c>
      <c r="F422" s="7" t="s">
        <v>1392</v>
      </c>
      <c r="G422" s="7" t="s">
        <v>1404</v>
      </c>
      <c r="H422" s="7" t="s">
        <v>372</v>
      </c>
      <c r="I422" s="7" t="s">
        <v>144</v>
      </c>
      <c r="J422" s="7" t="s">
        <v>83</v>
      </c>
      <c r="K422" s="7" t="s">
        <v>293</v>
      </c>
      <c r="L422" s="7" t="s">
        <v>85</v>
      </c>
      <c r="M422" s="7" t="s">
        <v>143</v>
      </c>
      <c r="N422" s="7" t="s">
        <v>87</v>
      </c>
      <c r="O422" s="7" t="s">
        <v>88</v>
      </c>
      <c r="P422" s="7" t="s">
        <v>91</v>
      </c>
      <c r="Q422" s="7" t="s">
        <v>200</v>
      </c>
      <c r="R422" s="7" t="s">
        <v>175</v>
      </c>
      <c r="S422" s="7" t="s">
        <v>82</v>
      </c>
      <c r="T422" s="7" t="s">
        <v>167</v>
      </c>
      <c r="U422" s="7" t="s">
        <v>183</v>
      </c>
      <c r="V422" s="7" t="s">
        <v>182</v>
      </c>
      <c r="W422" s="7" t="s">
        <v>97</v>
      </c>
      <c r="X422" s="7" t="s">
        <v>143</v>
      </c>
      <c r="Y422" s="7" t="n">
        <v>0</v>
      </c>
      <c r="Z422" s="7" t="n">
        <v>1</v>
      </c>
      <c r="AA422" s="7" t="str">
        <f aca="false">IF(Y422&gt;Z422,"Win",IF(Y422&lt;Z422,"Loss","Draw"))</f>
        <v>Loss</v>
      </c>
      <c r="AB422" s="7" t="s">
        <v>99</v>
      </c>
      <c r="AC422" s="7" t="s">
        <v>99</v>
      </c>
      <c r="AD422" s="7" t="s">
        <v>1144</v>
      </c>
      <c r="AE422" s="7" t="s">
        <v>1405</v>
      </c>
      <c r="AF422" s="7" t="str">
        <f aca="false">IF(AD422&lt;AE422,AD422,AE422)</f>
        <v>Archers, Boss Bandit, Earthquake, Goblin Cage, Hog Rider, Ice Spirit, Skeletons, The Log</v>
      </c>
      <c r="AG422" s="7" t="str">
        <f aca="false">IF(AD422&lt;AE422,AE422,AD422)</f>
        <v>Barbarian Barrel, Berserker, Dark Prince, Furnace, Graveyard, Ice Spirit, Poison, Tesla</v>
      </c>
      <c r="AH422" s="7" t="str">
        <f aca="false">IF(AD422=AF422,AA422,IF(AA422="Win","Loss",IF(AA422="Loss","Win","Draw")))</f>
        <v>Win</v>
      </c>
      <c r="AI422" s="7" t="s">
        <v>102</v>
      </c>
    </row>
    <row r="423" customFormat="false" ht="15" hidden="false" customHeight="true" outlineLevel="0" collapsed="false">
      <c r="A423" s="7" t="s">
        <v>1401</v>
      </c>
      <c r="B423" s="7" t="n">
        <v>3</v>
      </c>
      <c r="C423" s="7" t="s">
        <v>1324</v>
      </c>
      <c r="D423" s="7" t="s">
        <v>1325</v>
      </c>
      <c r="E423" s="7" t="s">
        <v>1391</v>
      </c>
      <c r="F423" s="7" t="s">
        <v>1392</v>
      </c>
      <c r="G423" s="7" t="s">
        <v>1406</v>
      </c>
      <c r="H423" s="7" t="s">
        <v>1394</v>
      </c>
      <c r="I423" s="7" t="s">
        <v>319</v>
      </c>
      <c r="J423" s="7" t="s">
        <v>318</v>
      </c>
      <c r="K423" s="7" t="s">
        <v>114</v>
      </c>
      <c r="L423" s="7" t="s">
        <v>118</v>
      </c>
      <c r="M423" s="7" t="s">
        <v>202</v>
      </c>
      <c r="N423" s="7" t="s">
        <v>257</v>
      </c>
      <c r="O423" s="7" t="s">
        <v>93</v>
      </c>
      <c r="P423" s="7" t="s">
        <v>176</v>
      </c>
      <c r="Q423" s="7" t="s">
        <v>84</v>
      </c>
      <c r="R423" s="7" t="s">
        <v>141</v>
      </c>
      <c r="S423" s="7" t="s">
        <v>107</v>
      </c>
      <c r="T423" s="7" t="s">
        <v>88</v>
      </c>
      <c r="U423" s="7" t="s">
        <v>109</v>
      </c>
      <c r="V423" s="7" t="s">
        <v>87</v>
      </c>
      <c r="W423" s="7" t="s">
        <v>111</v>
      </c>
      <c r="X423" s="7" t="s">
        <v>170</v>
      </c>
      <c r="Y423" s="7" t="n">
        <v>0</v>
      </c>
      <c r="Z423" s="7" t="n">
        <v>1</v>
      </c>
      <c r="AA423" s="7" t="str">
        <f aca="false">IF(Y423&gt;Z423,"Win",IF(Y423&lt;Z423,"Loss","Draw"))</f>
        <v>Loss</v>
      </c>
      <c r="AB423" s="7" t="s">
        <v>99</v>
      </c>
      <c r="AC423" s="7" t="s">
        <v>99</v>
      </c>
      <c r="AD423" s="7" t="s">
        <v>1407</v>
      </c>
      <c r="AE423" s="7" t="s">
        <v>1162</v>
      </c>
      <c r="AF423" s="7" t="str">
        <f aca="false">IF(AD423&lt;AE423,AD423,AE423)</f>
        <v>Berserker, Cannon, Fire Spirit, Giant Snowball, Goblin Drill, Magic Archer, Poison, Ronin</v>
      </c>
      <c r="AG423" s="7" t="str">
        <f aca="false">IF(AD423&lt;AE423,AE423,AD423)</f>
        <v>Dart Goblin, Electro Spirit, Rascals, Skeleton Army, Skeleton Barrel, Skeleton King, Vines, Zappies</v>
      </c>
      <c r="AH423" s="7" t="str">
        <f aca="false">IF(AD423=AF423,AA423,IF(AA423="Win","Loss",IF(AA423="Loss","Win","Draw")))</f>
        <v>Win</v>
      </c>
      <c r="AI423" s="7" t="s">
        <v>102</v>
      </c>
    </row>
    <row r="424" customFormat="false" ht="15" hidden="false" customHeight="true" outlineLevel="0" collapsed="false">
      <c r="A424" s="5" t="s">
        <v>1408</v>
      </c>
      <c r="B424" s="5" t="n">
        <v>1</v>
      </c>
      <c r="C424" s="5" t="s">
        <v>1324</v>
      </c>
      <c r="D424" s="5" t="s">
        <v>1325</v>
      </c>
      <c r="E424" s="5" t="s">
        <v>1409</v>
      </c>
      <c r="F424" s="5" t="s">
        <v>1410</v>
      </c>
      <c r="G424" s="5" t="s">
        <v>1411</v>
      </c>
      <c r="H424" s="5" t="s">
        <v>408</v>
      </c>
      <c r="I424" s="5" t="s">
        <v>90</v>
      </c>
      <c r="J424" s="5" t="s">
        <v>91</v>
      </c>
      <c r="K424" s="5" t="s">
        <v>92</v>
      </c>
      <c r="L424" s="5" t="s">
        <v>95</v>
      </c>
      <c r="M424" s="5" t="s">
        <v>97</v>
      </c>
      <c r="N424" s="5" t="s">
        <v>93</v>
      </c>
      <c r="O424" s="5" t="s">
        <v>96</v>
      </c>
      <c r="P424" s="5" t="s">
        <v>94</v>
      </c>
      <c r="Q424" s="5" t="s">
        <v>132</v>
      </c>
      <c r="R424" s="5" t="s">
        <v>91</v>
      </c>
      <c r="S424" s="5" t="s">
        <v>200</v>
      </c>
      <c r="T424" s="5" t="s">
        <v>90</v>
      </c>
      <c r="U424" s="5" t="s">
        <v>365</v>
      </c>
      <c r="V424" s="5" t="s">
        <v>94</v>
      </c>
      <c r="W424" s="5" t="s">
        <v>174</v>
      </c>
      <c r="X424" s="5" t="s">
        <v>93</v>
      </c>
      <c r="Y424" s="5" t="n">
        <v>0</v>
      </c>
      <c r="Z424" s="5" t="n">
        <v>1</v>
      </c>
      <c r="AA424" s="5" t="str">
        <f aca="false">IF(Y424&gt;Z424,"Win",IF(Y424&lt;Z424,"Loss","Draw"))</f>
        <v>Loss</v>
      </c>
      <c r="AB424" s="5" t="s">
        <v>98</v>
      </c>
      <c r="AC424" s="5" t="s">
        <v>99</v>
      </c>
      <c r="AD424" s="5" t="s">
        <v>101</v>
      </c>
      <c r="AE424" s="5" t="s">
        <v>488</v>
      </c>
      <c r="AF424" s="5" t="str">
        <f aca="false">IF(AD424&lt;AE424,AD424,AE424)</f>
        <v>Barbarian Barrel, Electro Spirit, Fireball, Fisherman, Hunter, Royal Ghost, Royal Giant, Skeletons</v>
      </c>
      <c r="AG424" s="5" t="str">
        <f aca="false">IF(AD424&lt;AE424,AE424,AD424)</f>
        <v>Barbarian Barrel, Electro Spirit, Fireball, Goblin Cage, Heal Spirit, Lumberjack, Phoenix, Royal Giant</v>
      </c>
      <c r="AH424" s="5" t="str">
        <f aca="false">IF(AD424=AF424,AA424,IF(AA424="Win","Loss",IF(AA424="Loss","Win","Draw")))</f>
        <v>Loss</v>
      </c>
      <c r="AI424" s="5" t="s">
        <v>102</v>
      </c>
    </row>
    <row r="425" customFormat="false" ht="15" hidden="false" customHeight="true" outlineLevel="0" collapsed="false">
      <c r="A425" s="5" t="s">
        <v>1408</v>
      </c>
      <c r="B425" s="5" t="n">
        <v>2</v>
      </c>
      <c r="C425" s="5" t="s">
        <v>1324</v>
      </c>
      <c r="D425" s="5" t="s">
        <v>1325</v>
      </c>
      <c r="E425" s="5" t="s">
        <v>1409</v>
      </c>
      <c r="F425" s="5" t="s">
        <v>1410</v>
      </c>
      <c r="G425" s="5" t="s">
        <v>1412</v>
      </c>
      <c r="H425" s="5" t="s">
        <v>372</v>
      </c>
      <c r="I425" s="5" t="s">
        <v>140</v>
      </c>
      <c r="J425" s="5" t="s">
        <v>141</v>
      </c>
      <c r="K425" s="5" t="s">
        <v>142</v>
      </c>
      <c r="L425" s="5" t="s">
        <v>120</v>
      </c>
      <c r="M425" s="5" t="s">
        <v>87</v>
      </c>
      <c r="N425" s="5" t="s">
        <v>111</v>
      </c>
      <c r="O425" s="5" t="s">
        <v>143</v>
      </c>
      <c r="P425" s="5" t="s">
        <v>113</v>
      </c>
      <c r="Q425" s="5" t="s">
        <v>82</v>
      </c>
      <c r="R425" s="5" t="s">
        <v>83</v>
      </c>
      <c r="S425" s="5" t="s">
        <v>84</v>
      </c>
      <c r="T425" s="5" t="s">
        <v>88</v>
      </c>
      <c r="U425" s="5" t="s">
        <v>86</v>
      </c>
      <c r="V425" s="5" t="s">
        <v>89</v>
      </c>
      <c r="W425" s="5" t="s">
        <v>107</v>
      </c>
      <c r="X425" s="5" t="s">
        <v>87</v>
      </c>
      <c r="Y425" s="5" t="n">
        <v>0</v>
      </c>
      <c r="Z425" s="5" t="n">
        <v>1</v>
      </c>
      <c r="AA425" s="5" t="str">
        <f aca="false">IF(Y425&gt;Z425,"Win",IF(Y425&lt;Z425,"Loss","Draw"))</f>
        <v>Loss</v>
      </c>
      <c r="AB425" s="5" t="s">
        <v>98</v>
      </c>
      <c r="AC425" s="5" t="s">
        <v>99</v>
      </c>
      <c r="AD425" s="5" t="s">
        <v>351</v>
      </c>
      <c r="AE425" s="5" t="s">
        <v>1413</v>
      </c>
      <c r="AF425" s="5" t="str">
        <f aca="false">IF(AD425&lt;AE425,AD425,AE425)</f>
        <v>Archers, Berserker, Dark Prince, Giant Snowball, Goblin Demolisher, Goblin Drill, Goblin Hut, Poison</v>
      </c>
      <c r="AG425" s="5" t="str">
        <f aca="false">IF(AD425&lt;AE425,AE425,AD425)</f>
        <v>Berserker, Bomb Tower, Fire Spirit, Goblin Barrel, Ice Spirit, Magic Archer, Royal Delivery, Wall Breakers</v>
      </c>
      <c r="AH425" s="5" t="str">
        <f aca="false">IF(AD425=AF425,AA425,IF(AA425="Win","Loss",IF(AA425="Loss","Win","Draw")))</f>
        <v>Win</v>
      </c>
      <c r="AI425" s="5" t="s">
        <v>102</v>
      </c>
    </row>
    <row r="426" customFormat="false" ht="15" hidden="false" customHeight="true" outlineLevel="0" collapsed="false">
      <c r="A426" s="5" t="s">
        <v>1408</v>
      </c>
      <c r="B426" s="5" t="n">
        <v>3</v>
      </c>
      <c r="C426" s="5" t="s">
        <v>1324</v>
      </c>
      <c r="D426" s="5" t="s">
        <v>1325</v>
      </c>
      <c r="E426" s="5" t="s">
        <v>1409</v>
      </c>
      <c r="F426" s="5" t="s">
        <v>1410</v>
      </c>
      <c r="G426" s="5" t="s">
        <v>1414</v>
      </c>
      <c r="H426" s="5" t="s">
        <v>408</v>
      </c>
      <c r="I426" s="5" t="s">
        <v>168</v>
      </c>
      <c r="J426" s="5" t="s">
        <v>244</v>
      </c>
      <c r="K426" s="5" t="s">
        <v>132</v>
      </c>
      <c r="L426" s="5" t="s">
        <v>174</v>
      </c>
      <c r="M426" s="5" t="s">
        <v>245</v>
      </c>
      <c r="N426" s="5" t="s">
        <v>112</v>
      </c>
      <c r="O426" s="5" t="s">
        <v>109</v>
      </c>
      <c r="P426" s="5" t="s">
        <v>202</v>
      </c>
      <c r="Q426" s="5" t="s">
        <v>239</v>
      </c>
      <c r="R426" s="5" t="s">
        <v>149</v>
      </c>
      <c r="S426" s="5" t="s">
        <v>141</v>
      </c>
      <c r="T426" s="5" t="s">
        <v>109</v>
      </c>
      <c r="U426" s="5" t="s">
        <v>92</v>
      </c>
      <c r="V426" s="5" t="s">
        <v>143</v>
      </c>
      <c r="W426" s="5" t="s">
        <v>112</v>
      </c>
      <c r="X426" s="5" t="s">
        <v>202</v>
      </c>
      <c r="Y426" s="5" t="n">
        <v>1</v>
      </c>
      <c r="Z426" s="5" t="n">
        <v>0</v>
      </c>
      <c r="AA426" s="5" t="str">
        <f aca="false">IF(Y426&gt;Z426,"Win",IF(Y426&lt;Z426,"Loss","Draw"))</f>
        <v>Win</v>
      </c>
      <c r="AB426" s="5" t="s">
        <v>98</v>
      </c>
      <c r="AC426" s="5" t="s">
        <v>99</v>
      </c>
      <c r="AD426" s="5" t="s">
        <v>1415</v>
      </c>
      <c r="AE426" s="5" t="s">
        <v>1416</v>
      </c>
      <c r="AF426" s="5" t="str">
        <f aca="false">IF(AD426&lt;AE426,AD426,AE426)</f>
        <v>Arrows, Battle Ram, Ice Spirit, Magic Archer, Ronin, Royal Ghost, Tombstone, Zappies</v>
      </c>
      <c r="AG426" s="5" t="str">
        <f aca="false">IF(AD426&lt;AE426,AE426,AD426)</f>
        <v>Arrows, Heal Spirit, Ice Golem, Lumberjack, Ronin, Royal Hogs, Three Musketeers, Zappies</v>
      </c>
      <c r="AH426" s="5" t="str">
        <f aca="false">IF(AD426=AF426,AA426,IF(AA426="Win","Loss",IF(AA426="Loss","Win","Draw")))</f>
        <v>Loss</v>
      </c>
      <c r="AI426" s="5" t="s">
        <v>102</v>
      </c>
    </row>
    <row r="427" customFormat="false" ht="15" hidden="false" customHeight="true" outlineLevel="0" collapsed="false">
      <c r="A427" s="7" t="s">
        <v>1417</v>
      </c>
      <c r="B427" s="7" t="n">
        <v>1</v>
      </c>
      <c r="C427" s="7" t="s">
        <v>1324</v>
      </c>
      <c r="D427" s="7" t="s">
        <v>1325</v>
      </c>
      <c r="E427" s="7" t="s">
        <v>1409</v>
      </c>
      <c r="F427" s="7" t="s">
        <v>1410</v>
      </c>
      <c r="G427" s="7" t="s">
        <v>1418</v>
      </c>
      <c r="H427" s="7" t="s">
        <v>408</v>
      </c>
      <c r="I427" s="7" t="s">
        <v>239</v>
      </c>
      <c r="J427" s="7" t="s">
        <v>199</v>
      </c>
      <c r="K427" s="7" t="s">
        <v>210</v>
      </c>
      <c r="L427" s="7" t="s">
        <v>202</v>
      </c>
      <c r="M427" s="7" t="s">
        <v>227</v>
      </c>
      <c r="N427" s="7" t="s">
        <v>146</v>
      </c>
      <c r="O427" s="7" t="s">
        <v>109</v>
      </c>
      <c r="P427" s="7" t="s">
        <v>112</v>
      </c>
      <c r="Q427" s="7" t="s">
        <v>210</v>
      </c>
      <c r="R427" s="7" t="s">
        <v>115</v>
      </c>
      <c r="S427" s="7" t="s">
        <v>92</v>
      </c>
      <c r="T427" s="7" t="s">
        <v>147</v>
      </c>
      <c r="U427" s="7" t="s">
        <v>231</v>
      </c>
      <c r="V427" s="7" t="s">
        <v>293</v>
      </c>
      <c r="W427" s="7" t="s">
        <v>94</v>
      </c>
      <c r="X427" s="7" t="s">
        <v>135</v>
      </c>
      <c r="Y427" s="7" t="n">
        <v>3</v>
      </c>
      <c r="Z427" s="7" t="n">
        <v>0</v>
      </c>
      <c r="AA427" s="7" t="str">
        <f aca="false">IF(Y427&gt;Z427,"Win",IF(Y427&lt;Z427,"Loss","Draw"))</f>
        <v>Win</v>
      </c>
      <c r="AB427" s="7" t="s">
        <v>99</v>
      </c>
      <c r="AC427" s="7" t="s">
        <v>99</v>
      </c>
      <c r="AD427" s="7" t="s">
        <v>1395</v>
      </c>
      <c r="AE427" s="7" t="s">
        <v>1419</v>
      </c>
      <c r="AF427" s="7" t="str">
        <f aca="false">IF(AD427&lt;AE427,AD427,AE427)</f>
        <v>Arrows, Battle Ram, Golden Knight, Mega Knight, Mother Witch, Ronin, Skeleton Dragons, Zappies</v>
      </c>
      <c r="AG427" s="7" t="str">
        <f aca="false">IF(AD427&lt;AE427,AE427,AD427)</f>
        <v>Fireball, Furnace, Goblins, Mega Knight, Ram Rider, Royal Ghost, Spirit Empress, Zap</v>
      </c>
      <c r="AH427" s="7" t="str">
        <f aca="false">IF(AD427=AF427,AA427,IF(AA427="Win","Loss",IF(AA427="Loss","Win","Draw")))</f>
        <v>Win</v>
      </c>
      <c r="AI427" s="7" t="s">
        <v>102</v>
      </c>
    </row>
    <row r="428" customFormat="false" ht="15" hidden="false" customHeight="true" outlineLevel="0" collapsed="false">
      <c r="A428" s="7" t="s">
        <v>1417</v>
      </c>
      <c r="B428" s="7" t="n">
        <v>2</v>
      </c>
      <c r="C428" s="7" t="s">
        <v>1324</v>
      </c>
      <c r="D428" s="7" t="s">
        <v>1325</v>
      </c>
      <c r="E428" s="7" t="s">
        <v>1409</v>
      </c>
      <c r="F428" s="7" t="s">
        <v>1410</v>
      </c>
      <c r="G428" s="7" t="s">
        <v>1420</v>
      </c>
      <c r="H428" s="7" t="s">
        <v>408</v>
      </c>
      <c r="I428" s="7" t="s">
        <v>116</v>
      </c>
      <c r="J428" s="7" t="s">
        <v>115</v>
      </c>
      <c r="K428" s="7" t="s">
        <v>114</v>
      </c>
      <c r="L428" s="7" t="s">
        <v>117</v>
      </c>
      <c r="M428" s="7" t="s">
        <v>118</v>
      </c>
      <c r="N428" s="7" t="s">
        <v>91</v>
      </c>
      <c r="O428" s="7" t="s">
        <v>94</v>
      </c>
      <c r="P428" s="7" t="s">
        <v>119</v>
      </c>
      <c r="Q428" s="7" t="s">
        <v>271</v>
      </c>
      <c r="R428" s="7" t="s">
        <v>232</v>
      </c>
      <c r="S428" s="7" t="s">
        <v>144</v>
      </c>
      <c r="T428" s="7" t="s">
        <v>97</v>
      </c>
      <c r="U428" s="7" t="s">
        <v>143</v>
      </c>
      <c r="V428" s="7" t="s">
        <v>182</v>
      </c>
      <c r="W428" s="7" t="s">
        <v>167</v>
      </c>
      <c r="X428" s="7" t="s">
        <v>183</v>
      </c>
      <c r="Y428" s="7" t="n">
        <v>0</v>
      </c>
      <c r="Z428" s="7" t="n">
        <v>1</v>
      </c>
      <c r="AA428" s="7" t="str">
        <f aca="false">IF(Y428&gt;Z428,"Win",IF(Y428&lt;Z428,"Loss","Draw"))</f>
        <v>Loss</v>
      </c>
      <c r="AB428" s="7" t="s">
        <v>99</v>
      </c>
      <c r="AC428" s="7" t="s">
        <v>99</v>
      </c>
      <c r="AD428" s="7" t="s">
        <v>185</v>
      </c>
      <c r="AE428" s="7" t="s">
        <v>1421</v>
      </c>
      <c r="AF428" s="7" t="str">
        <f aca="false">IF(AD428&lt;AE428,AD428,AE428)</f>
        <v>Barbarian Barrel, Cannon Cart, Fireball, Goblins, Minions, Mortar, Rascals, Skeleton Barrel</v>
      </c>
      <c r="AG428" s="7" t="str">
        <f aca="false">IF(AD428&lt;AE428,AE428,AD428)</f>
        <v>Earthquake, Firecracker, Hog Rider, Ice Spirit, Mighty Miner, Skeletons, Tesla, The Log</v>
      </c>
      <c r="AH428" s="7" t="str">
        <f aca="false">IF(AD428=AF428,AA428,IF(AA428="Win","Loss",IF(AA428="Loss","Win","Draw")))</f>
        <v>Loss</v>
      </c>
      <c r="AI428" s="7" t="s">
        <v>102</v>
      </c>
    </row>
    <row r="429" customFormat="false" ht="15" hidden="false" customHeight="true" outlineLevel="0" collapsed="false">
      <c r="A429" s="7" t="s">
        <v>1417</v>
      </c>
      <c r="B429" s="7" t="n">
        <v>3</v>
      </c>
      <c r="C429" s="7" t="s">
        <v>1324</v>
      </c>
      <c r="D429" s="7" t="s">
        <v>1325</v>
      </c>
      <c r="E429" s="7" t="s">
        <v>1409</v>
      </c>
      <c r="F429" s="7" t="s">
        <v>1410</v>
      </c>
      <c r="G429" s="7" t="s">
        <v>1422</v>
      </c>
      <c r="H429" s="7" t="s">
        <v>408</v>
      </c>
      <c r="I429" s="7" t="s">
        <v>142</v>
      </c>
      <c r="J429" s="7" t="s">
        <v>83</v>
      </c>
      <c r="K429" s="7" t="s">
        <v>176</v>
      </c>
      <c r="L429" s="7" t="s">
        <v>111</v>
      </c>
      <c r="M429" s="7" t="s">
        <v>140</v>
      </c>
      <c r="N429" s="7" t="s">
        <v>120</v>
      </c>
      <c r="O429" s="7" t="s">
        <v>170</v>
      </c>
      <c r="P429" s="7" t="s">
        <v>87</v>
      </c>
      <c r="Q429" s="7" t="s">
        <v>82</v>
      </c>
      <c r="R429" s="7" t="s">
        <v>181</v>
      </c>
      <c r="S429" s="7" t="s">
        <v>168</v>
      </c>
      <c r="T429" s="7" t="s">
        <v>146</v>
      </c>
      <c r="U429" s="7" t="s">
        <v>89</v>
      </c>
      <c r="V429" s="7" t="s">
        <v>93</v>
      </c>
      <c r="W429" s="7" t="s">
        <v>257</v>
      </c>
      <c r="X429" s="7" t="s">
        <v>91</v>
      </c>
      <c r="Y429" s="7" t="n">
        <v>1</v>
      </c>
      <c r="Z429" s="7" t="n">
        <v>0</v>
      </c>
      <c r="AA429" s="7" t="str">
        <f aca="false">IF(Y429&gt;Z429,"Win",IF(Y429&lt;Z429,"Loss","Draw"))</f>
        <v>Win</v>
      </c>
      <c r="AB429" s="7" t="s">
        <v>99</v>
      </c>
      <c r="AC429" s="7" t="s">
        <v>99</v>
      </c>
      <c r="AD429" s="7" t="s">
        <v>1400</v>
      </c>
      <c r="AE429" s="7" t="s">
        <v>1423</v>
      </c>
      <c r="AF429" s="7" t="str">
        <f aca="false">IF(AD429&lt;AE429,AD429,AE429)</f>
        <v>Archers, Barbarian Barrel, Electro Spirit, Goblin Hut, Monk, Royal Hogs, Skeleton Dragons, Vines</v>
      </c>
      <c r="AG429" s="7" t="str">
        <f aca="false">IF(AD429&lt;AE429,AE429,AD429)</f>
        <v>Berserker, Cannon, Dark Prince, Dart Goblin, Fire Spirit, Goblin Barrel, Royal Delivery, Wall Breakers</v>
      </c>
      <c r="AH429" s="7" t="str">
        <f aca="false">IF(AD429=AF429,AA429,IF(AA429="Win","Loss",IF(AA429="Loss","Win","Draw")))</f>
        <v>Loss</v>
      </c>
      <c r="AI429" s="7" t="s">
        <v>102</v>
      </c>
    </row>
    <row r="430" customFormat="false" ht="15" hidden="false" customHeight="true" outlineLevel="0" collapsed="false">
      <c r="A430" s="7" t="s">
        <v>1424</v>
      </c>
      <c r="B430" s="7" t="n">
        <v>1</v>
      </c>
      <c r="C430" s="7" t="s">
        <v>1324</v>
      </c>
      <c r="D430" s="7" t="s">
        <v>1325</v>
      </c>
      <c r="E430" s="7" t="s">
        <v>1409</v>
      </c>
      <c r="F430" s="7" t="s">
        <v>1410</v>
      </c>
      <c r="G430" s="7" t="s">
        <v>1425</v>
      </c>
      <c r="H430" s="7" t="s">
        <v>408</v>
      </c>
      <c r="I430" s="7" t="s">
        <v>239</v>
      </c>
      <c r="J430" s="7" t="s">
        <v>180</v>
      </c>
      <c r="K430" s="7" t="s">
        <v>92</v>
      </c>
      <c r="L430" s="7" t="s">
        <v>327</v>
      </c>
      <c r="M430" s="7" t="s">
        <v>227</v>
      </c>
      <c r="N430" s="7" t="s">
        <v>202</v>
      </c>
      <c r="O430" s="7" t="s">
        <v>257</v>
      </c>
      <c r="P430" s="7" t="s">
        <v>91</v>
      </c>
      <c r="Q430" s="7" t="s">
        <v>107</v>
      </c>
      <c r="R430" s="7" t="s">
        <v>128</v>
      </c>
      <c r="S430" s="7" t="s">
        <v>144</v>
      </c>
      <c r="T430" s="7" t="s">
        <v>167</v>
      </c>
      <c r="U430" s="7" t="s">
        <v>88</v>
      </c>
      <c r="V430" s="7" t="s">
        <v>86</v>
      </c>
      <c r="W430" s="7" t="s">
        <v>143</v>
      </c>
      <c r="X430" s="7" t="s">
        <v>97</v>
      </c>
      <c r="Y430" s="7" t="n">
        <v>1</v>
      </c>
      <c r="Z430" s="7" t="n">
        <v>3</v>
      </c>
      <c r="AA430" s="7" t="str">
        <f aca="false">IF(Y430&gt;Z430,"Win",IF(Y430&lt;Z430,"Loss","Draw"))</f>
        <v>Loss</v>
      </c>
      <c r="AB430" s="7" t="s">
        <v>99</v>
      </c>
      <c r="AC430" s="7" t="s">
        <v>99</v>
      </c>
      <c r="AD430" s="7" t="s">
        <v>614</v>
      </c>
      <c r="AE430" s="7" t="s">
        <v>1426</v>
      </c>
      <c r="AF430" s="7" t="str">
        <f aca="false">IF(AD430&lt;AE430,AD430,AE430)</f>
        <v>Barbarian Barrel, Battle Ram, Giant Skeleton, Mother Witch, Royal Ghost, Vines, Wizard, Zappies</v>
      </c>
      <c r="AG430" s="7" t="str">
        <f aca="false">IF(AD430&lt;AE430,AE430,AD430)</f>
        <v>Goblin Demolisher, Goblin Drill, Ice Spirit, Knight, Poison, Skeletons, Tesla, The Log</v>
      </c>
      <c r="AH430" s="7" t="str">
        <f aca="false">IF(AD430=AF430,AA430,IF(AA430="Win","Loss",IF(AA430="Loss","Win","Draw")))</f>
        <v>Loss</v>
      </c>
      <c r="AI430" s="7" t="s">
        <v>102</v>
      </c>
    </row>
    <row r="431" customFormat="false" ht="15" hidden="false" customHeight="true" outlineLevel="0" collapsed="false">
      <c r="A431" s="7" t="s">
        <v>1424</v>
      </c>
      <c r="B431" s="7" t="n">
        <v>2</v>
      </c>
      <c r="C431" s="7" t="s">
        <v>1324</v>
      </c>
      <c r="D431" s="7" t="s">
        <v>1325</v>
      </c>
      <c r="E431" s="7" t="s">
        <v>1409</v>
      </c>
      <c r="F431" s="7" t="s">
        <v>1410</v>
      </c>
      <c r="G431" s="7" t="s">
        <v>1427</v>
      </c>
      <c r="H431" s="7" t="s">
        <v>408</v>
      </c>
      <c r="I431" s="7" t="s">
        <v>200</v>
      </c>
      <c r="J431" s="7" t="s">
        <v>175</v>
      </c>
      <c r="K431" s="7" t="s">
        <v>82</v>
      </c>
      <c r="L431" s="7" t="s">
        <v>167</v>
      </c>
      <c r="M431" s="7" t="s">
        <v>183</v>
      </c>
      <c r="N431" s="7" t="s">
        <v>182</v>
      </c>
      <c r="O431" s="7" t="s">
        <v>97</v>
      </c>
      <c r="P431" s="7" t="s">
        <v>143</v>
      </c>
      <c r="Q431" s="7" t="s">
        <v>287</v>
      </c>
      <c r="R431" s="7" t="s">
        <v>108</v>
      </c>
      <c r="S431" s="7" t="s">
        <v>116</v>
      </c>
      <c r="T431" s="7" t="s">
        <v>84</v>
      </c>
      <c r="U431" s="7" t="s">
        <v>183</v>
      </c>
      <c r="V431" s="7" t="s">
        <v>111</v>
      </c>
      <c r="W431" s="7" t="s">
        <v>182</v>
      </c>
      <c r="X431" s="7" t="s">
        <v>110</v>
      </c>
      <c r="Y431" s="7" t="n">
        <v>0</v>
      </c>
      <c r="Z431" s="7" t="n">
        <v>1</v>
      </c>
      <c r="AA431" s="7" t="str">
        <f aca="false">IF(Y431&gt;Z431,"Win",IF(Y431&lt;Z431,"Loss","Draw"))</f>
        <v>Loss</v>
      </c>
      <c r="AB431" s="7" t="s">
        <v>99</v>
      </c>
      <c r="AC431" s="7" t="s">
        <v>99</v>
      </c>
      <c r="AD431" s="7" t="s">
        <v>1405</v>
      </c>
      <c r="AE431" s="7" t="s">
        <v>1428</v>
      </c>
      <c r="AF431" s="7" t="str">
        <f aca="false">IF(AD431&lt;AE431,AD431,AE431)</f>
        <v>Archer Queen, Earthquake, Fire Spirit, Giant Snowball, Guards, Hog Rider, Mortar, Valkyrie</v>
      </c>
      <c r="AG431" s="7" t="str">
        <f aca="false">IF(AD431&lt;AE431,AE431,AD431)</f>
        <v>Archers, Boss Bandit, Earthquake, Goblin Cage, Hog Rider, Ice Spirit, Skeletons, The Log</v>
      </c>
      <c r="AH431" s="7" t="str">
        <f aca="false">IF(AD431=AF431,AA431,IF(AA431="Win","Loss",IF(AA431="Loss","Win","Draw")))</f>
        <v>Win</v>
      </c>
      <c r="AI431" s="7" t="s">
        <v>102</v>
      </c>
    </row>
    <row r="432" customFormat="false" ht="15" hidden="false" customHeight="true" outlineLevel="0" collapsed="false">
      <c r="A432" s="7" t="s">
        <v>1424</v>
      </c>
      <c r="B432" s="7" t="n">
        <v>3</v>
      </c>
      <c r="C432" s="7" t="s">
        <v>1324</v>
      </c>
      <c r="D432" s="7" t="s">
        <v>1325</v>
      </c>
      <c r="E432" s="7" t="s">
        <v>1409</v>
      </c>
      <c r="F432" s="7" t="s">
        <v>1410</v>
      </c>
      <c r="G432" s="7" t="s">
        <v>1429</v>
      </c>
      <c r="H432" s="7" t="s">
        <v>408</v>
      </c>
      <c r="I432" s="7" t="s">
        <v>84</v>
      </c>
      <c r="J432" s="7" t="s">
        <v>141</v>
      </c>
      <c r="K432" s="7" t="s">
        <v>107</v>
      </c>
      <c r="L432" s="7" t="s">
        <v>88</v>
      </c>
      <c r="M432" s="7" t="s">
        <v>109</v>
      </c>
      <c r="N432" s="7" t="s">
        <v>87</v>
      </c>
      <c r="O432" s="7" t="s">
        <v>111</v>
      </c>
      <c r="P432" s="7" t="s">
        <v>170</v>
      </c>
      <c r="Q432" s="7" t="s">
        <v>142</v>
      </c>
      <c r="R432" s="7" t="s">
        <v>115</v>
      </c>
      <c r="S432" s="7" t="s">
        <v>140</v>
      </c>
      <c r="T432" s="7" t="s">
        <v>257</v>
      </c>
      <c r="U432" s="7" t="s">
        <v>109</v>
      </c>
      <c r="V432" s="7" t="s">
        <v>176</v>
      </c>
      <c r="W432" s="7" t="s">
        <v>93</v>
      </c>
      <c r="X432" s="7" t="s">
        <v>89</v>
      </c>
      <c r="Y432" s="7" t="n">
        <v>3</v>
      </c>
      <c r="Z432" s="7" t="n">
        <v>0</v>
      </c>
      <c r="AA432" s="7" t="str">
        <f aca="false">IF(Y432&gt;Z432,"Win",IF(Y432&lt;Z432,"Loss","Draw"))</f>
        <v>Win</v>
      </c>
      <c r="AB432" s="7" t="s">
        <v>99</v>
      </c>
      <c r="AC432" s="7" t="s">
        <v>99</v>
      </c>
      <c r="AD432" s="7" t="s">
        <v>1162</v>
      </c>
      <c r="AE432" s="7" t="s">
        <v>1430</v>
      </c>
      <c r="AF432" s="7" t="str">
        <f aca="false">IF(AD432&lt;AE432,AD432,AE432)</f>
        <v>Berserker, Cannon, Fire Spirit, Giant Snowball, Goblin Drill, Magic Archer, Poison, Ronin</v>
      </c>
      <c r="AG432" s="7" t="str">
        <f aca="false">IF(AD432&lt;AE432,AE432,AD432)</f>
        <v>Dart Goblin, Electro Spirit, Goblin Barrel, Goblin Hut, Goblins, Ronin, Vines, Wall Breakers</v>
      </c>
      <c r="AH432" s="7" t="str">
        <f aca="false">IF(AD432=AF432,AA432,IF(AA432="Win","Loss",IF(AA432="Loss","Win","Draw")))</f>
        <v>Win</v>
      </c>
      <c r="AI432" s="7" t="s">
        <v>102</v>
      </c>
    </row>
    <row r="433" customFormat="false" ht="15" hidden="false" customHeight="true" outlineLevel="0" collapsed="false">
      <c r="A433" s="7" t="s">
        <v>1431</v>
      </c>
      <c r="B433" s="7" t="n">
        <v>1</v>
      </c>
      <c r="C433" s="7" t="s">
        <v>1324</v>
      </c>
      <c r="D433" s="7" t="s">
        <v>1325</v>
      </c>
      <c r="E433" s="7" t="s">
        <v>1409</v>
      </c>
      <c r="F433" s="7" t="s">
        <v>1410</v>
      </c>
      <c r="G433" s="7" t="s">
        <v>1432</v>
      </c>
      <c r="H433" s="7" t="s">
        <v>408</v>
      </c>
      <c r="I433" s="7" t="s">
        <v>140</v>
      </c>
      <c r="J433" s="7" t="s">
        <v>141</v>
      </c>
      <c r="K433" s="7" t="s">
        <v>225</v>
      </c>
      <c r="L433" s="7" t="s">
        <v>113</v>
      </c>
      <c r="M433" s="7" t="s">
        <v>111</v>
      </c>
      <c r="N433" s="7" t="s">
        <v>97</v>
      </c>
      <c r="O433" s="7" t="s">
        <v>167</v>
      </c>
      <c r="P433" s="7" t="s">
        <v>226</v>
      </c>
      <c r="Q433" s="7" t="s">
        <v>140</v>
      </c>
      <c r="R433" s="7" t="s">
        <v>141</v>
      </c>
      <c r="S433" s="7" t="s">
        <v>225</v>
      </c>
      <c r="T433" s="7" t="s">
        <v>113</v>
      </c>
      <c r="U433" s="7" t="s">
        <v>111</v>
      </c>
      <c r="V433" s="7" t="s">
        <v>97</v>
      </c>
      <c r="W433" s="7" t="s">
        <v>167</v>
      </c>
      <c r="X433" s="7" t="s">
        <v>226</v>
      </c>
      <c r="Y433" s="7" t="n">
        <v>0</v>
      </c>
      <c r="Z433" s="7" t="n">
        <v>1</v>
      </c>
      <c r="AA433" s="7" t="str">
        <f aca="false">IF(Y433&gt;Z433,"Win",IF(Y433&lt;Z433,"Loss","Draw"))</f>
        <v>Loss</v>
      </c>
      <c r="AB433" s="7" t="s">
        <v>99</v>
      </c>
      <c r="AC433" s="7" t="s">
        <v>99</v>
      </c>
      <c r="AD433" s="7" t="s">
        <v>639</v>
      </c>
      <c r="AE433" s="7" t="s">
        <v>639</v>
      </c>
      <c r="AF433" s="7" t="str">
        <f aca="false">IF(AD433&lt;AE433,AD433,AE433)</f>
        <v>Bats, Bomb Tower, Fire Spirit, Magic Archer, Miner, Skeletons, The Log, Wall Breakers</v>
      </c>
      <c r="AG433" s="7" t="str">
        <f aca="false">IF(AD433&lt;AE433,AE433,AD433)</f>
        <v>Bats, Bomb Tower, Fire Spirit, Magic Archer, Miner, Skeletons, The Log, Wall Breakers</v>
      </c>
      <c r="AH433" s="7" t="str">
        <f aca="false">IF(AD433=AF433,AA433,IF(AA433="Win","Loss",IF(AA433="Loss","Win","Draw")))</f>
        <v>Loss</v>
      </c>
      <c r="AI433" s="7" t="s">
        <v>102</v>
      </c>
    </row>
    <row r="434" customFormat="false" ht="15" hidden="false" customHeight="true" outlineLevel="0" collapsed="false">
      <c r="A434" s="7" t="s">
        <v>1431</v>
      </c>
      <c r="B434" s="7" t="n">
        <v>2</v>
      </c>
      <c r="C434" s="7" t="s">
        <v>1324</v>
      </c>
      <c r="D434" s="7" t="s">
        <v>1325</v>
      </c>
      <c r="E434" s="7" t="s">
        <v>1409</v>
      </c>
      <c r="F434" s="7" t="s">
        <v>1410</v>
      </c>
      <c r="G434" s="7" t="s">
        <v>1433</v>
      </c>
      <c r="H434" s="7" t="s">
        <v>372</v>
      </c>
      <c r="I434" s="7" t="s">
        <v>132</v>
      </c>
      <c r="J434" s="7" t="s">
        <v>91</v>
      </c>
      <c r="K434" s="7" t="s">
        <v>200</v>
      </c>
      <c r="L434" s="7" t="s">
        <v>90</v>
      </c>
      <c r="M434" s="7" t="s">
        <v>365</v>
      </c>
      <c r="N434" s="7" t="s">
        <v>154</v>
      </c>
      <c r="O434" s="7" t="s">
        <v>174</v>
      </c>
      <c r="P434" s="7" t="s">
        <v>93</v>
      </c>
      <c r="Q434" s="7" t="s">
        <v>375</v>
      </c>
      <c r="R434" s="7" t="s">
        <v>199</v>
      </c>
      <c r="S434" s="7" t="s">
        <v>195</v>
      </c>
      <c r="T434" s="7" t="s">
        <v>420</v>
      </c>
      <c r="U434" s="7" t="s">
        <v>336</v>
      </c>
      <c r="V434" s="7" t="s">
        <v>213</v>
      </c>
      <c r="W434" s="7" t="s">
        <v>202</v>
      </c>
      <c r="X434" s="7" t="s">
        <v>85</v>
      </c>
      <c r="Y434" s="7" t="n">
        <v>0</v>
      </c>
      <c r="Z434" s="7" t="n">
        <v>1</v>
      </c>
      <c r="AA434" s="7" t="str">
        <f aca="false">IF(Y434&gt;Z434,"Win",IF(Y434&lt;Z434,"Loss","Draw"))</f>
        <v>Loss</v>
      </c>
      <c r="AB434" s="7" t="s">
        <v>99</v>
      </c>
      <c r="AC434" s="7" t="s">
        <v>99</v>
      </c>
      <c r="AD434" s="7" t="s">
        <v>715</v>
      </c>
      <c r="AE434" s="7" t="s">
        <v>422</v>
      </c>
      <c r="AF434" s="7" t="str">
        <f aca="false">IF(AD434&lt;AE434,AD434,AE434)</f>
        <v>Barbarian Barrel, Electro Spirit, Goblin Cage, Heal Spirit, Lightning, Lumberjack, Phoenix, Royal Giant</v>
      </c>
      <c r="AG434" s="7" t="str">
        <f aca="false">IF(AD434&lt;AE434,AE434,AD434)</f>
        <v>Bowler, Executioner, Freeze, Golden Knight, Graveyard, Inferno Dragon, Tornado, Zappies</v>
      </c>
      <c r="AH434" s="7" t="str">
        <f aca="false">IF(AD434=AF434,AA434,IF(AA434="Win","Loss",IF(AA434="Loss","Win","Draw")))</f>
        <v>Loss</v>
      </c>
      <c r="AI434" s="7" t="s">
        <v>102</v>
      </c>
    </row>
    <row r="435" customFormat="false" ht="15" hidden="false" customHeight="true" outlineLevel="0" collapsed="false">
      <c r="A435" s="7" t="s">
        <v>1431</v>
      </c>
      <c r="B435" s="7" t="n">
        <v>3</v>
      </c>
      <c r="C435" s="7" t="s">
        <v>1324</v>
      </c>
      <c r="D435" s="7" t="s">
        <v>1325</v>
      </c>
      <c r="E435" s="7" t="s">
        <v>1409</v>
      </c>
      <c r="F435" s="7" t="s">
        <v>1410</v>
      </c>
      <c r="G435" s="7" t="s">
        <v>1434</v>
      </c>
      <c r="H435" s="7" t="s">
        <v>408</v>
      </c>
      <c r="I435" s="7" t="s">
        <v>209</v>
      </c>
      <c r="J435" s="7" t="s">
        <v>181</v>
      </c>
      <c r="K435" s="7" t="s">
        <v>145</v>
      </c>
      <c r="L435" s="7" t="s">
        <v>84</v>
      </c>
      <c r="M435" s="7" t="s">
        <v>144</v>
      </c>
      <c r="N435" s="7" t="s">
        <v>112</v>
      </c>
      <c r="O435" s="7" t="s">
        <v>87</v>
      </c>
      <c r="P435" s="7" t="s">
        <v>143</v>
      </c>
      <c r="Q435" s="7" t="s">
        <v>287</v>
      </c>
      <c r="R435" s="7" t="s">
        <v>145</v>
      </c>
      <c r="S435" s="7" t="s">
        <v>200</v>
      </c>
      <c r="T435" s="7" t="s">
        <v>112</v>
      </c>
      <c r="U435" s="7" t="s">
        <v>148</v>
      </c>
      <c r="V435" s="7" t="s">
        <v>131</v>
      </c>
      <c r="W435" s="7" t="s">
        <v>146</v>
      </c>
      <c r="X435" s="7" t="s">
        <v>87</v>
      </c>
      <c r="Y435" s="7" t="n">
        <v>1</v>
      </c>
      <c r="Z435" s="7" t="n">
        <v>0</v>
      </c>
      <c r="AA435" s="7" t="str">
        <f aca="false">IF(Y435&gt;Z435,"Win",IF(Y435&lt;Z435,"Loss","Draw"))</f>
        <v>Win</v>
      </c>
      <c r="AB435" s="7" t="s">
        <v>99</v>
      </c>
      <c r="AC435" s="7" t="s">
        <v>99</v>
      </c>
      <c r="AD435" s="7" t="s">
        <v>1435</v>
      </c>
      <c r="AE435" s="7" t="s">
        <v>1436</v>
      </c>
      <c r="AF435" s="7" t="str">
        <f aca="false">IF(AD435&lt;AE435,AD435,AE435)</f>
        <v>Arrows, Balloon, Berserker, Giant Snowball, Ice Spirit, Monk, Musketeer, Tesla</v>
      </c>
      <c r="AG435" s="7" t="str">
        <f aca="false">IF(AD435&lt;AE435,AE435,AD435)</f>
        <v>Arrows, Balloon, Berserker, Goblin Cage, Lava Hound, Mega Minion, Skeleton Dragons, Valkyrie</v>
      </c>
      <c r="AH435" s="7" t="str">
        <f aca="false">IF(AD435=AF435,AA435,IF(AA435="Win","Loss",IF(AA435="Loss","Win","Draw")))</f>
        <v>Win</v>
      </c>
      <c r="AI435" s="7" t="s">
        <v>102</v>
      </c>
    </row>
    <row r="436" customFormat="false" ht="15" hidden="false" customHeight="true" outlineLevel="0" collapsed="false">
      <c r="A436" s="7" t="s">
        <v>1437</v>
      </c>
      <c r="B436" s="7" t="n">
        <v>1</v>
      </c>
      <c r="C436" s="7" t="s">
        <v>1324</v>
      </c>
      <c r="D436" s="7" t="s">
        <v>1325</v>
      </c>
      <c r="E436" s="7" t="s">
        <v>1409</v>
      </c>
      <c r="F436" s="7" t="s">
        <v>1410</v>
      </c>
      <c r="G436" s="7" t="s">
        <v>1438</v>
      </c>
      <c r="H436" s="7" t="s">
        <v>408</v>
      </c>
      <c r="I436" s="7" t="s">
        <v>168</v>
      </c>
      <c r="J436" s="7" t="s">
        <v>232</v>
      </c>
      <c r="K436" s="7" t="s">
        <v>169</v>
      </c>
      <c r="L436" s="7" t="s">
        <v>154</v>
      </c>
      <c r="M436" s="7" t="s">
        <v>97</v>
      </c>
      <c r="N436" s="7" t="s">
        <v>93</v>
      </c>
      <c r="O436" s="7" t="s">
        <v>167</v>
      </c>
      <c r="P436" s="7" t="s">
        <v>170</v>
      </c>
      <c r="Q436" s="7" t="s">
        <v>319</v>
      </c>
      <c r="R436" s="7" t="s">
        <v>145</v>
      </c>
      <c r="S436" s="7" t="s">
        <v>195</v>
      </c>
      <c r="T436" s="7" t="s">
        <v>94</v>
      </c>
      <c r="U436" s="7" t="s">
        <v>148</v>
      </c>
      <c r="V436" s="7" t="s">
        <v>130</v>
      </c>
      <c r="W436" s="7" t="s">
        <v>117</v>
      </c>
      <c r="X436" s="7" t="s">
        <v>84</v>
      </c>
      <c r="Y436" s="7" t="n">
        <v>0</v>
      </c>
      <c r="Z436" s="7" t="n">
        <v>1</v>
      </c>
      <c r="AA436" s="7" t="str">
        <f aca="false">IF(Y436&gt;Z436,"Win",IF(Y436&lt;Z436,"Loss","Draw"))</f>
        <v>Loss</v>
      </c>
      <c r="AB436" s="7" t="s">
        <v>99</v>
      </c>
      <c r="AC436" s="7" t="s">
        <v>99</v>
      </c>
      <c r="AD436" s="7" t="s">
        <v>418</v>
      </c>
      <c r="AE436" s="7" t="s">
        <v>718</v>
      </c>
      <c r="AF436" s="7" t="str">
        <f aca="false">IF(AD436&lt;AE436,AD436,AE436)</f>
        <v>Baby Dragon, Cannon, Electro Spirit, Lightning, Mighty Miner, Royal Hogs, Skeletons, The Log</v>
      </c>
      <c r="AG436" s="7" t="str">
        <f aca="false">IF(AD436&lt;AE436,AE436,AD436)</f>
        <v>Balloon, Bomber, Fireball, Giant Snowball, Inferno Dragon, Lava Hound, Minions, Skeleton Army</v>
      </c>
      <c r="AH436" s="7" t="str">
        <f aca="false">IF(AD436=AF436,AA436,IF(AA436="Win","Loss",IF(AA436="Loss","Win","Draw")))</f>
        <v>Loss</v>
      </c>
      <c r="AI436" s="7" t="s">
        <v>102</v>
      </c>
    </row>
    <row r="437" customFormat="false" ht="15" hidden="false" customHeight="true" outlineLevel="0" collapsed="false">
      <c r="A437" s="7" t="s">
        <v>1437</v>
      </c>
      <c r="B437" s="7" t="n">
        <v>2</v>
      </c>
      <c r="C437" s="7" t="s">
        <v>1324</v>
      </c>
      <c r="D437" s="7" t="s">
        <v>1325</v>
      </c>
      <c r="E437" s="7" t="s">
        <v>1409</v>
      </c>
      <c r="F437" s="7" t="s">
        <v>1410</v>
      </c>
      <c r="G437" s="7" t="s">
        <v>1439</v>
      </c>
      <c r="H437" s="7" t="s">
        <v>408</v>
      </c>
      <c r="I437" s="7" t="s">
        <v>239</v>
      </c>
      <c r="J437" s="7" t="s">
        <v>199</v>
      </c>
      <c r="K437" s="7" t="s">
        <v>210</v>
      </c>
      <c r="L437" s="7" t="s">
        <v>227</v>
      </c>
      <c r="M437" s="7" t="s">
        <v>109</v>
      </c>
      <c r="N437" s="7" t="s">
        <v>240</v>
      </c>
      <c r="O437" s="7" t="s">
        <v>202</v>
      </c>
      <c r="P437" s="7" t="s">
        <v>112</v>
      </c>
      <c r="Q437" s="7" t="s">
        <v>107</v>
      </c>
      <c r="R437" s="7" t="s">
        <v>108</v>
      </c>
      <c r="S437" s="7" t="s">
        <v>144</v>
      </c>
      <c r="T437" s="7" t="s">
        <v>109</v>
      </c>
      <c r="U437" s="7" t="s">
        <v>111</v>
      </c>
      <c r="V437" s="7" t="s">
        <v>115</v>
      </c>
      <c r="W437" s="7" t="s">
        <v>88</v>
      </c>
      <c r="X437" s="7" t="s">
        <v>167</v>
      </c>
      <c r="Y437" s="7" t="n">
        <v>1</v>
      </c>
      <c r="Z437" s="7" t="n">
        <v>2</v>
      </c>
      <c r="AA437" s="7" t="str">
        <f aca="false">IF(Y437&gt;Z437,"Win",IF(Y437&lt;Z437,"Loss","Draw"))</f>
        <v>Loss</v>
      </c>
      <c r="AB437" s="7" t="s">
        <v>99</v>
      </c>
      <c r="AC437" s="7" t="s">
        <v>99</v>
      </c>
      <c r="AD437" s="7" t="s">
        <v>242</v>
      </c>
      <c r="AE437" s="7" t="s">
        <v>1440</v>
      </c>
      <c r="AF437" s="7" t="str">
        <f aca="false">IF(AD437&lt;AE437,AD437,AE437)</f>
        <v>Archer Queen, Fire Spirit, Goblin Drill, Goblins, Poison, Ronin, Tesla, The Log</v>
      </c>
      <c r="AG437" s="7" t="str">
        <f aca="false">IF(AD437&lt;AE437,AE437,AD437)</f>
        <v>Arrows, Bandit, Battle Ram, Golden Knight, Mega Knight, Mother Witch, Ronin, Zappies</v>
      </c>
      <c r="AH437" s="7" t="str">
        <f aca="false">IF(AD437=AF437,AA437,IF(AA437="Win","Loss",IF(AA437="Loss","Win","Draw")))</f>
        <v>Win</v>
      </c>
      <c r="AI437" s="7" t="s">
        <v>102</v>
      </c>
    </row>
    <row r="438" customFormat="false" ht="15" hidden="false" customHeight="true" outlineLevel="0" collapsed="false">
      <c r="A438" s="7" t="s">
        <v>1437</v>
      </c>
      <c r="B438" s="7" t="n">
        <v>3</v>
      </c>
      <c r="C438" s="7" t="s">
        <v>1324</v>
      </c>
      <c r="D438" s="7" t="s">
        <v>1325</v>
      </c>
      <c r="E438" s="7" t="s">
        <v>1409</v>
      </c>
      <c r="F438" s="7" t="s">
        <v>1410</v>
      </c>
      <c r="G438" s="7" t="s">
        <v>1441</v>
      </c>
      <c r="H438" s="7" t="s">
        <v>408</v>
      </c>
      <c r="I438" s="7" t="s">
        <v>107</v>
      </c>
      <c r="J438" s="7" t="s">
        <v>141</v>
      </c>
      <c r="K438" s="7" t="s">
        <v>84</v>
      </c>
      <c r="L438" s="7" t="s">
        <v>83</v>
      </c>
      <c r="M438" s="7" t="s">
        <v>87</v>
      </c>
      <c r="N438" s="7" t="s">
        <v>88</v>
      </c>
      <c r="O438" s="7" t="s">
        <v>111</v>
      </c>
      <c r="P438" s="7" t="s">
        <v>144</v>
      </c>
      <c r="Q438" s="7" t="s">
        <v>82</v>
      </c>
      <c r="R438" s="7" t="s">
        <v>175</v>
      </c>
      <c r="S438" s="7" t="s">
        <v>142</v>
      </c>
      <c r="T438" s="7" t="s">
        <v>140</v>
      </c>
      <c r="U438" s="7" t="s">
        <v>120</v>
      </c>
      <c r="V438" s="7" t="s">
        <v>93</v>
      </c>
      <c r="W438" s="7" t="s">
        <v>87</v>
      </c>
      <c r="X438" s="7" t="s">
        <v>89</v>
      </c>
      <c r="Y438" s="7" t="n">
        <v>0</v>
      </c>
      <c r="Z438" s="7" t="n">
        <v>1</v>
      </c>
      <c r="AA438" s="7" t="str">
        <f aca="false">IF(Y438&gt;Z438,"Win",IF(Y438&lt;Z438,"Loss","Draw"))</f>
        <v>Loss</v>
      </c>
      <c r="AB438" s="7" t="s">
        <v>99</v>
      </c>
      <c r="AC438" s="7" t="s">
        <v>99</v>
      </c>
      <c r="AD438" s="7" t="s">
        <v>1442</v>
      </c>
      <c r="AE438" s="7" t="s">
        <v>1443</v>
      </c>
      <c r="AF438" s="7" t="str">
        <f aca="false">IF(AD438&lt;AE438,AD438,AE438)</f>
        <v>Archers, Berserker, Boss Bandit, Electro Spirit, Goblin Barrel, Goblin Hut, Royal Delivery, Wall Breakers</v>
      </c>
      <c r="AG438" s="7" t="str">
        <f aca="false">IF(AD438&lt;AE438,AE438,AD438)</f>
        <v>Berserker, Dark Prince, Fire Spirit, Giant Snowball, Goblin Drill, Magic Archer, Poison, Tesla</v>
      </c>
      <c r="AH438" s="7" t="str">
        <f aca="false">IF(AD438=AF438,AA438,IF(AA438="Win","Loss",IF(AA438="Loss","Win","Draw")))</f>
        <v>Win</v>
      </c>
      <c r="AI438" s="7" t="s">
        <v>102</v>
      </c>
    </row>
    <row r="439" customFormat="false" ht="15" hidden="false" customHeight="true" outlineLevel="0" collapsed="false">
      <c r="A439" s="5" t="s">
        <v>1444</v>
      </c>
      <c r="B439" s="5" t="n">
        <v>1</v>
      </c>
      <c r="C439" s="5" t="s">
        <v>1324</v>
      </c>
      <c r="D439" s="5" t="s">
        <v>1325</v>
      </c>
      <c r="E439" s="5" t="s">
        <v>1409</v>
      </c>
      <c r="F439" s="5" t="s">
        <v>1410</v>
      </c>
      <c r="G439" s="5" t="s">
        <v>1445</v>
      </c>
      <c r="H439" s="5" t="s">
        <v>372</v>
      </c>
      <c r="I439" s="5" t="s">
        <v>169</v>
      </c>
      <c r="J439" s="5" t="s">
        <v>199</v>
      </c>
      <c r="K439" s="5" t="s">
        <v>200</v>
      </c>
      <c r="L439" s="5" t="s">
        <v>136</v>
      </c>
      <c r="M439" s="5" t="s">
        <v>154</v>
      </c>
      <c r="N439" s="5" t="s">
        <v>191</v>
      </c>
      <c r="O439" s="5" t="s">
        <v>336</v>
      </c>
      <c r="P439" s="5" t="s">
        <v>91</v>
      </c>
      <c r="Q439" s="5" t="s">
        <v>142</v>
      </c>
      <c r="R439" s="5" t="s">
        <v>232</v>
      </c>
      <c r="S439" s="5" t="s">
        <v>176</v>
      </c>
      <c r="T439" s="5" t="s">
        <v>111</v>
      </c>
      <c r="U439" s="5" t="s">
        <v>140</v>
      </c>
      <c r="V439" s="5" t="s">
        <v>129</v>
      </c>
      <c r="W439" s="5" t="s">
        <v>93</v>
      </c>
      <c r="X439" s="5" t="s">
        <v>97</v>
      </c>
      <c r="Y439" s="5" t="n">
        <v>0</v>
      </c>
      <c r="Z439" s="5" t="n">
        <v>1</v>
      </c>
      <c r="AA439" s="5" t="str">
        <f aca="false">IF(Y439&gt;Z439,"Win",IF(Y439&lt;Z439,"Loss","Draw"))</f>
        <v>Loss</v>
      </c>
      <c r="AB439" s="5" t="s">
        <v>98</v>
      </c>
      <c r="AC439" s="5" t="s">
        <v>99</v>
      </c>
      <c r="AD439" s="5" t="s">
        <v>778</v>
      </c>
      <c r="AE439" s="5" t="s">
        <v>1446</v>
      </c>
      <c r="AF439" s="5" t="str">
        <f aca="false">IF(AD439&lt;AE439,AD439,AE439)</f>
        <v>Baby Dragon, Barbarian Barrel, Goblin Cage, Golden Knight, Golem, Ice Wizard, Lightning, Tornado</v>
      </c>
      <c r="AG439" s="5" t="str">
        <f aca="false">IF(AD439&lt;AE439,AE439,AD439)</f>
        <v>Dart Goblin, Electro Spirit, Fire Spirit, Goblin Barrel, Inferno Tower, Mighty Miner, Skeletons, Wall Breakers</v>
      </c>
      <c r="AH439" s="5" t="str">
        <f aca="false">IF(AD439=AF439,AA439,IF(AA439="Win","Loss",IF(AA439="Loss","Win","Draw")))</f>
        <v>Loss</v>
      </c>
      <c r="AI439" s="5" t="s">
        <v>123</v>
      </c>
    </row>
    <row r="440" customFormat="false" ht="15" hidden="false" customHeight="true" outlineLevel="0" collapsed="false">
      <c r="A440" s="5" t="s">
        <v>1444</v>
      </c>
      <c r="B440" s="5" t="n">
        <v>2</v>
      </c>
      <c r="C440" s="5" t="s">
        <v>1324</v>
      </c>
      <c r="D440" s="5" t="s">
        <v>1325</v>
      </c>
      <c r="E440" s="5" t="s">
        <v>1409</v>
      </c>
      <c r="F440" s="5" t="s">
        <v>1410</v>
      </c>
      <c r="G440" s="5" t="s">
        <v>1447</v>
      </c>
      <c r="H440" s="5" t="s">
        <v>372</v>
      </c>
      <c r="I440" s="5" t="s">
        <v>82</v>
      </c>
      <c r="J440" s="5" t="s">
        <v>83</v>
      </c>
      <c r="K440" s="5" t="s">
        <v>84</v>
      </c>
      <c r="L440" s="5" t="s">
        <v>113</v>
      </c>
      <c r="M440" s="5" t="s">
        <v>143</v>
      </c>
      <c r="N440" s="5" t="s">
        <v>86</v>
      </c>
      <c r="O440" s="5" t="s">
        <v>88</v>
      </c>
      <c r="P440" s="5" t="s">
        <v>85</v>
      </c>
      <c r="Q440" s="5" t="s">
        <v>209</v>
      </c>
      <c r="R440" s="5" t="s">
        <v>115</v>
      </c>
      <c r="S440" s="5" t="s">
        <v>116</v>
      </c>
      <c r="T440" s="5" t="s">
        <v>109</v>
      </c>
      <c r="U440" s="5" t="s">
        <v>167</v>
      </c>
      <c r="V440" s="5" t="s">
        <v>154</v>
      </c>
      <c r="W440" s="5" t="s">
        <v>182</v>
      </c>
      <c r="X440" s="5" t="s">
        <v>143</v>
      </c>
      <c r="Y440" s="5" t="n">
        <v>0</v>
      </c>
      <c r="Z440" s="5" t="n">
        <v>1</v>
      </c>
      <c r="AA440" s="5" t="str">
        <f aca="false">IF(Y440&gt;Z440,"Win",IF(Y440&lt;Z440,"Loss","Draw"))</f>
        <v>Loss</v>
      </c>
      <c r="AB440" s="5" t="s">
        <v>98</v>
      </c>
      <c r="AC440" s="5" t="s">
        <v>99</v>
      </c>
      <c r="AD440" s="5" t="s">
        <v>1448</v>
      </c>
      <c r="AE440" s="5" t="s">
        <v>1449</v>
      </c>
      <c r="AF440" s="5" t="str">
        <f aca="false">IF(AD440&lt;AE440,AD440,AE440)</f>
        <v>Archers, Bomb Tower, Dark Prince, Giant Snowball, Goblin Demolisher, Graveyard, Ice Spirit, Poison</v>
      </c>
      <c r="AG440" s="5" t="str">
        <f aca="false">IF(AD440&lt;AE440,AE440,AD440)</f>
        <v>Goblins, Hog Rider, Ice Spirit, Lightning, Mortar, Musketeer, Ronin, The Log</v>
      </c>
      <c r="AH440" s="5" t="str">
        <f aca="false">IF(AD440=AF440,AA440,IF(AA440="Win","Loss",IF(AA440="Loss","Win","Draw")))</f>
        <v>Loss</v>
      </c>
      <c r="AI440" s="5" t="s">
        <v>123</v>
      </c>
    </row>
    <row r="441" customFormat="false" ht="15" hidden="false" customHeight="true" outlineLevel="0" collapsed="false">
      <c r="A441" s="5" t="s">
        <v>1444</v>
      </c>
      <c r="B441" s="5" t="n">
        <v>3</v>
      </c>
      <c r="C441" s="5" t="s">
        <v>1324</v>
      </c>
      <c r="D441" s="5" t="s">
        <v>1325</v>
      </c>
      <c r="E441" s="5" t="s">
        <v>1409</v>
      </c>
      <c r="F441" s="5" t="s">
        <v>1410</v>
      </c>
      <c r="G441" s="5" t="s">
        <v>1450</v>
      </c>
      <c r="H441" s="5" t="s">
        <v>408</v>
      </c>
      <c r="I441" s="5" t="s">
        <v>210</v>
      </c>
      <c r="J441" s="5" t="s">
        <v>209</v>
      </c>
      <c r="K441" s="5" t="s">
        <v>144</v>
      </c>
      <c r="L441" s="5" t="s">
        <v>167</v>
      </c>
      <c r="M441" s="5" t="s">
        <v>97</v>
      </c>
      <c r="N441" s="5" t="s">
        <v>93</v>
      </c>
      <c r="O441" s="5" t="s">
        <v>94</v>
      </c>
      <c r="P441" s="5" t="s">
        <v>182</v>
      </c>
      <c r="Q441" s="5" t="s">
        <v>239</v>
      </c>
      <c r="R441" s="5" t="s">
        <v>244</v>
      </c>
      <c r="S441" s="5" t="s">
        <v>132</v>
      </c>
      <c r="T441" s="5" t="s">
        <v>174</v>
      </c>
      <c r="U441" s="5" t="s">
        <v>91</v>
      </c>
      <c r="V441" s="5" t="s">
        <v>94</v>
      </c>
      <c r="W441" s="5" t="s">
        <v>96</v>
      </c>
      <c r="X441" s="5" t="s">
        <v>245</v>
      </c>
      <c r="Y441" s="5" t="n">
        <v>0</v>
      </c>
      <c r="Z441" s="5" t="n">
        <v>1</v>
      </c>
      <c r="AA441" s="5" t="str">
        <f aca="false">IF(Y441&gt;Z441,"Win",IF(Y441&lt;Z441,"Loss","Draw"))</f>
        <v>Loss</v>
      </c>
      <c r="AB441" s="5" t="s">
        <v>98</v>
      </c>
      <c r="AC441" s="5" t="s">
        <v>99</v>
      </c>
      <c r="AD441" s="5" t="s">
        <v>1451</v>
      </c>
      <c r="AE441" s="5" t="s">
        <v>1452</v>
      </c>
      <c r="AF441" s="5" t="str">
        <f aca="false">IF(AD441&lt;AE441,AD441,AE441)</f>
        <v>Barbarian Barrel, Battle Ram, Fireball, Heal Spirit, Hunter, Ice Golem, Lumberjack, Three Musketeers</v>
      </c>
      <c r="AG441" s="5" t="str">
        <f aca="false">IF(AD441&lt;AE441,AE441,AD441)</f>
        <v>Electro Spirit, Fireball, Hog Rider, Mega Knight, Musketeer, Skeletons, Tesla, The Log</v>
      </c>
      <c r="AH441" s="5" t="str">
        <f aca="false">IF(AD441=AF441,AA441,IF(AA441="Win","Loss",IF(AA441="Loss","Win","Draw")))</f>
        <v>Win</v>
      </c>
      <c r="AI441" s="5" t="s">
        <v>123</v>
      </c>
    </row>
    <row r="442" customFormat="false" ht="16.5" hidden="false" customHeight="true" outlineLevel="0" collapsed="false">
      <c r="A442" s="5" t="s">
        <v>1453</v>
      </c>
      <c r="B442" s="5" t="n">
        <v>1</v>
      </c>
      <c r="C442" s="5" t="s">
        <v>1324</v>
      </c>
      <c r="D442" s="5" t="s">
        <v>1325</v>
      </c>
      <c r="E442" s="6" t="s">
        <v>1454</v>
      </c>
      <c r="F442" s="5" t="s">
        <v>1455</v>
      </c>
      <c r="G442" s="5" t="s">
        <v>1456</v>
      </c>
      <c r="H442" s="5" t="s">
        <v>81</v>
      </c>
      <c r="I442" s="5" t="s">
        <v>169</v>
      </c>
      <c r="J442" s="5" t="s">
        <v>232</v>
      </c>
      <c r="K442" s="5" t="s">
        <v>168</v>
      </c>
      <c r="L442" s="5" t="s">
        <v>93</v>
      </c>
      <c r="M442" s="5" t="s">
        <v>97</v>
      </c>
      <c r="N442" s="5" t="s">
        <v>170</v>
      </c>
      <c r="O442" s="5" t="s">
        <v>167</v>
      </c>
      <c r="P442" s="5" t="s">
        <v>154</v>
      </c>
      <c r="Q442" s="5" t="s">
        <v>271</v>
      </c>
      <c r="R442" s="5" t="s">
        <v>232</v>
      </c>
      <c r="S442" s="5" t="s">
        <v>170</v>
      </c>
      <c r="T442" s="5" t="s">
        <v>97</v>
      </c>
      <c r="U442" s="5" t="s">
        <v>93</v>
      </c>
      <c r="V442" s="5" t="s">
        <v>182</v>
      </c>
      <c r="W442" s="5" t="s">
        <v>91</v>
      </c>
      <c r="X442" s="5" t="s">
        <v>183</v>
      </c>
      <c r="Y442" s="5" t="n">
        <v>1</v>
      </c>
      <c r="Z442" s="5" t="n">
        <v>0</v>
      </c>
      <c r="AA442" s="5" t="str">
        <f aca="false">IF(Y442&gt;Z442,"Win",IF(Y442&lt;Z442,"Loss","Draw"))</f>
        <v>Win</v>
      </c>
      <c r="AB442" s="5" t="s">
        <v>98</v>
      </c>
      <c r="AC442" s="5" t="s">
        <v>99</v>
      </c>
      <c r="AD442" s="5" t="s">
        <v>418</v>
      </c>
      <c r="AE442" s="5" t="s">
        <v>1457</v>
      </c>
      <c r="AF442" s="5" t="str">
        <f aca="false">IF(AD442&lt;AE442,AD442,AE442)</f>
        <v>Baby Dragon, Cannon, Electro Spirit, Lightning, Mighty Miner, Royal Hogs, Skeletons, The Log</v>
      </c>
      <c r="AG442" s="5" t="str">
        <f aca="false">IF(AD442&lt;AE442,AE442,AD442)</f>
        <v>Barbarian Barrel, Cannon, Earthquake, Electro Spirit, Firecracker, Hog Rider, Mighty Miner, Skeletons</v>
      </c>
      <c r="AH442" s="5" t="str">
        <f aca="false">IF(AD442=AF442,AA442,IF(AA442="Win","Loss",IF(AA442="Loss","Win","Draw")))</f>
        <v>Win</v>
      </c>
      <c r="AI442" s="5" t="s">
        <v>123</v>
      </c>
    </row>
    <row r="443" customFormat="false" ht="16.5" hidden="false" customHeight="true" outlineLevel="0" collapsed="false">
      <c r="A443" s="5" t="s">
        <v>1453</v>
      </c>
      <c r="B443" s="5" t="n">
        <v>2</v>
      </c>
      <c r="C443" s="5" t="s">
        <v>1324</v>
      </c>
      <c r="D443" s="5" t="s">
        <v>1325</v>
      </c>
      <c r="E443" s="6" t="s">
        <v>1454</v>
      </c>
      <c r="F443" s="5" t="s">
        <v>1455</v>
      </c>
      <c r="G443" s="5" t="s">
        <v>1458</v>
      </c>
      <c r="H443" s="5" t="s">
        <v>81</v>
      </c>
      <c r="I443" s="5" t="s">
        <v>82</v>
      </c>
      <c r="J443" s="5" t="s">
        <v>83</v>
      </c>
      <c r="K443" s="5" t="s">
        <v>84</v>
      </c>
      <c r="L443" s="5" t="s">
        <v>89</v>
      </c>
      <c r="M443" s="5" t="s">
        <v>143</v>
      </c>
      <c r="N443" s="5" t="s">
        <v>86</v>
      </c>
      <c r="O443" s="5" t="s">
        <v>88</v>
      </c>
      <c r="P443" s="5" t="s">
        <v>85</v>
      </c>
      <c r="Q443" s="5" t="s">
        <v>287</v>
      </c>
      <c r="R443" s="5" t="s">
        <v>131</v>
      </c>
      <c r="S443" s="5" t="s">
        <v>200</v>
      </c>
      <c r="T443" s="5" t="s">
        <v>147</v>
      </c>
      <c r="U443" s="5" t="s">
        <v>112</v>
      </c>
      <c r="V443" s="5" t="s">
        <v>110</v>
      </c>
      <c r="W443" s="5" t="s">
        <v>148</v>
      </c>
      <c r="X443" s="5" t="s">
        <v>154</v>
      </c>
      <c r="Y443" s="5" t="n">
        <v>1</v>
      </c>
      <c r="Z443" s="5" t="n">
        <v>0</v>
      </c>
      <c r="AA443" s="5" t="str">
        <f aca="false">IF(Y443&gt;Z443,"Win",IF(Y443&lt;Z443,"Loss","Draw"))</f>
        <v>Win</v>
      </c>
      <c r="AB443" s="5" t="s">
        <v>98</v>
      </c>
      <c r="AC443" s="5" t="s">
        <v>99</v>
      </c>
      <c r="AD443" s="5" t="s">
        <v>627</v>
      </c>
      <c r="AE443" s="5" t="s">
        <v>1459</v>
      </c>
      <c r="AF443" s="5" t="str">
        <f aca="false">IF(AD443&lt;AE443,AD443,AE443)</f>
        <v>Archers, Dark Prince, Giant Snowball, Goblin Demolisher, Goblin Hut, Graveyard, Ice Spirit, Poison</v>
      </c>
      <c r="AG443" s="5" t="str">
        <f aca="false">IF(AD443&lt;AE443,AE443,AD443)</f>
        <v>Arrows, Goblin Cage, Guards, Lava Hound, Lightning, Mega Minion, Spirit Empress, Valkyrie</v>
      </c>
      <c r="AH443" s="5" t="str">
        <f aca="false">IF(AD443=AF443,AA443,IF(AA443="Win","Loss",IF(AA443="Loss","Win","Draw")))</f>
        <v>Win</v>
      </c>
      <c r="AI443" s="5" t="s">
        <v>123</v>
      </c>
    </row>
    <row r="444" customFormat="false" ht="15" hidden="false" customHeight="true" outlineLevel="0" collapsed="false">
      <c r="A444" s="5" t="s">
        <v>1460</v>
      </c>
      <c r="B444" s="5" t="n">
        <v>1</v>
      </c>
      <c r="C444" s="5" t="s">
        <v>1324</v>
      </c>
      <c r="D444" s="5" t="s">
        <v>1325</v>
      </c>
      <c r="E444" s="5" t="s">
        <v>1461</v>
      </c>
      <c r="F444" s="5" t="s">
        <v>1462</v>
      </c>
      <c r="G444" s="5" t="s">
        <v>1463</v>
      </c>
      <c r="H444" s="5" t="s">
        <v>372</v>
      </c>
      <c r="I444" s="5" t="s">
        <v>239</v>
      </c>
      <c r="J444" s="5" t="s">
        <v>199</v>
      </c>
      <c r="K444" s="5" t="s">
        <v>210</v>
      </c>
      <c r="L444" s="5" t="s">
        <v>227</v>
      </c>
      <c r="M444" s="5" t="s">
        <v>109</v>
      </c>
      <c r="N444" s="5" t="s">
        <v>393</v>
      </c>
      <c r="O444" s="5" t="s">
        <v>97</v>
      </c>
      <c r="P444" s="5" t="s">
        <v>112</v>
      </c>
      <c r="Q444" s="5" t="s">
        <v>170</v>
      </c>
      <c r="R444" s="5" t="s">
        <v>232</v>
      </c>
      <c r="S444" s="5" t="s">
        <v>271</v>
      </c>
      <c r="T444" s="5" t="s">
        <v>93</v>
      </c>
      <c r="U444" s="5" t="s">
        <v>183</v>
      </c>
      <c r="V444" s="5" t="s">
        <v>182</v>
      </c>
      <c r="W444" s="5" t="s">
        <v>91</v>
      </c>
      <c r="X444" s="5" t="s">
        <v>97</v>
      </c>
      <c r="Y444" s="5" t="n">
        <v>1</v>
      </c>
      <c r="Z444" s="5" t="n">
        <v>0</v>
      </c>
      <c r="AA444" s="5" t="str">
        <f aca="false">IF(Y444&gt;Z444,"Win",IF(Y444&lt;Z444,"Loss","Draw"))</f>
        <v>Win</v>
      </c>
      <c r="AB444" s="5" t="s">
        <v>98</v>
      </c>
      <c r="AC444" s="5" t="s">
        <v>99</v>
      </c>
      <c r="AD444" s="5" t="s">
        <v>1403</v>
      </c>
      <c r="AE444" s="5" t="s">
        <v>1457</v>
      </c>
      <c r="AF444" s="5" t="str">
        <f aca="false">IF(AD444&lt;AE444,AD444,AE444)</f>
        <v>Arrows, Battle Ram, Electro Wizard, Golden Knight, Mega Knight, Mother Witch, Ronin, Skeletons</v>
      </c>
      <c r="AG444" s="5" t="str">
        <f aca="false">IF(AD444&lt;AE444,AE444,AD444)</f>
        <v>Barbarian Barrel, Cannon, Earthquake, Electro Spirit, Firecracker, Hog Rider, Mighty Miner, Skeletons</v>
      </c>
      <c r="AH444" s="5" t="str">
        <f aca="false">IF(AD444=AF444,AA444,IF(AA444="Win","Loss",IF(AA444="Loss","Win","Draw")))</f>
        <v>Win</v>
      </c>
      <c r="AI444" s="5" t="s">
        <v>123</v>
      </c>
    </row>
    <row r="445" customFormat="false" ht="15" hidden="false" customHeight="true" outlineLevel="0" collapsed="false">
      <c r="A445" s="5" t="s">
        <v>1460</v>
      </c>
      <c r="B445" s="5" t="n">
        <v>2</v>
      </c>
      <c r="C445" s="5" t="s">
        <v>1324</v>
      </c>
      <c r="D445" s="5" t="s">
        <v>1325</v>
      </c>
      <c r="E445" s="5" t="s">
        <v>1461</v>
      </c>
      <c r="F445" s="5" t="s">
        <v>1462</v>
      </c>
      <c r="G445" s="5" t="s">
        <v>842</v>
      </c>
      <c r="H445" s="5" t="s">
        <v>372</v>
      </c>
      <c r="I445" s="5" t="s">
        <v>169</v>
      </c>
      <c r="J445" s="5" t="s">
        <v>83</v>
      </c>
      <c r="K445" s="5" t="s">
        <v>168</v>
      </c>
      <c r="L445" s="5" t="s">
        <v>93</v>
      </c>
      <c r="M445" s="5" t="s">
        <v>170</v>
      </c>
      <c r="N445" s="5" t="s">
        <v>167</v>
      </c>
      <c r="O445" s="5" t="s">
        <v>154</v>
      </c>
      <c r="P445" s="5" t="s">
        <v>87</v>
      </c>
      <c r="Q445" s="5" t="s">
        <v>144</v>
      </c>
      <c r="R445" s="5" t="s">
        <v>128</v>
      </c>
      <c r="S445" s="5" t="s">
        <v>84</v>
      </c>
      <c r="T445" s="5" t="s">
        <v>88</v>
      </c>
      <c r="U445" s="5" t="s">
        <v>111</v>
      </c>
      <c r="V445" s="5" t="s">
        <v>130</v>
      </c>
      <c r="W445" s="5" t="s">
        <v>107</v>
      </c>
      <c r="X445" s="5" t="s">
        <v>110</v>
      </c>
      <c r="Y445" s="5" t="n">
        <v>1</v>
      </c>
      <c r="Z445" s="5" t="n">
        <v>0</v>
      </c>
      <c r="AA445" s="5" t="str">
        <f aca="false">IF(Y445&gt;Z445,"Win",IF(Y445&lt;Z445,"Loss","Draw"))</f>
        <v>Win</v>
      </c>
      <c r="AB445" s="5" t="s">
        <v>98</v>
      </c>
      <c r="AC445" s="5" t="s">
        <v>99</v>
      </c>
      <c r="AD445" s="5" t="s">
        <v>1464</v>
      </c>
      <c r="AE445" s="5" t="s">
        <v>1465</v>
      </c>
      <c r="AF445" s="5" t="str">
        <f aca="false">IF(AD445&lt;AE445,AD445,AE445)</f>
        <v>Baby Dragon, Berserker, Cannon, Dark Prince, Electro Spirit, Lightning, Royal Hogs, The Log</v>
      </c>
      <c r="AG445" s="5" t="str">
        <f aca="false">IF(AD445&lt;AE445,AE445,AD445)</f>
        <v>Bomber, Fire Spirit, Giant Snowball, Goblin Drill, Guards, Knight, Poison, Tesla</v>
      </c>
      <c r="AH445" s="5" t="str">
        <f aca="false">IF(AD445=AF445,AA445,IF(AA445="Win","Loss",IF(AA445="Loss","Win","Draw")))</f>
        <v>Win</v>
      </c>
      <c r="AI445" s="5" t="s">
        <v>123</v>
      </c>
    </row>
    <row r="446" customFormat="false" ht="15" hidden="false" customHeight="true" outlineLevel="0" collapsed="false">
      <c r="A446" s="5" t="s">
        <v>1466</v>
      </c>
      <c r="B446" s="5" t="n">
        <v>1</v>
      </c>
      <c r="C446" s="5" t="s">
        <v>1324</v>
      </c>
      <c r="D446" s="5" t="s">
        <v>1325</v>
      </c>
      <c r="E446" s="5" t="s">
        <v>282</v>
      </c>
      <c r="F446" s="5" t="s">
        <v>283</v>
      </c>
      <c r="G446" s="5" t="s">
        <v>1467</v>
      </c>
      <c r="H446" s="5" t="s">
        <v>81</v>
      </c>
      <c r="I446" s="5" t="s">
        <v>84</v>
      </c>
      <c r="J446" s="5" t="s">
        <v>128</v>
      </c>
      <c r="K446" s="5" t="s">
        <v>107</v>
      </c>
      <c r="L446" s="5" t="s">
        <v>111</v>
      </c>
      <c r="M446" s="5" t="s">
        <v>88</v>
      </c>
      <c r="N446" s="5" t="s">
        <v>130</v>
      </c>
      <c r="O446" s="5" t="s">
        <v>97</v>
      </c>
      <c r="P446" s="5" t="s">
        <v>170</v>
      </c>
      <c r="Q446" s="5" t="s">
        <v>140</v>
      </c>
      <c r="R446" s="5" t="s">
        <v>141</v>
      </c>
      <c r="S446" s="5" t="s">
        <v>142</v>
      </c>
      <c r="T446" s="5" t="s">
        <v>120</v>
      </c>
      <c r="U446" s="5" t="s">
        <v>143</v>
      </c>
      <c r="V446" s="5" t="s">
        <v>111</v>
      </c>
      <c r="W446" s="5" t="s">
        <v>87</v>
      </c>
      <c r="X446" s="5" t="s">
        <v>144</v>
      </c>
      <c r="Y446" s="5" t="n">
        <v>0</v>
      </c>
      <c r="Z446" s="5" t="n">
        <v>1</v>
      </c>
      <c r="AA446" s="5" t="str">
        <f aca="false">IF(Y446&gt;Z446,"Win",IF(Y446&lt;Z446,"Loss","Draw"))</f>
        <v>Loss</v>
      </c>
      <c r="AB446" s="5" t="s">
        <v>98</v>
      </c>
      <c r="AC446" s="5" t="s">
        <v>99</v>
      </c>
      <c r="AD446" s="5" t="s">
        <v>980</v>
      </c>
      <c r="AE446" s="5" t="s">
        <v>150</v>
      </c>
      <c r="AF446" s="5" t="str">
        <f aca="false">IF(AD446&lt;AE446,AD446,AE446)</f>
        <v>Berserker, Fire Spirit, Goblin Barrel, Ice Spirit, Magic Archer, Royal Delivery, Tesla, Wall Breakers</v>
      </c>
      <c r="AG446" s="5" t="str">
        <f aca="false">IF(AD446&lt;AE446,AE446,AD446)</f>
        <v>Bomber, Cannon, Fire Spirit, Giant Snowball, Goblin Drill, Knight, Poison, Skeletons</v>
      </c>
      <c r="AH446" s="5" t="str">
        <f aca="false">IF(AD446=AF446,AA446,IF(AA446="Win","Loss",IF(AA446="Loss","Win","Draw")))</f>
        <v>Win</v>
      </c>
      <c r="AI446" s="5" t="s">
        <v>123</v>
      </c>
    </row>
    <row r="447" customFormat="false" ht="15" hidden="false" customHeight="true" outlineLevel="0" collapsed="false">
      <c r="A447" s="5" t="s">
        <v>1466</v>
      </c>
      <c r="B447" s="5" t="n">
        <v>2</v>
      </c>
      <c r="C447" s="5" t="s">
        <v>1324</v>
      </c>
      <c r="D447" s="5" t="s">
        <v>1325</v>
      </c>
      <c r="E447" s="5" t="s">
        <v>282</v>
      </c>
      <c r="F447" s="5" t="s">
        <v>283</v>
      </c>
      <c r="G447" s="5" t="s">
        <v>1468</v>
      </c>
      <c r="H447" s="5" t="s">
        <v>81</v>
      </c>
      <c r="I447" s="5" t="s">
        <v>210</v>
      </c>
      <c r="J447" s="5" t="s">
        <v>115</v>
      </c>
      <c r="K447" s="5" t="s">
        <v>96</v>
      </c>
      <c r="L447" s="5" t="s">
        <v>167</v>
      </c>
      <c r="M447" s="5" t="s">
        <v>95</v>
      </c>
      <c r="N447" s="5" t="s">
        <v>94</v>
      </c>
      <c r="O447" s="5" t="s">
        <v>93</v>
      </c>
      <c r="P447" s="5" t="s">
        <v>90</v>
      </c>
      <c r="Q447" s="5" t="s">
        <v>169</v>
      </c>
      <c r="R447" s="5" t="s">
        <v>181</v>
      </c>
      <c r="S447" s="5" t="s">
        <v>168</v>
      </c>
      <c r="T447" s="5" t="s">
        <v>154</v>
      </c>
      <c r="U447" s="5" t="s">
        <v>91</v>
      </c>
      <c r="V447" s="5" t="s">
        <v>93</v>
      </c>
      <c r="W447" s="5" t="s">
        <v>89</v>
      </c>
      <c r="X447" s="5" t="s">
        <v>97</v>
      </c>
      <c r="Y447" s="5" t="n">
        <v>1</v>
      </c>
      <c r="Z447" s="5" t="n">
        <v>0</v>
      </c>
      <c r="AA447" s="5" t="str">
        <f aca="false">IF(Y447&gt;Z447,"Win",IF(Y447&lt;Z447,"Loss","Draw"))</f>
        <v>Win</v>
      </c>
      <c r="AB447" s="5" t="s">
        <v>98</v>
      </c>
      <c r="AC447" s="5" t="s">
        <v>99</v>
      </c>
      <c r="AD447" s="5" t="s">
        <v>1469</v>
      </c>
      <c r="AE447" s="5" t="s">
        <v>1470</v>
      </c>
      <c r="AF447" s="5" t="str">
        <f aca="false">IF(AD447&lt;AE447,AD447,AE447)</f>
        <v>Baby Dragon, Barbarian Barrel, Electro Spirit, Goblin Hut, Lightning, Monk, Royal Hogs, Skeletons</v>
      </c>
      <c r="AG447" s="5" t="str">
        <f aca="false">IF(AD447&lt;AE447,AE447,AD447)</f>
        <v>Electro Spirit, Fireball, Fisherman, Goblins, Hunter, Mega Knight, Royal Giant, The Log</v>
      </c>
      <c r="AH447" s="5" t="str">
        <f aca="false">IF(AD447=AF447,AA447,IF(AA447="Win","Loss",IF(AA447="Loss","Win","Draw")))</f>
        <v>Loss</v>
      </c>
      <c r="AI447" s="5" t="s">
        <v>123</v>
      </c>
    </row>
    <row r="448" customFormat="false" ht="15" hidden="false" customHeight="true" outlineLevel="0" collapsed="false">
      <c r="A448" s="5" t="s">
        <v>1466</v>
      </c>
      <c r="B448" s="5" t="n">
        <v>3</v>
      </c>
      <c r="C448" s="5" t="s">
        <v>1324</v>
      </c>
      <c r="D448" s="5" t="s">
        <v>1325</v>
      </c>
      <c r="E448" s="5" t="s">
        <v>282</v>
      </c>
      <c r="F448" s="5" t="s">
        <v>283</v>
      </c>
      <c r="G448" s="5" t="s">
        <v>1471</v>
      </c>
      <c r="H448" s="5" t="s">
        <v>81</v>
      </c>
      <c r="I448" s="5" t="s">
        <v>144</v>
      </c>
      <c r="J448" s="5" t="s">
        <v>175</v>
      </c>
      <c r="K448" s="5" t="s">
        <v>271</v>
      </c>
      <c r="L448" s="5" t="s">
        <v>182</v>
      </c>
      <c r="M448" s="5" t="s">
        <v>154</v>
      </c>
      <c r="N448" s="5" t="s">
        <v>91</v>
      </c>
      <c r="O448" s="5" t="s">
        <v>143</v>
      </c>
      <c r="P448" s="5" t="s">
        <v>87</v>
      </c>
      <c r="Q448" s="5" t="s">
        <v>116</v>
      </c>
      <c r="R448" s="5" t="s">
        <v>213</v>
      </c>
      <c r="S448" s="5" t="s">
        <v>114</v>
      </c>
      <c r="T448" s="5" t="s">
        <v>118</v>
      </c>
      <c r="U448" s="5" t="s">
        <v>94</v>
      </c>
      <c r="V448" s="5" t="s">
        <v>167</v>
      </c>
      <c r="W448" s="5" t="s">
        <v>176</v>
      </c>
      <c r="X448" s="5" t="s">
        <v>115</v>
      </c>
      <c r="Y448" s="5" t="n">
        <v>0</v>
      </c>
      <c r="Z448" s="5" t="n">
        <v>1</v>
      </c>
      <c r="AA448" s="5" t="str">
        <f aca="false">IF(Y448&gt;Z448,"Win",IF(Y448&lt;Z448,"Loss","Draw"))</f>
        <v>Loss</v>
      </c>
      <c r="AB448" s="5" t="s">
        <v>98</v>
      </c>
      <c r="AC448" s="5" t="s">
        <v>99</v>
      </c>
      <c r="AD448" s="5" t="s">
        <v>1472</v>
      </c>
      <c r="AE448" s="5" t="s">
        <v>1473</v>
      </c>
      <c r="AF448" s="5" t="str">
        <f aca="false">IF(AD448&lt;AE448,AD448,AE448)</f>
        <v>Barbarian Barrel, Berserker, Boss Bandit, Firecracker, Hog Rider, Ice Spirit, Lightning, Tesla</v>
      </c>
      <c r="AG448" s="5" t="str">
        <f aca="false">IF(AD448&lt;AE448,AE448,AD448)</f>
        <v>Bowler, Dart Goblin, Fireball, Goblins, Mortar, Rascals, Skeleton Barrel, The Log</v>
      </c>
      <c r="AH448" s="5" t="str">
        <f aca="false">IF(AD448=AF448,AA448,IF(AA448="Win","Loss",IF(AA448="Loss","Win","Draw")))</f>
        <v>Loss</v>
      </c>
      <c r="AI448" s="5" t="s">
        <v>123</v>
      </c>
    </row>
    <row r="449" customFormat="false" ht="15" hidden="false" customHeight="true" outlineLevel="0" collapsed="false">
      <c r="A449" s="5" t="s">
        <v>1474</v>
      </c>
      <c r="B449" s="5" t="n">
        <v>1</v>
      </c>
      <c r="C449" s="5" t="s">
        <v>1324</v>
      </c>
      <c r="D449" s="5" t="s">
        <v>1325</v>
      </c>
      <c r="E449" s="5" t="s">
        <v>1475</v>
      </c>
      <c r="F449" s="5" t="s">
        <v>1476</v>
      </c>
      <c r="G449" s="5" t="s">
        <v>1477</v>
      </c>
      <c r="H449" s="5" t="s">
        <v>408</v>
      </c>
      <c r="I449" s="5" t="s">
        <v>116</v>
      </c>
      <c r="J449" s="5" t="s">
        <v>213</v>
      </c>
      <c r="K449" s="5" t="s">
        <v>114</v>
      </c>
      <c r="L449" s="5" t="s">
        <v>176</v>
      </c>
      <c r="M449" s="5" t="s">
        <v>118</v>
      </c>
      <c r="N449" s="5" t="s">
        <v>91</v>
      </c>
      <c r="O449" s="5" t="s">
        <v>94</v>
      </c>
      <c r="P449" s="5" t="s">
        <v>97</v>
      </c>
      <c r="Q449" s="5" t="s">
        <v>168</v>
      </c>
      <c r="R449" s="5" t="s">
        <v>141</v>
      </c>
      <c r="S449" s="5" t="s">
        <v>144</v>
      </c>
      <c r="T449" s="5" t="s">
        <v>109</v>
      </c>
      <c r="U449" s="5" t="s">
        <v>154</v>
      </c>
      <c r="V449" s="5" t="s">
        <v>97</v>
      </c>
      <c r="W449" s="5" t="s">
        <v>93</v>
      </c>
      <c r="X449" s="5" t="s">
        <v>91</v>
      </c>
      <c r="Y449" s="5" t="n">
        <v>0</v>
      </c>
      <c r="Z449" s="5" t="n">
        <v>1</v>
      </c>
      <c r="AA449" s="5" t="str">
        <f aca="false">IF(Y449&gt;Z449,"Win",IF(Y449&lt;Z449,"Loss","Draw"))</f>
        <v>Loss</v>
      </c>
      <c r="AB449" s="5" t="s">
        <v>98</v>
      </c>
      <c r="AC449" s="5" t="s">
        <v>99</v>
      </c>
      <c r="AD449" s="5" t="s">
        <v>1373</v>
      </c>
      <c r="AE449" s="5" t="s">
        <v>223</v>
      </c>
      <c r="AF449" s="5" t="str">
        <f aca="false">IF(AD449&lt;AE449,AD449,AE449)</f>
        <v>Barbarian Barrel, Bowler, Dart Goblin, Fireball, Mortar, Rascals, Skeleton Barrel, Skeletons</v>
      </c>
      <c r="AG449" s="5" t="str">
        <f aca="false">IF(AD449&lt;AE449,AE449,AD449)</f>
        <v>Barbarian Barrel, Electro Spirit, Lightning, Magic Archer, Ronin, Royal Hogs, Skeletons, Tesla</v>
      </c>
      <c r="AH449" s="5" t="str">
        <f aca="false">IF(AD449=AF449,AA449,IF(AA449="Win","Loss",IF(AA449="Loss","Win","Draw")))</f>
        <v>Loss</v>
      </c>
      <c r="AI449" s="5" t="s">
        <v>123</v>
      </c>
    </row>
    <row r="450" customFormat="false" ht="15" hidden="false" customHeight="true" outlineLevel="0" collapsed="false">
      <c r="A450" s="5" t="s">
        <v>1474</v>
      </c>
      <c r="B450" s="5" t="n">
        <v>2</v>
      </c>
      <c r="C450" s="5" t="s">
        <v>1324</v>
      </c>
      <c r="D450" s="5" t="s">
        <v>1325</v>
      </c>
      <c r="E450" s="5" t="s">
        <v>1475</v>
      </c>
      <c r="F450" s="5" t="s">
        <v>1476</v>
      </c>
      <c r="G450" s="5" t="s">
        <v>1478</v>
      </c>
      <c r="H450" s="5" t="s">
        <v>372</v>
      </c>
      <c r="I450" s="5" t="s">
        <v>210</v>
      </c>
      <c r="J450" s="5" t="s">
        <v>199</v>
      </c>
      <c r="K450" s="5" t="s">
        <v>83</v>
      </c>
      <c r="L450" s="5" t="s">
        <v>146</v>
      </c>
      <c r="M450" s="5" t="s">
        <v>112</v>
      </c>
      <c r="N450" s="5" t="s">
        <v>183</v>
      </c>
      <c r="O450" s="5" t="s">
        <v>182</v>
      </c>
      <c r="P450" s="5" t="s">
        <v>227</v>
      </c>
      <c r="Q450" s="5" t="s">
        <v>114</v>
      </c>
      <c r="R450" s="5" t="s">
        <v>115</v>
      </c>
      <c r="S450" s="5" t="s">
        <v>116</v>
      </c>
      <c r="T450" s="5" t="s">
        <v>119</v>
      </c>
      <c r="U450" s="5" t="s">
        <v>94</v>
      </c>
      <c r="V450" s="5" t="s">
        <v>117</v>
      </c>
      <c r="W450" s="5" t="s">
        <v>118</v>
      </c>
      <c r="X450" s="5" t="s">
        <v>167</v>
      </c>
      <c r="Y450" s="5" t="n">
        <v>1</v>
      </c>
      <c r="Z450" s="5" t="n">
        <v>0</v>
      </c>
      <c r="AA450" s="5" t="str">
        <f aca="false">IF(Y450&gt;Z450,"Win",IF(Y450&lt;Z450,"Loss","Draw"))</f>
        <v>Win</v>
      </c>
      <c r="AB450" s="5" t="s">
        <v>98</v>
      </c>
      <c r="AC450" s="5" t="s">
        <v>99</v>
      </c>
      <c r="AD450" s="5" t="s">
        <v>1479</v>
      </c>
      <c r="AE450" s="5" t="s">
        <v>264</v>
      </c>
      <c r="AF450" s="5" t="str">
        <f aca="false">IF(AD450&lt;AE450,AD450,AE450)</f>
        <v>Arrows, Dark Prince, Earthquake, Golden Knight, Hog Rider, Mega Knight, Mother Witch, Skeleton Dragons</v>
      </c>
      <c r="AG450" s="5" t="str">
        <f aca="false">IF(AD450&lt;AE450,AE450,AD450)</f>
        <v>Cannon Cart, Fireball, Goblins, Minions, Mortar, Rascals, Skeleton Barrel, The Log</v>
      </c>
      <c r="AH450" s="5" t="str">
        <f aca="false">IF(AD450=AF450,AA450,IF(AA450="Win","Loss",IF(AA450="Loss","Win","Draw")))</f>
        <v>Win</v>
      </c>
      <c r="AI450" s="5" t="s">
        <v>123</v>
      </c>
    </row>
    <row r="451" customFormat="false" ht="15" hidden="false" customHeight="true" outlineLevel="0" collapsed="false">
      <c r="A451" s="5" t="s">
        <v>1474</v>
      </c>
      <c r="B451" s="5" t="n">
        <v>3</v>
      </c>
      <c r="C451" s="5" t="s">
        <v>1324</v>
      </c>
      <c r="D451" s="5" t="s">
        <v>1325</v>
      </c>
      <c r="E451" s="5" t="s">
        <v>1475</v>
      </c>
      <c r="F451" s="5" t="s">
        <v>1476</v>
      </c>
      <c r="G451" s="5" t="s">
        <v>1480</v>
      </c>
      <c r="H451" s="5" t="s">
        <v>372</v>
      </c>
      <c r="I451" s="5" t="s">
        <v>142</v>
      </c>
      <c r="J451" s="5" t="s">
        <v>141</v>
      </c>
      <c r="K451" s="5" t="s">
        <v>140</v>
      </c>
      <c r="L451" s="5" t="s">
        <v>109</v>
      </c>
      <c r="M451" s="5" t="s">
        <v>144</v>
      </c>
      <c r="N451" s="5" t="s">
        <v>111</v>
      </c>
      <c r="O451" s="5" t="s">
        <v>120</v>
      </c>
      <c r="P451" s="5" t="s">
        <v>87</v>
      </c>
      <c r="Q451" s="5" t="s">
        <v>140</v>
      </c>
      <c r="R451" s="5" t="s">
        <v>83</v>
      </c>
      <c r="S451" s="5" t="s">
        <v>142</v>
      </c>
      <c r="T451" s="5" t="s">
        <v>87</v>
      </c>
      <c r="U451" s="5" t="s">
        <v>176</v>
      </c>
      <c r="V451" s="5" t="s">
        <v>111</v>
      </c>
      <c r="W451" s="5" t="s">
        <v>120</v>
      </c>
      <c r="X451" s="5" t="s">
        <v>113</v>
      </c>
      <c r="Y451" s="5" t="n">
        <v>1</v>
      </c>
      <c r="Z451" s="5" t="n">
        <v>0</v>
      </c>
      <c r="AA451" s="5" t="str">
        <f aca="false">IF(Y451&gt;Z451,"Win",IF(Y451&lt;Z451,"Loss","Draw"))</f>
        <v>Win</v>
      </c>
      <c r="AB451" s="5" t="s">
        <v>98</v>
      </c>
      <c r="AC451" s="5" t="s">
        <v>99</v>
      </c>
      <c r="AD451" s="5" t="s">
        <v>1481</v>
      </c>
      <c r="AE451" s="5" t="s">
        <v>648</v>
      </c>
      <c r="AF451" s="5" t="str">
        <f aca="false">IF(AD451&lt;AE451,AD451,AE451)</f>
        <v>Berserker, Bomb Tower, Dark Prince, Dart Goblin, Fire Spirit, Goblin Barrel, Royal Delivery, Wall Breakers</v>
      </c>
      <c r="AG451" s="5" t="str">
        <f aca="false">IF(AD451&lt;AE451,AE451,AD451)</f>
        <v>Berserker, Fire Spirit, Goblin Barrel, Magic Archer, Ronin, Royal Delivery, Tesla, Wall Breakers</v>
      </c>
      <c r="AH451" s="5" t="str">
        <f aca="false">IF(AD451=AF451,AA451,IF(AA451="Win","Loss",IF(AA451="Loss","Win","Draw")))</f>
        <v>Loss</v>
      </c>
      <c r="AI451" s="5" t="s">
        <v>123</v>
      </c>
    </row>
    <row r="452" customFormat="false" ht="15" hidden="false" customHeight="true" outlineLevel="0" collapsed="false">
      <c r="A452" s="5" t="s">
        <v>1482</v>
      </c>
      <c r="B452" s="5" t="n">
        <v>1</v>
      </c>
      <c r="C452" s="5" t="s">
        <v>1324</v>
      </c>
      <c r="D452" s="5" t="s">
        <v>1325</v>
      </c>
      <c r="E452" s="5" t="s">
        <v>1483</v>
      </c>
      <c r="F452" s="5" t="s">
        <v>1484</v>
      </c>
      <c r="G452" s="5" t="s">
        <v>1485</v>
      </c>
      <c r="H452" s="5" t="s">
        <v>216</v>
      </c>
      <c r="I452" s="5" t="s">
        <v>116</v>
      </c>
      <c r="J452" s="5" t="s">
        <v>213</v>
      </c>
      <c r="K452" s="5" t="s">
        <v>114</v>
      </c>
      <c r="L452" s="5" t="s">
        <v>176</v>
      </c>
      <c r="M452" s="5" t="s">
        <v>118</v>
      </c>
      <c r="N452" s="5" t="s">
        <v>91</v>
      </c>
      <c r="O452" s="5" t="s">
        <v>94</v>
      </c>
      <c r="P452" s="5" t="s">
        <v>97</v>
      </c>
      <c r="Q452" s="5" t="s">
        <v>168</v>
      </c>
      <c r="R452" s="5" t="s">
        <v>181</v>
      </c>
      <c r="S452" s="5" t="s">
        <v>169</v>
      </c>
      <c r="T452" s="5" t="s">
        <v>97</v>
      </c>
      <c r="U452" s="5" t="s">
        <v>93</v>
      </c>
      <c r="V452" s="5" t="s">
        <v>89</v>
      </c>
      <c r="W452" s="5" t="s">
        <v>91</v>
      </c>
      <c r="X452" s="5" t="s">
        <v>154</v>
      </c>
      <c r="Y452" s="5" t="n">
        <v>1</v>
      </c>
      <c r="Z452" s="5" t="n">
        <v>0</v>
      </c>
      <c r="AA452" s="5" t="str">
        <f aca="false">IF(Y452&gt;Z452,"Win",IF(Y452&lt;Z452,"Loss","Draw"))</f>
        <v>Win</v>
      </c>
      <c r="AB452" s="5" t="s">
        <v>98</v>
      </c>
      <c r="AC452" s="5" t="s">
        <v>99</v>
      </c>
      <c r="AD452" s="5" t="s">
        <v>1373</v>
      </c>
      <c r="AE452" s="5" t="s">
        <v>1470</v>
      </c>
      <c r="AF452" s="5" t="str">
        <f aca="false">IF(AD452&lt;AE452,AD452,AE452)</f>
        <v>Baby Dragon, Barbarian Barrel, Electro Spirit, Goblin Hut, Lightning, Monk, Royal Hogs, Skeletons</v>
      </c>
      <c r="AG452" s="5" t="str">
        <f aca="false">IF(AD452&lt;AE452,AE452,AD452)</f>
        <v>Barbarian Barrel, Bowler, Dart Goblin, Fireball, Mortar, Rascals, Skeleton Barrel, Skeletons</v>
      </c>
      <c r="AH452" s="5" t="str">
        <f aca="false">IF(AD452=AF452,AA452,IF(AA452="Win","Loss",IF(AA452="Loss","Win","Draw")))</f>
        <v>Loss</v>
      </c>
      <c r="AI452" s="5" t="s">
        <v>123</v>
      </c>
    </row>
    <row r="453" customFormat="false" ht="15" hidden="false" customHeight="true" outlineLevel="0" collapsed="false">
      <c r="A453" s="5" t="s">
        <v>1482</v>
      </c>
      <c r="B453" s="5" t="n">
        <v>2</v>
      </c>
      <c r="C453" s="5" t="s">
        <v>1324</v>
      </c>
      <c r="D453" s="5" t="s">
        <v>1325</v>
      </c>
      <c r="E453" s="5" t="s">
        <v>1483</v>
      </c>
      <c r="F453" s="5" t="s">
        <v>1484</v>
      </c>
      <c r="G453" s="5" t="s">
        <v>1486</v>
      </c>
      <c r="H453" s="5" t="s">
        <v>372</v>
      </c>
      <c r="I453" s="5" t="s">
        <v>210</v>
      </c>
      <c r="J453" s="5" t="s">
        <v>115</v>
      </c>
      <c r="K453" s="5" t="s">
        <v>199</v>
      </c>
      <c r="L453" s="5" t="s">
        <v>112</v>
      </c>
      <c r="M453" s="5" t="s">
        <v>231</v>
      </c>
      <c r="N453" s="5" t="s">
        <v>202</v>
      </c>
      <c r="O453" s="5" t="s">
        <v>83</v>
      </c>
      <c r="P453" s="5" t="s">
        <v>147</v>
      </c>
      <c r="Q453" s="5" t="s">
        <v>170</v>
      </c>
      <c r="R453" s="5" t="s">
        <v>244</v>
      </c>
      <c r="S453" s="5" t="s">
        <v>209</v>
      </c>
      <c r="T453" s="5" t="s">
        <v>182</v>
      </c>
      <c r="U453" s="5" t="s">
        <v>87</v>
      </c>
      <c r="V453" s="5" t="s">
        <v>94</v>
      </c>
      <c r="W453" s="5" t="s">
        <v>167</v>
      </c>
      <c r="X453" s="5" t="s">
        <v>143</v>
      </c>
      <c r="Y453" s="5" t="n">
        <v>0</v>
      </c>
      <c r="Z453" s="5" t="n">
        <v>1</v>
      </c>
      <c r="AA453" s="5" t="str">
        <f aca="false">IF(Y453&gt;Z453,"Win",IF(Y453&lt;Z453,"Loss","Draw"))</f>
        <v>Loss</v>
      </c>
      <c r="AB453" s="5" t="s">
        <v>98</v>
      </c>
      <c r="AC453" s="5" t="s">
        <v>99</v>
      </c>
      <c r="AD453" s="5" t="s">
        <v>1487</v>
      </c>
      <c r="AE453" s="5" t="s">
        <v>1488</v>
      </c>
      <c r="AF453" s="5" t="str">
        <f aca="false">IF(AD453&lt;AE453,AD453,AE453)</f>
        <v>Arrows, Dark Prince, Goblins, Golden Knight, Mega Knight, Ram Rider, Spirit Empress, Zappies</v>
      </c>
      <c r="AG453" s="5" t="str">
        <f aca="false">IF(AD453&lt;AE453,AE453,AD453)</f>
        <v>Berserker, Cannon, Fireball, Hog Rider, Ice Golem, Ice Spirit, Musketeer, The Log</v>
      </c>
      <c r="AH453" s="5" t="str">
        <f aca="false">IF(AD453=AF453,AA453,IF(AA453="Win","Loss",IF(AA453="Loss","Win","Draw")))</f>
        <v>Loss</v>
      </c>
      <c r="AI453" s="5" t="s">
        <v>123</v>
      </c>
    </row>
    <row r="454" customFormat="false" ht="15" hidden="false" customHeight="true" outlineLevel="0" collapsed="false">
      <c r="A454" s="5" t="s">
        <v>1482</v>
      </c>
      <c r="B454" s="5" t="n">
        <v>3</v>
      </c>
      <c r="C454" s="5" t="s">
        <v>1324</v>
      </c>
      <c r="D454" s="5" t="s">
        <v>1325</v>
      </c>
      <c r="E454" s="5" t="s">
        <v>1483</v>
      </c>
      <c r="F454" s="5" t="s">
        <v>1484</v>
      </c>
      <c r="G454" s="5" t="s">
        <v>1489</v>
      </c>
      <c r="H454" s="5" t="s">
        <v>216</v>
      </c>
      <c r="I454" s="5" t="s">
        <v>144</v>
      </c>
      <c r="J454" s="5" t="s">
        <v>141</v>
      </c>
      <c r="K454" s="5" t="s">
        <v>287</v>
      </c>
      <c r="L454" s="5" t="s">
        <v>93</v>
      </c>
      <c r="M454" s="5" t="s">
        <v>182</v>
      </c>
      <c r="N454" s="5" t="s">
        <v>167</v>
      </c>
      <c r="O454" s="5" t="s">
        <v>154</v>
      </c>
      <c r="P454" s="5" t="s">
        <v>87</v>
      </c>
      <c r="Q454" s="5" t="s">
        <v>142</v>
      </c>
      <c r="R454" s="5" t="s">
        <v>115</v>
      </c>
      <c r="S454" s="5" t="s">
        <v>287</v>
      </c>
      <c r="T454" s="5" t="s">
        <v>157</v>
      </c>
      <c r="U454" s="5" t="s">
        <v>140</v>
      </c>
      <c r="V454" s="5" t="s">
        <v>334</v>
      </c>
      <c r="W454" s="5" t="s">
        <v>176</v>
      </c>
      <c r="X454" s="5" t="s">
        <v>111</v>
      </c>
      <c r="Y454" s="5" t="n">
        <v>0</v>
      </c>
      <c r="Z454" s="5" t="n">
        <v>1</v>
      </c>
      <c r="AA454" s="5" t="str">
        <f aca="false">IF(Y454&gt;Z454,"Win",IF(Y454&lt;Z454,"Loss","Draw"))</f>
        <v>Loss</v>
      </c>
      <c r="AB454" s="5" t="s">
        <v>98</v>
      </c>
      <c r="AC454" s="5" t="s">
        <v>99</v>
      </c>
      <c r="AD454" s="5" t="s">
        <v>1490</v>
      </c>
      <c r="AE454" s="5" t="s">
        <v>1491</v>
      </c>
      <c r="AF454" s="5" t="str">
        <f aca="false">IF(AD454&lt;AE454,AD454,AE454)</f>
        <v>Berserker, Electro Spirit, Hog Rider, Lightning, Magic Archer, Tesla, The Log, Valkyrie</v>
      </c>
      <c r="AG454" s="5" t="str">
        <f aca="false">IF(AD454&lt;AE454,AE454,AD454)</f>
        <v>Dart Goblin, Fire Spirit, Goblin Barrel, Goblins, Mini P.E.K.K.A, Rocket, Valkyrie, Wall Breakers</v>
      </c>
      <c r="AH454" s="5" t="str">
        <f aca="false">IF(AD454=AF454,AA454,IF(AA454="Win","Loss",IF(AA454="Loss","Win","Draw")))</f>
        <v>Loss</v>
      </c>
      <c r="AI454" s="5" t="s">
        <v>123</v>
      </c>
    </row>
    <row r="455" customFormat="false" ht="15" hidden="false" customHeight="true" outlineLevel="0" collapsed="false">
      <c r="A455" s="5" t="s">
        <v>1492</v>
      </c>
      <c r="B455" s="5" t="n">
        <v>1</v>
      </c>
      <c r="C455" s="5" t="s">
        <v>1324</v>
      </c>
      <c r="D455" s="5" t="s">
        <v>1325</v>
      </c>
      <c r="E455" s="5" t="s">
        <v>1493</v>
      </c>
      <c r="F455" s="5" t="s">
        <v>1494</v>
      </c>
      <c r="G455" s="5" t="s">
        <v>1495</v>
      </c>
      <c r="H455" s="5" t="s">
        <v>372</v>
      </c>
      <c r="I455" s="5" t="s">
        <v>142</v>
      </c>
      <c r="J455" s="5" t="s">
        <v>115</v>
      </c>
      <c r="K455" s="5" t="s">
        <v>176</v>
      </c>
      <c r="L455" s="5" t="s">
        <v>109</v>
      </c>
      <c r="M455" s="5" t="s">
        <v>143</v>
      </c>
      <c r="N455" s="5" t="s">
        <v>87</v>
      </c>
      <c r="O455" s="5" t="s">
        <v>120</v>
      </c>
      <c r="P455" s="5" t="s">
        <v>144</v>
      </c>
      <c r="Q455" s="5" t="s">
        <v>239</v>
      </c>
      <c r="R455" s="5" t="s">
        <v>199</v>
      </c>
      <c r="S455" s="5" t="s">
        <v>210</v>
      </c>
      <c r="T455" s="5" t="s">
        <v>227</v>
      </c>
      <c r="U455" s="5" t="s">
        <v>393</v>
      </c>
      <c r="V455" s="5" t="s">
        <v>146</v>
      </c>
      <c r="W455" s="5" t="s">
        <v>240</v>
      </c>
      <c r="X455" s="5" t="s">
        <v>112</v>
      </c>
      <c r="Y455" s="5" t="n">
        <v>1</v>
      </c>
      <c r="Z455" s="5" t="n">
        <v>0</v>
      </c>
      <c r="AA455" s="5" t="str">
        <f aca="false">IF(Y455&gt;Z455,"Win",IF(Y455&lt;Z455,"Loss","Draw"))</f>
        <v>Win</v>
      </c>
      <c r="AB455" s="5" t="s">
        <v>98</v>
      </c>
      <c r="AC455" s="5" t="s">
        <v>99</v>
      </c>
      <c r="AD455" s="5" t="s">
        <v>1496</v>
      </c>
      <c r="AE455" s="5" t="s">
        <v>395</v>
      </c>
      <c r="AF455" s="5" t="str">
        <f aca="false">IF(AD455&lt;AE455,AD455,AE455)</f>
        <v>Arrows, Bandit, Battle Ram, Electro Wizard, Golden Knight, Mega Knight, Mother Witch, Skeleton Dragons</v>
      </c>
      <c r="AG455" s="5" t="str">
        <f aca="false">IF(AD455&lt;AE455,AE455,AD455)</f>
        <v>Berserker, Dart Goblin, Goblin Barrel, Goblins, Ice Spirit, Ronin, Royal Delivery, Tesla</v>
      </c>
      <c r="AH455" s="5" t="str">
        <f aca="false">IF(AD455=AF455,AA455,IF(AA455="Win","Loss",IF(AA455="Loss","Win","Draw")))</f>
        <v>Loss</v>
      </c>
      <c r="AI455" s="5" t="s">
        <v>123</v>
      </c>
    </row>
    <row r="456" customFormat="false" ht="15" hidden="false" customHeight="true" outlineLevel="0" collapsed="false">
      <c r="A456" s="5" t="s">
        <v>1492</v>
      </c>
      <c r="B456" s="5" t="n">
        <v>2</v>
      </c>
      <c r="C456" s="5" t="s">
        <v>1324</v>
      </c>
      <c r="D456" s="5" t="s">
        <v>1325</v>
      </c>
      <c r="E456" s="5" t="s">
        <v>1493</v>
      </c>
      <c r="F456" s="5" t="s">
        <v>1494</v>
      </c>
      <c r="G456" s="5" t="s">
        <v>1497</v>
      </c>
      <c r="H456" s="5" t="s">
        <v>372</v>
      </c>
      <c r="I456" s="5" t="s">
        <v>84</v>
      </c>
      <c r="J456" s="5" t="s">
        <v>128</v>
      </c>
      <c r="K456" s="5" t="s">
        <v>107</v>
      </c>
      <c r="L456" s="5" t="s">
        <v>111</v>
      </c>
      <c r="M456" s="5" t="s">
        <v>88</v>
      </c>
      <c r="N456" s="5" t="s">
        <v>130</v>
      </c>
      <c r="O456" s="5" t="s">
        <v>97</v>
      </c>
      <c r="P456" s="5" t="s">
        <v>170</v>
      </c>
      <c r="Q456" s="5" t="s">
        <v>84</v>
      </c>
      <c r="R456" s="5" t="s">
        <v>175</v>
      </c>
      <c r="S456" s="5" t="s">
        <v>375</v>
      </c>
      <c r="T456" s="5" t="s">
        <v>109</v>
      </c>
      <c r="U456" s="5" t="s">
        <v>110</v>
      </c>
      <c r="V456" s="5" t="s">
        <v>92</v>
      </c>
      <c r="W456" s="5" t="s">
        <v>231</v>
      </c>
      <c r="X456" s="5" t="s">
        <v>257</v>
      </c>
      <c r="Y456" s="5" t="n">
        <v>0</v>
      </c>
      <c r="Z456" s="5" t="n">
        <v>1</v>
      </c>
      <c r="AA456" s="5" t="str">
        <f aca="false">IF(Y456&gt;Z456,"Win",IF(Y456&lt;Z456,"Loss","Draw"))</f>
        <v>Loss</v>
      </c>
      <c r="AB456" s="5" t="s">
        <v>98</v>
      </c>
      <c r="AC456" s="5" t="s">
        <v>99</v>
      </c>
      <c r="AD456" s="5" t="s">
        <v>980</v>
      </c>
      <c r="AE456" s="5" t="s">
        <v>1498</v>
      </c>
      <c r="AF456" s="5" t="str">
        <f aca="false">IF(AD456&lt;AE456,AD456,AE456)</f>
        <v>Bomber, Cannon, Fire Spirit, Giant Snowball, Goblin Drill, Knight, Poison, Skeletons</v>
      </c>
      <c r="AG456" s="5" t="str">
        <f aca="false">IF(AD456&lt;AE456,AE456,AD456)</f>
        <v>Boss Bandit, Executioner, Giant Snowball, Guards, Ram Rider, Ronin, Royal Ghost, Vines</v>
      </c>
      <c r="AH456" s="5" t="str">
        <f aca="false">IF(AD456=AF456,AA456,IF(AA456="Win","Loss",IF(AA456="Loss","Win","Draw")))</f>
        <v>Loss</v>
      </c>
      <c r="AI456" s="5" t="s">
        <v>123</v>
      </c>
    </row>
    <row r="457" customFormat="false" ht="15" hidden="false" customHeight="true" outlineLevel="0" collapsed="false">
      <c r="A457" s="5" t="s">
        <v>1492</v>
      </c>
      <c r="B457" s="5" t="n">
        <v>3</v>
      </c>
      <c r="C457" s="5" t="s">
        <v>1324</v>
      </c>
      <c r="D457" s="5" t="s">
        <v>1325</v>
      </c>
      <c r="E457" s="5" t="s">
        <v>1493</v>
      </c>
      <c r="F457" s="5" t="s">
        <v>1494</v>
      </c>
      <c r="G457" s="5" t="s">
        <v>1499</v>
      </c>
      <c r="H457" s="5" t="s">
        <v>372</v>
      </c>
      <c r="I457" s="5" t="s">
        <v>90</v>
      </c>
      <c r="J457" s="5" t="s">
        <v>181</v>
      </c>
      <c r="K457" s="5" t="s">
        <v>180</v>
      </c>
      <c r="L457" s="5" t="s">
        <v>94</v>
      </c>
      <c r="M457" s="5" t="s">
        <v>95</v>
      </c>
      <c r="N457" s="5" t="s">
        <v>167</v>
      </c>
      <c r="O457" s="5" t="s">
        <v>93</v>
      </c>
      <c r="P457" s="5" t="s">
        <v>149</v>
      </c>
      <c r="Q457" s="5" t="s">
        <v>169</v>
      </c>
      <c r="R457" s="5" t="s">
        <v>213</v>
      </c>
      <c r="S457" s="5" t="s">
        <v>200</v>
      </c>
      <c r="T457" s="5" t="s">
        <v>596</v>
      </c>
      <c r="U457" s="5" t="s">
        <v>91</v>
      </c>
      <c r="V457" s="5" t="s">
        <v>191</v>
      </c>
      <c r="W457" s="5" t="s">
        <v>336</v>
      </c>
      <c r="X457" s="5" t="s">
        <v>154</v>
      </c>
      <c r="Y457" s="5" t="n">
        <v>0</v>
      </c>
      <c r="Z457" s="5" t="n">
        <v>1</v>
      </c>
      <c r="AA457" s="5" t="str">
        <f aca="false">IF(Y457&gt;Z457,"Win",IF(Y457&lt;Z457,"Loss","Draw"))</f>
        <v>Loss</v>
      </c>
      <c r="AB457" s="5" t="s">
        <v>98</v>
      </c>
      <c r="AC457" s="5" t="s">
        <v>99</v>
      </c>
      <c r="AD457" s="5" t="s">
        <v>1500</v>
      </c>
      <c r="AE457" s="5" t="s">
        <v>762</v>
      </c>
      <c r="AF457" s="5" t="str">
        <f aca="false">IF(AD457&lt;AE457,AD457,AE457)</f>
        <v>Baby Dragon, Barbarian Barrel, Bowler, Electro Giant, Goblin Cage, Ice Wizard, Lightning, Tornado</v>
      </c>
      <c r="AG457" s="5" t="str">
        <f aca="false">IF(AD457&lt;AE457,AE457,AD457)</f>
        <v>Electro Spirit, Fireball, Fisherman, Monk, Royal Giant, The Log, Tombstone, Wizard</v>
      </c>
      <c r="AH457" s="5" t="str">
        <f aca="false">IF(AD457=AF457,AA457,IF(AA457="Win","Loss",IF(AA457="Loss","Win","Draw")))</f>
        <v>Win</v>
      </c>
      <c r="AI457" s="5" t="s">
        <v>123</v>
      </c>
    </row>
    <row r="458" customFormat="false" ht="16.5" hidden="false" customHeight="true" outlineLevel="0" collapsed="false">
      <c r="A458" s="5" t="s">
        <v>1501</v>
      </c>
      <c r="B458" s="5" t="n">
        <v>1</v>
      </c>
      <c r="C458" s="5" t="s">
        <v>1324</v>
      </c>
      <c r="D458" s="5" t="s">
        <v>1325</v>
      </c>
      <c r="E458" s="6" t="s">
        <v>1502</v>
      </c>
      <c r="F458" s="5" t="s">
        <v>1503</v>
      </c>
      <c r="G458" s="5" t="s">
        <v>1504</v>
      </c>
      <c r="H458" s="5" t="s">
        <v>372</v>
      </c>
      <c r="I458" s="5" t="s">
        <v>116</v>
      </c>
      <c r="J458" s="5" t="s">
        <v>153</v>
      </c>
      <c r="K458" s="5" t="s">
        <v>92</v>
      </c>
      <c r="L458" s="5" t="s">
        <v>119</v>
      </c>
      <c r="M458" s="5" t="s">
        <v>154</v>
      </c>
      <c r="N458" s="5" t="s">
        <v>117</v>
      </c>
      <c r="O458" s="5" t="s">
        <v>97</v>
      </c>
      <c r="P458" s="5" t="s">
        <v>91</v>
      </c>
      <c r="Q458" s="5" t="s">
        <v>168</v>
      </c>
      <c r="R458" s="5" t="s">
        <v>232</v>
      </c>
      <c r="S458" s="5" t="s">
        <v>169</v>
      </c>
      <c r="T458" s="5" t="s">
        <v>167</v>
      </c>
      <c r="U458" s="5" t="s">
        <v>154</v>
      </c>
      <c r="V458" s="5" t="s">
        <v>93</v>
      </c>
      <c r="W458" s="5" t="s">
        <v>170</v>
      </c>
      <c r="X458" s="5" t="s">
        <v>97</v>
      </c>
      <c r="Y458" s="5" t="n">
        <v>0</v>
      </c>
      <c r="Z458" s="5" t="n">
        <v>1</v>
      </c>
      <c r="AA458" s="5" t="str">
        <f aca="false">IF(Y458&gt;Z458,"Win",IF(Y458&lt;Z458,"Loss","Draw"))</f>
        <v>Loss</v>
      </c>
      <c r="AB458" s="5" t="s">
        <v>98</v>
      </c>
      <c r="AC458" s="5" t="s">
        <v>99</v>
      </c>
      <c r="AD458" s="5" t="s">
        <v>160</v>
      </c>
      <c r="AE458" s="5" t="s">
        <v>418</v>
      </c>
      <c r="AF458" s="5" t="str">
        <f aca="false">IF(AD458&lt;AE458,AD458,AE458)</f>
        <v>Baby Dragon, Cannon, Electro Spirit, Lightning, Mighty Miner, Royal Hogs, Skeletons, The Log</v>
      </c>
      <c r="AG458" s="5" t="str">
        <f aca="false">IF(AD458&lt;AE458,AE458,AD458)</f>
        <v>Barbarian Barrel, Cannon Cart, Goblinstein, Lightning, Minions, Mortar, Royal Ghost, Skeletons</v>
      </c>
      <c r="AH458" s="5" t="str">
        <f aca="false">IF(AD458=AF458,AA458,IF(AA458="Win","Loss",IF(AA458="Loss","Win","Draw")))</f>
        <v>Win</v>
      </c>
      <c r="AI458" s="5" t="s">
        <v>123</v>
      </c>
    </row>
    <row r="459" customFormat="false" ht="16.5" hidden="false" customHeight="true" outlineLevel="0" collapsed="false">
      <c r="A459" s="5" t="s">
        <v>1501</v>
      </c>
      <c r="B459" s="5" t="n">
        <v>2</v>
      </c>
      <c r="C459" s="5" t="s">
        <v>1324</v>
      </c>
      <c r="D459" s="5" t="s">
        <v>1325</v>
      </c>
      <c r="E459" s="6" t="s">
        <v>1502</v>
      </c>
      <c r="F459" s="5" t="s">
        <v>1503</v>
      </c>
      <c r="G459" s="5" t="s">
        <v>1505</v>
      </c>
      <c r="H459" s="5" t="s">
        <v>81</v>
      </c>
      <c r="I459" s="5" t="s">
        <v>142</v>
      </c>
      <c r="J459" s="5" t="s">
        <v>83</v>
      </c>
      <c r="K459" s="5" t="s">
        <v>176</v>
      </c>
      <c r="L459" s="5" t="s">
        <v>140</v>
      </c>
      <c r="M459" s="5" t="s">
        <v>144</v>
      </c>
      <c r="N459" s="5" t="s">
        <v>167</v>
      </c>
      <c r="O459" s="5" t="s">
        <v>334</v>
      </c>
      <c r="P459" s="5" t="s">
        <v>87</v>
      </c>
      <c r="Q459" s="5" t="s">
        <v>142</v>
      </c>
      <c r="R459" s="5" t="s">
        <v>141</v>
      </c>
      <c r="S459" s="5" t="s">
        <v>140</v>
      </c>
      <c r="T459" s="5" t="s">
        <v>109</v>
      </c>
      <c r="U459" s="5" t="s">
        <v>87</v>
      </c>
      <c r="V459" s="5" t="s">
        <v>111</v>
      </c>
      <c r="W459" s="5" t="s">
        <v>144</v>
      </c>
      <c r="X459" s="5" t="s">
        <v>120</v>
      </c>
      <c r="Y459" s="5" t="n">
        <v>0</v>
      </c>
      <c r="Z459" s="5" t="n">
        <v>2</v>
      </c>
      <c r="AA459" s="5" t="str">
        <f aca="false">IF(Y459&gt;Z459,"Win",IF(Y459&lt;Z459,"Loss","Draw"))</f>
        <v>Loss</v>
      </c>
      <c r="AB459" s="5" t="s">
        <v>98</v>
      </c>
      <c r="AC459" s="5" t="s">
        <v>99</v>
      </c>
      <c r="AD459" s="5" t="s">
        <v>1506</v>
      </c>
      <c r="AE459" s="5" t="s">
        <v>1481</v>
      </c>
      <c r="AF459" s="5" t="str">
        <f aca="false">IF(AD459&lt;AE459,AD459,AE459)</f>
        <v>Berserker, Dark Prince, Dart Goblin, Goblin Barrel, Rocket, Tesla, The Log, Wall Breakers</v>
      </c>
      <c r="AG459" s="5" t="str">
        <f aca="false">IF(AD459&lt;AE459,AE459,AD459)</f>
        <v>Berserker, Fire Spirit, Goblin Barrel, Magic Archer, Ronin, Royal Delivery, Tesla, Wall Breakers</v>
      </c>
      <c r="AH459" s="5" t="str">
        <f aca="false">IF(AD459=AF459,AA459,IF(AA459="Win","Loss",IF(AA459="Loss","Win","Draw")))</f>
        <v>Loss</v>
      </c>
      <c r="AI459" s="5" t="s">
        <v>123</v>
      </c>
    </row>
    <row r="460" customFormat="false" ht="15" hidden="false" customHeight="true" outlineLevel="0" collapsed="false">
      <c r="A460" s="5" t="s">
        <v>1507</v>
      </c>
      <c r="B460" s="5" t="n">
        <v>1</v>
      </c>
      <c r="C460" s="5" t="s">
        <v>1324</v>
      </c>
      <c r="D460" s="5" t="s">
        <v>1325</v>
      </c>
      <c r="E460" s="5" t="s">
        <v>1508</v>
      </c>
      <c r="F460" s="5" t="s">
        <v>1509</v>
      </c>
      <c r="G460" s="5" t="s">
        <v>1510</v>
      </c>
      <c r="H460" s="5" t="s">
        <v>372</v>
      </c>
      <c r="I460" s="5" t="s">
        <v>142</v>
      </c>
      <c r="J460" s="5" t="s">
        <v>83</v>
      </c>
      <c r="K460" s="5" t="s">
        <v>176</v>
      </c>
      <c r="L460" s="5" t="s">
        <v>140</v>
      </c>
      <c r="M460" s="5" t="s">
        <v>144</v>
      </c>
      <c r="N460" s="5" t="s">
        <v>167</v>
      </c>
      <c r="O460" s="5" t="s">
        <v>334</v>
      </c>
      <c r="P460" s="5" t="s">
        <v>87</v>
      </c>
      <c r="Q460" s="5" t="s">
        <v>170</v>
      </c>
      <c r="R460" s="5" t="s">
        <v>271</v>
      </c>
      <c r="S460" s="5" t="s">
        <v>232</v>
      </c>
      <c r="T460" s="5" t="s">
        <v>93</v>
      </c>
      <c r="U460" s="5" t="s">
        <v>183</v>
      </c>
      <c r="V460" s="5" t="s">
        <v>167</v>
      </c>
      <c r="W460" s="5" t="s">
        <v>182</v>
      </c>
      <c r="X460" s="5" t="s">
        <v>97</v>
      </c>
      <c r="Y460" s="5" t="n">
        <v>0</v>
      </c>
      <c r="Z460" s="5" t="n">
        <v>1</v>
      </c>
      <c r="AA460" s="5" t="str">
        <f aca="false">IF(Y460&gt;Z460,"Win",IF(Y460&lt;Z460,"Loss","Draw"))</f>
        <v>Loss</v>
      </c>
      <c r="AB460" s="5" t="s">
        <v>98</v>
      </c>
      <c r="AC460" s="5" t="s">
        <v>99</v>
      </c>
      <c r="AD460" s="5" t="s">
        <v>1506</v>
      </c>
      <c r="AE460" s="5" t="s">
        <v>1281</v>
      </c>
      <c r="AF460" s="5" t="str">
        <f aca="false">IF(AD460&lt;AE460,AD460,AE460)</f>
        <v>Berserker, Dark Prince, Dart Goblin, Goblin Barrel, Rocket, Tesla, The Log, Wall Breakers</v>
      </c>
      <c r="AG460" s="5" t="str">
        <f aca="false">IF(AD460&lt;AE460,AE460,AD460)</f>
        <v>Cannon, Earthquake, Electro Spirit, Firecracker, Hog Rider, Mighty Miner, Skeletons, The Log</v>
      </c>
      <c r="AH460" s="5" t="str">
        <f aca="false">IF(AD460=AF460,AA460,IF(AA460="Win","Loss",IF(AA460="Loss","Win","Draw")))</f>
        <v>Loss</v>
      </c>
      <c r="AI460" s="5" t="s">
        <v>123</v>
      </c>
    </row>
    <row r="461" customFormat="false" ht="15" hidden="false" customHeight="true" outlineLevel="0" collapsed="false">
      <c r="A461" s="5" t="s">
        <v>1507</v>
      </c>
      <c r="B461" s="5" t="n">
        <v>2</v>
      </c>
      <c r="C461" s="5" t="s">
        <v>1324</v>
      </c>
      <c r="D461" s="5" t="s">
        <v>1325</v>
      </c>
      <c r="E461" s="5" t="s">
        <v>1508</v>
      </c>
      <c r="F461" s="5" t="s">
        <v>1509</v>
      </c>
      <c r="G461" s="5" t="s">
        <v>1511</v>
      </c>
      <c r="H461" s="5" t="s">
        <v>81</v>
      </c>
      <c r="I461" s="5" t="s">
        <v>287</v>
      </c>
      <c r="J461" s="5" t="s">
        <v>157</v>
      </c>
      <c r="K461" s="5" t="s">
        <v>169</v>
      </c>
      <c r="L461" s="5" t="s">
        <v>136</v>
      </c>
      <c r="M461" s="5" t="s">
        <v>202</v>
      </c>
      <c r="N461" s="5" t="s">
        <v>1512</v>
      </c>
      <c r="O461" s="5" t="s">
        <v>159</v>
      </c>
      <c r="P461" s="5" t="s">
        <v>257</v>
      </c>
      <c r="Q461" s="5" t="s">
        <v>135</v>
      </c>
      <c r="R461" s="5" t="s">
        <v>149</v>
      </c>
      <c r="S461" s="5" t="s">
        <v>287</v>
      </c>
      <c r="T461" s="5" t="s">
        <v>94</v>
      </c>
      <c r="U461" s="5" t="s">
        <v>147</v>
      </c>
      <c r="V461" s="5" t="s">
        <v>146</v>
      </c>
      <c r="W461" s="5" t="s">
        <v>87</v>
      </c>
      <c r="X461" s="5" t="s">
        <v>148</v>
      </c>
      <c r="Y461" s="5" t="n">
        <v>0</v>
      </c>
      <c r="Z461" s="5" t="n">
        <v>1</v>
      </c>
      <c r="AA461" s="5" t="str">
        <f aca="false">IF(Y461&gt;Z461,"Win",IF(Y461&lt;Z461,"Loss","Draw"))</f>
        <v>Loss</v>
      </c>
      <c r="AB461" s="5" t="s">
        <v>98</v>
      </c>
      <c r="AC461" s="5" t="s">
        <v>99</v>
      </c>
      <c r="AD461" s="5" t="s">
        <v>1513</v>
      </c>
      <c r="AE461" s="5" t="s">
        <v>726</v>
      </c>
      <c r="AF461" s="5" t="str">
        <f aca="false">IF(AD461&lt;AE461,AD461,AE461)</f>
        <v>Baby Dragon, Battle Healer, Elixir Collector, Golem, Mini P.E.K.K.A, Valkyrie, Vines, Zappies</v>
      </c>
      <c r="AG461" s="5" t="str">
        <f aca="false">IF(AD461&lt;AE461,AE461,AD461)</f>
        <v>Berserker, Fireball, Lava Hound, Skeleton Dragons, Spirit Empress, Tombstone, Valkyrie, Zap</v>
      </c>
      <c r="AH461" s="5" t="str">
        <f aca="false">IF(AD461=AF461,AA461,IF(AA461="Win","Loss",IF(AA461="Loss","Win","Draw")))</f>
        <v>Loss</v>
      </c>
      <c r="AI461" s="5" t="s">
        <v>123</v>
      </c>
    </row>
    <row r="462" customFormat="false" ht="15" hidden="false" customHeight="true" outlineLevel="0" collapsed="false">
      <c r="A462" s="5" t="s">
        <v>1514</v>
      </c>
      <c r="B462" s="5" t="n">
        <v>1</v>
      </c>
      <c r="C462" s="5" t="s">
        <v>1515</v>
      </c>
      <c r="D462" s="5" t="s">
        <v>1516</v>
      </c>
      <c r="E462" s="5" t="s">
        <v>1517</v>
      </c>
      <c r="F462" s="5" t="s">
        <v>1518</v>
      </c>
      <c r="G462" s="5" t="s">
        <v>1519</v>
      </c>
      <c r="H462" s="5" t="s">
        <v>81</v>
      </c>
      <c r="I462" s="5" t="s">
        <v>84</v>
      </c>
      <c r="J462" s="5" t="s">
        <v>213</v>
      </c>
      <c r="K462" s="5" t="s">
        <v>158</v>
      </c>
      <c r="L462" s="5" t="s">
        <v>110</v>
      </c>
      <c r="M462" s="5" t="s">
        <v>112</v>
      </c>
      <c r="N462" s="5" t="s">
        <v>85</v>
      </c>
      <c r="O462" s="5" t="s">
        <v>156</v>
      </c>
      <c r="P462" s="5" t="s">
        <v>117</v>
      </c>
      <c r="Q462" s="5" t="s">
        <v>195</v>
      </c>
      <c r="R462" s="5" t="s">
        <v>131</v>
      </c>
      <c r="S462" s="5" t="s">
        <v>145</v>
      </c>
      <c r="T462" s="5" t="s">
        <v>287</v>
      </c>
      <c r="U462" s="5" t="s">
        <v>94</v>
      </c>
      <c r="V462" s="5" t="s">
        <v>135</v>
      </c>
      <c r="W462" s="5" t="s">
        <v>148</v>
      </c>
      <c r="X462" s="5" t="s">
        <v>110</v>
      </c>
      <c r="Y462" s="5" t="n">
        <v>2</v>
      </c>
      <c r="Z462" s="5" t="n">
        <v>1</v>
      </c>
      <c r="AA462" s="5" t="str">
        <f aca="false">IF(Y462&gt;Z462,"Win",IF(Y462&lt;Z462,"Loss","Draw"))</f>
        <v>Win</v>
      </c>
      <c r="AB462" s="5" t="s">
        <v>98</v>
      </c>
      <c r="AC462" s="5" t="s">
        <v>99</v>
      </c>
      <c r="AD462" s="5" t="s">
        <v>1228</v>
      </c>
      <c r="AE462" s="5" t="s">
        <v>1520</v>
      </c>
      <c r="AF462" s="5" t="str">
        <f aca="false">IF(AD462&lt;AE462,AD462,AE462)</f>
        <v>Arrows, Bowler, Giant, Giant Snowball, Graveyard, Guards, Minions, Witch</v>
      </c>
      <c r="AG462" s="5" t="str">
        <f aca="false">IF(AD462&lt;AE462,AE462,AD462)</f>
        <v>Balloon, Fireball, Guards, Inferno Dragon, Lava Hound, Mega Minion, Valkyrie, Zap</v>
      </c>
      <c r="AH462" s="5" t="str">
        <f aca="false">IF(AD462=AF462,AA462,IF(AA462="Win","Loss",IF(AA462="Loss","Win","Draw")))</f>
        <v>Win</v>
      </c>
      <c r="AI462" s="5" t="s">
        <v>123</v>
      </c>
    </row>
    <row r="463" customFormat="false" ht="15" hidden="false" customHeight="true" outlineLevel="0" collapsed="false">
      <c r="A463" s="5" t="s">
        <v>1514</v>
      </c>
      <c r="B463" s="5" t="n">
        <v>2</v>
      </c>
      <c r="C463" s="5" t="s">
        <v>1515</v>
      </c>
      <c r="D463" s="5" t="s">
        <v>1516</v>
      </c>
      <c r="E463" s="5" t="s">
        <v>1517</v>
      </c>
      <c r="F463" s="5" t="s">
        <v>1518</v>
      </c>
      <c r="G463" s="5" t="s">
        <v>1521</v>
      </c>
      <c r="H463" s="5" t="s">
        <v>81</v>
      </c>
      <c r="I463" s="5" t="s">
        <v>90</v>
      </c>
      <c r="J463" s="5" t="s">
        <v>91</v>
      </c>
      <c r="K463" s="5" t="s">
        <v>96</v>
      </c>
      <c r="L463" s="5" t="s">
        <v>95</v>
      </c>
      <c r="M463" s="5" t="s">
        <v>97</v>
      </c>
      <c r="N463" s="5" t="s">
        <v>93</v>
      </c>
      <c r="O463" s="5" t="s">
        <v>109</v>
      </c>
      <c r="P463" s="5" t="s">
        <v>94</v>
      </c>
      <c r="Q463" s="5" t="s">
        <v>140</v>
      </c>
      <c r="R463" s="5" t="s">
        <v>128</v>
      </c>
      <c r="S463" s="5" t="s">
        <v>144</v>
      </c>
      <c r="T463" s="5" t="s">
        <v>120</v>
      </c>
      <c r="U463" s="5" t="s">
        <v>303</v>
      </c>
      <c r="V463" s="5" t="s">
        <v>334</v>
      </c>
      <c r="W463" s="5" t="s">
        <v>115</v>
      </c>
      <c r="X463" s="5" t="s">
        <v>226</v>
      </c>
      <c r="Y463" s="5" t="n">
        <v>1</v>
      </c>
      <c r="Z463" s="5" t="n">
        <v>0</v>
      </c>
      <c r="AA463" s="5" t="str">
        <f aca="false">IF(Y463&gt;Z463,"Win",IF(Y463&lt;Z463,"Loss","Draw"))</f>
        <v>Win</v>
      </c>
      <c r="AB463" s="5" t="s">
        <v>98</v>
      </c>
      <c r="AC463" s="5" t="s">
        <v>99</v>
      </c>
      <c r="AD463" s="5" t="s">
        <v>1522</v>
      </c>
      <c r="AE463" s="5" t="s">
        <v>1523</v>
      </c>
      <c r="AF463" s="5" t="str">
        <f aca="false">IF(AD463&lt;AE463,AD463,AE463)</f>
        <v>Barbarian Barrel, Electro Spirit, Fireball, Fisherman, Hunter, Ronin, Royal Giant, Skeletons</v>
      </c>
      <c r="AG463" s="5" t="str">
        <f aca="false">IF(AD463&lt;AE463,AE463,AD463)</f>
        <v>Goblins, Knight, Miner, Rocket, Royal Delivery, Spear Goblins, Tesla, Wall Breakers</v>
      </c>
      <c r="AH463" s="5" t="str">
        <f aca="false">IF(AD463=AF463,AA463,IF(AA463="Win","Loss",IF(AA463="Loss","Win","Draw")))</f>
        <v>Win</v>
      </c>
      <c r="AI463" s="5" t="s">
        <v>123</v>
      </c>
    </row>
    <row r="464" customFormat="false" ht="15" hidden="false" customHeight="true" outlineLevel="0" collapsed="false">
      <c r="A464" s="5" t="s">
        <v>1524</v>
      </c>
      <c r="B464" s="5" t="n">
        <v>1</v>
      </c>
      <c r="C464" s="5" t="s">
        <v>1515</v>
      </c>
      <c r="D464" s="5" t="s">
        <v>1516</v>
      </c>
      <c r="E464" s="5" t="s">
        <v>1525</v>
      </c>
      <c r="F464" s="5" t="s">
        <v>1526</v>
      </c>
      <c r="G464" s="5" t="s">
        <v>1527</v>
      </c>
      <c r="H464" s="5" t="s">
        <v>81</v>
      </c>
      <c r="I464" s="5" t="s">
        <v>1528</v>
      </c>
      <c r="J464" s="5" t="s">
        <v>199</v>
      </c>
      <c r="K464" s="5" t="s">
        <v>132</v>
      </c>
      <c r="L464" s="5" t="s">
        <v>1009</v>
      </c>
      <c r="M464" s="5" t="s">
        <v>155</v>
      </c>
      <c r="N464" s="5" t="s">
        <v>257</v>
      </c>
      <c r="O464" s="5" t="s">
        <v>227</v>
      </c>
      <c r="P464" s="5" t="s">
        <v>131</v>
      </c>
      <c r="Q464" s="5" t="s">
        <v>209</v>
      </c>
      <c r="R464" s="5" t="s">
        <v>145</v>
      </c>
      <c r="S464" s="5" t="s">
        <v>244</v>
      </c>
      <c r="T464" s="5" t="s">
        <v>226</v>
      </c>
      <c r="U464" s="5" t="s">
        <v>110</v>
      </c>
      <c r="V464" s="5" t="s">
        <v>112</v>
      </c>
      <c r="W464" s="5" t="s">
        <v>84</v>
      </c>
      <c r="X464" s="5" t="s">
        <v>113</v>
      </c>
      <c r="Y464" s="5" t="n">
        <v>1</v>
      </c>
      <c r="Z464" s="5" t="n">
        <v>0</v>
      </c>
      <c r="AA464" s="5" t="str">
        <f aca="false">IF(Y464&gt;Z464,"Win",IF(Y464&lt;Z464,"Loss","Draw"))</f>
        <v>Win</v>
      </c>
      <c r="AB464" s="5" t="s">
        <v>98</v>
      </c>
      <c r="AC464" s="5" t="s">
        <v>99</v>
      </c>
      <c r="AD464" s="5" t="s">
        <v>1529</v>
      </c>
      <c r="AE464" s="5" t="s">
        <v>1530</v>
      </c>
      <c r="AF464" s="5" t="str">
        <f aca="false">IF(AD464&lt;AE464,AD464,AE464)</f>
        <v>Arrows, Balloon, Bomb Tower, Giant Snowball, Guards, Ice Golem, Miner, Musketeer</v>
      </c>
      <c r="AG464" s="5" t="str">
        <f aca="false">IF(AD464&lt;AE464,AE464,AD464)</f>
        <v>Goblin Giant, Golden Knight, Lumberjack, Mega Minion, Mother Witch, Rage, Sparky, Vines</v>
      </c>
      <c r="AH464" s="5" t="str">
        <f aca="false">IF(AD464=AF464,AA464,IF(AA464="Win","Loss",IF(AA464="Loss","Win","Draw")))</f>
        <v>Loss</v>
      </c>
      <c r="AI464" s="5" t="s">
        <v>123</v>
      </c>
    </row>
    <row r="465" customFormat="false" ht="15" hidden="false" customHeight="true" outlineLevel="0" collapsed="false">
      <c r="A465" s="5" t="s">
        <v>1524</v>
      </c>
      <c r="B465" s="5" t="n">
        <v>2</v>
      </c>
      <c r="C465" s="5" t="s">
        <v>1515</v>
      </c>
      <c r="D465" s="5" t="s">
        <v>1516</v>
      </c>
      <c r="E465" s="5" t="s">
        <v>1525</v>
      </c>
      <c r="F465" s="5" t="s">
        <v>1526</v>
      </c>
      <c r="G465" s="5" t="s">
        <v>1531</v>
      </c>
      <c r="H465" s="5" t="s">
        <v>81</v>
      </c>
      <c r="I465" s="5" t="s">
        <v>90</v>
      </c>
      <c r="J465" s="5" t="s">
        <v>181</v>
      </c>
      <c r="K465" s="5" t="s">
        <v>209</v>
      </c>
      <c r="L465" s="5" t="s">
        <v>95</v>
      </c>
      <c r="M465" s="5" t="s">
        <v>97</v>
      </c>
      <c r="N465" s="5" t="s">
        <v>93</v>
      </c>
      <c r="O465" s="5" t="s">
        <v>91</v>
      </c>
      <c r="P465" s="5" t="s">
        <v>94</v>
      </c>
      <c r="Q465" s="5" t="s">
        <v>168</v>
      </c>
      <c r="R465" s="5" t="s">
        <v>232</v>
      </c>
      <c r="S465" s="5" t="s">
        <v>169</v>
      </c>
      <c r="T465" s="5" t="s">
        <v>154</v>
      </c>
      <c r="U465" s="5" t="s">
        <v>97</v>
      </c>
      <c r="V465" s="5" t="s">
        <v>93</v>
      </c>
      <c r="W465" s="5" t="s">
        <v>167</v>
      </c>
      <c r="X465" s="5" t="s">
        <v>170</v>
      </c>
      <c r="Y465" s="5" t="n">
        <v>0</v>
      </c>
      <c r="Z465" s="5" t="n">
        <v>1</v>
      </c>
      <c r="AA465" s="5" t="str">
        <f aca="false">IF(Y465&gt;Z465,"Win",IF(Y465&lt;Z465,"Loss","Draw"))</f>
        <v>Loss</v>
      </c>
      <c r="AB465" s="5" t="s">
        <v>98</v>
      </c>
      <c r="AC465" s="5" t="s">
        <v>99</v>
      </c>
      <c r="AD465" s="5" t="s">
        <v>1532</v>
      </c>
      <c r="AE465" s="5" t="s">
        <v>418</v>
      </c>
      <c r="AF465" s="5" t="str">
        <f aca="false">IF(AD465&lt;AE465,AD465,AE465)</f>
        <v>Baby Dragon, Cannon, Electro Spirit, Lightning, Mighty Miner, Royal Hogs, Skeletons, The Log</v>
      </c>
      <c r="AG465" s="5" t="str">
        <f aca="false">IF(AD465&lt;AE465,AE465,AD465)</f>
        <v>Barbarian Barrel, Electro Spirit, Fireball, Fisherman, Monk, Musketeer, Royal Giant, Skeletons</v>
      </c>
      <c r="AH465" s="5" t="str">
        <f aca="false">IF(AD465=AF465,AA465,IF(AA465="Win","Loss",IF(AA465="Loss","Win","Draw")))</f>
        <v>Win</v>
      </c>
      <c r="AI465" s="5" t="s">
        <v>123</v>
      </c>
    </row>
    <row r="466" customFormat="false" ht="15" hidden="false" customHeight="true" outlineLevel="0" collapsed="false">
      <c r="A466" s="5" t="s">
        <v>1524</v>
      </c>
      <c r="B466" s="5" t="n">
        <v>3</v>
      </c>
      <c r="C466" s="5" t="s">
        <v>1515</v>
      </c>
      <c r="D466" s="5" t="s">
        <v>1516</v>
      </c>
      <c r="E466" s="5" t="s">
        <v>1525</v>
      </c>
      <c r="F466" s="5" t="s">
        <v>1526</v>
      </c>
      <c r="G466" s="5" t="s">
        <v>1533</v>
      </c>
      <c r="H466" s="5" t="s">
        <v>81</v>
      </c>
      <c r="I466" s="5" t="s">
        <v>84</v>
      </c>
      <c r="J466" s="5" t="s">
        <v>213</v>
      </c>
      <c r="K466" s="5" t="s">
        <v>158</v>
      </c>
      <c r="L466" s="5" t="s">
        <v>110</v>
      </c>
      <c r="M466" s="5" t="s">
        <v>112</v>
      </c>
      <c r="N466" s="5" t="s">
        <v>85</v>
      </c>
      <c r="O466" s="5" t="s">
        <v>156</v>
      </c>
      <c r="P466" s="5" t="s">
        <v>117</v>
      </c>
      <c r="Q466" s="5" t="s">
        <v>293</v>
      </c>
      <c r="R466" s="5" t="s">
        <v>91</v>
      </c>
      <c r="S466" s="5" t="s">
        <v>144</v>
      </c>
      <c r="T466" s="5" t="s">
        <v>85</v>
      </c>
      <c r="U466" s="5" t="s">
        <v>128</v>
      </c>
      <c r="V466" s="5" t="s">
        <v>88</v>
      </c>
      <c r="W466" s="5" t="s">
        <v>115</v>
      </c>
      <c r="X466" s="5" t="s">
        <v>143</v>
      </c>
      <c r="Y466" s="5" t="n">
        <v>1</v>
      </c>
      <c r="Z466" s="5" t="n">
        <v>0</v>
      </c>
      <c r="AA466" s="5" t="str">
        <f aca="false">IF(Y466&gt;Z466,"Win",IF(Y466&lt;Z466,"Loss","Draw"))</f>
        <v>Win</v>
      </c>
      <c r="AB466" s="5" t="s">
        <v>98</v>
      </c>
      <c r="AC466" s="5" t="s">
        <v>99</v>
      </c>
      <c r="AD466" s="5" t="s">
        <v>1228</v>
      </c>
      <c r="AE466" s="5" t="s">
        <v>897</v>
      </c>
      <c r="AF466" s="5" t="str">
        <f aca="false">IF(AD466&lt;AE466,AD466,AE466)</f>
        <v>Arrows, Bowler, Giant, Giant Snowball, Graveyard, Guards, Minions, Witch</v>
      </c>
      <c r="AG466" s="5" t="str">
        <f aca="false">IF(AD466&lt;AE466,AE466,AD466)</f>
        <v>Barbarian Barrel, Furnace, Goblins, Graveyard, Ice Spirit, Knight, Poison, Tesla</v>
      </c>
      <c r="AH466" s="5" t="str">
        <f aca="false">IF(AD466=AF466,AA466,IF(AA466="Win","Loss",IF(AA466="Loss","Win","Draw")))</f>
        <v>Win</v>
      </c>
      <c r="AI466" s="5" t="s">
        <v>123</v>
      </c>
    </row>
    <row r="467" customFormat="false" ht="16.5" hidden="false" customHeight="true" outlineLevel="0" collapsed="false">
      <c r="A467" s="5" t="s">
        <v>1534</v>
      </c>
      <c r="B467" s="5" t="n">
        <v>1</v>
      </c>
      <c r="C467" s="5" t="s">
        <v>1515</v>
      </c>
      <c r="D467" s="5" t="s">
        <v>1516</v>
      </c>
      <c r="E467" s="5" t="s">
        <v>348</v>
      </c>
      <c r="F467" s="5" t="s">
        <v>349</v>
      </c>
      <c r="G467" s="5" t="s">
        <v>1535</v>
      </c>
      <c r="H467" s="5" t="s">
        <v>81</v>
      </c>
      <c r="I467" s="5" t="s">
        <v>200</v>
      </c>
      <c r="J467" s="5" t="s">
        <v>91</v>
      </c>
      <c r="K467" s="5" t="s">
        <v>90</v>
      </c>
      <c r="L467" s="5" t="s">
        <v>94</v>
      </c>
      <c r="M467" s="5" t="s">
        <v>365</v>
      </c>
      <c r="N467" s="5" t="s">
        <v>174</v>
      </c>
      <c r="O467" s="5" t="s">
        <v>93</v>
      </c>
      <c r="P467" s="5" t="s">
        <v>132</v>
      </c>
      <c r="Q467" s="5" t="s">
        <v>210</v>
      </c>
      <c r="R467" s="5" t="s">
        <v>199</v>
      </c>
      <c r="S467" s="5" t="s">
        <v>239</v>
      </c>
      <c r="T467" s="5" t="s">
        <v>227</v>
      </c>
      <c r="U467" s="5" t="s">
        <v>240</v>
      </c>
      <c r="V467" s="5" t="s">
        <v>112</v>
      </c>
      <c r="W467" s="5" t="s">
        <v>393</v>
      </c>
      <c r="X467" s="5" t="s">
        <v>155</v>
      </c>
      <c r="Y467" s="5" t="n">
        <v>0</v>
      </c>
      <c r="Z467" s="5" t="n">
        <v>1</v>
      </c>
      <c r="AA467" s="5" t="str">
        <f aca="false">IF(Y467&gt;Z467,"Win",IF(Y467&lt;Z467,"Loss","Draw"))</f>
        <v>Loss</v>
      </c>
      <c r="AB467" s="5" t="s">
        <v>98</v>
      </c>
      <c r="AC467" s="5" t="s">
        <v>99</v>
      </c>
      <c r="AD467" s="5" t="s">
        <v>488</v>
      </c>
      <c r="AE467" s="5" t="s">
        <v>1536</v>
      </c>
      <c r="AF467" s="5" t="str">
        <f aca="false">IF(AD467&lt;AE467,AD467,AE467)</f>
        <v>Arrows, Bandit, Battle Ram, Electro Wizard, Golden Knight, Mega Knight, Mother Witch, Rage</v>
      </c>
      <c r="AG467" s="5" t="str">
        <f aca="false">IF(AD467&lt;AE467,AE467,AD467)</f>
        <v>Barbarian Barrel, Electro Spirit, Fireball, Goblin Cage, Heal Spirit, Lumberjack, Phoenix, Royal Giant</v>
      </c>
      <c r="AH467" s="5" t="str">
        <f aca="false">IF(AD467=AF467,AA467,IF(AA467="Win","Loss",IF(AA467="Loss","Win","Draw")))</f>
        <v>Win</v>
      </c>
      <c r="AI467" s="5" t="s">
        <v>123</v>
      </c>
    </row>
    <row r="468" customFormat="false" ht="16.5" hidden="false" customHeight="true" outlineLevel="0" collapsed="false">
      <c r="A468" s="5" t="s">
        <v>1534</v>
      </c>
      <c r="B468" s="5" t="n">
        <v>2</v>
      </c>
      <c r="C468" s="5" t="s">
        <v>1515</v>
      </c>
      <c r="D468" s="5" t="s">
        <v>1516</v>
      </c>
      <c r="E468" s="5" t="s">
        <v>348</v>
      </c>
      <c r="F468" s="5" t="s">
        <v>349</v>
      </c>
      <c r="G468" s="5" t="s">
        <v>1537</v>
      </c>
      <c r="H468" s="5" t="s">
        <v>81</v>
      </c>
      <c r="I468" s="5" t="s">
        <v>135</v>
      </c>
      <c r="J468" s="5" t="s">
        <v>83</v>
      </c>
      <c r="K468" s="5" t="s">
        <v>213</v>
      </c>
      <c r="L468" s="5" t="s">
        <v>156</v>
      </c>
      <c r="M468" s="5" t="s">
        <v>133</v>
      </c>
      <c r="N468" s="5" t="s">
        <v>195</v>
      </c>
      <c r="O468" s="5" t="s">
        <v>112</v>
      </c>
      <c r="P468" s="5" t="s">
        <v>655</v>
      </c>
      <c r="Q468" s="5" t="s">
        <v>107</v>
      </c>
      <c r="R468" s="5" t="s">
        <v>128</v>
      </c>
      <c r="S468" s="5" t="s">
        <v>84</v>
      </c>
      <c r="T468" s="5" t="s">
        <v>82</v>
      </c>
      <c r="U468" s="5" t="s">
        <v>86</v>
      </c>
      <c r="V468" s="5" t="s">
        <v>89</v>
      </c>
      <c r="W468" s="5" t="s">
        <v>88</v>
      </c>
      <c r="X468" s="5" t="s">
        <v>97</v>
      </c>
      <c r="Y468" s="5" t="n">
        <v>0</v>
      </c>
      <c r="Z468" s="5" t="n">
        <v>1</v>
      </c>
      <c r="AA468" s="5" t="str">
        <f aca="false">IF(Y468&gt;Z468,"Win",IF(Y468&lt;Z468,"Loss","Draw"))</f>
        <v>Loss</v>
      </c>
      <c r="AB468" s="5" t="s">
        <v>98</v>
      </c>
      <c r="AC468" s="5" t="s">
        <v>99</v>
      </c>
      <c r="AD468" s="5" t="s">
        <v>1538</v>
      </c>
      <c r="AE468" s="5" t="s">
        <v>788</v>
      </c>
      <c r="AF468" s="5" t="str">
        <f aca="false">IF(AD468&lt;AE468,AD468,AE468)</f>
        <v>Archers, Giant Snowball, Goblin Demolisher, Goblin Drill, Goblin Hut, Knight, Poison, Skeletons</v>
      </c>
      <c r="AG468" s="5" t="str">
        <f aca="false">IF(AD468&lt;AE468,AE468,AD468)</f>
        <v>Arrows, Bowler, Dark Prince, Giant, Goblin Gang, Inferno Dragon, Night Witch, Zap</v>
      </c>
      <c r="AH468" s="5" t="str">
        <f aca="false">IF(AD468=AF468,AA468,IF(AA468="Win","Loss",IF(AA468="Loss","Win","Draw")))</f>
        <v>Win</v>
      </c>
      <c r="AI468" s="5" t="s">
        <v>123</v>
      </c>
    </row>
    <row r="469" customFormat="false" ht="16.5" hidden="false" customHeight="true" outlineLevel="0" collapsed="false">
      <c r="A469" s="5" t="s">
        <v>1539</v>
      </c>
      <c r="B469" s="5" t="n">
        <v>1</v>
      </c>
      <c r="C469" s="5" t="s">
        <v>1515</v>
      </c>
      <c r="D469" s="5" t="s">
        <v>1516</v>
      </c>
      <c r="E469" s="6" t="s">
        <v>1540</v>
      </c>
      <c r="F469" s="5" t="s">
        <v>1541</v>
      </c>
      <c r="G469" s="5" t="s">
        <v>848</v>
      </c>
      <c r="H469" s="5" t="s">
        <v>81</v>
      </c>
      <c r="I469" s="5" t="s">
        <v>90</v>
      </c>
      <c r="J469" s="5" t="s">
        <v>181</v>
      </c>
      <c r="K469" s="5" t="s">
        <v>96</v>
      </c>
      <c r="L469" s="5" t="s">
        <v>95</v>
      </c>
      <c r="M469" s="5" t="s">
        <v>97</v>
      </c>
      <c r="N469" s="5" t="s">
        <v>93</v>
      </c>
      <c r="O469" s="5" t="s">
        <v>91</v>
      </c>
      <c r="P469" s="5" t="s">
        <v>94</v>
      </c>
      <c r="Q469" s="5" t="s">
        <v>210</v>
      </c>
      <c r="R469" s="5" t="s">
        <v>141</v>
      </c>
      <c r="S469" s="5" t="s">
        <v>132</v>
      </c>
      <c r="T469" s="5" t="s">
        <v>167</v>
      </c>
      <c r="U469" s="5" t="s">
        <v>97</v>
      </c>
      <c r="V469" s="5" t="s">
        <v>154</v>
      </c>
      <c r="W469" s="5" t="s">
        <v>202</v>
      </c>
      <c r="X469" s="5" t="s">
        <v>182</v>
      </c>
      <c r="Y469" s="5" t="n">
        <v>1</v>
      </c>
      <c r="Z469" s="5" t="n">
        <v>0</v>
      </c>
      <c r="AA469" s="5" t="str">
        <f aca="false">IF(Y469&gt;Z469,"Win",IF(Y469&lt;Z469,"Loss","Draw"))</f>
        <v>Win</v>
      </c>
      <c r="AB469" s="5" t="s">
        <v>98</v>
      </c>
      <c r="AC469" s="5" t="s">
        <v>99</v>
      </c>
      <c r="AD469" s="5" t="s">
        <v>765</v>
      </c>
      <c r="AE469" s="5" t="s">
        <v>1542</v>
      </c>
      <c r="AF469" s="5" t="str">
        <f aca="false">IF(AD469&lt;AE469,AD469,AE469)</f>
        <v>Barbarian Barrel, Electro Spirit, Fireball, Fisherman, Hunter, Monk, Royal Giant, Skeletons</v>
      </c>
      <c r="AG469" s="5" t="str">
        <f aca="false">IF(AD469&lt;AE469,AE469,AD469)</f>
        <v>Hog Rider, Lightning, Lumberjack, Magic Archer, Mega Knight, Skeletons, The Log, Zappies</v>
      </c>
      <c r="AH469" s="5" t="str">
        <f aca="false">IF(AD469=AF469,AA469,IF(AA469="Win","Loss",IF(AA469="Loss","Win","Draw")))</f>
        <v>Win</v>
      </c>
      <c r="AI469" s="5" t="s">
        <v>123</v>
      </c>
    </row>
    <row r="470" customFormat="false" ht="16.5" hidden="false" customHeight="true" outlineLevel="0" collapsed="false">
      <c r="A470" s="5" t="s">
        <v>1539</v>
      </c>
      <c r="B470" s="5" t="n">
        <v>2</v>
      </c>
      <c r="C470" s="5" t="s">
        <v>1515</v>
      </c>
      <c r="D470" s="5" t="s">
        <v>1516</v>
      </c>
      <c r="E470" s="6" t="s">
        <v>1540</v>
      </c>
      <c r="F470" s="5" t="s">
        <v>1541</v>
      </c>
      <c r="G470" s="5" t="s">
        <v>1543</v>
      </c>
      <c r="H470" s="5" t="s">
        <v>81</v>
      </c>
      <c r="I470" s="5" t="s">
        <v>195</v>
      </c>
      <c r="J470" s="5" t="s">
        <v>213</v>
      </c>
      <c r="K470" s="5" t="s">
        <v>169</v>
      </c>
      <c r="L470" s="5" t="s">
        <v>336</v>
      </c>
      <c r="M470" s="5" t="s">
        <v>132</v>
      </c>
      <c r="N470" s="5" t="s">
        <v>420</v>
      </c>
      <c r="O470" s="5" t="s">
        <v>145</v>
      </c>
      <c r="P470" s="5" t="s">
        <v>167</v>
      </c>
      <c r="Q470" s="5" t="s">
        <v>92</v>
      </c>
      <c r="R470" s="5" t="s">
        <v>180</v>
      </c>
      <c r="S470" s="5" t="s">
        <v>239</v>
      </c>
      <c r="T470" s="5" t="s">
        <v>227</v>
      </c>
      <c r="U470" s="5" t="s">
        <v>257</v>
      </c>
      <c r="V470" s="5" t="s">
        <v>146</v>
      </c>
      <c r="W470" s="5" t="s">
        <v>327</v>
      </c>
      <c r="X470" s="5" t="s">
        <v>155</v>
      </c>
      <c r="Y470" s="5" t="n">
        <v>1</v>
      </c>
      <c r="Z470" s="5" t="n">
        <v>0</v>
      </c>
      <c r="AA470" s="5" t="str">
        <f aca="false">IF(Y470&gt;Z470,"Win",IF(Y470&lt;Z470,"Loss","Draw"))</f>
        <v>Win</v>
      </c>
      <c r="AB470" s="5" t="s">
        <v>98</v>
      </c>
      <c r="AC470" s="5" t="s">
        <v>99</v>
      </c>
      <c r="AD470" s="5" t="s">
        <v>1544</v>
      </c>
      <c r="AE470" s="5" t="s">
        <v>1545</v>
      </c>
      <c r="AF470" s="5" t="str">
        <f aca="false">IF(AD470&lt;AE470,AD470,AE470)</f>
        <v>Baby Dragon, Balloon, Bowler, Freeze, Inferno Dragon, Lumberjack, The Log, Tornado</v>
      </c>
      <c r="AG470" s="5" t="str">
        <f aca="false">IF(AD470&lt;AE470,AE470,AD470)</f>
        <v>Battle Ram, Giant Skeleton, Mother Witch, Rage, Royal Ghost, Skeleton Dragons, Vines, Wizard</v>
      </c>
      <c r="AH470" s="5" t="str">
        <f aca="false">IF(AD470=AF470,AA470,IF(AA470="Win","Loss",IF(AA470="Loss","Win","Draw")))</f>
        <v>Win</v>
      </c>
      <c r="AI470" s="5" t="s">
        <v>123</v>
      </c>
    </row>
    <row r="471" customFormat="false" ht="15" hidden="false" customHeight="true" outlineLevel="0" collapsed="false">
      <c r="A471" s="5" t="s">
        <v>1546</v>
      </c>
      <c r="B471" s="5" t="n">
        <v>1</v>
      </c>
      <c r="C471" s="5" t="s">
        <v>1515</v>
      </c>
      <c r="D471" s="5" t="s">
        <v>1516</v>
      </c>
      <c r="E471" s="5" t="s">
        <v>1547</v>
      </c>
      <c r="F471" s="5" t="s">
        <v>1548</v>
      </c>
      <c r="G471" s="5" t="s">
        <v>1549</v>
      </c>
      <c r="H471" s="5" t="s">
        <v>251</v>
      </c>
      <c r="I471" s="5" t="s">
        <v>90</v>
      </c>
      <c r="J471" s="5" t="s">
        <v>181</v>
      </c>
      <c r="K471" s="5" t="s">
        <v>96</v>
      </c>
      <c r="L471" s="5" t="s">
        <v>95</v>
      </c>
      <c r="M471" s="5" t="s">
        <v>97</v>
      </c>
      <c r="N471" s="5" t="s">
        <v>93</v>
      </c>
      <c r="O471" s="5" t="s">
        <v>167</v>
      </c>
      <c r="P471" s="5" t="s">
        <v>94</v>
      </c>
      <c r="Q471" s="5" t="s">
        <v>239</v>
      </c>
      <c r="R471" s="5" t="s">
        <v>180</v>
      </c>
      <c r="S471" s="5" t="s">
        <v>132</v>
      </c>
      <c r="T471" s="5" t="s">
        <v>327</v>
      </c>
      <c r="U471" s="5" t="s">
        <v>227</v>
      </c>
      <c r="V471" s="5" t="s">
        <v>257</v>
      </c>
      <c r="W471" s="5" t="s">
        <v>202</v>
      </c>
      <c r="X471" s="5" t="s">
        <v>84</v>
      </c>
      <c r="Y471" s="5" t="n">
        <v>1</v>
      </c>
      <c r="Z471" s="5" t="n">
        <v>0</v>
      </c>
      <c r="AA471" s="5" t="str">
        <f aca="false">IF(Y471&gt;Z471,"Win",IF(Y471&lt;Z471,"Loss","Draw"))</f>
        <v>Win</v>
      </c>
      <c r="AB471" s="5" t="s">
        <v>98</v>
      </c>
      <c r="AC471" s="5" t="s">
        <v>99</v>
      </c>
      <c r="AD471" s="5" t="s">
        <v>1085</v>
      </c>
      <c r="AE471" s="5" t="s">
        <v>1550</v>
      </c>
      <c r="AF471" s="5" t="str">
        <f aca="false">IF(AD471&lt;AE471,AD471,AE471)</f>
        <v>Battle Ram, Giant Skeleton, Giant Snowball, Lumberjack, Mother Witch, Vines, Wizard, Zappies</v>
      </c>
      <c r="AG471" s="5" t="str">
        <f aca="false">IF(AD471&lt;AE471,AE471,AD471)</f>
        <v>Electro Spirit, Fireball, Fisherman, Hunter, Monk, Royal Giant, Skeletons, The Log</v>
      </c>
      <c r="AH471" s="5" t="str">
        <f aca="false">IF(AD471=AF471,AA471,IF(AA471="Win","Loss",IF(AA471="Loss","Win","Draw")))</f>
        <v>Loss</v>
      </c>
      <c r="AI471" s="5" t="s">
        <v>123</v>
      </c>
    </row>
    <row r="472" customFormat="false" ht="15" hidden="false" customHeight="true" outlineLevel="0" collapsed="false">
      <c r="A472" s="5" t="s">
        <v>1546</v>
      </c>
      <c r="B472" s="5" t="n">
        <v>2</v>
      </c>
      <c r="C472" s="5" t="s">
        <v>1515</v>
      </c>
      <c r="D472" s="5" t="s">
        <v>1516</v>
      </c>
      <c r="E472" s="5" t="s">
        <v>1547</v>
      </c>
      <c r="F472" s="5" t="s">
        <v>1548</v>
      </c>
      <c r="G472" s="5" t="s">
        <v>1551</v>
      </c>
      <c r="H472" s="5" t="s">
        <v>81</v>
      </c>
      <c r="I472" s="5" t="s">
        <v>195</v>
      </c>
      <c r="J472" s="5" t="s">
        <v>213</v>
      </c>
      <c r="K472" s="5" t="s">
        <v>375</v>
      </c>
      <c r="L472" s="5" t="s">
        <v>336</v>
      </c>
      <c r="M472" s="5" t="s">
        <v>202</v>
      </c>
      <c r="N472" s="5" t="s">
        <v>420</v>
      </c>
      <c r="O472" s="5" t="s">
        <v>85</v>
      </c>
      <c r="P472" s="5" t="s">
        <v>128</v>
      </c>
      <c r="Q472" s="5" t="s">
        <v>200</v>
      </c>
      <c r="R472" s="5" t="s">
        <v>181</v>
      </c>
      <c r="S472" s="5" t="s">
        <v>90</v>
      </c>
      <c r="T472" s="5" t="s">
        <v>365</v>
      </c>
      <c r="U472" s="5" t="s">
        <v>94</v>
      </c>
      <c r="V472" s="5" t="s">
        <v>93</v>
      </c>
      <c r="W472" s="5" t="s">
        <v>174</v>
      </c>
      <c r="X472" s="5" t="s">
        <v>91</v>
      </c>
      <c r="Y472" s="5" t="n">
        <v>1</v>
      </c>
      <c r="Z472" s="5" t="n">
        <v>0</v>
      </c>
      <c r="AA472" s="5" t="str">
        <f aca="false">IF(Y472&gt;Z472,"Win",IF(Y472&lt;Z472,"Loss","Draw"))</f>
        <v>Win</v>
      </c>
      <c r="AB472" s="5" t="s">
        <v>98</v>
      </c>
      <c r="AC472" s="5" t="s">
        <v>99</v>
      </c>
      <c r="AD472" s="5" t="s">
        <v>1552</v>
      </c>
      <c r="AE472" s="5" t="s">
        <v>1553</v>
      </c>
      <c r="AF472" s="5" t="str">
        <f aca="false">IF(AD472&lt;AE472,AD472,AE472)</f>
        <v>Barbarian Barrel, Electro Spirit, Fireball, Goblin Cage, Heal Spirit, Monk, Phoenix, Royal Giant</v>
      </c>
      <c r="AG472" s="5" t="str">
        <f aca="false">IF(AD472&lt;AE472,AE472,AD472)</f>
        <v>Bowler, Executioner, Freeze, Graveyard, Inferno Dragon, Knight, Tornado, Zappies</v>
      </c>
      <c r="AH472" s="5" t="str">
        <f aca="false">IF(AD472=AF472,AA472,IF(AA472="Win","Loss",IF(AA472="Loss","Win","Draw")))</f>
        <v>Loss</v>
      </c>
      <c r="AI472" s="5" t="s">
        <v>123</v>
      </c>
    </row>
    <row r="473" customFormat="false" ht="15" hidden="false" customHeight="true" outlineLevel="0" collapsed="false">
      <c r="A473" s="5" t="s">
        <v>1554</v>
      </c>
      <c r="B473" s="5" t="n">
        <v>1</v>
      </c>
      <c r="C473" s="5" t="s">
        <v>1515</v>
      </c>
      <c r="D473" s="5" t="s">
        <v>1516</v>
      </c>
      <c r="E473" s="5" t="s">
        <v>369</v>
      </c>
      <c r="F473" s="5" t="s">
        <v>370</v>
      </c>
      <c r="G473" s="5" t="s">
        <v>1555</v>
      </c>
      <c r="H473" s="5" t="s">
        <v>81</v>
      </c>
      <c r="I473" s="5" t="s">
        <v>90</v>
      </c>
      <c r="J473" s="5" t="s">
        <v>318</v>
      </c>
      <c r="K473" s="5" t="s">
        <v>91</v>
      </c>
      <c r="L473" s="5" t="s">
        <v>95</v>
      </c>
      <c r="M473" s="5" t="s">
        <v>227</v>
      </c>
      <c r="N473" s="5" t="s">
        <v>202</v>
      </c>
      <c r="O473" s="5" t="s">
        <v>149</v>
      </c>
      <c r="P473" s="5" t="s">
        <v>94</v>
      </c>
      <c r="Q473" s="5" t="s">
        <v>140</v>
      </c>
      <c r="R473" s="5" t="s">
        <v>141</v>
      </c>
      <c r="S473" s="5" t="s">
        <v>142</v>
      </c>
      <c r="T473" s="5" t="s">
        <v>87</v>
      </c>
      <c r="U473" s="5" t="s">
        <v>111</v>
      </c>
      <c r="V473" s="5" t="s">
        <v>143</v>
      </c>
      <c r="W473" s="5" t="s">
        <v>120</v>
      </c>
      <c r="X473" s="5" t="s">
        <v>144</v>
      </c>
      <c r="Y473" s="5" t="n">
        <v>1</v>
      </c>
      <c r="Z473" s="5" t="n">
        <v>0</v>
      </c>
      <c r="AA473" s="5" t="str">
        <f aca="false">IF(Y473&gt;Z473,"Win",IF(Y473&lt;Z473,"Loss","Draw"))</f>
        <v>Win</v>
      </c>
      <c r="AB473" s="5" t="s">
        <v>98</v>
      </c>
      <c r="AC473" s="5" t="s">
        <v>99</v>
      </c>
      <c r="AD473" s="5" t="s">
        <v>1556</v>
      </c>
      <c r="AE473" s="5" t="s">
        <v>150</v>
      </c>
      <c r="AF473" s="5" t="str">
        <f aca="false">IF(AD473&lt;AE473,AD473,AE473)</f>
        <v>Barbarian Barrel, Fireball, Fisherman, Mother Witch, Royal Giant, Skeleton King, Tombstone, Zappies</v>
      </c>
      <c r="AG473" s="5" t="str">
        <f aca="false">IF(AD473&lt;AE473,AE473,AD473)</f>
        <v>Berserker, Fire Spirit, Goblin Barrel, Ice Spirit, Magic Archer, Royal Delivery, Tesla, Wall Breakers</v>
      </c>
      <c r="AH473" s="5" t="str">
        <f aca="false">IF(AD473=AF473,AA473,IF(AA473="Win","Loss",IF(AA473="Loss","Win","Draw")))</f>
        <v>Win</v>
      </c>
      <c r="AI473" s="5" t="s">
        <v>123</v>
      </c>
    </row>
    <row r="474" customFormat="false" ht="15" hidden="false" customHeight="true" outlineLevel="0" collapsed="false">
      <c r="A474" s="5" t="s">
        <v>1554</v>
      </c>
      <c r="B474" s="5" t="n">
        <v>2</v>
      </c>
      <c r="C474" s="5" t="s">
        <v>1515</v>
      </c>
      <c r="D474" s="5" t="s">
        <v>1516</v>
      </c>
      <c r="E474" s="5" t="s">
        <v>369</v>
      </c>
      <c r="F474" s="5" t="s">
        <v>370</v>
      </c>
      <c r="G474" s="5" t="s">
        <v>1557</v>
      </c>
      <c r="H474" s="5" t="s">
        <v>81</v>
      </c>
      <c r="I474" s="5" t="s">
        <v>169</v>
      </c>
      <c r="J474" s="5" t="s">
        <v>199</v>
      </c>
      <c r="K474" s="5" t="s">
        <v>213</v>
      </c>
      <c r="L474" s="5" t="s">
        <v>130</v>
      </c>
      <c r="M474" s="5" t="s">
        <v>596</v>
      </c>
      <c r="N474" s="5" t="s">
        <v>336</v>
      </c>
      <c r="O474" s="5" t="s">
        <v>200</v>
      </c>
      <c r="P474" s="5" t="s">
        <v>154</v>
      </c>
      <c r="Q474" s="5" t="s">
        <v>200</v>
      </c>
      <c r="R474" s="5" t="s">
        <v>199</v>
      </c>
      <c r="S474" s="5" t="s">
        <v>195</v>
      </c>
      <c r="T474" s="5" t="s">
        <v>154</v>
      </c>
      <c r="U474" s="5" t="s">
        <v>596</v>
      </c>
      <c r="V474" s="5" t="s">
        <v>336</v>
      </c>
      <c r="W474" s="5" t="s">
        <v>227</v>
      </c>
      <c r="X474" s="5" t="s">
        <v>93</v>
      </c>
      <c r="Y474" s="5" t="n">
        <v>0</v>
      </c>
      <c r="Z474" s="5" t="n">
        <v>1</v>
      </c>
      <c r="AA474" s="5" t="str">
        <f aca="false">IF(Y474&gt;Z474,"Win",IF(Y474&lt;Z474,"Loss","Draw"))</f>
        <v>Loss</v>
      </c>
      <c r="AB474" s="5" t="s">
        <v>98</v>
      </c>
      <c r="AC474" s="5" t="s">
        <v>99</v>
      </c>
      <c r="AD474" s="5" t="s">
        <v>1558</v>
      </c>
      <c r="AE474" s="5" t="s">
        <v>1559</v>
      </c>
      <c r="AF474" s="5" t="str">
        <f aca="false">IF(AD474&lt;AE474,AD474,AE474)</f>
        <v>Baby Dragon, Bomber, Bowler, Electro Giant, Goblin Cage, Golden Knight, Lightning, Tornado</v>
      </c>
      <c r="AG474" s="5" t="str">
        <f aca="false">IF(AD474&lt;AE474,AE474,AD474)</f>
        <v>Electro Giant, Electro Spirit, Goblin Cage, Golden Knight, Inferno Dragon, Lightning, Mother Witch, Tornado</v>
      </c>
      <c r="AH474" s="5" t="str">
        <f aca="false">IF(AD474=AF474,AA474,IF(AA474="Win","Loss",IF(AA474="Loss","Win","Draw")))</f>
        <v>Loss</v>
      </c>
      <c r="AI474" s="5" t="s">
        <v>123</v>
      </c>
    </row>
    <row r="475" customFormat="false" ht="15" hidden="false" customHeight="true" outlineLevel="0" collapsed="false">
      <c r="A475" s="5" t="s">
        <v>1554</v>
      </c>
      <c r="B475" s="5" t="n">
        <v>3</v>
      </c>
      <c r="C475" s="5" t="s">
        <v>1515</v>
      </c>
      <c r="D475" s="5" t="s">
        <v>1516</v>
      </c>
      <c r="E475" s="5" t="s">
        <v>369</v>
      </c>
      <c r="F475" s="5" t="s">
        <v>370</v>
      </c>
      <c r="G475" s="5" t="s">
        <v>1560</v>
      </c>
      <c r="H475" s="5" t="s">
        <v>372</v>
      </c>
      <c r="I475" s="5" t="s">
        <v>132</v>
      </c>
      <c r="J475" s="5" t="s">
        <v>115</v>
      </c>
      <c r="K475" s="5" t="s">
        <v>293</v>
      </c>
      <c r="L475" s="5" t="s">
        <v>146</v>
      </c>
      <c r="M475" s="5" t="s">
        <v>109</v>
      </c>
      <c r="N475" s="5" t="s">
        <v>231</v>
      </c>
      <c r="O475" s="5" t="s">
        <v>112</v>
      </c>
      <c r="P475" s="5" t="s">
        <v>119</v>
      </c>
      <c r="Q475" s="5" t="s">
        <v>114</v>
      </c>
      <c r="R475" s="5" t="s">
        <v>115</v>
      </c>
      <c r="S475" s="5" t="s">
        <v>116</v>
      </c>
      <c r="T475" s="5" t="s">
        <v>119</v>
      </c>
      <c r="U475" s="5" t="s">
        <v>94</v>
      </c>
      <c r="V475" s="5" t="s">
        <v>176</v>
      </c>
      <c r="W475" s="5" t="s">
        <v>118</v>
      </c>
      <c r="X475" s="5" t="s">
        <v>91</v>
      </c>
      <c r="Y475" s="5" t="n">
        <v>1</v>
      </c>
      <c r="Z475" s="5" t="n">
        <v>0</v>
      </c>
      <c r="AA475" s="5" t="str">
        <f aca="false">IF(Y475&gt;Z475,"Win",IF(Y475&lt;Z475,"Loss","Draw"))</f>
        <v>Win</v>
      </c>
      <c r="AB475" s="5" t="s">
        <v>98</v>
      </c>
      <c r="AC475" s="5" t="s">
        <v>99</v>
      </c>
      <c r="AD475" s="5" t="s">
        <v>1561</v>
      </c>
      <c r="AE475" s="5" t="s">
        <v>263</v>
      </c>
      <c r="AF475" s="5" t="str">
        <f aca="false">IF(AD475&lt;AE475,AD475,AE475)</f>
        <v>Arrows, Cannon Cart, Furnace, Goblins, Lumberjack, Ram Rider, Ronin, Skeleton Dragons</v>
      </c>
      <c r="AG475" s="5" t="str">
        <f aca="false">IF(AD475&lt;AE475,AE475,AD475)</f>
        <v>Barbarian Barrel, Cannon Cart, Dart Goblin, Fireball, Goblins, Mortar, Rascals, Skeleton Barrel</v>
      </c>
      <c r="AH475" s="5" t="str">
        <f aca="false">IF(AD475=AF475,AA475,IF(AA475="Win","Loss",IF(AA475="Loss","Win","Draw")))</f>
        <v>Win</v>
      </c>
      <c r="AI475" s="5" t="s">
        <v>123</v>
      </c>
    </row>
    <row r="476" customFormat="false" ht="15" hidden="false" customHeight="true" outlineLevel="0" collapsed="false">
      <c r="A476" s="5" t="s">
        <v>1562</v>
      </c>
      <c r="B476" s="5" t="n">
        <v>1</v>
      </c>
      <c r="C476" s="5" t="s">
        <v>1515</v>
      </c>
      <c r="D476" s="5" t="s">
        <v>1516</v>
      </c>
      <c r="E476" s="5" t="s">
        <v>357</v>
      </c>
      <c r="F476" s="5" t="s">
        <v>358</v>
      </c>
      <c r="G476" s="5" t="s">
        <v>1563</v>
      </c>
      <c r="H476" s="5" t="s">
        <v>81</v>
      </c>
      <c r="I476" s="5" t="s">
        <v>375</v>
      </c>
      <c r="J476" s="5" t="s">
        <v>199</v>
      </c>
      <c r="K476" s="5" t="s">
        <v>107</v>
      </c>
      <c r="L476" s="5" t="s">
        <v>144</v>
      </c>
      <c r="M476" s="5" t="s">
        <v>91</v>
      </c>
      <c r="N476" s="5" t="s">
        <v>336</v>
      </c>
      <c r="O476" s="5" t="s">
        <v>202</v>
      </c>
      <c r="P476" s="5" t="s">
        <v>87</v>
      </c>
      <c r="Q476" s="5" t="s">
        <v>293</v>
      </c>
      <c r="R476" s="5" t="s">
        <v>91</v>
      </c>
      <c r="S476" s="5" t="s">
        <v>128</v>
      </c>
      <c r="T476" s="5" t="s">
        <v>85</v>
      </c>
      <c r="U476" s="5" t="s">
        <v>87</v>
      </c>
      <c r="V476" s="5" t="s">
        <v>89</v>
      </c>
      <c r="W476" s="5" t="s">
        <v>143</v>
      </c>
      <c r="X476" s="5" t="s">
        <v>88</v>
      </c>
      <c r="Y476" s="5" t="n">
        <v>0</v>
      </c>
      <c r="Z476" s="5" t="n">
        <v>1</v>
      </c>
      <c r="AA476" s="5" t="str">
        <f aca="false">IF(Y476&gt;Z476,"Win",IF(Y476&lt;Z476,"Loss","Draw"))</f>
        <v>Loss</v>
      </c>
      <c r="AB476" s="5" t="s">
        <v>98</v>
      </c>
      <c r="AC476" s="5" t="s">
        <v>99</v>
      </c>
      <c r="AD476" s="5" t="s">
        <v>1564</v>
      </c>
      <c r="AE476" s="5" t="s">
        <v>1565</v>
      </c>
      <c r="AF476" s="5" t="str">
        <f aca="false">IF(AD476&lt;AE476,AD476,AE476)</f>
        <v>Barbarian Barrel, Berserker, Executioner, Goblin Drill, Golden Knight, Tesla, Tornado, Zappies</v>
      </c>
      <c r="AG476" s="5" t="str">
        <f aca="false">IF(AD476&lt;AE476,AE476,AD476)</f>
        <v>Barbarian Barrel, Berserker, Furnace, Goblin Hut, Graveyard, Ice Spirit, Knight, Poison</v>
      </c>
      <c r="AH476" s="5" t="str">
        <f aca="false">IF(AD476=AF476,AA476,IF(AA476="Win","Loss",IF(AA476="Loss","Win","Draw")))</f>
        <v>Loss</v>
      </c>
      <c r="AI476" s="5" t="s">
        <v>123</v>
      </c>
    </row>
    <row r="477" customFormat="false" ht="15" hidden="false" customHeight="true" outlineLevel="0" collapsed="false">
      <c r="A477" s="5" t="s">
        <v>1562</v>
      </c>
      <c r="B477" s="5" t="n">
        <v>2</v>
      </c>
      <c r="C477" s="5" t="s">
        <v>1515</v>
      </c>
      <c r="D477" s="5" t="s">
        <v>1516</v>
      </c>
      <c r="E477" s="5" t="s">
        <v>357</v>
      </c>
      <c r="F477" s="5" t="s">
        <v>358</v>
      </c>
      <c r="G477" s="5" t="s">
        <v>1566</v>
      </c>
      <c r="H477" s="5" t="s">
        <v>81</v>
      </c>
      <c r="I477" s="5" t="s">
        <v>293</v>
      </c>
      <c r="J477" s="5" t="s">
        <v>115</v>
      </c>
      <c r="K477" s="5" t="s">
        <v>132</v>
      </c>
      <c r="L477" s="5" t="s">
        <v>365</v>
      </c>
      <c r="M477" s="5" t="s">
        <v>167</v>
      </c>
      <c r="N477" s="5" t="s">
        <v>174</v>
      </c>
      <c r="O477" s="5" t="s">
        <v>94</v>
      </c>
      <c r="P477" s="5" t="s">
        <v>90</v>
      </c>
      <c r="Q477" s="5" t="s">
        <v>195</v>
      </c>
      <c r="R477" s="5" t="s">
        <v>199</v>
      </c>
      <c r="S477" s="5" t="s">
        <v>210</v>
      </c>
      <c r="T477" s="5" t="s">
        <v>92</v>
      </c>
      <c r="U477" s="5" t="s">
        <v>393</v>
      </c>
      <c r="V477" s="5" t="s">
        <v>154</v>
      </c>
      <c r="W477" s="5" t="s">
        <v>231</v>
      </c>
      <c r="X477" s="5" t="s">
        <v>174</v>
      </c>
      <c r="Y477" s="5" t="n">
        <v>0</v>
      </c>
      <c r="Z477" s="5" t="n">
        <v>1</v>
      </c>
      <c r="AA477" s="5" t="str">
        <f aca="false">IF(Y477&gt;Z477,"Win",IF(Y477&lt;Z477,"Loss","Draw"))</f>
        <v>Loss</v>
      </c>
      <c r="AB477" s="5" t="s">
        <v>98</v>
      </c>
      <c r="AC477" s="5" t="s">
        <v>99</v>
      </c>
      <c r="AD477" s="5" t="s">
        <v>1567</v>
      </c>
      <c r="AE477" s="5" t="s">
        <v>1568</v>
      </c>
      <c r="AF477" s="5" t="str">
        <f aca="false">IF(AD477&lt;AE477,AD477,AE477)</f>
        <v>Electro Wizard, Golden Knight, Heal Spirit, Inferno Dragon, Lightning, Mega Knight, Ram Rider, Royal Ghost</v>
      </c>
      <c r="AG477" s="5" t="str">
        <f aca="false">IF(AD477&lt;AE477,AE477,AD477)</f>
        <v>Fireball, Furnace, Goblins, Heal Spirit, Lumberjack, Phoenix, Royal Giant, The Log</v>
      </c>
      <c r="AH477" s="5" t="str">
        <f aca="false">IF(AD477=AF477,AA477,IF(AA477="Win","Loss",IF(AA477="Loss","Win","Draw")))</f>
        <v>Win</v>
      </c>
      <c r="AI477" s="5" t="s">
        <v>123</v>
      </c>
    </row>
    <row r="478" customFormat="false" ht="15" hidden="false" customHeight="true" outlineLevel="0" collapsed="false">
      <c r="A478" s="5" t="s">
        <v>1569</v>
      </c>
      <c r="B478" s="5" t="n">
        <v>1</v>
      </c>
      <c r="C478" s="5" t="s">
        <v>1515</v>
      </c>
      <c r="D478" s="5" t="s">
        <v>1516</v>
      </c>
      <c r="E478" s="5" t="s">
        <v>1570</v>
      </c>
      <c r="F478" s="5" t="s">
        <v>1571</v>
      </c>
      <c r="G478" s="5" t="s">
        <v>1572</v>
      </c>
      <c r="H478" s="5" t="s">
        <v>81</v>
      </c>
      <c r="I478" s="5" t="s">
        <v>90</v>
      </c>
      <c r="J478" s="5" t="s">
        <v>181</v>
      </c>
      <c r="K478" s="5" t="s">
        <v>96</v>
      </c>
      <c r="L478" s="5" t="s">
        <v>95</v>
      </c>
      <c r="M478" s="5" t="s">
        <v>110</v>
      </c>
      <c r="N478" s="5" t="s">
        <v>93</v>
      </c>
      <c r="O478" s="5" t="s">
        <v>91</v>
      </c>
      <c r="P478" s="5" t="s">
        <v>94</v>
      </c>
      <c r="Q478" s="5" t="s">
        <v>200</v>
      </c>
      <c r="R478" s="5" t="s">
        <v>83</v>
      </c>
      <c r="S478" s="5" t="s">
        <v>195</v>
      </c>
      <c r="T478" s="5" t="s">
        <v>191</v>
      </c>
      <c r="U478" s="5" t="s">
        <v>596</v>
      </c>
      <c r="V478" s="5" t="s">
        <v>154</v>
      </c>
      <c r="W478" s="5" t="s">
        <v>336</v>
      </c>
      <c r="X478" s="5" t="s">
        <v>91</v>
      </c>
      <c r="Y478" s="5" t="n">
        <v>0</v>
      </c>
      <c r="Z478" s="5" t="n">
        <v>1</v>
      </c>
      <c r="AA478" s="5" t="str">
        <f aca="false">IF(Y478&gt;Z478,"Win",IF(Y478&lt;Z478,"Loss","Draw"))</f>
        <v>Loss</v>
      </c>
      <c r="AB478" s="5" t="s">
        <v>98</v>
      </c>
      <c r="AC478" s="5" t="s">
        <v>99</v>
      </c>
      <c r="AD478" s="5" t="s">
        <v>1573</v>
      </c>
      <c r="AE478" s="5" t="s">
        <v>1574</v>
      </c>
      <c r="AF478" s="5" t="str">
        <f aca="false">IF(AD478&lt;AE478,AD478,AE478)</f>
        <v>Barbarian Barrel, Dark Prince, Electro Giant, Goblin Cage, Ice Wizard, Inferno Dragon, Lightning, Tornado</v>
      </c>
      <c r="AG478" s="5" t="str">
        <f aca="false">IF(AD478&lt;AE478,AE478,AD478)</f>
        <v>Barbarian Barrel, Electro Spirit, Fireball, Fisherman, Guards, Hunter, Monk, Royal Giant</v>
      </c>
      <c r="AH478" s="5" t="str">
        <f aca="false">IF(AD478=AF478,AA478,IF(AA478="Win","Loss",IF(AA478="Loss","Win","Draw")))</f>
        <v>Win</v>
      </c>
      <c r="AI478" s="5" t="s">
        <v>123</v>
      </c>
    </row>
    <row r="479" customFormat="false" ht="15" hidden="false" customHeight="true" outlineLevel="0" collapsed="false">
      <c r="A479" s="5" t="s">
        <v>1569</v>
      </c>
      <c r="B479" s="5" t="n">
        <v>2</v>
      </c>
      <c r="C479" s="5" t="s">
        <v>1515</v>
      </c>
      <c r="D479" s="5" t="s">
        <v>1516</v>
      </c>
      <c r="E479" s="5" t="s">
        <v>1570</v>
      </c>
      <c r="F479" s="5" t="s">
        <v>1571</v>
      </c>
      <c r="G479" s="5" t="s">
        <v>1575</v>
      </c>
      <c r="H479" s="5" t="s">
        <v>81</v>
      </c>
      <c r="I479" s="5" t="s">
        <v>210</v>
      </c>
      <c r="J479" s="5" t="s">
        <v>199</v>
      </c>
      <c r="K479" s="5" t="s">
        <v>239</v>
      </c>
      <c r="L479" s="5" t="s">
        <v>112</v>
      </c>
      <c r="M479" s="5" t="s">
        <v>115</v>
      </c>
      <c r="N479" s="5" t="s">
        <v>202</v>
      </c>
      <c r="O479" s="5" t="s">
        <v>147</v>
      </c>
      <c r="P479" s="5" t="s">
        <v>109</v>
      </c>
      <c r="Q479" s="5" t="s">
        <v>90</v>
      </c>
      <c r="R479" s="5" t="s">
        <v>213</v>
      </c>
      <c r="S479" s="5" t="s">
        <v>181</v>
      </c>
      <c r="T479" s="5" t="s">
        <v>94</v>
      </c>
      <c r="U479" s="5" t="s">
        <v>95</v>
      </c>
      <c r="V479" s="5" t="s">
        <v>93</v>
      </c>
      <c r="W479" s="5" t="s">
        <v>365</v>
      </c>
      <c r="X479" s="5" t="s">
        <v>167</v>
      </c>
      <c r="Y479" s="5" t="n">
        <v>0</v>
      </c>
      <c r="Z479" s="5" t="n">
        <v>1</v>
      </c>
      <c r="AA479" s="5" t="str">
        <f aca="false">IF(Y479&gt;Z479,"Win",IF(Y479&lt;Z479,"Loss","Draw"))</f>
        <v>Loss</v>
      </c>
      <c r="AB479" s="5" t="s">
        <v>98</v>
      </c>
      <c r="AC479" s="5" t="s">
        <v>99</v>
      </c>
      <c r="AD479" s="5" t="s">
        <v>1576</v>
      </c>
      <c r="AE479" s="5" t="s">
        <v>1577</v>
      </c>
      <c r="AF479" s="5" t="str">
        <f aca="false">IF(AD479&lt;AE479,AD479,AE479)</f>
        <v>Arrows, Battle Ram, Goblins, Golden Knight, Mega Knight, Ronin, Spirit Empress, Zappies</v>
      </c>
      <c r="AG479" s="5" t="str">
        <f aca="false">IF(AD479&lt;AE479,AE479,AD479)</f>
        <v>Bowler, Electro Spirit, Fireball, Fisherman, Monk, Phoenix, Royal Giant, The Log</v>
      </c>
      <c r="AH479" s="5" t="str">
        <f aca="false">IF(AD479=AF479,AA479,IF(AA479="Win","Loss",IF(AA479="Loss","Win","Draw")))</f>
        <v>Loss</v>
      </c>
      <c r="AI479" s="5" t="s">
        <v>123</v>
      </c>
    </row>
    <row r="480" customFormat="false" ht="15" hidden="false" customHeight="true" outlineLevel="0" collapsed="false">
      <c r="A480" s="5" t="s">
        <v>1578</v>
      </c>
      <c r="B480" s="5" t="n">
        <v>1</v>
      </c>
      <c r="C480" s="5" t="s">
        <v>381</v>
      </c>
      <c r="D480" s="5" t="s">
        <v>382</v>
      </c>
      <c r="E480" s="5" t="s">
        <v>856</v>
      </c>
      <c r="F480" s="5" t="s">
        <v>857</v>
      </c>
      <c r="G480" s="5" t="s">
        <v>1579</v>
      </c>
      <c r="H480" s="5" t="s">
        <v>81</v>
      </c>
      <c r="I480" s="5" t="s">
        <v>107</v>
      </c>
      <c r="J480" s="5" t="s">
        <v>115</v>
      </c>
      <c r="K480" s="5" t="s">
        <v>84</v>
      </c>
      <c r="L480" s="5" t="s">
        <v>109</v>
      </c>
      <c r="M480" s="5" t="s">
        <v>88</v>
      </c>
      <c r="N480" s="5" t="s">
        <v>130</v>
      </c>
      <c r="O480" s="5" t="s">
        <v>111</v>
      </c>
      <c r="P480" s="5" t="s">
        <v>144</v>
      </c>
      <c r="Q480" s="5" t="s">
        <v>107</v>
      </c>
      <c r="R480" s="5" t="s">
        <v>140</v>
      </c>
      <c r="S480" s="5" t="s">
        <v>176</v>
      </c>
      <c r="T480" s="5" t="s">
        <v>109</v>
      </c>
      <c r="U480" s="5" t="s">
        <v>87</v>
      </c>
      <c r="V480" s="5" t="s">
        <v>88</v>
      </c>
      <c r="W480" s="5" t="s">
        <v>111</v>
      </c>
      <c r="X480" s="5" t="s">
        <v>170</v>
      </c>
      <c r="Y480" s="5" t="n">
        <v>0</v>
      </c>
      <c r="Z480" s="5" t="n">
        <v>1</v>
      </c>
      <c r="AA480" s="5" t="str">
        <f aca="false">IF(Y480&gt;Z480,"Win",IF(Y480&lt;Z480,"Loss","Draw"))</f>
        <v>Loss</v>
      </c>
      <c r="AB480" s="5" t="s">
        <v>98</v>
      </c>
      <c r="AC480" s="5" t="s">
        <v>99</v>
      </c>
      <c r="AD480" s="5" t="s">
        <v>315</v>
      </c>
      <c r="AE480" s="5" t="s">
        <v>1580</v>
      </c>
      <c r="AF480" s="5" t="str">
        <f aca="false">IF(AD480&lt;AE480,AD480,AE480)</f>
        <v>Berserker, Cannon, Dart Goblin, Fire Spirit, Goblin Drill, Poison, Ronin, Wall Breakers</v>
      </c>
      <c r="AG480" s="5" t="str">
        <f aca="false">IF(AD480&lt;AE480,AE480,AD480)</f>
        <v>Bomber, Fire Spirit, Giant Snowball, Goblin Drill, Goblins, Poison, Ronin, Tesla</v>
      </c>
      <c r="AH480" s="5" t="str">
        <f aca="false">IF(AD480=AF480,AA480,IF(AA480="Win","Loss",IF(AA480="Loss","Win","Draw")))</f>
        <v>Win</v>
      </c>
      <c r="AI480" s="5" t="s">
        <v>102</v>
      </c>
    </row>
    <row r="481" customFormat="false" ht="15" hidden="false" customHeight="true" outlineLevel="0" collapsed="false">
      <c r="A481" s="5" t="s">
        <v>1578</v>
      </c>
      <c r="B481" s="5" t="n">
        <v>2</v>
      </c>
      <c r="C481" s="5" t="s">
        <v>381</v>
      </c>
      <c r="D481" s="5" t="s">
        <v>382</v>
      </c>
      <c r="E481" s="5" t="s">
        <v>856</v>
      </c>
      <c r="F481" s="5" t="s">
        <v>857</v>
      </c>
      <c r="G481" s="5" t="s">
        <v>1581</v>
      </c>
      <c r="H481" s="5" t="s">
        <v>222</v>
      </c>
      <c r="I481" s="5" t="s">
        <v>90</v>
      </c>
      <c r="J481" s="5" t="s">
        <v>91</v>
      </c>
      <c r="K481" s="5" t="s">
        <v>92</v>
      </c>
      <c r="L481" s="5" t="s">
        <v>96</v>
      </c>
      <c r="M481" s="5" t="s">
        <v>95</v>
      </c>
      <c r="N481" s="5" t="s">
        <v>94</v>
      </c>
      <c r="O481" s="5" t="s">
        <v>97</v>
      </c>
      <c r="P481" s="5" t="s">
        <v>93</v>
      </c>
      <c r="Q481" s="5" t="s">
        <v>375</v>
      </c>
      <c r="R481" s="5" t="s">
        <v>175</v>
      </c>
      <c r="S481" s="5" t="s">
        <v>84</v>
      </c>
      <c r="T481" s="5" t="s">
        <v>231</v>
      </c>
      <c r="U481" s="5" t="s">
        <v>92</v>
      </c>
      <c r="V481" s="5" t="s">
        <v>96</v>
      </c>
      <c r="W481" s="5" t="s">
        <v>93</v>
      </c>
      <c r="X481" s="5" t="s">
        <v>420</v>
      </c>
      <c r="Y481" s="5" t="n">
        <v>3</v>
      </c>
      <c r="Z481" s="5" t="n">
        <v>0</v>
      </c>
      <c r="AA481" s="5" t="str">
        <f aca="false">IF(Y481&gt;Z481,"Win",IF(Y481&lt;Z481,"Loss","Draw"))</f>
        <v>Win</v>
      </c>
      <c r="AB481" s="5" t="s">
        <v>98</v>
      </c>
      <c r="AC481" s="5" t="s">
        <v>99</v>
      </c>
      <c r="AD481" s="5" t="s">
        <v>101</v>
      </c>
      <c r="AE481" s="5" t="s">
        <v>1582</v>
      </c>
      <c r="AF481" s="5" t="str">
        <f aca="false">IF(AD481&lt;AE481,AD481,AE481)</f>
        <v>Barbarian Barrel, Electro Spirit, Fireball, Fisherman, Hunter, Royal Ghost, Royal Giant, Skeletons</v>
      </c>
      <c r="AG481" s="5" t="str">
        <f aca="false">IF(AD481&lt;AE481,AE481,AD481)</f>
        <v>Boss Bandit, Electro Spirit, Executioner, Freeze, Giant Snowball, Hunter, Ram Rider, Royal Ghost</v>
      </c>
      <c r="AH481" s="5" t="str">
        <f aca="false">IF(AD481=AF481,AA481,IF(AA481="Win","Loss",IF(AA481="Loss","Win","Draw")))</f>
        <v>Win</v>
      </c>
      <c r="AI481" s="5" t="s">
        <v>102</v>
      </c>
    </row>
    <row r="482" customFormat="false" ht="15" hidden="false" customHeight="true" outlineLevel="0" collapsed="false">
      <c r="A482" s="7" t="s">
        <v>1583</v>
      </c>
      <c r="B482" s="7" t="n">
        <v>1</v>
      </c>
      <c r="C482" s="7" t="s">
        <v>381</v>
      </c>
      <c r="D482" s="7" t="s">
        <v>382</v>
      </c>
      <c r="E482" s="7" t="s">
        <v>856</v>
      </c>
      <c r="F482" s="7" t="s">
        <v>857</v>
      </c>
      <c r="G482" s="7" t="s">
        <v>1584</v>
      </c>
      <c r="H482" s="7" t="s">
        <v>222</v>
      </c>
      <c r="I482" s="7" t="s">
        <v>210</v>
      </c>
      <c r="J482" s="7" t="s">
        <v>180</v>
      </c>
      <c r="K482" s="7" t="s">
        <v>144</v>
      </c>
      <c r="L482" s="7" t="s">
        <v>182</v>
      </c>
      <c r="M482" s="7" t="s">
        <v>87</v>
      </c>
      <c r="N482" s="7" t="s">
        <v>154</v>
      </c>
      <c r="O482" s="7" t="s">
        <v>93</v>
      </c>
      <c r="P482" s="7" t="s">
        <v>167</v>
      </c>
      <c r="Q482" s="7" t="s">
        <v>375</v>
      </c>
      <c r="R482" s="7" t="s">
        <v>145</v>
      </c>
      <c r="S482" s="7" t="s">
        <v>128</v>
      </c>
      <c r="T482" s="7" t="s">
        <v>226</v>
      </c>
      <c r="U482" s="7" t="s">
        <v>87</v>
      </c>
      <c r="V482" s="7" t="s">
        <v>336</v>
      </c>
      <c r="W482" s="7" t="s">
        <v>135</v>
      </c>
      <c r="X482" s="7" t="s">
        <v>113</v>
      </c>
      <c r="Y482" s="7" t="n">
        <v>0</v>
      </c>
      <c r="Z482" s="7" t="n">
        <v>1</v>
      </c>
      <c r="AA482" s="7" t="str">
        <f aca="false">IF(Y482&gt;Z482,"Win",IF(Y482&lt;Z482,"Loss","Draw"))</f>
        <v>Loss</v>
      </c>
      <c r="AB482" s="7" t="s">
        <v>99</v>
      </c>
      <c r="AC482" s="7" t="s">
        <v>99</v>
      </c>
      <c r="AD482" s="7" t="s">
        <v>1585</v>
      </c>
      <c r="AE482" s="7" t="s">
        <v>377</v>
      </c>
      <c r="AF482" s="7" t="str">
        <f aca="false">IF(AD482&lt;AE482,AD482,AE482)</f>
        <v>Balloon, Berserker, Bomb Tower, Executioner, Knight, Miner, Tornado, Zap</v>
      </c>
      <c r="AG482" s="7" t="str">
        <f aca="false">IF(AD482&lt;AE482,AE482,AD482)</f>
        <v>Berserker, Electro Spirit, Hog Rider, Lightning, Mega Knight, Tesla, The Log, Wizard</v>
      </c>
      <c r="AH482" s="7" t="str">
        <f aca="false">IF(AD482=AF482,AA482,IF(AA482="Win","Loss",IF(AA482="Loss","Win","Draw")))</f>
        <v>Win</v>
      </c>
      <c r="AI482" s="7" t="s">
        <v>102</v>
      </c>
    </row>
    <row r="483" customFormat="false" ht="15" hidden="false" customHeight="true" outlineLevel="0" collapsed="false">
      <c r="A483" s="7" t="s">
        <v>1583</v>
      </c>
      <c r="B483" s="7" t="n">
        <v>2</v>
      </c>
      <c r="C483" s="7" t="s">
        <v>381</v>
      </c>
      <c r="D483" s="7" t="s">
        <v>382</v>
      </c>
      <c r="E483" s="7" t="s">
        <v>856</v>
      </c>
      <c r="F483" s="7" t="s">
        <v>857</v>
      </c>
      <c r="G483" s="7" t="s">
        <v>1586</v>
      </c>
      <c r="H483" s="7" t="s">
        <v>222</v>
      </c>
      <c r="I483" s="7" t="s">
        <v>140</v>
      </c>
      <c r="J483" s="7" t="s">
        <v>141</v>
      </c>
      <c r="K483" s="7" t="s">
        <v>142</v>
      </c>
      <c r="L483" s="7" t="s">
        <v>109</v>
      </c>
      <c r="M483" s="7" t="s">
        <v>111</v>
      </c>
      <c r="N483" s="7" t="s">
        <v>97</v>
      </c>
      <c r="O483" s="7" t="s">
        <v>143</v>
      </c>
      <c r="P483" s="7" t="s">
        <v>170</v>
      </c>
      <c r="Q483" s="7" t="s">
        <v>114</v>
      </c>
      <c r="R483" s="7" t="s">
        <v>115</v>
      </c>
      <c r="S483" s="7" t="s">
        <v>116</v>
      </c>
      <c r="T483" s="7" t="s">
        <v>109</v>
      </c>
      <c r="U483" s="7" t="s">
        <v>94</v>
      </c>
      <c r="V483" s="7" t="s">
        <v>176</v>
      </c>
      <c r="W483" s="7" t="s">
        <v>118</v>
      </c>
      <c r="X483" s="7" t="s">
        <v>91</v>
      </c>
      <c r="Y483" s="7" t="n">
        <v>0</v>
      </c>
      <c r="Z483" s="7" t="n">
        <v>3</v>
      </c>
      <c r="AA483" s="7" t="str">
        <f aca="false">IF(Y483&gt;Z483,"Win",IF(Y483&lt;Z483,"Loss","Draw"))</f>
        <v>Loss</v>
      </c>
      <c r="AB483" s="7" t="s">
        <v>99</v>
      </c>
      <c r="AC483" s="7" t="s">
        <v>99</v>
      </c>
      <c r="AD483" s="7" t="s">
        <v>1587</v>
      </c>
      <c r="AE483" s="7" t="s">
        <v>692</v>
      </c>
      <c r="AF483" s="7" t="str">
        <f aca="false">IF(AD483&lt;AE483,AD483,AE483)</f>
        <v>Barbarian Barrel, Dart Goblin, Fireball, Goblins, Mortar, Rascals, Ronin, Skeleton Barrel</v>
      </c>
      <c r="AG483" s="7" t="str">
        <f aca="false">IF(AD483&lt;AE483,AE483,AD483)</f>
        <v>Cannon, Fire Spirit, Goblin Barrel, Ice Spirit, Magic Archer, Ronin, Skeletons, Wall Breakers</v>
      </c>
      <c r="AH483" s="7" t="str">
        <f aca="false">IF(AD483=AF483,AA483,IF(AA483="Win","Loss",IF(AA483="Loss","Win","Draw")))</f>
        <v>Win</v>
      </c>
      <c r="AI483" s="7" t="s">
        <v>102</v>
      </c>
    </row>
    <row r="484" customFormat="false" ht="15" hidden="false" customHeight="true" outlineLevel="0" collapsed="false">
      <c r="A484" s="7" t="s">
        <v>1588</v>
      </c>
      <c r="B484" s="7" t="n">
        <v>1</v>
      </c>
      <c r="C484" s="7" t="s">
        <v>381</v>
      </c>
      <c r="D484" s="7" t="s">
        <v>382</v>
      </c>
      <c r="E484" s="7" t="s">
        <v>856</v>
      </c>
      <c r="F484" s="7" t="s">
        <v>857</v>
      </c>
      <c r="G484" s="7" t="s">
        <v>1589</v>
      </c>
      <c r="H484" s="7" t="s">
        <v>222</v>
      </c>
      <c r="I484" s="7" t="s">
        <v>82</v>
      </c>
      <c r="J484" s="7" t="s">
        <v>91</v>
      </c>
      <c r="K484" s="7" t="s">
        <v>144</v>
      </c>
      <c r="L484" s="7" t="s">
        <v>85</v>
      </c>
      <c r="M484" s="7" t="s">
        <v>109</v>
      </c>
      <c r="N484" s="7" t="s">
        <v>87</v>
      </c>
      <c r="O484" s="7" t="s">
        <v>88</v>
      </c>
      <c r="P484" s="7" t="s">
        <v>143</v>
      </c>
      <c r="Q484" s="7" t="s">
        <v>168</v>
      </c>
      <c r="R484" s="7" t="s">
        <v>232</v>
      </c>
      <c r="S484" s="7" t="s">
        <v>293</v>
      </c>
      <c r="T484" s="7" t="s">
        <v>154</v>
      </c>
      <c r="U484" s="7" t="s">
        <v>97</v>
      </c>
      <c r="V484" s="7" t="s">
        <v>93</v>
      </c>
      <c r="W484" s="7" t="s">
        <v>167</v>
      </c>
      <c r="X484" s="7" t="s">
        <v>144</v>
      </c>
      <c r="Y484" s="7" t="n">
        <v>0</v>
      </c>
      <c r="Z484" s="7" t="n">
        <v>1</v>
      </c>
      <c r="AA484" s="7" t="str">
        <f aca="false">IF(Y484&gt;Z484,"Win",IF(Y484&lt;Z484,"Loss","Draw"))</f>
        <v>Loss</v>
      </c>
      <c r="AB484" s="7" t="s">
        <v>99</v>
      </c>
      <c r="AC484" s="7" t="s">
        <v>99</v>
      </c>
      <c r="AD484" s="7" t="s">
        <v>679</v>
      </c>
      <c r="AE484" s="7" t="s">
        <v>1590</v>
      </c>
      <c r="AF484" s="7" t="str">
        <f aca="false">IF(AD484&lt;AE484,AD484,AE484)</f>
        <v>Archers, Barbarian Barrel, Berserker, Graveyard, Ice Spirit, Poison, Ronin, Tesla</v>
      </c>
      <c r="AG484" s="7" t="str">
        <f aca="false">IF(AD484&lt;AE484,AE484,AD484)</f>
        <v>Electro Spirit, Furnace, Lightning, Mighty Miner, Royal Hogs, Skeletons, Tesla, The Log</v>
      </c>
      <c r="AH484" s="7" t="str">
        <f aca="false">IF(AD484=AF484,AA484,IF(AA484="Win","Loss",IF(AA484="Loss","Win","Draw")))</f>
        <v>Loss</v>
      </c>
      <c r="AI484" s="7" t="s">
        <v>102</v>
      </c>
    </row>
    <row r="485" customFormat="false" ht="15" hidden="false" customHeight="true" outlineLevel="0" collapsed="false">
      <c r="A485" s="7" t="s">
        <v>1588</v>
      </c>
      <c r="B485" s="7" t="n">
        <v>2</v>
      </c>
      <c r="C485" s="7" t="s">
        <v>381</v>
      </c>
      <c r="D485" s="7" t="s">
        <v>382</v>
      </c>
      <c r="E485" s="7" t="s">
        <v>856</v>
      </c>
      <c r="F485" s="7" t="s">
        <v>857</v>
      </c>
      <c r="G485" s="7" t="s">
        <v>1591</v>
      </c>
      <c r="H485" s="7" t="s">
        <v>222</v>
      </c>
      <c r="I485" s="7" t="s">
        <v>132</v>
      </c>
      <c r="J485" s="7" t="s">
        <v>213</v>
      </c>
      <c r="K485" s="7" t="s">
        <v>210</v>
      </c>
      <c r="L485" s="7" t="s">
        <v>182</v>
      </c>
      <c r="M485" s="7" t="s">
        <v>227</v>
      </c>
      <c r="N485" s="7" t="s">
        <v>183</v>
      </c>
      <c r="O485" s="7" t="s">
        <v>202</v>
      </c>
      <c r="P485" s="7" t="s">
        <v>112</v>
      </c>
      <c r="Q485" s="7" t="s">
        <v>287</v>
      </c>
      <c r="R485" s="7" t="s">
        <v>149</v>
      </c>
      <c r="S485" s="7" t="s">
        <v>135</v>
      </c>
      <c r="T485" s="7" t="s">
        <v>148</v>
      </c>
      <c r="U485" s="7" t="s">
        <v>147</v>
      </c>
      <c r="V485" s="7" t="s">
        <v>87</v>
      </c>
      <c r="W485" s="7" t="s">
        <v>94</v>
      </c>
      <c r="X485" s="7" t="s">
        <v>146</v>
      </c>
      <c r="Y485" s="7" t="n">
        <v>0</v>
      </c>
      <c r="Z485" s="7" t="n">
        <v>1</v>
      </c>
      <c r="AA485" s="7" t="str">
        <f aca="false">IF(Y485&gt;Z485,"Win",IF(Y485&lt;Z485,"Loss","Draw"))</f>
        <v>Loss</v>
      </c>
      <c r="AB485" s="7" t="s">
        <v>99</v>
      </c>
      <c r="AC485" s="7" t="s">
        <v>99</v>
      </c>
      <c r="AD485" s="7" t="s">
        <v>458</v>
      </c>
      <c r="AE485" s="7" t="s">
        <v>726</v>
      </c>
      <c r="AF485" s="7" t="str">
        <f aca="false">IF(AD485&lt;AE485,AD485,AE485)</f>
        <v>Arrows, Bowler, Earthquake, Hog Rider, Lumberjack, Mega Knight, Mother Witch, Zappies</v>
      </c>
      <c r="AG485" s="7" t="str">
        <f aca="false">IF(AD485&lt;AE485,AE485,AD485)</f>
        <v>Berserker, Fireball, Lava Hound, Skeleton Dragons, Spirit Empress, Tombstone, Valkyrie, Zap</v>
      </c>
      <c r="AH485" s="7" t="str">
        <f aca="false">IF(AD485=AF485,AA485,IF(AA485="Win","Loss",IF(AA485="Loss","Win","Draw")))</f>
        <v>Loss</v>
      </c>
      <c r="AI485" s="7" t="s">
        <v>102</v>
      </c>
    </row>
    <row r="486" customFormat="false" ht="15" hidden="false" customHeight="true" outlineLevel="0" collapsed="false">
      <c r="A486" s="7" t="s">
        <v>1592</v>
      </c>
      <c r="B486" s="7" t="n">
        <v>1</v>
      </c>
      <c r="C486" s="7" t="s">
        <v>381</v>
      </c>
      <c r="D486" s="7" t="s">
        <v>382</v>
      </c>
      <c r="E486" s="7" t="s">
        <v>856</v>
      </c>
      <c r="F486" s="7" t="s">
        <v>857</v>
      </c>
      <c r="G486" s="7" t="s">
        <v>1593</v>
      </c>
      <c r="H486" s="7" t="s">
        <v>222</v>
      </c>
      <c r="I486" s="7" t="s">
        <v>169</v>
      </c>
      <c r="J486" s="7" t="s">
        <v>199</v>
      </c>
      <c r="K486" s="7" t="s">
        <v>200</v>
      </c>
      <c r="L486" s="7" t="s">
        <v>136</v>
      </c>
      <c r="M486" s="7" t="s">
        <v>154</v>
      </c>
      <c r="N486" s="7" t="s">
        <v>191</v>
      </c>
      <c r="O486" s="7" t="s">
        <v>336</v>
      </c>
      <c r="P486" s="7" t="s">
        <v>91</v>
      </c>
      <c r="Q486" s="7" t="s">
        <v>293</v>
      </c>
      <c r="R486" s="7" t="s">
        <v>175</v>
      </c>
      <c r="S486" s="7" t="s">
        <v>170</v>
      </c>
      <c r="T486" s="7" t="s">
        <v>182</v>
      </c>
      <c r="U486" s="7" t="s">
        <v>154</v>
      </c>
      <c r="V486" s="7" t="s">
        <v>115</v>
      </c>
      <c r="W486" s="7" t="s">
        <v>93</v>
      </c>
      <c r="X486" s="7" t="s">
        <v>167</v>
      </c>
      <c r="Y486" s="7" t="n">
        <v>0</v>
      </c>
      <c r="Z486" s="7" t="n">
        <v>1</v>
      </c>
      <c r="AA486" s="7" t="str">
        <f aca="false">IF(Y486&gt;Z486,"Win",IF(Y486&lt;Z486,"Loss","Draw"))</f>
        <v>Loss</v>
      </c>
      <c r="AB486" s="7" t="s">
        <v>99</v>
      </c>
      <c r="AC486" s="7" t="s">
        <v>99</v>
      </c>
      <c r="AD486" s="7" t="s">
        <v>778</v>
      </c>
      <c r="AE486" s="7" t="s">
        <v>1594</v>
      </c>
      <c r="AF486" s="7" t="str">
        <f aca="false">IF(AD486&lt;AE486,AD486,AE486)</f>
        <v>Baby Dragon, Barbarian Barrel, Goblin Cage, Golden Knight, Golem, Ice Wizard, Lightning, Tornado</v>
      </c>
      <c r="AG486" s="7" t="str">
        <f aca="false">IF(AD486&lt;AE486,AE486,AD486)</f>
        <v>Boss Bandit, Cannon, Electro Spirit, Furnace, Goblins, Hog Rider, Lightning, The Log</v>
      </c>
      <c r="AH486" s="7" t="str">
        <f aca="false">IF(AD486=AF486,AA486,IF(AA486="Win","Loss",IF(AA486="Loss","Win","Draw")))</f>
        <v>Loss</v>
      </c>
      <c r="AI486" s="7" t="s">
        <v>102</v>
      </c>
    </row>
    <row r="487" customFormat="false" ht="15" hidden="false" customHeight="true" outlineLevel="0" collapsed="false">
      <c r="A487" s="7" t="s">
        <v>1592</v>
      </c>
      <c r="B487" s="7" t="n">
        <v>2</v>
      </c>
      <c r="C487" s="7" t="s">
        <v>381</v>
      </c>
      <c r="D487" s="7" t="s">
        <v>382</v>
      </c>
      <c r="E487" s="7" t="s">
        <v>856</v>
      </c>
      <c r="F487" s="7" t="s">
        <v>857</v>
      </c>
      <c r="G487" s="7" t="s">
        <v>1595</v>
      </c>
      <c r="H487" s="7" t="s">
        <v>222</v>
      </c>
      <c r="I487" s="7" t="s">
        <v>169</v>
      </c>
      <c r="J487" s="7" t="s">
        <v>199</v>
      </c>
      <c r="K487" s="7" t="s">
        <v>200</v>
      </c>
      <c r="L487" s="7" t="s">
        <v>136</v>
      </c>
      <c r="M487" s="7" t="s">
        <v>154</v>
      </c>
      <c r="N487" s="7" t="s">
        <v>191</v>
      </c>
      <c r="O487" s="7" t="s">
        <v>336</v>
      </c>
      <c r="P487" s="7" t="s">
        <v>91</v>
      </c>
      <c r="Q487" s="7" t="s">
        <v>293</v>
      </c>
      <c r="R487" s="7" t="s">
        <v>175</v>
      </c>
      <c r="S487" s="7" t="s">
        <v>170</v>
      </c>
      <c r="T487" s="7" t="s">
        <v>182</v>
      </c>
      <c r="U487" s="7" t="s">
        <v>154</v>
      </c>
      <c r="V487" s="7" t="s">
        <v>115</v>
      </c>
      <c r="W487" s="7" t="s">
        <v>93</v>
      </c>
      <c r="X487" s="7" t="s">
        <v>167</v>
      </c>
      <c r="Y487" s="7" t="n">
        <v>1</v>
      </c>
      <c r="Z487" s="7" t="n">
        <v>0</v>
      </c>
      <c r="AA487" s="7" t="str">
        <f aca="false">IF(Y487&gt;Z487,"Win",IF(Y487&lt;Z487,"Loss","Draw"))</f>
        <v>Win</v>
      </c>
      <c r="AB487" s="7" t="s">
        <v>99</v>
      </c>
      <c r="AC487" s="7" t="s">
        <v>98</v>
      </c>
      <c r="AD487" s="7" t="s">
        <v>778</v>
      </c>
      <c r="AE487" s="7" t="s">
        <v>1594</v>
      </c>
      <c r="AF487" s="7" t="str">
        <f aca="false">IF(AD487&lt;AE487,AD487,AE487)</f>
        <v>Baby Dragon, Barbarian Barrel, Goblin Cage, Golden Knight, Golem, Ice Wizard, Lightning, Tornado</v>
      </c>
      <c r="AG487" s="7" t="str">
        <f aca="false">IF(AD487&lt;AE487,AE487,AD487)</f>
        <v>Boss Bandit, Cannon, Electro Spirit, Furnace, Goblins, Hog Rider, Lightning, The Log</v>
      </c>
      <c r="AH487" s="7" t="str">
        <f aca="false">IF(AD487=AF487,AA487,IF(AA487="Win","Loss",IF(AA487="Loss","Win","Draw")))</f>
        <v>Win</v>
      </c>
      <c r="AI487" s="7" t="s">
        <v>102</v>
      </c>
    </row>
    <row r="488" customFormat="false" ht="15" hidden="false" customHeight="true" outlineLevel="0" collapsed="false">
      <c r="A488" s="7" t="s">
        <v>1592</v>
      </c>
      <c r="B488" s="7" t="n">
        <v>3</v>
      </c>
      <c r="C488" s="7" t="s">
        <v>381</v>
      </c>
      <c r="D488" s="7" t="s">
        <v>382</v>
      </c>
      <c r="E488" s="7" t="s">
        <v>856</v>
      </c>
      <c r="F488" s="7" t="s">
        <v>857</v>
      </c>
      <c r="G488" s="7" t="s">
        <v>1596</v>
      </c>
      <c r="H488" s="7" t="s">
        <v>222</v>
      </c>
      <c r="I488" s="7" t="s">
        <v>107</v>
      </c>
      <c r="J488" s="7" t="s">
        <v>128</v>
      </c>
      <c r="K488" s="7" t="s">
        <v>84</v>
      </c>
      <c r="L488" s="7" t="s">
        <v>88</v>
      </c>
      <c r="M488" s="7" t="s">
        <v>130</v>
      </c>
      <c r="N488" s="7" t="s">
        <v>111</v>
      </c>
      <c r="O488" s="7" t="s">
        <v>97</v>
      </c>
      <c r="P488" s="7" t="s">
        <v>170</v>
      </c>
      <c r="Q488" s="7" t="s">
        <v>90</v>
      </c>
      <c r="R488" s="7" t="s">
        <v>91</v>
      </c>
      <c r="S488" s="7" t="s">
        <v>92</v>
      </c>
      <c r="T488" s="7" t="s">
        <v>96</v>
      </c>
      <c r="U488" s="7" t="s">
        <v>95</v>
      </c>
      <c r="V488" s="7" t="s">
        <v>94</v>
      </c>
      <c r="W488" s="7" t="s">
        <v>97</v>
      </c>
      <c r="X488" s="7" t="s">
        <v>93</v>
      </c>
      <c r="Y488" s="7" t="n">
        <v>0</v>
      </c>
      <c r="Z488" s="7" t="n">
        <v>1</v>
      </c>
      <c r="AA488" s="7" t="str">
        <f aca="false">IF(Y488&gt;Z488,"Win",IF(Y488&lt;Z488,"Loss","Draw"))</f>
        <v>Loss</v>
      </c>
      <c r="AB488" s="7" t="s">
        <v>99</v>
      </c>
      <c r="AC488" s="7" t="s">
        <v>99</v>
      </c>
      <c r="AD488" s="7" t="s">
        <v>980</v>
      </c>
      <c r="AE488" s="7" t="s">
        <v>101</v>
      </c>
      <c r="AF488" s="7" t="str">
        <f aca="false">IF(AD488&lt;AE488,AD488,AE488)</f>
        <v>Barbarian Barrel, Electro Spirit, Fireball, Fisherman, Hunter, Royal Ghost, Royal Giant, Skeletons</v>
      </c>
      <c r="AG488" s="7" t="str">
        <f aca="false">IF(AD488&lt;AE488,AE488,AD488)</f>
        <v>Bomber, Cannon, Fire Spirit, Giant Snowball, Goblin Drill, Knight, Poison, Skeletons</v>
      </c>
      <c r="AH488" s="7" t="str">
        <f aca="false">IF(AD488=AF488,AA488,IF(AA488="Win","Loss",IF(AA488="Loss","Win","Draw")))</f>
        <v>Win</v>
      </c>
      <c r="AI488" s="7" t="s">
        <v>102</v>
      </c>
    </row>
    <row r="489" customFormat="false" ht="15" hidden="false" customHeight="true" outlineLevel="0" collapsed="false">
      <c r="A489" s="7" t="s">
        <v>1597</v>
      </c>
      <c r="B489" s="7" t="n">
        <v>1</v>
      </c>
      <c r="C489" s="7" t="s">
        <v>381</v>
      </c>
      <c r="D489" s="7" t="s">
        <v>382</v>
      </c>
      <c r="E489" s="7" t="s">
        <v>856</v>
      </c>
      <c r="F489" s="7" t="s">
        <v>857</v>
      </c>
      <c r="G489" s="7" t="s">
        <v>1598</v>
      </c>
      <c r="H489" s="7" t="s">
        <v>222</v>
      </c>
      <c r="I489" s="7" t="s">
        <v>140</v>
      </c>
      <c r="J489" s="7" t="s">
        <v>141</v>
      </c>
      <c r="K489" s="7" t="s">
        <v>142</v>
      </c>
      <c r="L489" s="7" t="s">
        <v>87</v>
      </c>
      <c r="M489" s="7" t="s">
        <v>111</v>
      </c>
      <c r="N489" s="7" t="s">
        <v>143</v>
      </c>
      <c r="O489" s="7" t="s">
        <v>120</v>
      </c>
      <c r="P489" s="7" t="s">
        <v>144</v>
      </c>
      <c r="Q489" s="7" t="s">
        <v>169</v>
      </c>
      <c r="R489" s="7" t="s">
        <v>199</v>
      </c>
      <c r="S489" s="7" t="s">
        <v>200</v>
      </c>
      <c r="T489" s="7" t="s">
        <v>136</v>
      </c>
      <c r="U489" s="7" t="s">
        <v>154</v>
      </c>
      <c r="V489" s="7" t="s">
        <v>191</v>
      </c>
      <c r="W489" s="7" t="s">
        <v>336</v>
      </c>
      <c r="X489" s="7" t="s">
        <v>91</v>
      </c>
      <c r="Y489" s="7" t="n">
        <v>0</v>
      </c>
      <c r="Z489" s="7" t="n">
        <v>3</v>
      </c>
      <c r="AA489" s="7" t="str">
        <f aca="false">IF(Y489&gt;Z489,"Win",IF(Y489&lt;Z489,"Loss","Draw"))</f>
        <v>Loss</v>
      </c>
      <c r="AB489" s="7" t="s">
        <v>99</v>
      </c>
      <c r="AC489" s="7" t="s">
        <v>99</v>
      </c>
      <c r="AD489" s="7" t="s">
        <v>150</v>
      </c>
      <c r="AE489" s="7" t="s">
        <v>778</v>
      </c>
      <c r="AF489" s="7" t="str">
        <f aca="false">IF(AD489&lt;AE489,AD489,AE489)</f>
        <v>Baby Dragon, Barbarian Barrel, Goblin Cage, Golden Knight, Golem, Ice Wizard, Lightning, Tornado</v>
      </c>
      <c r="AG489" s="7" t="str">
        <f aca="false">IF(AD489&lt;AE489,AE489,AD489)</f>
        <v>Berserker, Fire Spirit, Goblin Barrel, Ice Spirit, Magic Archer, Royal Delivery, Tesla, Wall Breakers</v>
      </c>
      <c r="AH489" s="7" t="str">
        <f aca="false">IF(AD489=AF489,AA489,IF(AA489="Win","Loss",IF(AA489="Loss","Win","Draw")))</f>
        <v>Win</v>
      </c>
      <c r="AI489" s="7" t="s">
        <v>102</v>
      </c>
    </row>
    <row r="490" customFormat="false" ht="15" hidden="false" customHeight="true" outlineLevel="0" collapsed="false">
      <c r="A490" s="7" t="s">
        <v>1597</v>
      </c>
      <c r="B490" s="7" t="n">
        <v>2</v>
      </c>
      <c r="C490" s="7" t="s">
        <v>381</v>
      </c>
      <c r="D490" s="7" t="s">
        <v>382</v>
      </c>
      <c r="E490" s="7" t="s">
        <v>856</v>
      </c>
      <c r="F490" s="7" t="s">
        <v>857</v>
      </c>
      <c r="G490" s="7" t="s">
        <v>1599</v>
      </c>
      <c r="H490" s="7" t="s">
        <v>81</v>
      </c>
      <c r="I490" s="7" t="s">
        <v>168</v>
      </c>
      <c r="J490" s="7" t="s">
        <v>232</v>
      </c>
      <c r="K490" s="7" t="s">
        <v>169</v>
      </c>
      <c r="L490" s="7" t="s">
        <v>154</v>
      </c>
      <c r="M490" s="7" t="s">
        <v>97</v>
      </c>
      <c r="N490" s="7" t="s">
        <v>93</v>
      </c>
      <c r="O490" s="7" t="s">
        <v>167</v>
      </c>
      <c r="P490" s="7" t="s">
        <v>170</v>
      </c>
      <c r="Q490" s="7" t="s">
        <v>209</v>
      </c>
      <c r="R490" s="7" t="s">
        <v>149</v>
      </c>
      <c r="S490" s="7" t="s">
        <v>128</v>
      </c>
      <c r="T490" s="7" t="s">
        <v>85</v>
      </c>
      <c r="U490" s="7" t="s">
        <v>88</v>
      </c>
      <c r="V490" s="7" t="s">
        <v>146</v>
      </c>
      <c r="W490" s="7" t="s">
        <v>97</v>
      </c>
      <c r="X490" s="7" t="s">
        <v>84</v>
      </c>
      <c r="Y490" s="7" t="n">
        <v>1</v>
      </c>
      <c r="Z490" s="7" t="n">
        <v>0</v>
      </c>
      <c r="AA490" s="7" t="str">
        <f aca="false">IF(Y490&gt;Z490,"Win",IF(Y490&lt;Z490,"Loss","Draw"))</f>
        <v>Win</v>
      </c>
      <c r="AB490" s="7" t="s">
        <v>99</v>
      </c>
      <c r="AC490" s="7" t="s">
        <v>99</v>
      </c>
      <c r="AD490" s="7" t="s">
        <v>418</v>
      </c>
      <c r="AE490" s="7" t="s">
        <v>1600</v>
      </c>
      <c r="AF490" s="7" t="str">
        <f aca="false">IF(AD490&lt;AE490,AD490,AE490)</f>
        <v>Baby Dragon, Cannon, Electro Spirit, Lightning, Mighty Miner, Royal Hogs, Skeletons, The Log</v>
      </c>
      <c r="AG490" s="7" t="str">
        <f aca="false">IF(AD490&lt;AE490,AE490,AD490)</f>
        <v>Giant Snowball, Graveyard, Knight, Musketeer, Poison, Skeleton Dragons, Skeletons, Tombstone</v>
      </c>
      <c r="AH490" s="7" t="str">
        <f aca="false">IF(AD490=AF490,AA490,IF(AA490="Win","Loss",IF(AA490="Loss","Win","Draw")))</f>
        <v>Win</v>
      </c>
      <c r="AI490" s="7" t="s">
        <v>102</v>
      </c>
    </row>
    <row r="491" customFormat="false" ht="15" hidden="false" customHeight="true" outlineLevel="0" collapsed="false">
      <c r="A491" s="7" t="s">
        <v>1597</v>
      </c>
      <c r="B491" s="7" t="n">
        <v>3</v>
      </c>
      <c r="C491" s="7" t="s">
        <v>381</v>
      </c>
      <c r="D491" s="7" t="s">
        <v>382</v>
      </c>
      <c r="E491" s="7" t="s">
        <v>856</v>
      </c>
      <c r="F491" s="7" t="s">
        <v>857</v>
      </c>
      <c r="G491" s="7" t="s">
        <v>1601</v>
      </c>
      <c r="H491" s="7" t="s">
        <v>81</v>
      </c>
      <c r="I491" s="7" t="s">
        <v>168</v>
      </c>
      <c r="J491" s="7" t="s">
        <v>232</v>
      </c>
      <c r="K491" s="7" t="s">
        <v>169</v>
      </c>
      <c r="L491" s="7" t="s">
        <v>154</v>
      </c>
      <c r="M491" s="7" t="s">
        <v>97</v>
      </c>
      <c r="N491" s="7" t="s">
        <v>93</v>
      </c>
      <c r="O491" s="7" t="s">
        <v>167</v>
      </c>
      <c r="P491" s="7" t="s">
        <v>170</v>
      </c>
      <c r="Q491" s="7" t="s">
        <v>209</v>
      </c>
      <c r="R491" s="7" t="s">
        <v>149</v>
      </c>
      <c r="S491" s="7" t="s">
        <v>128</v>
      </c>
      <c r="T491" s="7" t="s">
        <v>85</v>
      </c>
      <c r="U491" s="7" t="s">
        <v>88</v>
      </c>
      <c r="V491" s="7" t="s">
        <v>146</v>
      </c>
      <c r="W491" s="7" t="s">
        <v>97</v>
      </c>
      <c r="X491" s="7" t="s">
        <v>84</v>
      </c>
      <c r="Y491" s="7" t="n">
        <v>1</v>
      </c>
      <c r="Z491" s="7" t="n">
        <v>0</v>
      </c>
      <c r="AA491" s="7" t="str">
        <f aca="false">IF(Y491&gt;Z491,"Win",IF(Y491&lt;Z491,"Loss","Draw"))</f>
        <v>Win</v>
      </c>
      <c r="AB491" s="7" t="s">
        <v>99</v>
      </c>
      <c r="AC491" s="7" t="s">
        <v>98</v>
      </c>
      <c r="AD491" s="7" t="s">
        <v>418</v>
      </c>
      <c r="AE491" s="7" t="s">
        <v>1600</v>
      </c>
      <c r="AF491" s="7" t="str">
        <f aca="false">IF(AD491&lt;AE491,AD491,AE491)</f>
        <v>Baby Dragon, Cannon, Electro Spirit, Lightning, Mighty Miner, Royal Hogs, Skeletons, The Log</v>
      </c>
      <c r="AG491" s="7" t="str">
        <f aca="false">IF(AD491&lt;AE491,AE491,AD491)</f>
        <v>Giant Snowball, Graveyard, Knight, Musketeer, Poison, Skeleton Dragons, Skeletons, Tombstone</v>
      </c>
      <c r="AH491" s="7" t="str">
        <f aca="false">IF(AD491=AF491,AA491,IF(AA491="Win","Loss",IF(AA491="Loss","Win","Draw")))</f>
        <v>Win</v>
      </c>
      <c r="AI491" s="7" t="s">
        <v>102</v>
      </c>
    </row>
    <row r="492" customFormat="false" ht="15" hidden="false" customHeight="true" outlineLevel="0" collapsed="false">
      <c r="A492" s="7" t="s">
        <v>1602</v>
      </c>
      <c r="B492" s="7" t="n">
        <v>1</v>
      </c>
      <c r="C492" s="7" t="s">
        <v>381</v>
      </c>
      <c r="D492" s="7" t="s">
        <v>382</v>
      </c>
      <c r="E492" s="7" t="s">
        <v>856</v>
      </c>
      <c r="F492" s="7" t="s">
        <v>857</v>
      </c>
      <c r="G492" s="7" t="s">
        <v>1603</v>
      </c>
      <c r="H492" s="7" t="s">
        <v>81</v>
      </c>
      <c r="I492" s="7" t="s">
        <v>239</v>
      </c>
      <c r="J492" s="7" t="s">
        <v>244</v>
      </c>
      <c r="K492" s="7" t="s">
        <v>92</v>
      </c>
      <c r="L492" s="7" t="s">
        <v>174</v>
      </c>
      <c r="M492" s="7" t="s">
        <v>96</v>
      </c>
      <c r="N492" s="7" t="s">
        <v>159</v>
      </c>
      <c r="O492" s="7" t="s">
        <v>240</v>
      </c>
      <c r="P492" s="7" t="s">
        <v>245</v>
      </c>
      <c r="Q492" s="7" t="s">
        <v>140</v>
      </c>
      <c r="R492" s="7" t="s">
        <v>141</v>
      </c>
      <c r="S492" s="7" t="s">
        <v>142</v>
      </c>
      <c r="T492" s="7" t="s">
        <v>87</v>
      </c>
      <c r="U492" s="7" t="s">
        <v>111</v>
      </c>
      <c r="V492" s="7" t="s">
        <v>143</v>
      </c>
      <c r="W492" s="7" t="s">
        <v>120</v>
      </c>
      <c r="X492" s="7" t="s">
        <v>144</v>
      </c>
      <c r="Y492" s="7" t="n">
        <v>0</v>
      </c>
      <c r="Z492" s="7" t="n">
        <v>1</v>
      </c>
      <c r="AA492" s="7" t="str">
        <f aca="false">IF(Y492&gt;Z492,"Win",IF(Y492&lt;Z492,"Loss","Draw"))</f>
        <v>Loss</v>
      </c>
      <c r="AB492" s="7" t="s">
        <v>99</v>
      </c>
      <c r="AC492" s="7" t="s">
        <v>99</v>
      </c>
      <c r="AD492" s="7" t="s">
        <v>1604</v>
      </c>
      <c r="AE492" s="7" t="s">
        <v>150</v>
      </c>
      <c r="AF492" s="7" t="str">
        <f aca="false">IF(AD492&lt;AE492,AD492,AE492)</f>
        <v>Bandit, Battle Ram, Elixir Collector, Heal Spirit, Hunter, Ice Golem, Royal Ghost, Three Musketeers</v>
      </c>
      <c r="AG492" s="7" t="str">
        <f aca="false">IF(AD492&lt;AE492,AE492,AD492)</f>
        <v>Berserker, Fire Spirit, Goblin Barrel, Ice Spirit, Magic Archer, Royal Delivery, Tesla, Wall Breakers</v>
      </c>
      <c r="AH492" s="7" t="str">
        <f aca="false">IF(AD492=AF492,AA492,IF(AA492="Win","Loss",IF(AA492="Loss","Win","Draw")))</f>
        <v>Loss</v>
      </c>
      <c r="AI492" s="7" t="s">
        <v>102</v>
      </c>
    </row>
    <row r="493" customFormat="false" ht="16.5" hidden="false" customHeight="true" outlineLevel="0" collapsed="false">
      <c r="A493" s="5" t="s">
        <v>1605</v>
      </c>
      <c r="B493" s="5" t="n">
        <v>1</v>
      </c>
      <c r="C493" s="5" t="s">
        <v>381</v>
      </c>
      <c r="D493" s="5" t="s">
        <v>382</v>
      </c>
      <c r="E493" s="5" t="s">
        <v>1606</v>
      </c>
      <c r="F493" s="5" t="s">
        <v>1607</v>
      </c>
      <c r="G493" s="5" t="s">
        <v>1608</v>
      </c>
      <c r="H493" s="5" t="s">
        <v>372</v>
      </c>
      <c r="I493" s="5" t="s">
        <v>271</v>
      </c>
      <c r="J493" s="5" t="s">
        <v>232</v>
      </c>
      <c r="K493" s="5" t="s">
        <v>144</v>
      </c>
      <c r="L493" s="5" t="s">
        <v>167</v>
      </c>
      <c r="M493" s="5" t="s">
        <v>183</v>
      </c>
      <c r="N493" s="5" t="s">
        <v>97</v>
      </c>
      <c r="O493" s="5" t="s">
        <v>93</v>
      </c>
      <c r="P493" s="5" t="s">
        <v>182</v>
      </c>
      <c r="Q493" s="5" t="s">
        <v>144</v>
      </c>
      <c r="R493" s="5" t="s">
        <v>128</v>
      </c>
      <c r="S493" s="5" t="s">
        <v>82</v>
      </c>
      <c r="T493" s="5" t="s">
        <v>166</v>
      </c>
      <c r="U493" s="5" t="s">
        <v>94</v>
      </c>
      <c r="V493" s="5" t="s">
        <v>93</v>
      </c>
      <c r="W493" s="5" t="s">
        <v>97</v>
      </c>
      <c r="X493" s="5" t="s">
        <v>167</v>
      </c>
      <c r="Y493" s="5" t="n">
        <v>0</v>
      </c>
      <c r="Z493" s="5" t="n">
        <v>1</v>
      </c>
      <c r="AA493" s="5" t="str">
        <f aca="false">IF(Y493&gt;Z493,"Win",IF(Y493&lt;Z493,"Loss","Draw"))</f>
        <v>Loss</v>
      </c>
      <c r="AB493" s="5" t="s">
        <v>98</v>
      </c>
      <c r="AC493" s="5" t="s">
        <v>99</v>
      </c>
      <c r="AD493" s="5" t="s">
        <v>272</v>
      </c>
      <c r="AE493" s="5" t="s">
        <v>171</v>
      </c>
      <c r="AF493" s="5" t="str">
        <f aca="false">IF(AD493&lt;AE493,AD493,AE493)</f>
        <v>Archers, Electro Spirit, Fireball, Knight, Skeletons, Tesla, The Log, X-Bow</v>
      </c>
      <c r="AG493" s="5" t="str">
        <f aca="false">IF(AD493&lt;AE493,AE493,AD493)</f>
        <v>Earthquake, Electro Spirit, Firecracker, Hog Rider, Mighty Miner, Skeletons, Tesla, The Log</v>
      </c>
      <c r="AH493" s="5" t="str">
        <f aca="false">IF(AD493=AF493,AA493,IF(AA493="Win","Loss",IF(AA493="Loss","Win","Draw")))</f>
        <v>Win</v>
      </c>
      <c r="AI493" s="5" t="s">
        <v>123</v>
      </c>
    </row>
    <row r="494" customFormat="false" ht="15" hidden="false" customHeight="true" outlineLevel="0" collapsed="false">
      <c r="A494" s="5" t="s">
        <v>1609</v>
      </c>
      <c r="B494" s="5" t="n">
        <v>1</v>
      </c>
      <c r="C494" s="5" t="s">
        <v>381</v>
      </c>
      <c r="D494" s="5" t="s">
        <v>382</v>
      </c>
      <c r="E494" s="5" t="s">
        <v>1610</v>
      </c>
      <c r="F494" s="5" t="s">
        <v>1611</v>
      </c>
      <c r="G494" s="5" t="s">
        <v>1612</v>
      </c>
      <c r="H494" s="5" t="s">
        <v>81</v>
      </c>
      <c r="I494" s="5" t="s">
        <v>239</v>
      </c>
      <c r="J494" s="5" t="s">
        <v>180</v>
      </c>
      <c r="K494" s="5" t="s">
        <v>83</v>
      </c>
      <c r="L494" s="5" t="s">
        <v>327</v>
      </c>
      <c r="M494" s="5" t="s">
        <v>202</v>
      </c>
      <c r="N494" s="5" t="s">
        <v>227</v>
      </c>
      <c r="O494" s="5" t="s">
        <v>91</v>
      </c>
      <c r="P494" s="5" t="s">
        <v>257</v>
      </c>
      <c r="Q494" s="5" t="s">
        <v>293</v>
      </c>
      <c r="R494" s="5" t="s">
        <v>128</v>
      </c>
      <c r="S494" s="5" t="s">
        <v>84</v>
      </c>
      <c r="T494" s="5" t="s">
        <v>107</v>
      </c>
      <c r="U494" s="5" t="s">
        <v>143</v>
      </c>
      <c r="V494" s="5" t="s">
        <v>97</v>
      </c>
      <c r="W494" s="5" t="s">
        <v>88</v>
      </c>
      <c r="X494" s="5" t="s">
        <v>170</v>
      </c>
      <c r="Y494" s="5" t="n">
        <v>1</v>
      </c>
      <c r="Z494" s="5" t="n">
        <v>0</v>
      </c>
      <c r="AA494" s="5" t="str">
        <f aca="false">IF(Y494&gt;Z494,"Win",IF(Y494&lt;Z494,"Loss","Draw"))</f>
        <v>Win</v>
      </c>
      <c r="AB494" s="5" t="s">
        <v>98</v>
      </c>
      <c r="AC494" s="5" t="s">
        <v>99</v>
      </c>
      <c r="AD494" s="5" t="s">
        <v>1613</v>
      </c>
      <c r="AE494" s="5" t="s">
        <v>1614</v>
      </c>
      <c r="AF494" s="5" t="str">
        <f aca="false">IF(AD494&lt;AE494,AD494,AE494)</f>
        <v>Barbarian Barrel, Battle Ram, Dark Prince, Giant Skeleton, Mother Witch, Vines, Wizard, Zappies</v>
      </c>
      <c r="AG494" s="5" t="str">
        <f aca="false">IF(AD494&lt;AE494,AE494,AD494)</f>
        <v>Cannon, Furnace, Giant Snowball, Goblin Drill, Ice Spirit, Knight, Poison, Skeletons</v>
      </c>
      <c r="AH494" s="5" t="str">
        <f aca="false">IF(AD494=AF494,AA494,IF(AA494="Win","Loss",IF(AA494="Loss","Win","Draw")))</f>
        <v>Win</v>
      </c>
      <c r="AI494" s="5" t="s">
        <v>123</v>
      </c>
    </row>
    <row r="495" customFormat="false" ht="15" hidden="false" customHeight="true" outlineLevel="0" collapsed="false">
      <c r="A495" s="5" t="s">
        <v>1609</v>
      </c>
      <c r="B495" s="5" t="n">
        <v>2</v>
      </c>
      <c r="C495" s="5" t="s">
        <v>381</v>
      </c>
      <c r="D495" s="5" t="s">
        <v>382</v>
      </c>
      <c r="E495" s="5" t="s">
        <v>1610</v>
      </c>
      <c r="F495" s="5" t="s">
        <v>1611</v>
      </c>
      <c r="G495" s="5" t="s">
        <v>1615</v>
      </c>
      <c r="H495" s="5" t="s">
        <v>81</v>
      </c>
      <c r="I495" s="5" t="s">
        <v>90</v>
      </c>
      <c r="J495" s="5" t="s">
        <v>213</v>
      </c>
      <c r="K495" s="5" t="s">
        <v>200</v>
      </c>
      <c r="L495" s="5" t="s">
        <v>365</v>
      </c>
      <c r="M495" s="5" t="s">
        <v>92</v>
      </c>
      <c r="N495" s="5" t="s">
        <v>93</v>
      </c>
      <c r="O495" s="5" t="s">
        <v>94</v>
      </c>
      <c r="P495" s="5" t="s">
        <v>167</v>
      </c>
      <c r="Q495" s="5" t="s">
        <v>210</v>
      </c>
      <c r="R495" s="5" t="s">
        <v>145</v>
      </c>
      <c r="S495" s="5" t="s">
        <v>209</v>
      </c>
      <c r="T495" s="5" t="s">
        <v>112</v>
      </c>
      <c r="U495" s="5" t="s">
        <v>420</v>
      </c>
      <c r="V495" s="5" t="s">
        <v>83</v>
      </c>
      <c r="W495" s="5" t="s">
        <v>117</v>
      </c>
      <c r="X495" s="5" t="s">
        <v>93</v>
      </c>
      <c r="Y495" s="5" t="n">
        <v>1</v>
      </c>
      <c r="Z495" s="5" t="n">
        <v>0</v>
      </c>
      <c r="AA495" s="5" t="str">
        <f aca="false">IF(Y495&gt;Z495,"Win",IF(Y495&lt;Z495,"Loss","Draw"))</f>
        <v>Win</v>
      </c>
      <c r="AB495" s="5" t="s">
        <v>98</v>
      </c>
      <c r="AC495" s="5" t="s">
        <v>99</v>
      </c>
      <c r="AD495" s="5" t="s">
        <v>1616</v>
      </c>
      <c r="AE495" s="5" t="s">
        <v>1617</v>
      </c>
      <c r="AF495" s="5" t="str">
        <f aca="false">IF(AD495&lt;AE495,AD495,AE495)</f>
        <v>Arrows, Balloon, Dark Prince, Electro Spirit, Freeze, Mega Knight, Minions, Musketeer</v>
      </c>
      <c r="AG495" s="5" t="str">
        <f aca="false">IF(AD495&lt;AE495,AE495,AD495)</f>
        <v>Bowler, Electro Spirit, Fireball, Goblin Cage, Phoenix, Royal Ghost, Royal Giant, The Log</v>
      </c>
      <c r="AH495" s="5" t="str">
        <f aca="false">IF(AD495=AF495,AA495,IF(AA495="Win","Loss",IF(AA495="Loss","Win","Draw")))</f>
        <v>Loss</v>
      </c>
      <c r="AI495" s="5" t="s">
        <v>123</v>
      </c>
    </row>
    <row r="496" customFormat="false" ht="15" hidden="false" customHeight="true" outlineLevel="0" collapsed="false">
      <c r="A496" s="5" t="s">
        <v>1618</v>
      </c>
      <c r="B496" s="5" t="n">
        <v>1</v>
      </c>
      <c r="C496" s="5" t="s">
        <v>381</v>
      </c>
      <c r="D496" s="5" t="s">
        <v>382</v>
      </c>
      <c r="E496" s="5" t="s">
        <v>1619</v>
      </c>
      <c r="F496" s="5" t="s">
        <v>1620</v>
      </c>
      <c r="G496" s="5" t="s">
        <v>1621</v>
      </c>
      <c r="H496" s="5" t="s">
        <v>408</v>
      </c>
      <c r="I496" s="5" t="s">
        <v>239</v>
      </c>
      <c r="J496" s="5" t="s">
        <v>180</v>
      </c>
      <c r="K496" s="5" t="s">
        <v>83</v>
      </c>
      <c r="L496" s="5" t="s">
        <v>327</v>
      </c>
      <c r="M496" s="5" t="s">
        <v>393</v>
      </c>
      <c r="N496" s="5" t="s">
        <v>227</v>
      </c>
      <c r="O496" s="5" t="s">
        <v>91</v>
      </c>
      <c r="P496" s="5" t="s">
        <v>257</v>
      </c>
      <c r="Q496" s="5" t="s">
        <v>132</v>
      </c>
      <c r="R496" s="5" t="s">
        <v>131</v>
      </c>
      <c r="S496" s="5" t="s">
        <v>135</v>
      </c>
      <c r="T496" s="5" t="s">
        <v>83</v>
      </c>
      <c r="U496" s="5" t="s">
        <v>190</v>
      </c>
      <c r="V496" s="5" t="s">
        <v>156</v>
      </c>
      <c r="W496" s="5" t="s">
        <v>94</v>
      </c>
      <c r="X496" s="5" t="s">
        <v>155</v>
      </c>
      <c r="Y496" s="5" t="n">
        <v>0</v>
      </c>
      <c r="Z496" s="5" t="n">
        <v>1</v>
      </c>
      <c r="AA496" s="5" t="str">
        <f aca="false">IF(Y496&gt;Z496,"Win",IF(Y496&lt;Z496,"Loss","Draw"))</f>
        <v>Loss</v>
      </c>
      <c r="AB496" s="5" t="s">
        <v>98</v>
      </c>
      <c r="AC496" s="5" t="s">
        <v>99</v>
      </c>
      <c r="AD496" s="5" t="s">
        <v>1622</v>
      </c>
      <c r="AE496" s="5" t="s">
        <v>1623</v>
      </c>
      <c r="AF496" s="5" t="str">
        <f aca="false">IF(AD496&lt;AE496,AD496,AE496)</f>
        <v>Barbarian Barrel, Battle Ram, Dark Prince, Electro Wizard, Giant Skeleton, Mother Witch, Vines, Wizard</v>
      </c>
      <c r="AG496" s="5" t="str">
        <f aca="false">IF(AD496&lt;AE496,AE496,AD496)</f>
        <v>Dark Prince, Fireball, Giant, Lumberjack, Mega Minion, Prince, Rage, Zap</v>
      </c>
      <c r="AH496" s="5" t="str">
        <f aca="false">IF(AD496=AF496,AA496,IF(AA496="Win","Loss",IF(AA496="Loss","Win","Draw")))</f>
        <v>Loss</v>
      </c>
      <c r="AI496" s="5" t="s">
        <v>123</v>
      </c>
    </row>
    <row r="497" customFormat="false" ht="15" hidden="false" customHeight="true" outlineLevel="0" collapsed="false">
      <c r="A497" s="5" t="s">
        <v>1618</v>
      </c>
      <c r="B497" s="5" t="n">
        <v>2</v>
      </c>
      <c r="C497" s="5" t="s">
        <v>381</v>
      </c>
      <c r="D497" s="5" t="s">
        <v>382</v>
      </c>
      <c r="E497" s="5" t="s">
        <v>1619</v>
      </c>
      <c r="F497" s="5" t="s">
        <v>1620</v>
      </c>
      <c r="G497" s="5" t="s">
        <v>1624</v>
      </c>
      <c r="H497" s="5" t="s">
        <v>222</v>
      </c>
      <c r="I497" s="5" t="s">
        <v>195</v>
      </c>
      <c r="J497" s="5" t="s">
        <v>199</v>
      </c>
      <c r="K497" s="5" t="s">
        <v>375</v>
      </c>
      <c r="L497" s="5" t="s">
        <v>202</v>
      </c>
      <c r="M497" s="5" t="s">
        <v>336</v>
      </c>
      <c r="N497" s="5" t="s">
        <v>85</v>
      </c>
      <c r="O497" s="5" t="s">
        <v>420</v>
      </c>
      <c r="P497" s="5" t="s">
        <v>213</v>
      </c>
      <c r="Q497" s="5" t="s">
        <v>210</v>
      </c>
      <c r="R497" s="5" t="s">
        <v>199</v>
      </c>
      <c r="S497" s="5" t="s">
        <v>82</v>
      </c>
      <c r="T497" s="5" t="s">
        <v>231</v>
      </c>
      <c r="U497" s="5" t="s">
        <v>88</v>
      </c>
      <c r="V497" s="5" t="s">
        <v>607</v>
      </c>
      <c r="W497" s="5" t="s">
        <v>92</v>
      </c>
      <c r="X497" s="5" t="s">
        <v>240</v>
      </c>
      <c r="Y497" s="5" t="n">
        <v>3</v>
      </c>
      <c r="Z497" s="5" t="n">
        <v>0</v>
      </c>
      <c r="AA497" s="5" t="str">
        <f aca="false">IF(Y497&gt;Z497,"Win",IF(Y497&lt;Z497,"Loss","Draw"))</f>
        <v>Win</v>
      </c>
      <c r="AB497" s="5" t="s">
        <v>98</v>
      </c>
      <c r="AC497" s="5" t="s">
        <v>99</v>
      </c>
      <c r="AD497" s="5" t="s">
        <v>422</v>
      </c>
      <c r="AE497" s="5" t="s">
        <v>1625</v>
      </c>
      <c r="AF497" s="5" t="str">
        <f aca="false">IF(AD497&lt;AE497,AD497,AE497)</f>
        <v>Archers, Bandit, Goblin Curse, Golden Knight, Mega Knight, Poison, Ram Rider, Royal Ghost</v>
      </c>
      <c r="AG497" s="5" t="str">
        <f aca="false">IF(AD497&lt;AE497,AE497,AD497)</f>
        <v>Bowler, Executioner, Freeze, Golden Knight, Graveyard, Inferno Dragon, Tornado, Zappies</v>
      </c>
      <c r="AH497" s="5" t="str">
        <f aca="false">IF(AD497=AF497,AA497,IF(AA497="Win","Loss",IF(AA497="Loss","Win","Draw")))</f>
        <v>Loss</v>
      </c>
      <c r="AI497" s="5" t="s">
        <v>123</v>
      </c>
    </row>
    <row r="498" customFormat="false" ht="15" hidden="false" customHeight="true" outlineLevel="0" collapsed="false">
      <c r="A498" s="5" t="s">
        <v>1618</v>
      </c>
      <c r="B498" s="5" t="n">
        <v>3</v>
      </c>
      <c r="C498" s="5" t="s">
        <v>381</v>
      </c>
      <c r="D498" s="5" t="s">
        <v>382</v>
      </c>
      <c r="E498" s="5" t="s">
        <v>1619</v>
      </c>
      <c r="F498" s="5" t="s">
        <v>1620</v>
      </c>
      <c r="G498" s="5" t="s">
        <v>1626</v>
      </c>
      <c r="H498" s="5" t="s">
        <v>222</v>
      </c>
      <c r="I498" s="5" t="s">
        <v>412</v>
      </c>
      <c r="J498" s="5" t="s">
        <v>115</v>
      </c>
      <c r="K498" s="5" t="s">
        <v>200</v>
      </c>
      <c r="L498" s="5" t="s">
        <v>147</v>
      </c>
      <c r="M498" s="5" t="s">
        <v>231</v>
      </c>
      <c r="N498" s="5" t="s">
        <v>93</v>
      </c>
      <c r="O498" s="5" t="s">
        <v>155</v>
      </c>
      <c r="P498" s="5" t="s">
        <v>154</v>
      </c>
      <c r="Q498" s="5" t="s">
        <v>169</v>
      </c>
      <c r="R498" s="5" t="s">
        <v>213</v>
      </c>
      <c r="S498" s="5" t="s">
        <v>200</v>
      </c>
      <c r="T498" s="5" t="s">
        <v>191</v>
      </c>
      <c r="U498" s="5" t="s">
        <v>336</v>
      </c>
      <c r="V498" s="5" t="s">
        <v>154</v>
      </c>
      <c r="W498" s="5" t="s">
        <v>596</v>
      </c>
      <c r="X498" s="5" t="s">
        <v>91</v>
      </c>
      <c r="Y498" s="5" t="n">
        <v>1</v>
      </c>
      <c r="Z498" s="5" t="n">
        <v>0</v>
      </c>
      <c r="AA498" s="5" t="str">
        <f aca="false">IF(Y498&gt;Z498,"Win",IF(Y498&lt;Z498,"Loss","Draw"))</f>
        <v>Win</v>
      </c>
      <c r="AB498" s="5" t="s">
        <v>98</v>
      </c>
      <c r="AC498" s="5" t="s">
        <v>99</v>
      </c>
      <c r="AD498" s="5" t="s">
        <v>1627</v>
      </c>
      <c r="AE498" s="5" t="s">
        <v>762</v>
      </c>
      <c r="AF498" s="5" t="str">
        <f aca="false">IF(AD498&lt;AE498,AD498,AE498)</f>
        <v>Baby Dragon, Barbarian Barrel, Bowler, Electro Giant, Goblin Cage, Ice Wizard, Lightning, Tornado</v>
      </c>
      <c r="AG498" s="5" t="str">
        <f aca="false">IF(AD498&lt;AE498,AE498,AD498)</f>
        <v>Electro Spirit, Goblin Cage, Goblins, Lightning, P.E.K.K.A, Rage, Ram Rider, Spirit Empress</v>
      </c>
      <c r="AH498" s="5" t="str">
        <f aca="false">IF(AD498=AF498,AA498,IF(AA498="Win","Loss",IF(AA498="Loss","Win","Draw")))</f>
        <v>Loss</v>
      </c>
      <c r="AI498" s="5" t="s">
        <v>123</v>
      </c>
    </row>
    <row r="499" customFormat="false" ht="15" hidden="false" customHeight="true" outlineLevel="0" collapsed="false">
      <c r="A499" s="5" t="s">
        <v>1628</v>
      </c>
      <c r="B499" s="5" t="n">
        <v>1</v>
      </c>
      <c r="C499" s="5" t="s">
        <v>381</v>
      </c>
      <c r="D499" s="5" t="s">
        <v>382</v>
      </c>
      <c r="E499" s="5" t="s">
        <v>1629</v>
      </c>
      <c r="F499" s="5" t="s">
        <v>1630</v>
      </c>
      <c r="G499" s="5" t="s">
        <v>1631</v>
      </c>
      <c r="H499" s="5" t="s">
        <v>81</v>
      </c>
      <c r="I499" s="5" t="s">
        <v>169</v>
      </c>
      <c r="J499" s="5" t="s">
        <v>199</v>
      </c>
      <c r="K499" s="5" t="s">
        <v>200</v>
      </c>
      <c r="L499" s="5" t="s">
        <v>213</v>
      </c>
      <c r="M499" s="5" t="s">
        <v>336</v>
      </c>
      <c r="N499" s="5" t="s">
        <v>154</v>
      </c>
      <c r="O499" s="5" t="s">
        <v>596</v>
      </c>
      <c r="P499" s="5" t="s">
        <v>111</v>
      </c>
      <c r="Q499" s="5" t="s">
        <v>114</v>
      </c>
      <c r="R499" s="5" t="s">
        <v>115</v>
      </c>
      <c r="S499" s="5" t="s">
        <v>116</v>
      </c>
      <c r="T499" s="5" t="s">
        <v>118</v>
      </c>
      <c r="U499" s="5" t="s">
        <v>94</v>
      </c>
      <c r="V499" s="5" t="s">
        <v>117</v>
      </c>
      <c r="W499" s="5" t="s">
        <v>119</v>
      </c>
      <c r="X499" s="5" t="s">
        <v>93</v>
      </c>
      <c r="Y499" s="5" t="n">
        <v>1</v>
      </c>
      <c r="Z499" s="5" t="n">
        <v>0</v>
      </c>
      <c r="AA499" s="5" t="str">
        <f aca="false">IF(Y499&gt;Z499,"Win",IF(Y499&lt;Z499,"Loss","Draw"))</f>
        <v>Win</v>
      </c>
      <c r="AB499" s="5" t="s">
        <v>98</v>
      </c>
      <c r="AC499" s="5" t="s">
        <v>99</v>
      </c>
      <c r="AD499" s="5" t="s">
        <v>1632</v>
      </c>
      <c r="AE499" s="5" t="s">
        <v>307</v>
      </c>
      <c r="AF499" s="5" t="str">
        <f aca="false">IF(AD499&lt;AE499,AD499,AE499)</f>
        <v>Baby Dragon, Bowler, Electro Giant, Fire Spirit, Goblin Cage, Golden Knight, Lightning, Tornado</v>
      </c>
      <c r="AG499" s="5" t="str">
        <f aca="false">IF(AD499&lt;AE499,AE499,AD499)</f>
        <v>Cannon Cart, Electro Spirit, Fireball, Goblins, Minions, Mortar, Rascals, Skeleton Barrel</v>
      </c>
      <c r="AH499" s="5" t="str">
        <f aca="false">IF(AD499=AF499,AA499,IF(AA499="Win","Loss",IF(AA499="Loss","Win","Draw")))</f>
        <v>Win</v>
      </c>
      <c r="AI499" s="5" t="s">
        <v>123</v>
      </c>
    </row>
    <row r="500" customFormat="false" ht="15" hidden="false" customHeight="true" outlineLevel="0" collapsed="false">
      <c r="A500" s="5" t="s">
        <v>1628</v>
      </c>
      <c r="B500" s="5" t="n">
        <v>2</v>
      </c>
      <c r="C500" s="5" t="s">
        <v>381</v>
      </c>
      <c r="D500" s="5" t="s">
        <v>382</v>
      </c>
      <c r="E500" s="5" t="s">
        <v>1629</v>
      </c>
      <c r="F500" s="5" t="s">
        <v>1630</v>
      </c>
      <c r="G500" s="5" t="s">
        <v>1633</v>
      </c>
      <c r="H500" s="5" t="s">
        <v>222</v>
      </c>
      <c r="I500" s="5" t="s">
        <v>90</v>
      </c>
      <c r="J500" s="5" t="s">
        <v>149</v>
      </c>
      <c r="K500" s="5" t="s">
        <v>181</v>
      </c>
      <c r="L500" s="5" t="s">
        <v>227</v>
      </c>
      <c r="M500" s="5" t="s">
        <v>94</v>
      </c>
      <c r="N500" s="5" t="s">
        <v>146</v>
      </c>
      <c r="O500" s="5" t="s">
        <v>167</v>
      </c>
      <c r="P500" s="5" t="s">
        <v>95</v>
      </c>
      <c r="Q500" s="5" t="s">
        <v>92</v>
      </c>
      <c r="R500" s="5" t="s">
        <v>180</v>
      </c>
      <c r="S500" s="5" t="s">
        <v>132</v>
      </c>
      <c r="T500" s="5" t="s">
        <v>112</v>
      </c>
      <c r="U500" s="5" t="s">
        <v>239</v>
      </c>
      <c r="V500" s="5" t="s">
        <v>202</v>
      </c>
      <c r="W500" s="5" t="s">
        <v>240</v>
      </c>
      <c r="X500" s="5" t="s">
        <v>174</v>
      </c>
      <c r="Y500" s="5" t="n">
        <v>1</v>
      </c>
      <c r="Z500" s="5" t="n">
        <v>0</v>
      </c>
      <c r="AA500" s="5" t="str">
        <f aca="false">IF(Y500&gt;Z500,"Win",IF(Y500&lt;Z500,"Loss","Draw"))</f>
        <v>Win</v>
      </c>
      <c r="AB500" s="5" t="s">
        <v>98</v>
      </c>
      <c r="AC500" s="5" t="s">
        <v>99</v>
      </c>
      <c r="AD500" s="5" t="s">
        <v>229</v>
      </c>
      <c r="AE500" s="5" t="s">
        <v>1634</v>
      </c>
      <c r="AF500" s="5" t="str">
        <f aca="false">IF(AD500&lt;AE500,AD500,AE500)</f>
        <v>Arrows, Bandit, Battle Ram, Heal Spirit, Lumberjack, Royal Ghost, Wizard, Zappies</v>
      </c>
      <c r="AG500" s="5" t="str">
        <f aca="false">IF(AD500&lt;AE500,AE500,AD500)</f>
        <v>Fireball, Fisherman, Monk, Mother Witch, Royal Giant, Skeleton Dragons, The Log, Tombstone</v>
      </c>
      <c r="AH500" s="5" t="str">
        <f aca="false">IF(AD500=AF500,AA500,IF(AA500="Win","Loss",IF(AA500="Loss","Win","Draw")))</f>
        <v>Loss</v>
      </c>
      <c r="AI500" s="5" t="s">
        <v>123</v>
      </c>
    </row>
    <row r="501" customFormat="false" ht="15" hidden="false" customHeight="true" outlineLevel="0" collapsed="false">
      <c r="A501" s="5" t="s">
        <v>1635</v>
      </c>
      <c r="B501" s="5" t="n">
        <v>1</v>
      </c>
      <c r="C501" s="5" t="s">
        <v>381</v>
      </c>
      <c r="D501" s="5" t="s">
        <v>382</v>
      </c>
      <c r="E501" s="5" t="s">
        <v>973</v>
      </c>
      <c r="F501" s="5" t="s">
        <v>974</v>
      </c>
      <c r="G501" s="5" t="s">
        <v>1636</v>
      </c>
      <c r="H501" s="5" t="s">
        <v>222</v>
      </c>
      <c r="I501" s="5" t="s">
        <v>168</v>
      </c>
      <c r="J501" s="5" t="s">
        <v>141</v>
      </c>
      <c r="K501" s="5" t="s">
        <v>97</v>
      </c>
      <c r="L501" s="5" t="s">
        <v>327</v>
      </c>
      <c r="M501" s="5" t="s">
        <v>393</v>
      </c>
      <c r="N501" s="5" t="s">
        <v>94</v>
      </c>
      <c r="O501" s="5" t="s">
        <v>83</v>
      </c>
      <c r="P501" s="5" t="s">
        <v>91</v>
      </c>
      <c r="Q501" s="5" t="s">
        <v>90</v>
      </c>
      <c r="R501" s="5" t="s">
        <v>213</v>
      </c>
      <c r="S501" s="5" t="s">
        <v>200</v>
      </c>
      <c r="T501" s="5" t="s">
        <v>365</v>
      </c>
      <c r="U501" s="5" t="s">
        <v>92</v>
      </c>
      <c r="V501" s="5" t="s">
        <v>94</v>
      </c>
      <c r="W501" s="5" t="s">
        <v>93</v>
      </c>
      <c r="X501" s="5" t="s">
        <v>167</v>
      </c>
      <c r="Y501" s="5" t="n">
        <v>0</v>
      </c>
      <c r="Z501" s="5" t="n">
        <v>1</v>
      </c>
      <c r="AA501" s="5" t="str">
        <f aca="false">IF(Y501&gt;Z501,"Win",IF(Y501&lt;Z501,"Loss","Draw"))</f>
        <v>Loss</v>
      </c>
      <c r="AB501" s="5" t="s">
        <v>98</v>
      </c>
      <c r="AC501" s="5" t="s">
        <v>99</v>
      </c>
      <c r="AD501" s="5" t="s">
        <v>1637</v>
      </c>
      <c r="AE501" s="5" t="s">
        <v>1616</v>
      </c>
      <c r="AF501" s="5" t="str">
        <f aca="false">IF(AD501&lt;AE501,AD501,AE501)</f>
        <v>Barbarian Barrel, Dark Prince, Electro Wizard, Fireball, Giant Skeleton, Magic Archer, Royal Hogs, Skeletons</v>
      </c>
      <c r="AG501" s="5" t="str">
        <f aca="false">IF(AD501&lt;AE501,AE501,AD501)</f>
        <v>Bowler, Electro Spirit, Fireball, Goblin Cage, Phoenix, Royal Ghost, Royal Giant, The Log</v>
      </c>
      <c r="AH501" s="5" t="str">
        <f aca="false">IF(AD501=AF501,AA501,IF(AA501="Win","Loss",IF(AA501="Loss","Win","Draw")))</f>
        <v>Loss</v>
      </c>
      <c r="AI501" s="5" t="s">
        <v>123</v>
      </c>
    </row>
    <row r="502" customFormat="false" ht="15" hidden="false" customHeight="true" outlineLevel="0" collapsed="false">
      <c r="A502" s="5" t="s">
        <v>1635</v>
      </c>
      <c r="B502" s="5" t="n">
        <v>2</v>
      </c>
      <c r="C502" s="5" t="s">
        <v>381</v>
      </c>
      <c r="D502" s="5" t="s">
        <v>382</v>
      </c>
      <c r="E502" s="5" t="s">
        <v>973</v>
      </c>
      <c r="F502" s="5" t="s">
        <v>974</v>
      </c>
      <c r="G502" s="5" t="s">
        <v>1638</v>
      </c>
      <c r="H502" s="5" t="s">
        <v>222</v>
      </c>
      <c r="I502" s="5" t="s">
        <v>239</v>
      </c>
      <c r="J502" s="5" t="s">
        <v>199</v>
      </c>
      <c r="K502" s="5" t="s">
        <v>210</v>
      </c>
      <c r="L502" s="5" t="s">
        <v>227</v>
      </c>
      <c r="M502" s="5" t="s">
        <v>202</v>
      </c>
      <c r="N502" s="5" t="s">
        <v>112</v>
      </c>
      <c r="O502" s="5" t="s">
        <v>92</v>
      </c>
      <c r="P502" s="5" t="s">
        <v>174</v>
      </c>
      <c r="Q502" s="5" t="s">
        <v>375</v>
      </c>
      <c r="R502" s="5" t="s">
        <v>145</v>
      </c>
      <c r="S502" s="5" t="s">
        <v>135</v>
      </c>
      <c r="T502" s="5" t="s">
        <v>327</v>
      </c>
      <c r="U502" s="5" t="s">
        <v>226</v>
      </c>
      <c r="V502" s="5" t="s">
        <v>149</v>
      </c>
      <c r="W502" s="5" t="s">
        <v>336</v>
      </c>
      <c r="X502" s="5" t="s">
        <v>202</v>
      </c>
      <c r="Y502" s="5" t="n">
        <v>0</v>
      </c>
      <c r="Z502" s="5" t="n">
        <v>1</v>
      </c>
      <c r="AA502" s="5" t="str">
        <f aca="false">IF(Y502&gt;Z502,"Win",IF(Y502&lt;Z502,"Loss","Draw"))</f>
        <v>Loss</v>
      </c>
      <c r="AB502" s="5" t="s">
        <v>98</v>
      </c>
      <c r="AC502" s="5" t="s">
        <v>99</v>
      </c>
      <c r="AD502" s="5" t="s">
        <v>1639</v>
      </c>
      <c r="AE502" s="5" t="s">
        <v>711</v>
      </c>
      <c r="AF502" s="5" t="str">
        <f aca="false">IF(AD502&lt;AE502,AD502,AE502)</f>
        <v>Arrows, Battle Ram, Golden Knight, Heal Spirit, Mega Knight, Mother Witch, Royal Ghost, Zappies</v>
      </c>
      <c r="AG502" s="5" t="str">
        <f aca="false">IF(AD502&lt;AE502,AE502,AD502)</f>
        <v>Balloon, Executioner, Giant Skeleton, Miner, Tombstone, Tornado, Zap, Zappies</v>
      </c>
      <c r="AH502" s="5" t="str">
        <f aca="false">IF(AD502=AF502,AA502,IF(AA502="Win","Loss",IF(AA502="Loss","Win","Draw")))</f>
        <v>Loss</v>
      </c>
      <c r="AI502" s="5" t="s">
        <v>123</v>
      </c>
    </row>
    <row r="503" customFormat="false" ht="15" hidden="false" customHeight="true" outlineLevel="0" collapsed="false">
      <c r="A503" s="5" t="s">
        <v>1640</v>
      </c>
      <c r="B503" s="5" t="n">
        <v>1</v>
      </c>
      <c r="C503" s="5" t="s">
        <v>381</v>
      </c>
      <c r="D503" s="5" t="s">
        <v>382</v>
      </c>
      <c r="E503" s="5" t="s">
        <v>1641</v>
      </c>
      <c r="F503" s="5" t="s">
        <v>1642</v>
      </c>
      <c r="G503" s="5" t="s">
        <v>1643</v>
      </c>
      <c r="H503" s="5" t="s">
        <v>81</v>
      </c>
      <c r="I503" s="5" t="s">
        <v>375</v>
      </c>
      <c r="J503" s="5" t="s">
        <v>145</v>
      </c>
      <c r="K503" s="5" t="s">
        <v>135</v>
      </c>
      <c r="L503" s="5" t="s">
        <v>327</v>
      </c>
      <c r="M503" s="5" t="s">
        <v>226</v>
      </c>
      <c r="N503" s="5" t="s">
        <v>149</v>
      </c>
      <c r="O503" s="5" t="s">
        <v>336</v>
      </c>
      <c r="P503" s="5" t="s">
        <v>202</v>
      </c>
      <c r="Q503" s="5" t="s">
        <v>84</v>
      </c>
      <c r="R503" s="5" t="s">
        <v>199</v>
      </c>
      <c r="S503" s="5" t="s">
        <v>175</v>
      </c>
      <c r="T503" s="5" t="s">
        <v>257</v>
      </c>
      <c r="U503" s="5" t="s">
        <v>109</v>
      </c>
      <c r="V503" s="5" t="s">
        <v>91</v>
      </c>
      <c r="W503" s="5" t="s">
        <v>231</v>
      </c>
      <c r="X503" s="5" t="s">
        <v>375</v>
      </c>
      <c r="Y503" s="5" t="n">
        <v>1</v>
      </c>
      <c r="Z503" s="5" t="n">
        <v>0</v>
      </c>
      <c r="AA503" s="5" t="str">
        <f aca="false">IF(Y503&gt;Z503,"Win",IF(Y503&lt;Z503,"Loss","Draw"))</f>
        <v>Win</v>
      </c>
      <c r="AB503" s="5" t="s">
        <v>98</v>
      </c>
      <c r="AC503" s="5" t="s">
        <v>99</v>
      </c>
      <c r="AD503" s="5" t="s">
        <v>711</v>
      </c>
      <c r="AE503" s="5" t="s">
        <v>1644</v>
      </c>
      <c r="AF503" s="5" t="str">
        <f aca="false">IF(AD503&lt;AE503,AD503,AE503)</f>
        <v>Balloon, Executioner, Giant Skeleton, Miner, Tombstone, Tornado, Zap, Zappies</v>
      </c>
      <c r="AG503" s="5" t="str">
        <f aca="false">IF(AD503&lt;AE503,AE503,AD503)</f>
        <v>Barbarian Barrel, Boss Bandit, Executioner, Giant Snowball, Golden Knight, Ram Rider, Ronin, Vines</v>
      </c>
      <c r="AH503" s="5" t="str">
        <f aca="false">IF(AD503=AF503,AA503,IF(AA503="Win","Loss",IF(AA503="Loss","Win","Draw")))</f>
        <v>Win</v>
      </c>
      <c r="AI503" s="5" t="s">
        <v>123</v>
      </c>
    </row>
    <row r="504" customFormat="false" ht="15" hidden="false" customHeight="true" outlineLevel="0" collapsed="false">
      <c r="A504" s="5" t="s">
        <v>1640</v>
      </c>
      <c r="B504" s="5" t="n">
        <v>2</v>
      </c>
      <c r="C504" s="5" t="s">
        <v>381</v>
      </c>
      <c r="D504" s="5" t="s">
        <v>382</v>
      </c>
      <c r="E504" s="5" t="s">
        <v>1641</v>
      </c>
      <c r="F504" s="5" t="s">
        <v>1642</v>
      </c>
      <c r="G504" s="5" t="s">
        <v>1645</v>
      </c>
      <c r="H504" s="5" t="s">
        <v>222</v>
      </c>
      <c r="I504" s="5" t="s">
        <v>200</v>
      </c>
      <c r="J504" s="5" t="s">
        <v>213</v>
      </c>
      <c r="K504" s="5" t="s">
        <v>90</v>
      </c>
      <c r="L504" s="5" t="s">
        <v>95</v>
      </c>
      <c r="M504" s="5" t="s">
        <v>365</v>
      </c>
      <c r="N504" s="5" t="s">
        <v>91</v>
      </c>
      <c r="O504" s="5" t="s">
        <v>94</v>
      </c>
      <c r="P504" s="5" t="s">
        <v>93</v>
      </c>
      <c r="Q504" s="5" t="s">
        <v>92</v>
      </c>
      <c r="R504" s="5" t="s">
        <v>83</v>
      </c>
      <c r="S504" s="5" t="s">
        <v>239</v>
      </c>
      <c r="T504" s="5" t="s">
        <v>112</v>
      </c>
      <c r="U504" s="5" t="s">
        <v>240</v>
      </c>
      <c r="V504" s="5" t="s">
        <v>412</v>
      </c>
      <c r="W504" s="5" t="s">
        <v>393</v>
      </c>
      <c r="X504" s="5" t="s">
        <v>227</v>
      </c>
      <c r="Y504" s="5" t="n">
        <v>1</v>
      </c>
      <c r="Z504" s="5" t="n">
        <v>0</v>
      </c>
      <c r="AA504" s="5" t="str">
        <f aca="false">IF(Y504&gt;Z504,"Win",IF(Y504&lt;Z504,"Loss","Draw"))</f>
        <v>Win</v>
      </c>
      <c r="AB504" s="5" t="s">
        <v>98</v>
      </c>
      <c r="AC504" s="5" t="s">
        <v>99</v>
      </c>
      <c r="AD504" s="5" t="s">
        <v>1646</v>
      </c>
      <c r="AE504" s="5" t="s">
        <v>1647</v>
      </c>
      <c r="AF504" s="5" t="str">
        <f aca="false">IF(AD504&lt;AE504,AD504,AE504)</f>
        <v>Arrows, Bandit, Battle Ram, Dark Prince, Electro Wizard, Mother Witch, P.E.K.K.A, Royal Ghost</v>
      </c>
      <c r="AG504" s="5" t="str">
        <f aca="false">IF(AD504&lt;AE504,AE504,AD504)</f>
        <v>Barbarian Barrel, Bowler, Electro Spirit, Fireball, Fisherman, Goblin Cage, Phoenix, Royal Giant</v>
      </c>
      <c r="AH504" s="5" t="str">
        <f aca="false">IF(AD504=AF504,AA504,IF(AA504="Win","Loss",IF(AA504="Loss","Win","Draw")))</f>
        <v>Loss</v>
      </c>
      <c r="AI504" s="5" t="s">
        <v>123</v>
      </c>
    </row>
    <row r="505" customFormat="false" ht="15" hidden="false" customHeight="true" outlineLevel="0" collapsed="false">
      <c r="A505" s="5" t="s">
        <v>1648</v>
      </c>
      <c r="B505" s="5" t="n">
        <v>1</v>
      </c>
      <c r="C505" s="5" t="s">
        <v>381</v>
      </c>
      <c r="D505" s="5" t="s">
        <v>382</v>
      </c>
      <c r="E505" s="5" t="s">
        <v>665</v>
      </c>
      <c r="F505" s="5" t="s">
        <v>666</v>
      </c>
      <c r="G505" s="5" t="s">
        <v>1649</v>
      </c>
      <c r="H505" s="5" t="s">
        <v>222</v>
      </c>
      <c r="I505" s="5" t="s">
        <v>90</v>
      </c>
      <c r="J505" s="5" t="s">
        <v>149</v>
      </c>
      <c r="K505" s="5" t="s">
        <v>181</v>
      </c>
      <c r="L505" s="5" t="s">
        <v>227</v>
      </c>
      <c r="M505" s="5" t="s">
        <v>94</v>
      </c>
      <c r="N505" s="5" t="s">
        <v>146</v>
      </c>
      <c r="O505" s="5" t="s">
        <v>167</v>
      </c>
      <c r="P505" s="5" t="s">
        <v>95</v>
      </c>
      <c r="Q505" s="5" t="s">
        <v>142</v>
      </c>
      <c r="R505" s="5" t="s">
        <v>115</v>
      </c>
      <c r="S505" s="5" t="s">
        <v>140</v>
      </c>
      <c r="T505" s="5" t="s">
        <v>129</v>
      </c>
      <c r="U505" s="5" t="s">
        <v>176</v>
      </c>
      <c r="V505" s="5" t="s">
        <v>287</v>
      </c>
      <c r="W505" s="5" t="s">
        <v>143</v>
      </c>
      <c r="X505" s="5" t="s">
        <v>93</v>
      </c>
      <c r="Y505" s="5" t="n">
        <v>1</v>
      </c>
      <c r="Z505" s="5" t="n">
        <v>0</v>
      </c>
      <c r="AA505" s="5" t="str">
        <f aca="false">IF(Y505&gt;Z505,"Win",IF(Y505&lt;Z505,"Loss","Draw"))</f>
        <v>Win</v>
      </c>
      <c r="AB505" s="5" t="s">
        <v>98</v>
      </c>
      <c r="AC505" s="5" t="s">
        <v>99</v>
      </c>
      <c r="AD505" s="5" t="s">
        <v>229</v>
      </c>
      <c r="AE505" s="5" t="s">
        <v>1650</v>
      </c>
      <c r="AF505" s="5" t="str">
        <f aca="false">IF(AD505&lt;AE505,AD505,AE505)</f>
        <v>Dart Goblin, Electro Spirit, Goblin Barrel, Goblins, Ice Spirit, Inferno Tower, Valkyrie, Wall Breakers</v>
      </c>
      <c r="AG505" s="5" t="str">
        <f aca="false">IF(AD505&lt;AE505,AE505,AD505)</f>
        <v>Fireball, Fisherman, Monk, Mother Witch, Royal Giant, Skeleton Dragons, The Log, Tombstone</v>
      </c>
      <c r="AH505" s="5" t="str">
        <f aca="false">IF(AD505=AF505,AA505,IF(AA505="Win","Loss",IF(AA505="Loss","Win","Draw")))</f>
        <v>Loss</v>
      </c>
      <c r="AI505" s="5" t="s">
        <v>123</v>
      </c>
    </row>
    <row r="506" customFormat="false" ht="15" hidden="false" customHeight="true" outlineLevel="0" collapsed="false">
      <c r="A506" s="5" t="s">
        <v>1648</v>
      </c>
      <c r="B506" s="5" t="n">
        <v>2</v>
      </c>
      <c r="C506" s="5" t="s">
        <v>381</v>
      </c>
      <c r="D506" s="5" t="s">
        <v>382</v>
      </c>
      <c r="E506" s="5" t="s">
        <v>665</v>
      </c>
      <c r="F506" s="5" t="s">
        <v>666</v>
      </c>
      <c r="G506" s="5" t="s">
        <v>1651</v>
      </c>
      <c r="H506" s="5" t="s">
        <v>222</v>
      </c>
      <c r="I506" s="5" t="s">
        <v>195</v>
      </c>
      <c r="J506" s="5" t="s">
        <v>199</v>
      </c>
      <c r="K506" s="5" t="s">
        <v>375</v>
      </c>
      <c r="L506" s="5" t="s">
        <v>202</v>
      </c>
      <c r="M506" s="5" t="s">
        <v>336</v>
      </c>
      <c r="N506" s="5" t="s">
        <v>85</v>
      </c>
      <c r="O506" s="5" t="s">
        <v>420</v>
      </c>
      <c r="P506" s="5" t="s">
        <v>213</v>
      </c>
      <c r="Q506" s="5" t="s">
        <v>84</v>
      </c>
      <c r="R506" s="5" t="s">
        <v>128</v>
      </c>
      <c r="S506" s="5" t="s">
        <v>107</v>
      </c>
      <c r="T506" s="5" t="s">
        <v>88</v>
      </c>
      <c r="U506" s="5" t="s">
        <v>87</v>
      </c>
      <c r="V506" s="5" t="s">
        <v>111</v>
      </c>
      <c r="W506" s="5" t="s">
        <v>144</v>
      </c>
      <c r="X506" s="5" t="s">
        <v>130</v>
      </c>
      <c r="Y506" s="5" t="n">
        <v>1</v>
      </c>
      <c r="Z506" s="5" t="n">
        <v>0</v>
      </c>
      <c r="AA506" s="5" t="str">
        <f aca="false">IF(Y506&gt;Z506,"Win",IF(Y506&lt;Z506,"Loss","Draw"))</f>
        <v>Win</v>
      </c>
      <c r="AB506" s="5" t="s">
        <v>98</v>
      </c>
      <c r="AC506" s="5" t="s">
        <v>99</v>
      </c>
      <c r="AD506" s="5" t="s">
        <v>422</v>
      </c>
      <c r="AE506" s="5" t="s">
        <v>1187</v>
      </c>
      <c r="AF506" s="5" t="str">
        <f aca="false">IF(AD506&lt;AE506,AD506,AE506)</f>
        <v>Berserker, Bomber, Fire Spirit, Giant Snowball, Goblin Drill, Knight, Poison, Tesla</v>
      </c>
      <c r="AG506" s="5" t="str">
        <f aca="false">IF(AD506&lt;AE506,AE506,AD506)</f>
        <v>Bowler, Executioner, Freeze, Golden Knight, Graveyard, Inferno Dragon, Tornado, Zappies</v>
      </c>
      <c r="AH506" s="5" t="str">
        <f aca="false">IF(AD506=AF506,AA506,IF(AA506="Win","Loss",IF(AA506="Loss","Win","Draw")))</f>
        <v>Loss</v>
      </c>
      <c r="AI506" s="5" t="s">
        <v>123</v>
      </c>
    </row>
    <row r="507" customFormat="false" ht="15" hidden="false" customHeight="true" outlineLevel="0" collapsed="false">
      <c r="A507" s="5" t="s">
        <v>1652</v>
      </c>
      <c r="B507" s="5" t="n">
        <v>1</v>
      </c>
      <c r="C507" s="5" t="s">
        <v>381</v>
      </c>
      <c r="D507" s="5" t="s">
        <v>382</v>
      </c>
      <c r="E507" s="5" t="s">
        <v>829</v>
      </c>
      <c r="F507" s="5" t="s">
        <v>830</v>
      </c>
      <c r="G507" s="5" t="s">
        <v>1653</v>
      </c>
      <c r="H507" s="5" t="s">
        <v>372</v>
      </c>
      <c r="I507" s="5" t="s">
        <v>92</v>
      </c>
      <c r="J507" s="5" t="s">
        <v>199</v>
      </c>
      <c r="K507" s="5" t="s">
        <v>239</v>
      </c>
      <c r="L507" s="5" t="s">
        <v>112</v>
      </c>
      <c r="M507" s="5" t="s">
        <v>240</v>
      </c>
      <c r="N507" s="5" t="s">
        <v>412</v>
      </c>
      <c r="O507" s="5" t="s">
        <v>393</v>
      </c>
      <c r="P507" s="5" t="s">
        <v>227</v>
      </c>
      <c r="Q507" s="5" t="s">
        <v>82</v>
      </c>
      <c r="R507" s="5" t="s">
        <v>115</v>
      </c>
      <c r="S507" s="5" t="s">
        <v>287</v>
      </c>
      <c r="T507" s="5" t="s">
        <v>93</v>
      </c>
      <c r="U507" s="5" t="s">
        <v>154</v>
      </c>
      <c r="V507" s="5" t="s">
        <v>182</v>
      </c>
      <c r="W507" s="5" t="s">
        <v>91</v>
      </c>
      <c r="X507" s="5" t="s">
        <v>113</v>
      </c>
      <c r="Y507" s="5" t="n">
        <v>0</v>
      </c>
      <c r="Z507" s="5" t="n">
        <v>1</v>
      </c>
      <c r="AA507" s="5" t="str">
        <f aca="false">IF(Y507&gt;Z507,"Win",IF(Y507&lt;Z507,"Loss","Draw"))</f>
        <v>Loss</v>
      </c>
      <c r="AB507" s="5" t="s">
        <v>98</v>
      </c>
      <c r="AC507" s="5" t="s">
        <v>99</v>
      </c>
      <c r="AD507" s="5" t="s">
        <v>1654</v>
      </c>
      <c r="AE507" s="5" t="s">
        <v>1655</v>
      </c>
      <c r="AF507" s="5" t="str">
        <f aca="false">IF(AD507&lt;AE507,AD507,AE507)</f>
        <v>Archers, Barbarian Barrel, Bomb Tower, Electro Spirit, Goblins, Hog Rider, Lightning, Valkyrie</v>
      </c>
      <c r="AG507" s="5" t="str">
        <f aca="false">IF(AD507&lt;AE507,AE507,AD507)</f>
        <v>Arrows, Bandit, Battle Ram, Electro Wizard, Golden Knight, Mother Witch, P.E.K.K.A, Royal Ghost</v>
      </c>
      <c r="AH507" s="5" t="str">
        <f aca="false">IF(AD507=AF507,AA507,IF(AA507="Win","Loss",IF(AA507="Loss","Win","Draw")))</f>
        <v>Win</v>
      </c>
      <c r="AI507" s="5" t="s">
        <v>123</v>
      </c>
    </row>
    <row r="508" customFormat="false" ht="15" hidden="false" customHeight="true" outlineLevel="0" collapsed="false">
      <c r="A508" s="5" t="s">
        <v>1652</v>
      </c>
      <c r="B508" s="5" t="n">
        <v>2</v>
      </c>
      <c r="C508" s="5" t="s">
        <v>381</v>
      </c>
      <c r="D508" s="5" t="s">
        <v>382</v>
      </c>
      <c r="E508" s="5" t="s">
        <v>829</v>
      </c>
      <c r="F508" s="5" t="s">
        <v>830</v>
      </c>
      <c r="G508" s="5" t="s">
        <v>1656</v>
      </c>
      <c r="H508" s="5" t="s">
        <v>372</v>
      </c>
      <c r="I508" s="5" t="s">
        <v>200</v>
      </c>
      <c r="J508" s="5" t="s">
        <v>83</v>
      </c>
      <c r="K508" s="5" t="s">
        <v>135</v>
      </c>
      <c r="L508" s="5" t="s">
        <v>91</v>
      </c>
      <c r="M508" s="5" t="s">
        <v>147</v>
      </c>
      <c r="N508" s="5" t="s">
        <v>148</v>
      </c>
      <c r="O508" s="5" t="s">
        <v>94</v>
      </c>
      <c r="P508" s="5" t="s">
        <v>146</v>
      </c>
      <c r="Q508" s="5" t="s">
        <v>168</v>
      </c>
      <c r="R508" s="5" t="s">
        <v>232</v>
      </c>
      <c r="S508" s="5" t="s">
        <v>97</v>
      </c>
      <c r="T508" s="5" t="s">
        <v>143</v>
      </c>
      <c r="U508" s="5" t="s">
        <v>129</v>
      </c>
      <c r="V508" s="5" t="s">
        <v>227</v>
      </c>
      <c r="W508" s="5" t="s">
        <v>167</v>
      </c>
      <c r="X508" s="5" t="s">
        <v>94</v>
      </c>
      <c r="Y508" s="5" t="n">
        <v>1</v>
      </c>
      <c r="Z508" s="5" t="n">
        <v>0</v>
      </c>
      <c r="AA508" s="5" t="str">
        <f aca="false">IF(Y508&gt;Z508,"Win",IF(Y508&lt;Z508,"Loss","Draw"))</f>
        <v>Win</v>
      </c>
      <c r="AB508" s="5" t="s">
        <v>98</v>
      </c>
      <c r="AC508" s="5" t="s">
        <v>99</v>
      </c>
      <c r="AD508" s="5" t="s">
        <v>1657</v>
      </c>
      <c r="AE508" s="5" t="s">
        <v>1658</v>
      </c>
      <c r="AF508" s="5" t="str">
        <f aca="false">IF(AD508&lt;AE508,AD508,AE508)</f>
        <v>Barbarian Barrel, Dark Prince, Fireball, Goblin Cage, Lava Hound, Skeleton Dragons, Spirit Empress, Zap</v>
      </c>
      <c r="AG508" s="5" t="str">
        <f aca="false">IF(AD508&lt;AE508,AE508,AD508)</f>
        <v>Fireball, Ice Spirit, Inferno Tower, Mighty Miner, Mother Witch, Royal Hogs, Skeletons, The Log</v>
      </c>
      <c r="AH508" s="5" t="str">
        <f aca="false">IF(AD508=AF508,AA508,IF(AA508="Win","Loss",IF(AA508="Loss","Win","Draw")))</f>
        <v>Win</v>
      </c>
      <c r="AI508" s="5" t="s">
        <v>123</v>
      </c>
    </row>
    <row r="509" customFormat="false" ht="15" hidden="false" customHeight="true" outlineLevel="0" collapsed="false">
      <c r="A509" s="5" t="s">
        <v>1652</v>
      </c>
      <c r="B509" s="5" t="n">
        <v>3</v>
      </c>
      <c r="C509" s="5" t="s">
        <v>381</v>
      </c>
      <c r="D509" s="5" t="s">
        <v>382</v>
      </c>
      <c r="E509" s="5" t="s">
        <v>829</v>
      </c>
      <c r="F509" s="5" t="s">
        <v>830</v>
      </c>
      <c r="G509" s="5" t="s">
        <v>256</v>
      </c>
      <c r="H509" s="5" t="s">
        <v>222</v>
      </c>
      <c r="I509" s="5" t="s">
        <v>195</v>
      </c>
      <c r="J509" s="5" t="s">
        <v>128</v>
      </c>
      <c r="K509" s="5" t="s">
        <v>375</v>
      </c>
      <c r="L509" s="5" t="s">
        <v>336</v>
      </c>
      <c r="M509" s="5" t="s">
        <v>85</v>
      </c>
      <c r="N509" s="5" t="s">
        <v>420</v>
      </c>
      <c r="O509" s="5" t="s">
        <v>213</v>
      </c>
      <c r="P509" s="5" t="s">
        <v>202</v>
      </c>
      <c r="Q509" s="5" t="s">
        <v>200</v>
      </c>
      <c r="R509" s="5" t="s">
        <v>199</v>
      </c>
      <c r="S509" s="5" t="s">
        <v>239</v>
      </c>
      <c r="T509" s="5" t="s">
        <v>245</v>
      </c>
      <c r="U509" s="5" t="s">
        <v>112</v>
      </c>
      <c r="V509" s="5" t="s">
        <v>117</v>
      </c>
      <c r="W509" s="5" t="s">
        <v>244</v>
      </c>
      <c r="X509" s="5" t="s">
        <v>135</v>
      </c>
      <c r="Y509" s="5" t="n">
        <v>1</v>
      </c>
      <c r="Z509" s="5" t="n">
        <v>0</v>
      </c>
      <c r="AA509" s="5" t="str">
        <f aca="false">IF(Y509&gt;Z509,"Win",IF(Y509&lt;Z509,"Loss","Draw"))</f>
        <v>Win</v>
      </c>
      <c r="AB509" s="5" t="s">
        <v>98</v>
      </c>
      <c r="AC509" s="5" t="s">
        <v>99</v>
      </c>
      <c r="AD509" s="5" t="s">
        <v>1552</v>
      </c>
      <c r="AE509" s="5" t="s">
        <v>1659</v>
      </c>
      <c r="AF509" s="5" t="str">
        <f aca="false">IF(AD509&lt;AE509,AD509,AE509)</f>
        <v>Arrows, Battle Ram, Goblin Cage, Golden Knight, Ice Golem, Minions, Three Musketeers, Zap</v>
      </c>
      <c r="AG509" s="5" t="str">
        <f aca="false">IF(AD509&lt;AE509,AE509,AD509)</f>
        <v>Bowler, Executioner, Freeze, Graveyard, Inferno Dragon, Knight, Tornado, Zappies</v>
      </c>
      <c r="AH509" s="5" t="str">
        <f aca="false">IF(AD509=AF509,AA509,IF(AA509="Win","Loss",IF(AA509="Loss","Win","Draw")))</f>
        <v>Loss</v>
      </c>
      <c r="AI509" s="5" t="s">
        <v>123</v>
      </c>
    </row>
    <row r="510" customFormat="false" ht="15" hidden="false" customHeight="true" outlineLevel="0" collapsed="false">
      <c r="A510" s="5" t="s">
        <v>1660</v>
      </c>
      <c r="B510" s="5" t="n">
        <v>1</v>
      </c>
      <c r="C510" s="5" t="s">
        <v>381</v>
      </c>
      <c r="D510" s="5" t="s">
        <v>382</v>
      </c>
      <c r="E510" s="5" t="s">
        <v>280</v>
      </c>
      <c r="F510" s="5" t="s">
        <v>281</v>
      </c>
      <c r="G510" s="5" t="s">
        <v>383</v>
      </c>
      <c r="H510" s="5" t="s">
        <v>81</v>
      </c>
      <c r="I510" s="5" t="s">
        <v>168</v>
      </c>
      <c r="J510" s="5" t="s">
        <v>213</v>
      </c>
      <c r="K510" s="5" t="s">
        <v>92</v>
      </c>
      <c r="L510" s="5" t="s">
        <v>227</v>
      </c>
      <c r="M510" s="5" t="s">
        <v>202</v>
      </c>
      <c r="N510" s="5" t="s">
        <v>95</v>
      </c>
      <c r="O510" s="5" t="s">
        <v>112</v>
      </c>
      <c r="P510" s="5" t="s">
        <v>327</v>
      </c>
      <c r="Q510" s="5" t="s">
        <v>107</v>
      </c>
      <c r="R510" s="5" t="s">
        <v>232</v>
      </c>
      <c r="S510" s="5" t="s">
        <v>84</v>
      </c>
      <c r="T510" s="5" t="s">
        <v>86</v>
      </c>
      <c r="U510" s="5" t="s">
        <v>144</v>
      </c>
      <c r="V510" s="5" t="s">
        <v>111</v>
      </c>
      <c r="W510" s="5" t="s">
        <v>88</v>
      </c>
      <c r="X510" s="5" t="s">
        <v>110</v>
      </c>
      <c r="Y510" s="5" t="n">
        <v>0</v>
      </c>
      <c r="Z510" s="5" t="n">
        <v>1</v>
      </c>
      <c r="AA510" s="5" t="str">
        <f aca="false">IF(Y510&gt;Z510,"Win",IF(Y510&lt;Z510,"Loss","Draw"))</f>
        <v>Loss</v>
      </c>
      <c r="AB510" s="5" t="s">
        <v>98</v>
      </c>
      <c r="AC510" s="5" t="s">
        <v>99</v>
      </c>
      <c r="AD510" s="5" t="s">
        <v>385</v>
      </c>
      <c r="AE510" s="5" t="s">
        <v>384</v>
      </c>
      <c r="AF510" s="5" t="str">
        <f aca="false">IF(AD510&lt;AE510,AD510,AE510)</f>
        <v>Arrows, Bowler, Fisherman, Giant Skeleton, Mother Witch, Royal Ghost, Royal Hogs, Zappies</v>
      </c>
      <c r="AG510" s="5" t="str">
        <f aca="false">IF(AD510&lt;AE510,AE510,AD510)</f>
        <v>Fire Spirit, Giant Snowball, Goblin Demolisher, Goblin Drill, Guards, Mighty Miner, Poison, Tesla</v>
      </c>
      <c r="AH510" s="5" t="str">
        <f aca="false">IF(AD510=AF510,AA510,IF(AA510="Win","Loss",IF(AA510="Loss","Win","Draw")))</f>
        <v>Loss</v>
      </c>
      <c r="AI510" s="5" t="s">
        <v>123</v>
      </c>
    </row>
    <row r="511" customFormat="false" ht="15" hidden="false" customHeight="true" outlineLevel="0" collapsed="false">
      <c r="A511" s="5" t="s">
        <v>1660</v>
      </c>
      <c r="B511" s="5" t="n">
        <v>2</v>
      </c>
      <c r="C511" s="5" t="s">
        <v>381</v>
      </c>
      <c r="D511" s="5" t="s">
        <v>382</v>
      </c>
      <c r="E511" s="5" t="s">
        <v>280</v>
      </c>
      <c r="F511" s="5" t="s">
        <v>281</v>
      </c>
      <c r="G511" s="5" t="s">
        <v>386</v>
      </c>
      <c r="H511" s="5" t="s">
        <v>222</v>
      </c>
      <c r="I511" s="5" t="s">
        <v>239</v>
      </c>
      <c r="J511" s="5" t="s">
        <v>244</v>
      </c>
      <c r="K511" s="5" t="s">
        <v>199</v>
      </c>
      <c r="L511" s="5" t="s">
        <v>174</v>
      </c>
      <c r="M511" s="5" t="s">
        <v>159</v>
      </c>
      <c r="N511" s="5" t="s">
        <v>96</v>
      </c>
      <c r="O511" s="5" t="s">
        <v>240</v>
      </c>
      <c r="P511" s="5" t="s">
        <v>91</v>
      </c>
      <c r="Q511" s="5" t="s">
        <v>142</v>
      </c>
      <c r="R511" s="5" t="s">
        <v>141</v>
      </c>
      <c r="S511" s="5" t="s">
        <v>140</v>
      </c>
      <c r="T511" s="5" t="s">
        <v>143</v>
      </c>
      <c r="U511" s="5" t="s">
        <v>97</v>
      </c>
      <c r="V511" s="5" t="s">
        <v>87</v>
      </c>
      <c r="W511" s="5" t="s">
        <v>129</v>
      </c>
      <c r="X511" s="5" t="s">
        <v>120</v>
      </c>
      <c r="Y511" s="5" t="n">
        <v>0</v>
      </c>
      <c r="Z511" s="5" t="n">
        <v>1</v>
      </c>
      <c r="AA511" s="5" t="str">
        <f aca="false">IF(Y511&gt;Z511,"Win",IF(Y511&lt;Z511,"Loss","Draw"))</f>
        <v>Loss</v>
      </c>
      <c r="AB511" s="5" t="s">
        <v>98</v>
      </c>
      <c r="AC511" s="5" t="s">
        <v>99</v>
      </c>
      <c r="AD511" s="5" t="s">
        <v>388</v>
      </c>
      <c r="AE511" s="5" t="s">
        <v>387</v>
      </c>
      <c r="AF511" s="5" t="str">
        <f aca="false">IF(AD511&lt;AE511,AD511,AE511)</f>
        <v>Bandit, Barbarian Barrel, Battle Ram, Elixir Collector, Golden Knight, Heal Spirit, Hunter, Ice Golem</v>
      </c>
      <c r="AG511" s="5" t="str">
        <f aca="false">IF(AD511&lt;AE511,AE511,AD511)</f>
        <v>Berserker, Goblin Barrel, Ice Spirit, Inferno Tower, Magic Archer, Royal Delivery, Skeletons, Wall Breakers</v>
      </c>
      <c r="AH511" s="5" t="str">
        <f aca="false">IF(AD511=AF511,AA511,IF(AA511="Win","Loss",IF(AA511="Loss","Win","Draw")))</f>
        <v>Loss</v>
      </c>
      <c r="AI511" s="5" t="s">
        <v>123</v>
      </c>
    </row>
    <row r="512" customFormat="false" ht="15" hidden="false" customHeight="true" outlineLevel="0" collapsed="false">
      <c r="A512" s="5" t="s">
        <v>1661</v>
      </c>
      <c r="B512" s="5" t="n">
        <v>1</v>
      </c>
      <c r="C512" s="5" t="s">
        <v>381</v>
      </c>
      <c r="D512" s="5" t="s">
        <v>382</v>
      </c>
      <c r="E512" s="5" t="s">
        <v>1662</v>
      </c>
      <c r="F512" s="5" t="s">
        <v>1663</v>
      </c>
      <c r="G512" s="5" t="s">
        <v>1664</v>
      </c>
      <c r="H512" s="5" t="s">
        <v>81</v>
      </c>
      <c r="I512" s="5" t="s">
        <v>90</v>
      </c>
      <c r="J512" s="5" t="s">
        <v>149</v>
      </c>
      <c r="K512" s="5" t="s">
        <v>181</v>
      </c>
      <c r="L512" s="5" t="s">
        <v>227</v>
      </c>
      <c r="M512" s="5" t="s">
        <v>94</v>
      </c>
      <c r="N512" s="5" t="s">
        <v>146</v>
      </c>
      <c r="O512" s="5" t="s">
        <v>167</v>
      </c>
      <c r="P512" s="5" t="s">
        <v>95</v>
      </c>
      <c r="Q512" s="5" t="s">
        <v>140</v>
      </c>
      <c r="R512" s="5" t="s">
        <v>141</v>
      </c>
      <c r="S512" s="5" t="s">
        <v>142</v>
      </c>
      <c r="T512" s="5" t="s">
        <v>87</v>
      </c>
      <c r="U512" s="5" t="s">
        <v>111</v>
      </c>
      <c r="V512" s="5" t="s">
        <v>143</v>
      </c>
      <c r="W512" s="5" t="s">
        <v>120</v>
      </c>
      <c r="X512" s="5" t="s">
        <v>129</v>
      </c>
      <c r="Y512" s="5" t="n">
        <v>1</v>
      </c>
      <c r="Z512" s="5" t="n">
        <v>0</v>
      </c>
      <c r="AA512" s="5" t="str">
        <f aca="false">IF(Y512&gt;Z512,"Win",IF(Y512&lt;Z512,"Loss","Draw"))</f>
        <v>Win</v>
      </c>
      <c r="AB512" s="5" t="s">
        <v>98</v>
      </c>
      <c r="AC512" s="5" t="s">
        <v>99</v>
      </c>
      <c r="AD512" s="5" t="s">
        <v>229</v>
      </c>
      <c r="AE512" s="5" t="s">
        <v>1258</v>
      </c>
      <c r="AF512" s="5" t="str">
        <f aca="false">IF(AD512&lt;AE512,AD512,AE512)</f>
        <v>Berserker, Fire Spirit, Goblin Barrel, Ice Spirit, Inferno Tower, Magic Archer, Royal Delivery, Wall Breakers</v>
      </c>
      <c r="AG512" s="5" t="str">
        <f aca="false">IF(AD512&lt;AE512,AE512,AD512)</f>
        <v>Fireball, Fisherman, Monk, Mother Witch, Royal Giant, Skeleton Dragons, The Log, Tombstone</v>
      </c>
      <c r="AH512" s="5" t="str">
        <f aca="false">IF(AD512=AF512,AA512,IF(AA512="Win","Loss",IF(AA512="Loss","Win","Draw")))</f>
        <v>Loss</v>
      </c>
      <c r="AI512" s="5" t="s">
        <v>123</v>
      </c>
    </row>
    <row r="513" customFormat="false" ht="15" hidden="false" customHeight="true" outlineLevel="0" collapsed="false">
      <c r="A513" s="5" t="s">
        <v>1661</v>
      </c>
      <c r="B513" s="5" t="n">
        <v>2</v>
      </c>
      <c r="C513" s="5" t="s">
        <v>381</v>
      </c>
      <c r="D513" s="5" t="s">
        <v>382</v>
      </c>
      <c r="E513" s="5" t="s">
        <v>1662</v>
      </c>
      <c r="F513" s="5" t="s">
        <v>1663</v>
      </c>
      <c r="G513" s="5" t="s">
        <v>1665</v>
      </c>
      <c r="H513" s="5" t="s">
        <v>81</v>
      </c>
      <c r="I513" s="5" t="s">
        <v>195</v>
      </c>
      <c r="J513" s="5" t="s">
        <v>199</v>
      </c>
      <c r="K513" s="5" t="s">
        <v>375</v>
      </c>
      <c r="L513" s="5" t="s">
        <v>336</v>
      </c>
      <c r="M513" s="5" t="s">
        <v>85</v>
      </c>
      <c r="N513" s="5" t="s">
        <v>420</v>
      </c>
      <c r="O513" s="5" t="s">
        <v>213</v>
      </c>
      <c r="P513" s="5" t="s">
        <v>202</v>
      </c>
      <c r="Q513" s="5" t="s">
        <v>132</v>
      </c>
      <c r="R513" s="5" t="s">
        <v>91</v>
      </c>
      <c r="S513" s="5" t="s">
        <v>200</v>
      </c>
      <c r="T513" s="5" t="s">
        <v>90</v>
      </c>
      <c r="U513" s="5" t="s">
        <v>365</v>
      </c>
      <c r="V513" s="5" t="s">
        <v>154</v>
      </c>
      <c r="W513" s="5" t="s">
        <v>227</v>
      </c>
      <c r="X513" s="5" t="s">
        <v>93</v>
      </c>
      <c r="Y513" s="5" t="n">
        <v>0</v>
      </c>
      <c r="Z513" s="5" t="n">
        <v>1</v>
      </c>
      <c r="AA513" s="5" t="str">
        <f aca="false">IF(Y513&gt;Z513,"Win",IF(Y513&lt;Z513,"Loss","Draw"))</f>
        <v>Loss</v>
      </c>
      <c r="AB513" s="5" t="s">
        <v>98</v>
      </c>
      <c r="AC513" s="5" t="s">
        <v>99</v>
      </c>
      <c r="AD513" s="5" t="s">
        <v>422</v>
      </c>
      <c r="AE513" s="5" t="s">
        <v>1666</v>
      </c>
      <c r="AF513" s="5" t="str">
        <f aca="false">IF(AD513&lt;AE513,AD513,AE513)</f>
        <v>Barbarian Barrel, Electro Spirit, Goblin Cage, Lightning, Lumberjack, Mother Witch, Phoenix, Royal Giant</v>
      </c>
      <c r="AG513" s="5" t="str">
        <f aca="false">IF(AD513&lt;AE513,AE513,AD513)</f>
        <v>Bowler, Executioner, Freeze, Golden Knight, Graveyard, Inferno Dragon, Tornado, Zappies</v>
      </c>
      <c r="AH513" s="5" t="str">
        <f aca="false">IF(AD513=AF513,AA513,IF(AA513="Win","Loss",IF(AA513="Loss","Win","Draw")))</f>
        <v>Win</v>
      </c>
      <c r="AI513" s="5" t="s">
        <v>123</v>
      </c>
    </row>
    <row r="514" customFormat="false" ht="15" hidden="false" customHeight="true" outlineLevel="0" collapsed="false">
      <c r="A514" s="5" t="s">
        <v>1661</v>
      </c>
      <c r="B514" s="5" t="n">
        <v>3</v>
      </c>
      <c r="C514" s="5" t="s">
        <v>381</v>
      </c>
      <c r="D514" s="5" t="s">
        <v>382</v>
      </c>
      <c r="E514" s="5" t="s">
        <v>1662</v>
      </c>
      <c r="F514" s="5" t="s">
        <v>1663</v>
      </c>
      <c r="G514" s="5" t="s">
        <v>1667</v>
      </c>
      <c r="H514" s="5" t="s">
        <v>222</v>
      </c>
      <c r="I514" s="5" t="s">
        <v>239</v>
      </c>
      <c r="J514" s="5" t="s">
        <v>180</v>
      </c>
      <c r="K514" s="5" t="s">
        <v>132</v>
      </c>
      <c r="L514" s="5" t="s">
        <v>91</v>
      </c>
      <c r="M514" s="5" t="s">
        <v>327</v>
      </c>
      <c r="N514" s="5" t="s">
        <v>257</v>
      </c>
      <c r="O514" s="5" t="s">
        <v>393</v>
      </c>
      <c r="P514" s="5" t="s">
        <v>365</v>
      </c>
      <c r="Q514" s="5" t="s">
        <v>116</v>
      </c>
      <c r="R514" s="5" t="s">
        <v>115</v>
      </c>
      <c r="S514" s="5" t="s">
        <v>1087</v>
      </c>
      <c r="T514" s="5" t="s">
        <v>226</v>
      </c>
      <c r="U514" s="5" t="s">
        <v>83</v>
      </c>
      <c r="V514" s="5" t="s">
        <v>202</v>
      </c>
      <c r="W514" s="5" t="s">
        <v>118</v>
      </c>
      <c r="X514" s="5" t="s">
        <v>112</v>
      </c>
      <c r="Y514" s="5" t="n">
        <v>1</v>
      </c>
      <c r="Z514" s="5" t="n">
        <v>0</v>
      </c>
      <c r="AA514" s="5" t="str">
        <f aca="false">IF(Y514&gt;Z514,"Win",IF(Y514&lt;Z514,"Loss","Draw"))</f>
        <v>Win</v>
      </c>
      <c r="AB514" s="5" t="s">
        <v>98</v>
      </c>
      <c r="AC514" s="5" t="s">
        <v>99</v>
      </c>
      <c r="AD514" s="5" t="s">
        <v>1668</v>
      </c>
      <c r="AE514" s="5" t="s">
        <v>1669</v>
      </c>
      <c r="AF514" s="5" t="str">
        <f aca="false">IF(AD514&lt;AE514,AD514,AE514)</f>
        <v>Arrows, Dark Prince, Goblins, Miner, Minion Horde, Mortar, Rascals, Zappies</v>
      </c>
      <c r="AG514" s="5" t="str">
        <f aca="false">IF(AD514&lt;AE514,AE514,AD514)</f>
        <v>Barbarian Barrel, Battle Ram, Electro Wizard, Giant Skeleton, Lumberjack, Phoenix, Vines, Wizard</v>
      </c>
      <c r="AH514" s="5" t="str">
        <f aca="false">IF(AD514=AF514,AA514,IF(AA514="Win","Loss",IF(AA514="Loss","Win","Draw")))</f>
        <v>Loss</v>
      </c>
      <c r="AI514" s="5" t="s">
        <v>123</v>
      </c>
    </row>
    <row r="515" customFormat="false" ht="15" hidden="false" customHeight="true" outlineLevel="0" collapsed="false">
      <c r="A515" s="5" t="s">
        <v>1670</v>
      </c>
      <c r="B515" s="5" t="n">
        <v>1</v>
      </c>
      <c r="C515" s="5" t="s">
        <v>1671</v>
      </c>
      <c r="D515" s="5" t="s">
        <v>1672</v>
      </c>
      <c r="E515" s="5" t="s">
        <v>1673</v>
      </c>
      <c r="F515" s="5" t="s">
        <v>1674</v>
      </c>
      <c r="G515" s="5" t="s">
        <v>1675</v>
      </c>
      <c r="H515" s="5" t="s">
        <v>1394</v>
      </c>
      <c r="I515" s="5" t="s">
        <v>132</v>
      </c>
      <c r="J515" s="5" t="s">
        <v>149</v>
      </c>
      <c r="K515" s="5" t="s">
        <v>195</v>
      </c>
      <c r="L515" s="5" t="s">
        <v>146</v>
      </c>
      <c r="M515" s="5" t="s">
        <v>148</v>
      </c>
      <c r="N515" s="5" t="s">
        <v>226</v>
      </c>
      <c r="O515" s="5" t="s">
        <v>135</v>
      </c>
      <c r="P515" s="5" t="s">
        <v>607</v>
      </c>
      <c r="Q515" s="5" t="s">
        <v>195</v>
      </c>
      <c r="R515" s="5" t="s">
        <v>145</v>
      </c>
      <c r="S515" s="5" t="s">
        <v>319</v>
      </c>
      <c r="T515" s="5" t="s">
        <v>112</v>
      </c>
      <c r="U515" s="5" t="s">
        <v>130</v>
      </c>
      <c r="V515" s="5" t="s">
        <v>84</v>
      </c>
      <c r="W515" s="5" t="s">
        <v>148</v>
      </c>
      <c r="X515" s="5" t="s">
        <v>117</v>
      </c>
      <c r="Y515" s="5" t="n">
        <v>1</v>
      </c>
      <c r="Z515" s="5" t="n">
        <v>0</v>
      </c>
      <c r="AA515" s="5" t="str">
        <f aca="false">IF(Y515&gt;Z515,"Win",IF(Y515&lt;Z515,"Loss","Draw"))</f>
        <v>Win</v>
      </c>
      <c r="AB515" s="5" t="s">
        <v>98</v>
      </c>
      <c r="AC515" s="5" t="s">
        <v>99</v>
      </c>
      <c r="AD515" s="5" t="s">
        <v>1676</v>
      </c>
      <c r="AE515" s="5" t="s">
        <v>775</v>
      </c>
      <c r="AF515" s="5" t="str">
        <f aca="false">IF(AD515&lt;AE515,AD515,AE515)</f>
        <v>Arrows, Balloon, Bomber, Giant Snowball, Inferno Dragon, Lava Hound, Minions, Skeleton Army</v>
      </c>
      <c r="AG515" s="5" t="str">
        <f aca="false">IF(AD515&lt;AE515,AE515,AD515)</f>
        <v>Goblin Curse, Inferno Dragon, Lava Hound, Lumberjack, Miner, Skeleton Dragons, Tombstone, Zap</v>
      </c>
      <c r="AH515" s="5" t="str">
        <f aca="false">IF(AD515=AF515,AA515,IF(AA515="Win","Loss",IF(AA515="Loss","Win","Draw")))</f>
        <v>Loss</v>
      </c>
      <c r="AI515" s="5" t="s">
        <v>102</v>
      </c>
    </row>
    <row r="516" customFormat="false" ht="15" hidden="false" customHeight="true" outlineLevel="0" collapsed="false">
      <c r="A516" s="7" t="s">
        <v>1677</v>
      </c>
      <c r="B516" s="7" t="n">
        <v>1</v>
      </c>
      <c r="C516" s="7" t="s">
        <v>1671</v>
      </c>
      <c r="D516" s="7" t="s">
        <v>1672</v>
      </c>
      <c r="E516" s="7" t="s">
        <v>1673</v>
      </c>
      <c r="F516" s="7" t="s">
        <v>1674</v>
      </c>
      <c r="G516" s="7" t="s">
        <v>1678</v>
      </c>
      <c r="H516" s="7" t="s">
        <v>1394</v>
      </c>
      <c r="I516" s="7" t="s">
        <v>168</v>
      </c>
      <c r="J516" s="7" t="s">
        <v>181</v>
      </c>
      <c r="K516" s="7" t="s">
        <v>132</v>
      </c>
      <c r="L516" s="7" t="s">
        <v>245</v>
      </c>
      <c r="M516" s="7" t="s">
        <v>94</v>
      </c>
      <c r="N516" s="7" t="s">
        <v>96</v>
      </c>
      <c r="O516" s="7" t="s">
        <v>174</v>
      </c>
      <c r="P516" s="7" t="s">
        <v>91</v>
      </c>
      <c r="Q516" s="7" t="s">
        <v>84</v>
      </c>
      <c r="R516" s="7" t="s">
        <v>128</v>
      </c>
      <c r="S516" s="7" t="s">
        <v>170</v>
      </c>
      <c r="T516" s="7" t="s">
        <v>107</v>
      </c>
      <c r="U516" s="7" t="s">
        <v>334</v>
      </c>
      <c r="V516" s="7" t="s">
        <v>130</v>
      </c>
      <c r="W516" s="7" t="s">
        <v>111</v>
      </c>
      <c r="X516" s="7" t="s">
        <v>97</v>
      </c>
      <c r="Y516" s="7" t="n">
        <v>1</v>
      </c>
      <c r="Z516" s="7" t="n">
        <v>0</v>
      </c>
      <c r="AA516" s="7" t="str">
        <f aca="false">IF(Y516&gt;Z516,"Win",IF(Y516&lt;Z516,"Loss","Draw"))</f>
        <v>Win</v>
      </c>
      <c r="AB516" s="7" t="s">
        <v>99</v>
      </c>
      <c r="AC516" s="7" t="s">
        <v>99</v>
      </c>
      <c r="AD516" s="7" t="s">
        <v>1679</v>
      </c>
      <c r="AE516" s="7" t="s">
        <v>597</v>
      </c>
      <c r="AF516" s="7" t="str">
        <f aca="false">IF(AD516&lt;AE516,AD516,AE516)</f>
        <v>Barbarian Barrel, Fireball, Heal Spirit, Hunter, Lumberjack, Monk, Royal Hogs, Three Musketeers</v>
      </c>
      <c r="AG516" s="7" t="str">
        <f aca="false">IF(AD516&lt;AE516,AE516,AD516)</f>
        <v>Bomber, Cannon, Fire Spirit, Giant Snowball, Goblin Drill, Knight, Rocket, Skeletons</v>
      </c>
      <c r="AH516" s="7" t="str">
        <f aca="false">IF(AD516=AF516,AA516,IF(AA516="Win","Loss",IF(AA516="Loss","Win","Draw")))</f>
        <v>Win</v>
      </c>
      <c r="AI516" s="7" t="s">
        <v>102</v>
      </c>
    </row>
    <row r="517" customFormat="false" ht="15" hidden="false" customHeight="true" outlineLevel="0" collapsed="false">
      <c r="A517" s="7" t="s">
        <v>1677</v>
      </c>
      <c r="B517" s="7" t="n">
        <v>2</v>
      </c>
      <c r="C517" s="7" t="s">
        <v>1671</v>
      </c>
      <c r="D517" s="7" t="s">
        <v>1672</v>
      </c>
      <c r="E517" s="7" t="s">
        <v>1673</v>
      </c>
      <c r="F517" s="7" t="s">
        <v>1674</v>
      </c>
      <c r="G517" s="7" t="s">
        <v>1680</v>
      </c>
      <c r="H517" s="7" t="s">
        <v>81</v>
      </c>
      <c r="I517" s="7" t="s">
        <v>82</v>
      </c>
      <c r="J517" s="7" t="s">
        <v>83</v>
      </c>
      <c r="K517" s="7" t="s">
        <v>84</v>
      </c>
      <c r="L517" s="7" t="s">
        <v>86</v>
      </c>
      <c r="M517" s="7" t="s">
        <v>88</v>
      </c>
      <c r="N517" s="7" t="s">
        <v>89</v>
      </c>
      <c r="O517" s="7" t="s">
        <v>85</v>
      </c>
      <c r="P517" s="7" t="s">
        <v>87</v>
      </c>
      <c r="Q517" s="7" t="s">
        <v>287</v>
      </c>
      <c r="R517" s="7" t="s">
        <v>149</v>
      </c>
      <c r="S517" s="7" t="s">
        <v>135</v>
      </c>
      <c r="T517" s="7" t="s">
        <v>87</v>
      </c>
      <c r="U517" s="7" t="s">
        <v>94</v>
      </c>
      <c r="V517" s="7" t="s">
        <v>148</v>
      </c>
      <c r="W517" s="7" t="s">
        <v>146</v>
      </c>
      <c r="X517" s="7" t="s">
        <v>147</v>
      </c>
      <c r="Y517" s="7" t="n">
        <v>1</v>
      </c>
      <c r="Z517" s="7" t="n">
        <v>0</v>
      </c>
      <c r="AA517" s="7" t="str">
        <f aca="false">IF(Y517&gt;Z517,"Win",IF(Y517&lt;Z517,"Loss","Draw"))</f>
        <v>Win</v>
      </c>
      <c r="AB517" s="7" t="s">
        <v>99</v>
      </c>
      <c r="AC517" s="7" t="s">
        <v>99</v>
      </c>
      <c r="AD517" s="7" t="s">
        <v>100</v>
      </c>
      <c r="AE517" s="7" t="s">
        <v>726</v>
      </c>
      <c r="AF517" s="7" t="str">
        <f aca="false">IF(AD517&lt;AE517,AD517,AE517)</f>
        <v>Archers, Berserker, Dark Prince, Giant Snowball, Goblin Demolisher, Goblin Hut, Graveyard, Poison</v>
      </c>
      <c r="AG517" s="7" t="str">
        <f aca="false">IF(AD517&lt;AE517,AE517,AD517)</f>
        <v>Berserker, Fireball, Lava Hound, Skeleton Dragons, Spirit Empress, Tombstone, Valkyrie, Zap</v>
      </c>
      <c r="AH517" s="7" t="str">
        <f aca="false">IF(AD517=AF517,AA517,IF(AA517="Win","Loss",IF(AA517="Loss","Win","Draw")))</f>
        <v>Win</v>
      </c>
      <c r="AI517" s="7" t="s">
        <v>102</v>
      </c>
    </row>
    <row r="518" customFormat="false" ht="15" hidden="false" customHeight="true" outlineLevel="0" collapsed="false">
      <c r="A518" s="7" t="s">
        <v>1677</v>
      </c>
      <c r="B518" s="7" t="n">
        <v>3</v>
      </c>
      <c r="C518" s="7" t="s">
        <v>1671</v>
      </c>
      <c r="D518" s="7" t="s">
        <v>1672</v>
      </c>
      <c r="E518" s="7" t="s">
        <v>1673</v>
      </c>
      <c r="F518" s="7" t="s">
        <v>1674</v>
      </c>
      <c r="G518" s="7" t="s">
        <v>1681</v>
      </c>
      <c r="H518" s="7" t="s">
        <v>1394</v>
      </c>
      <c r="I518" s="7" t="s">
        <v>90</v>
      </c>
      <c r="J518" s="7" t="s">
        <v>318</v>
      </c>
      <c r="K518" s="7" t="s">
        <v>149</v>
      </c>
      <c r="L518" s="7" t="s">
        <v>365</v>
      </c>
      <c r="M518" s="7" t="s">
        <v>93</v>
      </c>
      <c r="N518" s="7" t="s">
        <v>167</v>
      </c>
      <c r="O518" s="7" t="s">
        <v>154</v>
      </c>
      <c r="P518" s="7" t="s">
        <v>95</v>
      </c>
      <c r="Q518" s="7" t="s">
        <v>375</v>
      </c>
      <c r="R518" s="7" t="s">
        <v>199</v>
      </c>
      <c r="S518" s="7" t="s">
        <v>195</v>
      </c>
      <c r="T518" s="7" t="s">
        <v>213</v>
      </c>
      <c r="U518" s="7" t="s">
        <v>420</v>
      </c>
      <c r="V518" s="7" t="s">
        <v>85</v>
      </c>
      <c r="W518" s="7" t="s">
        <v>336</v>
      </c>
      <c r="X518" s="7" t="s">
        <v>202</v>
      </c>
      <c r="Y518" s="7" t="n">
        <v>0</v>
      </c>
      <c r="Z518" s="7" t="n">
        <v>1</v>
      </c>
      <c r="AA518" s="7" t="str">
        <f aca="false">IF(Y518&gt;Z518,"Win",IF(Y518&lt;Z518,"Loss","Draw"))</f>
        <v>Loss</v>
      </c>
      <c r="AB518" s="7" t="s">
        <v>99</v>
      </c>
      <c r="AC518" s="7" t="s">
        <v>99</v>
      </c>
      <c r="AD518" s="7" t="s">
        <v>1682</v>
      </c>
      <c r="AE518" s="7" t="s">
        <v>422</v>
      </c>
      <c r="AF518" s="7" t="str">
        <f aca="false">IF(AD518&lt;AE518,AD518,AE518)</f>
        <v>Bowler, Executioner, Freeze, Golden Knight, Graveyard, Inferno Dragon, Tornado, Zappies</v>
      </c>
      <c r="AG518" s="7" t="str">
        <f aca="false">IF(AD518&lt;AE518,AE518,AD518)</f>
        <v>Electro Spirit, Fisherman, Lightning, Phoenix, Royal Giant, Skeleton King, The Log, Tombstone</v>
      </c>
      <c r="AH518" s="7" t="str">
        <f aca="false">IF(AD518=AF518,AA518,IF(AA518="Win","Loss",IF(AA518="Loss","Win","Draw")))</f>
        <v>Win</v>
      </c>
      <c r="AI518" s="7" t="s">
        <v>102</v>
      </c>
    </row>
    <row r="519" customFormat="false" ht="15" hidden="false" customHeight="true" outlineLevel="0" collapsed="false">
      <c r="A519" s="7" t="s">
        <v>1683</v>
      </c>
      <c r="B519" s="7" t="n">
        <v>1</v>
      </c>
      <c r="C519" s="7" t="s">
        <v>1671</v>
      </c>
      <c r="D519" s="7" t="s">
        <v>1672</v>
      </c>
      <c r="E519" s="7" t="s">
        <v>1673</v>
      </c>
      <c r="F519" s="7" t="s">
        <v>1674</v>
      </c>
      <c r="G519" s="7" t="s">
        <v>1684</v>
      </c>
      <c r="H519" s="7" t="s">
        <v>1394</v>
      </c>
      <c r="I519" s="7" t="s">
        <v>168</v>
      </c>
      <c r="J519" s="7" t="s">
        <v>232</v>
      </c>
      <c r="K519" s="7" t="s">
        <v>169</v>
      </c>
      <c r="L519" s="7" t="s">
        <v>154</v>
      </c>
      <c r="M519" s="7" t="s">
        <v>113</v>
      </c>
      <c r="N519" s="7" t="s">
        <v>143</v>
      </c>
      <c r="O519" s="7" t="s">
        <v>97</v>
      </c>
      <c r="P519" s="7" t="s">
        <v>167</v>
      </c>
      <c r="Q519" s="7" t="s">
        <v>140</v>
      </c>
      <c r="R519" s="7" t="s">
        <v>153</v>
      </c>
      <c r="S519" s="7" t="s">
        <v>97</v>
      </c>
      <c r="T519" s="7" t="s">
        <v>226</v>
      </c>
      <c r="U519" s="7" t="s">
        <v>141</v>
      </c>
      <c r="V519" s="7" t="s">
        <v>336</v>
      </c>
      <c r="W519" s="7" t="s">
        <v>91</v>
      </c>
      <c r="X519" s="7" t="s">
        <v>113</v>
      </c>
      <c r="Y519" s="7" t="n">
        <v>3</v>
      </c>
      <c r="Z519" s="7" t="n">
        <v>0</v>
      </c>
      <c r="AA519" s="7" t="str">
        <f aca="false">IF(Y519&gt;Z519,"Win",IF(Y519&lt;Z519,"Loss","Draw"))</f>
        <v>Win</v>
      </c>
      <c r="AB519" s="7" t="s">
        <v>99</v>
      </c>
      <c r="AC519" s="7" t="s">
        <v>99</v>
      </c>
      <c r="AD519" s="7" t="s">
        <v>1685</v>
      </c>
      <c r="AE519" s="7" t="s">
        <v>477</v>
      </c>
      <c r="AF519" s="7" t="str">
        <f aca="false">IF(AD519&lt;AE519,AD519,AE519)</f>
        <v>Baby Dragon, Bomb Tower, Ice Spirit, Lightning, Mighty Miner, Royal Hogs, Skeletons, The Log</v>
      </c>
      <c r="AG519" s="7" t="str">
        <f aca="false">IF(AD519&lt;AE519,AE519,AD519)</f>
        <v>Barbarian Barrel, Bomb Tower, Goblinstein, Magic Archer, Miner, Skeletons, Tornado, Wall Breakers</v>
      </c>
      <c r="AH519" s="7" t="str">
        <f aca="false">IF(AD519=AF519,AA519,IF(AA519="Win","Loss",IF(AA519="Loss","Win","Draw")))</f>
        <v>Win</v>
      </c>
      <c r="AI519" s="7" t="s">
        <v>102</v>
      </c>
    </row>
    <row r="520" customFormat="false" ht="15" hidden="false" customHeight="true" outlineLevel="0" collapsed="false">
      <c r="A520" s="7" t="s">
        <v>1683</v>
      </c>
      <c r="B520" s="7" t="n">
        <v>2</v>
      </c>
      <c r="C520" s="7" t="s">
        <v>1671</v>
      </c>
      <c r="D520" s="7" t="s">
        <v>1672</v>
      </c>
      <c r="E520" s="7" t="s">
        <v>1673</v>
      </c>
      <c r="F520" s="7" t="s">
        <v>1674</v>
      </c>
      <c r="G520" s="7" t="s">
        <v>1686</v>
      </c>
      <c r="H520" s="7" t="s">
        <v>1394</v>
      </c>
      <c r="I520" s="7" t="s">
        <v>210</v>
      </c>
      <c r="J520" s="7" t="s">
        <v>83</v>
      </c>
      <c r="K520" s="7" t="s">
        <v>293</v>
      </c>
      <c r="L520" s="7" t="s">
        <v>94</v>
      </c>
      <c r="M520" s="7" t="s">
        <v>87</v>
      </c>
      <c r="N520" s="7" t="s">
        <v>147</v>
      </c>
      <c r="O520" s="7" t="s">
        <v>155</v>
      </c>
      <c r="P520" s="7" t="s">
        <v>231</v>
      </c>
      <c r="Q520" s="7" t="s">
        <v>84</v>
      </c>
      <c r="R520" s="7" t="s">
        <v>115</v>
      </c>
      <c r="S520" s="7" t="s">
        <v>107</v>
      </c>
      <c r="T520" s="7" t="s">
        <v>130</v>
      </c>
      <c r="U520" s="7" t="s">
        <v>111</v>
      </c>
      <c r="V520" s="7" t="s">
        <v>88</v>
      </c>
      <c r="W520" s="7" t="s">
        <v>109</v>
      </c>
      <c r="X520" s="7" t="s">
        <v>144</v>
      </c>
      <c r="Y520" s="7" t="n">
        <v>0</v>
      </c>
      <c r="Z520" s="7" t="n">
        <v>1</v>
      </c>
      <c r="AA520" s="7" t="str">
        <f aca="false">IF(Y520&gt;Z520,"Win",IF(Y520&lt;Z520,"Loss","Draw"))</f>
        <v>Loss</v>
      </c>
      <c r="AB520" s="7" t="s">
        <v>99</v>
      </c>
      <c r="AC520" s="7" t="s">
        <v>99</v>
      </c>
      <c r="AD520" s="7" t="s">
        <v>1687</v>
      </c>
      <c r="AE520" s="7" t="s">
        <v>315</v>
      </c>
      <c r="AF520" s="7" t="str">
        <f aca="false">IF(AD520&lt;AE520,AD520,AE520)</f>
        <v>Berserker, Dark Prince, Fireball, Furnace, Mega Knight, Rage, Ram Rider, Spirit Empress</v>
      </c>
      <c r="AG520" s="7" t="str">
        <f aca="false">IF(AD520&lt;AE520,AE520,AD520)</f>
        <v>Bomber, Fire Spirit, Giant Snowball, Goblin Drill, Goblins, Poison, Ronin, Tesla</v>
      </c>
      <c r="AH520" s="7" t="str">
        <f aca="false">IF(AD520=AF520,AA520,IF(AA520="Win","Loss",IF(AA520="Loss","Win","Draw")))</f>
        <v>Loss</v>
      </c>
      <c r="AI520" s="7" t="s">
        <v>102</v>
      </c>
    </row>
    <row r="521" customFormat="false" ht="15" hidden="false" customHeight="true" outlineLevel="0" collapsed="false">
      <c r="A521" s="7" t="s">
        <v>1683</v>
      </c>
      <c r="B521" s="7" t="n">
        <v>3</v>
      </c>
      <c r="C521" s="7" t="s">
        <v>1671</v>
      </c>
      <c r="D521" s="7" t="s">
        <v>1672</v>
      </c>
      <c r="E521" s="7" t="s">
        <v>1673</v>
      </c>
      <c r="F521" s="7" t="s">
        <v>1674</v>
      </c>
      <c r="G521" s="7" t="s">
        <v>1688</v>
      </c>
      <c r="H521" s="7" t="s">
        <v>81</v>
      </c>
      <c r="I521" s="7" t="s">
        <v>180</v>
      </c>
      <c r="J521" s="7" t="s">
        <v>181</v>
      </c>
      <c r="K521" s="7" t="s">
        <v>144</v>
      </c>
      <c r="L521" s="7" t="s">
        <v>182</v>
      </c>
      <c r="M521" s="7" t="s">
        <v>183</v>
      </c>
      <c r="N521" s="7" t="s">
        <v>120</v>
      </c>
      <c r="O521" s="7" t="s">
        <v>115</v>
      </c>
      <c r="P521" s="7" t="s">
        <v>111</v>
      </c>
      <c r="Q521" s="7" t="s">
        <v>169</v>
      </c>
      <c r="R521" s="7" t="s">
        <v>83</v>
      </c>
      <c r="S521" s="7" t="s">
        <v>168</v>
      </c>
      <c r="T521" s="7" t="s">
        <v>87</v>
      </c>
      <c r="U521" s="7" t="s">
        <v>89</v>
      </c>
      <c r="V521" s="7" t="s">
        <v>174</v>
      </c>
      <c r="W521" s="7" t="s">
        <v>154</v>
      </c>
      <c r="X521" s="7" t="s">
        <v>167</v>
      </c>
      <c r="Y521" s="7" t="n">
        <v>0</v>
      </c>
      <c r="Z521" s="7" t="n">
        <v>1</v>
      </c>
      <c r="AA521" s="7" t="str">
        <f aca="false">IF(Y521&gt;Z521,"Win",IF(Y521&lt;Z521,"Loss","Draw"))</f>
        <v>Loss</v>
      </c>
      <c r="AB521" s="7" t="s">
        <v>99</v>
      </c>
      <c r="AC521" s="7" t="s">
        <v>99</v>
      </c>
      <c r="AD521" s="7" t="s">
        <v>1689</v>
      </c>
      <c r="AE521" s="7" t="s">
        <v>1690</v>
      </c>
      <c r="AF521" s="7" t="str">
        <f aca="false">IF(AD521&lt;AE521,AD521,AE521)</f>
        <v>Baby Dragon, Berserker, Dark Prince, Goblin Hut, Heal Spirit, Lightning, Royal Hogs, The Log</v>
      </c>
      <c r="AG521" s="7" t="str">
        <f aca="false">IF(AD521&lt;AE521,AE521,AD521)</f>
        <v>Earthquake, Fire Spirit, Goblins, Hog Rider, Monk, Royal Delivery, Tesla, Wizard</v>
      </c>
      <c r="AH521" s="7" t="str">
        <f aca="false">IF(AD521=AF521,AA521,IF(AA521="Win","Loss",IF(AA521="Loss","Win","Draw")))</f>
        <v>Win</v>
      </c>
      <c r="AI521" s="7" t="s">
        <v>102</v>
      </c>
    </row>
    <row r="522" customFormat="false" ht="15" hidden="false" customHeight="true" outlineLevel="0" collapsed="false">
      <c r="A522" s="5" t="s">
        <v>1691</v>
      </c>
      <c r="B522" s="5" t="n">
        <v>1</v>
      </c>
      <c r="C522" s="5" t="s">
        <v>1671</v>
      </c>
      <c r="D522" s="5" t="s">
        <v>1672</v>
      </c>
      <c r="E522" s="5" t="s">
        <v>1692</v>
      </c>
      <c r="F522" s="5" t="s">
        <v>1693</v>
      </c>
      <c r="G522" s="5" t="s">
        <v>1694</v>
      </c>
      <c r="H522" s="5" t="s">
        <v>1394</v>
      </c>
      <c r="I522" s="5" t="s">
        <v>132</v>
      </c>
      <c r="J522" s="5" t="s">
        <v>91</v>
      </c>
      <c r="K522" s="5" t="s">
        <v>1695</v>
      </c>
      <c r="L522" s="5" t="s">
        <v>136</v>
      </c>
      <c r="M522" s="5" t="s">
        <v>109</v>
      </c>
      <c r="N522" s="5" t="s">
        <v>146</v>
      </c>
      <c r="O522" s="5" t="s">
        <v>336</v>
      </c>
      <c r="P522" s="5" t="s">
        <v>159</v>
      </c>
      <c r="Q522" s="5" t="s">
        <v>158</v>
      </c>
      <c r="R522" s="5" t="s">
        <v>213</v>
      </c>
      <c r="S522" s="5" t="s">
        <v>84</v>
      </c>
      <c r="T522" s="5" t="s">
        <v>156</v>
      </c>
      <c r="U522" s="5" t="s">
        <v>85</v>
      </c>
      <c r="V522" s="5" t="s">
        <v>202</v>
      </c>
      <c r="W522" s="5" t="s">
        <v>97</v>
      </c>
      <c r="X522" s="5" t="s">
        <v>112</v>
      </c>
      <c r="Y522" s="5" t="n">
        <v>2</v>
      </c>
      <c r="Z522" s="5" t="n">
        <v>1</v>
      </c>
      <c r="AA522" s="5" t="str">
        <f aca="false">IF(Y522&gt;Z522,"Win",IF(Y522&lt;Z522,"Loss","Draw"))</f>
        <v>Win</v>
      </c>
      <c r="AB522" s="5" t="s">
        <v>98</v>
      </c>
      <c r="AC522" s="5" t="s">
        <v>99</v>
      </c>
      <c r="AD522" s="5" t="s">
        <v>1696</v>
      </c>
      <c r="AE522" s="5" t="s">
        <v>1697</v>
      </c>
      <c r="AF522" s="5" t="str">
        <f aca="false">IF(AD522&lt;AE522,AD522,AE522)</f>
        <v>Arrows, Bowler, Giant, Giant Snowball, Graveyard, Skeletons, Witch, Zappies</v>
      </c>
      <c r="AG522" s="5" t="str">
        <f aca="false">IF(AD522&lt;AE522,AE522,AD522)</f>
        <v>Barbarian Barrel, Electro Dragon, Elixir Collector, Golem, Lumberjack, Ronin, Skeleton Dragons, Tornado</v>
      </c>
      <c r="AH522" s="5" t="str">
        <f aca="false">IF(AD522=AF522,AA522,IF(AA522="Win","Loss",IF(AA522="Loss","Win","Draw")))</f>
        <v>Loss</v>
      </c>
      <c r="AI522" s="5" t="s">
        <v>102</v>
      </c>
    </row>
    <row r="523" customFormat="false" ht="15" hidden="false" customHeight="true" outlineLevel="0" collapsed="false">
      <c r="A523" s="5" t="s">
        <v>1691</v>
      </c>
      <c r="B523" s="5" t="n">
        <v>2</v>
      </c>
      <c r="C523" s="5" t="s">
        <v>1671</v>
      </c>
      <c r="D523" s="5" t="s">
        <v>1672</v>
      </c>
      <c r="E523" s="5" t="s">
        <v>1692</v>
      </c>
      <c r="F523" s="5" t="s">
        <v>1693</v>
      </c>
      <c r="G523" s="5" t="s">
        <v>1698</v>
      </c>
      <c r="H523" s="5" t="s">
        <v>1394</v>
      </c>
      <c r="I523" s="5" t="s">
        <v>116</v>
      </c>
      <c r="J523" s="5" t="s">
        <v>153</v>
      </c>
      <c r="K523" s="5" t="s">
        <v>92</v>
      </c>
      <c r="L523" s="5" t="s">
        <v>119</v>
      </c>
      <c r="M523" s="5" t="s">
        <v>154</v>
      </c>
      <c r="N523" s="5" t="s">
        <v>117</v>
      </c>
      <c r="O523" s="5" t="s">
        <v>97</v>
      </c>
      <c r="P523" s="5" t="s">
        <v>167</v>
      </c>
      <c r="Q523" s="5" t="s">
        <v>200</v>
      </c>
      <c r="R523" s="5" t="s">
        <v>145</v>
      </c>
      <c r="S523" s="5" t="s">
        <v>131</v>
      </c>
      <c r="T523" s="5" t="s">
        <v>135</v>
      </c>
      <c r="U523" s="5" t="s">
        <v>94</v>
      </c>
      <c r="V523" s="5" t="s">
        <v>195</v>
      </c>
      <c r="W523" s="5" t="s">
        <v>244</v>
      </c>
      <c r="X523" s="5" t="s">
        <v>226</v>
      </c>
      <c r="Y523" s="5" t="n">
        <v>1</v>
      </c>
      <c r="Z523" s="5" t="n">
        <v>0</v>
      </c>
      <c r="AA523" s="5" t="str">
        <f aca="false">IF(Y523&gt;Z523,"Win",IF(Y523&lt;Z523,"Loss","Draw"))</f>
        <v>Win</v>
      </c>
      <c r="AB523" s="5" t="s">
        <v>98</v>
      </c>
      <c r="AC523" s="5" t="s">
        <v>99</v>
      </c>
      <c r="AD523" s="5" t="s">
        <v>684</v>
      </c>
      <c r="AE523" s="5" t="s">
        <v>1699</v>
      </c>
      <c r="AF523" s="5" t="str">
        <f aca="false">IF(AD523&lt;AE523,AD523,AE523)</f>
        <v>Balloon, Fireball, Goblin Cage, Ice Golem, Inferno Dragon, Mega Minion, Miner, Zap</v>
      </c>
      <c r="AG523" s="5" t="str">
        <f aca="false">IF(AD523&lt;AE523,AE523,AD523)</f>
        <v>Cannon Cart, Goblinstein, Lightning, Minions, Mortar, Royal Ghost, Skeletons, The Log</v>
      </c>
      <c r="AH523" s="5" t="str">
        <f aca="false">IF(AD523=AF523,AA523,IF(AA523="Win","Loss",IF(AA523="Loss","Win","Draw")))</f>
        <v>Loss</v>
      </c>
      <c r="AI523" s="5" t="s">
        <v>102</v>
      </c>
    </row>
    <row r="524" customFormat="false" ht="15" hidden="false" customHeight="true" outlineLevel="0" collapsed="false">
      <c r="A524" s="5" t="s">
        <v>1691</v>
      </c>
      <c r="B524" s="5" t="n">
        <v>3</v>
      </c>
      <c r="C524" s="5" t="s">
        <v>1671</v>
      </c>
      <c r="D524" s="5" t="s">
        <v>1672</v>
      </c>
      <c r="E524" s="5" t="s">
        <v>1692</v>
      </c>
      <c r="F524" s="5" t="s">
        <v>1693</v>
      </c>
      <c r="G524" s="5" t="s">
        <v>1700</v>
      </c>
      <c r="H524" s="5" t="s">
        <v>1394</v>
      </c>
      <c r="I524" s="5" t="s">
        <v>239</v>
      </c>
      <c r="J524" s="5" t="s">
        <v>199</v>
      </c>
      <c r="K524" s="5" t="s">
        <v>210</v>
      </c>
      <c r="L524" s="5" t="s">
        <v>227</v>
      </c>
      <c r="M524" s="5" t="s">
        <v>86</v>
      </c>
      <c r="N524" s="5" t="s">
        <v>393</v>
      </c>
      <c r="O524" s="5" t="s">
        <v>240</v>
      </c>
      <c r="P524" s="5" t="s">
        <v>257</v>
      </c>
      <c r="Q524" s="5" t="s">
        <v>239</v>
      </c>
      <c r="R524" s="5" t="s">
        <v>180</v>
      </c>
      <c r="S524" s="5" t="s">
        <v>199</v>
      </c>
      <c r="T524" s="5" t="s">
        <v>412</v>
      </c>
      <c r="U524" s="5" t="s">
        <v>93</v>
      </c>
      <c r="V524" s="5" t="s">
        <v>92</v>
      </c>
      <c r="W524" s="5" t="s">
        <v>117</v>
      </c>
      <c r="X524" s="5" t="s">
        <v>257</v>
      </c>
      <c r="Y524" s="5" t="n">
        <v>0</v>
      </c>
      <c r="Z524" s="5" t="n">
        <v>1</v>
      </c>
      <c r="AA524" s="5" t="str">
        <f aca="false">IF(Y524&gt;Z524,"Win",IF(Y524&lt;Z524,"Loss","Draw"))</f>
        <v>Loss</v>
      </c>
      <c r="AB524" s="5" t="s">
        <v>98</v>
      </c>
      <c r="AC524" s="5" t="s">
        <v>99</v>
      </c>
      <c r="AD524" s="5" t="s">
        <v>1701</v>
      </c>
      <c r="AE524" s="5" t="s">
        <v>1702</v>
      </c>
      <c r="AF524" s="5" t="str">
        <f aca="false">IF(AD524&lt;AE524,AD524,AE524)</f>
        <v>Bandit, Battle Ram, Electro Wizard, Goblin Demolisher, Golden Knight, Mega Knight, Mother Witch, Vines</v>
      </c>
      <c r="AG524" s="5" t="str">
        <f aca="false">IF(AD524&lt;AE524,AE524,AD524)</f>
        <v>Battle Ram, Electro Spirit, Golden Knight, Minions, P.E.K.K.A, Royal Ghost, Vines, Wizard</v>
      </c>
      <c r="AH524" s="5" t="str">
        <f aca="false">IF(AD524=AF524,AA524,IF(AA524="Win","Loss",IF(AA524="Loss","Win","Draw")))</f>
        <v>Loss</v>
      </c>
      <c r="AI524" s="5" t="s">
        <v>102</v>
      </c>
    </row>
    <row r="525" customFormat="false" ht="15" hidden="false" customHeight="true" outlineLevel="0" collapsed="false">
      <c r="A525" s="7" t="s">
        <v>1703</v>
      </c>
      <c r="B525" s="7" t="n">
        <v>1</v>
      </c>
      <c r="C525" s="7" t="s">
        <v>1671</v>
      </c>
      <c r="D525" s="7" t="s">
        <v>1672</v>
      </c>
      <c r="E525" s="7" t="s">
        <v>1692</v>
      </c>
      <c r="F525" s="7" t="s">
        <v>1693</v>
      </c>
      <c r="G525" s="7" t="s">
        <v>1704</v>
      </c>
      <c r="H525" s="7" t="s">
        <v>1394</v>
      </c>
      <c r="I525" s="7" t="s">
        <v>169</v>
      </c>
      <c r="J525" s="7" t="s">
        <v>199</v>
      </c>
      <c r="K525" s="7" t="s">
        <v>200</v>
      </c>
      <c r="L525" s="7" t="s">
        <v>136</v>
      </c>
      <c r="M525" s="7" t="s">
        <v>154</v>
      </c>
      <c r="N525" s="7" t="s">
        <v>191</v>
      </c>
      <c r="O525" s="7" t="s">
        <v>336</v>
      </c>
      <c r="P525" s="7" t="s">
        <v>91</v>
      </c>
      <c r="Q525" s="7" t="s">
        <v>287</v>
      </c>
      <c r="R525" s="7" t="s">
        <v>145</v>
      </c>
      <c r="S525" s="7" t="s">
        <v>131</v>
      </c>
      <c r="T525" s="7" t="s">
        <v>257</v>
      </c>
      <c r="U525" s="7" t="s">
        <v>94</v>
      </c>
      <c r="V525" s="7" t="s">
        <v>169</v>
      </c>
      <c r="W525" s="7" t="s">
        <v>148</v>
      </c>
      <c r="X525" s="7" t="s">
        <v>110</v>
      </c>
      <c r="Y525" s="7" t="n">
        <v>0</v>
      </c>
      <c r="Z525" s="7" t="n">
        <v>1</v>
      </c>
      <c r="AA525" s="7" t="str">
        <f aca="false">IF(Y525&gt;Z525,"Win",IF(Y525&lt;Z525,"Loss","Draw"))</f>
        <v>Loss</v>
      </c>
      <c r="AB525" s="7" t="s">
        <v>99</v>
      </c>
      <c r="AC525" s="7" t="s">
        <v>99</v>
      </c>
      <c r="AD525" s="7" t="s">
        <v>778</v>
      </c>
      <c r="AE525" s="7" t="s">
        <v>1705</v>
      </c>
      <c r="AF525" s="7" t="str">
        <f aca="false">IF(AD525&lt;AE525,AD525,AE525)</f>
        <v>Baby Dragon, Balloon, Fireball, Guards, Lava Hound, Mega Minion, Valkyrie, Vines</v>
      </c>
      <c r="AG525" s="7" t="str">
        <f aca="false">IF(AD525&lt;AE525,AE525,AD525)</f>
        <v>Baby Dragon, Barbarian Barrel, Goblin Cage, Golden Knight, Golem, Ice Wizard, Lightning, Tornado</v>
      </c>
      <c r="AH525" s="7" t="str">
        <f aca="false">IF(AD525=AF525,AA525,IF(AA525="Win","Loss",IF(AA525="Loss","Win","Draw")))</f>
        <v>Win</v>
      </c>
      <c r="AI525" s="7" t="s">
        <v>102</v>
      </c>
    </row>
    <row r="526" customFormat="false" ht="15" hidden="false" customHeight="true" outlineLevel="0" collapsed="false">
      <c r="A526" s="7" t="s">
        <v>1703</v>
      </c>
      <c r="B526" s="7" t="n">
        <v>2</v>
      </c>
      <c r="C526" s="7" t="s">
        <v>1671</v>
      </c>
      <c r="D526" s="7" t="s">
        <v>1672</v>
      </c>
      <c r="E526" s="7" t="s">
        <v>1692</v>
      </c>
      <c r="F526" s="7" t="s">
        <v>1693</v>
      </c>
      <c r="G526" s="7" t="s">
        <v>1706</v>
      </c>
      <c r="H526" s="7" t="s">
        <v>1394</v>
      </c>
      <c r="I526" s="7" t="s">
        <v>114</v>
      </c>
      <c r="J526" s="7" t="s">
        <v>318</v>
      </c>
      <c r="K526" s="7" t="s">
        <v>319</v>
      </c>
      <c r="L526" s="7" t="s">
        <v>257</v>
      </c>
      <c r="M526" s="7" t="s">
        <v>176</v>
      </c>
      <c r="N526" s="7" t="s">
        <v>227</v>
      </c>
      <c r="O526" s="7" t="s">
        <v>118</v>
      </c>
      <c r="P526" s="7" t="s">
        <v>140</v>
      </c>
      <c r="Q526" s="7" t="s">
        <v>84</v>
      </c>
      <c r="R526" s="7" t="s">
        <v>180</v>
      </c>
      <c r="S526" s="7" t="s">
        <v>107</v>
      </c>
      <c r="T526" s="7" t="s">
        <v>88</v>
      </c>
      <c r="U526" s="7" t="s">
        <v>87</v>
      </c>
      <c r="V526" s="7" t="s">
        <v>111</v>
      </c>
      <c r="W526" s="7" t="s">
        <v>97</v>
      </c>
      <c r="X526" s="7" t="s">
        <v>170</v>
      </c>
      <c r="Y526" s="7" t="n">
        <v>0</v>
      </c>
      <c r="Z526" s="7" t="n">
        <v>1</v>
      </c>
      <c r="AA526" s="7" t="str">
        <f aca="false">IF(Y526&gt;Z526,"Win",IF(Y526&lt;Z526,"Loss","Draw"))</f>
        <v>Loss</v>
      </c>
      <c r="AB526" s="7" t="s">
        <v>99</v>
      </c>
      <c r="AC526" s="7" t="s">
        <v>99</v>
      </c>
      <c r="AD526" s="7" t="s">
        <v>320</v>
      </c>
      <c r="AE526" s="7" t="s">
        <v>1707</v>
      </c>
      <c r="AF526" s="7" t="str">
        <f aca="false">IF(AD526&lt;AE526,AD526,AE526)</f>
        <v>Berserker, Cannon, Fire Spirit, Giant Snowball, Goblin Drill, Poison, Skeletons, Wizard</v>
      </c>
      <c r="AG526" s="7" t="str">
        <f aca="false">IF(AD526&lt;AE526,AE526,AD526)</f>
        <v>Dart Goblin, Mother Witch, Rascals, Skeleton Army, Skeleton Barrel, Skeleton King, Vines, Wall Breakers</v>
      </c>
      <c r="AH526" s="7" t="str">
        <f aca="false">IF(AD526=AF526,AA526,IF(AA526="Win","Loss",IF(AA526="Loss","Win","Draw")))</f>
        <v>Win</v>
      </c>
      <c r="AI526" s="7" t="s">
        <v>102</v>
      </c>
    </row>
    <row r="527" customFormat="false" ht="15" hidden="false" customHeight="true" outlineLevel="0" collapsed="false">
      <c r="A527" s="7" t="s">
        <v>1703</v>
      </c>
      <c r="B527" s="7" t="n">
        <v>3</v>
      </c>
      <c r="C527" s="7" t="s">
        <v>1671</v>
      </c>
      <c r="D527" s="7" t="s">
        <v>1672</v>
      </c>
      <c r="E527" s="7" t="s">
        <v>1692</v>
      </c>
      <c r="F527" s="7" t="s">
        <v>1693</v>
      </c>
      <c r="G527" s="7" t="s">
        <v>1708</v>
      </c>
      <c r="H527" s="7" t="s">
        <v>216</v>
      </c>
      <c r="I527" s="7" t="s">
        <v>168</v>
      </c>
      <c r="J527" s="7" t="s">
        <v>232</v>
      </c>
      <c r="K527" s="7" t="s">
        <v>375</v>
      </c>
      <c r="L527" s="7" t="s">
        <v>88</v>
      </c>
      <c r="M527" s="7" t="s">
        <v>97</v>
      </c>
      <c r="N527" s="7" t="s">
        <v>93</v>
      </c>
      <c r="O527" s="7" t="s">
        <v>167</v>
      </c>
      <c r="P527" s="7" t="s">
        <v>170</v>
      </c>
      <c r="Q527" s="7" t="s">
        <v>132</v>
      </c>
      <c r="R527" s="7" t="s">
        <v>199</v>
      </c>
      <c r="S527" s="7" t="s">
        <v>239</v>
      </c>
      <c r="T527" s="7" t="s">
        <v>174</v>
      </c>
      <c r="U527" s="7" t="s">
        <v>183</v>
      </c>
      <c r="V527" s="7" t="s">
        <v>393</v>
      </c>
      <c r="W527" s="7" t="s">
        <v>245</v>
      </c>
      <c r="X527" s="7" t="s">
        <v>112</v>
      </c>
      <c r="Y527" s="7" t="n">
        <v>1</v>
      </c>
      <c r="Z527" s="7" t="n">
        <v>0</v>
      </c>
      <c r="AA527" s="7" t="str">
        <f aca="false">IF(Y527&gt;Z527,"Win",IF(Y527&lt;Z527,"Loss","Draw"))</f>
        <v>Win</v>
      </c>
      <c r="AB527" s="7" t="s">
        <v>99</v>
      </c>
      <c r="AC527" s="7" t="s">
        <v>99</v>
      </c>
      <c r="AD527" s="7" t="s">
        <v>1709</v>
      </c>
      <c r="AE527" s="7" t="s">
        <v>1710</v>
      </c>
      <c r="AF527" s="7" t="str">
        <f aca="false">IF(AD527&lt;AE527,AD527,AE527)</f>
        <v>Arrows, Battle Ram, Earthquake, Electro Wizard, Golden Knight, Heal Spirit, Lumberjack, Three Musketeers</v>
      </c>
      <c r="AG527" s="7" t="str">
        <f aca="false">IF(AD527&lt;AE527,AE527,AD527)</f>
        <v>Cannon, Electro Spirit, Executioner, Mighty Miner, Poison, Royal Hogs, Skeletons, The Log</v>
      </c>
      <c r="AH527" s="7" t="str">
        <f aca="false">IF(AD527=AF527,AA527,IF(AA527="Win","Loss",IF(AA527="Loss","Win","Draw")))</f>
        <v>Loss</v>
      </c>
      <c r="AI527" s="7" t="s">
        <v>102</v>
      </c>
    </row>
    <row r="528" customFormat="false" ht="15" hidden="false" customHeight="true" outlineLevel="0" collapsed="false">
      <c r="A528" s="7" t="s">
        <v>1711</v>
      </c>
      <c r="B528" s="7" t="n">
        <v>1</v>
      </c>
      <c r="C528" s="7" t="s">
        <v>1671</v>
      </c>
      <c r="D528" s="7" t="s">
        <v>1672</v>
      </c>
      <c r="E528" s="7" t="s">
        <v>1692</v>
      </c>
      <c r="F528" s="7" t="s">
        <v>1693</v>
      </c>
      <c r="G528" s="7" t="s">
        <v>1712</v>
      </c>
      <c r="H528" s="7" t="s">
        <v>1394</v>
      </c>
      <c r="I528" s="7" t="s">
        <v>114</v>
      </c>
      <c r="J528" s="7" t="s">
        <v>115</v>
      </c>
      <c r="K528" s="7" t="s">
        <v>116</v>
      </c>
      <c r="L528" s="7" t="s">
        <v>109</v>
      </c>
      <c r="M528" s="7" t="s">
        <v>94</v>
      </c>
      <c r="N528" s="7" t="s">
        <v>176</v>
      </c>
      <c r="O528" s="7" t="s">
        <v>118</v>
      </c>
      <c r="P528" s="7" t="s">
        <v>91</v>
      </c>
      <c r="Q528" s="7" t="s">
        <v>210</v>
      </c>
      <c r="R528" s="7" t="s">
        <v>209</v>
      </c>
      <c r="S528" s="7" t="s">
        <v>170</v>
      </c>
      <c r="T528" s="7" t="s">
        <v>143</v>
      </c>
      <c r="U528" s="7" t="s">
        <v>97</v>
      </c>
      <c r="V528" s="7" t="s">
        <v>167</v>
      </c>
      <c r="W528" s="7" t="s">
        <v>182</v>
      </c>
      <c r="X528" s="7" t="s">
        <v>154</v>
      </c>
      <c r="Y528" s="7" t="n">
        <v>0</v>
      </c>
      <c r="Z528" s="7" t="n">
        <v>1</v>
      </c>
      <c r="AA528" s="7" t="str">
        <f aca="false">IF(Y528&gt;Z528,"Win",IF(Y528&lt;Z528,"Loss","Draw"))</f>
        <v>Loss</v>
      </c>
      <c r="AB528" s="7" t="s">
        <v>99</v>
      </c>
      <c r="AC528" s="7" t="s">
        <v>99</v>
      </c>
      <c r="AD528" s="7" t="s">
        <v>692</v>
      </c>
      <c r="AE528" s="7" t="s">
        <v>1713</v>
      </c>
      <c r="AF528" s="7" t="str">
        <f aca="false">IF(AD528&lt;AE528,AD528,AE528)</f>
        <v>Barbarian Barrel, Dart Goblin, Fireball, Goblins, Mortar, Rascals, Ronin, Skeleton Barrel</v>
      </c>
      <c r="AG528" s="7" t="str">
        <f aca="false">IF(AD528&lt;AE528,AE528,AD528)</f>
        <v>Cannon, Hog Rider, Ice Spirit, Lightning, Mega Knight, Musketeer, Skeletons, The Log</v>
      </c>
      <c r="AH528" s="7" t="str">
        <f aca="false">IF(AD528=AF528,AA528,IF(AA528="Win","Loss",IF(AA528="Loss","Win","Draw")))</f>
        <v>Loss</v>
      </c>
      <c r="AI528" s="7" t="s">
        <v>102</v>
      </c>
    </row>
    <row r="529" customFormat="false" ht="15" hidden="false" customHeight="true" outlineLevel="0" collapsed="false">
      <c r="A529" s="7" t="s">
        <v>1711</v>
      </c>
      <c r="B529" s="7" t="n">
        <v>2</v>
      </c>
      <c r="C529" s="7" t="s">
        <v>1671</v>
      </c>
      <c r="D529" s="7" t="s">
        <v>1672</v>
      </c>
      <c r="E529" s="7" t="s">
        <v>1692</v>
      </c>
      <c r="F529" s="7" t="s">
        <v>1693</v>
      </c>
      <c r="G529" s="7" t="s">
        <v>1714</v>
      </c>
      <c r="H529" s="7" t="s">
        <v>1394</v>
      </c>
      <c r="I529" s="7" t="s">
        <v>168</v>
      </c>
      <c r="J529" s="7" t="s">
        <v>83</v>
      </c>
      <c r="K529" s="7" t="s">
        <v>169</v>
      </c>
      <c r="L529" s="7" t="s">
        <v>87</v>
      </c>
      <c r="M529" s="7" t="s">
        <v>154</v>
      </c>
      <c r="N529" s="7" t="s">
        <v>89</v>
      </c>
      <c r="O529" s="7" t="s">
        <v>93</v>
      </c>
      <c r="P529" s="7" t="s">
        <v>167</v>
      </c>
      <c r="Q529" s="7" t="s">
        <v>130</v>
      </c>
      <c r="R529" s="7" t="s">
        <v>199</v>
      </c>
      <c r="S529" s="7" t="s">
        <v>141</v>
      </c>
      <c r="T529" s="7" t="s">
        <v>336</v>
      </c>
      <c r="U529" s="7" t="s">
        <v>109</v>
      </c>
      <c r="V529" s="7" t="s">
        <v>92</v>
      </c>
      <c r="W529" s="7" t="s">
        <v>107</v>
      </c>
      <c r="X529" s="7" t="s">
        <v>202</v>
      </c>
      <c r="Y529" s="7" t="n">
        <v>1</v>
      </c>
      <c r="Z529" s="7" t="n">
        <v>0</v>
      </c>
      <c r="AA529" s="7" t="str">
        <f aca="false">IF(Y529&gt;Z529,"Win",IF(Y529&lt;Z529,"Loss","Draw"))</f>
        <v>Win</v>
      </c>
      <c r="AB529" s="7" t="s">
        <v>99</v>
      </c>
      <c r="AC529" s="7" t="s">
        <v>99</v>
      </c>
      <c r="AD529" s="7" t="s">
        <v>1040</v>
      </c>
      <c r="AE529" s="7" t="s">
        <v>1715</v>
      </c>
      <c r="AF529" s="7" t="str">
        <f aca="false">IF(AD529&lt;AE529,AD529,AE529)</f>
        <v>Baby Dragon, Berserker, Dark Prince, Electro Spirit, Goblin Hut, Lightning, Royal Hogs, The Log</v>
      </c>
      <c r="AG529" s="7" t="str">
        <f aca="false">IF(AD529&lt;AE529,AE529,AD529)</f>
        <v>Bomber, Goblin Drill, Golden Knight, Magic Archer, Ronin, Royal Ghost, Tornado, Zappies</v>
      </c>
      <c r="AH529" s="7" t="str">
        <f aca="false">IF(AD529=AF529,AA529,IF(AA529="Win","Loss",IF(AA529="Loss","Win","Draw")))</f>
        <v>Win</v>
      </c>
      <c r="AI529" s="7" t="s">
        <v>102</v>
      </c>
    </row>
    <row r="530" customFormat="false" ht="15" hidden="false" customHeight="true" outlineLevel="0" collapsed="false">
      <c r="A530" s="7" t="s">
        <v>1711</v>
      </c>
      <c r="B530" s="7" t="n">
        <v>3</v>
      </c>
      <c r="C530" s="7" t="s">
        <v>1671</v>
      </c>
      <c r="D530" s="7" t="s">
        <v>1672</v>
      </c>
      <c r="E530" s="7" t="s">
        <v>1692</v>
      </c>
      <c r="F530" s="7" t="s">
        <v>1693</v>
      </c>
      <c r="G530" s="7" t="s">
        <v>1716</v>
      </c>
      <c r="H530" s="7" t="s">
        <v>1394</v>
      </c>
      <c r="I530" s="7" t="s">
        <v>132</v>
      </c>
      <c r="J530" s="7" t="s">
        <v>131</v>
      </c>
      <c r="K530" s="7" t="s">
        <v>200</v>
      </c>
      <c r="L530" s="7" t="s">
        <v>90</v>
      </c>
      <c r="M530" s="7" t="s">
        <v>365</v>
      </c>
      <c r="N530" s="7" t="s">
        <v>257</v>
      </c>
      <c r="O530" s="7" t="s">
        <v>111</v>
      </c>
      <c r="P530" s="7" t="s">
        <v>174</v>
      </c>
      <c r="Q530" s="7" t="s">
        <v>114</v>
      </c>
      <c r="R530" s="7" t="s">
        <v>318</v>
      </c>
      <c r="S530" s="7" t="s">
        <v>140</v>
      </c>
      <c r="T530" s="7" t="s">
        <v>118</v>
      </c>
      <c r="U530" s="7" t="s">
        <v>655</v>
      </c>
      <c r="V530" s="7" t="s">
        <v>146</v>
      </c>
      <c r="W530" s="7" t="s">
        <v>227</v>
      </c>
      <c r="X530" s="7" t="s">
        <v>94</v>
      </c>
      <c r="Y530" s="7" t="n">
        <v>0</v>
      </c>
      <c r="Z530" s="7" t="n">
        <v>1</v>
      </c>
      <c r="AA530" s="7" t="str">
        <f aca="false">IF(Y530&gt;Z530,"Win",IF(Y530&lt;Z530,"Loss","Draw"))</f>
        <v>Loss</v>
      </c>
      <c r="AB530" s="7" t="s">
        <v>99</v>
      </c>
      <c r="AC530" s="7" t="s">
        <v>99</v>
      </c>
      <c r="AD530" s="7" t="s">
        <v>1717</v>
      </c>
      <c r="AE530" s="7" t="s">
        <v>1718</v>
      </c>
      <c r="AF530" s="7" t="str">
        <f aca="false">IF(AD530&lt;AE530,AD530,AE530)</f>
        <v>Fire Spirit, Goblin Cage, Heal Spirit, Lumberjack, Mega Minion, Phoenix, Royal Giant, Vines</v>
      </c>
      <c r="AG530" s="7" t="str">
        <f aca="false">IF(AD530&lt;AE530,AE530,AD530)</f>
        <v>Fireball, Goblin Gang, Mother Witch, Rascals, Skeleton Barrel, Skeleton Dragons, Skeleton King, Wall Breakers</v>
      </c>
      <c r="AH530" s="7" t="str">
        <f aca="false">IF(AD530=AF530,AA530,IF(AA530="Win","Loss",IF(AA530="Loss","Win","Draw")))</f>
        <v>Loss</v>
      </c>
      <c r="AI530" s="7" t="s">
        <v>102</v>
      </c>
    </row>
    <row r="531" customFormat="false" ht="15" hidden="false" customHeight="true" outlineLevel="0" collapsed="false">
      <c r="A531" s="7" t="s">
        <v>1719</v>
      </c>
      <c r="B531" s="7" t="n">
        <v>1</v>
      </c>
      <c r="C531" s="7" t="s">
        <v>1671</v>
      </c>
      <c r="D531" s="7" t="s">
        <v>1672</v>
      </c>
      <c r="E531" s="7" t="s">
        <v>1692</v>
      </c>
      <c r="F531" s="7" t="s">
        <v>1693</v>
      </c>
      <c r="G531" s="7" t="s">
        <v>1720</v>
      </c>
      <c r="H531" s="7" t="s">
        <v>1394</v>
      </c>
      <c r="I531" s="7" t="s">
        <v>132</v>
      </c>
      <c r="J531" s="7" t="s">
        <v>131</v>
      </c>
      <c r="K531" s="7" t="s">
        <v>135</v>
      </c>
      <c r="L531" s="7" t="s">
        <v>136</v>
      </c>
      <c r="M531" s="7" t="s">
        <v>134</v>
      </c>
      <c r="N531" s="7" t="s">
        <v>133</v>
      </c>
      <c r="O531" s="7" t="s">
        <v>130</v>
      </c>
      <c r="P531" s="7" t="s">
        <v>112</v>
      </c>
      <c r="Q531" s="7" t="s">
        <v>158</v>
      </c>
      <c r="R531" s="7" t="s">
        <v>156</v>
      </c>
      <c r="S531" s="7" t="s">
        <v>132</v>
      </c>
      <c r="T531" s="7" t="s">
        <v>155</v>
      </c>
      <c r="U531" s="7" t="s">
        <v>365</v>
      </c>
      <c r="V531" s="7" t="s">
        <v>112</v>
      </c>
      <c r="W531" s="7" t="s">
        <v>326</v>
      </c>
      <c r="X531" s="7" t="s">
        <v>174</v>
      </c>
      <c r="Y531" s="7" t="n">
        <v>0</v>
      </c>
      <c r="Z531" s="7" t="n">
        <v>3</v>
      </c>
      <c r="AA531" s="7" t="str">
        <f aca="false">IF(Y531&gt;Z531,"Win",IF(Y531&lt;Z531,"Loss","Draw"))</f>
        <v>Loss</v>
      </c>
      <c r="AB531" s="7" t="s">
        <v>99</v>
      </c>
      <c r="AC531" s="7" t="s">
        <v>99</v>
      </c>
      <c r="AD531" s="7" t="s">
        <v>138</v>
      </c>
      <c r="AE531" s="7" t="s">
        <v>1721</v>
      </c>
      <c r="AF531" s="7" t="str">
        <f aca="false">IF(AD531&lt;AE531,AD531,AE531)</f>
        <v>Arrows, Bomber, Elite Barbarians, Golem, Lumberjack, Mega Minion, Night Witch, Zap</v>
      </c>
      <c r="AG531" s="7" t="str">
        <f aca="false">IF(AD531&lt;AE531,AE531,AD531)</f>
        <v>Arrows, Giant, Heal Spirit, Lumberjack, Phoenix, Rage, Void, Witch</v>
      </c>
      <c r="AH531" s="7" t="str">
        <f aca="false">IF(AD531=AF531,AA531,IF(AA531="Win","Loss",IF(AA531="Loss","Win","Draw")))</f>
        <v>Loss</v>
      </c>
      <c r="AI531" s="7" t="s">
        <v>102</v>
      </c>
    </row>
    <row r="532" customFormat="false" ht="15" hidden="false" customHeight="true" outlineLevel="0" collapsed="false">
      <c r="A532" s="7" t="s">
        <v>1719</v>
      </c>
      <c r="B532" s="7" t="n">
        <v>2</v>
      </c>
      <c r="C532" s="7" t="s">
        <v>1671</v>
      </c>
      <c r="D532" s="7" t="s">
        <v>1672</v>
      </c>
      <c r="E532" s="7" t="s">
        <v>1692</v>
      </c>
      <c r="F532" s="7" t="s">
        <v>1693</v>
      </c>
      <c r="G532" s="7" t="s">
        <v>1722</v>
      </c>
      <c r="H532" s="7" t="s">
        <v>1394</v>
      </c>
      <c r="I532" s="7" t="s">
        <v>195</v>
      </c>
      <c r="J532" s="7" t="s">
        <v>199</v>
      </c>
      <c r="K532" s="7" t="s">
        <v>375</v>
      </c>
      <c r="L532" s="7" t="s">
        <v>85</v>
      </c>
      <c r="M532" s="7" t="s">
        <v>213</v>
      </c>
      <c r="N532" s="7" t="s">
        <v>336</v>
      </c>
      <c r="O532" s="7" t="s">
        <v>202</v>
      </c>
      <c r="P532" s="7" t="s">
        <v>420</v>
      </c>
      <c r="Q532" s="7" t="s">
        <v>82</v>
      </c>
      <c r="R532" s="7" t="s">
        <v>91</v>
      </c>
      <c r="S532" s="7" t="s">
        <v>198</v>
      </c>
      <c r="T532" s="7" t="s">
        <v>94</v>
      </c>
      <c r="U532" s="7" t="s">
        <v>93</v>
      </c>
      <c r="V532" s="7" t="s">
        <v>182</v>
      </c>
      <c r="W532" s="7" t="s">
        <v>200</v>
      </c>
      <c r="X532" s="7" t="s">
        <v>201</v>
      </c>
      <c r="Y532" s="7" t="n">
        <v>1</v>
      </c>
      <c r="Z532" s="7" t="n">
        <v>0</v>
      </c>
      <c r="AA532" s="7" t="str">
        <f aca="false">IF(Y532&gt;Z532,"Win",IF(Y532&lt;Z532,"Loss","Draw"))</f>
        <v>Win</v>
      </c>
      <c r="AB532" s="7" t="s">
        <v>99</v>
      </c>
      <c r="AC532" s="7" t="s">
        <v>99</v>
      </c>
      <c r="AD532" s="7" t="s">
        <v>422</v>
      </c>
      <c r="AE532" s="7" t="s">
        <v>1723</v>
      </c>
      <c r="AF532" s="7" t="str">
        <f aca="false">IF(AD532&lt;AE532,AD532,AE532)</f>
        <v>Archers, Barbarian Barrel, Electro Spirit, Fireball, Flying Machine, Goblin Cage, Hog Rider, Royal Recruits</v>
      </c>
      <c r="AG532" s="7" t="str">
        <f aca="false">IF(AD532&lt;AE532,AE532,AD532)</f>
        <v>Bowler, Executioner, Freeze, Golden Knight, Graveyard, Inferno Dragon, Tornado, Zappies</v>
      </c>
      <c r="AH532" s="7" t="str">
        <f aca="false">IF(AD532=AF532,AA532,IF(AA532="Win","Loss",IF(AA532="Loss","Win","Draw")))</f>
        <v>Loss</v>
      </c>
      <c r="AI532" s="7" t="s">
        <v>102</v>
      </c>
    </row>
    <row r="533" customFormat="false" ht="15" hidden="false" customHeight="true" outlineLevel="0" collapsed="false">
      <c r="A533" s="7" t="s">
        <v>1719</v>
      </c>
      <c r="B533" s="7" t="n">
        <v>3</v>
      </c>
      <c r="C533" s="7" t="s">
        <v>1671</v>
      </c>
      <c r="D533" s="7" t="s">
        <v>1672</v>
      </c>
      <c r="E533" s="7" t="s">
        <v>1692</v>
      </c>
      <c r="F533" s="7" t="s">
        <v>1693</v>
      </c>
      <c r="G533" s="7" t="s">
        <v>1724</v>
      </c>
      <c r="H533" s="7" t="s">
        <v>1394</v>
      </c>
      <c r="I533" s="7" t="s">
        <v>239</v>
      </c>
      <c r="J533" s="7" t="s">
        <v>244</v>
      </c>
      <c r="K533" s="7" t="s">
        <v>92</v>
      </c>
      <c r="L533" s="7" t="s">
        <v>245</v>
      </c>
      <c r="M533" s="7" t="s">
        <v>96</v>
      </c>
      <c r="N533" s="7" t="s">
        <v>240</v>
      </c>
      <c r="O533" s="7" t="s">
        <v>91</v>
      </c>
      <c r="P533" s="7" t="s">
        <v>159</v>
      </c>
      <c r="Q533" s="7" t="s">
        <v>195</v>
      </c>
      <c r="R533" s="7" t="s">
        <v>145</v>
      </c>
      <c r="S533" s="7" t="s">
        <v>213</v>
      </c>
      <c r="T533" s="7" t="s">
        <v>128</v>
      </c>
      <c r="U533" s="7" t="s">
        <v>169</v>
      </c>
      <c r="V533" s="7" t="s">
        <v>336</v>
      </c>
      <c r="W533" s="7" t="s">
        <v>84</v>
      </c>
      <c r="X533" s="7" t="s">
        <v>420</v>
      </c>
      <c r="Y533" s="7" t="n">
        <v>2</v>
      </c>
      <c r="Z533" s="7" t="n">
        <v>1</v>
      </c>
      <c r="AA533" s="7" t="str">
        <f aca="false">IF(Y533&gt;Z533,"Win",IF(Y533&lt;Z533,"Loss","Draw"))</f>
        <v>Win</v>
      </c>
      <c r="AB533" s="7" t="s">
        <v>99</v>
      </c>
      <c r="AC533" s="7" t="s">
        <v>99</v>
      </c>
      <c r="AD533" s="7" t="s">
        <v>1725</v>
      </c>
      <c r="AE533" s="7" t="s">
        <v>1726</v>
      </c>
      <c r="AF533" s="7" t="str">
        <f aca="false">IF(AD533&lt;AE533,AD533,AE533)</f>
        <v>Baby Dragon, Balloon, Bowler, Freeze, Giant Snowball, Inferno Dragon, Knight, Tornado</v>
      </c>
      <c r="AG533" s="7" t="str">
        <f aca="false">IF(AD533&lt;AE533,AE533,AD533)</f>
        <v>Bandit, Barbarian Barrel, Battle Ram, Elixir Collector, Hunter, Ice Golem, Royal Ghost, Three Musketeers</v>
      </c>
      <c r="AH533" s="7" t="str">
        <f aca="false">IF(AD533=AF533,AA533,IF(AA533="Win","Loss",IF(AA533="Loss","Win","Draw")))</f>
        <v>Loss</v>
      </c>
      <c r="AI533" s="7" t="s">
        <v>102</v>
      </c>
    </row>
    <row r="534" customFormat="false" ht="15" hidden="false" customHeight="true" outlineLevel="0" collapsed="false">
      <c r="A534" s="5" t="s">
        <v>1727</v>
      </c>
      <c r="B534" s="5" t="n">
        <v>1</v>
      </c>
      <c r="C534" s="5" t="s">
        <v>1671</v>
      </c>
      <c r="D534" s="5" t="s">
        <v>1672</v>
      </c>
      <c r="E534" s="5" t="s">
        <v>1728</v>
      </c>
      <c r="F534" s="5" t="s">
        <v>1729</v>
      </c>
      <c r="G534" s="5" t="s">
        <v>1730</v>
      </c>
      <c r="H534" s="5" t="s">
        <v>1394</v>
      </c>
      <c r="I534" s="5" t="s">
        <v>1695</v>
      </c>
      <c r="J534" s="5" t="s">
        <v>157</v>
      </c>
      <c r="K534" s="5" t="s">
        <v>132</v>
      </c>
      <c r="L534" s="5" t="s">
        <v>159</v>
      </c>
      <c r="M534" s="5" t="s">
        <v>336</v>
      </c>
      <c r="N534" s="5" t="s">
        <v>130</v>
      </c>
      <c r="O534" s="5" t="s">
        <v>136</v>
      </c>
      <c r="P534" s="5" t="s">
        <v>146</v>
      </c>
      <c r="Q534" s="5" t="s">
        <v>195</v>
      </c>
      <c r="R534" s="5" t="s">
        <v>318</v>
      </c>
      <c r="S534" s="5" t="s">
        <v>319</v>
      </c>
      <c r="T534" s="5" t="s">
        <v>327</v>
      </c>
      <c r="U534" s="5" t="s">
        <v>145</v>
      </c>
      <c r="V534" s="5" t="s">
        <v>225</v>
      </c>
      <c r="W534" s="5" t="s">
        <v>112</v>
      </c>
      <c r="X534" s="5" t="s">
        <v>420</v>
      </c>
      <c r="Y534" s="5" t="n">
        <v>1</v>
      </c>
      <c r="Z534" s="5" t="n">
        <v>0</v>
      </c>
      <c r="AA534" s="5" t="str">
        <f aca="false">IF(Y534&gt;Z534,"Win",IF(Y534&lt;Z534,"Loss","Draw"))</f>
        <v>Win</v>
      </c>
      <c r="AB534" s="5" t="s">
        <v>98</v>
      </c>
      <c r="AC534" s="5" t="s">
        <v>99</v>
      </c>
      <c r="AD534" s="5" t="s">
        <v>1731</v>
      </c>
      <c r="AE534" s="5" t="s">
        <v>1732</v>
      </c>
      <c r="AF534" s="5" t="str">
        <f aca="false">IF(AD534&lt;AE534,AD534,AE534)</f>
        <v>Arrows, Balloon, Bats, Freeze, Giant Skeleton, Inferno Dragon, Skeleton Army, Skeleton King</v>
      </c>
      <c r="AG534" s="5" t="str">
        <f aca="false">IF(AD534&lt;AE534,AE534,AD534)</f>
        <v>Bomber, Electro Dragon, Elixir Collector, Golem, Lumberjack, Mini P.E.K.K.A, Skeleton Dragons, Tornado</v>
      </c>
      <c r="AH534" s="5" t="str">
        <f aca="false">IF(AD534=AF534,AA534,IF(AA534="Win","Loss",IF(AA534="Loss","Win","Draw")))</f>
        <v>Loss</v>
      </c>
      <c r="AI534" s="5" t="s">
        <v>123</v>
      </c>
    </row>
    <row r="535" customFormat="false" ht="15" hidden="false" customHeight="true" outlineLevel="0" collapsed="false">
      <c r="A535" s="5" t="s">
        <v>1727</v>
      </c>
      <c r="B535" s="5" t="n">
        <v>2</v>
      </c>
      <c r="C535" s="5" t="s">
        <v>1671</v>
      </c>
      <c r="D535" s="5" t="s">
        <v>1672</v>
      </c>
      <c r="E535" s="5" t="s">
        <v>1728</v>
      </c>
      <c r="F535" s="5" t="s">
        <v>1729</v>
      </c>
      <c r="G535" s="5" t="s">
        <v>1733</v>
      </c>
      <c r="H535" s="5" t="s">
        <v>81</v>
      </c>
      <c r="I535" s="5" t="s">
        <v>168</v>
      </c>
      <c r="J535" s="5" t="s">
        <v>83</v>
      </c>
      <c r="K535" s="5" t="s">
        <v>169</v>
      </c>
      <c r="L535" s="5" t="s">
        <v>154</v>
      </c>
      <c r="M535" s="5" t="s">
        <v>93</v>
      </c>
      <c r="N535" s="5" t="s">
        <v>87</v>
      </c>
      <c r="O535" s="5" t="s">
        <v>89</v>
      </c>
      <c r="P535" s="5" t="s">
        <v>91</v>
      </c>
      <c r="Q535" s="5" t="s">
        <v>195</v>
      </c>
      <c r="R535" s="5" t="s">
        <v>318</v>
      </c>
      <c r="S535" s="5" t="s">
        <v>319</v>
      </c>
      <c r="T535" s="5" t="s">
        <v>327</v>
      </c>
      <c r="U535" s="5" t="s">
        <v>145</v>
      </c>
      <c r="V535" s="5" t="s">
        <v>225</v>
      </c>
      <c r="W535" s="5" t="s">
        <v>112</v>
      </c>
      <c r="X535" s="5" t="s">
        <v>420</v>
      </c>
      <c r="Y535" s="5" t="n">
        <v>1</v>
      </c>
      <c r="Z535" s="5" t="n">
        <v>0</v>
      </c>
      <c r="AA535" s="5" t="str">
        <f aca="false">IF(Y535&gt;Z535,"Win",IF(Y535&lt;Z535,"Loss","Draw"))</f>
        <v>Win</v>
      </c>
      <c r="AB535" s="5" t="s">
        <v>98</v>
      </c>
      <c r="AC535" s="5" t="s">
        <v>99</v>
      </c>
      <c r="AD535" s="5" t="s">
        <v>527</v>
      </c>
      <c r="AE535" s="5" t="s">
        <v>1732</v>
      </c>
      <c r="AF535" s="5" t="str">
        <f aca="false">IF(AD535&lt;AE535,AD535,AE535)</f>
        <v>Arrows, Balloon, Bats, Freeze, Giant Skeleton, Inferno Dragon, Skeleton Army, Skeleton King</v>
      </c>
      <c r="AG535" s="5" t="str">
        <f aca="false">IF(AD535&lt;AE535,AE535,AD535)</f>
        <v>Baby Dragon, Barbarian Barrel, Berserker, Dark Prince, Electro Spirit, Goblin Hut, Lightning, Royal Hogs</v>
      </c>
      <c r="AH535" s="5" t="str">
        <f aca="false">IF(AD535=AF535,AA535,IF(AA535="Win","Loss",IF(AA535="Loss","Win","Draw")))</f>
        <v>Loss</v>
      </c>
      <c r="AI535" s="5" t="s">
        <v>123</v>
      </c>
    </row>
    <row r="536" customFormat="false" ht="16.5" hidden="false" customHeight="true" outlineLevel="0" collapsed="false">
      <c r="A536" s="5" t="s">
        <v>1734</v>
      </c>
      <c r="B536" s="5" t="n">
        <v>1</v>
      </c>
      <c r="C536" s="5" t="s">
        <v>1671</v>
      </c>
      <c r="D536" s="5" t="s">
        <v>1672</v>
      </c>
      <c r="E536" s="6" t="s">
        <v>1735</v>
      </c>
      <c r="F536" s="5" t="s">
        <v>1736</v>
      </c>
      <c r="G536" s="5" t="s">
        <v>1737</v>
      </c>
      <c r="H536" s="5" t="s">
        <v>216</v>
      </c>
      <c r="I536" s="5" t="s">
        <v>210</v>
      </c>
      <c r="J536" s="5" t="s">
        <v>199</v>
      </c>
      <c r="K536" s="5" t="s">
        <v>135</v>
      </c>
      <c r="L536" s="5" t="s">
        <v>87</v>
      </c>
      <c r="M536" s="5" t="s">
        <v>147</v>
      </c>
      <c r="N536" s="5" t="s">
        <v>227</v>
      </c>
      <c r="O536" s="5" t="s">
        <v>231</v>
      </c>
      <c r="P536" s="5" t="s">
        <v>94</v>
      </c>
      <c r="Q536" s="5" t="s">
        <v>142</v>
      </c>
      <c r="R536" s="5" t="s">
        <v>141</v>
      </c>
      <c r="S536" s="5" t="s">
        <v>140</v>
      </c>
      <c r="T536" s="5" t="s">
        <v>144</v>
      </c>
      <c r="U536" s="5" t="s">
        <v>287</v>
      </c>
      <c r="V536" s="5" t="s">
        <v>120</v>
      </c>
      <c r="W536" s="5" t="s">
        <v>143</v>
      </c>
      <c r="X536" s="5" t="s">
        <v>111</v>
      </c>
      <c r="Y536" s="5" t="n">
        <v>3</v>
      </c>
      <c r="Z536" s="5" t="n">
        <v>1</v>
      </c>
      <c r="AA536" s="5" t="str">
        <f aca="false">IF(Y536&gt;Z536,"Win",IF(Y536&lt;Z536,"Loss","Draw"))</f>
        <v>Win</v>
      </c>
      <c r="AB536" s="5" t="s">
        <v>98</v>
      </c>
      <c r="AC536" s="5" t="s">
        <v>99</v>
      </c>
      <c r="AD536" s="5" t="s">
        <v>1738</v>
      </c>
      <c r="AE536" s="5" t="s">
        <v>924</v>
      </c>
      <c r="AF536" s="5" t="str">
        <f aca="false">IF(AD536&lt;AE536,AD536,AE536)</f>
        <v>Berserker, Fireball, Golden Knight, Mega Knight, Mother Witch, Ram Rider, Spirit Empress, Zap</v>
      </c>
      <c r="AG536" s="5" t="str">
        <f aca="false">IF(AD536&lt;AE536,AE536,AD536)</f>
        <v>Fire Spirit, Goblin Barrel, Ice Spirit, Magic Archer, Royal Delivery, Tesla, Valkyrie, Wall Breakers</v>
      </c>
      <c r="AH536" s="5" t="str">
        <f aca="false">IF(AD536=AF536,AA536,IF(AA536="Win","Loss",IF(AA536="Loss","Win","Draw")))</f>
        <v>Win</v>
      </c>
      <c r="AI536" s="5" t="s">
        <v>123</v>
      </c>
    </row>
    <row r="537" customFormat="false" ht="16.5" hidden="false" customHeight="true" outlineLevel="0" collapsed="false">
      <c r="A537" s="5" t="s">
        <v>1734</v>
      </c>
      <c r="B537" s="5" t="n">
        <v>2</v>
      </c>
      <c r="C537" s="5" t="s">
        <v>1671</v>
      </c>
      <c r="D537" s="5" t="s">
        <v>1672</v>
      </c>
      <c r="E537" s="6" t="s">
        <v>1735</v>
      </c>
      <c r="F537" s="5" t="s">
        <v>1736</v>
      </c>
      <c r="G537" s="5" t="s">
        <v>314</v>
      </c>
      <c r="H537" s="5" t="s">
        <v>216</v>
      </c>
      <c r="I537" s="5" t="s">
        <v>168</v>
      </c>
      <c r="J537" s="5" t="s">
        <v>232</v>
      </c>
      <c r="K537" s="5" t="s">
        <v>169</v>
      </c>
      <c r="L537" s="5" t="s">
        <v>167</v>
      </c>
      <c r="M537" s="5" t="s">
        <v>170</v>
      </c>
      <c r="N537" s="5" t="s">
        <v>154</v>
      </c>
      <c r="O537" s="5" t="s">
        <v>97</v>
      </c>
      <c r="P537" s="5" t="s">
        <v>93</v>
      </c>
      <c r="Q537" s="5" t="s">
        <v>84</v>
      </c>
      <c r="R537" s="5" t="s">
        <v>156</v>
      </c>
      <c r="S537" s="5" t="s">
        <v>158</v>
      </c>
      <c r="T537" s="5" t="s">
        <v>213</v>
      </c>
      <c r="U537" s="5" t="s">
        <v>85</v>
      </c>
      <c r="V537" s="5" t="s">
        <v>117</v>
      </c>
      <c r="W537" s="5" t="s">
        <v>110</v>
      </c>
      <c r="X537" s="5" t="s">
        <v>112</v>
      </c>
      <c r="Y537" s="5" t="n">
        <v>1</v>
      </c>
      <c r="Z537" s="5" t="n">
        <v>0</v>
      </c>
      <c r="AA537" s="5" t="str">
        <f aca="false">IF(Y537&gt;Z537,"Win",IF(Y537&lt;Z537,"Loss","Draw"))</f>
        <v>Win</v>
      </c>
      <c r="AB537" s="5" t="s">
        <v>98</v>
      </c>
      <c r="AC537" s="5" t="s">
        <v>99</v>
      </c>
      <c r="AD537" s="5" t="s">
        <v>418</v>
      </c>
      <c r="AE537" s="5" t="s">
        <v>1228</v>
      </c>
      <c r="AF537" s="5" t="str">
        <f aca="false">IF(AD537&lt;AE537,AD537,AE537)</f>
        <v>Arrows, Bowler, Giant, Giant Snowball, Graveyard, Guards, Minions, Witch</v>
      </c>
      <c r="AG537" s="5" t="str">
        <f aca="false">IF(AD537&lt;AE537,AE537,AD537)</f>
        <v>Baby Dragon, Cannon, Electro Spirit, Lightning, Mighty Miner, Royal Hogs, Skeletons, The Log</v>
      </c>
      <c r="AH537" s="5" t="str">
        <f aca="false">IF(AD537=AF537,AA537,IF(AA537="Win","Loss",IF(AA537="Loss","Win","Draw")))</f>
        <v>Loss</v>
      </c>
      <c r="AI537" s="5" t="s">
        <v>123</v>
      </c>
    </row>
    <row r="538" customFormat="false" ht="16.5" hidden="false" customHeight="true" outlineLevel="0" collapsed="false">
      <c r="A538" s="5" t="s">
        <v>1739</v>
      </c>
      <c r="B538" s="5" t="n">
        <v>1</v>
      </c>
      <c r="C538" s="5" t="s">
        <v>1671</v>
      </c>
      <c r="D538" s="5" t="s">
        <v>1672</v>
      </c>
      <c r="E538" s="6" t="s">
        <v>1740</v>
      </c>
      <c r="F538" s="5" t="s">
        <v>1741</v>
      </c>
      <c r="G538" s="5" t="s">
        <v>1742</v>
      </c>
      <c r="H538" s="5" t="s">
        <v>251</v>
      </c>
      <c r="I538" s="5" t="s">
        <v>210</v>
      </c>
      <c r="J538" s="5" t="s">
        <v>145</v>
      </c>
      <c r="K538" s="5" t="s">
        <v>169</v>
      </c>
      <c r="L538" s="5" t="s">
        <v>135</v>
      </c>
      <c r="M538" s="5" t="s">
        <v>89</v>
      </c>
      <c r="N538" s="5" t="s">
        <v>336</v>
      </c>
      <c r="O538" s="5" t="s">
        <v>110</v>
      </c>
      <c r="P538" s="5" t="s">
        <v>226</v>
      </c>
      <c r="Q538" s="5" t="s">
        <v>293</v>
      </c>
      <c r="R538" s="5" t="s">
        <v>199</v>
      </c>
      <c r="S538" s="5" t="s">
        <v>239</v>
      </c>
      <c r="T538" s="5" t="s">
        <v>94</v>
      </c>
      <c r="U538" s="5" t="s">
        <v>240</v>
      </c>
      <c r="V538" s="5" t="s">
        <v>393</v>
      </c>
      <c r="W538" s="5" t="s">
        <v>412</v>
      </c>
      <c r="X538" s="5" t="s">
        <v>135</v>
      </c>
      <c r="Y538" s="5" t="n">
        <v>0</v>
      </c>
      <c r="Z538" s="5" t="n">
        <v>1</v>
      </c>
      <c r="AA538" s="5" t="str">
        <f aca="false">IF(Y538&gt;Z538,"Win",IF(Y538&lt;Z538,"Loss","Draw"))</f>
        <v>Loss</v>
      </c>
      <c r="AB538" s="5" t="s">
        <v>98</v>
      </c>
      <c r="AC538" s="5" t="s">
        <v>99</v>
      </c>
      <c r="AD538" s="5" t="s">
        <v>1743</v>
      </c>
      <c r="AE538" s="5" t="s">
        <v>1744</v>
      </c>
      <c r="AF538" s="5" t="str">
        <f aca="false">IF(AD538&lt;AE538,AD538,AE538)</f>
        <v>Baby Dragon, Balloon, Goblin Hut, Guards, Mega Knight, Miner, Tornado, Zap</v>
      </c>
      <c r="AG538" s="5" t="str">
        <f aca="false">IF(AD538&lt;AE538,AE538,AD538)</f>
        <v>Bandit, Battle Ram, Electro Wizard, Fireball, Furnace, Golden Knight, P.E.K.K.A, Zap</v>
      </c>
      <c r="AH538" s="5" t="str">
        <f aca="false">IF(AD538=AF538,AA538,IF(AA538="Win","Loss",IF(AA538="Loss","Win","Draw")))</f>
        <v>Loss</v>
      </c>
      <c r="AI538" s="5" t="s">
        <v>123</v>
      </c>
    </row>
    <row r="539" customFormat="false" ht="16.5" hidden="false" customHeight="true" outlineLevel="0" collapsed="false">
      <c r="A539" s="5" t="s">
        <v>1739</v>
      </c>
      <c r="B539" s="5" t="n">
        <v>2</v>
      </c>
      <c r="C539" s="5" t="s">
        <v>1671</v>
      </c>
      <c r="D539" s="5" t="s">
        <v>1672</v>
      </c>
      <c r="E539" s="6" t="s">
        <v>1740</v>
      </c>
      <c r="F539" s="5" t="s">
        <v>1741</v>
      </c>
      <c r="G539" s="5" t="s">
        <v>1745</v>
      </c>
      <c r="H539" s="5" t="s">
        <v>251</v>
      </c>
      <c r="I539" s="5" t="s">
        <v>116</v>
      </c>
      <c r="J539" s="5" t="s">
        <v>181</v>
      </c>
      <c r="K539" s="5" t="s">
        <v>114</v>
      </c>
      <c r="L539" s="5" t="s">
        <v>202</v>
      </c>
      <c r="M539" s="5" t="s">
        <v>176</v>
      </c>
      <c r="N539" s="5" t="s">
        <v>94</v>
      </c>
      <c r="O539" s="5" t="s">
        <v>167</v>
      </c>
      <c r="P539" s="5" t="s">
        <v>86</v>
      </c>
      <c r="Q539" s="5" t="s">
        <v>130</v>
      </c>
      <c r="R539" s="5" t="s">
        <v>91</v>
      </c>
      <c r="S539" s="5" t="s">
        <v>90</v>
      </c>
      <c r="T539" s="5" t="s">
        <v>95</v>
      </c>
      <c r="U539" s="5" t="s">
        <v>257</v>
      </c>
      <c r="V539" s="5" t="s">
        <v>96</v>
      </c>
      <c r="W539" s="5" t="s">
        <v>97</v>
      </c>
      <c r="X539" s="5" t="s">
        <v>93</v>
      </c>
      <c r="Y539" s="5" t="n">
        <v>1</v>
      </c>
      <c r="Z539" s="5" t="n">
        <v>0</v>
      </c>
      <c r="AA539" s="5" t="str">
        <f aca="false">IF(Y539&gt;Z539,"Win",IF(Y539&lt;Z539,"Loss","Draw"))</f>
        <v>Win</v>
      </c>
      <c r="AB539" s="5" t="s">
        <v>98</v>
      </c>
      <c r="AC539" s="5" t="s">
        <v>99</v>
      </c>
      <c r="AD539" s="5" t="s">
        <v>1746</v>
      </c>
      <c r="AE539" s="5" t="s">
        <v>1747</v>
      </c>
      <c r="AF539" s="5" t="str">
        <f aca="false">IF(AD539&lt;AE539,AD539,AE539)</f>
        <v>Barbarian Barrel, Bomber, Electro Spirit, Fisherman, Hunter, Royal Giant, Skeletons, Vines</v>
      </c>
      <c r="AG539" s="5" t="str">
        <f aca="false">IF(AD539&lt;AE539,AE539,AD539)</f>
        <v>Dart Goblin, Fireball, Goblin Demolisher, Monk, Mortar, Skeleton Barrel, The Log, Zappies</v>
      </c>
      <c r="AH539" s="5" t="str">
        <f aca="false">IF(AD539=AF539,AA539,IF(AA539="Win","Loss",IF(AA539="Loss","Win","Draw")))</f>
        <v>Loss</v>
      </c>
      <c r="AI539" s="5" t="s">
        <v>123</v>
      </c>
    </row>
    <row r="540" customFormat="false" ht="16.5" hidden="false" customHeight="true" outlineLevel="0" collapsed="false">
      <c r="A540" s="5" t="s">
        <v>1739</v>
      </c>
      <c r="B540" s="5" t="n">
        <v>3</v>
      </c>
      <c r="C540" s="5" t="s">
        <v>1671</v>
      </c>
      <c r="D540" s="5" t="s">
        <v>1672</v>
      </c>
      <c r="E540" s="6" t="s">
        <v>1740</v>
      </c>
      <c r="F540" s="5" t="s">
        <v>1741</v>
      </c>
      <c r="G540" s="5" t="s">
        <v>1748</v>
      </c>
      <c r="H540" s="5" t="s">
        <v>251</v>
      </c>
      <c r="I540" s="5" t="s">
        <v>84</v>
      </c>
      <c r="J540" s="5" t="s">
        <v>213</v>
      </c>
      <c r="K540" s="5" t="s">
        <v>170</v>
      </c>
      <c r="L540" s="5" t="s">
        <v>88</v>
      </c>
      <c r="M540" s="5" t="s">
        <v>146</v>
      </c>
      <c r="N540" s="5" t="s">
        <v>109</v>
      </c>
      <c r="O540" s="5" t="s">
        <v>85</v>
      </c>
      <c r="P540" s="5" t="s">
        <v>303</v>
      </c>
      <c r="Q540" s="5" t="s">
        <v>198</v>
      </c>
      <c r="R540" s="5" t="s">
        <v>83</v>
      </c>
      <c r="S540" s="5" t="s">
        <v>200</v>
      </c>
      <c r="T540" s="5" t="s">
        <v>174</v>
      </c>
      <c r="U540" s="5" t="s">
        <v>112</v>
      </c>
      <c r="V540" s="5" t="s">
        <v>182</v>
      </c>
      <c r="W540" s="5" t="s">
        <v>201</v>
      </c>
      <c r="X540" s="5" t="s">
        <v>202</v>
      </c>
      <c r="Y540" s="5" t="n">
        <v>0</v>
      </c>
      <c r="Z540" s="5" t="n">
        <v>1</v>
      </c>
      <c r="AA540" s="5" t="str">
        <f aca="false">IF(Y540&gt;Z540,"Win",IF(Y540&lt;Z540,"Loss","Draw"))</f>
        <v>Loss</v>
      </c>
      <c r="AB540" s="5" t="s">
        <v>98</v>
      </c>
      <c r="AC540" s="5" t="s">
        <v>99</v>
      </c>
      <c r="AD540" s="5" t="s">
        <v>1749</v>
      </c>
      <c r="AE540" s="5" t="s">
        <v>1750</v>
      </c>
      <c r="AF540" s="5" t="str">
        <f aca="false">IF(AD540&lt;AE540,AD540,AE540)</f>
        <v>Arrows, Dark Prince, Flying Machine, Goblin Cage, Heal Spirit, Hog Rider, Royal Recruits, Zappies</v>
      </c>
      <c r="AG540" s="5" t="str">
        <f aca="false">IF(AD540&lt;AE540,AE540,AD540)</f>
        <v>Bowler, Cannon, Giant Snowball, Graveyard, Poison, Ronin, Skeleton Dragons, Spear Goblins</v>
      </c>
      <c r="AH540" s="5" t="str">
        <f aca="false">IF(AD540=AF540,AA540,IF(AA540="Win","Loss",IF(AA540="Loss","Win","Draw")))</f>
        <v>Win</v>
      </c>
      <c r="AI540" s="5" t="s">
        <v>123</v>
      </c>
    </row>
    <row r="541" customFormat="false" ht="15" hidden="false" customHeight="true" outlineLevel="0" collapsed="false">
      <c r="A541" s="5" t="s">
        <v>1751</v>
      </c>
      <c r="B541" s="5" t="n">
        <v>1</v>
      </c>
      <c r="C541" s="5" t="s">
        <v>1671</v>
      </c>
      <c r="D541" s="5" t="s">
        <v>1672</v>
      </c>
      <c r="E541" s="5" t="s">
        <v>1752</v>
      </c>
      <c r="F541" s="5" t="s">
        <v>1753</v>
      </c>
      <c r="G541" s="5" t="s">
        <v>1754</v>
      </c>
      <c r="H541" s="5" t="s">
        <v>1394</v>
      </c>
      <c r="I541" s="5" t="s">
        <v>168</v>
      </c>
      <c r="J541" s="5" t="s">
        <v>232</v>
      </c>
      <c r="K541" s="5" t="s">
        <v>169</v>
      </c>
      <c r="L541" s="5" t="s">
        <v>154</v>
      </c>
      <c r="M541" s="5" t="s">
        <v>97</v>
      </c>
      <c r="N541" s="5" t="s">
        <v>93</v>
      </c>
      <c r="O541" s="5" t="s">
        <v>167</v>
      </c>
      <c r="P541" s="5" t="s">
        <v>170</v>
      </c>
      <c r="Q541" s="5" t="s">
        <v>176</v>
      </c>
      <c r="R541" s="5" t="s">
        <v>115</v>
      </c>
      <c r="S541" s="5" t="s">
        <v>140</v>
      </c>
      <c r="T541" s="5" t="s">
        <v>111</v>
      </c>
      <c r="U541" s="5" t="s">
        <v>92</v>
      </c>
      <c r="V541" s="5" t="s">
        <v>170</v>
      </c>
      <c r="W541" s="5" t="s">
        <v>167</v>
      </c>
      <c r="X541" s="5" t="s">
        <v>335</v>
      </c>
      <c r="Y541" s="5" t="n">
        <v>1</v>
      </c>
      <c r="Z541" s="5" t="n">
        <v>0</v>
      </c>
      <c r="AA541" s="5" t="str">
        <f aca="false">IF(Y541&gt;Z541,"Win",IF(Y541&lt;Z541,"Loss","Draw"))</f>
        <v>Win</v>
      </c>
      <c r="AB541" s="5" t="s">
        <v>98</v>
      </c>
      <c r="AC541" s="5" t="s">
        <v>99</v>
      </c>
      <c r="AD541" s="5" t="s">
        <v>418</v>
      </c>
      <c r="AE541" s="5" t="s">
        <v>1755</v>
      </c>
      <c r="AF541" s="5" t="str">
        <f aca="false">IF(AD541&lt;AE541,AD541,AE541)</f>
        <v>Baby Dragon, Cannon, Electro Spirit, Lightning, Mighty Miner, Royal Hogs, Skeletons, The Log</v>
      </c>
      <c r="AG541" s="5" t="str">
        <f aca="false">IF(AD541&lt;AE541,AE541,AD541)</f>
        <v>Cannon, Dart Goblin, Fire Spirit, Goblins, Royal Ghost, Suspicious Bush, The Log, Wall Breakers</v>
      </c>
      <c r="AH541" s="5" t="str">
        <f aca="false">IF(AD541=AF541,AA541,IF(AA541="Win","Loss",IF(AA541="Loss","Win","Draw")))</f>
        <v>Win</v>
      </c>
      <c r="AI541" s="5" t="s">
        <v>123</v>
      </c>
    </row>
    <row r="542" customFormat="false" ht="15" hidden="false" customHeight="true" outlineLevel="0" collapsed="false">
      <c r="A542" s="5" t="s">
        <v>1751</v>
      </c>
      <c r="B542" s="5" t="n">
        <v>2</v>
      </c>
      <c r="C542" s="5" t="s">
        <v>1671</v>
      </c>
      <c r="D542" s="5" t="s">
        <v>1672</v>
      </c>
      <c r="E542" s="5" t="s">
        <v>1752</v>
      </c>
      <c r="F542" s="5" t="s">
        <v>1753</v>
      </c>
      <c r="G542" s="5" t="s">
        <v>1756</v>
      </c>
      <c r="H542" s="5" t="s">
        <v>1394</v>
      </c>
      <c r="I542" s="5" t="s">
        <v>128</v>
      </c>
      <c r="J542" s="5" t="s">
        <v>213</v>
      </c>
      <c r="K542" s="5" t="s">
        <v>84</v>
      </c>
      <c r="L542" s="5" t="s">
        <v>113</v>
      </c>
      <c r="M542" s="5" t="s">
        <v>85</v>
      </c>
      <c r="N542" s="5" t="s">
        <v>88</v>
      </c>
      <c r="O542" s="5" t="s">
        <v>87</v>
      </c>
      <c r="P542" s="5" t="s">
        <v>143</v>
      </c>
      <c r="Q542" s="5" t="s">
        <v>375</v>
      </c>
      <c r="R542" s="5" t="s">
        <v>128</v>
      </c>
      <c r="S542" s="5" t="s">
        <v>135</v>
      </c>
      <c r="T542" s="5" t="s">
        <v>93</v>
      </c>
      <c r="U542" s="5" t="s">
        <v>182</v>
      </c>
      <c r="V542" s="5" t="s">
        <v>154</v>
      </c>
      <c r="W542" s="5" t="s">
        <v>110</v>
      </c>
      <c r="X542" s="5" t="s">
        <v>336</v>
      </c>
      <c r="Y542" s="5" t="n">
        <v>1</v>
      </c>
      <c r="Z542" s="5" t="n">
        <v>0</v>
      </c>
      <c r="AA542" s="5" t="str">
        <f aca="false">IF(Y542&gt;Z542,"Win",IF(Y542&lt;Z542,"Loss","Draw"))</f>
        <v>Win</v>
      </c>
      <c r="AB542" s="5" t="s">
        <v>98</v>
      </c>
      <c r="AC542" s="5" t="s">
        <v>99</v>
      </c>
      <c r="AD542" s="5" t="s">
        <v>1757</v>
      </c>
      <c r="AE542" s="5" t="s">
        <v>1758</v>
      </c>
      <c r="AF542" s="5" t="str">
        <f aca="false">IF(AD542&lt;AE542,AD542,AE542)</f>
        <v>Berserker, Bomb Tower, Bowler, Giant Snowball, Graveyard, Ice Spirit, Knight, Poison</v>
      </c>
      <c r="AG542" s="5" t="str">
        <f aca="false">IF(AD542&lt;AE542,AE542,AD542)</f>
        <v>Electro Spirit, Executioner, Guards, Hog Rider, Knight, Lightning, Tornado, Zap</v>
      </c>
      <c r="AH542" s="5" t="str">
        <f aca="false">IF(AD542=AF542,AA542,IF(AA542="Win","Loss",IF(AA542="Loss","Win","Draw")))</f>
        <v>Win</v>
      </c>
      <c r="AI542" s="5" t="s">
        <v>123</v>
      </c>
    </row>
    <row r="543" customFormat="false" ht="15" hidden="false" customHeight="true" outlineLevel="0" collapsed="false">
      <c r="A543" s="5" t="s">
        <v>1759</v>
      </c>
      <c r="B543" s="5" t="n">
        <v>1</v>
      </c>
      <c r="C543" s="5" t="s">
        <v>1671</v>
      </c>
      <c r="D543" s="5" t="s">
        <v>1672</v>
      </c>
      <c r="E543" s="5" t="s">
        <v>1760</v>
      </c>
      <c r="F543" s="5" t="s">
        <v>1761</v>
      </c>
      <c r="G543" s="5" t="s">
        <v>1762</v>
      </c>
      <c r="H543" s="5" t="s">
        <v>1394</v>
      </c>
      <c r="I543" s="5" t="s">
        <v>210</v>
      </c>
      <c r="J543" s="5" t="s">
        <v>145</v>
      </c>
      <c r="K543" s="5" t="s">
        <v>375</v>
      </c>
      <c r="L543" s="5" t="s">
        <v>226</v>
      </c>
      <c r="M543" s="5" t="s">
        <v>135</v>
      </c>
      <c r="N543" s="5" t="s">
        <v>336</v>
      </c>
      <c r="O543" s="5" t="s">
        <v>110</v>
      </c>
      <c r="P543" s="5" t="s">
        <v>170</v>
      </c>
      <c r="Q543" s="5" t="s">
        <v>239</v>
      </c>
      <c r="R543" s="5" t="s">
        <v>115</v>
      </c>
      <c r="S543" s="5" t="s">
        <v>210</v>
      </c>
      <c r="T543" s="5" t="s">
        <v>227</v>
      </c>
      <c r="U543" s="5" t="s">
        <v>109</v>
      </c>
      <c r="V543" s="5" t="s">
        <v>146</v>
      </c>
      <c r="W543" s="5" t="s">
        <v>202</v>
      </c>
      <c r="X543" s="5" t="s">
        <v>112</v>
      </c>
      <c r="Y543" s="5" t="n">
        <v>1</v>
      </c>
      <c r="Z543" s="5" t="n">
        <v>0</v>
      </c>
      <c r="AA543" s="5" t="str">
        <f aca="false">IF(Y543&gt;Z543,"Win",IF(Y543&lt;Z543,"Loss","Draw"))</f>
        <v>Win</v>
      </c>
      <c r="AB543" s="5" t="s">
        <v>98</v>
      </c>
      <c r="AC543" s="5" t="s">
        <v>99</v>
      </c>
      <c r="AD543" s="5" t="s">
        <v>1763</v>
      </c>
      <c r="AE543" s="5" t="s">
        <v>844</v>
      </c>
      <c r="AF543" s="5" t="str">
        <f aca="false">IF(AD543&lt;AE543,AD543,AE543)</f>
        <v>Arrows, Battle Ram, Goblins, Mega Knight, Mother Witch, Ronin, Skeleton Dragons, Zappies</v>
      </c>
      <c r="AG543" s="5" t="str">
        <f aca="false">IF(AD543&lt;AE543,AE543,AD543)</f>
        <v>Balloon, Cannon, Executioner, Guards, Mega Knight, Miner, Tornado, Zap</v>
      </c>
      <c r="AH543" s="5" t="str">
        <f aca="false">IF(AD543=AF543,AA543,IF(AA543="Win","Loss",IF(AA543="Loss","Win","Draw")))</f>
        <v>Loss</v>
      </c>
      <c r="AI543" s="5" t="s">
        <v>123</v>
      </c>
    </row>
    <row r="544" customFormat="false" ht="15" hidden="false" customHeight="true" outlineLevel="0" collapsed="false">
      <c r="A544" s="5" t="s">
        <v>1759</v>
      </c>
      <c r="B544" s="5" t="n">
        <v>2</v>
      </c>
      <c r="C544" s="5" t="s">
        <v>1671</v>
      </c>
      <c r="D544" s="5" t="s">
        <v>1672</v>
      </c>
      <c r="E544" s="5" t="s">
        <v>1760</v>
      </c>
      <c r="F544" s="5" t="s">
        <v>1761</v>
      </c>
      <c r="G544" s="5" t="s">
        <v>1764</v>
      </c>
      <c r="H544" s="5" t="s">
        <v>81</v>
      </c>
      <c r="I544" s="5" t="s">
        <v>90</v>
      </c>
      <c r="J544" s="5" t="s">
        <v>181</v>
      </c>
      <c r="K544" s="5" t="s">
        <v>169</v>
      </c>
      <c r="L544" s="5" t="s">
        <v>393</v>
      </c>
      <c r="M544" s="5" t="s">
        <v>95</v>
      </c>
      <c r="N544" s="5" t="s">
        <v>94</v>
      </c>
      <c r="O544" s="5" t="s">
        <v>91</v>
      </c>
      <c r="P544" s="5" t="s">
        <v>97</v>
      </c>
      <c r="Q544" s="5" t="s">
        <v>82</v>
      </c>
      <c r="R544" s="5" t="s">
        <v>232</v>
      </c>
      <c r="S544" s="5" t="s">
        <v>144</v>
      </c>
      <c r="T544" s="5" t="s">
        <v>154</v>
      </c>
      <c r="U544" s="5" t="s">
        <v>167</v>
      </c>
      <c r="V544" s="5" t="s">
        <v>93</v>
      </c>
      <c r="W544" s="5" t="s">
        <v>182</v>
      </c>
      <c r="X544" s="5" t="s">
        <v>119</v>
      </c>
      <c r="Y544" s="5" t="n">
        <v>1</v>
      </c>
      <c r="Z544" s="5" t="n">
        <v>0</v>
      </c>
      <c r="AA544" s="5" t="str">
        <f aca="false">IF(Y544&gt;Z544,"Win",IF(Y544&lt;Z544,"Loss","Draw"))</f>
        <v>Win</v>
      </c>
      <c r="AB544" s="5" t="s">
        <v>98</v>
      </c>
      <c r="AC544" s="5" t="s">
        <v>99</v>
      </c>
      <c r="AD544" s="5" t="s">
        <v>1765</v>
      </c>
      <c r="AE544" s="5" t="s">
        <v>1766</v>
      </c>
      <c r="AF544" s="5" t="str">
        <f aca="false">IF(AD544&lt;AE544,AD544,AE544)</f>
        <v>Archers, Cannon Cart, Electro Spirit, Hog Rider, Lightning, Mighty Miner, Tesla, The Log</v>
      </c>
      <c r="AG544" s="5" t="str">
        <f aca="false">IF(AD544&lt;AE544,AE544,AD544)</f>
        <v>Baby Dragon, Barbarian Barrel, Electro Wizard, Fireball, Fisherman, Monk, Royal Giant, Skeletons</v>
      </c>
      <c r="AH544" s="5" t="str">
        <f aca="false">IF(AD544=AF544,AA544,IF(AA544="Win","Loss",IF(AA544="Loss","Win","Draw")))</f>
        <v>Loss</v>
      </c>
      <c r="AI544" s="5" t="s">
        <v>123</v>
      </c>
    </row>
    <row r="545" customFormat="false" ht="16.5" hidden="false" customHeight="true" outlineLevel="0" collapsed="false">
      <c r="A545" s="5" t="s">
        <v>1767</v>
      </c>
      <c r="B545" s="5" t="n">
        <v>1</v>
      </c>
      <c r="C545" s="5" t="s">
        <v>1671</v>
      </c>
      <c r="D545" s="5" t="s">
        <v>1672</v>
      </c>
      <c r="E545" s="6" t="s">
        <v>1768</v>
      </c>
      <c r="F545" s="5" t="s">
        <v>1769</v>
      </c>
      <c r="G545" s="5" t="s">
        <v>1770</v>
      </c>
      <c r="H545" s="5" t="s">
        <v>216</v>
      </c>
      <c r="I545" s="5" t="s">
        <v>375</v>
      </c>
      <c r="J545" s="5" t="s">
        <v>145</v>
      </c>
      <c r="K545" s="5" t="s">
        <v>135</v>
      </c>
      <c r="L545" s="5" t="s">
        <v>226</v>
      </c>
      <c r="M545" s="5" t="s">
        <v>109</v>
      </c>
      <c r="N545" s="5" t="s">
        <v>87</v>
      </c>
      <c r="O545" s="5" t="s">
        <v>336</v>
      </c>
      <c r="P545" s="5" t="s">
        <v>113</v>
      </c>
      <c r="Q545" s="5" t="s">
        <v>107</v>
      </c>
      <c r="R545" s="5" t="s">
        <v>141</v>
      </c>
      <c r="S545" s="5" t="s">
        <v>210</v>
      </c>
      <c r="T545" s="5" t="s">
        <v>113</v>
      </c>
      <c r="U545" s="5" t="s">
        <v>167</v>
      </c>
      <c r="V545" s="5" t="s">
        <v>86</v>
      </c>
      <c r="W545" s="5" t="s">
        <v>303</v>
      </c>
      <c r="X545" s="5" t="s">
        <v>336</v>
      </c>
      <c r="Y545" s="5" t="n">
        <v>1</v>
      </c>
      <c r="Z545" s="5" t="n">
        <v>0</v>
      </c>
      <c r="AA545" s="5" t="str">
        <f aca="false">IF(Y545&gt;Z545,"Win",IF(Y545&lt;Z545,"Loss","Draw"))</f>
        <v>Win</v>
      </c>
      <c r="AB545" s="5" t="s">
        <v>98</v>
      </c>
      <c r="AC545" s="5" t="s">
        <v>99</v>
      </c>
      <c r="AD545" s="5" t="s">
        <v>562</v>
      </c>
      <c r="AE545" s="5" t="s">
        <v>1771</v>
      </c>
      <c r="AF545" s="5" t="str">
        <f aca="false">IF(AD545&lt;AE545,AD545,AE545)</f>
        <v>Balloon, Berserker, Bomb Tower, Executioner, Miner, Ronin, Tornado, Zap</v>
      </c>
      <c r="AG545" s="5" t="str">
        <f aca="false">IF(AD545&lt;AE545,AE545,AD545)</f>
        <v>Bomb Tower, Goblin Demolisher, Goblin Drill, Magic Archer, Mega Knight, Spear Goblins, The Log, Tornado</v>
      </c>
      <c r="AH545" s="5" t="str">
        <f aca="false">IF(AD545=AF545,AA545,IF(AA545="Win","Loss",IF(AA545="Loss","Win","Draw")))</f>
        <v>Win</v>
      </c>
      <c r="AI545" s="5" t="s">
        <v>123</v>
      </c>
    </row>
    <row r="546" customFormat="false" ht="16.5" hidden="false" customHeight="true" outlineLevel="0" collapsed="false">
      <c r="A546" s="5" t="s">
        <v>1767</v>
      </c>
      <c r="B546" s="5" t="n">
        <v>2</v>
      </c>
      <c r="C546" s="5" t="s">
        <v>1671</v>
      </c>
      <c r="D546" s="5" t="s">
        <v>1672</v>
      </c>
      <c r="E546" s="6" t="s">
        <v>1768</v>
      </c>
      <c r="F546" s="5" t="s">
        <v>1769</v>
      </c>
      <c r="G546" s="5" t="s">
        <v>1772</v>
      </c>
      <c r="H546" s="5" t="s">
        <v>216</v>
      </c>
      <c r="I546" s="5" t="s">
        <v>90</v>
      </c>
      <c r="J546" s="5" t="s">
        <v>181</v>
      </c>
      <c r="K546" s="5" t="s">
        <v>169</v>
      </c>
      <c r="L546" s="5" t="s">
        <v>393</v>
      </c>
      <c r="M546" s="5" t="s">
        <v>94</v>
      </c>
      <c r="N546" s="5" t="s">
        <v>95</v>
      </c>
      <c r="O546" s="5" t="s">
        <v>91</v>
      </c>
      <c r="P546" s="5" t="s">
        <v>97</v>
      </c>
      <c r="Q546" s="5" t="s">
        <v>144</v>
      </c>
      <c r="R546" s="5" t="s">
        <v>213</v>
      </c>
      <c r="S546" s="5" t="s">
        <v>84</v>
      </c>
      <c r="T546" s="5" t="s">
        <v>85</v>
      </c>
      <c r="U546" s="5" t="s">
        <v>111</v>
      </c>
      <c r="V546" s="5" t="s">
        <v>97</v>
      </c>
      <c r="W546" s="5" t="s">
        <v>88</v>
      </c>
      <c r="X546" s="5" t="s">
        <v>128</v>
      </c>
      <c r="Y546" s="5" t="n">
        <v>1</v>
      </c>
      <c r="Z546" s="5" t="n">
        <v>0</v>
      </c>
      <c r="AA546" s="5" t="str">
        <f aca="false">IF(Y546&gt;Z546,"Win",IF(Y546&lt;Z546,"Loss","Draw"))</f>
        <v>Win</v>
      </c>
      <c r="AB546" s="5" t="s">
        <v>98</v>
      </c>
      <c r="AC546" s="5" t="s">
        <v>99</v>
      </c>
      <c r="AD546" s="5" t="s">
        <v>1765</v>
      </c>
      <c r="AE546" s="5" t="s">
        <v>1773</v>
      </c>
      <c r="AF546" s="5" t="str">
        <f aca="false">IF(AD546&lt;AE546,AD546,AE546)</f>
        <v>Baby Dragon, Barbarian Barrel, Electro Wizard, Fireball, Fisherman, Monk, Royal Giant, Skeletons</v>
      </c>
      <c r="AG546" s="5" t="str">
        <f aca="false">IF(AD546&lt;AE546,AE546,AD546)</f>
        <v>Bowler, Fire Spirit, Giant Snowball, Graveyard, Knight, Poison, Skeletons, Tesla</v>
      </c>
      <c r="AH546" s="5" t="str">
        <f aca="false">IF(AD546=AF546,AA546,IF(AA546="Win","Loss",IF(AA546="Loss","Win","Draw")))</f>
        <v>Win</v>
      </c>
      <c r="AI546" s="5" t="s">
        <v>123</v>
      </c>
    </row>
    <row r="547" customFormat="false" ht="15" hidden="false" customHeight="true" outlineLevel="0" collapsed="false">
      <c r="A547" s="5" t="s">
        <v>1774</v>
      </c>
      <c r="B547" s="5" t="n">
        <v>1</v>
      </c>
      <c r="C547" s="5" t="s">
        <v>1671</v>
      </c>
      <c r="D547" s="5" t="s">
        <v>1672</v>
      </c>
      <c r="E547" s="5" t="s">
        <v>206</v>
      </c>
      <c r="F547" s="5" t="s">
        <v>207</v>
      </c>
      <c r="G547" s="5" t="s">
        <v>1775</v>
      </c>
      <c r="H547" s="5" t="s">
        <v>1394</v>
      </c>
      <c r="I547" s="5" t="s">
        <v>198</v>
      </c>
      <c r="J547" s="5" t="s">
        <v>145</v>
      </c>
      <c r="K547" s="5" t="s">
        <v>132</v>
      </c>
      <c r="L547" s="5" t="s">
        <v>227</v>
      </c>
      <c r="M547" s="5" t="s">
        <v>95</v>
      </c>
      <c r="N547" s="5" t="s">
        <v>84</v>
      </c>
      <c r="O547" s="5" t="s">
        <v>112</v>
      </c>
      <c r="P547" s="5" t="s">
        <v>393</v>
      </c>
      <c r="Q547" s="5" t="s">
        <v>287</v>
      </c>
      <c r="R547" s="5" t="s">
        <v>149</v>
      </c>
      <c r="S547" s="5" t="s">
        <v>135</v>
      </c>
      <c r="T547" s="5" t="s">
        <v>94</v>
      </c>
      <c r="U547" s="5" t="s">
        <v>147</v>
      </c>
      <c r="V547" s="5" t="s">
        <v>148</v>
      </c>
      <c r="W547" s="5" t="s">
        <v>146</v>
      </c>
      <c r="X547" s="5" t="s">
        <v>87</v>
      </c>
      <c r="Y547" s="5" t="n">
        <v>0</v>
      </c>
      <c r="Z547" s="5" t="n">
        <v>1</v>
      </c>
      <c r="AA547" s="5" t="str">
        <f aca="false">IF(Y547&gt;Z547,"Win",IF(Y547&lt;Z547,"Loss","Draw"))</f>
        <v>Loss</v>
      </c>
      <c r="AB547" s="5" t="s">
        <v>98</v>
      </c>
      <c r="AC547" s="5" t="s">
        <v>99</v>
      </c>
      <c r="AD547" s="5" t="s">
        <v>1776</v>
      </c>
      <c r="AE547" s="5" t="s">
        <v>726</v>
      </c>
      <c r="AF547" s="5" t="str">
        <f aca="false">IF(AD547&lt;AE547,AD547,AE547)</f>
        <v>Arrows, Balloon, Electro Wizard, Fisherman, Giant Snowball, Lumberjack, Mother Witch, Royal Recruits</v>
      </c>
      <c r="AG547" s="5" t="str">
        <f aca="false">IF(AD547&lt;AE547,AE547,AD547)</f>
        <v>Berserker, Fireball, Lava Hound, Skeleton Dragons, Spirit Empress, Tombstone, Valkyrie, Zap</v>
      </c>
      <c r="AH547" s="5" t="str">
        <f aca="false">IF(AD547=AF547,AA547,IF(AA547="Win","Loss",IF(AA547="Loss","Win","Draw")))</f>
        <v>Loss</v>
      </c>
      <c r="AI547" s="5" t="s">
        <v>123</v>
      </c>
    </row>
    <row r="548" customFormat="false" ht="15" hidden="false" customHeight="true" outlineLevel="0" collapsed="false">
      <c r="A548" s="5" t="s">
        <v>1774</v>
      </c>
      <c r="B548" s="5" t="n">
        <v>2</v>
      </c>
      <c r="C548" s="5" t="s">
        <v>1671</v>
      </c>
      <c r="D548" s="5" t="s">
        <v>1672</v>
      </c>
      <c r="E548" s="5" t="s">
        <v>206</v>
      </c>
      <c r="F548" s="5" t="s">
        <v>207</v>
      </c>
      <c r="G548" s="5" t="s">
        <v>1777</v>
      </c>
      <c r="H548" s="5" t="s">
        <v>216</v>
      </c>
      <c r="I548" s="5" t="s">
        <v>116</v>
      </c>
      <c r="J548" s="5" t="s">
        <v>115</v>
      </c>
      <c r="K548" s="5" t="s">
        <v>114</v>
      </c>
      <c r="L548" s="5" t="s">
        <v>109</v>
      </c>
      <c r="M548" s="5" t="s">
        <v>86</v>
      </c>
      <c r="N548" s="5" t="s">
        <v>94</v>
      </c>
      <c r="O548" s="5" t="s">
        <v>146</v>
      </c>
      <c r="P548" s="5" t="s">
        <v>91</v>
      </c>
      <c r="Q548" s="5" t="s">
        <v>239</v>
      </c>
      <c r="R548" s="5" t="s">
        <v>180</v>
      </c>
      <c r="S548" s="5" t="s">
        <v>132</v>
      </c>
      <c r="T548" s="5" t="s">
        <v>227</v>
      </c>
      <c r="U548" s="5" t="s">
        <v>257</v>
      </c>
      <c r="V548" s="5" t="s">
        <v>327</v>
      </c>
      <c r="W548" s="5" t="s">
        <v>202</v>
      </c>
      <c r="X548" s="5" t="s">
        <v>112</v>
      </c>
      <c r="Y548" s="5" t="n">
        <v>1</v>
      </c>
      <c r="Z548" s="5" t="n">
        <v>0</v>
      </c>
      <c r="AA548" s="5" t="str">
        <f aca="false">IF(Y548&gt;Z548,"Win",IF(Y548&lt;Z548,"Loss","Draw"))</f>
        <v>Win</v>
      </c>
      <c r="AB548" s="5" t="s">
        <v>98</v>
      </c>
      <c r="AC548" s="5" t="s">
        <v>99</v>
      </c>
      <c r="AD548" s="5" t="s">
        <v>1778</v>
      </c>
      <c r="AE548" s="5" t="s">
        <v>1264</v>
      </c>
      <c r="AF548" s="5" t="str">
        <f aca="false">IF(AD548&lt;AE548,AD548,AE548)</f>
        <v>Arrows, Battle Ram, Giant Skeleton, Lumberjack, Mother Witch, Vines, Wizard, Zappies</v>
      </c>
      <c r="AG548" s="5" t="str">
        <f aca="false">IF(AD548&lt;AE548,AE548,AD548)</f>
        <v>Barbarian Barrel, Fireball, Goblin Demolisher, Goblins, Mortar, Ronin, Skeleton Barrel, Skeleton Dragons</v>
      </c>
      <c r="AH548" s="5" t="str">
        <f aca="false">IF(AD548=AF548,AA548,IF(AA548="Win","Loss",IF(AA548="Loss","Win","Draw")))</f>
        <v>Loss</v>
      </c>
      <c r="AI548" s="5" t="s">
        <v>123</v>
      </c>
    </row>
    <row r="549" customFormat="false" ht="15" hidden="false" customHeight="true" outlineLevel="0" collapsed="false">
      <c r="A549" s="5" t="s">
        <v>1774</v>
      </c>
      <c r="B549" s="5" t="n">
        <v>3</v>
      </c>
      <c r="C549" s="5" t="s">
        <v>1671</v>
      </c>
      <c r="D549" s="5" t="s">
        <v>1672</v>
      </c>
      <c r="E549" s="5" t="s">
        <v>206</v>
      </c>
      <c r="F549" s="5" t="s">
        <v>207</v>
      </c>
      <c r="G549" s="5" t="s">
        <v>1779</v>
      </c>
      <c r="H549" s="5" t="s">
        <v>1394</v>
      </c>
      <c r="I549" s="5" t="s">
        <v>210</v>
      </c>
      <c r="J549" s="5" t="s">
        <v>199</v>
      </c>
      <c r="K549" s="5" t="s">
        <v>225</v>
      </c>
      <c r="L549" s="5" t="s">
        <v>155</v>
      </c>
      <c r="M549" s="5" t="s">
        <v>92</v>
      </c>
      <c r="N549" s="5" t="s">
        <v>154</v>
      </c>
      <c r="O549" s="5" t="s">
        <v>231</v>
      </c>
      <c r="P549" s="5" t="s">
        <v>202</v>
      </c>
      <c r="Q549" s="5" t="s">
        <v>271</v>
      </c>
      <c r="R549" s="5" t="s">
        <v>181</v>
      </c>
      <c r="S549" s="5" t="s">
        <v>115</v>
      </c>
      <c r="T549" s="5" t="s">
        <v>93</v>
      </c>
      <c r="U549" s="5" t="s">
        <v>129</v>
      </c>
      <c r="V549" s="5" t="s">
        <v>182</v>
      </c>
      <c r="W549" s="5" t="s">
        <v>154</v>
      </c>
      <c r="X549" s="5" t="s">
        <v>91</v>
      </c>
      <c r="Y549" s="5" t="n">
        <v>1</v>
      </c>
      <c r="Z549" s="5" t="n">
        <v>0</v>
      </c>
      <c r="AA549" s="5" t="str">
        <f aca="false">IF(Y549&gt;Z549,"Win",IF(Y549&lt;Z549,"Loss","Draw"))</f>
        <v>Win</v>
      </c>
      <c r="AB549" s="5" t="s">
        <v>98</v>
      </c>
      <c r="AC549" s="5" t="s">
        <v>99</v>
      </c>
      <c r="AD549" s="5" t="s">
        <v>1780</v>
      </c>
      <c r="AE549" s="5" t="s">
        <v>1781</v>
      </c>
      <c r="AF549" s="5" t="str">
        <f aca="false">IF(AD549&lt;AE549,AD549,AE549)</f>
        <v>Barbarian Barrel, Electro Spirit, Firecracker, Goblins, Hog Rider, Inferno Tower, Lightning, Monk</v>
      </c>
      <c r="AG549" s="5" t="str">
        <f aca="false">IF(AD549&lt;AE549,AE549,AD549)</f>
        <v>Bats, Golden Knight, Lightning, Mega Knight, Rage, Ram Rider, Royal Ghost, Zappies</v>
      </c>
      <c r="AH549" s="5" t="str">
        <f aca="false">IF(AD549=AF549,AA549,IF(AA549="Win","Loss",IF(AA549="Loss","Win","Draw")))</f>
        <v>Loss</v>
      </c>
      <c r="AI549" s="5" t="s">
        <v>123</v>
      </c>
    </row>
    <row r="550" customFormat="false" ht="15" hidden="false" customHeight="true" outlineLevel="0" collapsed="false">
      <c r="A550" s="5" t="s">
        <v>1782</v>
      </c>
      <c r="B550" s="5" t="n">
        <v>1</v>
      </c>
      <c r="C550" s="5" t="s">
        <v>1671</v>
      </c>
      <c r="D550" s="5" t="s">
        <v>1672</v>
      </c>
      <c r="E550" s="5" t="s">
        <v>1673</v>
      </c>
      <c r="F550" s="5" t="s">
        <v>1674</v>
      </c>
      <c r="G550" s="5" t="s">
        <v>1783</v>
      </c>
      <c r="H550" s="5" t="s">
        <v>81</v>
      </c>
      <c r="I550" s="5" t="s">
        <v>239</v>
      </c>
      <c r="J550" s="5" t="s">
        <v>199</v>
      </c>
      <c r="K550" s="5" t="s">
        <v>210</v>
      </c>
      <c r="L550" s="5" t="s">
        <v>112</v>
      </c>
      <c r="M550" s="5" t="s">
        <v>240</v>
      </c>
      <c r="N550" s="5" t="s">
        <v>227</v>
      </c>
      <c r="O550" s="5" t="s">
        <v>109</v>
      </c>
      <c r="P550" s="5" t="s">
        <v>202</v>
      </c>
      <c r="Q550" s="5" t="s">
        <v>225</v>
      </c>
      <c r="R550" s="5" t="s">
        <v>141</v>
      </c>
      <c r="S550" s="5" t="s">
        <v>140</v>
      </c>
      <c r="T550" s="5" t="s">
        <v>87</v>
      </c>
      <c r="U550" s="5" t="s">
        <v>113</v>
      </c>
      <c r="V550" s="5" t="s">
        <v>111</v>
      </c>
      <c r="W550" s="5" t="s">
        <v>226</v>
      </c>
      <c r="X550" s="5" t="s">
        <v>120</v>
      </c>
      <c r="Y550" s="5" t="n">
        <v>0</v>
      </c>
      <c r="Z550" s="5" t="n">
        <v>1</v>
      </c>
      <c r="AA550" s="5" t="str">
        <f aca="false">IF(Y550&gt;Z550,"Win",IF(Y550&lt;Z550,"Loss","Draw"))</f>
        <v>Loss</v>
      </c>
      <c r="AB550" s="5" t="s">
        <v>98</v>
      </c>
      <c r="AC550" s="5" t="s">
        <v>99</v>
      </c>
      <c r="AD550" s="5" t="s">
        <v>242</v>
      </c>
      <c r="AE550" s="5" t="s">
        <v>228</v>
      </c>
      <c r="AF550" s="5" t="str">
        <f aca="false">IF(AD550&lt;AE550,AD550,AE550)</f>
        <v>Arrows, Bandit, Battle Ram, Golden Knight, Mega Knight, Mother Witch, Ronin, Zappies</v>
      </c>
      <c r="AG550" s="5" t="str">
        <f aca="false">IF(AD550&lt;AE550,AE550,AD550)</f>
        <v>Bats, Berserker, Bomb Tower, Fire Spirit, Magic Archer, Miner, Royal Delivery, Wall Breakers</v>
      </c>
      <c r="AH550" s="5" t="str">
        <f aca="false">IF(AD550=AF550,AA550,IF(AA550="Win","Loss",IF(AA550="Loss","Win","Draw")))</f>
        <v>Loss</v>
      </c>
      <c r="AI550" s="5" t="s">
        <v>123</v>
      </c>
    </row>
    <row r="551" customFormat="false" ht="15" hidden="false" customHeight="true" outlineLevel="0" collapsed="false">
      <c r="A551" s="5" t="s">
        <v>1782</v>
      </c>
      <c r="B551" s="5" t="n">
        <v>2</v>
      </c>
      <c r="C551" s="5" t="s">
        <v>1671</v>
      </c>
      <c r="D551" s="5" t="s">
        <v>1672</v>
      </c>
      <c r="E551" s="5" t="s">
        <v>1673</v>
      </c>
      <c r="F551" s="5" t="s">
        <v>1674</v>
      </c>
      <c r="G551" s="5" t="s">
        <v>1784</v>
      </c>
      <c r="H551" s="5" t="s">
        <v>81</v>
      </c>
      <c r="I551" s="5" t="s">
        <v>168</v>
      </c>
      <c r="J551" s="5" t="s">
        <v>83</v>
      </c>
      <c r="K551" s="5" t="s">
        <v>169</v>
      </c>
      <c r="L551" s="5" t="s">
        <v>89</v>
      </c>
      <c r="M551" s="5" t="s">
        <v>154</v>
      </c>
      <c r="N551" s="5" t="s">
        <v>91</v>
      </c>
      <c r="O551" s="5" t="s">
        <v>143</v>
      </c>
      <c r="P551" s="5" t="s">
        <v>87</v>
      </c>
      <c r="Q551" s="5" t="s">
        <v>293</v>
      </c>
      <c r="R551" s="5" t="s">
        <v>91</v>
      </c>
      <c r="S551" s="5" t="s">
        <v>144</v>
      </c>
      <c r="T551" s="5" t="s">
        <v>85</v>
      </c>
      <c r="U551" s="5" t="s">
        <v>143</v>
      </c>
      <c r="V551" s="5" t="s">
        <v>128</v>
      </c>
      <c r="W551" s="5" t="s">
        <v>88</v>
      </c>
      <c r="X551" s="5" t="s">
        <v>97</v>
      </c>
      <c r="Y551" s="5" t="n">
        <v>1</v>
      </c>
      <c r="Z551" s="5" t="n">
        <v>0</v>
      </c>
      <c r="AA551" s="5" t="str">
        <f aca="false">IF(Y551&gt;Z551,"Win",IF(Y551&lt;Z551,"Loss","Draw"))</f>
        <v>Win</v>
      </c>
      <c r="AB551" s="5" t="s">
        <v>98</v>
      </c>
      <c r="AC551" s="5" t="s">
        <v>99</v>
      </c>
      <c r="AD551" s="5" t="s">
        <v>1785</v>
      </c>
      <c r="AE551" s="5" t="s">
        <v>410</v>
      </c>
      <c r="AF551" s="5" t="str">
        <f aca="false">IF(AD551&lt;AE551,AD551,AE551)</f>
        <v>Baby Dragon, Barbarian Barrel, Berserker, Dark Prince, Goblin Hut, Ice Spirit, Lightning, Royal Hogs</v>
      </c>
      <c r="AG551" s="5" t="str">
        <f aca="false">IF(AD551&lt;AE551,AE551,AD551)</f>
        <v>Barbarian Barrel, Furnace, Graveyard, Ice Spirit, Knight, Poison, Skeletons, Tesla</v>
      </c>
      <c r="AH551" s="5" t="str">
        <f aca="false">IF(AD551=AF551,AA551,IF(AA551="Win","Loss",IF(AA551="Loss","Win","Draw")))</f>
        <v>Win</v>
      </c>
      <c r="AI551" s="5" t="s">
        <v>123</v>
      </c>
    </row>
    <row r="552" customFormat="false" ht="15" hidden="false" customHeight="true" outlineLevel="0" collapsed="false">
      <c r="A552" s="5" t="s">
        <v>1782</v>
      </c>
      <c r="B552" s="5" t="n">
        <v>3</v>
      </c>
      <c r="C552" s="5" t="s">
        <v>1671</v>
      </c>
      <c r="D552" s="5" t="s">
        <v>1672</v>
      </c>
      <c r="E552" s="5" t="s">
        <v>1673</v>
      </c>
      <c r="F552" s="5" t="s">
        <v>1674</v>
      </c>
      <c r="G552" s="5" t="s">
        <v>1786</v>
      </c>
      <c r="H552" s="5" t="s">
        <v>1394</v>
      </c>
      <c r="I552" s="5" t="s">
        <v>132</v>
      </c>
      <c r="J552" s="5" t="s">
        <v>149</v>
      </c>
      <c r="K552" s="5" t="s">
        <v>135</v>
      </c>
      <c r="L552" s="5" t="s">
        <v>148</v>
      </c>
      <c r="M552" s="5" t="s">
        <v>607</v>
      </c>
      <c r="N552" s="5" t="s">
        <v>226</v>
      </c>
      <c r="O552" s="5" t="s">
        <v>146</v>
      </c>
      <c r="P552" s="5" t="s">
        <v>147</v>
      </c>
      <c r="Q552" s="5" t="s">
        <v>82</v>
      </c>
      <c r="R552" s="5" t="s">
        <v>115</v>
      </c>
      <c r="S552" s="5" t="s">
        <v>168</v>
      </c>
      <c r="T552" s="5" t="s">
        <v>93</v>
      </c>
      <c r="U552" s="5" t="s">
        <v>170</v>
      </c>
      <c r="V552" s="5" t="s">
        <v>154</v>
      </c>
      <c r="W552" s="5" t="s">
        <v>109</v>
      </c>
      <c r="X552" s="5" t="s">
        <v>167</v>
      </c>
      <c r="Y552" s="5" t="n">
        <v>1</v>
      </c>
      <c r="Z552" s="5" t="n">
        <v>0</v>
      </c>
      <c r="AA552" s="5" t="str">
        <f aca="false">IF(Y552&gt;Z552,"Win",IF(Y552&lt;Z552,"Loss","Draw"))</f>
        <v>Win</v>
      </c>
      <c r="AB552" s="5" t="s">
        <v>98</v>
      </c>
      <c r="AC552" s="5" t="s">
        <v>99</v>
      </c>
      <c r="AD552" s="5" t="s">
        <v>1787</v>
      </c>
      <c r="AE552" s="5" t="s">
        <v>1788</v>
      </c>
      <c r="AF552" s="5" t="str">
        <f aca="false">IF(AD552&lt;AE552,AD552,AE552)</f>
        <v>Archers, Cannon, Electro Spirit, Goblins, Lightning, Ronin, Royal Hogs, The Log</v>
      </c>
      <c r="AG552" s="5" t="str">
        <f aca="false">IF(AD552&lt;AE552,AE552,AD552)</f>
        <v>Goblin Curse, Lava Hound, Lumberjack, Miner, Skeleton Dragons, Spirit Empress, Tombstone, Zap</v>
      </c>
      <c r="AH552" s="5" t="str">
        <f aca="false">IF(AD552=AF552,AA552,IF(AA552="Win","Loss",IF(AA552="Loss","Win","Draw")))</f>
        <v>Loss</v>
      </c>
      <c r="AI552" s="5" t="s">
        <v>123</v>
      </c>
    </row>
    <row r="553" customFormat="false" ht="16.5" hidden="false" customHeight="true" outlineLevel="0" collapsed="false">
      <c r="A553" s="5" t="s">
        <v>1789</v>
      </c>
      <c r="B553" s="5" t="n">
        <v>1</v>
      </c>
      <c r="C553" s="5" t="s">
        <v>1671</v>
      </c>
      <c r="D553" s="5" t="s">
        <v>1672</v>
      </c>
      <c r="E553" s="5" t="s">
        <v>1790</v>
      </c>
      <c r="F553" s="5" t="s">
        <v>1791</v>
      </c>
      <c r="G553" s="5" t="s">
        <v>1792</v>
      </c>
      <c r="H553" s="5" t="s">
        <v>216</v>
      </c>
      <c r="I553" s="5" t="s">
        <v>375</v>
      </c>
      <c r="J553" s="5" t="s">
        <v>145</v>
      </c>
      <c r="K553" s="5" t="s">
        <v>135</v>
      </c>
      <c r="L553" s="5" t="s">
        <v>113</v>
      </c>
      <c r="M553" s="5" t="s">
        <v>87</v>
      </c>
      <c r="N553" s="5" t="s">
        <v>336</v>
      </c>
      <c r="O553" s="5" t="s">
        <v>226</v>
      </c>
      <c r="P553" s="5" t="s">
        <v>109</v>
      </c>
      <c r="Q553" s="5" t="s">
        <v>239</v>
      </c>
      <c r="R553" s="5" t="s">
        <v>141</v>
      </c>
      <c r="S553" s="5" t="s">
        <v>412</v>
      </c>
      <c r="T553" s="5" t="s">
        <v>92</v>
      </c>
      <c r="U553" s="5" t="s">
        <v>240</v>
      </c>
      <c r="V553" s="5" t="s">
        <v>135</v>
      </c>
      <c r="W553" s="5" t="s">
        <v>257</v>
      </c>
      <c r="X553" s="5" t="s">
        <v>393</v>
      </c>
      <c r="Y553" s="5" t="n">
        <v>1</v>
      </c>
      <c r="Z553" s="5" t="n">
        <v>0</v>
      </c>
      <c r="AA553" s="5" t="str">
        <f aca="false">IF(Y553&gt;Z553,"Win",IF(Y553&lt;Z553,"Loss","Draw"))</f>
        <v>Win</v>
      </c>
      <c r="AB553" s="5" t="s">
        <v>98</v>
      </c>
      <c r="AC553" s="5" t="s">
        <v>99</v>
      </c>
      <c r="AD553" s="5" t="s">
        <v>562</v>
      </c>
      <c r="AE553" s="5" t="s">
        <v>1793</v>
      </c>
      <c r="AF553" s="5" t="str">
        <f aca="false">IF(AD553&lt;AE553,AD553,AE553)</f>
        <v>Balloon, Berserker, Bomb Tower, Executioner, Miner, Ronin, Tornado, Zap</v>
      </c>
      <c r="AG553" s="5" t="str">
        <f aca="false">IF(AD553&lt;AE553,AE553,AD553)</f>
        <v>Bandit, Battle Ram, Electro Wizard, Magic Archer, P.E.K.K.A, Royal Ghost, Vines, Zap</v>
      </c>
      <c r="AH553" s="5" t="str">
        <f aca="false">IF(AD553=AF553,AA553,IF(AA553="Win","Loss",IF(AA553="Loss","Win","Draw")))</f>
        <v>Win</v>
      </c>
      <c r="AI553" s="5" t="s">
        <v>123</v>
      </c>
    </row>
    <row r="554" customFormat="false" ht="16.5" hidden="false" customHeight="true" outlineLevel="0" collapsed="false">
      <c r="A554" s="5" t="s">
        <v>1789</v>
      </c>
      <c r="B554" s="5" t="n">
        <v>2</v>
      </c>
      <c r="C554" s="5" t="s">
        <v>1671</v>
      </c>
      <c r="D554" s="5" t="s">
        <v>1672</v>
      </c>
      <c r="E554" s="5" t="s">
        <v>1790</v>
      </c>
      <c r="F554" s="5" t="s">
        <v>1791</v>
      </c>
      <c r="G554" s="5" t="s">
        <v>1794</v>
      </c>
      <c r="H554" s="5" t="s">
        <v>1394</v>
      </c>
      <c r="I554" s="5" t="s">
        <v>180</v>
      </c>
      <c r="J554" s="5" t="s">
        <v>181</v>
      </c>
      <c r="K554" s="5" t="s">
        <v>149</v>
      </c>
      <c r="L554" s="5" t="s">
        <v>167</v>
      </c>
      <c r="M554" s="5" t="s">
        <v>95</v>
      </c>
      <c r="N554" s="5" t="s">
        <v>90</v>
      </c>
      <c r="O554" s="5" t="s">
        <v>155</v>
      </c>
      <c r="P554" s="5" t="s">
        <v>93</v>
      </c>
      <c r="Q554" s="5" t="s">
        <v>168</v>
      </c>
      <c r="R554" s="5" t="s">
        <v>232</v>
      </c>
      <c r="S554" s="5" t="s">
        <v>169</v>
      </c>
      <c r="T554" s="5" t="s">
        <v>154</v>
      </c>
      <c r="U554" s="5" t="s">
        <v>93</v>
      </c>
      <c r="V554" s="5" t="s">
        <v>97</v>
      </c>
      <c r="W554" s="5" t="s">
        <v>167</v>
      </c>
      <c r="X554" s="5" t="s">
        <v>170</v>
      </c>
      <c r="Y554" s="5" t="n">
        <v>0</v>
      </c>
      <c r="Z554" s="5" t="n">
        <v>1</v>
      </c>
      <c r="AA554" s="5" t="str">
        <f aca="false">IF(Y554&gt;Z554,"Win",IF(Y554&lt;Z554,"Loss","Draw"))</f>
        <v>Loss</v>
      </c>
      <c r="AB554" s="5" t="s">
        <v>98</v>
      </c>
      <c r="AC554" s="5" t="s">
        <v>99</v>
      </c>
      <c r="AD554" s="5" t="s">
        <v>1795</v>
      </c>
      <c r="AE554" s="5" t="s">
        <v>418</v>
      </c>
      <c r="AF554" s="5" t="str">
        <f aca="false">IF(AD554&lt;AE554,AD554,AE554)</f>
        <v>Baby Dragon, Cannon, Electro Spirit, Lightning, Mighty Miner, Royal Hogs, Skeletons, The Log</v>
      </c>
      <c r="AG554" s="5" t="str">
        <f aca="false">IF(AD554&lt;AE554,AE554,AD554)</f>
        <v>Electro Spirit, Fisherman, Monk, Rage, Royal Giant, The Log, Tombstone, Wizard</v>
      </c>
      <c r="AH554" s="5" t="str">
        <f aca="false">IF(AD554=AF554,AA554,IF(AA554="Win","Loss",IF(AA554="Loss","Win","Draw")))</f>
        <v>Win</v>
      </c>
      <c r="AI554" s="5" t="s">
        <v>123</v>
      </c>
    </row>
    <row r="555" customFormat="false" ht="16.5" hidden="false" customHeight="true" outlineLevel="0" collapsed="false">
      <c r="A555" s="5" t="s">
        <v>1789</v>
      </c>
      <c r="B555" s="5" t="n">
        <v>3</v>
      </c>
      <c r="C555" s="5" t="s">
        <v>1671</v>
      </c>
      <c r="D555" s="5" t="s">
        <v>1672</v>
      </c>
      <c r="E555" s="5" t="s">
        <v>1790</v>
      </c>
      <c r="F555" s="5" t="s">
        <v>1791</v>
      </c>
      <c r="G555" s="5" t="s">
        <v>1796</v>
      </c>
      <c r="H555" s="5" t="s">
        <v>216</v>
      </c>
      <c r="I555" s="5" t="s">
        <v>210</v>
      </c>
      <c r="J555" s="5" t="s">
        <v>213</v>
      </c>
      <c r="K555" s="5" t="s">
        <v>84</v>
      </c>
      <c r="L555" s="5" t="s">
        <v>182</v>
      </c>
      <c r="M555" s="5" t="s">
        <v>117</v>
      </c>
      <c r="N555" s="5" t="s">
        <v>112</v>
      </c>
      <c r="O555" s="5" t="s">
        <v>227</v>
      </c>
      <c r="P555" s="5" t="s">
        <v>147</v>
      </c>
      <c r="Q555" s="5" t="s">
        <v>375</v>
      </c>
      <c r="R555" s="5" t="s">
        <v>145</v>
      </c>
      <c r="S555" s="5" t="s">
        <v>84</v>
      </c>
      <c r="T555" s="5" t="s">
        <v>87</v>
      </c>
      <c r="U555" s="5" t="s">
        <v>336</v>
      </c>
      <c r="V555" s="5" t="s">
        <v>226</v>
      </c>
      <c r="W555" s="5" t="s">
        <v>109</v>
      </c>
      <c r="X555" s="5" t="s">
        <v>113</v>
      </c>
      <c r="Y555" s="5" t="n">
        <v>1</v>
      </c>
      <c r="Z555" s="5" t="n">
        <v>0</v>
      </c>
      <c r="AA555" s="5" t="str">
        <f aca="false">IF(Y555&gt;Z555,"Win",IF(Y555&lt;Z555,"Loss","Draw"))</f>
        <v>Win</v>
      </c>
      <c r="AB555" s="5" t="s">
        <v>98</v>
      </c>
      <c r="AC555" s="5" t="s">
        <v>99</v>
      </c>
      <c r="AD555" s="5" t="s">
        <v>1797</v>
      </c>
      <c r="AE555" s="5" t="s">
        <v>1798</v>
      </c>
      <c r="AF555" s="5" t="str">
        <f aca="false">IF(AD555&lt;AE555,AD555,AE555)</f>
        <v>Arrows, Bowler, Giant Snowball, Hog Rider, Mega Knight, Minions, Mother Witch, Spirit Empress</v>
      </c>
      <c r="AG555" s="5" t="str">
        <f aca="false">IF(AD555&lt;AE555,AE555,AD555)</f>
        <v>Balloon, Berserker, Bomb Tower, Executioner, Giant Snowball, Miner, Ronin, Tornado</v>
      </c>
      <c r="AH555" s="5" t="str">
        <f aca="false">IF(AD555=AF555,AA555,IF(AA555="Win","Loss",IF(AA555="Loss","Win","Draw")))</f>
        <v>Win</v>
      </c>
      <c r="AI555" s="5" t="s">
        <v>123</v>
      </c>
    </row>
    <row r="556" customFormat="false" ht="15" hidden="false" customHeight="true" outlineLevel="0" collapsed="false">
      <c r="A556" s="5" t="s">
        <v>1799</v>
      </c>
      <c r="B556" s="5" t="n">
        <v>1</v>
      </c>
      <c r="C556" s="5" t="s">
        <v>1800</v>
      </c>
      <c r="D556" s="5" t="s">
        <v>1801</v>
      </c>
      <c r="E556" s="5" t="s">
        <v>1232</v>
      </c>
      <c r="F556" s="5" t="s">
        <v>1233</v>
      </c>
      <c r="G556" s="5" t="s">
        <v>1802</v>
      </c>
      <c r="H556" s="5" t="s">
        <v>81</v>
      </c>
      <c r="I556" s="5" t="s">
        <v>168</v>
      </c>
      <c r="J556" s="5" t="s">
        <v>83</v>
      </c>
      <c r="K556" s="5" t="s">
        <v>82</v>
      </c>
      <c r="L556" s="5" t="s">
        <v>87</v>
      </c>
      <c r="M556" s="5" t="s">
        <v>154</v>
      </c>
      <c r="N556" s="5" t="s">
        <v>93</v>
      </c>
      <c r="O556" s="5" t="s">
        <v>91</v>
      </c>
      <c r="P556" s="5" t="s">
        <v>144</v>
      </c>
      <c r="Q556" s="5" t="s">
        <v>168</v>
      </c>
      <c r="R556" s="5" t="s">
        <v>232</v>
      </c>
      <c r="S556" s="5" t="s">
        <v>169</v>
      </c>
      <c r="T556" s="5" t="s">
        <v>170</v>
      </c>
      <c r="U556" s="5" t="s">
        <v>97</v>
      </c>
      <c r="V556" s="5" t="s">
        <v>93</v>
      </c>
      <c r="W556" s="5" t="s">
        <v>154</v>
      </c>
      <c r="X556" s="5" t="s">
        <v>167</v>
      </c>
      <c r="Y556" s="5" t="n">
        <v>1</v>
      </c>
      <c r="Z556" s="5" t="n">
        <v>0</v>
      </c>
      <c r="AA556" s="5" t="str">
        <f aca="false">IF(Y556&gt;Z556,"Win",IF(Y556&lt;Z556,"Loss","Draw"))</f>
        <v>Win</v>
      </c>
      <c r="AB556" s="5" t="s">
        <v>98</v>
      </c>
      <c r="AC556" s="5" t="s">
        <v>99</v>
      </c>
      <c r="AD556" s="5" t="s">
        <v>1803</v>
      </c>
      <c r="AE556" s="5" t="s">
        <v>418</v>
      </c>
      <c r="AF556" s="5" t="str">
        <f aca="false">IF(AD556&lt;AE556,AD556,AE556)</f>
        <v>Archers, Barbarian Barrel, Berserker, Dark Prince, Electro Spirit, Lightning, Royal Hogs, Tesla</v>
      </c>
      <c r="AG556" s="5" t="str">
        <f aca="false">IF(AD556&lt;AE556,AE556,AD556)</f>
        <v>Baby Dragon, Cannon, Electro Spirit, Lightning, Mighty Miner, Royal Hogs, Skeletons, The Log</v>
      </c>
      <c r="AH556" s="5" t="str">
        <f aca="false">IF(AD556=AF556,AA556,IF(AA556="Win","Loss",IF(AA556="Loss","Win","Draw")))</f>
        <v>Win</v>
      </c>
      <c r="AI556" s="5" t="s">
        <v>102</v>
      </c>
    </row>
    <row r="557" customFormat="false" ht="15" hidden="false" customHeight="true" outlineLevel="0" collapsed="false">
      <c r="A557" s="5" t="s">
        <v>1799</v>
      </c>
      <c r="B557" s="5" t="n">
        <v>2</v>
      </c>
      <c r="C557" s="5" t="s">
        <v>1800</v>
      </c>
      <c r="D557" s="5" t="s">
        <v>1801</v>
      </c>
      <c r="E557" s="5" t="s">
        <v>1232</v>
      </c>
      <c r="F557" s="5" t="s">
        <v>1233</v>
      </c>
      <c r="G557" s="5" t="s">
        <v>1804</v>
      </c>
      <c r="H557" s="5" t="s">
        <v>81</v>
      </c>
      <c r="I557" s="5" t="s">
        <v>90</v>
      </c>
      <c r="J557" s="5" t="s">
        <v>115</v>
      </c>
      <c r="K557" s="5" t="s">
        <v>92</v>
      </c>
      <c r="L557" s="5" t="s">
        <v>96</v>
      </c>
      <c r="M557" s="5" t="s">
        <v>95</v>
      </c>
      <c r="N557" s="5" t="s">
        <v>94</v>
      </c>
      <c r="O557" s="5" t="s">
        <v>174</v>
      </c>
      <c r="P557" s="5" t="s">
        <v>167</v>
      </c>
      <c r="Q557" s="5" t="s">
        <v>144</v>
      </c>
      <c r="R557" s="5" t="s">
        <v>108</v>
      </c>
      <c r="S557" s="5" t="s">
        <v>83</v>
      </c>
      <c r="T557" s="5" t="s">
        <v>182</v>
      </c>
      <c r="U557" s="5" t="s">
        <v>183</v>
      </c>
      <c r="V557" s="5" t="s">
        <v>143</v>
      </c>
      <c r="W557" s="5" t="s">
        <v>115</v>
      </c>
      <c r="X557" s="5" t="s">
        <v>91</v>
      </c>
      <c r="Y557" s="5" t="n">
        <v>0</v>
      </c>
      <c r="Z557" s="5" t="n">
        <v>1</v>
      </c>
      <c r="AA557" s="5" t="str">
        <f aca="false">IF(Y557&gt;Z557,"Win",IF(Y557&lt;Z557,"Loss","Draw"))</f>
        <v>Loss</v>
      </c>
      <c r="AB557" s="5" t="s">
        <v>98</v>
      </c>
      <c r="AC557" s="5" t="s">
        <v>99</v>
      </c>
      <c r="AD557" s="5" t="s">
        <v>656</v>
      </c>
      <c r="AE557" s="5" t="s">
        <v>1805</v>
      </c>
      <c r="AF557" s="5" t="str">
        <f aca="false">IF(AD557&lt;AE557,AD557,AE557)</f>
        <v>Archer Queen, Barbarian Barrel, Dark Prince, Earthquake, Goblins, Hog Rider, Ice Spirit, Tesla</v>
      </c>
      <c r="AG557" s="5" t="str">
        <f aca="false">IF(AD557&lt;AE557,AE557,AD557)</f>
        <v>Fireball, Fisherman, Goblins, Heal Spirit, Hunter, Royal Ghost, Royal Giant, The Log</v>
      </c>
      <c r="AH557" s="5" t="str">
        <f aca="false">IF(AD557=AF557,AA557,IF(AA557="Win","Loss",IF(AA557="Loss","Win","Draw")))</f>
        <v>Win</v>
      </c>
      <c r="AI557" s="5" t="s">
        <v>102</v>
      </c>
    </row>
    <row r="558" customFormat="false" ht="15" hidden="false" customHeight="true" outlineLevel="0" collapsed="false">
      <c r="A558" s="5" t="s">
        <v>1799</v>
      </c>
      <c r="B558" s="5" t="n">
        <v>3</v>
      </c>
      <c r="C558" s="5" t="s">
        <v>1800</v>
      </c>
      <c r="D558" s="5" t="s">
        <v>1801</v>
      </c>
      <c r="E558" s="5" t="s">
        <v>1232</v>
      </c>
      <c r="F558" s="5" t="s">
        <v>1233</v>
      </c>
      <c r="G558" s="5" t="s">
        <v>1806</v>
      </c>
      <c r="H558" s="5" t="s">
        <v>81</v>
      </c>
      <c r="I558" s="5" t="s">
        <v>142</v>
      </c>
      <c r="J558" s="5" t="s">
        <v>149</v>
      </c>
      <c r="K558" s="5" t="s">
        <v>140</v>
      </c>
      <c r="L558" s="5" t="s">
        <v>334</v>
      </c>
      <c r="M558" s="5" t="s">
        <v>176</v>
      </c>
      <c r="N558" s="5" t="s">
        <v>111</v>
      </c>
      <c r="O558" s="5" t="s">
        <v>143</v>
      </c>
      <c r="P558" s="5" t="s">
        <v>287</v>
      </c>
      <c r="Q558" s="5" t="s">
        <v>140</v>
      </c>
      <c r="R558" s="5" t="s">
        <v>141</v>
      </c>
      <c r="S558" s="5" t="s">
        <v>142</v>
      </c>
      <c r="T558" s="5" t="s">
        <v>111</v>
      </c>
      <c r="U558" s="5" t="s">
        <v>120</v>
      </c>
      <c r="V558" s="5" t="s">
        <v>109</v>
      </c>
      <c r="W558" s="5" t="s">
        <v>113</v>
      </c>
      <c r="X558" s="5" t="s">
        <v>87</v>
      </c>
      <c r="Y558" s="5" t="n">
        <v>0</v>
      </c>
      <c r="Z558" s="5" t="n">
        <v>1</v>
      </c>
      <c r="AA558" s="5" t="str">
        <f aca="false">IF(Y558&gt;Z558,"Win",IF(Y558&lt;Z558,"Loss","Draw"))</f>
        <v>Loss</v>
      </c>
      <c r="AB558" s="5" t="s">
        <v>98</v>
      </c>
      <c r="AC558" s="5" t="s">
        <v>99</v>
      </c>
      <c r="AD558" s="5" t="s">
        <v>1807</v>
      </c>
      <c r="AE558" s="5" t="s">
        <v>1808</v>
      </c>
      <c r="AF558" s="5" t="str">
        <f aca="false">IF(AD558&lt;AE558,AD558,AE558)</f>
        <v>Berserker, Bomb Tower, Fire Spirit, Goblin Barrel, Magic Archer, Ronin, Royal Delivery, Wall Breakers</v>
      </c>
      <c r="AG558" s="5" t="str">
        <f aca="false">IF(AD558&lt;AE558,AE558,AD558)</f>
        <v>Dart Goblin, Fire Spirit, Goblin Barrel, Ice Spirit, Rocket, Tombstone, Valkyrie, Wall Breakers</v>
      </c>
      <c r="AH558" s="5" t="str">
        <f aca="false">IF(AD558=AF558,AA558,IF(AA558="Win","Loss",IF(AA558="Loss","Win","Draw")))</f>
        <v>Win</v>
      </c>
      <c r="AI558" s="5" t="s">
        <v>102</v>
      </c>
    </row>
    <row r="559" customFormat="false" ht="15" hidden="false" customHeight="true" outlineLevel="0" collapsed="false">
      <c r="A559" s="7" t="s">
        <v>1809</v>
      </c>
      <c r="B559" s="7" t="n">
        <v>1</v>
      </c>
      <c r="C559" s="7" t="s">
        <v>1800</v>
      </c>
      <c r="D559" s="7" t="s">
        <v>1801</v>
      </c>
      <c r="E559" s="7" t="s">
        <v>1232</v>
      </c>
      <c r="F559" s="7" t="s">
        <v>1233</v>
      </c>
      <c r="G559" s="7" t="s">
        <v>1810</v>
      </c>
      <c r="H559" s="7" t="s">
        <v>81</v>
      </c>
      <c r="I559" s="7" t="s">
        <v>180</v>
      </c>
      <c r="J559" s="7" t="s">
        <v>232</v>
      </c>
      <c r="K559" s="7" t="s">
        <v>170</v>
      </c>
      <c r="L559" s="7" t="s">
        <v>182</v>
      </c>
      <c r="M559" s="7" t="s">
        <v>183</v>
      </c>
      <c r="N559" s="7" t="s">
        <v>110</v>
      </c>
      <c r="O559" s="7" t="s">
        <v>93</v>
      </c>
      <c r="P559" s="7" t="s">
        <v>167</v>
      </c>
      <c r="Q559" s="7" t="s">
        <v>116</v>
      </c>
      <c r="R559" s="7" t="s">
        <v>213</v>
      </c>
      <c r="S559" s="7" t="s">
        <v>114</v>
      </c>
      <c r="T559" s="7" t="s">
        <v>93</v>
      </c>
      <c r="U559" s="7" t="s">
        <v>94</v>
      </c>
      <c r="V559" s="7" t="s">
        <v>176</v>
      </c>
      <c r="W559" s="7" t="s">
        <v>118</v>
      </c>
      <c r="X559" s="7" t="s">
        <v>117</v>
      </c>
      <c r="Y559" s="7" t="n">
        <v>1</v>
      </c>
      <c r="Z559" s="7" t="n">
        <v>0</v>
      </c>
      <c r="AA559" s="7" t="str">
        <f aca="false">IF(Y559&gt;Z559,"Win",IF(Y559&lt;Z559,"Loss","Draw"))</f>
        <v>Win</v>
      </c>
      <c r="AB559" s="7" t="s">
        <v>99</v>
      </c>
      <c r="AC559" s="7" t="s">
        <v>99</v>
      </c>
      <c r="AD559" s="7" t="s">
        <v>720</v>
      </c>
      <c r="AE559" s="7" t="s">
        <v>608</v>
      </c>
      <c r="AF559" s="7" t="str">
        <f aca="false">IF(AD559&lt;AE559,AD559,AE559)</f>
        <v>Bowler, Dart Goblin, Electro Spirit, Fireball, Minions, Mortar, Rascals, Skeleton Barrel</v>
      </c>
      <c r="AG559" s="7" t="str">
        <f aca="false">IF(AD559&lt;AE559,AE559,AD559)</f>
        <v>Cannon, Earthquake, Electro Spirit, Guards, Hog Rider, Mighty Miner, The Log, Wizard</v>
      </c>
      <c r="AH559" s="7" t="str">
        <f aca="false">IF(AD559=AF559,AA559,IF(AA559="Win","Loss",IF(AA559="Loss","Win","Draw")))</f>
        <v>Loss</v>
      </c>
      <c r="AI559" s="7" t="s">
        <v>102</v>
      </c>
    </row>
    <row r="560" customFormat="false" ht="15" hidden="false" customHeight="true" outlineLevel="0" collapsed="false">
      <c r="A560" s="7" t="s">
        <v>1809</v>
      </c>
      <c r="B560" s="7" t="n">
        <v>2</v>
      </c>
      <c r="C560" s="7" t="s">
        <v>1800</v>
      </c>
      <c r="D560" s="7" t="s">
        <v>1801</v>
      </c>
      <c r="E560" s="7" t="s">
        <v>1232</v>
      </c>
      <c r="F560" s="7" t="s">
        <v>1233</v>
      </c>
      <c r="G560" s="7" t="s">
        <v>1811</v>
      </c>
      <c r="H560" s="7" t="s">
        <v>81</v>
      </c>
      <c r="I560" s="7" t="s">
        <v>107</v>
      </c>
      <c r="J560" s="7" t="s">
        <v>108</v>
      </c>
      <c r="K560" s="7" t="s">
        <v>84</v>
      </c>
      <c r="L560" s="7" t="s">
        <v>109</v>
      </c>
      <c r="M560" s="7" t="s">
        <v>88</v>
      </c>
      <c r="N560" s="7" t="s">
        <v>111</v>
      </c>
      <c r="O560" s="7" t="s">
        <v>97</v>
      </c>
      <c r="P560" s="7" t="s">
        <v>113</v>
      </c>
      <c r="Q560" s="7" t="s">
        <v>375</v>
      </c>
      <c r="R560" s="7" t="s">
        <v>145</v>
      </c>
      <c r="S560" s="7" t="s">
        <v>84</v>
      </c>
      <c r="T560" s="7" t="s">
        <v>327</v>
      </c>
      <c r="U560" s="7" t="s">
        <v>202</v>
      </c>
      <c r="V560" s="7" t="s">
        <v>149</v>
      </c>
      <c r="W560" s="7" t="s">
        <v>336</v>
      </c>
      <c r="X560" s="7" t="s">
        <v>226</v>
      </c>
      <c r="Y560" s="7" t="n">
        <v>1</v>
      </c>
      <c r="Z560" s="7" t="n">
        <v>0</v>
      </c>
      <c r="AA560" s="7" t="str">
        <f aca="false">IF(Y560&gt;Z560,"Win",IF(Y560&lt;Z560,"Loss","Draw"))</f>
        <v>Win</v>
      </c>
      <c r="AB560" s="7" t="s">
        <v>99</v>
      </c>
      <c r="AC560" s="7" t="s">
        <v>99</v>
      </c>
      <c r="AD560" s="7" t="s">
        <v>714</v>
      </c>
      <c r="AE560" s="7" t="s">
        <v>1812</v>
      </c>
      <c r="AF560" s="7" t="str">
        <f aca="false">IF(AD560&lt;AE560,AD560,AE560)</f>
        <v>Archer Queen, Bomb Tower, Fire Spirit, Giant Snowball, Goblin Drill, Poison, Ronin, Skeletons</v>
      </c>
      <c r="AG560" s="7" t="str">
        <f aca="false">IF(AD560&lt;AE560,AE560,AD560)</f>
        <v>Balloon, Executioner, Giant Skeleton, Giant Snowball, Miner, Tombstone, Tornado, Zappies</v>
      </c>
      <c r="AH560" s="7" t="str">
        <f aca="false">IF(AD560=AF560,AA560,IF(AA560="Win","Loss",IF(AA560="Loss","Win","Draw")))</f>
        <v>Win</v>
      </c>
      <c r="AI560" s="7" t="s">
        <v>102</v>
      </c>
    </row>
    <row r="561" customFormat="false" ht="15" hidden="false" customHeight="true" outlineLevel="0" collapsed="false">
      <c r="A561" s="7" t="s">
        <v>1809</v>
      </c>
      <c r="B561" s="7" t="n">
        <v>3</v>
      </c>
      <c r="C561" s="7" t="s">
        <v>1800</v>
      </c>
      <c r="D561" s="7" t="s">
        <v>1801</v>
      </c>
      <c r="E561" s="7" t="s">
        <v>1232</v>
      </c>
      <c r="F561" s="7" t="s">
        <v>1233</v>
      </c>
      <c r="G561" s="7" t="s">
        <v>1813</v>
      </c>
      <c r="H561" s="7" t="s">
        <v>81</v>
      </c>
      <c r="I561" s="7" t="s">
        <v>239</v>
      </c>
      <c r="J561" s="7" t="s">
        <v>199</v>
      </c>
      <c r="K561" s="7" t="s">
        <v>169</v>
      </c>
      <c r="L561" s="7" t="s">
        <v>412</v>
      </c>
      <c r="M561" s="7" t="s">
        <v>227</v>
      </c>
      <c r="N561" s="7" t="s">
        <v>92</v>
      </c>
      <c r="O561" s="7" t="s">
        <v>202</v>
      </c>
      <c r="P561" s="7" t="s">
        <v>112</v>
      </c>
      <c r="Q561" s="7" t="s">
        <v>144</v>
      </c>
      <c r="R561" s="7" t="s">
        <v>83</v>
      </c>
      <c r="S561" s="7" t="s">
        <v>293</v>
      </c>
      <c r="T561" s="7" t="s">
        <v>91</v>
      </c>
      <c r="U561" s="7" t="s">
        <v>88</v>
      </c>
      <c r="V561" s="7" t="s">
        <v>85</v>
      </c>
      <c r="W561" s="7" t="s">
        <v>97</v>
      </c>
      <c r="X561" s="7" t="s">
        <v>143</v>
      </c>
      <c r="Y561" s="7" t="n">
        <v>1</v>
      </c>
      <c r="Z561" s="7" t="n">
        <v>0</v>
      </c>
      <c r="AA561" s="7" t="str">
        <f aca="false">IF(Y561&gt;Z561,"Win",IF(Y561&lt;Z561,"Loss","Draw"))</f>
        <v>Win</v>
      </c>
      <c r="AB561" s="7" t="s">
        <v>99</v>
      </c>
      <c r="AC561" s="7" t="s">
        <v>99</v>
      </c>
      <c r="AD561" s="7" t="s">
        <v>1184</v>
      </c>
      <c r="AE561" s="7" t="s">
        <v>1814</v>
      </c>
      <c r="AF561" s="7" t="str">
        <f aca="false">IF(AD561&lt;AE561,AD561,AE561)</f>
        <v>Arrows, Baby Dragon, Battle Ram, Golden Knight, Mother Witch, P.E.K.K.A, Royal Ghost, Zappies</v>
      </c>
      <c r="AG561" s="7" t="str">
        <f aca="false">IF(AD561&lt;AE561,AE561,AD561)</f>
        <v>Barbarian Barrel, Dark Prince, Furnace, Graveyard, Ice Spirit, Poison, Skeletons, Tesla</v>
      </c>
      <c r="AH561" s="7" t="str">
        <f aca="false">IF(AD561=AF561,AA561,IF(AA561="Win","Loss",IF(AA561="Loss","Win","Draw")))</f>
        <v>Win</v>
      </c>
      <c r="AI561" s="7" t="s">
        <v>102</v>
      </c>
    </row>
    <row r="562" customFormat="false" ht="15" hidden="false" customHeight="true" outlineLevel="0" collapsed="false">
      <c r="A562" s="7" t="s">
        <v>1815</v>
      </c>
      <c r="B562" s="7" t="n">
        <v>1</v>
      </c>
      <c r="C562" s="7" t="s">
        <v>1800</v>
      </c>
      <c r="D562" s="7" t="s">
        <v>1801</v>
      </c>
      <c r="E562" s="7" t="s">
        <v>1232</v>
      </c>
      <c r="F562" s="7" t="s">
        <v>1233</v>
      </c>
      <c r="G562" s="7" t="s">
        <v>1816</v>
      </c>
      <c r="H562" s="7" t="s">
        <v>81</v>
      </c>
      <c r="I562" s="7" t="s">
        <v>209</v>
      </c>
      <c r="J562" s="7" t="s">
        <v>149</v>
      </c>
      <c r="K562" s="7" t="s">
        <v>128</v>
      </c>
      <c r="L562" s="7" t="s">
        <v>85</v>
      </c>
      <c r="M562" s="7" t="s">
        <v>88</v>
      </c>
      <c r="N562" s="7" t="s">
        <v>146</v>
      </c>
      <c r="O562" s="7" t="s">
        <v>143</v>
      </c>
      <c r="P562" s="7" t="s">
        <v>91</v>
      </c>
      <c r="Q562" s="7" t="s">
        <v>140</v>
      </c>
      <c r="R562" s="7" t="s">
        <v>141</v>
      </c>
      <c r="S562" s="7" t="s">
        <v>225</v>
      </c>
      <c r="T562" s="7" t="s">
        <v>226</v>
      </c>
      <c r="U562" s="7" t="s">
        <v>109</v>
      </c>
      <c r="V562" s="7" t="s">
        <v>111</v>
      </c>
      <c r="W562" s="7" t="s">
        <v>120</v>
      </c>
      <c r="X562" s="7" t="s">
        <v>113</v>
      </c>
      <c r="Y562" s="7" t="n">
        <v>1</v>
      </c>
      <c r="Z562" s="7" t="n">
        <v>0</v>
      </c>
      <c r="AA562" s="7" t="str">
        <f aca="false">IF(Y562&gt;Z562,"Win",IF(Y562&lt;Z562,"Loss","Draw"))</f>
        <v>Win</v>
      </c>
      <c r="AB562" s="7" t="s">
        <v>99</v>
      </c>
      <c r="AC562" s="7" t="s">
        <v>99</v>
      </c>
      <c r="AD562" s="7" t="s">
        <v>748</v>
      </c>
      <c r="AE562" s="7" t="s">
        <v>497</v>
      </c>
      <c r="AF562" s="7" t="str">
        <f aca="false">IF(AD562&lt;AE562,AD562,AE562)</f>
        <v>Barbarian Barrel, Graveyard, Ice Spirit, Knight, Musketeer, Poison, Skeleton Dragons, Tombstone</v>
      </c>
      <c r="AG562" s="7" t="str">
        <f aca="false">IF(AD562&lt;AE562,AE562,AD562)</f>
        <v>Bats, Bomb Tower, Fire Spirit, Magic Archer, Miner, Ronin, Royal Delivery, Wall Breakers</v>
      </c>
      <c r="AH562" s="7" t="str">
        <f aca="false">IF(AD562=AF562,AA562,IF(AA562="Win","Loss",IF(AA562="Loss","Win","Draw")))</f>
        <v>Win</v>
      </c>
      <c r="AI562" s="7" t="s">
        <v>102</v>
      </c>
    </row>
    <row r="563" customFormat="false" ht="15" hidden="false" customHeight="true" outlineLevel="0" collapsed="false">
      <c r="A563" s="7" t="s">
        <v>1815</v>
      </c>
      <c r="B563" s="7" t="n">
        <v>2</v>
      </c>
      <c r="C563" s="7" t="s">
        <v>1800</v>
      </c>
      <c r="D563" s="7" t="s">
        <v>1801</v>
      </c>
      <c r="E563" s="7" t="s">
        <v>1232</v>
      </c>
      <c r="F563" s="7" t="s">
        <v>1233</v>
      </c>
      <c r="G563" s="7" t="s">
        <v>1817</v>
      </c>
      <c r="H563" s="7" t="s">
        <v>81</v>
      </c>
      <c r="I563" s="7" t="s">
        <v>140</v>
      </c>
      <c r="J563" s="7" t="s">
        <v>141</v>
      </c>
      <c r="K563" s="7" t="s">
        <v>225</v>
      </c>
      <c r="L563" s="7" t="s">
        <v>226</v>
      </c>
      <c r="M563" s="7" t="s">
        <v>87</v>
      </c>
      <c r="N563" s="7" t="s">
        <v>111</v>
      </c>
      <c r="O563" s="7" t="s">
        <v>120</v>
      </c>
      <c r="P563" s="7" t="s">
        <v>113</v>
      </c>
      <c r="Q563" s="7" t="s">
        <v>239</v>
      </c>
      <c r="R563" s="7" t="s">
        <v>199</v>
      </c>
      <c r="S563" s="7" t="s">
        <v>210</v>
      </c>
      <c r="T563" s="7" t="s">
        <v>227</v>
      </c>
      <c r="U563" s="7" t="s">
        <v>146</v>
      </c>
      <c r="V563" s="7" t="s">
        <v>393</v>
      </c>
      <c r="W563" s="7" t="s">
        <v>92</v>
      </c>
      <c r="X563" s="7" t="s">
        <v>112</v>
      </c>
      <c r="Y563" s="7" t="n">
        <v>1</v>
      </c>
      <c r="Z563" s="7" t="n">
        <v>0</v>
      </c>
      <c r="AA563" s="7" t="str">
        <f aca="false">IF(Y563&gt;Z563,"Win",IF(Y563&lt;Z563,"Loss","Draw"))</f>
        <v>Win</v>
      </c>
      <c r="AB563" s="7" t="s">
        <v>99</v>
      </c>
      <c r="AC563" s="7" t="s">
        <v>99</v>
      </c>
      <c r="AD563" s="7" t="s">
        <v>228</v>
      </c>
      <c r="AE563" s="7" t="s">
        <v>1818</v>
      </c>
      <c r="AF563" s="7" t="str">
        <f aca="false">IF(AD563&lt;AE563,AD563,AE563)</f>
        <v>Arrows, Battle Ram, Electro Wizard, Golden Knight, Mega Knight, Mother Witch, Royal Ghost, Skeleton Dragons</v>
      </c>
      <c r="AG563" s="7" t="str">
        <f aca="false">IF(AD563&lt;AE563,AE563,AD563)</f>
        <v>Bats, Berserker, Bomb Tower, Fire Spirit, Magic Archer, Miner, Royal Delivery, Wall Breakers</v>
      </c>
      <c r="AH563" s="7" t="str">
        <f aca="false">IF(AD563=AF563,AA563,IF(AA563="Win","Loss",IF(AA563="Loss","Win","Draw")))</f>
        <v>Loss</v>
      </c>
      <c r="AI563" s="7" t="s">
        <v>102</v>
      </c>
    </row>
    <row r="564" customFormat="false" ht="15" hidden="false" customHeight="true" outlineLevel="0" collapsed="false">
      <c r="A564" s="7" t="s">
        <v>1815</v>
      </c>
      <c r="B564" s="7" t="n">
        <v>3</v>
      </c>
      <c r="C564" s="7" t="s">
        <v>1800</v>
      </c>
      <c r="D564" s="7" t="s">
        <v>1801</v>
      </c>
      <c r="E564" s="7" t="s">
        <v>1232</v>
      </c>
      <c r="F564" s="7" t="s">
        <v>1233</v>
      </c>
      <c r="G564" s="7" t="s">
        <v>1819</v>
      </c>
      <c r="H564" s="7" t="s">
        <v>81</v>
      </c>
      <c r="I564" s="7" t="s">
        <v>168</v>
      </c>
      <c r="J564" s="7" t="s">
        <v>232</v>
      </c>
      <c r="K564" s="7" t="s">
        <v>169</v>
      </c>
      <c r="L564" s="7" t="s">
        <v>154</v>
      </c>
      <c r="M564" s="7" t="s">
        <v>97</v>
      </c>
      <c r="N564" s="7" t="s">
        <v>93</v>
      </c>
      <c r="O564" s="7" t="s">
        <v>167</v>
      </c>
      <c r="P564" s="7" t="s">
        <v>170</v>
      </c>
      <c r="Q564" s="7" t="s">
        <v>293</v>
      </c>
      <c r="R564" s="7" t="s">
        <v>232</v>
      </c>
      <c r="S564" s="7" t="s">
        <v>144</v>
      </c>
      <c r="T564" s="7" t="s">
        <v>182</v>
      </c>
      <c r="U564" s="7" t="s">
        <v>154</v>
      </c>
      <c r="V564" s="7" t="s">
        <v>167</v>
      </c>
      <c r="W564" s="7" t="s">
        <v>93</v>
      </c>
      <c r="X564" s="7" t="s">
        <v>97</v>
      </c>
      <c r="Y564" s="7" t="n">
        <v>0</v>
      </c>
      <c r="Z564" s="7" t="n">
        <v>1</v>
      </c>
      <c r="AA564" s="7" t="str">
        <f aca="false">IF(Y564&gt;Z564,"Win",IF(Y564&lt;Z564,"Loss","Draw"))</f>
        <v>Loss</v>
      </c>
      <c r="AB564" s="7" t="s">
        <v>99</v>
      </c>
      <c r="AC564" s="7" t="s">
        <v>99</v>
      </c>
      <c r="AD564" s="7" t="s">
        <v>418</v>
      </c>
      <c r="AE564" s="7" t="s">
        <v>504</v>
      </c>
      <c r="AF564" s="7" t="str">
        <f aca="false">IF(AD564&lt;AE564,AD564,AE564)</f>
        <v>Baby Dragon, Cannon, Electro Spirit, Lightning, Mighty Miner, Royal Hogs, Skeletons, The Log</v>
      </c>
      <c r="AG564" s="7" t="str">
        <f aca="false">IF(AD564&lt;AE564,AE564,AD564)</f>
        <v>Electro Spirit, Furnace, Hog Rider, Lightning, Mighty Miner, Skeletons, Tesla, The Log</v>
      </c>
      <c r="AH564" s="7" t="str">
        <f aca="false">IF(AD564=AF564,AA564,IF(AA564="Win","Loss",IF(AA564="Loss","Win","Draw")))</f>
        <v>Loss</v>
      </c>
      <c r="AI564" s="7" t="s">
        <v>102</v>
      </c>
    </row>
    <row r="565" customFormat="false" ht="15" hidden="false" customHeight="true" outlineLevel="0" collapsed="false">
      <c r="A565" s="7" t="s">
        <v>1820</v>
      </c>
      <c r="B565" s="7" t="n">
        <v>1</v>
      </c>
      <c r="C565" s="7" t="s">
        <v>1800</v>
      </c>
      <c r="D565" s="7" t="s">
        <v>1801</v>
      </c>
      <c r="E565" s="7" t="s">
        <v>1232</v>
      </c>
      <c r="F565" s="7" t="s">
        <v>1233</v>
      </c>
      <c r="G565" s="7" t="s">
        <v>1821</v>
      </c>
      <c r="H565" s="7" t="s">
        <v>81</v>
      </c>
      <c r="I565" s="7" t="s">
        <v>132</v>
      </c>
      <c r="J565" s="7" t="s">
        <v>91</v>
      </c>
      <c r="K565" s="7" t="s">
        <v>200</v>
      </c>
      <c r="L565" s="7" t="s">
        <v>90</v>
      </c>
      <c r="M565" s="7" t="s">
        <v>365</v>
      </c>
      <c r="N565" s="7" t="s">
        <v>94</v>
      </c>
      <c r="O565" s="7" t="s">
        <v>93</v>
      </c>
      <c r="P565" s="7" t="s">
        <v>174</v>
      </c>
      <c r="Q565" s="7" t="s">
        <v>200</v>
      </c>
      <c r="R565" s="7" t="s">
        <v>83</v>
      </c>
      <c r="S565" s="7" t="s">
        <v>135</v>
      </c>
      <c r="T565" s="7" t="s">
        <v>148</v>
      </c>
      <c r="U565" s="7" t="s">
        <v>147</v>
      </c>
      <c r="V565" s="7" t="s">
        <v>94</v>
      </c>
      <c r="W565" s="7" t="s">
        <v>146</v>
      </c>
      <c r="X565" s="7" t="s">
        <v>87</v>
      </c>
      <c r="Y565" s="7" t="n">
        <v>0</v>
      </c>
      <c r="Z565" s="7" t="n">
        <v>1</v>
      </c>
      <c r="AA565" s="7" t="str">
        <f aca="false">IF(Y565&gt;Z565,"Win",IF(Y565&lt;Z565,"Loss","Draw"))</f>
        <v>Loss</v>
      </c>
      <c r="AB565" s="7" t="s">
        <v>99</v>
      </c>
      <c r="AC565" s="7" t="s">
        <v>99</v>
      </c>
      <c r="AD565" s="7" t="s">
        <v>488</v>
      </c>
      <c r="AE565" s="7" t="s">
        <v>1822</v>
      </c>
      <c r="AF565" s="7" t="str">
        <f aca="false">IF(AD565&lt;AE565,AD565,AE565)</f>
        <v>Barbarian Barrel, Electro Spirit, Fireball, Goblin Cage, Heal Spirit, Lumberjack, Phoenix, Royal Giant</v>
      </c>
      <c r="AG565" s="7" t="str">
        <f aca="false">IF(AD565&lt;AE565,AE565,AD565)</f>
        <v>Berserker, Dark Prince, Fireball, Goblin Cage, Lava Hound, Skeleton Dragons, Spirit Empress, Zap</v>
      </c>
      <c r="AH565" s="7" t="str">
        <f aca="false">IF(AD565=AF565,AA565,IF(AA565="Win","Loss",IF(AA565="Loss","Win","Draw")))</f>
        <v>Loss</v>
      </c>
      <c r="AI565" s="7" t="s">
        <v>102</v>
      </c>
    </row>
    <row r="566" customFormat="false" ht="15" hidden="false" customHeight="true" outlineLevel="0" collapsed="false">
      <c r="A566" s="7" t="s">
        <v>1820</v>
      </c>
      <c r="B566" s="7" t="n">
        <v>2</v>
      </c>
      <c r="C566" s="7" t="s">
        <v>1800</v>
      </c>
      <c r="D566" s="7" t="s">
        <v>1801</v>
      </c>
      <c r="E566" s="7" t="s">
        <v>1232</v>
      </c>
      <c r="F566" s="7" t="s">
        <v>1233</v>
      </c>
      <c r="G566" s="7" t="s">
        <v>1823</v>
      </c>
      <c r="H566" s="7" t="s">
        <v>81</v>
      </c>
      <c r="I566" s="7" t="s">
        <v>170</v>
      </c>
      <c r="J566" s="7" t="s">
        <v>141</v>
      </c>
      <c r="K566" s="7" t="s">
        <v>143</v>
      </c>
      <c r="L566" s="7" t="s">
        <v>182</v>
      </c>
      <c r="M566" s="7" t="s">
        <v>109</v>
      </c>
      <c r="N566" s="7" t="s">
        <v>87</v>
      </c>
      <c r="O566" s="7" t="s">
        <v>154</v>
      </c>
      <c r="P566" s="7" t="s">
        <v>167</v>
      </c>
      <c r="Q566" s="7" t="s">
        <v>168</v>
      </c>
      <c r="R566" s="7" t="s">
        <v>181</v>
      </c>
      <c r="S566" s="7" t="s">
        <v>141</v>
      </c>
      <c r="T566" s="7" t="s">
        <v>167</v>
      </c>
      <c r="U566" s="7" t="s">
        <v>93</v>
      </c>
      <c r="V566" s="7" t="s">
        <v>97</v>
      </c>
      <c r="W566" s="7" t="s">
        <v>154</v>
      </c>
      <c r="X566" s="7" t="s">
        <v>144</v>
      </c>
      <c r="Y566" s="7" t="n">
        <v>1</v>
      </c>
      <c r="Z566" s="7" t="n">
        <v>0</v>
      </c>
      <c r="AA566" s="7" t="str">
        <f aca="false">IF(Y566&gt;Z566,"Win",IF(Y566&lt;Z566,"Loss","Draw"))</f>
        <v>Win</v>
      </c>
      <c r="AB566" s="7" t="s">
        <v>99</v>
      </c>
      <c r="AC566" s="7" t="s">
        <v>99</v>
      </c>
      <c r="AD566" s="7" t="s">
        <v>1824</v>
      </c>
      <c r="AE566" s="7" t="s">
        <v>1825</v>
      </c>
      <c r="AF566" s="7" t="str">
        <f aca="false">IF(AD566&lt;AE566,AD566,AE566)</f>
        <v>Berserker, Cannon, Hog Rider, Ice Spirit, Lightning, Magic Archer, Ronin, The Log</v>
      </c>
      <c r="AG566" s="7" t="str">
        <f aca="false">IF(AD566&lt;AE566,AE566,AD566)</f>
        <v>Electro Spirit, Lightning, Magic Archer, Monk, Royal Hogs, Skeletons, Tesla, The Log</v>
      </c>
      <c r="AH566" s="7" t="str">
        <f aca="false">IF(AD566=AF566,AA566,IF(AA566="Win","Loss",IF(AA566="Loss","Win","Draw")))</f>
        <v>Win</v>
      </c>
      <c r="AI566" s="7" t="s">
        <v>102</v>
      </c>
    </row>
    <row r="567" customFormat="false" ht="15" hidden="false" customHeight="true" outlineLevel="0" collapsed="false">
      <c r="A567" s="7" t="s">
        <v>1820</v>
      </c>
      <c r="B567" s="7" t="n">
        <v>3</v>
      </c>
      <c r="C567" s="7" t="s">
        <v>1800</v>
      </c>
      <c r="D567" s="7" t="s">
        <v>1801</v>
      </c>
      <c r="E567" s="7" t="s">
        <v>1232</v>
      </c>
      <c r="F567" s="7" t="s">
        <v>1233</v>
      </c>
      <c r="G567" s="7" t="s">
        <v>1826</v>
      </c>
      <c r="H567" s="7" t="s">
        <v>81</v>
      </c>
      <c r="I567" s="7" t="s">
        <v>140</v>
      </c>
      <c r="J567" s="7" t="s">
        <v>199</v>
      </c>
      <c r="K567" s="7" t="s">
        <v>225</v>
      </c>
      <c r="L567" s="7" t="s">
        <v>226</v>
      </c>
      <c r="M567" s="7" t="s">
        <v>303</v>
      </c>
      <c r="N567" s="7" t="s">
        <v>113</v>
      </c>
      <c r="O567" s="7" t="s">
        <v>120</v>
      </c>
      <c r="P567" s="7" t="s">
        <v>111</v>
      </c>
      <c r="Q567" s="7" t="s">
        <v>239</v>
      </c>
      <c r="R567" s="7" t="s">
        <v>199</v>
      </c>
      <c r="S567" s="7" t="s">
        <v>244</v>
      </c>
      <c r="T567" s="7" t="s">
        <v>91</v>
      </c>
      <c r="U567" s="7" t="s">
        <v>245</v>
      </c>
      <c r="V567" s="7" t="s">
        <v>183</v>
      </c>
      <c r="W567" s="7" t="s">
        <v>174</v>
      </c>
      <c r="X567" s="7" t="s">
        <v>96</v>
      </c>
      <c r="Y567" s="7" t="n">
        <v>0</v>
      </c>
      <c r="Z567" s="7" t="n">
        <v>1</v>
      </c>
      <c r="AA567" s="7" t="str">
        <f aca="false">IF(Y567&gt;Z567,"Win",IF(Y567&lt;Z567,"Loss","Draw"))</f>
        <v>Loss</v>
      </c>
      <c r="AB567" s="7" t="s">
        <v>99</v>
      </c>
      <c r="AC567" s="7" t="s">
        <v>99</v>
      </c>
      <c r="AD567" s="7" t="s">
        <v>1827</v>
      </c>
      <c r="AE567" s="7" t="s">
        <v>1828</v>
      </c>
      <c r="AF567" s="7" t="str">
        <f aca="false">IF(AD567&lt;AE567,AD567,AE567)</f>
        <v>Barbarian Barrel, Battle Ram, Earthquake, Golden Knight, Heal Spirit, Hunter, Ice Golem, Three Musketeers</v>
      </c>
      <c r="AG567" s="7" t="str">
        <f aca="false">IF(AD567&lt;AE567,AE567,AD567)</f>
        <v>Bats, Bomb Tower, Fire Spirit, Golden Knight, Miner, Royal Delivery, Spear Goblins, Wall Breakers</v>
      </c>
      <c r="AH567" s="7" t="str">
        <f aca="false">IF(AD567=AF567,AA567,IF(AA567="Win","Loss",IF(AA567="Loss","Win","Draw")))</f>
        <v>Win</v>
      </c>
      <c r="AI567" s="7" t="s">
        <v>102</v>
      </c>
    </row>
    <row r="568" customFormat="false" ht="15" hidden="false" customHeight="true" outlineLevel="0" collapsed="false">
      <c r="A568" s="7" t="s">
        <v>1829</v>
      </c>
      <c r="B568" s="7" t="n">
        <v>1</v>
      </c>
      <c r="C568" s="7" t="s">
        <v>1800</v>
      </c>
      <c r="D568" s="7" t="s">
        <v>1801</v>
      </c>
      <c r="E568" s="7" t="s">
        <v>1232</v>
      </c>
      <c r="F568" s="7" t="s">
        <v>1233</v>
      </c>
      <c r="G568" s="7" t="s">
        <v>1830</v>
      </c>
      <c r="H568" s="7" t="s">
        <v>81</v>
      </c>
      <c r="I568" s="7" t="s">
        <v>116</v>
      </c>
      <c r="J568" s="7" t="s">
        <v>108</v>
      </c>
      <c r="K568" s="7" t="s">
        <v>225</v>
      </c>
      <c r="L568" s="7" t="s">
        <v>226</v>
      </c>
      <c r="M568" s="7" t="s">
        <v>109</v>
      </c>
      <c r="N568" s="7" t="s">
        <v>88</v>
      </c>
      <c r="O568" s="7" t="s">
        <v>97</v>
      </c>
      <c r="P568" s="7" t="s">
        <v>91</v>
      </c>
      <c r="Q568" s="7" t="s">
        <v>140</v>
      </c>
      <c r="R568" s="7" t="s">
        <v>141</v>
      </c>
      <c r="S568" s="7" t="s">
        <v>142</v>
      </c>
      <c r="T568" s="7" t="s">
        <v>109</v>
      </c>
      <c r="U568" s="7" t="s">
        <v>111</v>
      </c>
      <c r="V568" s="7" t="s">
        <v>97</v>
      </c>
      <c r="W568" s="7" t="s">
        <v>120</v>
      </c>
      <c r="X568" s="7" t="s">
        <v>144</v>
      </c>
      <c r="Y568" s="7" t="n">
        <v>1</v>
      </c>
      <c r="Z568" s="7" t="n">
        <v>0</v>
      </c>
      <c r="AA568" s="7" t="str">
        <f aca="false">IF(Y568&gt;Z568,"Win",IF(Y568&lt;Z568,"Loss","Draw"))</f>
        <v>Win</v>
      </c>
      <c r="AB568" s="7" t="s">
        <v>99</v>
      </c>
      <c r="AC568" s="7" t="s">
        <v>99</v>
      </c>
      <c r="AD568" s="7" t="s">
        <v>1831</v>
      </c>
      <c r="AE568" s="7" t="s">
        <v>1832</v>
      </c>
      <c r="AF568" s="7" t="str">
        <f aca="false">IF(AD568&lt;AE568,AD568,AE568)</f>
        <v>Archer Queen, Barbarian Barrel, Bats, Miner, Mortar, Poison, Ronin, Skeletons</v>
      </c>
      <c r="AG568" s="7" t="str">
        <f aca="false">IF(AD568&lt;AE568,AE568,AD568)</f>
        <v>Fire Spirit, Goblin Barrel, Magic Archer, Ronin, Royal Delivery, Skeletons, Tesla, Wall Breakers</v>
      </c>
      <c r="AH568" s="7" t="str">
        <f aca="false">IF(AD568=AF568,AA568,IF(AA568="Win","Loss",IF(AA568="Loss","Win","Draw")))</f>
        <v>Win</v>
      </c>
      <c r="AI568" s="7" t="s">
        <v>102</v>
      </c>
    </row>
    <row r="569" customFormat="false" ht="15" hidden="false" customHeight="true" outlineLevel="0" collapsed="false">
      <c r="A569" s="7" t="s">
        <v>1829</v>
      </c>
      <c r="B569" s="7" t="n">
        <v>2</v>
      </c>
      <c r="C569" s="7" t="s">
        <v>1800</v>
      </c>
      <c r="D569" s="7" t="s">
        <v>1801</v>
      </c>
      <c r="E569" s="7" t="s">
        <v>1232</v>
      </c>
      <c r="F569" s="7" t="s">
        <v>1233</v>
      </c>
      <c r="G569" s="7" t="s">
        <v>1833</v>
      </c>
      <c r="H569" s="7" t="s">
        <v>81</v>
      </c>
      <c r="I569" s="7" t="s">
        <v>200</v>
      </c>
      <c r="J569" s="7" t="s">
        <v>83</v>
      </c>
      <c r="K569" s="7" t="s">
        <v>135</v>
      </c>
      <c r="L569" s="7" t="s">
        <v>148</v>
      </c>
      <c r="M569" s="7" t="s">
        <v>147</v>
      </c>
      <c r="N569" s="7" t="s">
        <v>94</v>
      </c>
      <c r="O569" s="7" t="s">
        <v>146</v>
      </c>
      <c r="P569" s="7" t="s">
        <v>87</v>
      </c>
      <c r="Q569" s="7" t="s">
        <v>293</v>
      </c>
      <c r="R569" s="7" t="s">
        <v>175</v>
      </c>
      <c r="S569" s="7" t="s">
        <v>115</v>
      </c>
      <c r="T569" s="7" t="s">
        <v>167</v>
      </c>
      <c r="U569" s="7" t="s">
        <v>93</v>
      </c>
      <c r="V569" s="7" t="s">
        <v>89</v>
      </c>
      <c r="W569" s="7" t="s">
        <v>182</v>
      </c>
      <c r="X569" s="7" t="s">
        <v>154</v>
      </c>
      <c r="Y569" s="7" t="n">
        <v>1</v>
      </c>
      <c r="Z569" s="7" t="n">
        <v>0</v>
      </c>
      <c r="AA569" s="7" t="str">
        <f aca="false">IF(Y569&gt;Z569,"Win",IF(Y569&lt;Z569,"Loss","Draw"))</f>
        <v>Win</v>
      </c>
      <c r="AB569" s="7" t="s">
        <v>99</v>
      </c>
      <c r="AC569" s="7" t="s">
        <v>99</v>
      </c>
      <c r="AD569" s="7" t="s">
        <v>1822</v>
      </c>
      <c r="AE569" s="7" t="s">
        <v>1834</v>
      </c>
      <c r="AF569" s="7" t="str">
        <f aca="false">IF(AD569&lt;AE569,AD569,AE569)</f>
        <v>Berserker, Dark Prince, Fireball, Goblin Cage, Lava Hound, Skeleton Dragons, Spirit Empress, Zap</v>
      </c>
      <c r="AG569" s="7" t="str">
        <f aca="false">IF(AD569&lt;AE569,AE569,AD569)</f>
        <v>Boss Bandit, Electro Spirit, Furnace, Goblin Hut, Goblins, Hog Rider, Lightning, The Log</v>
      </c>
      <c r="AH569" s="7" t="str">
        <f aca="false">IF(AD569=AF569,AA569,IF(AA569="Win","Loss",IF(AA569="Loss","Win","Draw")))</f>
        <v>Win</v>
      </c>
      <c r="AI569" s="7" t="s">
        <v>102</v>
      </c>
    </row>
    <row r="570" customFormat="false" ht="15" hidden="false" customHeight="true" outlineLevel="0" collapsed="false">
      <c r="A570" s="7" t="s">
        <v>1829</v>
      </c>
      <c r="B570" s="7" t="n">
        <v>3</v>
      </c>
      <c r="C570" s="7" t="s">
        <v>1800</v>
      </c>
      <c r="D570" s="7" t="s">
        <v>1801</v>
      </c>
      <c r="E570" s="7" t="s">
        <v>1232</v>
      </c>
      <c r="F570" s="7" t="s">
        <v>1233</v>
      </c>
      <c r="G570" s="7" t="s">
        <v>1835</v>
      </c>
      <c r="H570" s="7" t="s">
        <v>81</v>
      </c>
      <c r="I570" s="7" t="s">
        <v>90</v>
      </c>
      <c r="J570" s="7" t="s">
        <v>181</v>
      </c>
      <c r="K570" s="7" t="s">
        <v>149</v>
      </c>
      <c r="L570" s="7" t="s">
        <v>95</v>
      </c>
      <c r="M570" s="7" t="s">
        <v>202</v>
      </c>
      <c r="N570" s="7" t="s">
        <v>227</v>
      </c>
      <c r="O570" s="7" t="s">
        <v>167</v>
      </c>
      <c r="P570" s="7" t="s">
        <v>183</v>
      </c>
      <c r="Q570" s="7" t="s">
        <v>90</v>
      </c>
      <c r="R570" s="7" t="s">
        <v>181</v>
      </c>
      <c r="S570" s="7" t="s">
        <v>96</v>
      </c>
      <c r="T570" s="7" t="s">
        <v>94</v>
      </c>
      <c r="U570" s="7" t="s">
        <v>91</v>
      </c>
      <c r="V570" s="7" t="s">
        <v>174</v>
      </c>
      <c r="W570" s="7" t="s">
        <v>87</v>
      </c>
      <c r="X570" s="7" t="s">
        <v>95</v>
      </c>
      <c r="Y570" s="7" t="n">
        <v>0</v>
      </c>
      <c r="Z570" s="7" t="n">
        <v>2</v>
      </c>
      <c r="AA570" s="7" t="str">
        <f aca="false">IF(Y570&gt;Z570,"Win",IF(Y570&lt;Z570,"Loss","Draw"))</f>
        <v>Loss</v>
      </c>
      <c r="AB570" s="7" t="s">
        <v>99</v>
      </c>
      <c r="AC570" s="7" t="s">
        <v>99</v>
      </c>
      <c r="AD570" s="7" t="s">
        <v>1836</v>
      </c>
      <c r="AE570" s="7" t="s">
        <v>1837</v>
      </c>
      <c r="AF570" s="7" t="str">
        <f aca="false">IF(AD570&lt;AE570,AD570,AE570)</f>
        <v>Barbarian Barrel, Berserker, Fireball, Fisherman, Heal Spirit, Hunter, Monk, Royal Giant</v>
      </c>
      <c r="AG570" s="7" t="str">
        <f aca="false">IF(AD570&lt;AE570,AE570,AD570)</f>
        <v>Earthquake, Fisherman, Monk, Mother Witch, Royal Giant, The Log, Tombstone, Zappies</v>
      </c>
      <c r="AH570" s="7" t="str">
        <f aca="false">IF(AD570=AF570,AA570,IF(AA570="Win","Loss",IF(AA570="Loss","Win","Draw")))</f>
        <v>Win</v>
      </c>
      <c r="AI570" s="7" t="s">
        <v>102</v>
      </c>
    </row>
    <row r="571" customFormat="false" ht="15" hidden="false" customHeight="true" outlineLevel="0" collapsed="false">
      <c r="A571" s="7" t="s">
        <v>1838</v>
      </c>
      <c r="B571" s="7" t="n">
        <v>1</v>
      </c>
      <c r="C571" s="7" t="s">
        <v>1800</v>
      </c>
      <c r="D571" s="7" t="s">
        <v>1801</v>
      </c>
      <c r="E571" s="7" t="s">
        <v>1232</v>
      </c>
      <c r="F571" s="7" t="s">
        <v>1233</v>
      </c>
      <c r="G571" s="7" t="s">
        <v>1839</v>
      </c>
      <c r="H571" s="7" t="s">
        <v>81</v>
      </c>
      <c r="I571" s="7" t="s">
        <v>114</v>
      </c>
      <c r="J571" s="7" t="s">
        <v>115</v>
      </c>
      <c r="K571" s="7" t="s">
        <v>116</v>
      </c>
      <c r="L571" s="7" t="s">
        <v>109</v>
      </c>
      <c r="M571" s="7" t="s">
        <v>94</v>
      </c>
      <c r="N571" s="7" t="s">
        <v>176</v>
      </c>
      <c r="O571" s="7" t="s">
        <v>118</v>
      </c>
      <c r="P571" s="7" t="s">
        <v>91</v>
      </c>
      <c r="Q571" s="7" t="s">
        <v>210</v>
      </c>
      <c r="R571" s="7" t="s">
        <v>141</v>
      </c>
      <c r="S571" s="7" t="s">
        <v>144</v>
      </c>
      <c r="T571" s="7" t="s">
        <v>182</v>
      </c>
      <c r="U571" s="7" t="s">
        <v>154</v>
      </c>
      <c r="V571" s="7" t="s">
        <v>97</v>
      </c>
      <c r="W571" s="7" t="s">
        <v>93</v>
      </c>
      <c r="X571" s="7" t="s">
        <v>91</v>
      </c>
      <c r="Y571" s="7" t="n">
        <v>0</v>
      </c>
      <c r="Z571" s="7" t="n">
        <v>1</v>
      </c>
      <c r="AA571" s="7" t="str">
        <f aca="false">IF(Y571&gt;Z571,"Win",IF(Y571&lt;Z571,"Loss","Draw"))</f>
        <v>Loss</v>
      </c>
      <c r="AB571" s="7" t="s">
        <v>99</v>
      </c>
      <c r="AC571" s="7" t="s">
        <v>99</v>
      </c>
      <c r="AD571" s="7" t="s">
        <v>692</v>
      </c>
      <c r="AE571" s="7" t="s">
        <v>1840</v>
      </c>
      <c r="AF571" s="7" t="str">
        <f aca="false">IF(AD571&lt;AE571,AD571,AE571)</f>
        <v>Barbarian Barrel, Dart Goblin, Fireball, Goblins, Mortar, Rascals, Ronin, Skeleton Barrel</v>
      </c>
      <c r="AG571" s="7" t="str">
        <f aca="false">IF(AD571&lt;AE571,AE571,AD571)</f>
        <v>Barbarian Barrel, Electro Spirit, Hog Rider, Lightning, Magic Archer, Mega Knight, Skeletons, Tesla</v>
      </c>
      <c r="AH571" s="7" t="str">
        <f aca="false">IF(AD571=AF571,AA571,IF(AA571="Win","Loss",IF(AA571="Loss","Win","Draw")))</f>
        <v>Loss</v>
      </c>
      <c r="AI571" s="7" t="s">
        <v>102</v>
      </c>
    </row>
    <row r="572" customFormat="false" ht="15" hidden="false" customHeight="true" outlineLevel="0" collapsed="false">
      <c r="A572" s="7" t="s">
        <v>1838</v>
      </c>
      <c r="B572" s="7" t="n">
        <v>2</v>
      </c>
      <c r="C572" s="7" t="s">
        <v>1800</v>
      </c>
      <c r="D572" s="7" t="s">
        <v>1801</v>
      </c>
      <c r="E572" s="7" t="s">
        <v>1232</v>
      </c>
      <c r="F572" s="7" t="s">
        <v>1233</v>
      </c>
      <c r="G572" s="7" t="s">
        <v>1841</v>
      </c>
      <c r="H572" s="7" t="s">
        <v>81</v>
      </c>
      <c r="I572" s="7" t="s">
        <v>140</v>
      </c>
      <c r="J572" s="7" t="s">
        <v>141</v>
      </c>
      <c r="K572" s="7" t="s">
        <v>142</v>
      </c>
      <c r="L572" s="7" t="s">
        <v>287</v>
      </c>
      <c r="M572" s="7" t="s">
        <v>111</v>
      </c>
      <c r="N572" s="7" t="s">
        <v>143</v>
      </c>
      <c r="O572" s="7" t="s">
        <v>120</v>
      </c>
      <c r="P572" s="7" t="s">
        <v>144</v>
      </c>
      <c r="Q572" s="7" t="s">
        <v>170</v>
      </c>
      <c r="R572" s="7" t="s">
        <v>108</v>
      </c>
      <c r="S572" s="7" t="s">
        <v>168</v>
      </c>
      <c r="T572" s="7" t="s">
        <v>167</v>
      </c>
      <c r="U572" s="7" t="s">
        <v>143</v>
      </c>
      <c r="V572" s="7" t="s">
        <v>183</v>
      </c>
      <c r="W572" s="7" t="s">
        <v>120</v>
      </c>
      <c r="X572" s="7" t="s">
        <v>87</v>
      </c>
      <c r="Y572" s="7" t="n">
        <v>0</v>
      </c>
      <c r="Z572" s="7" t="n">
        <v>1</v>
      </c>
      <c r="AA572" s="7" t="str">
        <f aca="false">IF(Y572&gt;Z572,"Win",IF(Y572&lt;Z572,"Loss","Draw"))</f>
        <v>Loss</v>
      </c>
      <c r="AB572" s="7" t="s">
        <v>99</v>
      </c>
      <c r="AC572" s="7" t="s">
        <v>99</v>
      </c>
      <c r="AD572" s="7" t="s">
        <v>924</v>
      </c>
      <c r="AE572" s="7" t="s">
        <v>696</v>
      </c>
      <c r="AF572" s="7" t="str">
        <f aca="false">IF(AD572&lt;AE572,AD572,AE572)</f>
        <v>Archer Queen, Berserker, Cannon, Earthquake, Ice Spirit, Royal Delivery, Royal Hogs, The Log</v>
      </c>
      <c r="AG572" s="7" t="str">
        <f aca="false">IF(AD572&lt;AE572,AE572,AD572)</f>
        <v>Fire Spirit, Goblin Barrel, Ice Spirit, Magic Archer, Royal Delivery, Tesla, Valkyrie, Wall Breakers</v>
      </c>
      <c r="AH572" s="7" t="str">
        <f aca="false">IF(AD572=AF572,AA572,IF(AA572="Win","Loss",IF(AA572="Loss","Win","Draw")))</f>
        <v>Win</v>
      </c>
      <c r="AI572" s="7" t="s">
        <v>102</v>
      </c>
    </row>
    <row r="573" customFormat="false" ht="15" hidden="false" customHeight="true" outlineLevel="0" collapsed="false">
      <c r="A573" s="7" t="s">
        <v>1838</v>
      </c>
      <c r="B573" s="7" t="n">
        <v>3</v>
      </c>
      <c r="C573" s="7" t="s">
        <v>1800</v>
      </c>
      <c r="D573" s="7" t="s">
        <v>1801</v>
      </c>
      <c r="E573" s="7" t="s">
        <v>1232</v>
      </c>
      <c r="F573" s="7" t="s">
        <v>1233</v>
      </c>
      <c r="G573" s="7" t="s">
        <v>1842</v>
      </c>
      <c r="H573" s="7" t="s">
        <v>81</v>
      </c>
      <c r="I573" s="7" t="s">
        <v>135</v>
      </c>
      <c r="J573" s="7" t="s">
        <v>83</v>
      </c>
      <c r="K573" s="7" t="s">
        <v>149</v>
      </c>
      <c r="L573" s="7" t="s">
        <v>226</v>
      </c>
      <c r="M573" s="7" t="s">
        <v>147</v>
      </c>
      <c r="N573" s="7" t="s">
        <v>257</v>
      </c>
      <c r="O573" s="7" t="s">
        <v>117</v>
      </c>
      <c r="P573" s="7" t="s">
        <v>148</v>
      </c>
      <c r="Q573" s="7" t="s">
        <v>84</v>
      </c>
      <c r="R573" s="7" t="s">
        <v>128</v>
      </c>
      <c r="S573" s="7" t="s">
        <v>107</v>
      </c>
      <c r="T573" s="7" t="s">
        <v>88</v>
      </c>
      <c r="U573" s="7" t="s">
        <v>111</v>
      </c>
      <c r="V573" s="7" t="s">
        <v>115</v>
      </c>
      <c r="W573" s="7" t="s">
        <v>86</v>
      </c>
      <c r="X573" s="7" t="s">
        <v>89</v>
      </c>
      <c r="Y573" s="7" t="n">
        <v>0</v>
      </c>
      <c r="Z573" s="7" t="n">
        <v>1</v>
      </c>
      <c r="AA573" s="7" t="str">
        <f aca="false">IF(Y573&gt;Z573,"Win",IF(Y573&lt;Z573,"Loss","Draw"))</f>
        <v>Loss</v>
      </c>
      <c r="AB573" s="7" t="s">
        <v>99</v>
      </c>
      <c r="AC573" s="7" t="s">
        <v>99</v>
      </c>
      <c r="AD573" s="7" t="s">
        <v>1843</v>
      </c>
      <c r="AE573" s="7" t="s">
        <v>1844</v>
      </c>
      <c r="AF573" s="7" t="str">
        <f aca="false">IF(AD573&lt;AE573,AD573,AE573)</f>
        <v>Dark Prince, Lava Hound, Miner, Minions, Spirit Empress, Tombstone, Vines, Zap</v>
      </c>
      <c r="AG573" s="7" t="str">
        <f aca="false">IF(AD573&lt;AE573,AE573,AD573)</f>
        <v>Fire Spirit, Giant Snowball, Goblin Demolisher, Goblin Drill, Goblin Hut, Goblins, Knight, Poison</v>
      </c>
      <c r="AH573" s="7" t="str">
        <f aca="false">IF(AD573=AF573,AA573,IF(AA573="Win","Loss",IF(AA573="Loss","Win","Draw")))</f>
        <v>Loss</v>
      </c>
      <c r="AI573" s="7" t="s">
        <v>102</v>
      </c>
    </row>
    <row r="574" customFormat="false" ht="15" hidden="false" customHeight="true" outlineLevel="0" collapsed="false">
      <c r="A574" s="7" t="s">
        <v>1845</v>
      </c>
      <c r="B574" s="7" t="n">
        <v>1</v>
      </c>
      <c r="C574" s="7" t="s">
        <v>1800</v>
      </c>
      <c r="D574" s="7" t="s">
        <v>1801</v>
      </c>
      <c r="E574" s="7" t="s">
        <v>1232</v>
      </c>
      <c r="F574" s="7" t="s">
        <v>1233</v>
      </c>
      <c r="G574" s="7" t="s">
        <v>1846</v>
      </c>
      <c r="H574" s="7" t="s">
        <v>81</v>
      </c>
      <c r="I574" s="7" t="s">
        <v>168</v>
      </c>
      <c r="J574" s="7" t="s">
        <v>115</v>
      </c>
      <c r="K574" s="7" t="s">
        <v>82</v>
      </c>
      <c r="L574" s="7" t="s">
        <v>109</v>
      </c>
      <c r="M574" s="7" t="s">
        <v>154</v>
      </c>
      <c r="N574" s="7" t="s">
        <v>89</v>
      </c>
      <c r="O574" s="7" t="s">
        <v>143</v>
      </c>
      <c r="P574" s="7" t="s">
        <v>167</v>
      </c>
      <c r="Q574" s="7" t="s">
        <v>132</v>
      </c>
      <c r="R574" s="7" t="s">
        <v>91</v>
      </c>
      <c r="S574" s="7" t="s">
        <v>200</v>
      </c>
      <c r="T574" s="7" t="s">
        <v>90</v>
      </c>
      <c r="U574" s="7" t="s">
        <v>365</v>
      </c>
      <c r="V574" s="7" t="s">
        <v>94</v>
      </c>
      <c r="W574" s="7" t="s">
        <v>93</v>
      </c>
      <c r="X574" s="7" t="s">
        <v>174</v>
      </c>
      <c r="Y574" s="7" t="n">
        <v>1</v>
      </c>
      <c r="Z574" s="7" t="n">
        <v>0</v>
      </c>
      <c r="AA574" s="7" t="str">
        <f aca="false">IF(Y574&gt;Z574,"Win",IF(Y574&lt;Z574,"Loss","Draw"))</f>
        <v>Win</v>
      </c>
      <c r="AB574" s="7" t="s">
        <v>99</v>
      </c>
      <c r="AC574" s="7" t="s">
        <v>99</v>
      </c>
      <c r="AD574" s="7" t="s">
        <v>1847</v>
      </c>
      <c r="AE574" s="7" t="s">
        <v>488</v>
      </c>
      <c r="AF574" s="7" t="str">
        <f aca="false">IF(AD574&lt;AE574,AD574,AE574)</f>
        <v>Archers, Goblin Hut, Goblins, Ice Spirit, Lightning, Ronin, Royal Hogs, The Log</v>
      </c>
      <c r="AG574" s="7" t="str">
        <f aca="false">IF(AD574&lt;AE574,AE574,AD574)</f>
        <v>Barbarian Barrel, Electro Spirit, Fireball, Goblin Cage, Heal Spirit, Lumberjack, Phoenix, Royal Giant</v>
      </c>
      <c r="AH574" s="7" t="str">
        <f aca="false">IF(AD574=AF574,AA574,IF(AA574="Win","Loss",IF(AA574="Loss","Win","Draw")))</f>
        <v>Win</v>
      </c>
      <c r="AI574" s="7" t="s">
        <v>102</v>
      </c>
    </row>
    <row r="575" customFormat="false" ht="15" hidden="false" customHeight="true" outlineLevel="0" collapsed="false">
      <c r="A575" s="7" t="s">
        <v>1845</v>
      </c>
      <c r="B575" s="7" t="n">
        <v>2</v>
      </c>
      <c r="C575" s="7" t="s">
        <v>1800</v>
      </c>
      <c r="D575" s="7" t="s">
        <v>1801</v>
      </c>
      <c r="E575" s="7" t="s">
        <v>1232</v>
      </c>
      <c r="F575" s="7" t="s">
        <v>1233</v>
      </c>
      <c r="G575" s="7" t="s">
        <v>1848</v>
      </c>
      <c r="H575" s="7" t="s">
        <v>81</v>
      </c>
      <c r="I575" s="7" t="s">
        <v>140</v>
      </c>
      <c r="J575" s="7" t="s">
        <v>141</v>
      </c>
      <c r="K575" s="7" t="s">
        <v>225</v>
      </c>
      <c r="L575" s="7" t="s">
        <v>226</v>
      </c>
      <c r="M575" s="7" t="s">
        <v>87</v>
      </c>
      <c r="N575" s="7" t="s">
        <v>111</v>
      </c>
      <c r="O575" s="7" t="s">
        <v>113</v>
      </c>
      <c r="P575" s="7" t="s">
        <v>120</v>
      </c>
      <c r="Q575" s="7" t="s">
        <v>140</v>
      </c>
      <c r="R575" s="7" t="s">
        <v>141</v>
      </c>
      <c r="S575" s="7" t="s">
        <v>153</v>
      </c>
      <c r="T575" s="7" t="s">
        <v>113</v>
      </c>
      <c r="U575" s="7" t="s">
        <v>226</v>
      </c>
      <c r="V575" s="7" t="s">
        <v>167</v>
      </c>
      <c r="W575" s="7" t="s">
        <v>97</v>
      </c>
      <c r="X575" s="7" t="s">
        <v>336</v>
      </c>
      <c r="Y575" s="7" t="n">
        <v>1</v>
      </c>
      <c r="Z575" s="7" t="n">
        <v>0</v>
      </c>
      <c r="AA575" s="7" t="str">
        <f aca="false">IF(Y575&gt;Z575,"Win",IF(Y575&lt;Z575,"Loss","Draw"))</f>
        <v>Win</v>
      </c>
      <c r="AB575" s="7" t="s">
        <v>99</v>
      </c>
      <c r="AC575" s="7" t="s">
        <v>99</v>
      </c>
      <c r="AD575" s="7" t="s">
        <v>228</v>
      </c>
      <c r="AE575" s="7" t="s">
        <v>1849</v>
      </c>
      <c r="AF575" s="7" t="str">
        <f aca="false">IF(AD575&lt;AE575,AD575,AE575)</f>
        <v>Bats, Berserker, Bomb Tower, Fire Spirit, Magic Archer, Miner, Royal Delivery, Wall Breakers</v>
      </c>
      <c r="AG575" s="7" t="str">
        <f aca="false">IF(AD575&lt;AE575,AE575,AD575)</f>
        <v>Bomb Tower, Goblinstein, Magic Archer, Miner, Skeletons, The Log, Tornado, Wall Breakers</v>
      </c>
      <c r="AH575" s="7" t="str">
        <f aca="false">IF(AD575=AF575,AA575,IF(AA575="Win","Loss",IF(AA575="Loss","Win","Draw")))</f>
        <v>Win</v>
      </c>
      <c r="AI575" s="7" t="s">
        <v>102</v>
      </c>
    </row>
    <row r="576" customFormat="false" ht="15" hidden="false" customHeight="true" outlineLevel="0" collapsed="false">
      <c r="A576" s="7" t="s">
        <v>1845</v>
      </c>
      <c r="B576" s="7" t="n">
        <v>3</v>
      </c>
      <c r="C576" s="7" t="s">
        <v>1800</v>
      </c>
      <c r="D576" s="7" t="s">
        <v>1801</v>
      </c>
      <c r="E576" s="7" t="s">
        <v>1232</v>
      </c>
      <c r="F576" s="7" t="s">
        <v>1233</v>
      </c>
      <c r="G576" s="7" t="s">
        <v>1850</v>
      </c>
      <c r="H576" s="7" t="s">
        <v>81</v>
      </c>
      <c r="I576" s="7" t="s">
        <v>114</v>
      </c>
      <c r="J576" s="7" t="s">
        <v>83</v>
      </c>
      <c r="K576" s="7" t="s">
        <v>116</v>
      </c>
      <c r="L576" s="7" t="s">
        <v>94</v>
      </c>
      <c r="M576" s="7" t="s">
        <v>117</v>
      </c>
      <c r="N576" s="7" t="s">
        <v>118</v>
      </c>
      <c r="O576" s="7" t="s">
        <v>91</v>
      </c>
      <c r="P576" s="7" t="s">
        <v>119</v>
      </c>
      <c r="Q576" s="7" t="s">
        <v>239</v>
      </c>
      <c r="R576" s="7" t="s">
        <v>180</v>
      </c>
      <c r="S576" s="7" t="s">
        <v>92</v>
      </c>
      <c r="T576" s="7" t="s">
        <v>327</v>
      </c>
      <c r="U576" s="7" t="s">
        <v>257</v>
      </c>
      <c r="V576" s="7" t="s">
        <v>227</v>
      </c>
      <c r="W576" s="7" t="s">
        <v>202</v>
      </c>
      <c r="X576" s="7" t="s">
        <v>135</v>
      </c>
      <c r="Y576" s="7" t="n">
        <v>1</v>
      </c>
      <c r="Z576" s="7" t="n">
        <v>0</v>
      </c>
      <c r="AA576" s="7" t="str">
        <f aca="false">IF(Y576&gt;Z576,"Win",IF(Y576&lt;Z576,"Loss","Draw"))</f>
        <v>Win</v>
      </c>
      <c r="AB576" s="7" t="s">
        <v>99</v>
      </c>
      <c r="AC576" s="7" t="s">
        <v>99</v>
      </c>
      <c r="AD576" s="7" t="s">
        <v>1851</v>
      </c>
      <c r="AE576" s="7" t="s">
        <v>1852</v>
      </c>
      <c r="AF576" s="7" t="str">
        <f aca="false">IF(AD576&lt;AE576,AD576,AE576)</f>
        <v>Barbarian Barrel, Cannon Cart, Dark Prince, Fireball, Minions, Mortar, Rascals, Skeleton Barrel</v>
      </c>
      <c r="AG576" s="7" t="str">
        <f aca="false">IF(AD576&lt;AE576,AE576,AD576)</f>
        <v>Battle Ram, Giant Skeleton, Mother Witch, Royal Ghost, Vines, Wizard, Zap, Zappies</v>
      </c>
      <c r="AH576" s="7" t="str">
        <f aca="false">IF(AD576=AF576,AA576,IF(AA576="Win","Loss",IF(AA576="Loss","Win","Draw")))</f>
        <v>Win</v>
      </c>
      <c r="AI576" s="7" t="s">
        <v>102</v>
      </c>
    </row>
    <row r="577" customFormat="false" ht="16.5" hidden="false" customHeight="true" outlineLevel="0" collapsed="false">
      <c r="A577" s="5" t="s">
        <v>1853</v>
      </c>
      <c r="B577" s="5" t="n">
        <v>1</v>
      </c>
      <c r="C577" s="5" t="s">
        <v>1800</v>
      </c>
      <c r="D577" s="5" t="s">
        <v>1801</v>
      </c>
      <c r="E577" s="6" t="s">
        <v>1854</v>
      </c>
      <c r="F577" s="5" t="s">
        <v>1855</v>
      </c>
      <c r="G577" s="5" t="s">
        <v>1856</v>
      </c>
      <c r="H577" s="5" t="s">
        <v>81</v>
      </c>
      <c r="I577" s="5" t="s">
        <v>209</v>
      </c>
      <c r="J577" s="5" t="s">
        <v>115</v>
      </c>
      <c r="K577" s="5" t="s">
        <v>84</v>
      </c>
      <c r="L577" s="5" t="s">
        <v>85</v>
      </c>
      <c r="M577" s="5" t="s">
        <v>109</v>
      </c>
      <c r="N577" s="5" t="s">
        <v>88</v>
      </c>
      <c r="O577" s="5" t="s">
        <v>130</v>
      </c>
      <c r="P577" s="5" t="s">
        <v>170</v>
      </c>
      <c r="Q577" s="5" t="s">
        <v>82</v>
      </c>
      <c r="R577" s="5" t="s">
        <v>83</v>
      </c>
      <c r="S577" s="5" t="s">
        <v>144</v>
      </c>
      <c r="T577" s="5" t="s">
        <v>85</v>
      </c>
      <c r="U577" s="5" t="s">
        <v>143</v>
      </c>
      <c r="V577" s="5" t="s">
        <v>91</v>
      </c>
      <c r="W577" s="5" t="s">
        <v>97</v>
      </c>
      <c r="X577" s="5" t="s">
        <v>88</v>
      </c>
      <c r="Y577" s="5" t="n">
        <v>0</v>
      </c>
      <c r="Z577" s="5" t="n">
        <v>1</v>
      </c>
      <c r="AA577" s="5" t="str">
        <f aca="false">IF(Y577&gt;Z577,"Win",IF(Y577&lt;Z577,"Loss","Draw"))</f>
        <v>Loss</v>
      </c>
      <c r="AB577" s="5" t="s">
        <v>98</v>
      </c>
      <c r="AC577" s="5" t="s">
        <v>99</v>
      </c>
      <c r="AD577" s="5" t="s">
        <v>1857</v>
      </c>
      <c r="AE577" s="5" t="s">
        <v>397</v>
      </c>
      <c r="AF577" s="5" t="str">
        <f aca="false">IF(AD577&lt;AE577,AD577,AE577)</f>
        <v>Archers, Barbarian Barrel, Dark Prince, Graveyard, Ice Spirit, Poison, Skeletons, Tesla</v>
      </c>
      <c r="AG577" s="5" t="str">
        <f aca="false">IF(AD577&lt;AE577,AE577,AD577)</f>
        <v>Bomber, Cannon, Giant Snowball, Goblins, Graveyard, Musketeer, Poison, Ronin</v>
      </c>
      <c r="AH577" s="5" t="str">
        <f aca="false">IF(AD577=AF577,AA577,IF(AA577="Win","Loss",IF(AA577="Loss","Win","Draw")))</f>
        <v>Win</v>
      </c>
      <c r="AI577" s="5" t="s">
        <v>123</v>
      </c>
    </row>
    <row r="578" customFormat="false" ht="16.5" hidden="false" customHeight="true" outlineLevel="0" collapsed="false">
      <c r="A578" s="5" t="s">
        <v>1853</v>
      </c>
      <c r="B578" s="5" t="n">
        <v>2</v>
      </c>
      <c r="C578" s="5" t="s">
        <v>1800</v>
      </c>
      <c r="D578" s="5" t="s">
        <v>1801</v>
      </c>
      <c r="E578" s="6" t="s">
        <v>1854</v>
      </c>
      <c r="F578" s="5" t="s">
        <v>1855</v>
      </c>
      <c r="G578" s="5" t="s">
        <v>1615</v>
      </c>
      <c r="H578" s="5" t="s">
        <v>81</v>
      </c>
      <c r="I578" s="5" t="s">
        <v>180</v>
      </c>
      <c r="J578" s="5" t="s">
        <v>181</v>
      </c>
      <c r="K578" s="5" t="s">
        <v>144</v>
      </c>
      <c r="L578" s="5" t="s">
        <v>182</v>
      </c>
      <c r="M578" s="5" t="s">
        <v>183</v>
      </c>
      <c r="N578" s="5" t="s">
        <v>110</v>
      </c>
      <c r="O578" s="5" t="s">
        <v>93</v>
      </c>
      <c r="P578" s="5" t="s">
        <v>167</v>
      </c>
      <c r="Q578" s="5" t="s">
        <v>169</v>
      </c>
      <c r="R578" s="5" t="s">
        <v>213</v>
      </c>
      <c r="S578" s="5" t="s">
        <v>200</v>
      </c>
      <c r="T578" s="5" t="s">
        <v>191</v>
      </c>
      <c r="U578" s="5" t="s">
        <v>336</v>
      </c>
      <c r="V578" s="5" t="s">
        <v>154</v>
      </c>
      <c r="W578" s="5" t="s">
        <v>596</v>
      </c>
      <c r="X578" s="5" t="s">
        <v>130</v>
      </c>
      <c r="Y578" s="5" t="n">
        <v>1</v>
      </c>
      <c r="Z578" s="5" t="n">
        <v>0</v>
      </c>
      <c r="AA578" s="5" t="str">
        <f aca="false">IF(Y578&gt;Z578,"Win",IF(Y578&lt;Z578,"Loss","Draw"))</f>
        <v>Win</v>
      </c>
      <c r="AB578" s="5" t="s">
        <v>98</v>
      </c>
      <c r="AC578" s="5" t="s">
        <v>99</v>
      </c>
      <c r="AD578" s="5" t="s">
        <v>1858</v>
      </c>
      <c r="AE578" s="5" t="s">
        <v>1859</v>
      </c>
      <c r="AF578" s="5" t="str">
        <f aca="false">IF(AD578&lt;AE578,AD578,AE578)</f>
        <v>Baby Dragon, Bomber, Bowler, Electro Giant, Goblin Cage, Ice Wizard, Lightning, Tornado</v>
      </c>
      <c r="AG578" s="5" t="str">
        <f aca="false">IF(AD578&lt;AE578,AE578,AD578)</f>
        <v>Earthquake, Electro Spirit, Guards, Hog Rider, Monk, Tesla, The Log, Wizard</v>
      </c>
      <c r="AH578" s="5" t="str">
        <f aca="false">IF(AD578=AF578,AA578,IF(AA578="Win","Loss",IF(AA578="Loss","Win","Draw")))</f>
        <v>Loss</v>
      </c>
      <c r="AI578" s="5" t="s">
        <v>123</v>
      </c>
    </row>
    <row r="579" customFormat="false" ht="16.5" hidden="false" customHeight="true" outlineLevel="0" collapsed="false">
      <c r="A579" s="5" t="s">
        <v>1853</v>
      </c>
      <c r="B579" s="5" t="n">
        <v>3</v>
      </c>
      <c r="C579" s="5" t="s">
        <v>1800</v>
      </c>
      <c r="D579" s="5" t="s">
        <v>1801</v>
      </c>
      <c r="E579" s="6" t="s">
        <v>1854</v>
      </c>
      <c r="F579" s="5" t="s">
        <v>1855</v>
      </c>
      <c r="G579" s="5" t="s">
        <v>1860</v>
      </c>
      <c r="H579" s="5" t="s">
        <v>81</v>
      </c>
      <c r="I579" s="5" t="s">
        <v>116</v>
      </c>
      <c r="J579" s="5" t="s">
        <v>153</v>
      </c>
      <c r="K579" s="5" t="s">
        <v>92</v>
      </c>
      <c r="L579" s="5" t="s">
        <v>119</v>
      </c>
      <c r="M579" s="5" t="s">
        <v>154</v>
      </c>
      <c r="N579" s="5" t="s">
        <v>117</v>
      </c>
      <c r="O579" s="5" t="s">
        <v>97</v>
      </c>
      <c r="P579" s="5" t="s">
        <v>91</v>
      </c>
      <c r="Q579" s="5" t="s">
        <v>114</v>
      </c>
      <c r="R579" s="5" t="s">
        <v>115</v>
      </c>
      <c r="S579" s="5" t="s">
        <v>116</v>
      </c>
      <c r="T579" s="5" t="s">
        <v>94</v>
      </c>
      <c r="U579" s="5" t="s">
        <v>117</v>
      </c>
      <c r="V579" s="5" t="s">
        <v>118</v>
      </c>
      <c r="W579" s="5" t="s">
        <v>119</v>
      </c>
      <c r="X579" s="5" t="s">
        <v>167</v>
      </c>
      <c r="Y579" s="5" t="n">
        <v>1</v>
      </c>
      <c r="Z579" s="5" t="n">
        <v>0</v>
      </c>
      <c r="AA579" s="5" t="str">
        <f aca="false">IF(Y579&gt;Z579,"Win",IF(Y579&lt;Z579,"Loss","Draw"))</f>
        <v>Win</v>
      </c>
      <c r="AB579" s="5" t="s">
        <v>98</v>
      </c>
      <c r="AC579" s="5" t="s">
        <v>99</v>
      </c>
      <c r="AD579" s="5" t="s">
        <v>160</v>
      </c>
      <c r="AE579" s="5" t="s">
        <v>264</v>
      </c>
      <c r="AF579" s="5" t="str">
        <f aca="false">IF(AD579&lt;AE579,AD579,AE579)</f>
        <v>Barbarian Barrel, Cannon Cart, Goblinstein, Lightning, Minions, Mortar, Royal Ghost, Skeletons</v>
      </c>
      <c r="AG579" s="5" t="str">
        <f aca="false">IF(AD579&lt;AE579,AE579,AD579)</f>
        <v>Cannon Cart, Fireball, Goblins, Minions, Mortar, Rascals, Skeleton Barrel, The Log</v>
      </c>
      <c r="AH579" s="5" t="str">
        <f aca="false">IF(AD579=AF579,AA579,IF(AA579="Win","Loss",IF(AA579="Loss","Win","Draw")))</f>
        <v>Win</v>
      </c>
      <c r="AI579" s="5" t="s">
        <v>123</v>
      </c>
    </row>
    <row r="580" customFormat="false" ht="15" hidden="false" customHeight="true" outlineLevel="0" collapsed="false">
      <c r="A580" s="5" t="s">
        <v>1861</v>
      </c>
      <c r="B580" s="5" t="n">
        <v>1</v>
      </c>
      <c r="C580" s="5" t="s">
        <v>1800</v>
      </c>
      <c r="D580" s="5" t="s">
        <v>1801</v>
      </c>
      <c r="E580" s="5" t="s">
        <v>1862</v>
      </c>
      <c r="F580" s="5" t="s">
        <v>1863</v>
      </c>
      <c r="G580" s="5" t="s">
        <v>1864</v>
      </c>
      <c r="H580" s="5" t="s">
        <v>81</v>
      </c>
      <c r="I580" s="5" t="s">
        <v>168</v>
      </c>
      <c r="J580" s="5" t="s">
        <v>83</v>
      </c>
      <c r="K580" s="5" t="s">
        <v>82</v>
      </c>
      <c r="L580" s="5" t="s">
        <v>87</v>
      </c>
      <c r="M580" s="5" t="s">
        <v>154</v>
      </c>
      <c r="N580" s="5" t="s">
        <v>93</v>
      </c>
      <c r="O580" s="5" t="s">
        <v>91</v>
      </c>
      <c r="P580" s="5" t="s">
        <v>144</v>
      </c>
      <c r="Q580" s="5" t="s">
        <v>210</v>
      </c>
      <c r="R580" s="5" t="s">
        <v>115</v>
      </c>
      <c r="S580" s="5" t="s">
        <v>293</v>
      </c>
      <c r="T580" s="5" t="s">
        <v>147</v>
      </c>
      <c r="U580" s="5" t="s">
        <v>231</v>
      </c>
      <c r="V580" s="5" t="s">
        <v>83</v>
      </c>
      <c r="W580" s="5" t="s">
        <v>94</v>
      </c>
      <c r="X580" s="5" t="s">
        <v>135</v>
      </c>
      <c r="Y580" s="5" t="n">
        <v>1</v>
      </c>
      <c r="Z580" s="5" t="n">
        <v>0</v>
      </c>
      <c r="AA580" s="5" t="str">
        <f aca="false">IF(Y580&gt;Z580,"Win",IF(Y580&lt;Z580,"Loss","Draw"))</f>
        <v>Win</v>
      </c>
      <c r="AB580" s="5" t="s">
        <v>98</v>
      </c>
      <c r="AC580" s="5" t="s">
        <v>99</v>
      </c>
      <c r="AD580" s="5" t="s">
        <v>1803</v>
      </c>
      <c r="AE580" s="5" t="s">
        <v>1865</v>
      </c>
      <c r="AF580" s="5" t="str">
        <f aca="false">IF(AD580&lt;AE580,AD580,AE580)</f>
        <v>Archers, Barbarian Barrel, Berserker, Dark Prince, Electro Spirit, Lightning, Royal Hogs, Tesla</v>
      </c>
      <c r="AG580" s="5" t="str">
        <f aca="false">IF(AD580&lt;AE580,AE580,AD580)</f>
        <v>Dark Prince, Fireball, Furnace, Goblins, Mega Knight, Ram Rider, Spirit Empress, Zap</v>
      </c>
      <c r="AH580" s="5" t="str">
        <f aca="false">IF(AD580=AF580,AA580,IF(AA580="Win","Loss",IF(AA580="Loss","Win","Draw")))</f>
        <v>Win</v>
      </c>
      <c r="AI580" s="5" t="s">
        <v>123</v>
      </c>
    </row>
    <row r="581" customFormat="false" ht="15" hidden="false" customHeight="true" outlineLevel="0" collapsed="false">
      <c r="A581" s="5" t="s">
        <v>1861</v>
      </c>
      <c r="B581" s="5" t="n">
        <v>2</v>
      </c>
      <c r="C581" s="5" t="s">
        <v>1800</v>
      </c>
      <c r="D581" s="5" t="s">
        <v>1801</v>
      </c>
      <c r="E581" s="5" t="s">
        <v>1862</v>
      </c>
      <c r="F581" s="5" t="s">
        <v>1863</v>
      </c>
      <c r="G581" s="5" t="s">
        <v>1866</v>
      </c>
      <c r="H581" s="5" t="s">
        <v>81</v>
      </c>
      <c r="I581" s="5" t="s">
        <v>180</v>
      </c>
      <c r="J581" s="5" t="s">
        <v>181</v>
      </c>
      <c r="K581" s="5" t="s">
        <v>170</v>
      </c>
      <c r="L581" s="5" t="s">
        <v>182</v>
      </c>
      <c r="M581" s="5" t="s">
        <v>183</v>
      </c>
      <c r="N581" s="5" t="s">
        <v>110</v>
      </c>
      <c r="O581" s="5" t="s">
        <v>143</v>
      </c>
      <c r="P581" s="5" t="s">
        <v>167</v>
      </c>
      <c r="Q581" s="5" t="s">
        <v>239</v>
      </c>
      <c r="R581" s="5" t="s">
        <v>108</v>
      </c>
      <c r="S581" s="5" t="s">
        <v>626</v>
      </c>
      <c r="T581" s="5" t="s">
        <v>240</v>
      </c>
      <c r="U581" s="5" t="s">
        <v>174</v>
      </c>
      <c r="V581" s="5" t="s">
        <v>92</v>
      </c>
      <c r="W581" s="5" t="s">
        <v>159</v>
      </c>
      <c r="X581" s="5" t="s">
        <v>112</v>
      </c>
      <c r="Y581" s="5" t="n">
        <v>1</v>
      </c>
      <c r="Z581" s="5" t="n">
        <v>0</v>
      </c>
      <c r="AA581" s="5" t="str">
        <f aca="false">IF(Y581&gt;Z581,"Win",IF(Y581&lt;Z581,"Loss","Draw"))</f>
        <v>Win</v>
      </c>
      <c r="AB581" s="5" t="s">
        <v>98</v>
      </c>
      <c r="AC581" s="5" t="s">
        <v>99</v>
      </c>
      <c r="AD581" s="5" t="s">
        <v>1867</v>
      </c>
      <c r="AE581" s="5" t="s">
        <v>1868</v>
      </c>
      <c r="AF581" s="5" t="str">
        <f aca="false">IF(AD581&lt;AE581,AD581,AE581)</f>
        <v>Archer Queen, Arrows, Bandit, Barbarians, Battle Ram, Elixir Collector, Heal Spirit, Royal Ghost</v>
      </c>
      <c r="AG581" s="5" t="str">
        <f aca="false">IF(AD581&lt;AE581,AE581,AD581)</f>
        <v>Cannon, Earthquake, Guards, Hog Rider, Ice Spirit, Monk, The Log, Wizard</v>
      </c>
      <c r="AH581" s="5" t="str">
        <f aca="false">IF(AD581=AF581,AA581,IF(AA581="Win","Loss",IF(AA581="Loss","Win","Draw")))</f>
        <v>Loss</v>
      </c>
      <c r="AI581" s="5" t="s">
        <v>123</v>
      </c>
    </row>
    <row r="582" customFormat="false" ht="15" hidden="false" customHeight="true" outlineLevel="0" collapsed="false">
      <c r="A582" s="5" t="s">
        <v>1869</v>
      </c>
      <c r="B582" s="5" t="n">
        <v>1</v>
      </c>
      <c r="C582" s="5" t="s">
        <v>1800</v>
      </c>
      <c r="D582" s="5" t="s">
        <v>1801</v>
      </c>
      <c r="E582" s="5" t="s">
        <v>260</v>
      </c>
      <c r="F582" s="5" t="s">
        <v>261</v>
      </c>
      <c r="G582" s="5" t="s">
        <v>1870</v>
      </c>
      <c r="H582" s="5" t="s">
        <v>81</v>
      </c>
      <c r="I582" s="5" t="s">
        <v>239</v>
      </c>
      <c r="J582" s="5" t="s">
        <v>199</v>
      </c>
      <c r="K582" s="5" t="s">
        <v>132</v>
      </c>
      <c r="L582" s="5" t="s">
        <v>412</v>
      </c>
      <c r="M582" s="5" t="s">
        <v>146</v>
      </c>
      <c r="N582" s="5" t="s">
        <v>257</v>
      </c>
      <c r="O582" s="5" t="s">
        <v>202</v>
      </c>
      <c r="P582" s="5" t="s">
        <v>135</v>
      </c>
      <c r="Q582" s="5" t="s">
        <v>169</v>
      </c>
      <c r="R582" s="5" t="s">
        <v>131</v>
      </c>
      <c r="S582" s="5" t="s">
        <v>200</v>
      </c>
      <c r="T582" s="5" t="s">
        <v>136</v>
      </c>
      <c r="U582" s="5" t="s">
        <v>83</v>
      </c>
      <c r="V582" s="5" t="s">
        <v>91</v>
      </c>
      <c r="W582" s="5" t="s">
        <v>154</v>
      </c>
      <c r="X582" s="5" t="s">
        <v>336</v>
      </c>
      <c r="Y582" s="5" t="n">
        <v>0</v>
      </c>
      <c r="Z582" s="5" t="n">
        <v>1</v>
      </c>
      <c r="AA582" s="5" t="str">
        <f aca="false">IF(Y582&gt;Z582,"Win",IF(Y582&lt;Z582,"Loss","Draw"))</f>
        <v>Loss</v>
      </c>
      <c r="AB582" s="5" t="s">
        <v>98</v>
      </c>
      <c r="AC582" s="5" t="s">
        <v>99</v>
      </c>
      <c r="AD582" s="5" t="s">
        <v>1871</v>
      </c>
      <c r="AE582" s="5" t="s">
        <v>1872</v>
      </c>
      <c r="AF582" s="5" t="str">
        <f aca="false">IF(AD582&lt;AE582,AD582,AE582)</f>
        <v>Baby Dragon, Barbarian Barrel, Dark Prince, Goblin Cage, Golem, Lightning, Mega Minion, Tornado</v>
      </c>
      <c r="AG582" s="5" t="str">
        <f aca="false">IF(AD582&lt;AE582,AE582,AD582)</f>
        <v>Battle Ram, Golden Knight, Lumberjack, P.E.K.K.A, Skeleton Dragons, Vines, Zap, Zappies</v>
      </c>
      <c r="AH582" s="5" t="str">
        <f aca="false">IF(AD582=AF582,AA582,IF(AA582="Win","Loss",IF(AA582="Loss","Win","Draw")))</f>
        <v>Win</v>
      </c>
      <c r="AI582" s="5" t="s">
        <v>123</v>
      </c>
    </row>
    <row r="583" customFormat="false" ht="15" hidden="false" customHeight="true" outlineLevel="0" collapsed="false">
      <c r="A583" s="5" t="s">
        <v>1869</v>
      </c>
      <c r="B583" s="5" t="n">
        <v>2</v>
      </c>
      <c r="C583" s="5" t="s">
        <v>1800</v>
      </c>
      <c r="D583" s="5" t="s">
        <v>1801</v>
      </c>
      <c r="E583" s="5" t="s">
        <v>260</v>
      </c>
      <c r="F583" s="5" t="s">
        <v>261</v>
      </c>
      <c r="G583" s="5" t="s">
        <v>1873</v>
      </c>
      <c r="H583" s="5" t="s">
        <v>81</v>
      </c>
      <c r="I583" s="5" t="s">
        <v>114</v>
      </c>
      <c r="J583" s="5" t="s">
        <v>83</v>
      </c>
      <c r="K583" s="5" t="s">
        <v>116</v>
      </c>
      <c r="L583" s="5" t="s">
        <v>167</v>
      </c>
      <c r="M583" s="5" t="s">
        <v>94</v>
      </c>
      <c r="N583" s="5" t="s">
        <v>117</v>
      </c>
      <c r="O583" s="5" t="s">
        <v>191</v>
      </c>
      <c r="P583" s="5" t="s">
        <v>118</v>
      </c>
      <c r="Q583" s="5" t="s">
        <v>144</v>
      </c>
      <c r="R583" s="5" t="s">
        <v>128</v>
      </c>
      <c r="S583" s="5" t="s">
        <v>84</v>
      </c>
      <c r="T583" s="5" t="s">
        <v>107</v>
      </c>
      <c r="U583" s="5" t="s">
        <v>130</v>
      </c>
      <c r="V583" s="5" t="s">
        <v>97</v>
      </c>
      <c r="W583" s="5" t="s">
        <v>111</v>
      </c>
      <c r="X583" s="5" t="s">
        <v>88</v>
      </c>
      <c r="Y583" s="5" t="n">
        <v>1</v>
      </c>
      <c r="Z583" s="5" t="n">
        <v>0</v>
      </c>
      <c r="AA583" s="5" t="str">
        <f aca="false">IF(Y583&gt;Z583,"Win",IF(Y583&lt;Z583,"Loss","Draw"))</f>
        <v>Win</v>
      </c>
      <c r="AB583" s="5" t="s">
        <v>98</v>
      </c>
      <c r="AC583" s="5" t="s">
        <v>99</v>
      </c>
      <c r="AD583" s="5" t="s">
        <v>1874</v>
      </c>
      <c r="AE583" s="5" t="s">
        <v>448</v>
      </c>
      <c r="AF583" s="5" t="str">
        <f aca="false">IF(AD583&lt;AE583,AD583,AE583)</f>
        <v>Bomber, Fire Spirit, Giant Snowball, Goblin Drill, Knight, Poison, Skeletons, Tesla</v>
      </c>
      <c r="AG583" s="5" t="str">
        <f aca="false">IF(AD583&lt;AE583,AE583,AD583)</f>
        <v>Dark Prince, Fireball, Ice Wizard, Minions, Mortar, Rascals, Skeleton Barrel, The Log</v>
      </c>
      <c r="AH583" s="5" t="str">
        <f aca="false">IF(AD583=AF583,AA583,IF(AA583="Win","Loss",IF(AA583="Loss","Win","Draw")))</f>
        <v>Loss</v>
      </c>
      <c r="AI583" s="5" t="s">
        <v>123</v>
      </c>
    </row>
    <row r="584" customFormat="false" ht="15" hidden="false" customHeight="true" outlineLevel="0" collapsed="false">
      <c r="A584" s="5" t="s">
        <v>1869</v>
      </c>
      <c r="B584" s="5" t="n">
        <v>3</v>
      </c>
      <c r="C584" s="5" t="s">
        <v>1800</v>
      </c>
      <c r="D584" s="5" t="s">
        <v>1801</v>
      </c>
      <c r="E584" s="5" t="s">
        <v>260</v>
      </c>
      <c r="F584" s="5" t="s">
        <v>261</v>
      </c>
      <c r="G584" s="5" t="s">
        <v>1875</v>
      </c>
      <c r="H584" s="5" t="s">
        <v>81</v>
      </c>
      <c r="I584" s="5" t="s">
        <v>180</v>
      </c>
      <c r="J584" s="5" t="s">
        <v>181</v>
      </c>
      <c r="K584" s="5" t="s">
        <v>90</v>
      </c>
      <c r="L584" s="5" t="s">
        <v>93</v>
      </c>
      <c r="M584" s="5" t="s">
        <v>365</v>
      </c>
      <c r="N584" s="5" t="s">
        <v>97</v>
      </c>
      <c r="O584" s="5" t="s">
        <v>91</v>
      </c>
      <c r="P584" s="5" t="s">
        <v>112</v>
      </c>
      <c r="Q584" s="5" t="s">
        <v>168</v>
      </c>
      <c r="R584" s="5" t="s">
        <v>115</v>
      </c>
      <c r="S584" s="5" t="s">
        <v>210</v>
      </c>
      <c r="T584" s="5" t="s">
        <v>227</v>
      </c>
      <c r="U584" s="5" t="s">
        <v>202</v>
      </c>
      <c r="V584" s="5" t="s">
        <v>95</v>
      </c>
      <c r="W584" s="5" t="s">
        <v>87</v>
      </c>
      <c r="X584" s="5" t="s">
        <v>112</v>
      </c>
      <c r="Y584" s="5" t="n">
        <v>0</v>
      </c>
      <c r="Z584" s="5" t="n">
        <v>1</v>
      </c>
      <c r="AA584" s="5" t="str">
        <f aca="false">IF(Y584&gt;Z584,"Win",IF(Y584&lt;Z584,"Loss","Draw"))</f>
        <v>Loss</v>
      </c>
      <c r="AB584" s="5" t="s">
        <v>98</v>
      </c>
      <c r="AC584" s="5" t="s">
        <v>99</v>
      </c>
      <c r="AD584" s="5" t="s">
        <v>1876</v>
      </c>
      <c r="AE584" s="5" t="s">
        <v>1877</v>
      </c>
      <c r="AF584" s="5" t="str">
        <f aca="false">IF(AD584&lt;AE584,AD584,AE584)</f>
        <v>Arrows, Barbarian Barrel, Electro Spirit, Monk, Phoenix, Royal Giant, Skeletons, Wizard</v>
      </c>
      <c r="AG584" s="5" t="str">
        <f aca="false">IF(AD584&lt;AE584,AE584,AD584)</f>
        <v>Arrows, Berserker, Fisherman, Goblins, Mega Knight, Mother Witch, Royal Hogs, Zappies</v>
      </c>
      <c r="AH584" s="5" t="str">
        <f aca="false">IF(AD584=AF584,AA584,IF(AA584="Win","Loss",IF(AA584="Loss","Win","Draw")))</f>
        <v>Loss</v>
      </c>
      <c r="AI584" s="5" t="s">
        <v>123</v>
      </c>
    </row>
    <row r="585" customFormat="false" ht="15" hidden="false" customHeight="true" outlineLevel="0" collapsed="false">
      <c r="A585" s="5" t="s">
        <v>1878</v>
      </c>
      <c r="B585" s="5" t="n">
        <v>1</v>
      </c>
      <c r="C585" s="5" t="s">
        <v>1800</v>
      </c>
      <c r="D585" s="5" t="s">
        <v>1801</v>
      </c>
      <c r="E585" s="5" t="s">
        <v>665</v>
      </c>
      <c r="F585" s="5" t="s">
        <v>666</v>
      </c>
      <c r="G585" s="5" t="s">
        <v>1879</v>
      </c>
      <c r="H585" s="5" t="s">
        <v>81</v>
      </c>
      <c r="I585" s="5" t="s">
        <v>210</v>
      </c>
      <c r="J585" s="5" t="s">
        <v>108</v>
      </c>
      <c r="K585" s="5" t="s">
        <v>140</v>
      </c>
      <c r="L585" s="5" t="s">
        <v>117</v>
      </c>
      <c r="M585" s="5" t="s">
        <v>135</v>
      </c>
      <c r="N585" s="5" t="s">
        <v>112</v>
      </c>
      <c r="O585" s="5" t="s">
        <v>190</v>
      </c>
      <c r="P585" s="5" t="s">
        <v>240</v>
      </c>
      <c r="Q585" s="5" t="s">
        <v>140</v>
      </c>
      <c r="R585" s="5" t="s">
        <v>115</v>
      </c>
      <c r="S585" s="5" t="s">
        <v>142</v>
      </c>
      <c r="T585" s="5" t="s">
        <v>143</v>
      </c>
      <c r="U585" s="5" t="s">
        <v>129</v>
      </c>
      <c r="V585" s="5" t="s">
        <v>93</v>
      </c>
      <c r="W585" s="5" t="s">
        <v>287</v>
      </c>
      <c r="X585" s="5" t="s">
        <v>176</v>
      </c>
      <c r="Y585" s="5" t="n">
        <v>0</v>
      </c>
      <c r="Z585" s="5" t="n">
        <v>1</v>
      </c>
      <c r="AA585" s="5" t="str">
        <f aca="false">IF(Y585&gt;Z585,"Win",IF(Y585&lt;Z585,"Loss","Draw"))</f>
        <v>Loss</v>
      </c>
      <c r="AB585" s="5" t="s">
        <v>98</v>
      </c>
      <c r="AC585" s="5" t="s">
        <v>99</v>
      </c>
      <c r="AD585" s="5" t="s">
        <v>1880</v>
      </c>
      <c r="AE585" s="5" t="s">
        <v>1650</v>
      </c>
      <c r="AF585" s="5" t="str">
        <f aca="false">IF(AD585&lt;AE585,AD585,AE585)</f>
        <v>Archer Queen, Arrows, Bandit, Mega Knight, Minions, Prince, Wall Breakers, Zap</v>
      </c>
      <c r="AG585" s="5" t="str">
        <f aca="false">IF(AD585&lt;AE585,AE585,AD585)</f>
        <v>Dart Goblin, Electro Spirit, Goblin Barrel, Goblins, Ice Spirit, Inferno Tower, Valkyrie, Wall Breakers</v>
      </c>
      <c r="AH585" s="5" t="str">
        <f aca="false">IF(AD585=AF585,AA585,IF(AA585="Win","Loss",IF(AA585="Loss","Win","Draw")))</f>
        <v>Loss</v>
      </c>
      <c r="AI585" s="5" t="s">
        <v>123</v>
      </c>
    </row>
    <row r="586" customFormat="false" ht="15" hidden="false" customHeight="true" outlineLevel="0" collapsed="false">
      <c r="A586" s="5" t="s">
        <v>1878</v>
      </c>
      <c r="B586" s="5" t="n">
        <v>2</v>
      </c>
      <c r="C586" s="5" t="s">
        <v>1800</v>
      </c>
      <c r="D586" s="5" t="s">
        <v>1801</v>
      </c>
      <c r="E586" s="5" t="s">
        <v>665</v>
      </c>
      <c r="F586" s="5" t="s">
        <v>666</v>
      </c>
      <c r="G586" s="5" t="s">
        <v>1881</v>
      </c>
      <c r="H586" s="5" t="s">
        <v>668</v>
      </c>
      <c r="I586" s="5" t="s">
        <v>144</v>
      </c>
      <c r="J586" s="5" t="s">
        <v>83</v>
      </c>
      <c r="K586" s="5" t="s">
        <v>293</v>
      </c>
      <c r="L586" s="5" t="s">
        <v>85</v>
      </c>
      <c r="M586" s="5" t="s">
        <v>91</v>
      </c>
      <c r="N586" s="5" t="s">
        <v>88</v>
      </c>
      <c r="O586" s="5" t="s">
        <v>87</v>
      </c>
      <c r="P586" s="5" t="s">
        <v>143</v>
      </c>
      <c r="Q586" s="5" t="s">
        <v>180</v>
      </c>
      <c r="R586" s="5" t="s">
        <v>181</v>
      </c>
      <c r="S586" s="5" t="s">
        <v>170</v>
      </c>
      <c r="T586" s="5" t="s">
        <v>182</v>
      </c>
      <c r="U586" s="5" t="s">
        <v>183</v>
      </c>
      <c r="V586" s="5" t="s">
        <v>167</v>
      </c>
      <c r="W586" s="5" t="s">
        <v>111</v>
      </c>
      <c r="X586" s="5" t="s">
        <v>110</v>
      </c>
      <c r="Y586" s="5" t="n">
        <v>1</v>
      </c>
      <c r="Z586" s="5" t="n">
        <v>0</v>
      </c>
      <c r="AA586" s="5" t="str">
        <f aca="false">IF(Y586&gt;Z586,"Win",IF(Y586&lt;Z586,"Loss","Draw"))</f>
        <v>Win</v>
      </c>
      <c r="AB586" s="5" t="s">
        <v>98</v>
      </c>
      <c r="AC586" s="5" t="s">
        <v>99</v>
      </c>
      <c r="AD586" s="5" t="s">
        <v>1144</v>
      </c>
      <c r="AE586" s="5" t="s">
        <v>1882</v>
      </c>
      <c r="AF586" s="5" t="str">
        <f aca="false">IF(AD586&lt;AE586,AD586,AE586)</f>
        <v>Barbarian Barrel, Berserker, Dark Prince, Furnace, Graveyard, Ice Spirit, Poison, Tesla</v>
      </c>
      <c r="AG586" s="5" t="str">
        <f aca="false">IF(AD586&lt;AE586,AE586,AD586)</f>
        <v>Cannon, Earthquake, Fire Spirit, Guards, Hog Rider, Monk, The Log, Wizard</v>
      </c>
      <c r="AH586" s="5" t="str">
        <f aca="false">IF(AD586=AF586,AA586,IF(AA586="Win","Loss",IF(AA586="Loss","Win","Draw")))</f>
        <v>Win</v>
      </c>
      <c r="AI586" s="5" t="s">
        <v>123</v>
      </c>
    </row>
    <row r="587" customFormat="false" ht="15" hidden="false" customHeight="true" outlineLevel="0" collapsed="false">
      <c r="A587" s="5" t="s">
        <v>1878</v>
      </c>
      <c r="B587" s="5" t="n">
        <v>3</v>
      </c>
      <c r="C587" s="5" t="s">
        <v>1800</v>
      </c>
      <c r="D587" s="5" t="s">
        <v>1801</v>
      </c>
      <c r="E587" s="5" t="s">
        <v>665</v>
      </c>
      <c r="F587" s="5" t="s">
        <v>666</v>
      </c>
      <c r="G587" s="5" t="s">
        <v>1883</v>
      </c>
      <c r="H587" s="5" t="s">
        <v>81</v>
      </c>
      <c r="I587" s="5" t="s">
        <v>239</v>
      </c>
      <c r="J587" s="5" t="s">
        <v>199</v>
      </c>
      <c r="K587" s="5" t="s">
        <v>92</v>
      </c>
      <c r="L587" s="5" t="s">
        <v>119</v>
      </c>
      <c r="M587" s="5" t="s">
        <v>227</v>
      </c>
      <c r="N587" s="5" t="s">
        <v>94</v>
      </c>
      <c r="O587" s="5" t="s">
        <v>167</v>
      </c>
      <c r="P587" s="5" t="s">
        <v>393</v>
      </c>
      <c r="Q587" s="5" t="s">
        <v>84</v>
      </c>
      <c r="R587" s="5" t="s">
        <v>128</v>
      </c>
      <c r="S587" s="5" t="s">
        <v>107</v>
      </c>
      <c r="T587" s="5" t="s">
        <v>88</v>
      </c>
      <c r="U587" s="5" t="s">
        <v>87</v>
      </c>
      <c r="V587" s="5" t="s">
        <v>97</v>
      </c>
      <c r="W587" s="5" t="s">
        <v>144</v>
      </c>
      <c r="X587" s="5" t="s">
        <v>130</v>
      </c>
      <c r="Y587" s="5" t="n">
        <v>0</v>
      </c>
      <c r="Z587" s="5" t="n">
        <v>1</v>
      </c>
      <c r="AA587" s="5" t="str">
        <f aca="false">IF(Y587&gt;Z587,"Win",IF(Y587&lt;Z587,"Loss","Draw"))</f>
        <v>Loss</v>
      </c>
      <c r="AB587" s="5" t="s">
        <v>98</v>
      </c>
      <c r="AC587" s="5" t="s">
        <v>99</v>
      </c>
      <c r="AD587" s="5" t="s">
        <v>1884</v>
      </c>
      <c r="AE587" s="5" t="s">
        <v>1885</v>
      </c>
      <c r="AF587" s="5" t="str">
        <f aca="false">IF(AD587&lt;AE587,AD587,AE587)</f>
        <v>Battle Ram, Cannon Cart, Electro Wizard, Fireball, Golden Knight, Mother Witch, Royal Ghost, The Log</v>
      </c>
      <c r="AG587" s="5" t="str">
        <f aca="false">IF(AD587&lt;AE587,AE587,AD587)</f>
        <v>Berserker, Bomber, Giant Snowball, Goblin Drill, Knight, Poison, Skeletons, Tesla</v>
      </c>
      <c r="AH587" s="5" t="str">
        <f aca="false">IF(AD587=AF587,AA587,IF(AA587="Win","Loss",IF(AA587="Loss","Win","Draw")))</f>
        <v>Loss</v>
      </c>
      <c r="AI587" s="5" t="s">
        <v>123</v>
      </c>
    </row>
    <row r="588" customFormat="false" ht="16.5" hidden="false" customHeight="true" outlineLevel="0" collapsed="false">
      <c r="A588" s="5" t="s">
        <v>1886</v>
      </c>
      <c r="B588" s="5" t="n">
        <v>1</v>
      </c>
      <c r="C588" s="5" t="s">
        <v>1800</v>
      </c>
      <c r="D588" s="5" t="s">
        <v>1801</v>
      </c>
      <c r="E588" s="6" t="s">
        <v>1887</v>
      </c>
      <c r="F588" s="5" t="s">
        <v>1888</v>
      </c>
      <c r="G588" s="5" t="s">
        <v>1889</v>
      </c>
      <c r="H588" s="5" t="s">
        <v>408</v>
      </c>
      <c r="I588" s="5" t="s">
        <v>140</v>
      </c>
      <c r="J588" s="5" t="s">
        <v>141</v>
      </c>
      <c r="K588" s="5" t="s">
        <v>142</v>
      </c>
      <c r="L588" s="5" t="s">
        <v>87</v>
      </c>
      <c r="M588" s="5" t="s">
        <v>111</v>
      </c>
      <c r="N588" s="5" t="s">
        <v>93</v>
      </c>
      <c r="O588" s="5" t="s">
        <v>120</v>
      </c>
      <c r="P588" s="5" t="s">
        <v>144</v>
      </c>
      <c r="Q588" s="5" t="s">
        <v>84</v>
      </c>
      <c r="R588" s="5" t="s">
        <v>213</v>
      </c>
      <c r="S588" s="5" t="s">
        <v>375</v>
      </c>
      <c r="T588" s="5" t="s">
        <v>154</v>
      </c>
      <c r="U588" s="5" t="s">
        <v>240</v>
      </c>
      <c r="V588" s="5" t="s">
        <v>117</v>
      </c>
      <c r="W588" s="5" t="s">
        <v>182</v>
      </c>
      <c r="X588" s="5" t="s">
        <v>109</v>
      </c>
      <c r="Y588" s="5" t="n">
        <v>0</v>
      </c>
      <c r="Z588" s="5" t="n">
        <v>1</v>
      </c>
      <c r="AA588" s="5" t="str">
        <f aca="false">IF(Y588&gt;Z588,"Win",IF(Y588&lt;Z588,"Loss","Draw"))</f>
        <v>Loss</v>
      </c>
      <c r="AB588" s="5" t="s">
        <v>98</v>
      </c>
      <c r="AC588" s="5" t="s">
        <v>99</v>
      </c>
      <c r="AD588" s="5" t="s">
        <v>840</v>
      </c>
      <c r="AE588" s="5" t="s">
        <v>1890</v>
      </c>
      <c r="AF588" s="5" t="str">
        <f aca="false">IF(AD588&lt;AE588,AD588,AE588)</f>
        <v>Bandit, Bowler, Executioner, Giant Snowball, Hog Rider, Lightning, Minions, Ronin</v>
      </c>
      <c r="AG588" s="5" t="str">
        <f aca="false">IF(AD588&lt;AE588,AE588,AD588)</f>
        <v>Berserker, Electro Spirit, Fire Spirit, Goblin Barrel, Magic Archer, Royal Delivery, Tesla, Wall Breakers</v>
      </c>
      <c r="AH588" s="5" t="str">
        <f aca="false">IF(AD588=AF588,AA588,IF(AA588="Win","Loss",IF(AA588="Loss","Win","Draw")))</f>
        <v>Win</v>
      </c>
      <c r="AI588" s="5" t="s">
        <v>123</v>
      </c>
    </row>
    <row r="589" customFormat="false" ht="16.5" hidden="false" customHeight="true" outlineLevel="0" collapsed="false">
      <c r="A589" s="5" t="s">
        <v>1886</v>
      </c>
      <c r="B589" s="5" t="n">
        <v>2</v>
      </c>
      <c r="C589" s="5" t="s">
        <v>1800</v>
      </c>
      <c r="D589" s="5" t="s">
        <v>1801</v>
      </c>
      <c r="E589" s="6" t="s">
        <v>1887</v>
      </c>
      <c r="F589" s="5" t="s">
        <v>1888</v>
      </c>
      <c r="G589" s="5" t="s">
        <v>1891</v>
      </c>
      <c r="H589" s="5" t="s">
        <v>81</v>
      </c>
      <c r="I589" s="5" t="s">
        <v>239</v>
      </c>
      <c r="J589" s="5" t="s">
        <v>199</v>
      </c>
      <c r="K589" s="5" t="s">
        <v>169</v>
      </c>
      <c r="L589" s="5" t="s">
        <v>412</v>
      </c>
      <c r="M589" s="5" t="s">
        <v>227</v>
      </c>
      <c r="N589" s="5" t="s">
        <v>92</v>
      </c>
      <c r="O589" s="5" t="s">
        <v>393</v>
      </c>
      <c r="P589" s="5" t="s">
        <v>112</v>
      </c>
      <c r="Q589" s="5" t="s">
        <v>210</v>
      </c>
      <c r="R589" s="5" t="s">
        <v>145</v>
      </c>
      <c r="S589" s="5" t="s">
        <v>225</v>
      </c>
      <c r="T589" s="5" t="s">
        <v>112</v>
      </c>
      <c r="U589" s="5" t="s">
        <v>226</v>
      </c>
      <c r="V589" s="5" t="s">
        <v>93</v>
      </c>
      <c r="W589" s="5" t="s">
        <v>96</v>
      </c>
      <c r="X589" s="5" t="s">
        <v>110</v>
      </c>
      <c r="Y589" s="5" t="n">
        <v>2</v>
      </c>
      <c r="Z589" s="5" t="n">
        <v>1</v>
      </c>
      <c r="AA589" s="5" t="str">
        <f aca="false">IF(Y589&gt;Z589,"Win",IF(Y589&lt;Z589,"Loss","Draw"))</f>
        <v>Win</v>
      </c>
      <c r="AB589" s="5" t="s">
        <v>98</v>
      </c>
      <c r="AC589" s="5" t="s">
        <v>99</v>
      </c>
      <c r="AD589" s="5" t="s">
        <v>815</v>
      </c>
      <c r="AE589" s="5" t="s">
        <v>1892</v>
      </c>
      <c r="AF589" s="5" t="str">
        <f aca="false">IF(AD589&lt;AE589,AD589,AE589)</f>
        <v>Arrows, Baby Dragon, Battle Ram, Electro Wizard, Golden Knight, Mother Witch, P.E.K.K.A, Royal Ghost</v>
      </c>
      <c r="AG589" s="5" t="str">
        <f aca="false">IF(AD589&lt;AE589,AE589,AD589)</f>
        <v>Arrows, Balloon, Bats, Electro Spirit, Guards, Hunter, Mega Knight, Miner</v>
      </c>
      <c r="AH589" s="5" t="str">
        <f aca="false">IF(AD589=AF589,AA589,IF(AA589="Win","Loss",IF(AA589="Loss","Win","Draw")))</f>
        <v>Win</v>
      </c>
      <c r="AI589" s="5" t="s">
        <v>123</v>
      </c>
    </row>
    <row r="590" customFormat="false" ht="16.5" hidden="false" customHeight="true" outlineLevel="0" collapsed="false">
      <c r="A590" s="5" t="s">
        <v>1886</v>
      </c>
      <c r="B590" s="5" t="n">
        <v>3</v>
      </c>
      <c r="C590" s="5" t="s">
        <v>1800</v>
      </c>
      <c r="D590" s="5" t="s">
        <v>1801</v>
      </c>
      <c r="E590" s="6" t="s">
        <v>1887</v>
      </c>
      <c r="F590" s="5" t="s">
        <v>1888</v>
      </c>
      <c r="G590" s="5" t="s">
        <v>1893</v>
      </c>
      <c r="H590" s="5" t="s">
        <v>408</v>
      </c>
      <c r="I590" s="5" t="s">
        <v>293</v>
      </c>
      <c r="J590" s="5" t="s">
        <v>181</v>
      </c>
      <c r="K590" s="5" t="s">
        <v>225</v>
      </c>
      <c r="L590" s="5" t="s">
        <v>94</v>
      </c>
      <c r="M590" s="5" t="s">
        <v>110</v>
      </c>
      <c r="N590" s="5" t="s">
        <v>182</v>
      </c>
      <c r="O590" s="5" t="s">
        <v>167</v>
      </c>
      <c r="P590" s="5" t="s">
        <v>113</v>
      </c>
      <c r="Q590" s="5" t="s">
        <v>293</v>
      </c>
      <c r="R590" s="5" t="s">
        <v>83</v>
      </c>
      <c r="S590" s="5" t="s">
        <v>116</v>
      </c>
      <c r="T590" s="5" t="s">
        <v>85</v>
      </c>
      <c r="U590" s="5" t="s">
        <v>119</v>
      </c>
      <c r="V590" s="5" t="s">
        <v>118</v>
      </c>
      <c r="W590" s="5" t="s">
        <v>88</v>
      </c>
      <c r="X590" s="5" t="s">
        <v>91</v>
      </c>
      <c r="Y590" s="5" t="n">
        <v>1</v>
      </c>
      <c r="Z590" s="5" t="n">
        <v>0</v>
      </c>
      <c r="AA590" s="5" t="str">
        <f aca="false">IF(Y590&gt;Z590,"Win",IF(Y590&lt;Z590,"Loss","Draw"))</f>
        <v>Win</v>
      </c>
      <c r="AB590" s="5" t="s">
        <v>98</v>
      </c>
      <c r="AC590" s="5" t="s">
        <v>99</v>
      </c>
      <c r="AD590" s="5" t="s">
        <v>1894</v>
      </c>
      <c r="AE590" s="5" t="s">
        <v>1895</v>
      </c>
      <c r="AF590" s="5" t="str">
        <f aca="false">IF(AD590&lt;AE590,AD590,AE590)</f>
        <v>Barbarian Barrel, Cannon Cart, Dark Prince, Furnace, Graveyard, Mortar, Poison, Rascals</v>
      </c>
      <c r="AG590" s="5" t="str">
        <f aca="false">IF(AD590&lt;AE590,AE590,AD590)</f>
        <v>Bats, Bomb Tower, Fireball, Furnace, Guards, Hog Rider, Monk, The Log</v>
      </c>
      <c r="AH590" s="5" t="str">
        <f aca="false">IF(AD590=AF590,AA590,IF(AA590="Win","Loss",IF(AA590="Loss","Win","Draw")))</f>
        <v>Loss</v>
      </c>
      <c r="AI590" s="5" t="s">
        <v>123</v>
      </c>
    </row>
    <row r="591" customFormat="false" ht="15" hidden="false" customHeight="true" outlineLevel="0" collapsed="false">
      <c r="A591" s="5" t="s">
        <v>1896</v>
      </c>
      <c r="B591" s="5" t="n">
        <v>1</v>
      </c>
      <c r="C591" s="5" t="s">
        <v>1800</v>
      </c>
      <c r="D591" s="5" t="s">
        <v>1801</v>
      </c>
      <c r="E591" s="5" t="s">
        <v>1897</v>
      </c>
      <c r="F591" s="5" t="s">
        <v>1898</v>
      </c>
      <c r="G591" s="5" t="s">
        <v>1899</v>
      </c>
      <c r="H591" s="5" t="s">
        <v>372</v>
      </c>
      <c r="I591" s="5" t="s">
        <v>140</v>
      </c>
      <c r="J591" s="5" t="s">
        <v>141</v>
      </c>
      <c r="K591" s="5" t="s">
        <v>225</v>
      </c>
      <c r="L591" s="5" t="s">
        <v>226</v>
      </c>
      <c r="M591" s="5" t="s">
        <v>111</v>
      </c>
      <c r="N591" s="5" t="s">
        <v>87</v>
      </c>
      <c r="O591" s="5" t="s">
        <v>120</v>
      </c>
      <c r="P591" s="5" t="s">
        <v>113</v>
      </c>
      <c r="Q591" s="5" t="s">
        <v>140</v>
      </c>
      <c r="R591" s="5" t="s">
        <v>141</v>
      </c>
      <c r="S591" s="5" t="s">
        <v>142</v>
      </c>
      <c r="T591" s="5" t="s">
        <v>120</v>
      </c>
      <c r="U591" s="5" t="s">
        <v>111</v>
      </c>
      <c r="V591" s="5" t="s">
        <v>143</v>
      </c>
      <c r="W591" s="5" t="s">
        <v>87</v>
      </c>
      <c r="X591" s="5" t="s">
        <v>144</v>
      </c>
      <c r="Y591" s="5" t="n">
        <v>0</v>
      </c>
      <c r="Z591" s="5" t="n">
        <v>1</v>
      </c>
      <c r="AA591" s="5" t="str">
        <f aca="false">IF(Y591&gt;Z591,"Win",IF(Y591&lt;Z591,"Loss","Draw"))</f>
        <v>Loss</v>
      </c>
      <c r="AB591" s="5" t="s">
        <v>98</v>
      </c>
      <c r="AC591" s="5" t="s">
        <v>99</v>
      </c>
      <c r="AD591" s="5" t="s">
        <v>228</v>
      </c>
      <c r="AE591" s="5" t="s">
        <v>150</v>
      </c>
      <c r="AF591" s="5" t="str">
        <f aca="false">IF(AD591&lt;AE591,AD591,AE591)</f>
        <v>Bats, Berserker, Bomb Tower, Fire Spirit, Magic Archer, Miner, Royal Delivery, Wall Breakers</v>
      </c>
      <c r="AG591" s="5" t="str">
        <f aca="false">IF(AD591&lt;AE591,AE591,AD591)</f>
        <v>Berserker, Fire Spirit, Goblin Barrel, Ice Spirit, Magic Archer, Royal Delivery, Tesla, Wall Breakers</v>
      </c>
      <c r="AH591" s="5" t="str">
        <f aca="false">IF(AD591=AF591,AA591,IF(AA591="Win","Loss",IF(AA591="Loss","Win","Draw")))</f>
        <v>Loss</v>
      </c>
      <c r="AI591" s="5" t="s">
        <v>123</v>
      </c>
    </row>
    <row r="592" customFormat="false" ht="15" hidden="false" customHeight="true" outlineLevel="0" collapsed="false">
      <c r="A592" s="5" t="s">
        <v>1896</v>
      </c>
      <c r="B592" s="5" t="n">
        <v>2</v>
      </c>
      <c r="C592" s="5" t="s">
        <v>1800</v>
      </c>
      <c r="D592" s="5" t="s">
        <v>1801</v>
      </c>
      <c r="E592" s="5" t="s">
        <v>1897</v>
      </c>
      <c r="F592" s="5" t="s">
        <v>1898</v>
      </c>
      <c r="G592" s="5" t="s">
        <v>1900</v>
      </c>
      <c r="H592" s="5" t="s">
        <v>372</v>
      </c>
      <c r="I592" s="5" t="s">
        <v>107</v>
      </c>
      <c r="J592" s="5" t="s">
        <v>115</v>
      </c>
      <c r="K592" s="5" t="s">
        <v>84</v>
      </c>
      <c r="L592" s="5" t="s">
        <v>109</v>
      </c>
      <c r="M592" s="5" t="s">
        <v>88</v>
      </c>
      <c r="N592" s="5" t="s">
        <v>130</v>
      </c>
      <c r="O592" s="5" t="s">
        <v>143</v>
      </c>
      <c r="P592" s="5" t="s">
        <v>144</v>
      </c>
      <c r="Q592" s="5" t="s">
        <v>116</v>
      </c>
      <c r="R592" s="5" t="s">
        <v>153</v>
      </c>
      <c r="S592" s="5" t="s">
        <v>92</v>
      </c>
      <c r="T592" s="5" t="s">
        <v>117</v>
      </c>
      <c r="U592" s="5" t="s">
        <v>97</v>
      </c>
      <c r="V592" s="5" t="s">
        <v>154</v>
      </c>
      <c r="W592" s="5" t="s">
        <v>119</v>
      </c>
      <c r="X592" s="5" t="s">
        <v>91</v>
      </c>
      <c r="Y592" s="5" t="n">
        <v>0</v>
      </c>
      <c r="Z592" s="5" t="n">
        <v>1</v>
      </c>
      <c r="AA592" s="5" t="str">
        <f aca="false">IF(Y592&gt;Z592,"Win",IF(Y592&lt;Z592,"Loss","Draw"))</f>
        <v>Loss</v>
      </c>
      <c r="AB592" s="5" t="s">
        <v>98</v>
      </c>
      <c r="AC592" s="5" t="s">
        <v>99</v>
      </c>
      <c r="AD592" s="5" t="s">
        <v>706</v>
      </c>
      <c r="AE592" s="5" t="s">
        <v>160</v>
      </c>
      <c r="AF592" s="5" t="str">
        <f aca="false">IF(AD592&lt;AE592,AD592,AE592)</f>
        <v>Barbarian Barrel, Cannon Cart, Goblinstein, Lightning, Minions, Mortar, Royal Ghost, Skeletons</v>
      </c>
      <c r="AG592" s="5" t="str">
        <f aca="false">IF(AD592&lt;AE592,AE592,AD592)</f>
        <v>Bomber, Giant Snowball, Goblin Drill, Goblins, Ice Spirit, Poison, Ronin, Tesla</v>
      </c>
      <c r="AH592" s="5" t="str">
        <f aca="false">IF(AD592=AF592,AA592,IF(AA592="Win","Loss",IF(AA592="Loss","Win","Draw")))</f>
        <v>Win</v>
      </c>
      <c r="AI592" s="5" t="s">
        <v>123</v>
      </c>
    </row>
    <row r="593" customFormat="false" ht="15" hidden="false" customHeight="true" outlineLevel="0" collapsed="false">
      <c r="A593" s="5" t="s">
        <v>1901</v>
      </c>
      <c r="B593" s="5" t="n">
        <v>1</v>
      </c>
      <c r="C593" s="5" t="s">
        <v>1800</v>
      </c>
      <c r="D593" s="5" t="s">
        <v>1801</v>
      </c>
      <c r="E593" s="5" t="s">
        <v>1902</v>
      </c>
      <c r="F593" s="5" t="s">
        <v>1903</v>
      </c>
      <c r="G593" s="5" t="s">
        <v>1904</v>
      </c>
      <c r="H593" s="5" t="s">
        <v>81</v>
      </c>
      <c r="I593" s="5" t="s">
        <v>116</v>
      </c>
      <c r="J593" s="5" t="s">
        <v>153</v>
      </c>
      <c r="K593" s="5" t="s">
        <v>92</v>
      </c>
      <c r="L593" s="5" t="s">
        <v>119</v>
      </c>
      <c r="M593" s="5" t="s">
        <v>154</v>
      </c>
      <c r="N593" s="5" t="s">
        <v>117</v>
      </c>
      <c r="O593" s="5" t="s">
        <v>97</v>
      </c>
      <c r="P593" s="5" t="s">
        <v>91</v>
      </c>
      <c r="Q593" s="5" t="s">
        <v>140</v>
      </c>
      <c r="R593" s="5" t="s">
        <v>141</v>
      </c>
      <c r="S593" s="5" t="s">
        <v>225</v>
      </c>
      <c r="T593" s="5" t="s">
        <v>226</v>
      </c>
      <c r="U593" s="5" t="s">
        <v>111</v>
      </c>
      <c r="V593" s="5" t="s">
        <v>87</v>
      </c>
      <c r="W593" s="5" t="s">
        <v>120</v>
      </c>
      <c r="X593" s="5" t="s">
        <v>113</v>
      </c>
      <c r="Y593" s="5" t="n">
        <v>1</v>
      </c>
      <c r="Z593" s="5" t="n">
        <v>0</v>
      </c>
      <c r="AA593" s="5" t="str">
        <f aca="false">IF(Y593&gt;Z593,"Win",IF(Y593&lt;Z593,"Loss","Draw"))</f>
        <v>Win</v>
      </c>
      <c r="AB593" s="5" t="s">
        <v>98</v>
      </c>
      <c r="AC593" s="5" t="s">
        <v>99</v>
      </c>
      <c r="AD593" s="5" t="s">
        <v>160</v>
      </c>
      <c r="AE593" s="5" t="s">
        <v>228</v>
      </c>
      <c r="AF593" s="5" t="str">
        <f aca="false">IF(AD593&lt;AE593,AD593,AE593)</f>
        <v>Barbarian Barrel, Cannon Cart, Goblinstein, Lightning, Minions, Mortar, Royal Ghost, Skeletons</v>
      </c>
      <c r="AG593" s="5" t="str">
        <f aca="false">IF(AD593&lt;AE593,AE593,AD593)</f>
        <v>Bats, Berserker, Bomb Tower, Fire Spirit, Magic Archer, Miner, Royal Delivery, Wall Breakers</v>
      </c>
      <c r="AH593" s="5" t="str">
        <f aca="false">IF(AD593=AF593,AA593,IF(AA593="Win","Loss",IF(AA593="Loss","Win","Draw")))</f>
        <v>Win</v>
      </c>
      <c r="AI593" s="5" t="s">
        <v>123</v>
      </c>
    </row>
    <row r="594" customFormat="false" ht="15" hidden="false" customHeight="true" outlineLevel="0" collapsed="false">
      <c r="A594" s="5" t="s">
        <v>1901</v>
      </c>
      <c r="B594" s="5" t="n">
        <v>2</v>
      </c>
      <c r="C594" s="5" t="s">
        <v>1800</v>
      </c>
      <c r="D594" s="5" t="s">
        <v>1801</v>
      </c>
      <c r="E594" s="5" t="s">
        <v>1902</v>
      </c>
      <c r="F594" s="5" t="s">
        <v>1903</v>
      </c>
      <c r="G594" s="5" t="s">
        <v>1905</v>
      </c>
      <c r="H594" s="5" t="s">
        <v>81</v>
      </c>
      <c r="I594" s="5" t="s">
        <v>180</v>
      </c>
      <c r="J594" s="5" t="s">
        <v>181</v>
      </c>
      <c r="K594" s="5" t="s">
        <v>144</v>
      </c>
      <c r="L594" s="5" t="s">
        <v>182</v>
      </c>
      <c r="M594" s="5" t="s">
        <v>183</v>
      </c>
      <c r="N594" s="5" t="s">
        <v>110</v>
      </c>
      <c r="O594" s="5" t="s">
        <v>143</v>
      </c>
      <c r="P594" s="5" t="s">
        <v>167</v>
      </c>
      <c r="Q594" s="5" t="s">
        <v>142</v>
      </c>
      <c r="R594" s="5" t="s">
        <v>83</v>
      </c>
      <c r="S594" s="5" t="s">
        <v>84</v>
      </c>
      <c r="T594" s="5" t="s">
        <v>176</v>
      </c>
      <c r="U594" s="5" t="s">
        <v>119</v>
      </c>
      <c r="V594" s="5" t="s">
        <v>240</v>
      </c>
      <c r="W594" s="5" t="s">
        <v>109</v>
      </c>
      <c r="X594" s="5" t="s">
        <v>118</v>
      </c>
      <c r="Y594" s="5" t="n">
        <v>0</v>
      </c>
      <c r="Z594" s="5" t="n">
        <v>1</v>
      </c>
      <c r="AA594" s="5" t="str">
        <f aca="false">IF(Y594&gt;Z594,"Win",IF(Y594&lt;Z594,"Loss","Draw"))</f>
        <v>Loss</v>
      </c>
      <c r="AB594" s="5" t="s">
        <v>98</v>
      </c>
      <c r="AC594" s="5" t="s">
        <v>99</v>
      </c>
      <c r="AD594" s="5" t="s">
        <v>1906</v>
      </c>
      <c r="AE594" s="5" t="s">
        <v>1907</v>
      </c>
      <c r="AF594" s="5" t="str">
        <f aca="false">IF(AD594&lt;AE594,AD594,AE594)</f>
        <v>Bandit, Cannon Cart, Dark Prince, Dart Goblin, Giant Snowball, Goblin Barrel, Rascals, Ronin</v>
      </c>
      <c r="AG594" s="5" t="str">
        <f aca="false">IF(AD594&lt;AE594,AE594,AD594)</f>
        <v>Earthquake, Guards, Hog Rider, Ice Spirit, Monk, Tesla, The Log, Wizard</v>
      </c>
      <c r="AH594" s="5" t="str">
        <f aca="false">IF(AD594=AF594,AA594,IF(AA594="Win","Loss",IF(AA594="Loss","Win","Draw")))</f>
        <v>Win</v>
      </c>
      <c r="AI594" s="5" t="s">
        <v>123</v>
      </c>
    </row>
    <row r="595" customFormat="false" ht="15" hidden="false" customHeight="true" outlineLevel="0" collapsed="false">
      <c r="A595" s="5" t="s">
        <v>1901</v>
      </c>
      <c r="B595" s="5" t="n">
        <v>3</v>
      </c>
      <c r="C595" s="5" t="s">
        <v>1800</v>
      </c>
      <c r="D595" s="5" t="s">
        <v>1801</v>
      </c>
      <c r="E595" s="5" t="s">
        <v>1902</v>
      </c>
      <c r="F595" s="5" t="s">
        <v>1903</v>
      </c>
      <c r="G595" s="5" t="s">
        <v>1908</v>
      </c>
      <c r="H595" s="5" t="s">
        <v>81</v>
      </c>
      <c r="I595" s="5" t="s">
        <v>168</v>
      </c>
      <c r="J595" s="5" t="s">
        <v>115</v>
      </c>
      <c r="K595" s="5" t="s">
        <v>210</v>
      </c>
      <c r="L595" s="5" t="s">
        <v>202</v>
      </c>
      <c r="M595" s="5" t="s">
        <v>93</v>
      </c>
      <c r="N595" s="5" t="s">
        <v>94</v>
      </c>
      <c r="O595" s="5" t="s">
        <v>112</v>
      </c>
      <c r="P595" s="5" t="s">
        <v>227</v>
      </c>
      <c r="Q595" s="5" t="s">
        <v>90</v>
      </c>
      <c r="R595" s="5" t="s">
        <v>91</v>
      </c>
      <c r="S595" s="5" t="s">
        <v>92</v>
      </c>
      <c r="T595" s="5" t="s">
        <v>96</v>
      </c>
      <c r="U595" s="5" t="s">
        <v>93</v>
      </c>
      <c r="V595" s="5" t="s">
        <v>95</v>
      </c>
      <c r="W595" s="5" t="s">
        <v>94</v>
      </c>
      <c r="X595" s="5" t="s">
        <v>97</v>
      </c>
      <c r="Y595" s="5" t="n">
        <v>0</v>
      </c>
      <c r="Z595" s="5" t="n">
        <v>1</v>
      </c>
      <c r="AA595" s="5" t="str">
        <f aca="false">IF(Y595&gt;Z595,"Win",IF(Y595&lt;Z595,"Loss","Draw"))</f>
        <v>Loss</v>
      </c>
      <c r="AB595" s="5" t="s">
        <v>98</v>
      </c>
      <c r="AC595" s="5" t="s">
        <v>99</v>
      </c>
      <c r="AD595" s="5" t="s">
        <v>1909</v>
      </c>
      <c r="AE595" s="5" t="s">
        <v>101</v>
      </c>
      <c r="AF595" s="5" t="str">
        <f aca="false">IF(AD595&lt;AE595,AD595,AE595)</f>
        <v>Arrows, Electro Spirit, Fireball, Goblins, Mega Knight, Mother Witch, Royal Hogs, Zappies</v>
      </c>
      <c r="AG595" s="5" t="str">
        <f aca="false">IF(AD595&lt;AE595,AE595,AD595)</f>
        <v>Barbarian Barrel, Electro Spirit, Fireball, Fisherman, Hunter, Royal Ghost, Royal Giant, Skeletons</v>
      </c>
      <c r="AH595" s="5" t="str">
        <f aca="false">IF(AD595=AF595,AA595,IF(AA595="Win","Loss",IF(AA595="Loss","Win","Draw")))</f>
        <v>Loss</v>
      </c>
      <c r="AI595" s="5" t="s">
        <v>123</v>
      </c>
    </row>
    <row r="596" customFormat="false" ht="15" hidden="false" customHeight="true" outlineLevel="0" collapsed="false">
      <c r="A596" s="5" t="s">
        <v>1910</v>
      </c>
      <c r="B596" s="5" t="n">
        <v>1</v>
      </c>
      <c r="C596" s="5" t="s">
        <v>1800</v>
      </c>
      <c r="D596" s="5" t="s">
        <v>1801</v>
      </c>
      <c r="E596" s="5" t="s">
        <v>1610</v>
      </c>
      <c r="F596" s="5" t="s">
        <v>1611</v>
      </c>
      <c r="G596" s="5" t="s">
        <v>1911</v>
      </c>
      <c r="H596" s="5" t="s">
        <v>81</v>
      </c>
      <c r="I596" s="5" t="s">
        <v>107</v>
      </c>
      <c r="J596" s="5" t="s">
        <v>115</v>
      </c>
      <c r="K596" s="5" t="s">
        <v>84</v>
      </c>
      <c r="L596" s="5" t="s">
        <v>109</v>
      </c>
      <c r="M596" s="5" t="s">
        <v>88</v>
      </c>
      <c r="N596" s="5" t="s">
        <v>130</v>
      </c>
      <c r="O596" s="5" t="s">
        <v>143</v>
      </c>
      <c r="P596" s="5" t="s">
        <v>144</v>
      </c>
      <c r="Q596" s="5" t="s">
        <v>210</v>
      </c>
      <c r="R596" s="5" t="s">
        <v>108</v>
      </c>
      <c r="S596" s="5" t="s">
        <v>140</v>
      </c>
      <c r="T596" s="5" t="s">
        <v>190</v>
      </c>
      <c r="U596" s="5" t="s">
        <v>135</v>
      </c>
      <c r="V596" s="5" t="s">
        <v>112</v>
      </c>
      <c r="W596" s="5" t="s">
        <v>240</v>
      </c>
      <c r="X596" s="5" t="s">
        <v>117</v>
      </c>
      <c r="Y596" s="5" t="n">
        <v>1</v>
      </c>
      <c r="Z596" s="5" t="n">
        <v>0</v>
      </c>
      <c r="AA596" s="5" t="str">
        <f aca="false">IF(Y596&gt;Z596,"Win",IF(Y596&lt;Z596,"Loss","Draw"))</f>
        <v>Win</v>
      </c>
      <c r="AB596" s="5" t="s">
        <v>98</v>
      </c>
      <c r="AC596" s="5" t="s">
        <v>99</v>
      </c>
      <c r="AD596" s="5" t="s">
        <v>706</v>
      </c>
      <c r="AE596" s="5" t="s">
        <v>1880</v>
      </c>
      <c r="AF596" s="5" t="str">
        <f aca="false">IF(AD596&lt;AE596,AD596,AE596)</f>
        <v>Archer Queen, Arrows, Bandit, Mega Knight, Minions, Prince, Wall Breakers, Zap</v>
      </c>
      <c r="AG596" s="5" t="str">
        <f aca="false">IF(AD596&lt;AE596,AE596,AD596)</f>
        <v>Bomber, Giant Snowball, Goblin Drill, Goblins, Ice Spirit, Poison, Ronin, Tesla</v>
      </c>
      <c r="AH596" s="5" t="str">
        <f aca="false">IF(AD596=AF596,AA596,IF(AA596="Win","Loss",IF(AA596="Loss","Win","Draw")))</f>
        <v>Loss</v>
      </c>
      <c r="AI596" s="5" t="s">
        <v>123</v>
      </c>
    </row>
    <row r="597" customFormat="false" ht="15" hidden="false" customHeight="true" outlineLevel="0" collapsed="false">
      <c r="A597" s="5" t="s">
        <v>1910</v>
      </c>
      <c r="B597" s="5" t="n">
        <v>2</v>
      </c>
      <c r="C597" s="5" t="s">
        <v>1800</v>
      </c>
      <c r="D597" s="5" t="s">
        <v>1801</v>
      </c>
      <c r="E597" s="5" t="s">
        <v>1610</v>
      </c>
      <c r="F597" s="5" t="s">
        <v>1611</v>
      </c>
      <c r="G597" s="5" t="s">
        <v>1320</v>
      </c>
      <c r="H597" s="5" t="s">
        <v>81</v>
      </c>
      <c r="I597" s="5" t="s">
        <v>210</v>
      </c>
      <c r="J597" s="5" t="s">
        <v>108</v>
      </c>
      <c r="K597" s="5" t="s">
        <v>140</v>
      </c>
      <c r="L597" s="5" t="s">
        <v>190</v>
      </c>
      <c r="M597" s="5" t="s">
        <v>135</v>
      </c>
      <c r="N597" s="5" t="s">
        <v>112</v>
      </c>
      <c r="O597" s="5" t="s">
        <v>240</v>
      </c>
      <c r="P597" s="5" t="s">
        <v>117</v>
      </c>
      <c r="Q597" s="5" t="s">
        <v>239</v>
      </c>
      <c r="R597" s="5" t="s">
        <v>199</v>
      </c>
      <c r="S597" s="5" t="s">
        <v>180</v>
      </c>
      <c r="T597" s="5" t="s">
        <v>92</v>
      </c>
      <c r="U597" s="5" t="s">
        <v>146</v>
      </c>
      <c r="V597" s="5" t="s">
        <v>202</v>
      </c>
      <c r="W597" s="5" t="s">
        <v>257</v>
      </c>
      <c r="X597" s="5" t="s">
        <v>327</v>
      </c>
      <c r="Y597" s="5" t="n">
        <v>1</v>
      </c>
      <c r="Z597" s="5" t="n">
        <v>0</v>
      </c>
      <c r="AA597" s="5" t="str">
        <f aca="false">IF(Y597&gt;Z597,"Win",IF(Y597&lt;Z597,"Loss","Draw"))</f>
        <v>Win</v>
      </c>
      <c r="AB597" s="5" t="s">
        <v>98</v>
      </c>
      <c r="AC597" s="5" t="s">
        <v>99</v>
      </c>
      <c r="AD597" s="5" t="s">
        <v>1880</v>
      </c>
      <c r="AE597" s="5" t="s">
        <v>1912</v>
      </c>
      <c r="AF597" s="5" t="str">
        <f aca="false">IF(AD597&lt;AE597,AD597,AE597)</f>
        <v>Archer Queen, Arrows, Bandit, Mega Knight, Minions, Prince, Wall Breakers, Zap</v>
      </c>
      <c r="AG597" s="5" t="str">
        <f aca="false">IF(AD597&lt;AE597,AE597,AD597)</f>
        <v>Battle Ram, Giant Skeleton, Golden Knight, Royal Ghost, Skeleton Dragons, Vines, Wizard, Zappies</v>
      </c>
      <c r="AH597" s="5" t="str">
        <f aca="false">IF(AD597=AF597,AA597,IF(AA597="Win","Loss",IF(AA597="Loss","Win","Draw")))</f>
        <v>Win</v>
      </c>
      <c r="AI597" s="5" t="s">
        <v>123</v>
      </c>
    </row>
    <row r="598" customFormat="false" ht="15" hidden="false" customHeight="true" outlineLevel="0" collapsed="false">
      <c r="A598" s="5" t="s">
        <v>1913</v>
      </c>
      <c r="B598" s="5" t="n">
        <v>1</v>
      </c>
      <c r="C598" s="5" t="s">
        <v>1673</v>
      </c>
      <c r="D598" s="5" t="s">
        <v>1674</v>
      </c>
      <c r="E598" s="5" t="s">
        <v>876</v>
      </c>
      <c r="F598" s="5" t="s">
        <v>877</v>
      </c>
      <c r="G598" s="5" t="s">
        <v>1914</v>
      </c>
      <c r="H598" s="5" t="s">
        <v>408</v>
      </c>
      <c r="I598" s="5" t="s">
        <v>116</v>
      </c>
      <c r="J598" s="5" t="s">
        <v>153</v>
      </c>
      <c r="K598" s="5" t="s">
        <v>92</v>
      </c>
      <c r="L598" s="5" t="s">
        <v>119</v>
      </c>
      <c r="M598" s="5" t="s">
        <v>154</v>
      </c>
      <c r="N598" s="5" t="s">
        <v>117</v>
      </c>
      <c r="O598" s="5" t="s">
        <v>97</v>
      </c>
      <c r="P598" s="5" t="s">
        <v>91</v>
      </c>
      <c r="Q598" s="5" t="s">
        <v>114</v>
      </c>
      <c r="R598" s="5" t="s">
        <v>115</v>
      </c>
      <c r="S598" s="5" t="s">
        <v>116</v>
      </c>
      <c r="T598" s="5" t="s">
        <v>117</v>
      </c>
      <c r="U598" s="5" t="s">
        <v>118</v>
      </c>
      <c r="V598" s="5" t="s">
        <v>109</v>
      </c>
      <c r="W598" s="5" t="s">
        <v>94</v>
      </c>
      <c r="X598" s="5" t="s">
        <v>93</v>
      </c>
      <c r="Y598" s="5" t="n">
        <v>1</v>
      </c>
      <c r="Z598" s="5" t="n">
        <v>0</v>
      </c>
      <c r="AA598" s="5" t="str">
        <f aca="false">IF(Y598&gt;Z598,"Win",IF(Y598&lt;Z598,"Loss","Draw"))</f>
        <v>Win</v>
      </c>
      <c r="AB598" s="5" t="s">
        <v>98</v>
      </c>
      <c r="AC598" s="5" t="s">
        <v>99</v>
      </c>
      <c r="AD598" s="5" t="s">
        <v>160</v>
      </c>
      <c r="AE598" s="5" t="s">
        <v>1114</v>
      </c>
      <c r="AF598" s="5" t="str">
        <f aca="false">IF(AD598&lt;AE598,AD598,AE598)</f>
        <v>Barbarian Barrel, Cannon Cart, Goblinstein, Lightning, Minions, Mortar, Royal Ghost, Skeletons</v>
      </c>
      <c r="AG598" s="5" t="str">
        <f aca="false">IF(AD598&lt;AE598,AE598,AD598)</f>
        <v>Electro Spirit, Fireball, Goblins, Minions, Mortar, Rascals, Ronin, Skeleton Barrel</v>
      </c>
      <c r="AH598" s="5" t="str">
        <f aca="false">IF(AD598=AF598,AA598,IF(AA598="Win","Loss",IF(AA598="Loss","Win","Draw")))</f>
        <v>Win</v>
      </c>
      <c r="AI598" s="5" t="s">
        <v>102</v>
      </c>
    </row>
    <row r="599" customFormat="false" ht="15" hidden="false" customHeight="true" outlineLevel="0" collapsed="false">
      <c r="A599" s="5" t="s">
        <v>1913</v>
      </c>
      <c r="B599" s="5" t="n">
        <v>2</v>
      </c>
      <c r="C599" s="5" t="s">
        <v>1673</v>
      </c>
      <c r="D599" s="5" t="s">
        <v>1674</v>
      </c>
      <c r="E599" s="5" t="s">
        <v>876</v>
      </c>
      <c r="F599" s="5" t="s">
        <v>877</v>
      </c>
      <c r="G599" s="5" t="s">
        <v>1915</v>
      </c>
      <c r="H599" s="5" t="s">
        <v>408</v>
      </c>
      <c r="I599" s="5" t="s">
        <v>140</v>
      </c>
      <c r="J599" s="5" t="s">
        <v>141</v>
      </c>
      <c r="K599" s="5" t="s">
        <v>225</v>
      </c>
      <c r="L599" s="5" t="s">
        <v>226</v>
      </c>
      <c r="M599" s="5" t="s">
        <v>111</v>
      </c>
      <c r="N599" s="5" t="s">
        <v>167</v>
      </c>
      <c r="O599" s="5" t="s">
        <v>113</v>
      </c>
      <c r="P599" s="5" t="s">
        <v>87</v>
      </c>
      <c r="Q599" s="5" t="s">
        <v>168</v>
      </c>
      <c r="R599" s="5" t="s">
        <v>108</v>
      </c>
      <c r="S599" s="5" t="s">
        <v>170</v>
      </c>
      <c r="T599" s="5" t="s">
        <v>97</v>
      </c>
      <c r="U599" s="5" t="s">
        <v>111</v>
      </c>
      <c r="V599" s="5" t="s">
        <v>167</v>
      </c>
      <c r="W599" s="5" t="s">
        <v>183</v>
      </c>
      <c r="X599" s="5" t="s">
        <v>120</v>
      </c>
      <c r="Y599" s="5" t="n">
        <v>0</v>
      </c>
      <c r="Z599" s="5" t="n">
        <v>1</v>
      </c>
      <c r="AA599" s="5" t="str">
        <f aca="false">IF(Y599&gt;Z599,"Win",IF(Y599&lt;Z599,"Loss","Draw"))</f>
        <v>Loss</v>
      </c>
      <c r="AB599" s="5" t="s">
        <v>98</v>
      </c>
      <c r="AC599" s="5" t="s">
        <v>99</v>
      </c>
      <c r="AD599" s="5" t="s">
        <v>1916</v>
      </c>
      <c r="AE599" s="5" t="s">
        <v>742</v>
      </c>
      <c r="AF599" s="5" t="str">
        <f aca="false">IF(AD599&lt;AE599,AD599,AE599)</f>
        <v>Archer Queen, Cannon, Earthquake, Fire Spirit, Royal Delivery, Royal Hogs, Skeletons, The Log</v>
      </c>
      <c r="AG599" s="5" t="str">
        <f aca="false">IF(AD599&lt;AE599,AE599,AD599)</f>
        <v>Bats, Berserker, Bomb Tower, Fire Spirit, Magic Archer, Miner, The Log, Wall Breakers</v>
      </c>
      <c r="AH599" s="5" t="str">
        <f aca="false">IF(AD599=AF599,AA599,IF(AA599="Win","Loss",IF(AA599="Loss","Win","Draw")))</f>
        <v>Win</v>
      </c>
      <c r="AI599" s="5" t="s">
        <v>102</v>
      </c>
    </row>
    <row r="600" customFormat="false" ht="15" hidden="false" customHeight="true" outlineLevel="0" collapsed="false">
      <c r="A600" s="5" t="s">
        <v>1913</v>
      </c>
      <c r="B600" s="5" t="n">
        <v>3</v>
      </c>
      <c r="C600" s="5" t="s">
        <v>1673</v>
      </c>
      <c r="D600" s="5" t="s">
        <v>1674</v>
      </c>
      <c r="E600" s="5" t="s">
        <v>876</v>
      </c>
      <c r="F600" s="5" t="s">
        <v>877</v>
      </c>
      <c r="G600" s="5" t="s">
        <v>1917</v>
      </c>
      <c r="H600" s="5" t="s">
        <v>408</v>
      </c>
      <c r="I600" s="5" t="s">
        <v>170</v>
      </c>
      <c r="J600" s="5" t="s">
        <v>128</v>
      </c>
      <c r="K600" s="5" t="s">
        <v>84</v>
      </c>
      <c r="L600" s="5" t="s">
        <v>107</v>
      </c>
      <c r="M600" s="5" t="s">
        <v>143</v>
      </c>
      <c r="N600" s="5" t="s">
        <v>88</v>
      </c>
      <c r="O600" s="5" t="s">
        <v>130</v>
      </c>
      <c r="P600" s="5" t="s">
        <v>115</v>
      </c>
      <c r="Q600" s="5" t="s">
        <v>142</v>
      </c>
      <c r="R600" s="5" t="s">
        <v>141</v>
      </c>
      <c r="S600" s="5" t="s">
        <v>140</v>
      </c>
      <c r="T600" s="5" t="s">
        <v>143</v>
      </c>
      <c r="U600" s="5" t="s">
        <v>87</v>
      </c>
      <c r="V600" s="5" t="s">
        <v>113</v>
      </c>
      <c r="W600" s="5" t="s">
        <v>91</v>
      </c>
      <c r="X600" s="5" t="s">
        <v>287</v>
      </c>
      <c r="Y600" s="5" t="n">
        <v>0</v>
      </c>
      <c r="Z600" s="5" t="n">
        <v>1</v>
      </c>
      <c r="AA600" s="5" t="str">
        <f aca="false">IF(Y600&gt;Z600,"Win",IF(Y600&lt;Z600,"Loss","Draw"))</f>
        <v>Loss</v>
      </c>
      <c r="AB600" s="5" t="s">
        <v>98</v>
      </c>
      <c r="AC600" s="5" t="s">
        <v>99</v>
      </c>
      <c r="AD600" s="5" t="s">
        <v>1918</v>
      </c>
      <c r="AE600" s="5" t="s">
        <v>1919</v>
      </c>
      <c r="AF600" s="5" t="str">
        <f aca="false">IF(AD600&lt;AE600,AD600,AE600)</f>
        <v>Barbarian Barrel, Berserker, Bomb Tower, Goblin Barrel, Ice Spirit, Magic Archer, Valkyrie, Wall Breakers</v>
      </c>
      <c r="AG600" s="5" t="str">
        <f aca="false">IF(AD600&lt;AE600,AE600,AD600)</f>
        <v>Bomber, Cannon, Giant Snowball, Goblin Drill, Goblins, Ice Spirit, Knight, Poison</v>
      </c>
      <c r="AH600" s="5" t="str">
        <f aca="false">IF(AD600=AF600,AA600,IF(AA600="Win","Loss",IF(AA600="Loss","Win","Draw")))</f>
        <v>Win</v>
      </c>
      <c r="AI600" s="5" t="s">
        <v>102</v>
      </c>
    </row>
    <row r="601" customFormat="false" ht="15" hidden="false" customHeight="true" outlineLevel="0" collapsed="false">
      <c r="A601" s="7" t="s">
        <v>1920</v>
      </c>
      <c r="B601" s="7" t="n">
        <v>1</v>
      </c>
      <c r="C601" s="7" t="s">
        <v>1673</v>
      </c>
      <c r="D601" s="7" t="s">
        <v>1674</v>
      </c>
      <c r="E601" s="7" t="s">
        <v>876</v>
      </c>
      <c r="F601" s="7" t="s">
        <v>877</v>
      </c>
      <c r="G601" s="7" t="s">
        <v>1921</v>
      </c>
      <c r="H601" s="7" t="s">
        <v>81</v>
      </c>
      <c r="I601" s="7" t="s">
        <v>132</v>
      </c>
      <c r="J601" s="7" t="s">
        <v>91</v>
      </c>
      <c r="K601" s="7" t="s">
        <v>200</v>
      </c>
      <c r="L601" s="7" t="s">
        <v>90</v>
      </c>
      <c r="M601" s="7" t="s">
        <v>365</v>
      </c>
      <c r="N601" s="7" t="s">
        <v>94</v>
      </c>
      <c r="O601" s="7" t="s">
        <v>93</v>
      </c>
      <c r="P601" s="7" t="s">
        <v>174</v>
      </c>
      <c r="Q601" s="7" t="s">
        <v>170</v>
      </c>
      <c r="R601" s="7" t="s">
        <v>91</v>
      </c>
      <c r="S601" s="7" t="s">
        <v>128</v>
      </c>
      <c r="T601" s="7" t="s">
        <v>85</v>
      </c>
      <c r="U601" s="7" t="s">
        <v>97</v>
      </c>
      <c r="V601" s="7" t="s">
        <v>143</v>
      </c>
      <c r="W601" s="7" t="s">
        <v>86</v>
      </c>
      <c r="X601" s="7" t="s">
        <v>88</v>
      </c>
      <c r="Y601" s="7" t="n">
        <v>1</v>
      </c>
      <c r="Z601" s="7" t="n">
        <v>0</v>
      </c>
      <c r="AA601" s="7" t="str">
        <f aca="false">IF(Y601&gt;Z601,"Win",IF(Y601&lt;Z601,"Loss","Draw"))</f>
        <v>Win</v>
      </c>
      <c r="AB601" s="7" t="s">
        <v>99</v>
      </c>
      <c r="AC601" s="7" t="s">
        <v>99</v>
      </c>
      <c r="AD601" s="7" t="s">
        <v>488</v>
      </c>
      <c r="AE601" s="7" t="s">
        <v>1922</v>
      </c>
      <c r="AF601" s="7" t="str">
        <f aca="false">IF(AD601&lt;AE601,AD601,AE601)</f>
        <v>Barbarian Barrel, Cannon, Goblin Demolisher, Graveyard, Ice Spirit, Knight, Poison, Skeletons</v>
      </c>
      <c r="AG601" s="7" t="str">
        <f aca="false">IF(AD601&lt;AE601,AE601,AD601)</f>
        <v>Barbarian Barrel, Electro Spirit, Fireball, Goblin Cage, Heal Spirit, Lumberjack, Phoenix, Royal Giant</v>
      </c>
      <c r="AH601" s="7" t="str">
        <f aca="false">IF(AD601=AF601,AA601,IF(AA601="Win","Loss",IF(AA601="Loss","Win","Draw")))</f>
        <v>Loss</v>
      </c>
      <c r="AI601" s="7" t="s">
        <v>102</v>
      </c>
    </row>
    <row r="602" customFormat="false" ht="15" hidden="false" customHeight="true" outlineLevel="0" collapsed="false">
      <c r="A602" s="7" t="s">
        <v>1920</v>
      </c>
      <c r="B602" s="7" t="n">
        <v>2</v>
      </c>
      <c r="C602" s="7" t="s">
        <v>1673</v>
      </c>
      <c r="D602" s="7" t="s">
        <v>1674</v>
      </c>
      <c r="E602" s="7" t="s">
        <v>876</v>
      </c>
      <c r="F602" s="7" t="s">
        <v>877</v>
      </c>
      <c r="G602" s="7" t="s">
        <v>1226</v>
      </c>
      <c r="H602" s="7" t="s">
        <v>408</v>
      </c>
      <c r="I602" s="7" t="s">
        <v>168</v>
      </c>
      <c r="J602" s="7" t="s">
        <v>83</v>
      </c>
      <c r="K602" s="7" t="s">
        <v>82</v>
      </c>
      <c r="L602" s="7" t="s">
        <v>144</v>
      </c>
      <c r="M602" s="7" t="s">
        <v>97</v>
      </c>
      <c r="N602" s="7" t="s">
        <v>167</v>
      </c>
      <c r="O602" s="7" t="s">
        <v>154</v>
      </c>
      <c r="P602" s="7" t="s">
        <v>143</v>
      </c>
      <c r="Q602" s="7" t="s">
        <v>287</v>
      </c>
      <c r="R602" s="7" t="s">
        <v>149</v>
      </c>
      <c r="S602" s="7" t="s">
        <v>135</v>
      </c>
      <c r="T602" s="7" t="s">
        <v>148</v>
      </c>
      <c r="U602" s="7" t="s">
        <v>146</v>
      </c>
      <c r="V602" s="7" t="s">
        <v>87</v>
      </c>
      <c r="W602" s="7" t="s">
        <v>94</v>
      </c>
      <c r="X602" s="7" t="s">
        <v>147</v>
      </c>
      <c r="Y602" s="7" t="n">
        <v>1</v>
      </c>
      <c r="Z602" s="7" t="n">
        <v>0</v>
      </c>
      <c r="AA602" s="7" t="str">
        <f aca="false">IF(Y602&gt;Z602,"Win",IF(Y602&lt;Z602,"Loss","Draw"))</f>
        <v>Win</v>
      </c>
      <c r="AB602" s="7" t="s">
        <v>99</v>
      </c>
      <c r="AC602" s="7" t="s">
        <v>99</v>
      </c>
      <c r="AD602" s="7" t="s">
        <v>1923</v>
      </c>
      <c r="AE602" s="7" t="s">
        <v>726</v>
      </c>
      <c r="AF602" s="7" t="str">
        <f aca="false">IF(AD602&lt;AE602,AD602,AE602)</f>
        <v>Archers, Dark Prince, Ice Spirit, Lightning, Royal Hogs, Skeletons, Tesla, The Log</v>
      </c>
      <c r="AG602" s="7" t="str">
        <f aca="false">IF(AD602&lt;AE602,AE602,AD602)</f>
        <v>Berserker, Fireball, Lava Hound, Skeleton Dragons, Spirit Empress, Tombstone, Valkyrie, Zap</v>
      </c>
      <c r="AH602" s="7" t="str">
        <f aca="false">IF(AD602=AF602,AA602,IF(AA602="Win","Loss",IF(AA602="Loss","Win","Draw")))</f>
        <v>Win</v>
      </c>
      <c r="AI602" s="7" t="s">
        <v>102</v>
      </c>
    </row>
    <row r="603" customFormat="false" ht="15" hidden="false" customHeight="true" outlineLevel="0" collapsed="false">
      <c r="A603" s="7" t="s">
        <v>1920</v>
      </c>
      <c r="B603" s="7" t="n">
        <v>3</v>
      </c>
      <c r="C603" s="7" t="s">
        <v>1673</v>
      </c>
      <c r="D603" s="7" t="s">
        <v>1674</v>
      </c>
      <c r="E603" s="7" t="s">
        <v>876</v>
      </c>
      <c r="F603" s="7" t="s">
        <v>877</v>
      </c>
      <c r="G603" s="7" t="s">
        <v>1924</v>
      </c>
      <c r="H603" s="7" t="s">
        <v>408</v>
      </c>
      <c r="I603" s="7" t="s">
        <v>142</v>
      </c>
      <c r="J603" s="7" t="s">
        <v>141</v>
      </c>
      <c r="K603" s="7" t="s">
        <v>140</v>
      </c>
      <c r="L603" s="7" t="s">
        <v>170</v>
      </c>
      <c r="M603" s="7" t="s">
        <v>287</v>
      </c>
      <c r="N603" s="7" t="s">
        <v>87</v>
      </c>
      <c r="O603" s="7" t="s">
        <v>111</v>
      </c>
      <c r="P603" s="7" t="s">
        <v>84</v>
      </c>
      <c r="Q603" s="7" t="s">
        <v>209</v>
      </c>
      <c r="R603" s="7" t="s">
        <v>145</v>
      </c>
      <c r="S603" s="7" t="s">
        <v>244</v>
      </c>
      <c r="T603" s="7" t="s">
        <v>110</v>
      </c>
      <c r="U603" s="7" t="s">
        <v>226</v>
      </c>
      <c r="V603" s="7" t="s">
        <v>113</v>
      </c>
      <c r="W603" s="7" t="s">
        <v>112</v>
      </c>
      <c r="X603" s="7" t="s">
        <v>84</v>
      </c>
      <c r="Y603" s="7" t="n">
        <v>1</v>
      </c>
      <c r="Z603" s="7" t="n">
        <v>0</v>
      </c>
      <c r="AA603" s="7" t="str">
        <f aca="false">IF(Y603&gt;Z603,"Win",IF(Y603&lt;Z603,"Loss","Draw"))</f>
        <v>Win</v>
      </c>
      <c r="AB603" s="7" t="s">
        <v>99</v>
      </c>
      <c r="AC603" s="7" t="s">
        <v>99</v>
      </c>
      <c r="AD603" s="7" t="s">
        <v>1925</v>
      </c>
      <c r="AE603" s="7" t="s">
        <v>1530</v>
      </c>
      <c r="AF603" s="7" t="str">
        <f aca="false">IF(AD603&lt;AE603,AD603,AE603)</f>
        <v>Arrows, Balloon, Bomb Tower, Giant Snowball, Guards, Ice Golem, Miner, Musketeer</v>
      </c>
      <c r="AG603" s="7" t="str">
        <f aca="false">IF(AD603&lt;AE603,AE603,AD603)</f>
        <v>Berserker, Cannon, Fire Spirit, Giant Snowball, Goblin Barrel, Magic Archer, Valkyrie, Wall Breakers</v>
      </c>
      <c r="AH603" s="7" t="str">
        <f aca="false">IF(AD603=AF603,AA603,IF(AA603="Win","Loss",IF(AA603="Loss","Win","Draw")))</f>
        <v>Loss</v>
      </c>
      <c r="AI603" s="7" t="s">
        <v>102</v>
      </c>
    </row>
    <row r="604" customFormat="false" ht="15" hidden="false" customHeight="true" outlineLevel="0" collapsed="false">
      <c r="A604" s="7" t="s">
        <v>1926</v>
      </c>
      <c r="B604" s="7" t="n">
        <v>1</v>
      </c>
      <c r="C604" s="7" t="s">
        <v>1673</v>
      </c>
      <c r="D604" s="7" t="s">
        <v>1674</v>
      </c>
      <c r="E604" s="7" t="s">
        <v>876</v>
      </c>
      <c r="F604" s="7" t="s">
        <v>877</v>
      </c>
      <c r="G604" s="7" t="s">
        <v>1927</v>
      </c>
      <c r="H604" s="7" t="s">
        <v>408</v>
      </c>
      <c r="I604" s="7" t="s">
        <v>82</v>
      </c>
      <c r="J604" s="7" t="s">
        <v>128</v>
      </c>
      <c r="K604" s="7" t="s">
        <v>144</v>
      </c>
      <c r="L604" s="7" t="s">
        <v>166</v>
      </c>
      <c r="M604" s="7" t="s">
        <v>94</v>
      </c>
      <c r="N604" s="7" t="s">
        <v>97</v>
      </c>
      <c r="O604" s="7" t="s">
        <v>93</v>
      </c>
      <c r="P604" s="7" t="s">
        <v>167</v>
      </c>
      <c r="Q604" s="7" t="s">
        <v>169</v>
      </c>
      <c r="R604" s="7" t="s">
        <v>232</v>
      </c>
      <c r="S604" s="7" t="s">
        <v>168</v>
      </c>
      <c r="T604" s="7" t="s">
        <v>97</v>
      </c>
      <c r="U604" s="7" t="s">
        <v>93</v>
      </c>
      <c r="V604" s="7" t="s">
        <v>170</v>
      </c>
      <c r="W604" s="7" t="s">
        <v>154</v>
      </c>
      <c r="X604" s="7" t="s">
        <v>167</v>
      </c>
      <c r="Y604" s="7" t="n">
        <v>1</v>
      </c>
      <c r="Z604" s="7" t="n">
        <v>0</v>
      </c>
      <c r="AA604" s="7" t="str">
        <f aca="false">IF(Y604&gt;Z604,"Win",IF(Y604&lt;Z604,"Loss","Draw"))</f>
        <v>Win</v>
      </c>
      <c r="AB604" s="7" t="s">
        <v>99</v>
      </c>
      <c r="AC604" s="7" t="s">
        <v>99</v>
      </c>
      <c r="AD604" s="7" t="s">
        <v>171</v>
      </c>
      <c r="AE604" s="7" t="s">
        <v>418</v>
      </c>
      <c r="AF604" s="7" t="str">
        <f aca="false">IF(AD604&lt;AE604,AD604,AE604)</f>
        <v>Archers, Electro Spirit, Fireball, Knight, Skeletons, Tesla, The Log, X-Bow</v>
      </c>
      <c r="AG604" s="7" t="str">
        <f aca="false">IF(AD604&lt;AE604,AE604,AD604)</f>
        <v>Baby Dragon, Cannon, Electro Spirit, Lightning, Mighty Miner, Royal Hogs, Skeletons, The Log</v>
      </c>
      <c r="AH604" s="7" t="str">
        <f aca="false">IF(AD604=AF604,AA604,IF(AA604="Win","Loss",IF(AA604="Loss","Win","Draw")))</f>
        <v>Win</v>
      </c>
      <c r="AI604" s="7" t="s">
        <v>102</v>
      </c>
    </row>
    <row r="605" customFormat="false" ht="15" hidden="false" customHeight="true" outlineLevel="0" collapsed="false">
      <c r="A605" s="7" t="s">
        <v>1926</v>
      </c>
      <c r="B605" s="7" t="n">
        <v>2</v>
      </c>
      <c r="C605" s="7" t="s">
        <v>1673</v>
      </c>
      <c r="D605" s="7" t="s">
        <v>1674</v>
      </c>
      <c r="E605" s="7" t="s">
        <v>876</v>
      </c>
      <c r="F605" s="7" t="s">
        <v>877</v>
      </c>
      <c r="G605" s="7" t="s">
        <v>1928</v>
      </c>
      <c r="H605" s="7" t="s">
        <v>408</v>
      </c>
      <c r="I605" s="7" t="s">
        <v>84</v>
      </c>
      <c r="J605" s="7" t="s">
        <v>83</v>
      </c>
      <c r="K605" s="7" t="s">
        <v>107</v>
      </c>
      <c r="L605" s="7" t="s">
        <v>111</v>
      </c>
      <c r="M605" s="7" t="s">
        <v>130</v>
      </c>
      <c r="N605" s="7" t="s">
        <v>88</v>
      </c>
      <c r="O605" s="7" t="s">
        <v>170</v>
      </c>
      <c r="P605" s="7" t="s">
        <v>87</v>
      </c>
      <c r="Q605" s="7" t="s">
        <v>225</v>
      </c>
      <c r="R605" s="7" t="s">
        <v>141</v>
      </c>
      <c r="S605" s="7" t="s">
        <v>140</v>
      </c>
      <c r="T605" s="7" t="s">
        <v>87</v>
      </c>
      <c r="U605" s="7" t="s">
        <v>111</v>
      </c>
      <c r="V605" s="7" t="s">
        <v>226</v>
      </c>
      <c r="W605" s="7" t="s">
        <v>113</v>
      </c>
      <c r="X605" s="7" t="s">
        <v>120</v>
      </c>
      <c r="Y605" s="7" t="n">
        <v>1</v>
      </c>
      <c r="Z605" s="7" t="n">
        <v>0</v>
      </c>
      <c r="AA605" s="7" t="str">
        <f aca="false">IF(Y605&gt;Z605,"Win",IF(Y605&lt;Z605,"Loss","Draw"))</f>
        <v>Win</v>
      </c>
      <c r="AB605" s="7" t="s">
        <v>99</v>
      </c>
      <c r="AC605" s="7" t="s">
        <v>99</v>
      </c>
      <c r="AD605" s="7" t="s">
        <v>1929</v>
      </c>
      <c r="AE605" s="7" t="s">
        <v>228</v>
      </c>
      <c r="AF605" s="7" t="str">
        <f aca="false">IF(AD605&lt;AE605,AD605,AE605)</f>
        <v>Bats, Berserker, Bomb Tower, Fire Spirit, Magic Archer, Miner, Royal Delivery, Wall Breakers</v>
      </c>
      <c r="AG605" s="7" t="str">
        <f aca="false">IF(AD605&lt;AE605,AE605,AD605)</f>
        <v>Berserker, Bomber, Cannon, Dark Prince, Fire Spirit, Giant Snowball, Goblin Drill, Poison</v>
      </c>
      <c r="AH605" s="7" t="str">
        <f aca="false">IF(AD605=AF605,AA605,IF(AA605="Win","Loss",IF(AA605="Loss","Win","Draw")))</f>
        <v>Loss</v>
      </c>
      <c r="AI605" s="7" t="s">
        <v>102</v>
      </c>
    </row>
    <row r="606" customFormat="false" ht="15" hidden="false" customHeight="true" outlineLevel="0" collapsed="false">
      <c r="A606" s="7" t="s">
        <v>1926</v>
      </c>
      <c r="B606" s="7" t="n">
        <v>3</v>
      </c>
      <c r="C606" s="7" t="s">
        <v>1673</v>
      </c>
      <c r="D606" s="7" t="s">
        <v>1674</v>
      </c>
      <c r="E606" s="7" t="s">
        <v>876</v>
      </c>
      <c r="F606" s="7" t="s">
        <v>877</v>
      </c>
      <c r="G606" s="7" t="s">
        <v>1930</v>
      </c>
      <c r="H606" s="7" t="s">
        <v>408</v>
      </c>
      <c r="I606" s="7" t="s">
        <v>116</v>
      </c>
      <c r="J606" s="7" t="s">
        <v>115</v>
      </c>
      <c r="K606" s="7" t="s">
        <v>114</v>
      </c>
      <c r="L606" s="7" t="s">
        <v>118</v>
      </c>
      <c r="M606" s="7" t="s">
        <v>91</v>
      </c>
      <c r="N606" s="7" t="s">
        <v>154</v>
      </c>
      <c r="O606" s="7" t="s">
        <v>119</v>
      </c>
      <c r="P606" s="7" t="s">
        <v>117</v>
      </c>
      <c r="Q606" s="7" t="s">
        <v>84</v>
      </c>
      <c r="R606" s="7" t="s">
        <v>115</v>
      </c>
      <c r="S606" s="7" t="s">
        <v>107</v>
      </c>
      <c r="T606" s="7" t="s">
        <v>109</v>
      </c>
      <c r="U606" s="7" t="s">
        <v>130</v>
      </c>
      <c r="V606" s="7" t="s">
        <v>143</v>
      </c>
      <c r="W606" s="7" t="s">
        <v>144</v>
      </c>
      <c r="X606" s="7" t="s">
        <v>88</v>
      </c>
      <c r="Y606" s="7" t="n">
        <v>3</v>
      </c>
      <c r="Z606" s="7" t="n">
        <v>0</v>
      </c>
      <c r="AA606" s="7" t="str">
        <f aca="false">IF(Y606&gt;Z606,"Win",IF(Y606&lt;Z606,"Loss","Draw"))</f>
        <v>Win</v>
      </c>
      <c r="AB606" s="7" t="s">
        <v>99</v>
      </c>
      <c r="AC606" s="7" t="s">
        <v>99</v>
      </c>
      <c r="AD606" s="7" t="s">
        <v>1931</v>
      </c>
      <c r="AE606" s="7" t="s">
        <v>706</v>
      </c>
      <c r="AF606" s="7" t="str">
        <f aca="false">IF(AD606&lt;AE606,AD606,AE606)</f>
        <v>Barbarian Barrel, Cannon Cart, Goblins, Lightning, Minions, Mortar, Rascals, Skeleton Barrel</v>
      </c>
      <c r="AG606" s="7" t="str">
        <f aca="false">IF(AD606&lt;AE606,AE606,AD606)</f>
        <v>Bomber, Giant Snowball, Goblin Drill, Goblins, Ice Spirit, Poison, Ronin, Tesla</v>
      </c>
      <c r="AH606" s="7" t="str">
        <f aca="false">IF(AD606=AF606,AA606,IF(AA606="Win","Loss",IF(AA606="Loss","Win","Draw")))</f>
        <v>Win</v>
      </c>
      <c r="AI606" s="7" t="s">
        <v>102</v>
      </c>
    </row>
    <row r="607" customFormat="false" ht="15" hidden="false" customHeight="true" outlineLevel="0" collapsed="false">
      <c r="A607" s="7" t="s">
        <v>1932</v>
      </c>
      <c r="B607" s="7" t="n">
        <v>1</v>
      </c>
      <c r="C607" s="7" t="s">
        <v>1673</v>
      </c>
      <c r="D607" s="7" t="s">
        <v>1674</v>
      </c>
      <c r="E607" s="7" t="s">
        <v>876</v>
      </c>
      <c r="F607" s="7" t="s">
        <v>877</v>
      </c>
      <c r="G607" s="7" t="s">
        <v>1933</v>
      </c>
      <c r="H607" s="7" t="s">
        <v>81</v>
      </c>
      <c r="I607" s="7" t="s">
        <v>128</v>
      </c>
      <c r="J607" s="7" t="s">
        <v>84</v>
      </c>
      <c r="K607" s="7" t="s">
        <v>170</v>
      </c>
      <c r="L607" s="7" t="s">
        <v>107</v>
      </c>
      <c r="M607" s="7" t="s">
        <v>334</v>
      </c>
      <c r="N607" s="7" t="s">
        <v>130</v>
      </c>
      <c r="O607" s="7" t="s">
        <v>111</v>
      </c>
      <c r="P607" s="7" t="s">
        <v>97</v>
      </c>
      <c r="Q607" s="7" t="s">
        <v>90</v>
      </c>
      <c r="R607" s="7" t="s">
        <v>91</v>
      </c>
      <c r="S607" s="7" t="s">
        <v>92</v>
      </c>
      <c r="T607" s="7" t="s">
        <v>96</v>
      </c>
      <c r="U607" s="7" t="s">
        <v>95</v>
      </c>
      <c r="V607" s="7" t="s">
        <v>94</v>
      </c>
      <c r="W607" s="7" t="s">
        <v>97</v>
      </c>
      <c r="X607" s="7" t="s">
        <v>93</v>
      </c>
      <c r="Y607" s="7" t="n">
        <v>0</v>
      </c>
      <c r="Z607" s="7" t="n">
        <v>1</v>
      </c>
      <c r="AA607" s="7" t="str">
        <f aca="false">IF(Y607&gt;Z607,"Win",IF(Y607&lt;Z607,"Loss","Draw"))</f>
        <v>Loss</v>
      </c>
      <c r="AB607" s="7" t="s">
        <v>99</v>
      </c>
      <c r="AC607" s="7" t="s">
        <v>99</v>
      </c>
      <c r="AD607" s="7" t="s">
        <v>597</v>
      </c>
      <c r="AE607" s="7" t="s">
        <v>101</v>
      </c>
      <c r="AF607" s="7" t="str">
        <f aca="false">IF(AD607&lt;AE607,AD607,AE607)</f>
        <v>Barbarian Barrel, Electro Spirit, Fireball, Fisherman, Hunter, Royal Ghost, Royal Giant, Skeletons</v>
      </c>
      <c r="AG607" s="7" t="str">
        <f aca="false">IF(AD607&lt;AE607,AE607,AD607)</f>
        <v>Bomber, Cannon, Fire Spirit, Giant Snowball, Goblin Drill, Knight, Rocket, Skeletons</v>
      </c>
      <c r="AH607" s="7" t="str">
        <f aca="false">IF(AD607=AF607,AA607,IF(AA607="Win","Loss",IF(AA607="Loss","Win","Draw")))</f>
        <v>Win</v>
      </c>
      <c r="AI607" s="7" t="s">
        <v>102</v>
      </c>
    </row>
    <row r="608" customFormat="false" ht="15" hidden="false" customHeight="true" outlineLevel="0" collapsed="false">
      <c r="A608" s="7" t="s">
        <v>1932</v>
      </c>
      <c r="B608" s="7" t="n">
        <v>2</v>
      </c>
      <c r="C608" s="7" t="s">
        <v>1673</v>
      </c>
      <c r="D608" s="7" t="s">
        <v>1674</v>
      </c>
      <c r="E608" s="7" t="s">
        <v>876</v>
      </c>
      <c r="F608" s="7" t="s">
        <v>877</v>
      </c>
      <c r="G608" s="7" t="s">
        <v>1934</v>
      </c>
      <c r="H608" s="7" t="s">
        <v>408</v>
      </c>
      <c r="I608" s="7" t="s">
        <v>140</v>
      </c>
      <c r="J608" s="7" t="s">
        <v>141</v>
      </c>
      <c r="K608" s="7" t="s">
        <v>142</v>
      </c>
      <c r="L608" s="7" t="s">
        <v>87</v>
      </c>
      <c r="M608" s="7" t="s">
        <v>143</v>
      </c>
      <c r="N608" s="7" t="s">
        <v>120</v>
      </c>
      <c r="O608" s="7" t="s">
        <v>144</v>
      </c>
      <c r="P608" s="7" t="s">
        <v>93</v>
      </c>
      <c r="Q608" s="7" t="s">
        <v>210</v>
      </c>
      <c r="R608" s="7" t="s">
        <v>199</v>
      </c>
      <c r="S608" s="7" t="s">
        <v>239</v>
      </c>
      <c r="T608" s="7" t="s">
        <v>240</v>
      </c>
      <c r="U608" s="7" t="s">
        <v>202</v>
      </c>
      <c r="V608" s="7" t="s">
        <v>227</v>
      </c>
      <c r="W608" s="7" t="s">
        <v>109</v>
      </c>
      <c r="X608" s="7" t="s">
        <v>112</v>
      </c>
      <c r="Y608" s="7" t="n">
        <v>1</v>
      </c>
      <c r="Z608" s="7" t="n">
        <v>0</v>
      </c>
      <c r="AA608" s="7" t="str">
        <f aca="false">IF(Y608&gt;Z608,"Win",IF(Y608&lt;Z608,"Loss","Draw"))</f>
        <v>Win</v>
      </c>
      <c r="AB608" s="7" t="s">
        <v>99</v>
      </c>
      <c r="AC608" s="7" t="s">
        <v>99</v>
      </c>
      <c r="AD608" s="7" t="s">
        <v>1935</v>
      </c>
      <c r="AE608" s="7" t="s">
        <v>242</v>
      </c>
      <c r="AF608" s="7" t="str">
        <f aca="false">IF(AD608&lt;AE608,AD608,AE608)</f>
        <v>Arrows, Bandit, Battle Ram, Golden Knight, Mega Knight, Mother Witch, Ronin, Zappies</v>
      </c>
      <c r="AG608" s="7" t="str">
        <f aca="false">IF(AD608&lt;AE608,AE608,AD608)</f>
        <v>Berserker, Electro Spirit, Goblin Barrel, Ice Spirit, Magic Archer, Royal Delivery, Tesla, Wall Breakers</v>
      </c>
      <c r="AH608" s="7" t="str">
        <f aca="false">IF(AD608=AF608,AA608,IF(AA608="Win","Loss",IF(AA608="Loss","Win","Draw")))</f>
        <v>Loss</v>
      </c>
      <c r="AI608" s="7" t="s">
        <v>102</v>
      </c>
    </row>
    <row r="609" customFormat="false" ht="15" hidden="false" customHeight="true" outlineLevel="0" collapsed="false">
      <c r="A609" s="7" t="s">
        <v>1932</v>
      </c>
      <c r="B609" s="7" t="n">
        <v>3</v>
      </c>
      <c r="C609" s="7" t="s">
        <v>1673</v>
      </c>
      <c r="D609" s="7" t="s">
        <v>1674</v>
      </c>
      <c r="E609" s="7" t="s">
        <v>876</v>
      </c>
      <c r="F609" s="7" t="s">
        <v>877</v>
      </c>
      <c r="G609" s="7" t="s">
        <v>1936</v>
      </c>
      <c r="H609" s="7" t="s">
        <v>81</v>
      </c>
      <c r="I609" s="7" t="s">
        <v>90</v>
      </c>
      <c r="J609" s="7" t="s">
        <v>181</v>
      </c>
      <c r="K609" s="7" t="s">
        <v>149</v>
      </c>
      <c r="L609" s="7" t="s">
        <v>91</v>
      </c>
      <c r="M609" s="7" t="s">
        <v>146</v>
      </c>
      <c r="N609" s="7" t="s">
        <v>94</v>
      </c>
      <c r="O609" s="7" t="s">
        <v>227</v>
      </c>
      <c r="P609" s="7" t="s">
        <v>95</v>
      </c>
      <c r="Q609" s="7" t="s">
        <v>142</v>
      </c>
      <c r="R609" s="7" t="s">
        <v>232</v>
      </c>
      <c r="S609" s="7" t="s">
        <v>176</v>
      </c>
      <c r="T609" s="7" t="s">
        <v>144</v>
      </c>
      <c r="U609" s="7" t="s">
        <v>111</v>
      </c>
      <c r="V609" s="7" t="s">
        <v>143</v>
      </c>
      <c r="W609" s="7" t="s">
        <v>120</v>
      </c>
      <c r="X609" s="7" t="s">
        <v>87</v>
      </c>
      <c r="Y609" s="7" t="n">
        <v>0</v>
      </c>
      <c r="Z609" s="7" t="n">
        <v>1</v>
      </c>
      <c r="AA609" s="7" t="str">
        <f aca="false">IF(Y609&gt;Z609,"Win",IF(Y609&lt;Z609,"Loss","Draw"))</f>
        <v>Loss</v>
      </c>
      <c r="AB609" s="7" t="s">
        <v>99</v>
      </c>
      <c r="AC609" s="7" t="s">
        <v>99</v>
      </c>
      <c r="AD609" s="7" t="s">
        <v>252</v>
      </c>
      <c r="AE609" s="7" t="s">
        <v>1937</v>
      </c>
      <c r="AF609" s="7" t="str">
        <f aca="false">IF(AD609&lt;AE609,AD609,AE609)</f>
        <v>Barbarian Barrel, Fireball, Fisherman, Monk, Mother Witch, Royal Giant, Skeleton Dragons, Tombstone</v>
      </c>
      <c r="AG609" s="7" t="str">
        <f aca="false">IF(AD609&lt;AE609,AE609,AD609)</f>
        <v>Berserker, Dart Goblin, Fire Spirit, Goblin Barrel, Ice Spirit, Mighty Miner, Royal Delivery, Tesla</v>
      </c>
      <c r="AH609" s="7" t="str">
        <f aca="false">IF(AD609=AF609,AA609,IF(AA609="Win","Loss",IF(AA609="Loss","Win","Draw")))</f>
        <v>Loss</v>
      </c>
      <c r="AI609" s="7" t="s">
        <v>102</v>
      </c>
    </row>
    <row r="610" customFormat="false" ht="15" hidden="false" customHeight="true" outlineLevel="0" collapsed="false">
      <c r="A610" s="7" t="s">
        <v>1938</v>
      </c>
      <c r="B610" s="7" t="n">
        <v>1</v>
      </c>
      <c r="C610" s="7" t="s">
        <v>1673</v>
      </c>
      <c r="D610" s="7" t="s">
        <v>1674</v>
      </c>
      <c r="E610" s="7" t="s">
        <v>876</v>
      </c>
      <c r="F610" s="7" t="s">
        <v>877</v>
      </c>
      <c r="G610" s="7" t="s">
        <v>1939</v>
      </c>
      <c r="H610" s="7" t="s">
        <v>81</v>
      </c>
      <c r="I610" s="7" t="s">
        <v>140</v>
      </c>
      <c r="J610" s="7" t="s">
        <v>141</v>
      </c>
      <c r="K610" s="7" t="s">
        <v>225</v>
      </c>
      <c r="L610" s="7" t="s">
        <v>226</v>
      </c>
      <c r="M610" s="7" t="s">
        <v>111</v>
      </c>
      <c r="N610" s="7" t="s">
        <v>97</v>
      </c>
      <c r="O610" s="7" t="s">
        <v>167</v>
      </c>
      <c r="P610" s="7" t="s">
        <v>113</v>
      </c>
      <c r="Q610" s="7" t="s">
        <v>200</v>
      </c>
      <c r="R610" s="7" t="s">
        <v>199</v>
      </c>
      <c r="S610" s="7" t="s">
        <v>169</v>
      </c>
      <c r="T610" s="7" t="s">
        <v>136</v>
      </c>
      <c r="U610" s="7" t="s">
        <v>191</v>
      </c>
      <c r="V610" s="7" t="s">
        <v>154</v>
      </c>
      <c r="W610" s="7" t="s">
        <v>336</v>
      </c>
      <c r="X610" s="7" t="s">
        <v>91</v>
      </c>
      <c r="Y610" s="7" t="n">
        <v>0</v>
      </c>
      <c r="Z610" s="7" t="n">
        <v>1</v>
      </c>
      <c r="AA610" s="7" t="str">
        <f aca="false">IF(Y610&gt;Z610,"Win",IF(Y610&lt;Z610,"Loss","Draw"))</f>
        <v>Loss</v>
      </c>
      <c r="AB610" s="7" t="s">
        <v>99</v>
      </c>
      <c r="AC610" s="7" t="s">
        <v>99</v>
      </c>
      <c r="AD610" s="7" t="s">
        <v>639</v>
      </c>
      <c r="AE610" s="7" t="s">
        <v>778</v>
      </c>
      <c r="AF610" s="7" t="str">
        <f aca="false">IF(AD610&lt;AE610,AD610,AE610)</f>
        <v>Baby Dragon, Barbarian Barrel, Goblin Cage, Golden Knight, Golem, Ice Wizard, Lightning, Tornado</v>
      </c>
      <c r="AG610" s="7" t="str">
        <f aca="false">IF(AD610&lt;AE610,AE610,AD610)</f>
        <v>Bats, Bomb Tower, Fire Spirit, Magic Archer, Miner, Skeletons, The Log, Wall Breakers</v>
      </c>
      <c r="AH610" s="7" t="str">
        <f aca="false">IF(AD610=AF610,AA610,IF(AA610="Win","Loss",IF(AA610="Loss","Win","Draw")))</f>
        <v>Win</v>
      </c>
      <c r="AI610" s="7" t="s">
        <v>102</v>
      </c>
    </row>
    <row r="611" customFormat="false" ht="15" hidden="false" customHeight="true" outlineLevel="0" collapsed="false">
      <c r="A611" s="7" t="s">
        <v>1938</v>
      </c>
      <c r="B611" s="7" t="n">
        <v>2</v>
      </c>
      <c r="C611" s="7" t="s">
        <v>1673</v>
      </c>
      <c r="D611" s="7" t="s">
        <v>1674</v>
      </c>
      <c r="E611" s="7" t="s">
        <v>876</v>
      </c>
      <c r="F611" s="7" t="s">
        <v>877</v>
      </c>
      <c r="G611" s="7" t="s">
        <v>1940</v>
      </c>
      <c r="H611" s="7" t="s">
        <v>81</v>
      </c>
      <c r="I611" s="7" t="s">
        <v>293</v>
      </c>
      <c r="J611" s="7" t="s">
        <v>91</v>
      </c>
      <c r="K611" s="7" t="s">
        <v>144</v>
      </c>
      <c r="L611" s="7" t="s">
        <v>85</v>
      </c>
      <c r="M611" s="7" t="s">
        <v>128</v>
      </c>
      <c r="N611" s="7" t="s">
        <v>88</v>
      </c>
      <c r="O611" s="7" t="s">
        <v>87</v>
      </c>
      <c r="P611" s="7" t="s">
        <v>143</v>
      </c>
      <c r="Q611" s="7" t="s">
        <v>116</v>
      </c>
      <c r="R611" s="7" t="s">
        <v>181</v>
      </c>
      <c r="S611" s="7" t="s">
        <v>114</v>
      </c>
      <c r="T611" s="7" t="s">
        <v>176</v>
      </c>
      <c r="U611" s="7" t="s">
        <v>93</v>
      </c>
      <c r="V611" s="7" t="s">
        <v>94</v>
      </c>
      <c r="W611" s="7" t="s">
        <v>110</v>
      </c>
      <c r="X611" s="7" t="s">
        <v>118</v>
      </c>
      <c r="Y611" s="7" t="n">
        <v>1</v>
      </c>
      <c r="Z611" s="7" t="n">
        <v>0</v>
      </c>
      <c r="AA611" s="7" t="str">
        <f aca="false">IF(Y611&gt;Z611,"Win",IF(Y611&lt;Z611,"Loss","Draw"))</f>
        <v>Win</v>
      </c>
      <c r="AB611" s="7" t="s">
        <v>99</v>
      </c>
      <c r="AC611" s="7" t="s">
        <v>99</v>
      </c>
      <c r="AD611" s="7" t="s">
        <v>1941</v>
      </c>
      <c r="AE611" s="7" t="s">
        <v>1942</v>
      </c>
      <c r="AF611" s="7" t="str">
        <f aca="false">IF(AD611&lt;AE611,AD611,AE611)</f>
        <v>Barbarian Barrel, Berserker, Furnace, Graveyard, Ice Spirit, Knight, Poison, Tesla</v>
      </c>
      <c r="AG611" s="7" t="str">
        <f aca="false">IF(AD611&lt;AE611,AE611,AD611)</f>
        <v>Dart Goblin, Electro Spirit, Fireball, Guards, Monk, Mortar, Rascals, Skeleton Barrel</v>
      </c>
      <c r="AH611" s="7" t="str">
        <f aca="false">IF(AD611=AF611,AA611,IF(AA611="Win","Loss",IF(AA611="Loss","Win","Draw")))</f>
        <v>Win</v>
      </c>
      <c r="AI611" s="7" t="s">
        <v>102</v>
      </c>
    </row>
    <row r="612" customFormat="false" ht="15" hidden="false" customHeight="true" outlineLevel="0" collapsed="false">
      <c r="A612" s="7" t="s">
        <v>1938</v>
      </c>
      <c r="B612" s="7" t="n">
        <v>3</v>
      </c>
      <c r="C612" s="7" t="s">
        <v>1673</v>
      </c>
      <c r="D612" s="7" t="s">
        <v>1674</v>
      </c>
      <c r="E612" s="7" t="s">
        <v>876</v>
      </c>
      <c r="F612" s="7" t="s">
        <v>877</v>
      </c>
      <c r="G612" s="7" t="s">
        <v>1943</v>
      </c>
      <c r="H612" s="7" t="s">
        <v>81</v>
      </c>
      <c r="I612" s="7" t="s">
        <v>90</v>
      </c>
      <c r="J612" s="7" t="s">
        <v>115</v>
      </c>
      <c r="K612" s="7" t="s">
        <v>92</v>
      </c>
      <c r="L612" s="7" t="s">
        <v>96</v>
      </c>
      <c r="M612" s="7" t="s">
        <v>93</v>
      </c>
      <c r="N612" s="7" t="s">
        <v>155</v>
      </c>
      <c r="O612" s="7" t="s">
        <v>95</v>
      </c>
      <c r="P612" s="7" t="s">
        <v>94</v>
      </c>
      <c r="Q612" s="7" t="s">
        <v>140</v>
      </c>
      <c r="R612" s="7" t="s">
        <v>141</v>
      </c>
      <c r="S612" s="7" t="s">
        <v>142</v>
      </c>
      <c r="T612" s="7" t="s">
        <v>87</v>
      </c>
      <c r="U612" s="7" t="s">
        <v>111</v>
      </c>
      <c r="V612" s="7" t="s">
        <v>143</v>
      </c>
      <c r="W612" s="7" t="s">
        <v>144</v>
      </c>
      <c r="X612" s="7" t="s">
        <v>120</v>
      </c>
      <c r="Y612" s="7" t="n">
        <v>0</v>
      </c>
      <c r="Z612" s="7" t="n">
        <v>1</v>
      </c>
      <c r="AA612" s="7" t="str">
        <f aca="false">IF(Y612&gt;Z612,"Win",IF(Y612&lt;Z612,"Loss","Draw"))</f>
        <v>Loss</v>
      </c>
      <c r="AB612" s="7" t="s">
        <v>99</v>
      </c>
      <c r="AC612" s="7" t="s">
        <v>99</v>
      </c>
      <c r="AD612" s="7" t="s">
        <v>1944</v>
      </c>
      <c r="AE612" s="7" t="s">
        <v>150</v>
      </c>
      <c r="AF612" s="7" t="str">
        <f aca="false">IF(AD612&lt;AE612,AD612,AE612)</f>
        <v>Berserker, Fire Spirit, Goblin Barrel, Ice Spirit, Magic Archer, Royal Delivery, Tesla, Wall Breakers</v>
      </c>
      <c r="AG612" s="7" t="str">
        <f aca="false">IF(AD612&lt;AE612,AE612,AD612)</f>
        <v>Electro Spirit, Fireball, Fisherman, Goblins, Hunter, Rage, Royal Ghost, Royal Giant</v>
      </c>
      <c r="AH612" s="7" t="str">
        <f aca="false">IF(AD612=AF612,AA612,IF(AA612="Win","Loss",IF(AA612="Loss","Win","Draw")))</f>
        <v>Win</v>
      </c>
      <c r="AI612" s="7" t="s">
        <v>102</v>
      </c>
    </row>
    <row r="613" customFormat="false" ht="15" hidden="false" customHeight="true" outlineLevel="0" collapsed="false">
      <c r="A613" s="7" t="s">
        <v>1945</v>
      </c>
      <c r="B613" s="7" t="n">
        <v>1</v>
      </c>
      <c r="C613" s="7" t="s">
        <v>1673</v>
      </c>
      <c r="D613" s="7" t="s">
        <v>1674</v>
      </c>
      <c r="E613" s="7" t="s">
        <v>876</v>
      </c>
      <c r="F613" s="7" t="s">
        <v>877</v>
      </c>
      <c r="G613" s="7" t="s">
        <v>1946</v>
      </c>
      <c r="H613" s="7" t="s">
        <v>81</v>
      </c>
      <c r="I613" s="7" t="s">
        <v>169</v>
      </c>
      <c r="J613" s="7" t="s">
        <v>199</v>
      </c>
      <c r="K613" s="7" t="s">
        <v>200</v>
      </c>
      <c r="L613" s="7" t="s">
        <v>154</v>
      </c>
      <c r="M613" s="7" t="s">
        <v>136</v>
      </c>
      <c r="N613" s="7" t="s">
        <v>191</v>
      </c>
      <c r="O613" s="7" t="s">
        <v>91</v>
      </c>
      <c r="P613" s="7" t="s">
        <v>336</v>
      </c>
      <c r="Q613" s="7" t="s">
        <v>107</v>
      </c>
      <c r="R613" s="7" t="s">
        <v>128</v>
      </c>
      <c r="S613" s="7" t="s">
        <v>84</v>
      </c>
      <c r="T613" s="7" t="s">
        <v>130</v>
      </c>
      <c r="U613" s="7" t="s">
        <v>111</v>
      </c>
      <c r="V613" s="7" t="s">
        <v>97</v>
      </c>
      <c r="W613" s="7" t="s">
        <v>170</v>
      </c>
      <c r="X613" s="7" t="s">
        <v>88</v>
      </c>
      <c r="Y613" s="7" t="n">
        <v>0</v>
      </c>
      <c r="Z613" s="7" t="n">
        <v>1</v>
      </c>
      <c r="AA613" s="7" t="str">
        <f aca="false">IF(Y613&gt;Z613,"Win",IF(Y613&lt;Z613,"Loss","Draw"))</f>
        <v>Loss</v>
      </c>
      <c r="AB613" s="7" t="s">
        <v>99</v>
      </c>
      <c r="AC613" s="7" t="s">
        <v>99</v>
      </c>
      <c r="AD613" s="7" t="s">
        <v>778</v>
      </c>
      <c r="AE613" s="7" t="s">
        <v>980</v>
      </c>
      <c r="AF613" s="7" t="str">
        <f aca="false">IF(AD613&lt;AE613,AD613,AE613)</f>
        <v>Baby Dragon, Barbarian Barrel, Goblin Cage, Golden Knight, Golem, Ice Wizard, Lightning, Tornado</v>
      </c>
      <c r="AG613" s="7" t="str">
        <f aca="false">IF(AD613&lt;AE613,AE613,AD613)</f>
        <v>Bomber, Cannon, Fire Spirit, Giant Snowball, Goblin Drill, Knight, Poison, Skeletons</v>
      </c>
      <c r="AH613" s="7" t="str">
        <f aca="false">IF(AD613=AF613,AA613,IF(AA613="Win","Loss",IF(AA613="Loss","Win","Draw")))</f>
        <v>Loss</v>
      </c>
      <c r="AI613" s="7" t="s">
        <v>102</v>
      </c>
    </row>
    <row r="614" customFormat="false" ht="15" hidden="false" customHeight="true" outlineLevel="0" collapsed="false">
      <c r="A614" s="7" t="s">
        <v>1945</v>
      </c>
      <c r="B614" s="7" t="n">
        <v>2</v>
      </c>
      <c r="C614" s="7" t="s">
        <v>1673</v>
      </c>
      <c r="D614" s="7" t="s">
        <v>1674</v>
      </c>
      <c r="E614" s="7" t="s">
        <v>876</v>
      </c>
      <c r="F614" s="7" t="s">
        <v>877</v>
      </c>
      <c r="G614" s="7" t="s">
        <v>1947</v>
      </c>
      <c r="H614" s="7" t="s">
        <v>81</v>
      </c>
      <c r="I614" s="7" t="s">
        <v>319</v>
      </c>
      <c r="J614" s="7" t="s">
        <v>145</v>
      </c>
      <c r="K614" s="7" t="s">
        <v>195</v>
      </c>
      <c r="L614" s="7" t="s">
        <v>148</v>
      </c>
      <c r="M614" s="7" t="s">
        <v>94</v>
      </c>
      <c r="N614" s="7" t="s">
        <v>117</v>
      </c>
      <c r="O614" s="7" t="s">
        <v>130</v>
      </c>
      <c r="P614" s="7" t="s">
        <v>84</v>
      </c>
      <c r="Q614" s="7" t="s">
        <v>132</v>
      </c>
      <c r="R614" s="7" t="s">
        <v>91</v>
      </c>
      <c r="S614" s="7" t="s">
        <v>200</v>
      </c>
      <c r="T614" s="7" t="s">
        <v>93</v>
      </c>
      <c r="U614" s="7" t="s">
        <v>90</v>
      </c>
      <c r="V614" s="7" t="s">
        <v>365</v>
      </c>
      <c r="W614" s="7" t="s">
        <v>94</v>
      </c>
      <c r="X614" s="7" t="s">
        <v>174</v>
      </c>
      <c r="Y614" s="7" t="n">
        <v>1</v>
      </c>
      <c r="Z614" s="7" t="n">
        <v>0</v>
      </c>
      <c r="AA614" s="7" t="str">
        <f aca="false">IF(Y614&gt;Z614,"Win",IF(Y614&lt;Z614,"Loss","Draw"))</f>
        <v>Win</v>
      </c>
      <c r="AB614" s="7" t="s">
        <v>99</v>
      </c>
      <c r="AC614" s="7" t="s">
        <v>99</v>
      </c>
      <c r="AD614" s="7" t="s">
        <v>718</v>
      </c>
      <c r="AE614" s="7" t="s">
        <v>488</v>
      </c>
      <c r="AF614" s="7" t="str">
        <f aca="false">IF(AD614&lt;AE614,AD614,AE614)</f>
        <v>Balloon, Bomber, Fireball, Giant Snowball, Inferno Dragon, Lava Hound, Minions, Skeleton Army</v>
      </c>
      <c r="AG614" s="7" t="str">
        <f aca="false">IF(AD614&lt;AE614,AE614,AD614)</f>
        <v>Barbarian Barrel, Electro Spirit, Fireball, Goblin Cage, Heal Spirit, Lumberjack, Phoenix, Royal Giant</v>
      </c>
      <c r="AH614" s="7" t="str">
        <f aca="false">IF(AD614=AF614,AA614,IF(AA614="Win","Loss",IF(AA614="Loss","Win","Draw")))</f>
        <v>Win</v>
      </c>
      <c r="AI614" s="7" t="s">
        <v>102</v>
      </c>
    </row>
    <row r="615" customFormat="false" ht="15" hidden="false" customHeight="true" outlineLevel="0" collapsed="false">
      <c r="A615" s="7" t="s">
        <v>1945</v>
      </c>
      <c r="B615" s="7" t="n">
        <v>3</v>
      </c>
      <c r="C615" s="7" t="s">
        <v>1673</v>
      </c>
      <c r="D615" s="7" t="s">
        <v>1674</v>
      </c>
      <c r="E615" s="7" t="s">
        <v>876</v>
      </c>
      <c r="F615" s="7" t="s">
        <v>877</v>
      </c>
      <c r="G615" s="7" t="s">
        <v>1948</v>
      </c>
      <c r="H615" s="7" t="s">
        <v>81</v>
      </c>
      <c r="I615" s="7" t="s">
        <v>140</v>
      </c>
      <c r="J615" s="7" t="s">
        <v>141</v>
      </c>
      <c r="K615" s="7" t="s">
        <v>142</v>
      </c>
      <c r="L615" s="7" t="s">
        <v>93</v>
      </c>
      <c r="M615" s="7" t="s">
        <v>87</v>
      </c>
      <c r="N615" s="7" t="s">
        <v>144</v>
      </c>
      <c r="O615" s="7" t="s">
        <v>120</v>
      </c>
      <c r="P615" s="7" t="s">
        <v>111</v>
      </c>
      <c r="Q615" s="7" t="s">
        <v>140</v>
      </c>
      <c r="R615" s="7" t="s">
        <v>141</v>
      </c>
      <c r="S615" s="7" t="s">
        <v>153</v>
      </c>
      <c r="T615" s="7" t="s">
        <v>226</v>
      </c>
      <c r="U615" s="7" t="s">
        <v>87</v>
      </c>
      <c r="V615" s="7" t="s">
        <v>113</v>
      </c>
      <c r="W615" s="7" t="s">
        <v>167</v>
      </c>
      <c r="X615" s="7" t="s">
        <v>336</v>
      </c>
      <c r="Y615" s="7" t="n">
        <v>3</v>
      </c>
      <c r="Z615" s="7" t="n">
        <v>0</v>
      </c>
      <c r="AA615" s="7" t="str">
        <f aca="false">IF(Y615&gt;Z615,"Win",IF(Y615&lt;Z615,"Loss","Draw"))</f>
        <v>Win</v>
      </c>
      <c r="AB615" s="7" t="s">
        <v>99</v>
      </c>
      <c r="AC615" s="7" t="s">
        <v>99</v>
      </c>
      <c r="AD615" s="7" t="s">
        <v>840</v>
      </c>
      <c r="AE615" s="7" t="s">
        <v>813</v>
      </c>
      <c r="AF615" s="7" t="str">
        <f aca="false">IF(AD615&lt;AE615,AD615,AE615)</f>
        <v>Berserker, Bomb Tower, Goblinstein, Magic Archer, Miner, The Log, Tornado, Wall Breakers</v>
      </c>
      <c r="AG615" s="7" t="str">
        <f aca="false">IF(AD615&lt;AE615,AE615,AD615)</f>
        <v>Berserker, Electro Spirit, Fire Spirit, Goblin Barrel, Magic Archer, Royal Delivery, Tesla, Wall Breakers</v>
      </c>
      <c r="AH615" s="7" t="str">
        <f aca="false">IF(AD615=AF615,AA615,IF(AA615="Win","Loss",IF(AA615="Loss","Win","Draw")))</f>
        <v>Loss</v>
      </c>
      <c r="AI615" s="7" t="s">
        <v>102</v>
      </c>
    </row>
    <row r="616" customFormat="false" ht="15" hidden="false" customHeight="true" outlineLevel="0" collapsed="false">
      <c r="A616" s="7" t="s">
        <v>1949</v>
      </c>
      <c r="B616" s="7" t="n">
        <v>1</v>
      </c>
      <c r="C616" s="7" t="s">
        <v>1673</v>
      </c>
      <c r="D616" s="7" t="s">
        <v>1674</v>
      </c>
      <c r="E616" s="7" t="s">
        <v>876</v>
      </c>
      <c r="F616" s="7" t="s">
        <v>877</v>
      </c>
      <c r="G616" s="7" t="s">
        <v>1950</v>
      </c>
      <c r="H616" s="7" t="s">
        <v>81</v>
      </c>
      <c r="I616" s="7" t="s">
        <v>271</v>
      </c>
      <c r="J616" s="7" t="s">
        <v>232</v>
      </c>
      <c r="K616" s="7" t="s">
        <v>144</v>
      </c>
      <c r="L616" s="7" t="s">
        <v>182</v>
      </c>
      <c r="M616" s="7" t="s">
        <v>91</v>
      </c>
      <c r="N616" s="7" t="s">
        <v>97</v>
      </c>
      <c r="O616" s="7" t="s">
        <v>93</v>
      </c>
      <c r="P616" s="7" t="s">
        <v>183</v>
      </c>
      <c r="Q616" s="7" t="s">
        <v>92</v>
      </c>
      <c r="R616" s="7" t="s">
        <v>153</v>
      </c>
      <c r="S616" s="7" t="s">
        <v>116</v>
      </c>
      <c r="T616" s="7" t="s">
        <v>117</v>
      </c>
      <c r="U616" s="7" t="s">
        <v>97</v>
      </c>
      <c r="V616" s="7" t="s">
        <v>119</v>
      </c>
      <c r="W616" s="7" t="s">
        <v>154</v>
      </c>
      <c r="X616" s="7" t="s">
        <v>91</v>
      </c>
      <c r="Y616" s="7" t="n">
        <v>1</v>
      </c>
      <c r="Z616" s="7" t="n">
        <v>0</v>
      </c>
      <c r="AA616" s="7" t="str">
        <f aca="false">IF(Y616&gt;Z616,"Win",IF(Y616&lt;Z616,"Loss","Draw"))</f>
        <v>Win</v>
      </c>
      <c r="AB616" s="7" t="s">
        <v>99</v>
      </c>
      <c r="AC616" s="7" t="s">
        <v>99</v>
      </c>
      <c r="AD616" s="7" t="s">
        <v>343</v>
      </c>
      <c r="AE616" s="7" t="s">
        <v>160</v>
      </c>
      <c r="AF616" s="7" t="str">
        <f aca="false">IF(AD616&lt;AE616,AD616,AE616)</f>
        <v>Barbarian Barrel, Cannon Cart, Goblinstein, Lightning, Minions, Mortar, Royal Ghost, Skeletons</v>
      </c>
      <c r="AG616" s="7" t="str">
        <f aca="false">IF(AD616&lt;AE616,AE616,AD616)</f>
        <v>Barbarian Barrel, Earthquake, Electro Spirit, Firecracker, Hog Rider, Mighty Miner, Skeletons, Tesla</v>
      </c>
      <c r="AH616" s="7" t="str">
        <f aca="false">IF(AD616=AF616,AA616,IF(AA616="Win","Loss",IF(AA616="Loss","Win","Draw")))</f>
        <v>Loss</v>
      </c>
      <c r="AI616" s="7" t="s">
        <v>102</v>
      </c>
    </row>
    <row r="617" customFormat="false" ht="15" hidden="false" customHeight="true" outlineLevel="0" collapsed="false">
      <c r="A617" s="7" t="s">
        <v>1949</v>
      </c>
      <c r="B617" s="7" t="n">
        <v>2</v>
      </c>
      <c r="C617" s="7" t="s">
        <v>1673</v>
      </c>
      <c r="D617" s="7" t="s">
        <v>1674</v>
      </c>
      <c r="E617" s="7" t="s">
        <v>876</v>
      </c>
      <c r="F617" s="7" t="s">
        <v>877</v>
      </c>
      <c r="G617" s="7" t="s">
        <v>807</v>
      </c>
      <c r="H617" s="7" t="s">
        <v>408</v>
      </c>
      <c r="I617" s="7" t="s">
        <v>116</v>
      </c>
      <c r="J617" s="7" t="s">
        <v>153</v>
      </c>
      <c r="K617" s="7" t="s">
        <v>92</v>
      </c>
      <c r="L617" s="7" t="s">
        <v>117</v>
      </c>
      <c r="M617" s="7" t="s">
        <v>154</v>
      </c>
      <c r="N617" s="7" t="s">
        <v>119</v>
      </c>
      <c r="O617" s="7" t="s">
        <v>167</v>
      </c>
      <c r="P617" s="7" t="s">
        <v>87</v>
      </c>
      <c r="Q617" s="7" t="s">
        <v>107</v>
      </c>
      <c r="R617" s="7" t="s">
        <v>141</v>
      </c>
      <c r="S617" s="7" t="s">
        <v>84</v>
      </c>
      <c r="T617" s="7" t="s">
        <v>87</v>
      </c>
      <c r="U617" s="7" t="s">
        <v>111</v>
      </c>
      <c r="V617" s="7" t="s">
        <v>128</v>
      </c>
      <c r="W617" s="7" t="s">
        <v>144</v>
      </c>
      <c r="X617" s="7" t="s">
        <v>88</v>
      </c>
      <c r="Y617" s="7" t="n">
        <v>1</v>
      </c>
      <c r="Z617" s="7" t="n">
        <v>0</v>
      </c>
      <c r="AA617" s="7" t="str">
        <f aca="false">IF(Y617&gt;Z617,"Win",IF(Y617&lt;Z617,"Loss","Draw"))</f>
        <v>Win</v>
      </c>
      <c r="AB617" s="7" t="s">
        <v>99</v>
      </c>
      <c r="AC617" s="7" t="s">
        <v>99</v>
      </c>
      <c r="AD617" s="7" t="s">
        <v>1951</v>
      </c>
      <c r="AE617" s="7" t="s">
        <v>417</v>
      </c>
      <c r="AF617" s="7" t="str">
        <f aca="false">IF(AD617&lt;AE617,AD617,AE617)</f>
        <v>Berserker, Cannon Cart, Goblinstein, Lightning, Minions, Mortar, Royal Ghost, The Log</v>
      </c>
      <c r="AG617" s="7" t="str">
        <f aca="false">IF(AD617&lt;AE617,AE617,AD617)</f>
        <v>Berserker, Fire Spirit, Giant Snowball, Goblin Drill, Knight, Magic Archer, Poison, Tesla</v>
      </c>
      <c r="AH617" s="7" t="str">
        <f aca="false">IF(AD617=AF617,AA617,IF(AA617="Win","Loss",IF(AA617="Loss","Win","Draw")))</f>
        <v>Win</v>
      </c>
      <c r="AI617" s="7" t="s">
        <v>102</v>
      </c>
    </row>
    <row r="618" customFormat="false" ht="15" hidden="false" customHeight="true" outlineLevel="0" collapsed="false">
      <c r="A618" s="7" t="s">
        <v>1949</v>
      </c>
      <c r="B618" s="7" t="n">
        <v>3</v>
      </c>
      <c r="C618" s="7" t="s">
        <v>1673</v>
      </c>
      <c r="D618" s="7" t="s">
        <v>1674</v>
      </c>
      <c r="E618" s="7" t="s">
        <v>876</v>
      </c>
      <c r="F618" s="7" t="s">
        <v>877</v>
      </c>
      <c r="G618" s="7" t="s">
        <v>1952</v>
      </c>
      <c r="H618" s="7" t="s">
        <v>408</v>
      </c>
      <c r="I618" s="7" t="s">
        <v>107</v>
      </c>
      <c r="J618" s="7" t="s">
        <v>141</v>
      </c>
      <c r="K618" s="7" t="s">
        <v>84</v>
      </c>
      <c r="L618" s="7" t="s">
        <v>88</v>
      </c>
      <c r="M618" s="7" t="s">
        <v>170</v>
      </c>
      <c r="N618" s="7" t="s">
        <v>128</v>
      </c>
      <c r="O618" s="7" t="s">
        <v>111</v>
      </c>
      <c r="P618" s="7" t="s">
        <v>115</v>
      </c>
      <c r="Q618" s="7" t="s">
        <v>176</v>
      </c>
      <c r="R618" s="7" t="s">
        <v>175</v>
      </c>
      <c r="S618" s="7" t="s">
        <v>142</v>
      </c>
      <c r="T618" s="7" t="s">
        <v>115</v>
      </c>
      <c r="U618" s="7" t="s">
        <v>140</v>
      </c>
      <c r="V618" s="7" t="s">
        <v>93</v>
      </c>
      <c r="W618" s="7" t="s">
        <v>113</v>
      </c>
      <c r="X618" s="7" t="s">
        <v>120</v>
      </c>
      <c r="Y618" s="7" t="n">
        <v>1</v>
      </c>
      <c r="Z618" s="7" t="n">
        <v>0</v>
      </c>
      <c r="AA618" s="7" t="str">
        <f aca="false">IF(Y618&gt;Z618,"Win",IF(Y618&lt;Z618,"Loss","Draw"))</f>
        <v>Win</v>
      </c>
      <c r="AB618" s="7" t="s">
        <v>99</v>
      </c>
      <c r="AC618" s="7" t="s">
        <v>99</v>
      </c>
      <c r="AD618" s="7" t="s">
        <v>1953</v>
      </c>
      <c r="AE618" s="7" t="s">
        <v>1954</v>
      </c>
      <c r="AF618" s="7" t="str">
        <f aca="false">IF(AD618&lt;AE618,AD618,AE618)</f>
        <v>Bomb Tower, Boss Bandit, Dart Goblin, Electro Spirit, Goblin Barrel, Goblins, Royal Delivery, Wall Breakers</v>
      </c>
      <c r="AG618" s="7" t="str">
        <f aca="false">IF(AD618&lt;AE618,AE618,AD618)</f>
        <v>Cannon, Fire Spirit, Giant Snowball, Goblin Drill, Goblins, Knight, Magic Archer, Poison</v>
      </c>
      <c r="AH618" s="7" t="str">
        <f aca="false">IF(AD618=AF618,AA618,IF(AA618="Win","Loss",IF(AA618="Loss","Win","Draw")))</f>
        <v>Loss</v>
      </c>
      <c r="AI618" s="7" t="s">
        <v>102</v>
      </c>
    </row>
    <row r="619" customFormat="false" ht="15" hidden="false" customHeight="true" outlineLevel="0" collapsed="false">
      <c r="A619" s="5" t="s">
        <v>1955</v>
      </c>
      <c r="B619" s="5" t="n">
        <v>1</v>
      </c>
      <c r="C619" s="5" t="s">
        <v>1673</v>
      </c>
      <c r="D619" s="5" t="s">
        <v>1674</v>
      </c>
      <c r="E619" s="5" t="s">
        <v>1956</v>
      </c>
      <c r="F619" s="5" t="s">
        <v>1957</v>
      </c>
      <c r="G619" s="5" t="s">
        <v>1958</v>
      </c>
      <c r="H619" s="5" t="s">
        <v>81</v>
      </c>
      <c r="I619" s="5" t="s">
        <v>82</v>
      </c>
      <c r="J619" s="5" t="s">
        <v>83</v>
      </c>
      <c r="K619" s="5" t="s">
        <v>168</v>
      </c>
      <c r="L619" s="5" t="s">
        <v>97</v>
      </c>
      <c r="M619" s="5" t="s">
        <v>93</v>
      </c>
      <c r="N619" s="5" t="s">
        <v>154</v>
      </c>
      <c r="O619" s="5" t="s">
        <v>144</v>
      </c>
      <c r="P619" s="5" t="s">
        <v>167</v>
      </c>
      <c r="Q619" s="5" t="s">
        <v>287</v>
      </c>
      <c r="R619" s="5" t="s">
        <v>108</v>
      </c>
      <c r="S619" s="5" t="s">
        <v>144</v>
      </c>
      <c r="T619" s="5" t="s">
        <v>111</v>
      </c>
      <c r="U619" s="5" t="s">
        <v>88</v>
      </c>
      <c r="V619" s="5" t="s">
        <v>84</v>
      </c>
      <c r="W619" s="5" t="s">
        <v>97</v>
      </c>
      <c r="X619" s="5" t="s">
        <v>107</v>
      </c>
      <c r="Y619" s="5" t="n">
        <v>1</v>
      </c>
      <c r="Z619" s="5" t="n">
        <v>0</v>
      </c>
      <c r="AA619" s="5" t="str">
        <f aca="false">IF(Y619&gt;Z619,"Win",IF(Y619&lt;Z619,"Loss","Draw"))</f>
        <v>Win</v>
      </c>
      <c r="AB619" s="5" t="s">
        <v>98</v>
      </c>
      <c r="AC619" s="5" t="s">
        <v>99</v>
      </c>
      <c r="AD619" s="5" t="s">
        <v>1959</v>
      </c>
      <c r="AE619" s="5" t="s">
        <v>1960</v>
      </c>
      <c r="AF619" s="5" t="str">
        <f aca="false">IF(AD619&lt;AE619,AD619,AE619)</f>
        <v>Archer Queen, Fire Spirit, Giant Snowball, Goblin Drill, Poison, Skeletons, Tesla, Valkyrie</v>
      </c>
      <c r="AG619" s="5" t="str">
        <f aca="false">IF(AD619&lt;AE619,AE619,AD619)</f>
        <v>Archers, Dark Prince, Electro Spirit, Lightning, Royal Hogs, Skeletons, Tesla, The Log</v>
      </c>
      <c r="AH619" s="5" t="str">
        <f aca="false">IF(AD619=AF619,AA619,IF(AA619="Win","Loss",IF(AA619="Loss","Win","Draw")))</f>
        <v>Loss</v>
      </c>
      <c r="AI619" s="5" t="s">
        <v>123</v>
      </c>
    </row>
    <row r="620" customFormat="false" ht="15" hidden="false" customHeight="true" outlineLevel="0" collapsed="false">
      <c r="A620" s="5" t="s">
        <v>1955</v>
      </c>
      <c r="B620" s="5" t="n">
        <v>2</v>
      </c>
      <c r="C620" s="5" t="s">
        <v>1673</v>
      </c>
      <c r="D620" s="5" t="s">
        <v>1674</v>
      </c>
      <c r="E620" s="5" t="s">
        <v>1956</v>
      </c>
      <c r="F620" s="5" t="s">
        <v>1957</v>
      </c>
      <c r="G620" s="5" t="s">
        <v>605</v>
      </c>
      <c r="H620" s="5" t="s">
        <v>81</v>
      </c>
      <c r="I620" s="5" t="s">
        <v>170</v>
      </c>
      <c r="J620" s="5" t="s">
        <v>181</v>
      </c>
      <c r="K620" s="5" t="s">
        <v>293</v>
      </c>
      <c r="L620" s="5" t="s">
        <v>91</v>
      </c>
      <c r="M620" s="5" t="s">
        <v>87</v>
      </c>
      <c r="N620" s="5" t="s">
        <v>183</v>
      </c>
      <c r="O620" s="5" t="s">
        <v>111</v>
      </c>
      <c r="P620" s="5" t="s">
        <v>182</v>
      </c>
      <c r="Q620" s="5" t="s">
        <v>626</v>
      </c>
      <c r="R620" s="5" t="s">
        <v>149</v>
      </c>
      <c r="S620" s="5" t="s">
        <v>135</v>
      </c>
      <c r="T620" s="5" t="s">
        <v>607</v>
      </c>
      <c r="U620" s="5" t="s">
        <v>226</v>
      </c>
      <c r="V620" s="5" t="s">
        <v>365</v>
      </c>
      <c r="W620" s="5" t="s">
        <v>148</v>
      </c>
      <c r="X620" s="5" t="s">
        <v>201</v>
      </c>
      <c r="Y620" s="5" t="n">
        <v>1</v>
      </c>
      <c r="Z620" s="5" t="n">
        <v>0</v>
      </c>
      <c r="AA620" s="5" t="str">
        <f aca="false">IF(Y620&gt;Z620,"Win",IF(Y620&lt;Z620,"Loss","Draw"))</f>
        <v>Win</v>
      </c>
      <c r="AB620" s="5" t="s">
        <v>98</v>
      </c>
      <c r="AC620" s="5" t="s">
        <v>99</v>
      </c>
      <c r="AD620" s="5" t="s">
        <v>1961</v>
      </c>
      <c r="AE620" s="5" t="s">
        <v>1962</v>
      </c>
      <c r="AF620" s="5" t="str">
        <f aca="false">IF(AD620&lt;AE620,AD620,AE620)</f>
        <v>Barbarian Barrel, Berserker, Cannon, Earthquake, Fire Spirit, Furnace, Hog Rider, Monk</v>
      </c>
      <c r="AG620" s="5" t="str">
        <f aca="false">IF(AD620&lt;AE620,AE620,AD620)</f>
        <v>Barbarians, Flying Machine, Goblin Curse, Lava Hound, Miner, Phoenix, Tombstone, Zap</v>
      </c>
      <c r="AH620" s="5" t="str">
        <f aca="false">IF(AD620=AF620,AA620,IF(AA620="Win","Loss",IF(AA620="Loss","Win","Draw")))</f>
        <v>Win</v>
      </c>
      <c r="AI620" s="5" t="s">
        <v>123</v>
      </c>
    </row>
    <row r="621" customFormat="false" ht="15" hidden="false" customHeight="true" outlineLevel="0" collapsed="false">
      <c r="A621" s="5" t="s">
        <v>1963</v>
      </c>
      <c r="B621" s="5" t="n">
        <v>1</v>
      </c>
      <c r="C621" s="5" t="s">
        <v>1673</v>
      </c>
      <c r="D621" s="5" t="s">
        <v>1674</v>
      </c>
      <c r="E621" s="5" t="s">
        <v>1964</v>
      </c>
      <c r="F621" s="5" t="s">
        <v>1965</v>
      </c>
      <c r="G621" s="5" t="s">
        <v>1966</v>
      </c>
      <c r="H621" s="5" t="s">
        <v>81</v>
      </c>
      <c r="I621" s="5" t="s">
        <v>84</v>
      </c>
      <c r="J621" s="5" t="s">
        <v>83</v>
      </c>
      <c r="K621" s="5" t="s">
        <v>107</v>
      </c>
      <c r="L621" s="5" t="s">
        <v>111</v>
      </c>
      <c r="M621" s="5" t="s">
        <v>88</v>
      </c>
      <c r="N621" s="5" t="s">
        <v>141</v>
      </c>
      <c r="O621" s="5" t="s">
        <v>97</v>
      </c>
      <c r="P621" s="5" t="s">
        <v>170</v>
      </c>
      <c r="Q621" s="5" t="s">
        <v>114</v>
      </c>
      <c r="R621" s="5" t="s">
        <v>115</v>
      </c>
      <c r="S621" s="5" t="s">
        <v>116</v>
      </c>
      <c r="T621" s="5" t="s">
        <v>109</v>
      </c>
      <c r="U621" s="5" t="s">
        <v>94</v>
      </c>
      <c r="V621" s="5" t="s">
        <v>118</v>
      </c>
      <c r="W621" s="5" t="s">
        <v>93</v>
      </c>
      <c r="X621" s="5" t="s">
        <v>117</v>
      </c>
      <c r="Y621" s="5" t="n">
        <v>1</v>
      </c>
      <c r="Z621" s="5" t="n">
        <v>0</v>
      </c>
      <c r="AA621" s="5" t="str">
        <f aca="false">IF(Y621&gt;Z621,"Win",IF(Y621&lt;Z621,"Loss","Draw"))</f>
        <v>Win</v>
      </c>
      <c r="AB621" s="5" t="s">
        <v>98</v>
      </c>
      <c r="AC621" s="5" t="s">
        <v>99</v>
      </c>
      <c r="AD621" s="5" t="s">
        <v>1967</v>
      </c>
      <c r="AE621" s="5" t="s">
        <v>1114</v>
      </c>
      <c r="AF621" s="5" t="str">
        <f aca="false">IF(AD621&lt;AE621,AD621,AE621)</f>
        <v>Cannon, Dark Prince, Fire Spirit, Giant Snowball, Goblin Drill, Magic Archer, Poison, Skeletons</v>
      </c>
      <c r="AG621" s="5" t="str">
        <f aca="false">IF(AD621&lt;AE621,AE621,AD621)</f>
        <v>Electro Spirit, Fireball, Goblins, Minions, Mortar, Rascals, Ronin, Skeleton Barrel</v>
      </c>
      <c r="AH621" s="5" t="str">
        <f aca="false">IF(AD621=AF621,AA621,IF(AA621="Win","Loss",IF(AA621="Loss","Win","Draw")))</f>
        <v>Win</v>
      </c>
      <c r="AI621" s="5" t="s">
        <v>123</v>
      </c>
    </row>
    <row r="622" customFormat="false" ht="15" hidden="false" customHeight="true" outlineLevel="0" collapsed="false">
      <c r="A622" s="5" t="s">
        <v>1963</v>
      </c>
      <c r="B622" s="5" t="n">
        <v>2</v>
      </c>
      <c r="C622" s="5" t="s">
        <v>1673</v>
      </c>
      <c r="D622" s="5" t="s">
        <v>1674</v>
      </c>
      <c r="E622" s="5" t="s">
        <v>1964</v>
      </c>
      <c r="F622" s="5" t="s">
        <v>1965</v>
      </c>
      <c r="G622" s="5" t="s">
        <v>1968</v>
      </c>
      <c r="H622" s="5" t="s">
        <v>81</v>
      </c>
      <c r="I622" s="5" t="s">
        <v>239</v>
      </c>
      <c r="J622" s="5" t="s">
        <v>199</v>
      </c>
      <c r="K622" s="5" t="s">
        <v>210</v>
      </c>
      <c r="L622" s="5" t="s">
        <v>112</v>
      </c>
      <c r="M622" s="5" t="s">
        <v>240</v>
      </c>
      <c r="N622" s="5" t="s">
        <v>227</v>
      </c>
      <c r="O622" s="5" t="s">
        <v>109</v>
      </c>
      <c r="P622" s="5" t="s">
        <v>202</v>
      </c>
      <c r="Q622" s="5" t="s">
        <v>168</v>
      </c>
      <c r="R622" s="5" t="s">
        <v>83</v>
      </c>
      <c r="S622" s="5" t="s">
        <v>82</v>
      </c>
      <c r="T622" s="5" t="s">
        <v>86</v>
      </c>
      <c r="U622" s="5" t="s">
        <v>154</v>
      </c>
      <c r="V622" s="5" t="s">
        <v>89</v>
      </c>
      <c r="W622" s="5" t="s">
        <v>143</v>
      </c>
      <c r="X622" s="5" t="s">
        <v>167</v>
      </c>
      <c r="Y622" s="5" t="n">
        <v>1</v>
      </c>
      <c r="Z622" s="5" t="n">
        <v>0</v>
      </c>
      <c r="AA622" s="5" t="str">
        <f aca="false">IF(Y622&gt;Z622,"Win",IF(Y622&lt;Z622,"Loss","Draw"))</f>
        <v>Win</v>
      </c>
      <c r="AB622" s="5" t="s">
        <v>98</v>
      </c>
      <c r="AC622" s="5" t="s">
        <v>99</v>
      </c>
      <c r="AD622" s="5" t="s">
        <v>242</v>
      </c>
      <c r="AE622" s="5" t="s">
        <v>1969</v>
      </c>
      <c r="AF622" s="5" t="str">
        <f aca="false">IF(AD622&lt;AE622,AD622,AE622)</f>
        <v>Archers, Dark Prince, Goblin Demolisher, Goblin Hut, Ice Spirit, Lightning, Royal Hogs, The Log</v>
      </c>
      <c r="AG622" s="5" t="str">
        <f aca="false">IF(AD622&lt;AE622,AE622,AD622)</f>
        <v>Arrows, Bandit, Battle Ram, Golden Knight, Mega Knight, Mother Witch, Ronin, Zappies</v>
      </c>
      <c r="AH622" s="5" t="str">
        <f aca="false">IF(AD622=AF622,AA622,IF(AA622="Win","Loss",IF(AA622="Loss","Win","Draw")))</f>
        <v>Loss</v>
      </c>
      <c r="AI622" s="5" t="s">
        <v>123</v>
      </c>
    </row>
    <row r="623" customFormat="false" ht="15" hidden="false" customHeight="true" outlineLevel="0" collapsed="false">
      <c r="A623" s="5" t="s">
        <v>1970</v>
      </c>
      <c r="B623" s="5" t="n">
        <v>1</v>
      </c>
      <c r="C623" s="5" t="s">
        <v>1673</v>
      </c>
      <c r="D623" s="5" t="s">
        <v>1674</v>
      </c>
      <c r="E623" s="5" t="s">
        <v>1971</v>
      </c>
      <c r="F623" s="5" t="s">
        <v>1972</v>
      </c>
      <c r="G623" s="5" t="s">
        <v>1973</v>
      </c>
      <c r="H623" s="5" t="s">
        <v>81</v>
      </c>
      <c r="I623" s="5" t="s">
        <v>293</v>
      </c>
      <c r="J623" s="5" t="s">
        <v>91</v>
      </c>
      <c r="K623" s="5" t="s">
        <v>144</v>
      </c>
      <c r="L623" s="5" t="s">
        <v>97</v>
      </c>
      <c r="M623" s="5" t="s">
        <v>93</v>
      </c>
      <c r="N623" s="5" t="s">
        <v>183</v>
      </c>
      <c r="O623" s="5" t="s">
        <v>109</v>
      </c>
      <c r="P623" s="5" t="s">
        <v>182</v>
      </c>
      <c r="Q623" s="5" t="s">
        <v>116</v>
      </c>
      <c r="R623" s="5" t="s">
        <v>115</v>
      </c>
      <c r="S623" s="5" t="s">
        <v>114</v>
      </c>
      <c r="T623" s="5" t="s">
        <v>119</v>
      </c>
      <c r="U623" s="5" t="s">
        <v>94</v>
      </c>
      <c r="V623" s="5" t="s">
        <v>117</v>
      </c>
      <c r="W623" s="5" t="s">
        <v>118</v>
      </c>
      <c r="X623" s="5" t="s">
        <v>91</v>
      </c>
      <c r="Y623" s="5" t="n">
        <v>0</v>
      </c>
      <c r="Z623" s="5" t="n">
        <v>1</v>
      </c>
      <c r="AA623" s="5" t="str">
        <f aca="false">IF(Y623&gt;Z623,"Win",IF(Y623&lt;Z623,"Loss","Draw"))</f>
        <v>Loss</v>
      </c>
      <c r="AB623" s="5" t="s">
        <v>98</v>
      </c>
      <c r="AC623" s="5" t="s">
        <v>99</v>
      </c>
      <c r="AD623" s="5" t="s">
        <v>1974</v>
      </c>
      <c r="AE623" s="5" t="s">
        <v>185</v>
      </c>
      <c r="AF623" s="5" t="str">
        <f aca="false">IF(AD623&lt;AE623,AD623,AE623)</f>
        <v>Barbarian Barrel, Cannon Cart, Fireball, Goblins, Minions, Mortar, Rascals, Skeleton Barrel</v>
      </c>
      <c r="AG623" s="5" t="str">
        <f aca="false">IF(AD623&lt;AE623,AE623,AD623)</f>
        <v>Barbarian Barrel, Earthquake, Electro Spirit, Furnace, Hog Rider, Ronin, Skeletons, Tesla</v>
      </c>
      <c r="AH623" s="5" t="str">
        <f aca="false">IF(AD623=AF623,AA623,IF(AA623="Win","Loss",IF(AA623="Loss","Win","Draw")))</f>
        <v>Win</v>
      </c>
      <c r="AI623" s="5" t="s">
        <v>123</v>
      </c>
    </row>
    <row r="624" customFormat="false" ht="15" hidden="false" customHeight="true" outlineLevel="0" collapsed="false">
      <c r="A624" s="5" t="s">
        <v>1970</v>
      </c>
      <c r="B624" s="5" t="n">
        <v>2</v>
      </c>
      <c r="C624" s="5" t="s">
        <v>1673</v>
      </c>
      <c r="D624" s="5" t="s">
        <v>1674</v>
      </c>
      <c r="E624" s="5" t="s">
        <v>1971</v>
      </c>
      <c r="F624" s="5" t="s">
        <v>1972</v>
      </c>
      <c r="G624" s="5" t="s">
        <v>1975</v>
      </c>
      <c r="H624" s="5" t="s">
        <v>81</v>
      </c>
      <c r="I624" s="5" t="s">
        <v>375</v>
      </c>
      <c r="J624" s="5" t="s">
        <v>145</v>
      </c>
      <c r="K624" s="5" t="s">
        <v>200</v>
      </c>
      <c r="L624" s="5" t="s">
        <v>327</v>
      </c>
      <c r="M624" s="5" t="s">
        <v>226</v>
      </c>
      <c r="N624" s="5" t="s">
        <v>84</v>
      </c>
      <c r="O624" s="5" t="s">
        <v>336</v>
      </c>
      <c r="P624" s="5" t="s">
        <v>202</v>
      </c>
      <c r="Q624" s="5" t="s">
        <v>239</v>
      </c>
      <c r="R624" s="5" t="s">
        <v>199</v>
      </c>
      <c r="S624" s="5" t="s">
        <v>210</v>
      </c>
      <c r="T624" s="5" t="s">
        <v>147</v>
      </c>
      <c r="U624" s="5" t="s">
        <v>227</v>
      </c>
      <c r="V624" s="5" t="s">
        <v>183</v>
      </c>
      <c r="W624" s="5" t="s">
        <v>112</v>
      </c>
      <c r="X624" s="5" t="s">
        <v>93</v>
      </c>
      <c r="Y624" s="5" t="n">
        <v>3</v>
      </c>
      <c r="Z624" s="5" t="n">
        <v>1</v>
      </c>
      <c r="AA624" s="5" t="str">
        <f aca="false">IF(Y624&gt;Z624,"Win",IF(Y624&lt;Z624,"Loss","Draw"))</f>
        <v>Win</v>
      </c>
      <c r="AB624" s="5" t="s">
        <v>98</v>
      </c>
      <c r="AC624" s="5" t="s">
        <v>99</v>
      </c>
      <c r="AD624" s="5" t="s">
        <v>1976</v>
      </c>
      <c r="AE624" s="5" t="s">
        <v>1977</v>
      </c>
      <c r="AF624" s="5" t="str">
        <f aca="false">IF(AD624&lt;AE624,AD624,AE624)</f>
        <v>Arrows, Battle Ram, Earthquake, Electro Spirit, Golden Knight, Mega Knight, Mother Witch, Spirit Empress</v>
      </c>
      <c r="AG624" s="5" t="str">
        <f aca="false">IF(AD624&lt;AE624,AE624,AD624)</f>
        <v>Balloon, Executioner, Giant Skeleton, Giant Snowball, Goblin Cage, Miner, Tornado, Zappies</v>
      </c>
      <c r="AH624" s="5" t="str">
        <f aca="false">IF(AD624=AF624,AA624,IF(AA624="Win","Loss",IF(AA624="Loss","Win","Draw")))</f>
        <v>Loss</v>
      </c>
      <c r="AI624" s="5" t="s">
        <v>123</v>
      </c>
    </row>
    <row r="625" customFormat="false" ht="15" hidden="false" customHeight="true" outlineLevel="0" collapsed="false">
      <c r="A625" s="5" t="s">
        <v>1970</v>
      </c>
      <c r="B625" s="5" t="n">
        <v>3</v>
      </c>
      <c r="C625" s="5" t="s">
        <v>1673</v>
      </c>
      <c r="D625" s="5" t="s">
        <v>1674</v>
      </c>
      <c r="E625" s="5" t="s">
        <v>1971</v>
      </c>
      <c r="F625" s="5" t="s">
        <v>1972</v>
      </c>
      <c r="G625" s="5" t="s">
        <v>1978</v>
      </c>
      <c r="H625" s="5" t="s">
        <v>81</v>
      </c>
      <c r="I625" s="5" t="s">
        <v>176</v>
      </c>
      <c r="J625" s="5" t="s">
        <v>318</v>
      </c>
      <c r="K625" s="5" t="s">
        <v>107</v>
      </c>
      <c r="L625" s="5" t="s">
        <v>88</v>
      </c>
      <c r="M625" s="5" t="s">
        <v>129</v>
      </c>
      <c r="N625" s="5" t="s">
        <v>140</v>
      </c>
      <c r="O625" s="5" t="s">
        <v>111</v>
      </c>
      <c r="P625" s="5" t="s">
        <v>115</v>
      </c>
      <c r="Q625" s="5" t="s">
        <v>375</v>
      </c>
      <c r="R625" s="5" t="s">
        <v>145</v>
      </c>
      <c r="S625" s="5" t="s">
        <v>135</v>
      </c>
      <c r="T625" s="5" t="s">
        <v>327</v>
      </c>
      <c r="U625" s="5" t="s">
        <v>226</v>
      </c>
      <c r="V625" s="5" t="s">
        <v>336</v>
      </c>
      <c r="W625" s="5" t="s">
        <v>202</v>
      </c>
      <c r="X625" s="5" t="s">
        <v>200</v>
      </c>
      <c r="Y625" s="5" t="n">
        <v>1</v>
      </c>
      <c r="Z625" s="5" t="n">
        <v>0</v>
      </c>
      <c r="AA625" s="5" t="str">
        <f aca="false">IF(Y625&gt;Z625,"Win",IF(Y625&lt;Z625,"Loss","Draw"))</f>
        <v>Win</v>
      </c>
      <c r="AB625" s="5" t="s">
        <v>98</v>
      </c>
      <c r="AC625" s="5" t="s">
        <v>99</v>
      </c>
      <c r="AD625" s="5" t="s">
        <v>1979</v>
      </c>
      <c r="AE625" s="5" t="s">
        <v>1980</v>
      </c>
      <c r="AF625" s="5" t="str">
        <f aca="false">IF(AD625&lt;AE625,AD625,AE625)</f>
        <v>Balloon, Executioner, Giant Skeleton, Goblin Cage, Miner, Tornado, Zap, Zappies</v>
      </c>
      <c r="AG625" s="5" t="str">
        <f aca="false">IF(AD625&lt;AE625,AE625,AD625)</f>
        <v>Dart Goblin, Fire Spirit, Goblin Drill, Goblins, Inferno Tower, Poison, Skeleton King, Wall Breakers</v>
      </c>
      <c r="AH625" s="5" t="str">
        <f aca="false">IF(AD625=AF625,AA625,IF(AA625="Win","Loss",IF(AA625="Loss","Win","Draw")))</f>
        <v>Loss</v>
      </c>
      <c r="AI625" s="5" t="s">
        <v>123</v>
      </c>
    </row>
    <row r="626" customFormat="false" ht="16.5" hidden="false" customHeight="true" outlineLevel="0" collapsed="false">
      <c r="A626" s="5" t="s">
        <v>1981</v>
      </c>
      <c r="B626" s="5" t="n">
        <v>1</v>
      </c>
      <c r="C626" s="5" t="s">
        <v>1673</v>
      </c>
      <c r="D626" s="5" t="s">
        <v>1674</v>
      </c>
      <c r="E626" s="6" t="s">
        <v>1982</v>
      </c>
      <c r="F626" s="5" t="s">
        <v>1983</v>
      </c>
      <c r="G626" s="5" t="s">
        <v>1984</v>
      </c>
      <c r="H626" s="5" t="s">
        <v>216</v>
      </c>
      <c r="I626" s="5" t="s">
        <v>200</v>
      </c>
      <c r="J626" s="5" t="s">
        <v>91</v>
      </c>
      <c r="K626" s="5" t="s">
        <v>132</v>
      </c>
      <c r="L626" s="5" t="s">
        <v>93</v>
      </c>
      <c r="M626" s="5" t="s">
        <v>94</v>
      </c>
      <c r="N626" s="5" t="s">
        <v>174</v>
      </c>
      <c r="O626" s="5" t="s">
        <v>365</v>
      </c>
      <c r="P626" s="5" t="s">
        <v>90</v>
      </c>
      <c r="Q626" s="5" t="s">
        <v>200</v>
      </c>
      <c r="R626" s="5" t="s">
        <v>199</v>
      </c>
      <c r="S626" s="5" t="s">
        <v>198</v>
      </c>
      <c r="T626" s="5" t="s">
        <v>201</v>
      </c>
      <c r="U626" s="5" t="s">
        <v>112</v>
      </c>
      <c r="V626" s="5" t="s">
        <v>91</v>
      </c>
      <c r="W626" s="5" t="s">
        <v>202</v>
      </c>
      <c r="X626" s="5" t="s">
        <v>168</v>
      </c>
      <c r="Y626" s="5" t="n">
        <v>1</v>
      </c>
      <c r="Z626" s="5" t="n">
        <v>0</v>
      </c>
      <c r="AA626" s="5" t="str">
        <f aca="false">IF(Y626&gt;Z626,"Win",IF(Y626&lt;Z626,"Loss","Draw"))</f>
        <v>Win</v>
      </c>
      <c r="AB626" s="5" t="s">
        <v>98</v>
      </c>
      <c r="AC626" s="5" t="s">
        <v>99</v>
      </c>
      <c r="AD626" s="5" t="s">
        <v>488</v>
      </c>
      <c r="AE626" s="5" t="s">
        <v>566</v>
      </c>
      <c r="AF626" s="5" t="str">
        <f aca="false">IF(AD626&lt;AE626,AD626,AE626)</f>
        <v>Arrows, Barbarian Barrel, Flying Machine, Goblin Cage, Golden Knight, Royal Hogs, Royal Recruits, Zappies</v>
      </c>
      <c r="AG626" s="5" t="str">
        <f aca="false">IF(AD626&lt;AE626,AE626,AD626)</f>
        <v>Barbarian Barrel, Electro Spirit, Fireball, Goblin Cage, Heal Spirit, Lumberjack, Phoenix, Royal Giant</v>
      </c>
      <c r="AH626" s="5" t="str">
        <f aca="false">IF(AD626=AF626,AA626,IF(AA626="Win","Loss",IF(AA626="Loss","Win","Draw")))</f>
        <v>Loss</v>
      </c>
      <c r="AI626" s="5" t="s">
        <v>123</v>
      </c>
    </row>
    <row r="627" customFormat="false" ht="16.5" hidden="false" customHeight="true" outlineLevel="0" collapsed="false">
      <c r="A627" s="5" t="s">
        <v>1981</v>
      </c>
      <c r="B627" s="5" t="n">
        <v>2</v>
      </c>
      <c r="C627" s="5" t="s">
        <v>1673</v>
      </c>
      <c r="D627" s="5" t="s">
        <v>1674</v>
      </c>
      <c r="E627" s="6" t="s">
        <v>1982</v>
      </c>
      <c r="F627" s="5" t="s">
        <v>1983</v>
      </c>
      <c r="G627" s="5" t="s">
        <v>1985</v>
      </c>
      <c r="H627" s="5" t="s">
        <v>216</v>
      </c>
      <c r="I627" s="5" t="s">
        <v>84</v>
      </c>
      <c r="J627" s="5" t="s">
        <v>232</v>
      </c>
      <c r="K627" s="5" t="s">
        <v>107</v>
      </c>
      <c r="L627" s="5" t="s">
        <v>130</v>
      </c>
      <c r="M627" s="5" t="s">
        <v>144</v>
      </c>
      <c r="N627" s="5" t="s">
        <v>111</v>
      </c>
      <c r="O627" s="5" t="s">
        <v>88</v>
      </c>
      <c r="P627" s="5" t="s">
        <v>97</v>
      </c>
      <c r="Q627" s="5" t="s">
        <v>239</v>
      </c>
      <c r="R627" s="5" t="s">
        <v>180</v>
      </c>
      <c r="S627" s="5" t="s">
        <v>132</v>
      </c>
      <c r="T627" s="5" t="s">
        <v>227</v>
      </c>
      <c r="U627" s="5" t="s">
        <v>257</v>
      </c>
      <c r="V627" s="5" t="s">
        <v>327</v>
      </c>
      <c r="W627" s="5" t="s">
        <v>240</v>
      </c>
      <c r="X627" s="5" t="s">
        <v>393</v>
      </c>
      <c r="Y627" s="5" t="n">
        <v>1</v>
      </c>
      <c r="Z627" s="5" t="n">
        <v>0</v>
      </c>
      <c r="AA627" s="5" t="str">
        <f aca="false">IF(Y627&gt;Z627,"Win",IF(Y627&lt;Z627,"Loss","Draw"))</f>
        <v>Win</v>
      </c>
      <c r="AB627" s="5" t="s">
        <v>98</v>
      </c>
      <c r="AC627" s="5" t="s">
        <v>99</v>
      </c>
      <c r="AD627" s="5" t="s">
        <v>1986</v>
      </c>
      <c r="AE627" s="5" t="s">
        <v>1987</v>
      </c>
      <c r="AF627" s="5" t="str">
        <f aca="false">IF(AD627&lt;AE627,AD627,AE627)</f>
        <v>Bandit, Battle Ram, Electro Wizard, Giant Skeleton, Lumberjack, Mother Witch, Vines, Wizard</v>
      </c>
      <c r="AG627" s="5" t="str">
        <f aca="false">IF(AD627&lt;AE627,AE627,AD627)</f>
        <v>Bomber, Fire Spirit, Giant Snowball, Goblin Drill, Mighty Miner, Poison, Skeletons, Tesla</v>
      </c>
      <c r="AH627" s="5" t="str">
        <f aca="false">IF(AD627=AF627,AA627,IF(AA627="Win","Loss",IF(AA627="Loss","Win","Draw")))</f>
        <v>Loss</v>
      </c>
      <c r="AI627" s="5" t="s">
        <v>123</v>
      </c>
    </row>
    <row r="628" customFormat="false" ht="15" hidden="false" customHeight="true" outlineLevel="0" collapsed="false">
      <c r="A628" s="5" t="s">
        <v>1988</v>
      </c>
      <c r="B628" s="5" t="n">
        <v>1</v>
      </c>
      <c r="C628" s="5" t="s">
        <v>1673</v>
      </c>
      <c r="D628" s="5" t="s">
        <v>1674</v>
      </c>
      <c r="E628" s="5" t="s">
        <v>533</v>
      </c>
      <c r="F628" s="5" t="s">
        <v>534</v>
      </c>
      <c r="G628" s="5" t="s">
        <v>1989</v>
      </c>
      <c r="H628" s="5" t="s">
        <v>251</v>
      </c>
      <c r="I628" s="5" t="s">
        <v>287</v>
      </c>
      <c r="J628" s="5" t="s">
        <v>149</v>
      </c>
      <c r="K628" s="5" t="s">
        <v>135</v>
      </c>
      <c r="L628" s="5" t="s">
        <v>87</v>
      </c>
      <c r="M628" s="5" t="s">
        <v>94</v>
      </c>
      <c r="N628" s="5" t="s">
        <v>148</v>
      </c>
      <c r="O628" s="5" t="s">
        <v>146</v>
      </c>
      <c r="P628" s="5" t="s">
        <v>147</v>
      </c>
      <c r="Q628" s="5" t="s">
        <v>84</v>
      </c>
      <c r="R628" s="5" t="s">
        <v>141</v>
      </c>
      <c r="S628" s="5" t="s">
        <v>107</v>
      </c>
      <c r="T628" s="5" t="s">
        <v>115</v>
      </c>
      <c r="U628" s="5" t="s">
        <v>111</v>
      </c>
      <c r="V628" s="5" t="s">
        <v>83</v>
      </c>
      <c r="W628" s="5" t="s">
        <v>113</v>
      </c>
      <c r="X628" s="5" t="s">
        <v>88</v>
      </c>
      <c r="Y628" s="5" t="n">
        <v>3</v>
      </c>
      <c r="Z628" s="5" t="n">
        <v>0</v>
      </c>
      <c r="AA628" s="5" t="str">
        <f aca="false">IF(Y628&gt;Z628,"Win",IF(Y628&lt;Z628,"Loss","Draw"))</f>
        <v>Win</v>
      </c>
      <c r="AB628" s="5" t="s">
        <v>98</v>
      </c>
      <c r="AC628" s="5" t="s">
        <v>99</v>
      </c>
      <c r="AD628" s="5" t="s">
        <v>726</v>
      </c>
      <c r="AE628" s="5" t="s">
        <v>1990</v>
      </c>
      <c r="AF628" s="5" t="str">
        <f aca="false">IF(AD628&lt;AE628,AD628,AE628)</f>
        <v>Berserker, Fireball, Lava Hound, Skeleton Dragons, Spirit Empress, Tombstone, Valkyrie, Zap</v>
      </c>
      <c r="AG628" s="5" t="str">
        <f aca="false">IF(AD628&lt;AE628,AE628,AD628)</f>
        <v>Bomb Tower, Dark Prince, Fire Spirit, Giant Snowball, Goblin Drill, Goblins, Magic Archer, Poison</v>
      </c>
      <c r="AH628" s="5" t="str">
        <f aca="false">IF(AD628=AF628,AA628,IF(AA628="Win","Loss",IF(AA628="Loss","Win","Draw")))</f>
        <v>Win</v>
      </c>
      <c r="AI628" s="5" t="s">
        <v>123</v>
      </c>
    </row>
    <row r="629" customFormat="false" ht="15" hidden="false" customHeight="true" outlineLevel="0" collapsed="false">
      <c r="A629" s="5" t="s">
        <v>1988</v>
      </c>
      <c r="B629" s="5" t="n">
        <v>2</v>
      </c>
      <c r="C629" s="5" t="s">
        <v>1673</v>
      </c>
      <c r="D629" s="5" t="s">
        <v>1674</v>
      </c>
      <c r="E629" s="5" t="s">
        <v>533</v>
      </c>
      <c r="F629" s="5" t="s">
        <v>534</v>
      </c>
      <c r="G629" s="5" t="s">
        <v>1991</v>
      </c>
      <c r="H629" s="5" t="s">
        <v>81</v>
      </c>
      <c r="I629" s="5" t="s">
        <v>169</v>
      </c>
      <c r="J629" s="5" t="s">
        <v>199</v>
      </c>
      <c r="K629" s="5" t="s">
        <v>200</v>
      </c>
      <c r="L629" s="5" t="s">
        <v>154</v>
      </c>
      <c r="M629" s="5" t="s">
        <v>91</v>
      </c>
      <c r="N629" s="5" t="s">
        <v>131</v>
      </c>
      <c r="O629" s="5" t="s">
        <v>136</v>
      </c>
      <c r="P629" s="5" t="s">
        <v>336</v>
      </c>
      <c r="Q629" s="5" t="s">
        <v>90</v>
      </c>
      <c r="R629" s="5" t="s">
        <v>181</v>
      </c>
      <c r="S629" s="5" t="s">
        <v>91</v>
      </c>
      <c r="T629" s="5" t="s">
        <v>149</v>
      </c>
      <c r="U629" s="5" t="s">
        <v>227</v>
      </c>
      <c r="V629" s="5" t="s">
        <v>94</v>
      </c>
      <c r="W629" s="5" t="s">
        <v>202</v>
      </c>
      <c r="X629" s="5" t="s">
        <v>95</v>
      </c>
      <c r="Y629" s="5" t="n">
        <v>1</v>
      </c>
      <c r="Z629" s="5" t="n">
        <v>0</v>
      </c>
      <c r="AA629" s="5" t="str">
        <f aca="false">IF(Y629&gt;Z629,"Win",IF(Y629&lt;Z629,"Loss","Draw"))</f>
        <v>Win</v>
      </c>
      <c r="AB629" s="5" t="s">
        <v>98</v>
      </c>
      <c r="AC629" s="5" t="s">
        <v>99</v>
      </c>
      <c r="AD629" s="5" t="s">
        <v>1073</v>
      </c>
      <c r="AE629" s="5" t="s">
        <v>1992</v>
      </c>
      <c r="AF629" s="5" t="str">
        <f aca="false">IF(AD629&lt;AE629,AD629,AE629)</f>
        <v>Baby Dragon, Barbarian Barrel, Goblin Cage, Golden Knight, Golem, Lightning, Mega Minion, Tornado</v>
      </c>
      <c r="AG629" s="5" t="str">
        <f aca="false">IF(AD629&lt;AE629,AE629,AD629)</f>
        <v>Barbarian Barrel, Fireball, Fisherman, Monk, Mother Witch, Royal Giant, Tombstone, Zappies</v>
      </c>
      <c r="AH629" s="5" t="str">
        <f aca="false">IF(AD629=AF629,AA629,IF(AA629="Win","Loss",IF(AA629="Loss","Win","Draw")))</f>
        <v>Win</v>
      </c>
      <c r="AI629" s="5" t="s">
        <v>123</v>
      </c>
    </row>
    <row r="630" customFormat="false" ht="15" hidden="false" customHeight="true" outlineLevel="0" collapsed="false">
      <c r="A630" s="5" t="s">
        <v>1993</v>
      </c>
      <c r="B630" s="5" t="n">
        <v>1</v>
      </c>
      <c r="C630" s="5" t="s">
        <v>1673</v>
      </c>
      <c r="D630" s="5" t="s">
        <v>1674</v>
      </c>
      <c r="E630" s="5" t="s">
        <v>1193</v>
      </c>
      <c r="F630" s="5" t="s">
        <v>1194</v>
      </c>
      <c r="G630" s="5" t="s">
        <v>1770</v>
      </c>
      <c r="H630" s="5" t="s">
        <v>81</v>
      </c>
      <c r="I630" s="5" t="s">
        <v>116</v>
      </c>
      <c r="J630" s="5" t="s">
        <v>153</v>
      </c>
      <c r="K630" s="5" t="s">
        <v>92</v>
      </c>
      <c r="L630" s="5" t="s">
        <v>91</v>
      </c>
      <c r="M630" s="5" t="s">
        <v>119</v>
      </c>
      <c r="N630" s="5" t="s">
        <v>154</v>
      </c>
      <c r="O630" s="5" t="s">
        <v>117</v>
      </c>
      <c r="P630" s="5" t="s">
        <v>97</v>
      </c>
      <c r="Q630" s="5" t="s">
        <v>82</v>
      </c>
      <c r="R630" s="5" t="s">
        <v>213</v>
      </c>
      <c r="S630" s="5" t="s">
        <v>84</v>
      </c>
      <c r="T630" s="5" t="s">
        <v>156</v>
      </c>
      <c r="U630" s="5" t="s">
        <v>202</v>
      </c>
      <c r="V630" s="5" t="s">
        <v>112</v>
      </c>
      <c r="W630" s="5" t="s">
        <v>85</v>
      </c>
      <c r="X630" s="5" t="s">
        <v>97</v>
      </c>
      <c r="Y630" s="5" t="n">
        <v>1</v>
      </c>
      <c r="Z630" s="5" t="n">
        <v>0</v>
      </c>
      <c r="AA630" s="5" t="str">
        <f aca="false">IF(Y630&gt;Z630,"Win",IF(Y630&lt;Z630,"Loss","Draw"))</f>
        <v>Win</v>
      </c>
      <c r="AB630" s="5" t="s">
        <v>98</v>
      </c>
      <c r="AC630" s="5" t="s">
        <v>99</v>
      </c>
      <c r="AD630" s="5" t="s">
        <v>160</v>
      </c>
      <c r="AE630" s="5" t="s">
        <v>1994</v>
      </c>
      <c r="AF630" s="5" t="str">
        <f aca="false">IF(AD630&lt;AE630,AD630,AE630)</f>
        <v>Archers, Arrows, Bowler, Giant, Giant Snowball, Graveyard, Skeletons, Zappies</v>
      </c>
      <c r="AG630" s="5" t="str">
        <f aca="false">IF(AD630&lt;AE630,AE630,AD630)</f>
        <v>Barbarian Barrel, Cannon Cart, Goblinstein, Lightning, Minions, Mortar, Royal Ghost, Skeletons</v>
      </c>
      <c r="AH630" s="5" t="str">
        <f aca="false">IF(AD630=AF630,AA630,IF(AA630="Win","Loss",IF(AA630="Loss","Win","Draw")))</f>
        <v>Loss</v>
      </c>
      <c r="AI630" s="5" t="s">
        <v>123</v>
      </c>
    </row>
    <row r="631" customFormat="false" ht="15" hidden="false" customHeight="true" outlineLevel="0" collapsed="false">
      <c r="A631" s="5" t="s">
        <v>1993</v>
      </c>
      <c r="B631" s="5" t="n">
        <v>2</v>
      </c>
      <c r="C631" s="5" t="s">
        <v>1673</v>
      </c>
      <c r="D631" s="5" t="s">
        <v>1674</v>
      </c>
      <c r="E631" s="5" t="s">
        <v>1193</v>
      </c>
      <c r="F631" s="5" t="s">
        <v>1194</v>
      </c>
      <c r="G631" s="5" t="s">
        <v>1995</v>
      </c>
      <c r="H631" s="5" t="s">
        <v>81</v>
      </c>
      <c r="I631" s="5" t="s">
        <v>84</v>
      </c>
      <c r="J631" s="5" t="s">
        <v>128</v>
      </c>
      <c r="K631" s="5" t="s">
        <v>107</v>
      </c>
      <c r="L631" s="5" t="s">
        <v>87</v>
      </c>
      <c r="M631" s="5" t="s">
        <v>144</v>
      </c>
      <c r="N631" s="5" t="s">
        <v>111</v>
      </c>
      <c r="O631" s="5" t="s">
        <v>130</v>
      </c>
      <c r="P631" s="5" t="s">
        <v>88</v>
      </c>
      <c r="Q631" s="5" t="s">
        <v>90</v>
      </c>
      <c r="R631" s="5" t="s">
        <v>181</v>
      </c>
      <c r="S631" s="5" t="s">
        <v>92</v>
      </c>
      <c r="T631" s="5" t="s">
        <v>96</v>
      </c>
      <c r="U631" s="5" t="s">
        <v>93</v>
      </c>
      <c r="V631" s="5" t="s">
        <v>167</v>
      </c>
      <c r="W631" s="5" t="s">
        <v>94</v>
      </c>
      <c r="X631" s="5" t="s">
        <v>95</v>
      </c>
      <c r="Y631" s="5" t="n">
        <v>1</v>
      </c>
      <c r="Z631" s="5" t="n">
        <v>0</v>
      </c>
      <c r="AA631" s="5" t="str">
        <f aca="false">IF(Y631&gt;Z631,"Win",IF(Y631&lt;Z631,"Loss","Draw"))</f>
        <v>Win</v>
      </c>
      <c r="AB631" s="5" t="s">
        <v>98</v>
      </c>
      <c r="AC631" s="5" t="s">
        <v>99</v>
      </c>
      <c r="AD631" s="5" t="s">
        <v>1187</v>
      </c>
      <c r="AE631" s="5" t="s">
        <v>955</v>
      </c>
      <c r="AF631" s="5" t="str">
        <f aca="false">IF(AD631&lt;AE631,AD631,AE631)</f>
        <v>Berserker, Bomber, Fire Spirit, Giant Snowball, Goblin Drill, Knight, Poison, Tesla</v>
      </c>
      <c r="AG631" s="5" t="str">
        <f aca="false">IF(AD631&lt;AE631,AE631,AD631)</f>
        <v>Electro Spirit, Fireball, Fisherman, Hunter, Monk, Royal Ghost, Royal Giant, The Log</v>
      </c>
      <c r="AH631" s="5" t="str">
        <f aca="false">IF(AD631=AF631,AA631,IF(AA631="Win","Loss",IF(AA631="Loss","Win","Draw")))</f>
        <v>Win</v>
      </c>
      <c r="AI631" s="5" t="s">
        <v>123</v>
      </c>
    </row>
    <row r="632" customFormat="false" ht="15" hidden="false" customHeight="true" outlineLevel="0" collapsed="false">
      <c r="A632" s="5" t="s">
        <v>1996</v>
      </c>
      <c r="B632" s="5" t="n">
        <v>1</v>
      </c>
      <c r="C632" s="5" t="s">
        <v>1673</v>
      </c>
      <c r="D632" s="5" t="s">
        <v>1674</v>
      </c>
      <c r="E632" s="5" t="s">
        <v>282</v>
      </c>
      <c r="F632" s="5" t="s">
        <v>283</v>
      </c>
      <c r="G632" s="5" t="s">
        <v>1997</v>
      </c>
      <c r="H632" s="5" t="s">
        <v>81</v>
      </c>
      <c r="I632" s="5" t="s">
        <v>82</v>
      </c>
      <c r="J632" s="5" t="s">
        <v>128</v>
      </c>
      <c r="K632" s="5" t="s">
        <v>144</v>
      </c>
      <c r="L632" s="5" t="s">
        <v>97</v>
      </c>
      <c r="M632" s="5" t="s">
        <v>93</v>
      </c>
      <c r="N632" s="5" t="s">
        <v>167</v>
      </c>
      <c r="O632" s="5" t="s">
        <v>94</v>
      </c>
      <c r="P632" s="5" t="s">
        <v>166</v>
      </c>
      <c r="Q632" s="5" t="s">
        <v>169</v>
      </c>
      <c r="R632" s="5" t="s">
        <v>232</v>
      </c>
      <c r="S632" s="5" t="s">
        <v>168</v>
      </c>
      <c r="T632" s="5" t="s">
        <v>154</v>
      </c>
      <c r="U632" s="5" t="s">
        <v>167</v>
      </c>
      <c r="V632" s="5" t="s">
        <v>97</v>
      </c>
      <c r="W632" s="5" t="s">
        <v>93</v>
      </c>
      <c r="X632" s="5" t="s">
        <v>170</v>
      </c>
      <c r="Y632" s="5" t="n">
        <v>1</v>
      </c>
      <c r="Z632" s="5" t="n">
        <v>0</v>
      </c>
      <c r="AA632" s="5" t="str">
        <f aca="false">IF(Y632&gt;Z632,"Win",IF(Y632&lt;Z632,"Loss","Draw"))</f>
        <v>Win</v>
      </c>
      <c r="AB632" s="5" t="s">
        <v>98</v>
      </c>
      <c r="AC632" s="5" t="s">
        <v>99</v>
      </c>
      <c r="AD632" s="5" t="s">
        <v>171</v>
      </c>
      <c r="AE632" s="5" t="s">
        <v>418</v>
      </c>
      <c r="AF632" s="5" t="str">
        <f aca="false">IF(AD632&lt;AE632,AD632,AE632)</f>
        <v>Archers, Electro Spirit, Fireball, Knight, Skeletons, Tesla, The Log, X-Bow</v>
      </c>
      <c r="AG632" s="5" t="str">
        <f aca="false">IF(AD632&lt;AE632,AE632,AD632)</f>
        <v>Baby Dragon, Cannon, Electro Spirit, Lightning, Mighty Miner, Royal Hogs, Skeletons, The Log</v>
      </c>
      <c r="AH632" s="5" t="str">
        <f aca="false">IF(AD632=AF632,AA632,IF(AA632="Win","Loss",IF(AA632="Loss","Win","Draw")))</f>
        <v>Win</v>
      </c>
      <c r="AI632" s="5" t="s">
        <v>123</v>
      </c>
    </row>
    <row r="633" customFormat="false" ht="15" hidden="false" customHeight="true" outlineLevel="0" collapsed="false">
      <c r="A633" s="5" t="s">
        <v>1996</v>
      </c>
      <c r="B633" s="5" t="n">
        <v>2</v>
      </c>
      <c r="C633" s="5" t="s">
        <v>1673</v>
      </c>
      <c r="D633" s="5" t="s">
        <v>1674</v>
      </c>
      <c r="E633" s="5" t="s">
        <v>282</v>
      </c>
      <c r="F633" s="5" t="s">
        <v>283</v>
      </c>
      <c r="G633" s="5" t="s">
        <v>1998</v>
      </c>
      <c r="H633" s="5" t="s">
        <v>81</v>
      </c>
      <c r="I633" s="5" t="s">
        <v>116</v>
      </c>
      <c r="J633" s="5" t="s">
        <v>153</v>
      </c>
      <c r="K633" s="5" t="s">
        <v>92</v>
      </c>
      <c r="L633" s="5" t="s">
        <v>91</v>
      </c>
      <c r="M633" s="5" t="s">
        <v>87</v>
      </c>
      <c r="N633" s="5" t="s">
        <v>154</v>
      </c>
      <c r="O633" s="5" t="s">
        <v>119</v>
      </c>
      <c r="P633" s="5" t="s">
        <v>117</v>
      </c>
      <c r="Q633" s="5" t="s">
        <v>287</v>
      </c>
      <c r="R633" s="5" t="s">
        <v>91</v>
      </c>
      <c r="S633" s="5" t="s">
        <v>135</v>
      </c>
      <c r="T633" s="5" t="s">
        <v>148</v>
      </c>
      <c r="U633" s="5" t="s">
        <v>147</v>
      </c>
      <c r="V633" s="5" t="s">
        <v>146</v>
      </c>
      <c r="W633" s="5" t="s">
        <v>94</v>
      </c>
      <c r="X633" s="5" t="s">
        <v>149</v>
      </c>
      <c r="Y633" s="5" t="n">
        <v>0</v>
      </c>
      <c r="Z633" s="5" t="n">
        <v>1</v>
      </c>
      <c r="AA633" s="5" t="str">
        <f aca="false">IF(Y633&gt;Z633,"Win",IF(Y633&lt;Z633,"Loss","Draw"))</f>
        <v>Loss</v>
      </c>
      <c r="AB633" s="5" t="s">
        <v>98</v>
      </c>
      <c r="AC633" s="5" t="s">
        <v>99</v>
      </c>
      <c r="AD633" s="5" t="s">
        <v>1999</v>
      </c>
      <c r="AE633" s="5" t="s">
        <v>2000</v>
      </c>
      <c r="AF633" s="5" t="str">
        <f aca="false">IF(AD633&lt;AE633,AD633,AE633)</f>
        <v>Barbarian Barrel, Berserker, Cannon Cart, Goblinstein, Lightning, Minions, Mortar, Royal Ghost</v>
      </c>
      <c r="AG633" s="5" t="str">
        <f aca="false">IF(AD633&lt;AE633,AE633,AD633)</f>
        <v>Barbarian Barrel, Fireball, Lava Hound, Skeleton Dragons, Spirit Empress, Tombstone, Valkyrie, Zap</v>
      </c>
      <c r="AH633" s="5" t="str">
        <f aca="false">IF(AD633=AF633,AA633,IF(AA633="Win","Loss",IF(AA633="Loss","Win","Draw")))</f>
        <v>Loss</v>
      </c>
      <c r="AI633" s="5" t="s">
        <v>123</v>
      </c>
    </row>
    <row r="634" customFormat="false" ht="15" hidden="false" customHeight="true" outlineLevel="0" collapsed="false">
      <c r="A634" s="5" t="s">
        <v>1996</v>
      </c>
      <c r="B634" s="5" t="n">
        <v>3</v>
      </c>
      <c r="C634" s="5" t="s">
        <v>1673</v>
      </c>
      <c r="D634" s="5" t="s">
        <v>1674</v>
      </c>
      <c r="E634" s="5" t="s">
        <v>282</v>
      </c>
      <c r="F634" s="5" t="s">
        <v>283</v>
      </c>
      <c r="G634" s="5" t="s">
        <v>2001</v>
      </c>
      <c r="H634" s="5" t="s">
        <v>81</v>
      </c>
      <c r="I634" s="5" t="s">
        <v>84</v>
      </c>
      <c r="J634" s="5" t="s">
        <v>83</v>
      </c>
      <c r="K634" s="5" t="s">
        <v>107</v>
      </c>
      <c r="L634" s="5" t="s">
        <v>170</v>
      </c>
      <c r="M634" s="5" t="s">
        <v>111</v>
      </c>
      <c r="N634" s="5" t="s">
        <v>115</v>
      </c>
      <c r="O634" s="5" t="s">
        <v>88</v>
      </c>
      <c r="P634" s="5" t="s">
        <v>141</v>
      </c>
      <c r="Q634" s="5" t="s">
        <v>144</v>
      </c>
      <c r="R634" s="5" t="s">
        <v>128</v>
      </c>
      <c r="S634" s="5" t="s">
        <v>82</v>
      </c>
      <c r="T634" s="5" t="s">
        <v>110</v>
      </c>
      <c r="U634" s="5" t="s">
        <v>111</v>
      </c>
      <c r="V634" s="5" t="s">
        <v>166</v>
      </c>
      <c r="W634" s="5" t="s">
        <v>334</v>
      </c>
      <c r="X634" s="5" t="s">
        <v>84</v>
      </c>
      <c r="Y634" s="5" t="n">
        <v>0</v>
      </c>
      <c r="Z634" s="5" t="n">
        <v>1</v>
      </c>
      <c r="AA634" s="5" t="str">
        <f aca="false">IF(Y634&gt;Z634,"Win",IF(Y634&lt;Z634,"Loss","Draw"))</f>
        <v>Loss</v>
      </c>
      <c r="AB634" s="5" t="s">
        <v>98</v>
      </c>
      <c r="AC634" s="5" t="s">
        <v>99</v>
      </c>
      <c r="AD634" s="5" t="s">
        <v>2002</v>
      </c>
      <c r="AE634" s="5" t="s">
        <v>2003</v>
      </c>
      <c r="AF634" s="5" t="str">
        <f aca="false">IF(AD634&lt;AE634,AD634,AE634)</f>
        <v>Archers, Fire Spirit, Giant Snowball, Guards, Knight, Rocket, Tesla, X-Bow</v>
      </c>
      <c r="AG634" s="5" t="str">
        <f aca="false">IF(AD634&lt;AE634,AE634,AD634)</f>
        <v>Cannon, Dark Prince, Fire Spirit, Giant Snowball, Goblin Drill, Goblins, Magic Archer, Poison</v>
      </c>
      <c r="AH634" s="5" t="str">
        <f aca="false">IF(AD634=AF634,AA634,IF(AA634="Win","Loss",IF(AA634="Loss","Win","Draw")))</f>
        <v>Win</v>
      </c>
      <c r="AI634" s="5" t="s">
        <v>123</v>
      </c>
    </row>
    <row r="635" customFormat="false" ht="15" hidden="false" customHeight="true" outlineLevel="0" collapsed="false">
      <c r="A635" s="5" t="s">
        <v>2004</v>
      </c>
      <c r="B635" s="5" t="n">
        <v>1</v>
      </c>
      <c r="C635" s="5" t="s">
        <v>1673</v>
      </c>
      <c r="D635" s="5" t="s">
        <v>1674</v>
      </c>
      <c r="E635" s="5" t="s">
        <v>1671</v>
      </c>
      <c r="F635" s="5" t="s">
        <v>1672</v>
      </c>
      <c r="G635" s="5" t="s">
        <v>1783</v>
      </c>
      <c r="H635" s="5" t="s">
        <v>81</v>
      </c>
      <c r="I635" s="5" t="s">
        <v>225</v>
      </c>
      <c r="J635" s="5" t="s">
        <v>141</v>
      </c>
      <c r="K635" s="5" t="s">
        <v>140</v>
      </c>
      <c r="L635" s="5" t="s">
        <v>87</v>
      </c>
      <c r="M635" s="5" t="s">
        <v>113</v>
      </c>
      <c r="N635" s="5" t="s">
        <v>111</v>
      </c>
      <c r="O635" s="5" t="s">
        <v>226</v>
      </c>
      <c r="P635" s="5" t="s">
        <v>120</v>
      </c>
      <c r="Q635" s="5" t="s">
        <v>239</v>
      </c>
      <c r="R635" s="5" t="s">
        <v>199</v>
      </c>
      <c r="S635" s="5" t="s">
        <v>210</v>
      </c>
      <c r="T635" s="5" t="s">
        <v>112</v>
      </c>
      <c r="U635" s="5" t="s">
        <v>240</v>
      </c>
      <c r="V635" s="5" t="s">
        <v>227</v>
      </c>
      <c r="W635" s="5" t="s">
        <v>109</v>
      </c>
      <c r="X635" s="5" t="s">
        <v>202</v>
      </c>
      <c r="Y635" s="5" t="n">
        <v>1</v>
      </c>
      <c r="Z635" s="5" t="n">
        <v>0</v>
      </c>
      <c r="AA635" s="5" t="str">
        <f aca="false">IF(Y635&gt;Z635,"Win",IF(Y635&lt;Z635,"Loss","Draw"))</f>
        <v>Win</v>
      </c>
      <c r="AB635" s="5" t="s">
        <v>98</v>
      </c>
      <c r="AC635" s="5" t="s">
        <v>99</v>
      </c>
      <c r="AD635" s="5" t="s">
        <v>228</v>
      </c>
      <c r="AE635" s="5" t="s">
        <v>242</v>
      </c>
      <c r="AF635" s="5" t="str">
        <f aca="false">IF(AD635&lt;AE635,AD635,AE635)</f>
        <v>Arrows, Bandit, Battle Ram, Golden Knight, Mega Knight, Mother Witch, Ronin, Zappies</v>
      </c>
      <c r="AG635" s="5" t="str">
        <f aca="false">IF(AD635&lt;AE635,AE635,AD635)</f>
        <v>Bats, Berserker, Bomb Tower, Fire Spirit, Magic Archer, Miner, Royal Delivery, Wall Breakers</v>
      </c>
      <c r="AH635" s="5" t="str">
        <f aca="false">IF(AD635=AF635,AA635,IF(AA635="Win","Loss",IF(AA635="Loss","Win","Draw")))</f>
        <v>Loss</v>
      </c>
      <c r="AI635" s="5" t="s">
        <v>123</v>
      </c>
    </row>
    <row r="636" customFormat="false" ht="15" hidden="false" customHeight="true" outlineLevel="0" collapsed="false">
      <c r="A636" s="5" t="s">
        <v>2004</v>
      </c>
      <c r="B636" s="5" t="n">
        <v>2</v>
      </c>
      <c r="C636" s="5" t="s">
        <v>1673</v>
      </c>
      <c r="D636" s="5" t="s">
        <v>1674</v>
      </c>
      <c r="E636" s="5" t="s">
        <v>1671</v>
      </c>
      <c r="F636" s="5" t="s">
        <v>1672</v>
      </c>
      <c r="G636" s="5" t="s">
        <v>1784</v>
      </c>
      <c r="H636" s="5" t="s">
        <v>81</v>
      </c>
      <c r="I636" s="5" t="s">
        <v>293</v>
      </c>
      <c r="J636" s="5" t="s">
        <v>91</v>
      </c>
      <c r="K636" s="5" t="s">
        <v>144</v>
      </c>
      <c r="L636" s="5" t="s">
        <v>85</v>
      </c>
      <c r="M636" s="5" t="s">
        <v>143</v>
      </c>
      <c r="N636" s="5" t="s">
        <v>128</v>
      </c>
      <c r="O636" s="5" t="s">
        <v>88</v>
      </c>
      <c r="P636" s="5" t="s">
        <v>97</v>
      </c>
      <c r="Q636" s="5" t="s">
        <v>168</v>
      </c>
      <c r="R636" s="5" t="s">
        <v>83</v>
      </c>
      <c r="S636" s="5" t="s">
        <v>169</v>
      </c>
      <c r="T636" s="5" t="s">
        <v>89</v>
      </c>
      <c r="U636" s="5" t="s">
        <v>154</v>
      </c>
      <c r="V636" s="5" t="s">
        <v>91</v>
      </c>
      <c r="W636" s="5" t="s">
        <v>143</v>
      </c>
      <c r="X636" s="5" t="s">
        <v>87</v>
      </c>
      <c r="Y636" s="5" t="n">
        <v>0</v>
      </c>
      <c r="Z636" s="5" t="n">
        <v>1</v>
      </c>
      <c r="AA636" s="5" t="str">
        <f aca="false">IF(Y636&gt;Z636,"Win",IF(Y636&lt;Z636,"Loss","Draw"))</f>
        <v>Loss</v>
      </c>
      <c r="AB636" s="5" t="s">
        <v>98</v>
      </c>
      <c r="AC636" s="5" t="s">
        <v>99</v>
      </c>
      <c r="AD636" s="5" t="s">
        <v>410</v>
      </c>
      <c r="AE636" s="5" t="s">
        <v>1785</v>
      </c>
      <c r="AF636" s="5" t="str">
        <f aca="false">IF(AD636&lt;AE636,AD636,AE636)</f>
        <v>Baby Dragon, Barbarian Barrel, Berserker, Dark Prince, Goblin Hut, Ice Spirit, Lightning, Royal Hogs</v>
      </c>
      <c r="AG636" s="5" t="str">
        <f aca="false">IF(AD636&lt;AE636,AE636,AD636)</f>
        <v>Barbarian Barrel, Furnace, Graveyard, Ice Spirit, Knight, Poison, Skeletons, Tesla</v>
      </c>
      <c r="AH636" s="5" t="str">
        <f aca="false">IF(AD636=AF636,AA636,IF(AA636="Win","Loss",IF(AA636="Loss","Win","Draw")))</f>
        <v>Win</v>
      </c>
      <c r="AI636" s="5" t="s">
        <v>123</v>
      </c>
    </row>
    <row r="637" customFormat="false" ht="15" hidden="false" customHeight="true" outlineLevel="0" collapsed="false">
      <c r="A637" s="5" t="s">
        <v>2004</v>
      </c>
      <c r="B637" s="5" t="n">
        <v>3</v>
      </c>
      <c r="C637" s="5" t="s">
        <v>1673</v>
      </c>
      <c r="D637" s="5" t="s">
        <v>1674</v>
      </c>
      <c r="E637" s="5" t="s">
        <v>1671</v>
      </c>
      <c r="F637" s="5" t="s">
        <v>1672</v>
      </c>
      <c r="G637" s="5" t="s">
        <v>1786</v>
      </c>
      <c r="H637" s="5" t="s">
        <v>1394</v>
      </c>
      <c r="I637" s="5" t="s">
        <v>82</v>
      </c>
      <c r="J637" s="5" t="s">
        <v>115</v>
      </c>
      <c r="K637" s="5" t="s">
        <v>168</v>
      </c>
      <c r="L637" s="5" t="s">
        <v>93</v>
      </c>
      <c r="M637" s="5" t="s">
        <v>170</v>
      </c>
      <c r="N637" s="5" t="s">
        <v>154</v>
      </c>
      <c r="O637" s="5" t="s">
        <v>109</v>
      </c>
      <c r="P637" s="5" t="s">
        <v>167</v>
      </c>
      <c r="Q637" s="5" t="s">
        <v>132</v>
      </c>
      <c r="R637" s="5" t="s">
        <v>149</v>
      </c>
      <c r="S637" s="5" t="s">
        <v>135</v>
      </c>
      <c r="T637" s="5" t="s">
        <v>148</v>
      </c>
      <c r="U637" s="5" t="s">
        <v>607</v>
      </c>
      <c r="V637" s="5" t="s">
        <v>226</v>
      </c>
      <c r="W637" s="5" t="s">
        <v>146</v>
      </c>
      <c r="X637" s="5" t="s">
        <v>147</v>
      </c>
      <c r="Y637" s="5" t="n">
        <v>0</v>
      </c>
      <c r="Z637" s="5" t="n">
        <v>1</v>
      </c>
      <c r="AA637" s="5" t="str">
        <f aca="false">IF(Y637&gt;Z637,"Win",IF(Y637&lt;Z637,"Loss","Draw"))</f>
        <v>Loss</v>
      </c>
      <c r="AB637" s="5" t="s">
        <v>98</v>
      </c>
      <c r="AC637" s="5" t="s">
        <v>99</v>
      </c>
      <c r="AD637" s="5" t="s">
        <v>1788</v>
      </c>
      <c r="AE637" s="5" t="s">
        <v>1787</v>
      </c>
      <c r="AF637" s="5" t="str">
        <f aca="false">IF(AD637&lt;AE637,AD637,AE637)</f>
        <v>Archers, Cannon, Electro Spirit, Goblins, Lightning, Ronin, Royal Hogs, The Log</v>
      </c>
      <c r="AG637" s="5" t="str">
        <f aca="false">IF(AD637&lt;AE637,AE637,AD637)</f>
        <v>Goblin Curse, Lava Hound, Lumberjack, Miner, Skeleton Dragons, Spirit Empress, Tombstone, Zap</v>
      </c>
      <c r="AH637" s="5" t="str">
        <f aca="false">IF(AD637=AF637,AA637,IF(AA637="Win","Loss",IF(AA637="Loss","Win","Draw")))</f>
        <v>Loss</v>
      </c>
      <c r="AI637" s="5" t="s">
        <v>123</v>
      </c>
    </row>
    <row r="638" customFormat="false" ht="15" hidden="false" customHeight="true" outlineLevel="0" collapsed="false">
      <c r="A638" s="5" t="s">
        <v>2005</v>
      </c>
      <c r="B638" s="5" t="n">
        <v>1</v>
      </c>
      <c r="C638" s="5" t="s">
        <v>1673</v>
      </c>
      <c r="D638" s="5" t="s">
        <v>1674</v>
      </c>
      <c r="E638" s="5" t="s">
        <v>2006</v>
      </c>
      <c r="F638" s="5" t="s">
        <v>2007</v>
      </c>
      <c r="G638" s="5" t="s">
        <v>2008</v>
      </c>
      <c r="H638" s="5" t="s">
        <v>81</v>
      </c>
      <c r="I638" s="5" t="s">
        <v>169</v>
      </c>
      <c r="J638" s="5" t="s">
        <v>83</v>
      </c>
      <c r="K638" s="5" t="s">
        <v>168</v>
      </c>
      <c r="L638" s="5" t="s">
        <v>89</v>
      </c>
      <c r="M638" s="5" t="s">
        <v>93</v>
      </c>
      <c r="N638" s="5" t="s">
        <v>154</v>
      </c>
      <c r="O638" s="5" t="s">
        <v>97</v>
      </c>
      <c r="P638" s="5" t="s">
        <v>167</v>
      </c>
      <c r="Q638" s="5" t="s">
        <v>92</v>
      </c>
      <c r="R638" s="5" t="s">
        <v>199</v>
      </c>
      <c r="S638" s="5" t="s">
        <v>210</v>
      </c>
      <c r="T638" s="5" t="s">
        <v>227</v>
      </c>
      <c r="U638" s="5" t="s">
        <v>135</v>
      </c>
      <c r="V638" s="5" t="s">
        <v>117</v>
      </c>
      <c r="W638" s="5" t="s">
        <v>94</v>
      </c>
      <c r="X638" s="5" t="s">
        <v>231</v>
      </c>
      <c r="Y638" s="5" t="n">
        <v>0</v>
      </c>
      <c r="Z638" s="5" t="n">
        <v>1</v>
      </c>
      <c r="AA638" s="5" t="str">
        <f aca="false">IF(Y638&gt;Z638,"Win",IF(Y638&lt;Z638,"Loss","Draw"))</f>
        <v>Loss</v>
      </c>
      <c r="AB638" s="5" t="s">
        <v>98</v>
      </c>
      <c r="AC638" s="5" t="s">
        <v>99</v>
      </c>
      <c r="AD638" s="5" t="s">
        <v>2009</v>
      </c>
      <c r="AE638" s="5" t="s">
        <v>2010</v>
      </c>
      <c r="AF638" s="5" t="str">
        <f aca="false">IF(AD638&lt;AE638,AD638,AE638)</f>
        <v>Baby Dragon, Dark Prince, Electro Spirit, Goblin Hut, Lightning, Royal Hogs, Skeletons, The Log</v>
      </c>
      <c r="AG638" s="5" t="str">
        <f aca="false">IF(AD638&lt;AE638,AE638,AD638)</f>
        <v>Fireball, Golden Knight, Mega Knight, Minions, Mother Witch, Ram Rider, Royal Ghost, Zap</v>
      </c>
      <c r="AH638" s="5" t="str">
        <f aca="false">IF(AD638=AF638,AA638,IF(AA638="Win","Loss",IF(AA638="Loss","Win","Draw")))</f>
        <v>Loss</v>
      </c>
      <c r="AI638" s="5" t="s">
        <v>123</v>
      </c>
    </row>
    <row r="639" customFormat="false" ht="15" hidden="false" customHeight="true" outlineLevel="0" collapsed="false">
      <c r="A639" s="5" t="s">
        <v>2005</v>
      </c>
      <c r="B639" s="5" t="n">
        <v>2</v>
      </c>
      <c r="C639" s="5" t="s">
        <v>1673</v>
      </c>
      <c r="D639" s="5" t="s">
        <v>1674</v>
      </c>
      <c r="E639" s="5" t="s">
        <v>2006</v>
      </c>
      <c r="F639" s="5" t="s">
        <v>2007</v>
      </c>
      <c r="G639" s="5" t="s">
        <v>2011</v>
      </c>
      <c r="H639" s="5" t="s">
        <v>81</v>
      </c>
      <c r="I639" s="5" t="s">
        <v>225</v>
      </c>
      <c r="J639" s="5" t="s">
        <v>141</v>
      </c>
      <c r="K639" s="5" t="s">
        <v>140</v>
      </c>
      <c r="L639" s="5" t="s">
        <v>87</v>
      </c>
      <c r="M639" s="5" t="s">
        <v>113</v>
      </c>
      <c r="N639" s="5" t="s">
        <v>111</v>
      </c>
      <c r="O639" s="5" t="s">
        <v>226</v>
      </c>
      <c r="P639" s="5" t="s">
        <v>120</v>
      </c>
      <c r="Q639" s="5" t="s">
        <v>116</v>
      </c>
      <c r="R639" s="5" t="s">
        <v>83</v>
      </c>
      <c r="S639" s="5" t="s">
        <v>114</v>
      </c>
      <c r="T639" s="5" t="s">
        <v>176</v>
      </c>
      <c r="U639" s="5" t="s">
        <v>84</v>
      </c>
      <c r="V639" s="5" t="s">
        <v>97</v>
      </c>
      <c r="W639" s="5" t="s">
        <v>327</v>
      </c>
      <c r="X639" s="5" t="s">
        <v>146</v>
      </c>
      <c r="Y639" s="5" t="n">
        <v>1</v>
      </c>
      <c r="Z639" s="5" t="n">
        <v>0</v>
      </c>
      <c r="AA639" s="5" t="str">
        <f aca="false">IF(Y639&gt;Z639,"Win",IF(Y639&lt;Z639,"Loss","Draw"))</f>
        <v>Win</v>
      </c>
      <c r="AB639" s="5" t="s">
        <v>98</v>
      </c>
      <c r="AC639" s="5" t="s">
        <v>99</v>
      </c>
      <c r="AD639" s="5" t="s">
        <v>228</v>
      </c>
      <c r="AE639" s="5" t="s">
        <v>2012</v>
      </c>
      <c r="AF639" s="5" t="str">
        <f aca="false">IF(AD639&lt;AE639,AD639,AE639)</f>
        <v>Bats, Berserker, Bomb Tower, Fire Spirit, Magic Archer, Miner, Royal Delivery, Wall Breakers</v>
      </c>
      <c r="AG639" s="5" t="str">
        <f aca="false">IF(AD639&lt;AE639,AE639,AD639)</f>
        <v>Dark Prince, Dart Goblin, Giant Skeleton, Giant Snowball, Mortar, Skeleton Barrel, Skeleton Dragons, Skeletons</v>
      </c>
      <c r="AH639" s="5" t="str">
        <f aca="false">IF(AD639=AF639,AA639,IF(AA639="Win","Loss",IF(AA639="Loss","Win","Draw")))</f>
        <v>Win</v>
      </c>
      <c r="AI639" s="5" t="s">
        <v>123</v>
      </c>
    </row>
    <row r="640" customFormat="false" ht="15" hidden="false" customHeight="true" outlineLevel="0" collapsed="false">
      <c r="A640" s="5" t="s">
        <v>2005</v>
      </c>
      <c r="B640" s="5" t="n">
        <v>3</v>
      </c>
      <c r="C640" s="5" t="s">
        <v>1673</v>
      </c>
      <c r="D640" s="5" t="s">
        <v>1674</v>
      </c>
      <c r="E640" s="5" t="s">
        <v>2006</v>
      </c>
      <c r="F640" s="5" t="s">
        <v>2007</v>
      </c>
      <c r="G640" s="5" t="s">
        <v>2013</v>
      </c>
      <c r="H640" s="5" t="s">
        <v>81</v>
      </c>
      <c r="I640" s="5" t="s">
        <v>82</v>
      </c>
      <c r="J640" s="5" t="s">
        <v>128</v>
      </c>
      <c r="K640" s="5" t="s">
        <v>144</v>
      </c>
      <c r="L640" s="5" t="s">
        <v>91</v>
      </c>
      <c r="M640" s="5" t="s">
        <v>143</v>
      </c>
      <c r="N640" s="5" t="s">
        <v>94</v>
      </c>
      <c r="O640" s="5" t="s">
        <v>166</v>
      </c>
      <c r="P640" s="5" t="s">
        <v>115</v>
      </c>
      <c r="Q640" s="5" t="s">
        <v>168</v>
      </c>
      <c r="R640" s="5" t="s">
        <v>108</v>
      </c>
      <c r="S640" s="5" t="s">
        <v>170</v>
      </c>
      <c r="T640" s="5" t="s">
        <v>167</v>
      </c>
      <c r="U640" s="5" t="s">
        <v>120</v>
      </c>
      <c r="V640" s="5" t="s">
        <v>183</v>
      </c>
      <c r="W640" s="5" t="s">
        <v>111</v>
      </c>
      <c r="X640" s="5" t="s">
        <v>110</v>
      </c>
      <c r="Y640" s="5" t="n">
        <v>0</v>
      </c>
      <c r="Z640" s="5" t="n">
        <v>1</v>
      </c>
      <c r="AA640" s="5" t="str">
        <f aca="false">IF(Y640&gt;Z640,"Win",IF(Y640&lt;Z640,"Loss","Draw"))</f>
        <v>Loss</v>
      </c>
      <c r="AB640" s="5" t="s">
        <v>98</v>
      </c>
      <c r="AC640" s="5" t="s">
        <v>99</v>
      </c>
      <c r="AD640" s="5" t="s">
        <v>2014</v>
      </c>
      <c r="AE640" s="5" t="s">
        <v>2015</v>
      </c>
      <c r="AF640" s="5" t="str">
        <f aca="false">IF(AD640&lt;AE640,AD640,AE640)</f>
        <v>Archer Queen, Cannon, Earthquake, Fire Spirit, Guards, Royal Delivery, Royal Hogs, The Log</v>
      </c>
      <c r="AG640" s="5" t="str">
        <f aca="false">IF(AD640&lt;AE640,AE640,AD640)</f>
        <v>Archers, Barbarian Barrel, Fireball, Goblins, Ice Spirit, Knight, Tesla, X-Bow</v>
      </c>
      <c r="AH640" s="5" t="str">
        <f aca="false">IF(AD640=AF640,AA640,IF(AA640="Win","Loss",IF(AA640="Loss","Win","Draw")))</f>
        <v>Win</v>
      </c>
      <c r="AI640" s="5" t="s">
        <v>123</v>
      </c>
    </row>
    <row r="641" customFormat="false" ht="15" hidden="false" customHeight="true" outlineLevel="0" collapsed="false">
      <c r="A641" s="5" t="s">
        <v>2016</v>
      </c>
      <c r="B641" s="5" t="n">
        <v>1</v>
      </c>
      <c r="C641" s="5" t="s">
        <v>2017</v>
      </c>
      <c r="D641" s="5" t="s">
        <v>2018</v>
      </c>
      <c r="E641" s="5" t="s">
        <v>829</v>
      </c>
      <c r="F641" s="5" t="s">
        <v>830</v>
      </c>
      <c r="G641" s="5" t="s">
        <v>2019</v>
      </c>
      <c r="H641" s="5" t="s">
        <v>81</v>
      </c>
      <c r="I641" s="5" t="s">
        <v>200</v>
      </c>
      <c r="J641" s="5" t="s">
        <v>213</v>
      </c>
      <c r="K641" s="5" t="s">
        <v>169</v>
      </c>
      <c r="L641" s="5" t="s">
        <v>191</v>
      </c>
      <c r="M641" s="5" t="s">
        <v>596</v>
      </c>
      <c r="N641" s="5" t="s">
        <v>154</v>
      </c>
      <c r="O641" s="5" t="s">
        <v>336</v>
      </c>
      <c r="P641" s="5" t="s">
        <v>91</v>
      </c>
      <c r="Q641" s="5" t="s">
        <v>90</v>
      </c>
      <c r="R641" s="5" t="s">
        <v>181</v>
      </c>
      <c r="S641" s="5" t="s">
        <v>180</v>
      </c>
      <c r="T641" s="5" t="s">
        <v>97</v>
      </c>
      <c r="U641" s="5" t="s">
        <v>95</v>
      </c>
      <c r="V641" s="5" t="s">
        <v>91</v>
      </c>
      <c r="W641" s="5" t="s">
        <v>94</v>
      </c>
      <c r="X641" s="5" t="s">
        <v>93</v>
      </c>
      <c r="Y641" s="5" t="n">
        <v>1</v>
      </c>
      <c r="Z641" s="5" t="n">
        <v>0</v>
      </c>
      <c r="AA641" s="5" t="str">
        <f aca="false">IF(Y641&gt;Z641,"Win",IF(Y641&lt;Z641,"Loss","Draw"))</f>
        <v>Win</v>
      </c>
      <c r="AB641" s="5" t="s">
        <v>98</v>
      </c>
      <c r="AC641" s="5" t="s">
        <v>99</v>
      </c>
      <c r="AD641" s="5" t="s">
        <v>762</v>
      </c>
      <c r="AE641" s="5" t="s">
        <v>2020</v>
      </c>
      <c r="AF641" s="5" t="str">
        <f aca="false">IF(AD641&lt;AE641,AD641,AE641)</f>
        <v>Baby Dragon, Barbarian Barrel, Bowler, Electro Giant, Goblin Cage, Ice Wizard, Lightning, Tornado</v>
      </c>
      <c r="AG641" s="5" t="str">
        <f aca="false">IF(AD641&lt;AE641,AE641,AD641)</f>
        <v>Barbarian Barrel, Electro Spirit, Fireball, Fisherman, Monk, Royal Giant, Skeletons, Wizard</v>
      </c>
      <c r="AH641" s="5" t="str">
        <f aca="false">IF(AD641=AF641,AA641,IF(AA641="Win","Loss",IF(AA641="Loss","Win","Draw")))</f>
        <v>Win</v>
      </c>
      <c r="AI641" s="5" t="s">
        <v>102</v>
      </c>
    </row>
    <row r="642" customFormat="false" ht="15" hidden="false" customHeight="true" outlineLevel="0" collapsed="false">
      <c r="A642" s="5" t="s">
        <v>2016</v>
      </c>
      <c r="B642" s="5" t="n">
        <v>2</v>
      </c>
      <c r="C642" s="5" t="s">
        <v>2017</v>
      </c>
      <c r="D642" s="5" t="s">
        <v>2018</v>
      </c>
      <c r="E642" s="5" t="s">
        <v>829</v>
      </c>
      <c r="F642" s="5" t="s">
        <v>830</v>
      </c>
      <c r="G642" s="5" t="s">
        <v>2021</v>
      </c>
      <c r="H642" s="5" t="s">
        <v>81</v>
      </c>
      <c r="I642" s="5" t="s">
        <v>210</v>
      </c>
      <c r="J642" s="5" t="s">
        <v>199</v>
      </c>
      <c r="K642" s="5" t="s">
        <v>239</v>
      </c>
      <c r="L642" s="5" t="s">
        <v>202</v>
      </c>
      <c r="M642" s="5" t="s">
        <v>109</v>
      </c>
      <c r="N642" s="5" t="s">
        <v>112</v>
      </c>
      <c r="O642" s="5" t="s">
        <v>227</v>
      </c>
      <c r="P642" s="5" t="s">
        <v>240</v>
      </c>
      <c r="Q642" s="5" t="s">
        <v>84</v>
      </c>
      <c r="R642" s="5" t="s">
        <v>115</v>
      </c>
      <c r="S642" s="5" t="s">
        <v>144</v>
      </c>
      <c r="T642" s="5" t="s">
        <v>107</v>
      </c>
      <c r="U642" s="5" t="s">
        <v>130</v>
      </c>
      <c r="V642" s="5" t="s">
        <v>88</v>
      </c>
      <c r="W642" s="5" t="s">
        <v>109</v>
      </c>
      <c r="X642" s="5" t="s">
        <v>111</v>
      </c>
      <c r="Y642" s="5" t="n">
        <v>3</v>
      </c>
      <c r="Z642" s="5" t="n">
        <v>0</v>
      </c>
      <c r="AA642" s="5" t="str">
        <f aca="false">IF(Y642&gt;Z642,"Win",IF(Y642&lt;Z642,"Loss","Draw"))</f>
        <v>Win</v>
      </c>
      <c r="AB642" s="5" t="s">
        <v>98</v>
      </c>
      <c r="AC642" s="5" t="s">
        <v>99</v>
      </c>
      <c r="AD642" s="5" t="s">
        <v>242</v>
      </c>
      <c r="AE642" s="5" t="s">
        <v>315</v>
      </c>
      <c r="AF642" s="5" t="str">
        <f aca="false">IF(AD642&lt;AE642,AD642,AE642)</f>
        <v>Arrows, Bandit, Battle Ram, Golden Knight, Mega Knight, Mother Witch, Ronin, Zappies</v>
      </c>
      <c r="AG642" s="5" t="str">
        <f aca="false">IF(AD642&lt;AE642,AE642,AD642)</f>
        <v>Bomber, Fire Spirit, Giant Snowball, Goblin Drill, Goblins, Poison, Ronin, Tesla</v>
      </c>
      <c r="AH642" s="5" t="str">
        <f aca="false">IF(AD642=AF642,AA642,IF(AA642="Win","Loss",IF(AA642="Loss","Win","Draw")))</f>
        <v>Win</v>
      </c>
      <c r="AI642" s="5" t="s">
        <v>102</v>
      </c>
    </row>
    <row r="643" customFormat="false" ht="15" hidden="false" customHeight="true" outlineLevel="0" collapsed="false">
      <c r="A643" s="5" t="s">
        <v>2016</v>
      </c>
      <c r="B643" s="5" t="n">
        <v>3</v>
      </c>
      <c r="C643" s="5" t="s">
        <v>2017</v>
      </c>
      <c r="D643" s="5" t="s">
        <v>2018</v>
      </c>
      <c r="E643" s="5" t="s">
        <v>829</v>
      </c>
      <c r="F643" s="5" t="s">
        <v>830</v>
      </c>
      <c r="G643" s="5" t="s">
        <v>2022</v>
      </c>
      <c r="H643" s="5" t="s">
        <v>372</v>
      </c>
      <c r="I643" s="5" t="s">
        <v>84</v>
      </c>
      <c r="J643" s="5" t="s">
        <v>115</v>
      </c>
      <c r="K643" s="5" t="s">
        <v>293</v>
      </c>
      <c r="L643" s="5" t="s">
        <v>89</v>
      </c>
      <c r="M643" s="5" t="s">
        <v>88</v>
      </c>
      <c r="N643" s="5" t="s">
        <v>85</v>
      </c>
      <c r="O643" s="5" t="s">
        <v>327</v>
      </c>
      <c r="P643" s="5" t="s">
        <v>86</v>
      </c>
      <c r="Q643" s="5" t="s">
        <v>82</v>
      </c>
      <c r="R643" s="5" t="s">
        <v>153</v>
      </c>
      <c r="S643" s="5" t="s">
        <v>145</v>
      </c>
      <c r="T643" s="5" t="s">
        <v>226</v>
      </c>
      <c r="U643" s="5" t="s">
        <v>113</v>
      </c>
      <c r="V643" s="5" t="s">
        <v>143</v>
      </c>
      <c r="W643" s="5" t="s">
        <v>336</v>
      </c>
      <c r="X643" s="5" t="s">
        <v>110</v>
      </c>
      <c r="Y643" s="5" t="n">
        <v>3</v>
      </c>
      <c r="Z643" s="5" t="n">
        <v>0</v>
      </c>
      <c r="AA643" s="5" t="str">
        <f aca="false">IF(Y643&gt;Z643,"Win",IF(Y643&lt;Z643,"Loss","Draw"))</f>
        <v>Win</v>
      </c>
      <c r="AB643" s="5" t="s">
        <v>98</v>
      </c>
      <c r="AC643" s="5" t="s">
        <v>99</v>
      </c>
      <c r="AD643" s="5" t="s">
        <v>2023</v>
      </c>
      <c r="AE643" s="5" t="s">
        <v>2024</v>
      </c>
      <c r="AF643" s="5" t="str">
        <f aca="false">IF(AD643&lt;AE643,AD643,AE643)</f>
        <v>Archers, Balloon, Bomb Tower, Goblinstein, Guards, Ice Spirit, Miner, Tornado</v>
      </c>
      <c r="AG643" s="5" t="str">
        <f aca="false">IF(AD643&lt;AE643,AE643,AD643)</f>
        <v>Furnace, Giant Skeleton, Giant Snowball, Goblin Demolisher, Goblin Hut, Goblins, Graveyard, Poison</v>
      </c>
      <c r="AH643" s="5" t="str">
        <f aca="false">IF(AD643=AF643,AA643,IF(AA643="Win","Loss",IF(AA643="Loss","Win","Draw")))</f>
        <v>Loss</v>
      </c>
      <c r="AI643" s="5" t="s">
        <v>102</v>
      </c>
    </row>
    <row r="644" customFormat="false" ht="15" hidden="false" customHeight="true" outlineLevel="0" collapsed="false">
      <c r="A644" s="5" t="s">
        <v>2025</v>
      </c>
      <c r="B644" s="5" t="n">
        <v>1</v>
      </c>
      <c r="C644" s="5" t="s">
        <v>2017</v>
      </c>
      <c r="D644" s="5" t="s">
        <v>2018</v>
      </c>
      <c r="E644" s="5" t="s">
        <v>723</v>
      </c>
      <c r="F644" s="5" t="s">
        <v>724</v>
      </c>
      <c r="G644" s="5" t="s">
        <v>2026</v>
      </c>
      <c r="H644" s="5" t="s">
        <v>81</v>
      </c>
      <c r="I644" s="5" t="s">
        <v>168</v>
      </c>
      <c r="J644" s="5" t="s">
        <v>232</v>
      </c>
      <c r="K644" s="5" t="s">
        <v>169</v>
      </c>
      <c r="L644" s="5" t="s">
        <v>154</v>
      </c>
      <c r="M644" s="5" t="s">
        <v>97</v>
      </c>
      <c r="N644" s="5" t="s">
        <v>93</v>
      </c>
      <c r="O644" s="5" t="s">
        <v>167</v>
      </c>
      <c r="P644" s="5" t="s">
        <v>170</v>
      </c>
      <c r="Q644" s="5" t="s">
        <v>140</v>
      </c>
      <c r="R644" s="5" t="s">
        <v>141</v>
      </c>
      <c r="S644" s="5" t="s">
        <v>153</v>
      </c>
      <c r="T644" s="5" t="s">
        <v>226</v>
      </c>
      <c r="U644" s="5" t="s">
        <v>336</v>
      </c>
      <c r="V644" s="5" t="s">
        <v>97</v>
      </c>
      <c r="W644" s="5" t="s">
        <v>91</v>
      </c>
      <c r="X644" s="5" t="s">
        <v>113</v>
      </c>
      <c r="Y644" s="5" t="n">
        <v>0</v>
      </c>
      <c r="Z644" s="5" t="n">
        <v>1</v>
      </c>
      <c r="AA644" s="5" t="str">
        <f aca="false">IF(Y644&gt;Z644,"Win",IF(Y644&lt;Z644,"Loss","Draw"))</f>
        <v>Loss</v>
      </c>
      <c r="AB644" s="5" t="s">
        <v>98</v>
      </c>
      <c r="AC644" s="5" t="s">
        <v>99</v>
      </c>
      <c r="AD644" s="5" t="s">
        <v>418</v>
      </c>
      <c r="AE644" s="5" t="s">
        <v>477</v>
      </c>
      <c r="AF644" s="5" t="str">
        <f aca="false">IF(AD644&lt;AE644,AD644,AE644)</f>
        <v>Baby Dragon, Cannon, Electro Spirit, Lightning, Mighty Miner, Royal Hogs, Skeletons, The Log</v>
      </c>
      <c r="AG644" s="5" t="str">
        <f aca="false">IF(AD644&lt;AE644,AE644,AD644)</f>
        <v>Barbarian Barrel, Bomb Tower, Goblinstein, Magic Archer, Miner, Skeletons, Tornado, Wall Breakers</v>
      </c>
      <c r="AH644" s="5" t="str">
        <f aca="false">IF(AD644=AF644,AA644,IF(AA644="Win","Loss",IF(AA644="Loss","Win","Draw")))</f>
        <v>Loss</v>
      </c>
      <c r="AI644" s="5" t="s">
        <v>102</v>
      </c>
    </row>
    <row r="645" customFormat="false" ht="15" hidden="false" customHeight="true" outlineLevel="0" collapsed="false">
      <c r="A645" s="5" t="s">
        <v>2025</v>
      </c>
      <c r="B645" s="5" t="n">
        <v>2</v>
      </c>
      <c r="C645" s="5" t="s">
        <v>2017</v>
      </c>
      <c r="D645" s="5" t="s">
        <v>2018</v>
      </c>
      <c r="E645" s="5" t="s">
        <v>723</v>
      </c>
      <c r="F645" s="5" t="s">
        <v>724</v>
      </c>
      <c r="G645" s="5" t="s">
        <v>2027</v>
      </c>
      <c r="H645" s="5" t="s">
        <v>81</v>
      </c>
      <c r="I645" s="5" t="s">
        <v>210</v>
      </c>
      <c r="J645" s="5" t="s">
        <v>199</v>
      </c>
      <c r="K645" s="5" t="s">
        <v>239</v>
      </c>
      <c r="L645" s="5" t="s">
        <v>202</v>
      </c>
      <c r="M645" s="5" t="s">
        <v>109</v>
      </c>
      <c r="N645" s="5" t="s">
        <v>112</v>
      </c>
      <c r="O645" s="5" t="s">
        <v>227</v>
      </c>
      <c r="P645" s="5" t="s">
        <v>240</v>
      </c>
      <c r="Q645" s="5" t="s">
        <v>82</v>
      </c>
      <c r="R645" s="5" t="s">
        <v>115</v>
      </c>
      <c r="S645" s="5" t="s">
        <v>84</v>
      </c>
      <c r="T645" s="5" t="s">
        <v>85</v>
      </c>
      <c r="U645" s="5" t="s">
        <v>88</v>
      </c>
      <c r="V645" s="5" t="s">
        <v>143</v>
      </c>
      <c r="W645" s="5" t="s">
        <v>89</v>
      </c>
      <c r="X645" s="5" t="s">
        <v>109</v>
      </c>
      <c r="Y645" s="5" t="n">
        <v>0</v>
      </c>
      <c r="Z645" s="5" t="n">
        <v>1</v>
      </c>
      <c r="AA645" s="5" t="str">
        <f aca="false">IF(Y645&gt;Z645,"Win",IF(Y645&lt;Z645,"Loss","Draw"))</f>
        <v>Loss</v>
      </c>
      <c r="AB645" s="5" t="s">
        <v>98</v>
      </c>
      <c r="AC645" s="5" t="s">
        <v>99</v>
      </c>
      <c r="AD645" s="5" t="s">
        <v>242</v>
      </c>
      <c r="AE645" s="5" t="s">
        <v>2028</v>
      </c>
      <c r="AF645" s="5" t="str">
        <f aca="false">IF(AD645&lt;AE645,AD645,AE645)</f>
        <v>Archers, Giant Snowball, Goblin Hut, Goblins, Graveyard, Ice Spirit, Poison, Ronin</v>
      </c>
      <c r="AG645" s="5" t="str">
        <f aca="false">IF(AD645&lt;AE645,AE645,AD645)</f>
        <v>Arrows, Bandit, Battle Ram, Golden Knight, Mega Knight, Mother Witch, Ronin, Zappies</v>
      </c>
      <c r="AH645" s="5" t="str">
        <f aca="false">IF(AD645=AF645,AA645,IF(AA645="Win","Loss",IF(AA645="Loss","Win","Draw")))</f>
        <v>Win</v>
      </c>
      <c r="AI645" s="5" t="s">
        <v>102</v>
      </c>
    </row>
    <row r="646" customFormat="false" ht="15" hidden="false" customHeight="true" outlineLevel="0" collapsed="false">
      <c r="A646" s="5" t="s">
        <v>2025</v>
      </c>
      <c r="B646" s="5" t="n">
        <v>3</v>
      </c>
      <c r="C646" s="5" t="s">
        <v>2017</v>
      </c>
      <c r="D646" s="5" t="s">
        <v>2018</v>
      </c>
      <c r="E646" s="5" t="s">
        <v>723</v>
      </c>
      <c r="F646" s="5" t="s">
        <v>724</v>
      </c>
      <c r="G646" s="5" t="s">
        <v>2029</v>
      </c>
      <c r="H646" s="5" t="s">
        <v>81</v>
      </c>
      <c r="I646" s="5" t="s">
        <v>114</v>
      </c>
      <c r="J646" s="5" t="s">
        <v>115</v>
      </c>
      <c r="K646" s="5" t="s">
        <v>116</v>
      </c>
      <c r="L646" s="5" t="s">
        <v>119</v>
      </c>
      <c r="M646" s="5" t="s">
        <v>94</v>
      </c>
      <c r="N646" s="5" t="s">
        <v>117</v>
      </c>
      <c r="O646" s="5" t="s">
        <v>118</v>
      </c>
      <c r="P646" s="5" t="s">
        <v>91</v>
      </c>
      <c r="Q646" s="5" t="s">
        <v>168</v>
      </c>
      <c r="R646" s="5" t="s">
        <v>199</v>
      </c>
      <c r="S646" s="5" t="s">
        <v>132</v>
      </c>
      <c r="T646" s="5" t="s">
        <v>167</v>
      </c>
      <c r="U646" s="5" t="s">
        <v>174</v>
      </c>
      <c r="V646" s="5" t="s">
        <v>245</v>
      </c>
      <c r="W646" s="5" t="s">
        <v>96</v>
      </c>
      <c r="X646" s="5" t="s">
        <v>94</v>
      </c>
      <c r="Y646" s="5" t="n">
        <v>1</v>
      </c>
      <c r="Z646" s="5" t="n">
        <v>0</v>
      </c>
      <c r="AA646" s="5" t="str">
        <f aca="false">IF(Y646&gt;Z646,"Win",IF(Y646&lt;Z646,"Loss","Draw"))</f>
        <v>Win</v>
      </c>
      <c r="AB646" s="5" t="s">
        <v>98</v>
      </c>
      <c r="AC646" s="5" t="s">
        <v>99</v>
      </c>
      <c r="AD646" s="5" t="s">
        <v>185</v>
      </c>
      <c r="AE646" s="5" t="s">
        <v>2030</v>
      </c>
      <c r="AF646" s="5" t="str">
        <f aca="false">IF(AD646&lt;AE646,AD646,AE646)</f>
        <v>Barbarian Barrel, Cannon Cart, Fireball, Goblins, Minions, Mortar, Rascals, Skeleton Barrel</v>
      </c>
      <c r="AG646" s="5" t="str">
        <f aca="false">IF(AD646&lt;AE646,AE646,AD646)</f>
        <v>Fireball, Golden Knight, Heal Spirit, Hunter, Lumberjack, Royal Hogs, The Log, Three Musketeers</v>
      </c>
      <c r="AH646" s="5" t="str">
        <f aca="false">IF(AD646=AF646,AA646,IF(AA646="Win","Loss",IF(AA646="Loss","Win","Draw")))</f>
        <v>Win</v>
      </c>
      <c r="AI646" s="5" t="s">
        <v>102</v>
      </c>
    </row>
    <row r="647" customFormat="false" ht="15" hidden="false" customHeight="true" outlineLevel="0" collapsed="false">
      <c r="A647" s="7" t="s">
        <v>2031</v>
      </c>
      <c r="B647" s="7" t="n">
        <v>1</v>
      </c>
      <c r="C647" s="7" t="s">
        <v>2017</v>
      </c>
      <c r="D647" s="7" t="s">
        <v>2018</v>
      </c>
      <c r="E647" s="7" t="s">
        <v>723</v>
      </c>
      <c r="F647" s="7" t="s">
        <v>724</v>
      </c>
      <c r="G647" s="7" t="s">
        <v>2032</v>
      </c>
      <c r="H647" s="7" t="s">
        <v>81</v>
      </c>
      <c r="I647" s="7" t="s">
        <v>140</v>
      </c>
      <c r="J647" s="7" t="s">
        <v>141</v>
      </c>
      <c r="K647" s="7" t="s">
        <v>142</v>
      </c>
      <c r="L647" s="7" t="s">
        <v>143</v>
      </c>
      <c r="M647" s="7" t="s">
        <v>111</v>
      </c>
      <c r="N647" s="7" t="s">
        <v>109</v>
      </c>
      <c r="O647" s="7" t="s">
        <v>120</v>
      </c>
      <c r="P647" s="7" t="s">
        <v>144</v>
      </c>
      <c r="Q647" s="7" t="s">
        <v>210</v>
      </c>
      <c r="R647" s="7" t="s">
        <v>199</v>
      </c>
      <c r="S647" s="7" t="s">
        <v>239</v>
      </c>
      <c r="T647" s="7" t="s">
        <v>202</v>
      </c>
      <c r="U647" s="7" t="s">
        <v>109</v>
      </c>
      <c r="V647" s="7" t="s">
        <v>112</v>
      </c>
      <c r="W647" s="7" t="s">
        <v>227</v>
      </c>
      <c r="X647" s="7" t="s">
        <v>240</v>
      </c>
      <c r="Y647" s="7" t="n">
        <v>1</v>
      </c>
      <c r="Z647" s="7" t="n">
        <v>0</v>
      </c>
      <c r="AA647" s="7" t="str">
        <f aca="false">IF(Y647&gt;Z647,"Win",IF(Y647&lt;Z647,"Loss","Draw"))</f>
        <v>Win</v>
      </c>
      <c r="AB647" s="7" t="s">
        <v>99</v>
      </c>
      <c r="AC647" s="7" t="s">
        <v>99</v>
      </c>
      <c r="AD647" s="7" t="s">
        <v>649</v>
      </c>
      <c r="AE647" s="7" t="s">
        <v>242</v>
      </c>
      <c r="AF647" s="7" t="str">
        <f aca="false">IF(AD647&lt;AE647,AD647,AE647)</f>
        <v>Arrows, Bandit, Battle Ram, Golden Knight, Mega Knight, Mother Witch, Ronin, Zappies</v>
      </c>
      <c r="AG647" s="7" t="str">
        <f aca="false">IF(AD647&lt;AE647,AE647,AD647)</f>
        <v>Fire Spirit, Goblin Barrel, Ice Spirit, Magic Archer, Ronin, Royal Delivery, Tesla, Wall Breakers</v>
      </c>
      <c r="AH647" s="7" t="str">
        <f aca="false">IF(AD647=AF647,AA647,IF(AA647="Win","Loss",IF(AA647="Loss","Win","Draw")))</f>
        <v>Loss</v>
      </c>
      <c r="AI647" s="7" t="s">
        <v>102</v>
      </c>
    </row>
    <row r="648" customFormat="false" ht="15" hidden="false" customHeight="true" outlineLevel="0" collapsed="false">
      <c r="A648" s="7" t="s">
        <v>2031</v>
      </c>
      <c r="B648" s="7" t="n">
        <v>2</v>
      </c>
      <c r="C648" s="7" t="s">
        <v>2017</v>
      </c>
      <c r="D648" s="7" t="s">
        <v>2018</v>
      </c>
      <c r="E648" s="7" t="s">
        <v>723</v>
      </c>
      <c r="F648" s="7" t="s">
        <v>724</v>
      </c>
      <c r="G648" s="7" t="s">
        <v>2033</v>
      </c>
      <c r="H648" s="7" t="s">
        <v>81</v>
      </c>
      <c r="I648" s="7" t="s">
        <v>169</v>
      </c>
      <c r="J648" s="7" t="s">
        <v>199</v>
      </c>
      <c r="K648" s="7" t="s">
        <v>200</v>
      </c>
      <c r="L648" s="7" t="s">
        <v>136</v>
      </c>
      <c r="M648" s="7" t="s">
        <v>154</v>
      </c>
      <c r="N648" s="7" t="s">
        <v>191</v>
      </c>
      <c r="O648" s="7" t="s">
        <v>336</v>
      </c>
      <c r="P648" s="7" t="s">
        <v>91</v>
      </c>
      <c r="Q648" s="7" t="s">
        <v>84</v>
      </c>
      <c r="R648" s="7" t="s">
        <v>128</v>
      </c>
      <c r="S648" s="7" t="s">
        <v>170</v>
      </c>
      <c r="T648" s="7" t="s">
        <v>107</v>
      </c>
      <c r="U648" s="7" t="s">
        <v>97</v>
      </c>
      <c r="V648" s="7" t="s">
        <v>111</v>
      </c>
      <c r="W648" s="7" t="s">
        <v>130</v>
      </c>
      <c r="X648" s="7" t="s">
        <v>334</v>
      </c>
      <c r="Y648" s="7" t="n">
        <v>0</v>
      </c>
      <c r="Z648" s="7" t="n">
        <v>1</v>
      </c>
      <c r="AA648" s="7" t="str">
        <f aca="false">IF(Y648&gt;Z648,"Win",IF(Y648&lt;Z648,"Loss","Draw"))</f>
        <v>Loss</v>
      </c>
      <c r="AB648" s="7" t="s">
        <v>99</v>
      </c>
      <c r="AC648" s="7" t="s">
        <v>99</v>
      </c>
      <c r="AD648" s="7" t="s">
        <v>778</v>
      </c>
      <c r="AE648" s="7" t="s">
        <v>597</v>
      </c>
      <c r="AF648" s="7" t="str">
        <f aca="false">IF(AD648&lt;AE648,AD648,AE648)</f>
        <v>Baby Dragon, Barbarian Barrel, Goblin Cage, Golden Knight, Golem, Ice Wizard, Lightning, Tornado</v>
      </c>
      <c r="AG648" s="7" t="str">
        <f aca="false">IF(AD648&lt;AE648,AE648,AD648)</f>
        <v>Bomber, Cannon, Fire Spirit, Giant Snowball, Goblin Drill, Knight, Rocket, Skeletons</v>
      </c>
      <c r="AH648" s="7" t="str">
        <f aca="false">IF(AD648=AF648,AA648,IF(AA648="Win","Loss",IF(AA648="Loss","Win","Draw")))</f>
        <v>Loss</v>
      </c>
      <c r="AI648" s="7" t="s">
        <v>102</v>
      </c>
    </row>
    <row r="649" customFormat="false" ht="15" hidden="false" customHeight="true" outlineLevel="0" collapsed="false">
      <c r="A649" s="7" t="s">
        <v>2031</v>
      </c>
      <c r="B649" s="7" t="n">
        <v>3</v>
      </c>
      <c r="C649" s="7" t="s">
        <v>2017</v>
      </c>
      <c r="D649" s="7" t="s">
        <v>2018</v>
      </c>
      <c r="E649" s="7" t="s">
        <v>723</v>
      </c>
      <c r="F649" s="7" t="s">
        <v>724</v>
      </c>
      <c r="G649" s="7" t="s">
        <v>2034</v>
      </c>
      <c r="H649" s="7" t="s">
        <v>81</v>
      </c>
      <c r="I649" s="7" t="s">
        <v>271</v>
      </c>
      <c r="J649" s="7" t="s">
        <v>232</v>
      </c>
      <c r="K649" s="7" t="s">
        <v>170</v>
      </c>
      <c r="L649" s="7" t="s">
        <v>97</v>
      </c>
      <c r="M649" s="7" t="s">
        <v>182</v>
      </c>
      <c r="N649" s="7" t="s">
        <v>93</v>
      </c>
      <c r="O649" s="7" t="s">
        <v>167</v>
      </c>
      <c r="P649" s="7" t="s">
        <v>183</v>
      </c>
      <c r="Q649" s="7" t="s">
        <v>225</v>
      </c>
      <c r="R649" s="7" t="s">
        <v>141</v>
      </c>
      <c r="S649" s="7" t="s">
        <v>140</v>
      </c>
      <c r="T649" s="7" t="s">
        <v>143</v>
      </c>
      <c r="U649" s="7" t="s">
        <v>87</v>
      </c>
      <c r="V649" s="7" t="s">
        <v>167</v>
      </c>
      <c r="W649" s="7" t="s">
        <v>226</v>
      </c>
      <c r="X649" s="7" t="s">
        <v>113</v>
      </c>
      <c r="Y649" s="7" t="n">
        <v>1</v>
      </c>
      <c r="Z649" s="7" t="n">
        <v>0</v>
      </c>
      <c r="AA649" s="7" t="str">
        <f aca="false">IF(Y649&gt;Z649,"Win",IF(Y649&lt;Z649,"Loss","Draw"))</f>
        <v>Win</v>
      </c>
      <c r="AB649" s="7" t="s">
        <v>99</v>
      </c>
      <c r="AC649" s="7" t="s">
        <v>99</v>
      </c>
      <c r="AD649" s="7" t="s">
        <v>1281</v>
      </c>
      <c r="AE649" s="7" t="s">
        <v>2035</v>
      </c>
      <c r="AF649" s="7" t="str">
        <f aca="false">IF(AD649&lt;AE649,AD649,AE649)</f>
        <v>Bats, Berserker, Bomb Tower, Ice Spirit, Magic Archer, Miner, The Log, Wall Breakers</v>
      </c>
      <c r="AG649" s="7" t="str">
        <f aca="false">IF(AD649&lt;AE649,AE649,AD649)</f>
        <v>Cannon, Earthquake, Electro Spirit, Firecracker, Hog Rider, Mighty Miner, Skeletons, The Log</v>
      </c>
      <c r="AH649" s="7" t="str">
        <f aca="false">IF(AD649=AF649,AA649,IF(AA649="Win","Loss",IF(AA649="Loss","Win","Draw")))</f>
        <v>Loss</v>
      </c>
      <c r="AI649" s="7" t="s">
        <v>102</v>
      </c>
    </row>
    <row r="650" customFormat="false" ht="15" hidden="false" customHeight="true" outlineLevel="0" collapsed="false">
      <c r="A650" s="7" t="s">
        <v>2036</v>
      </c>
      <c r="B650" s="7" t="n">
        <v>1</v>
      </c>
      <c r="C650" s="7" t="s">
        <v>2017</v>
      </c>
      <c r="D650" s="7" t="s">
        <v>2018</v>
      </c>
      <c r="E650" s="7" t="s">
        <v>723</v>
      </c>
      <c r="F650" s="7" t="s">
        <v>724</v>
      </c>
      <c r="G650" s="7" t="s">
        <v>2037</v>
      </c>
      <c r="H650" s="7" t="s">
        <v>81</v>
      </c>
      <c r="I650" s="7" t="s">
        <v>200</v>
      </c>
      <c r="J650" s="7" t="s">
        <v>91</v>
      </c>
      <c r="K650" s="7" t="s">
        <v>132</v>
      </c>
      <c r="L650" s="7" t="s">
        <v>93</v>
      </c>
      <c r="M650" s="7" t="s">
        <v>94</v>
      </c>
      <c r="N650" s="7" t="s">
        <v>174</v>
      </c>
      <c r="O650" s="7" t="s">
        <v>365</v>
      </c>
      <c r="P650" s="7" t="s">
        <v>90</v>
      </c>
      <c r="Q650" s="7" t="s">
        <v>140</v>
      </c>
      <c r="R650" s="7" t="s">
        <v>141</v>
      </c>
      <c r="S650" s="7" t="s">
        <v>142</v>
      </c>
      <c r="T650" s="7" t="s">
        <v>143</v>
      </c>
      <c r="U650" s="7" t="s">
        <v>111</v>
      </c>
      <c r="V650" s="7" t="s">
        <v>87</v>
      </c>
      <c r="W650" s="7" t="s">
        <v>120</v>
      </c>
      <c r="X650" s="7" t="s">
        <v>144</v>
      </c>
      <c r="Y650" s="7" t="n">
        <v>1</v>
      </c>
      <c r="Z650" s="7" t="n">
        <v>0</v>
      </c>
      <c r="AA650" s="7" t="str">
        <f aca="false">IF(Y650&gt;Z650,"Win",IF(Y650&lt;Z650,"Loss","Draw"))</f>
        <v>Win</v>
      </c>
      <c r="AB650" s="7" t="s">
        <v>99</v>
      </c>
      <c r="AC650" s="7" t="s">
        <v>99</v>
      </c>
      <c r="AD650" s="7" t="s">
        <v>488</v>
      </c>
      <c r="AE650" s="7" t="s">
        <v>150</v>
      </c>
      <c r="AF650" s="7" t="str">
        <f aca="false">IF(AD650&lt;AE650,AD650,AE650)</f>
        <v>Barbarian Barrel, Electro Spirit, Fireball, Goblin Cage, Heal Spirit, Lumberjack, Phoenix, Royal Giant</v>
      </c>
      <c r="AG650" s="7" t="str">
        <f aca="false">IF(AD650&lt;AE650,AE650,AD650)</f>
        <v>Berserker, Fire Spirit, Goblin Barrel, Ice Spirit, Magic Archer, Royal Delivery, Tesla, Wall Breakers</v>
      </c>
      <c r="AH650" s="7" t="str">
        <f aca="false">IF(AD650=AF650,AA650,IF(AA650="Win","Loss",IF(AA650="Loss","Win","Draw")))</f>
        <v>Win</v>
      </c>
      <c r="AI650" s="7" t="s">
        <v>102</v>
      </c>
    </row>
    <row r="651" customFormat="false" ht="15" hidden="false" customHeight="true" outlineLevel="0" collapsed="false">
      <c r="A651" s="7" t="s">
        <v>2036</v>
      </c>
      <c r="B651" s="7" t="n">
        <v>2</v>
      </c>
      <c r="C651" s="7" t="s">
        <v>2017</v>
      </c>
      <c r="D651" s="7" t="s">
        <v>2018</v>
      </c>
      <c r="E651" s="7" t="s">
        <v>723</v>
      </c>
      <c r="F651" s="7" t="s">
        <v>724</v>
      </c>
      <c r="G651" s="7" t="s">
        <v>2038</v>
      </c>
      <c r="H651" s="7" t="s">
        <v>81</v>
      </c>
      <c r="I651" s="7" t="s">
        <v>84</v>
      </c>
      <c r="J651" s="7" t="s">
        <v>141</v>
      </c>
      <c r="K651" s="7" t="s">
        <v>144</v>
      </c>
      <c r="L651" s="7" t="s">
        <v>97</v>
      </c>
      <c r="M651" s="7" t="s">
        <v>88</v>
      </c>
      <c r="N651" s="7" t="s">
        <v>109</v>
      </c>
      <c r="O651" s="7" t="s">
        <v>107</v>
      </c>
      <c r="P651" s="7" t="s">
        <v>111</v>
      </c>
      <c r="Q651" s="7" t="s">
        <v>168</v>
      </c>
      <c r="R651" s="7" t="s">
        <v>232</v>
      </c>
      <c r="S651" s="7" t="s">
        <v>169</v>
      </c>
      <c r="T651" s="7" t="s">
        <v>154</v>
      </c>
      <c r="U651" s="7" t="s">
        <v>170</v>
      </c>
      <c r="V651" s="7" t="s">
        <v>167</v>
      </c>
      <c r="W651" s="7" t="s">
        <v>93</v>
      </c>
      <c r="X651" s="7" t="s">
        <v>97</v>
      </c>
      <c r="Y651" s="7" t="n">
        <v>0</v>
      </c>
      <c r="Z651" s="7" t="n">
        <v>1</v>
      </c>
      <c r="AA651" s="7" t="str">
        <f aca="false">IF(Y651&gt;Z651,"Win",IF(Y651&lt;Z651,"Loss","Draw"))</f>
        <v>Loss</v>
      </c>
      <c r="AB651" s="7" t="s">
        <v>99</v>
      </c>
      <c r="AC651" s="7" t="s">
        <v>99</v>
      </c>
      <c r="AD651" s="7" t="s">
        <v>2039</v>
      </c>
      <c r="AE651" s="7" t="s">
        <v>418</v>
      </c>
      <c r="AF651" s="7" t="str">
        <f aca="false">IF(AD651&lt;AE651,AD651,AE651)</f>
        <v>Baby Dragon, Cannon, Electro Spirit, Lightning, Mighty Miner, Royal Hogs, Skeletons, The Log</v>
      </c>
      <c r="AG651" s="7" t="str">
        <f aca="false">IF(AD651&lt;AE651,AE651,AD651)</f>
        <v>Fire Spirit, Giant Snowball, Goblin Drill, Magic Archer, Poison, Ronin, Skeletons, Tesla</v>
      </c>
      <c r="AH651" s="7" t="str">
        <f aca="false">IF(AD651=AF651,AA651,IF(AA651="Win","Loss",IF(AA651="Loss","Win","Draw")))</f>
        <v>Win</v>
      </c>
      <c r="AI651" s="7" t="s">
        <v>102</v>
      </c>
    </row>
    <row r="652" customFormat="false" ht="15" hidden="false" customHeight="true" outlineLevel="0" collapsed="false">
      <c r="A652" s="7" t="s">
        <v>2036</v>
      </c>
      <c r="B652" s="7" t="n">
        <v>3</v>
      </c>
      <c r="C652" s="7" t="s">
        <v>2017</v>
      </c>
      <c r="D652" s="7" t="s">
        <v>2018</v>
      </c>
      <c r="E652" s="7" t="s">
        <v>723</v>
      </c>
      <c r="F652" s="7" t="s">
        <v>724</v>
      </c>
      <c r="G652" s="7" t="s">
        <v>2040</v>
      </c>
      <c r="H652" s="7" t="s">
        <v>81</v>
      </c>
      <c r="I652" s="7" t="s">
        <v>239</v>
      </c>
      <c r="J652" s="7" t="s">
        <v>83</v>
      </c>
      <c r="K652" s="7" t="s">
        <v>169</v>
      </c>
      <c r="L652" s="7" t="s">
        <v>412</v>
      </c>
      <c r="M652" s="7" t="s">
        <v>227</v>
      </c>
      <c r="N652" s="7" t="s">
        <v>240</v>
      </c>
      <c r="O652" s="7" t="s">
        <v>135</v>
      </c>
      <c r="P652" s="7" t="s">
        <v>112</v>
      </c>
      <c r="Q652" s="7" t="s">
        <v>90</v>
      </c>
      <c r="R652" s="7" t="s">
        <v>181</v>
      </c>
      <c r="S652" s="7" t="s">
        <v>375</v>
      </c>
      <c r="T652" s="7" t="s">
        <v>94</v>
      </c>
      <c r="U652" s="7" t="s">
        <v>91</v>
      </c>
      <c r="V652" s="7" t="s">
        <v>174</v>
      </c>
      <c r="W652" s="7" t="s">
        <v>95</v>
      </c>
      <c r="X652" s="7" t="s">
        <v>110</v>
      </c>
      <c r="Y652" s="7" t="n">
        <v>1</v>
      </c>
      <c r="Z652" s="7" t="n">
        <v>0</v>
      </c>
      <c r="AA652" s="7" t="str">
        <f aca="false">IF(Y652&gt;Z652,"Win",IF(Y652&lt;Z652,"Loss","Draw"))</f>
        <v>Win</v>
      </c>
      <c r="AB652" s="7" t="s">
        <v>99</v>
      </c>
      <c r="AC652" s="7" t="s">
        <v>99</v>
      </c>
      <c r="AD652" s="7" t="s">
        <v>2041</v>
      </c>
      <c r="AE652" s="7" t="s">
        <v>2042</v>
      </c>
      <c r="AF652" s="7" t="str">
        <f aca="false">IF(AD652&lt;AE652,AD652,AE652)</f>
        <v>Arrows, Baby Dragon, Bandit, Battle Ram, Dark Prince, Mother Witch, P.E.K.K.A, Zap</v>
      </c>
      <c r="AG652" s="7" t="str">
        <f aca="false">IF(AD652&lt;AE652,AE652,AD652)</f>
        <v>Barbarian Barrel, Executioner, Fireball, Fisherman, Guards, Heal Spirit, Monk, Royal Giant</v>
      </c>
      <c r="AH652" s="7" t="str">
        <f aca="false">IF(AD652=AF652,AA652,IF(AA652="Win","Loss",IF(AA652="Loss","Win","Draw")))</f>
        <v>Win</v>
      </c>
      <c r="AI652" s="7" t="s">
        <v>102</v>
      </c>
    </row>
    <row r="653" customFormat="false" ht="15" hidden="false" customHeight="true" outlineLevel="0" collapsed="false">
      <c r="A653" s="7" t="s">
        <v>2043</v>
      </c>
      <c r="B653" s="7" t="n">
        <v>1</v>
      </c>
      <c r="C653" s="7" t="s">
        <v>2017</v>
      </c>
      <c r="D653" s="7" t="s">
        <v>2018</v>
      </c>
      <c r="E653" s="7" t="s">
        <v>723</v>
      </c>
      <c r="F653" s="7" t="s">
        <v>724</v>
      </c>
      <c r="G653" s="7" t="s">
        <v>2044</v>
      </c>
      <c r="H653" s="7" t="s">
        <v>81</v>
      </c>
      <c r="I653" s="7" t="s">
        <v>225</v>
      </c>
      <c r="J653" s="7" t="s">
        <v>141</v>
      </c>
      <c r="K653" s="7" t="s">
        <v>140</v>
      </c>
      <c r="L653" s="7" t="s">
        <v>87</v>
      </c>
      <c r="M653" s="7" t="s">
        <v>113</v>
      </c>
      <c r="N653" s="7" t="s">
        <v>111</v>
      </c>
      <c r="O653" s="7" t="s">
        <v>226</v>
      </c>
      <c r="P653" s="7" t="s">
        <v>120</v>
      </c>
      <c r="Q653" s="7" t="s">
        <v>200</v>
      </c>
      <c r="R653" s="7" t="s">
        <v>91</v>
      </c>
      <c r="S653" s="7" t="s">
        <v>132</v>
      </c>
      <c r="T653" s="7" t="s">
        <v>93</v>
      </c>
      <c r="U653" s="7" t="s">
        <v>94</v>
      </c>
      <c r="V653" s="7" t="s">
        <v>174</v>
      </c>
      <c r="W653" s="7" t="s">
        <v>365</v>
      </c>
      <c r="X653" s="7" t="s">
        <v>90</v>
      </c>
      <c r="Y653" s="7" t="n">
        <v>0</v>
      </c>
      <c r="Z653" s="7" t="n">
        <v>1</v>
      </c>
      <c r="AA653" s="7" t="str">
        <f aca="false">IF(Y653&gt;Z653,"Win",IF(Y653&lt;Z653,"Loss","Draw"))</f>
        <v>Loss</v>
      </c>
      <c r="AB653" s="7" t="s">
        <v>99</v>
      </c>
      <c r="AC653" s="7" t="s">
        <v>99</v>
      </c>
      <c r="AD653" s="7" t="s">
        <v>228</v>
      </c>
      <c r="AE653" s="7" t="s">
        <v>488</v>
      </c>
      <c r="AF653" s="7" t="str">
        <f aca="false">IF(AD653&lt;AE653,AD653,AE653)</f>
        <v>Barbarian Barrel, Electro Spirit, Fireball, Goblin Cage, Heal Spirit, Lumberjack, Phoenix, Royal Giant</v>
      </c>
      <c r="AG653" s="7" t="str">
        <f aca="false">IF(AD653&lt;AE653,AE653,AD653)</f>
        <v>Bats, Berserker, Bomb Tower, Fire Spirit, Magic Archer, Miner, Royal Delivery, Wall Breakers</v>
      </c>
      <c r="AH653" s="7" t="str">
        <f aca="false">IF(AD653=AF653,AA653,IF(AA653="Win","Loss",IF(AA653="Loss","Win","Draw")))</f>
        <v>Win</v>
      </c>
      <c r="AI653" s="7" t="s">
        <v>102</v>
      </c>
    </row>
    <row r="654" customFormat="false" ht="15" hidden="false" customHeight="true" outlineLevel="0" collapsed="false">
      <c r="A654" s="7" t="s">
        <v>2043</v>
      </c>
      <c r="B654" s="7" t="n">
        <v>2</v>
      </c>
      <c r="C654" s="7" t="s">
        <v>2017</v>
      </c>
      <c r="D654" s="7" t="s">
        <v>2018</v>
      </c>
      <c r="E654" s="7" t="s">
        <v>723</v>
      </c>
      <c r="F654" s="7" t="s">
        <v>724</v>
      </c>
      <c r="G654" s="7" t="s">
        <v>2045</v>
      </c>
      <c r="H654" s="7" t="s">
        <v>81</v>
      </c>
      <c r="I654" s="7" t="s">
        <v>144</v>
      </c>
      <c r="J654" s="7" t="s">
        <v>128</v>
      </c>
      <c r="K654" s="7" t="s">
        <v>82</v>
      </c>
      <c r="L654" s="7" t="s">
        <v>166</v>
      </c>
      <c r="M654" s="7" t="s">
        <v>94</v>
      </c>
      <c r="N654" s="7" t="s">
        <v>167</v>
      </c>
      <c r="O654" s="7" t="s">
        <v>97</v>
      </c>
      <c r="P654" s="7" t="s">
        <v>93</v>
      </c>
      <c r="Q654" s="7" t="s">
        <v>84</v>
      </c>
      <c r="R654" s="7" t="s">
        <v>115</v>
      </c>
      <c r="S654" s="7" t="s">
        <v>144</v>
      </c>
      <c r="T654" s="7" t="s">
        <v>109</v>
      </c>
      <c r="U654" s="7" t="s">
        <v>88</v>
      </c>
      <c r="V654" s="7" t="s">
        <v>130</v>
      </c>
      <c r="W654" s="7" t="s">
        <v>107</v>
      </c>
      <c r="X654" s="7" t="s">
        <v>111</v>
      </c>
      <c r="Y654" s="7" t="n">
        <v>1</v>
      </c>
      <c r="Z654" s="7" t="n">
        <v>0</v>
      </c>
      <c r="AA654" s="7" t="str">
        <f aca="false">IF(Y654&gt;Z654,"Win",IF(Y654&lt;Z654,"Loss","Draw"))</f>
        <v>Win</v>
      </c>
      <c r="AB654" s="7" t="s">
        <v>99</v>
      </c>
      <c r="AC654" s="7" t="s">
        <v>99</v>
      </c>
      <c r="AD654" s="7" t="s">
        <v>171</v>
      </c>
      <c r="AE654" s="7" t="s">
        <v>315</v>
      </c>
      <c r="AF654" s="7" t="str">
        <f aca="false">IF(AD654&lt;AE654,AD654,AE654)</f>
        <v>Archers, Electro Spirit, Fireball, Knight, Skeletons, Tesla, The Log, X-Bow</v>
      </c>
      <c r="AG654" s="7" t="str">
        <f aca="false">IF(AD654&lt;AE654,AE654,AD654)</f>
        <v>Bomber, Fire Spirit, Giant Snowball, Goblin Drill, Goblins, Poison, Ronin, Tesla</v>
      </c>
      <c r="AH654" s="7" t="str">
        <f aca="false">IF(AD654=AF654,AA654,IF(AA654="Win","Loss",IF(AA654="Loss","Win","Draw")))</f>
        <v>Win</v>
      </c>
      <c r="AI654" s="7" t="s">
        <v>102</v>
      </c>
    </row>
    <row r="655" customFormat="false" ht="15" hidden="false" customHeight="true" outlineLevel="0" collapsed="false">
      <c r="A655" s="7" t="s">
        <v>2043</v>
      </c>
      <c r="B655" s="7" t="n">
        <v>3</v>
      </c>
      <c r="C655" s="7" t="s">
        <v>2017</v>
      </c>
      <c r="D655" s="7" t="s">
        <v>2018</v>
      </c>
      <c r="E655" s="7" t="s">
        <v>723</v>
      </c>
      <c r="F655" s="7" t="s">
        <v>724</v>
      </c>
      <c r="G655" s="7" t="s">
        <v>2046</v>
      </c>
      <c r="H655" s="7" t="s">
        <v>81</v>
      </c>
      <c r="I655" s="7" t="s">
        <v>169</v>
      </c>
      <c r="J655" s="7" t="s">
        <v>149</v>
      </c>
      <c r="K655" s="7" t="s">
        <v>84</v>
      </c>
      <c r="L655" s="7" t="s">
        <v>393</v>
      </c>
      <c r="M655" s="7" t="s">
        <v>109</v>
      </c>
      <c r="N655" s="7" t="s">
        <v>92</v>
      </c>
      <c r="O655" s="7" t="s">
        <v>231</v>
      </c>
      <c r="P655" s="7" t="s">
        <v>154</v>
      </c>
      <c r="Q655" s="7" t="s">
        <v>142</v>
      </c>
      <c r="R655" s="7" t="s">
        <v>141</v>
      </c>
      <c r="S655" s="7" t="s">
        <v>140</v>
      </c>
      <c r="T655" s="7" t="s">
        <v>143</v>
      </c>
      <c r="U655" s="7" t="s">
        <v>113</v>
      </c>
      <c r="V655" s="7" t="s">
        <v>97</v>
      </c>
      <c r="W655" s="7" t="s">
        <v>120</v>
      </c>
      <c r="X655" s="7" t="s">
        <v>87</v>
      </c>
      <c r="Y655" s="7" t="n">
        <v>0</v>
      </c>
      <c r="Z655" s="7" t="n">
        <v>1</v>
      </c>
      <c r="AA655" s="7" t="str">
        <f aca="false">IF(Y655&gt;Z655,"Win",IF(Y655&lt;Z655,"Loss","Draw"))</f>
        <v>Loss</v>
      </c>
      <c r="AB655" s="7" t="s">
        <v>99</v>
      </c>
      <c r="AC655" s="7" t="s">
        <v>99</v>
      </c>
      <c r="AD655" s="7" t="s">
        <v>2047</v>
      </c>
      <c r="AE655" s="7" t="s">
        <v>2048</v>
      </c>
      <c r="AF655" s="7" t="str">
        <f aca="false">IF(AD655&lt;AE655,AD655,AE655)</f>
        <v>Baby Dragon, Electro Wizard, Giant Snowball, Lightning, Ram Rider, Ronin, Royal Ghost, Tombstone</v>
      </c>
      <c r="AG655" s="7" t="str">
        <f aca="false">IF(AD655&lt;AE655,AE655,AD655)</f>
        <v>Berserker, Bomb Tower, Goblin Barrel, Ice Spirit, Magic Archer, Royal Delivery, Skeletons, Wall Breakers</v>
      </c>
      <c r="AH655" s="7" t="str">
        <f aca="false">IF(AD655=AF655,AA655,IF(AA655="Win","Loss",IF(AA655="Loss","Win","Draw")))</f>
        <v>Loss</v>
      </c>
      <c r="AI655" s="7" t="s">
        <v>102</v>
      </c>
    </row>
    <row r="656" customFormat="false" ht="15" hidden="false" customHeight="true" outlineLevel="0" collapsed="false">
      <c r="A656" s="7" t="s">
        <v>2049</v>
      </c>
      <c r="B656" s="7" t="n">
        <v>1</v>
      </c>
      <c r="C656" s="7" t="s">
        <v>2017</v>
      </c>
      <c r="D656" s="7" t="s">
        <v>2018</v>
      </c>
      <c r="E656" s="7" t="s">
        <v>723</v>
      </c>
      <c r="F656" s="7" t="s">
        <v>724</v>
      </c>
      <c r="G656" s="7" t="s">
        <v>2050</v>
      </c>
      <c r="H656" s="7" t="s">
        <v>81</v>
      </c>
      <c r="I656" s="7" t="s">
        <v>239</v>
      </c>
      <c r="J656" s="7" t="s">
        <v>199</v>
      </c>
      <c r="K656" s="7" t="s">
        <v>210</v>
      </c>
      <c r="L656" s="7" t="s">
        <v>112</v>
      </c>
      <c r="M656" s="7" t="s">
        <v>240</v>
      </c>
      <c r="N656" s="7" t="s">
        <v>227</v>
      </c>
      <c r="O656" s="7" t="s">
        <v>109</v>
      </c>
      <c r="P656" s="7" t="s">
        <v>202</v>
      </c>
      <c r="Q656" s="7" t="s">
        <v>271</v>
      </c>
      <c r="R656" s="7" t="s">
        <v>232</v>
      </c>
      <c r="S656" s="7" t="s">
        <v>170</v>
      </c>
      <c r="T656" s="7" t="s">
        <v>97</v>
      </c>
      <c r="U656" s="7" t="s">
        <v>182</v>
      </c>
      <c r="V656" s="7" t="s">
        <v>93</v>
      </c>
      <c r="W656" s="7" t="s">
        <v>167</v>
      </c>
      <c r="X656" s="7" t="s">
        <v>183</v>
      </c>
      <c r="Y656" s="7" t="n">
        <v>1</v>
      </c>
      <c r="Z656" s="7" t="n">
        <v>0</v>
      </c>
      <c r="AA656" s="7" t="str">
        <f aca="false">IF(Y656&gt;Z656,"Win",IF(Y656&lt;Z656,"Loss","Draw"))</f>
        <v>Win</v>
      </c>
      <c r="AB656" s="7" t="s">
        <v>99</v>
      </c>
      <c r="AC656" s="7" t="s">
        <v>99</v>
      </c>
      <c r="AD656" s="7" t="s">
        <v>242</v>
      </c>
      <c r="AE656" s="7" t="s">
        <v>1281</v>
      </c>
      <c r="AF656" s="7" t="str">
        <f aca="false">IF(AD656&lt;AE656,AD656,AE656)</f>
        <v>Arrows, Bandit, Battle Ram, Golden Knight, Mega Knight, Mother Witch, Ronin, Zappies</v>
      </c>
      <c r="AG656" s="7" t="str">
        <f aca="false">IF(AD656&lt;AE656,AE656,AD656)</f>
        <v>Cannon, Earthquake, Electro Spirit, Firecracker, Hog Rider, Mighty Miner, Skeletons, The Log</v>
      </c>
      <c r="AH656" s="7" t="str">
        <f aca="false">IF(AD656=AF656,AA656,IF(AA656="Win","Loss",IF(AA656="Loss","Win","Draw")))</f>
        <v>Win</v>
      </c>
      <c r="AI656" s="7" t="s">
        <v>102</v>
      </c>
    </row>
    <row r="657" customFormat="false" ht="15" hidden="false" customHeight="true" outlineLevel="0" collapsed="false">
      <c r="A657" s="7" t="s">
        <v>2049</v>
      </c>
      <c r="B657" s="7" t="n">
        <v>2</v>
      </c>
      <c r="C657" s="7" t="s">
        <v>2017</v>
      </c>
      <c r="D657" s="7" t="s">
        <v>2018</v>
      </c>
      <c r="E657" s="7" t="s">
        <v>723</v>
      </c>
      <c r="F657" s="7" t="s">
        <v>724</v>
      </c>
      <c r="G657" s="7" t="s">
        <v>2051</v>
      </c>
      <c r="H657" s="7" t="s">
        <v>81</v>
      </c>
      <c r="I657" s="7" t="s">
        <v>170</v>
      </c>
      <c r="J657" s="7" t="s">
        <v>209</v>
      </c>
      <c r="K657" s="7" t="s">
        <v>244</v>
      </c>
      <c r="L657" s="7" t="s">
        <v>334</v>
      </c>
      <c r="M657" s="7" t="s">
        <v>97</v>
      </c>
      <c r="N657" s="7" t="s">
        <v>93</v>
      </c>
      <c r="O657" s="7" t="s">
        <v>182</v>
      </c>
      <c r="P657" s="7" t="s">
        <v>167</v>
      </c>
      <c r="Q657" s="7" t="s">
        <v>82</v>
      </c>
      <c r="R657" s="7" t="s">
        <v>83</v>
      </c>
      <c r="S657" s="7" t="s">
        <v>144</v>
      </c>
      <c r="T657" s="7" t="s">
        <v>91</v>
      </c>
      <c r="U657" s="7" t="s">
        <v>85</v>
      </c>
      <c r="V657" s="7" t="s">
        <v>143</v>
      </c>
      <c r="W657" s="7" t="s">
        <v>88</v>
      </c>
      <c r="X657" s="7" t="s">
        <v>87</v>
      </c>
      <c r="Y657" s="7" t="n">
        <v>0</v>
      </c>
      <c r="Z657" s="7" t="n">
        <v>1</v>
      </c>
      <c r="AA657" s="7" t="str">
        <f aca="false">IF(Y657&gt;Z657,"Win",IF(Y657&lt;Z657,"Loss","Draw"))</f>
        <v>Loss</v>
      </c>
      <c r="AB657" s="7" t="s">
        <v>99</v>
      </c>
      <c r="AC657" s="7" t="s">
        <v>99</v>
      </c>
      <c r="AD657" s="7" t="s">
        <v>2052</v>
      </c>
      <c r="AE657" s="7" t="s">
        <v>500</v>
      </c>
      <c r="AF657" s="7" t="str">
        <f aca="false">IF(AD657&lt;AE657,AD657,AE657)</f>
        <v>Archers, Barbarian Barrel, Berserker, Dark Prince, Graveyard, Ice Spirit, Poison, Tesla</v>
      </c>
      <c r="AG657" s="7" t="str">
        <f aca="false">IF(AD657&lt;AE657,AE657,AD657)</f>
        <v>Cannon, Electro Spirit, Hog Rider, Ice Golem, Musketeer, Rocket, Skeletons, The Log</v>
      </c>
      <c r="AH657" s="7" t="str">
        <f aca="false">IF(AD657=AF657,AA657,IF(AA657="Win","Loss",IF(AA657="Loss","Win","Draw")))</f>
        <v>Win</v>
      </c>
      <c r="AI657" s="7" t="s">
        <v>102</v>
      </c>
    </row>
    <row r="658" customFormat="false" ht="15" hidden="false" customHeight="true" outlineLevel="0" collapsed="false">
      <c r="A658" s="7" t="s">
        <v>2049</v>
      </c>
      <c r="B658" s="7" t="n">
        <v>3</v>
      </c>
      <c r="C658" s="7" t="s">
        <v>2017</v>
      </c>
      <c r="D658" s="7" t="s">
        <v>2018</v>
      </c>
      <c r="E658" s="7" t="s">
        <v>723</v>
      </c>
      <c r="F658" s="7" t="s">
        <v>724</v>
      </c>
      <c r="G658" s="7" t="s">
        <v>2053</v>
      </c>
      <c r="H658" s="7" t="s">
        <v>81</v>
      </c>
      <c r="I658" s="7" t="s">
        <v>82</v>
      </c>
      <c r="J658" s="7" t="s">
        <v>128</v>
      </c>
      <c r="K658" s="7" t="s">
        <v>84</v>
      </c>
      <c r="L658" s="7" t="s">
        <v>85</v>
      </c>
      <c r="M658" s="7" t="s">
        <v>86</v>
      </c>
      <c r="N658" s="7" t="s">
        <v>88</v>
      </c>
      <c r="O658" s="7" t="s">
        <v>89</v>
      </c>
      <c r="P658" s="7" t="s">
        <v>143</v>
      </c>
      <c r="Q658" s="7" t="s">
        <v>210</v>
      </c>
      <c r="R658" s="7" t="s">
        <v>145</v>
      </c>
      <c r="S658" s="7" t="s">
        <v>375</v>
      </c>
      <c r="T658" s="7" t="s">
        <v>226</v>
      </c>
      <c r="U658" s="7" t="s">
        <v>336</v>
      </c>
      <c r="V658" s="7" t="s">
        <v>149</v>
      </c>
      <c r="W658" s="7" t="s">
        <v>135</v>
      </c>
      <c r="X658" s="7" t="s">
        <v>115</v>
      </c>
      <c r="Y658" s="7" t="n">
        <v>1</v>
      </c>
      <c r="Z658" s="7" t="n">
        <v>0</v>
      </c>
      <c r="AA658" s="7" t="str">
        <f aca="false">IF(Y658&gt;Z658,"Win",IF(Y658&lt;Z658,"Loss","Draw"))</f>
        <v>Win</v>
      </c>
      <c r="AB658" s="7" t="s">
        <v>99</v>
      </c>
      <c r="AC658" s="7" t="s">
        <v>99</v>
      </c>
      <c r="AD658" s="7" t="s">
        <v>2054</v>
      </c>
      <c r="AE658" s="7" t="s">
        <v>2055</v>
      </c>
      <c r="AF658" s="7" t="str">
        <f aca="false">IF(AD658&lt;AE658,AD658,AE658)</f>
        <v>Archers, Giant Snowball, Goblin Demolisher, Goblin Hut, Graveyard, Ice Spirit, Knight, Poison</v>
      </c>
      <c r="AG658" s="7" t="str">
        <f aca="false">IF(AD658&lt;AE658,AE658,AD658)</f>
        <v>Balloon, Executioner, Goblins, Mega Knight, Miner, Tombstone, Tornado, Zap</v>
      </c>
      <c r="AH658" s="7" t="str">
        <f aca="false">IF(AD658=AF658,AA658,IF(AA658="Win","Loss",IF(AA658="Loss","Win","Draw")))</f>
        <v>Win</v>
      </c>
      <c r="AI658" s="7" t="s">
        <v>102</v>
      </c>
    </row>
    <row r="659" customFormat="false" ht="15" hidden="false" customHeight="true" outlineLevel="0" collapsed="false">
      <c r="A659" s="5" t="s">
        <v>2056</v>
      </c>
      <c r="B659" s="5" t="n">
        <v>1</v>
      </c>
      <c r="C659" s="5" t="s">
        <v>2017</v>
      </c>
      <c r="D659" s="5" t="s">
        <v>2018</v>
      </c>
      <c r="E659" s="5" t="s">
        <v>871</v>
      </c>
      <c r="F659" s="5" t="s">
        <v>872</v>
      </c>
      <c r="G659" s="5" t="s">
        <v>2057</v>
      </c>
      <c r="H659" s="5" t="s">
        <v>81</v>
      </c>
      <c r="I659" s="5" t="s">
        <v>140</v>
      </c>
      <c r="J659" s="5" t="s">
        <v>209</v>
      </c>
      <c r="K659" s="5" t="s">
        <v>170</v>
      </c>
      <c r="L659" s="5" t="s">
        <v>226</v>
      </c>
      <c r="M659" s="5" t="s">
        <v>109</v>
      </c>
      <c r="N659" s="5" t="s">
        <v>88</v>
      </c>
      <c r="O659" s="5" t="s">
        <v>97</v>
      </c>
      <c r="P659" s="5" t="s">
        <v>167</v>
      </c>
      <c r="Q659" s="5" t="s">
        <v>132</v>
      </c>
      <c r="R659" s="5" t="s">
        <v>91</v>
      </c>
      <c r="S659" s="5" t="s">
        <v>200</v>
      </c>
      <c r="T659" s="5" t="s">
        <v>90</v>
      </c>
      <c r="U659" s="5" t="s">
        <v>365</v>
      </c>
      <c r="V659" s="5" t="s">
        <v>94</v>
      </c>
      <c r="W659" s="5" t="s">
        <v>174</v>
      </c>
      <c r="X659" s="5" t="s">
        <v>93</v>
      </c>
      <c r="Y659" s="5" t="n">
        <v>1</v>
      </c>
      <c r="Z659" s="5" t="n">
        <v>0</v>
      </c>
      <c r="AA659" s="5" t="str">
        <f aca="false">IF(Y659&gt;Z659,"Win",IF(Y659&lt;Z659,"Loss","Draw"))</f>
        <v>Win</v>
      </c>
      <c r="AB659" s="5" t="s">
        <v>98</v>
      </c>
      <c r="AC659" s="5" t="s">
        <v>99</v>
      </c>
      <c r="AD659" s="5" t="s">
        <v>2058</v>
      </c>
      <c r="AE659" s="5" t="s">
        <v>488</v>
      </c>
      <c r="AF659" s="5" t="str">
        <f aca="false">IF(AD659&lt;AE659,AD659,AE659)</f>
        <v>Barbarian Barrel, Electro Spirit, Fireball, Goblin Cage, Heal Spirit, Lumberjack, Phoenix, Royal Giant</v>
      </c>
      <c r="AG659" s="5" t="str">
        <f aca="false">IF(AD659&lt;AE659,AE659,AD659)</f>
        <v>Cannon, Miner, Musketeer, Poison, Ronin, Skeletons, The Log, Wall Breakers</v>
      </c>
      <c r="AH659" s="5" t="str">
        <f aca="false">IF(AD659=AF659,AA659,IF(AA659="Win","Loss",IF(AA659="Loss","Win","Draw")))</f>
        <v>Loss</v>
      </c>
      <c r="AI659" s="5" t="s">
        <v>102</v>
      </c>
    </row>
    <row r="660" customFormat="false" ht="15" hidden="false" customHeight="true" outlineLevel="0" collapsed="false">
      <c r="A660" s="5" t="s">
        <v>2056</v>
      </c>
      <c r="B660" s="5" t="n">
        <v>2</v>
      </c>
      <c r="C660" s="5" t="s">
        <v>2017</v>
      </c>
      <c r="D660" s="5" t="s">
        <v>2018</v>
      </c>
      <c r="E660" s="5" t="s">
        <v>871</v>
      </c>
      <c r="F660" s="5" t="s">
        <v>872</v>
      </c>
      <c r="G660" s="5" t="s">
        <v>2059</v>
      </c>
      <c r="H660" s="5" t="s">
        <v>81</v>
      </c>
      <c r="I660" s="5" t="s">
        <v>239</v>
      </c>
      <c r="J660" s="5" t="s">
        <v>244</v>
      </c>
      <c r="K660" s="5" t="s">
        <v>92</v>
      </c>
      <c r="L660" s="5" t="s">
        <v>159</v>
      </c>
      <c r="M660" s="5" t="s">
        <v>245</v>
      </c>
      <c r="N660" s="5" t="s">
        <v>240</v>
      </c>
      <c r="O660" s="5" t="s">
        <v>91</v>
      </c>
      <c r="P660" s="5" t="s">
        <v>227</v>
      </c>
      <c r="Q660" s="5" t="s">
        <v>82</v>
      </c>
      <c r="R660" s="5" t="s">
        <v>128</v>
      </c>
      <c r="S660" s="5" t="s">
        <v>84</v>
      </c>
      <c r="T660" s="5" t="s">
        <v>143</v>
      </c>
      <c r="U660" s="5" t="s">
        <v>89</v>
      </c>
      <c r="V660" s="5" t="s">
        <v>85</v>
      </c>
      <c r="W660" s="5" t="s">
        <v>88</v>
      </c>
      <c r="X660" s="5" t="s">
        <v>86</v>
      </c>
      <c r="Y660" s="5" t="n">
        <v>3</v>
      </c>
      <c r="Z660" s="5" t="n">
        <v>0</v>
      </c>
      <c r="AA660" s="5" t="str">
        <f aca="false">IF(Y660&gt;Z660,"Win",IF(Y660&lt;Z660,"Loss","Draw"))</f>
        <v>Win</v>
      </c>
      <c r="AB660" s="5" t="s">
        <v>98</v>
      </c>
      <c r="AC660" s="5" t="s">
        <v>99</v>
      </c>
      <c r="AD660" s="5" t="s">
        <v>2060</v>
      </c>
      <c r="AE660" s="5" t="s">
        <v>2054</v>
      </c>
      <c r="AF660" s="5" t="str">
        <f aca="false">IF(AD660&lt;AE660,AD660,AE660)</f>
        <v>Archers, Giant Snowball, Goblin Demolisher, Goblin Hut, Graveyard, Ice Spirit, Knight, Poison</v>
      </c>
      <c r="AG660" s="5" t="str">
        <f aca="false">IF(AD660&lt;AE660,AE660,AD660)</f>
        <v>Bandit, Barbarian Barrel, Battle Ram, Elixir Collector, Ice Golem, Mother Witch, Royal Ghost, Three Musketeers</v>
      </c>
      <c r="AH660" s="5" t="str">
        <f aca="false">IF(AD660=AF660,AA660,IF(AA660="Win","Loss",IF(AA660="Loss","Win","Draw")))</f>
        <v>Loss</v>
      </c>
      <c r="AI660" s="5" t="s">
        <v>102</v>
      </c>
    </row>
    <row r="661" customFormat="false" ht="15" hidden="false" customHeight="true" outlineLevel="0" collapsed="false">
      <c r="A661" s="5" t="s">
        <v>2056</v>
      </c>
      <c r="B661" s="5" t="n">
        <v>3</v>
      </c>
      <c r="C661" s="5" t="s">
        <v>2017</v>
      </c>
      <c r="D661" s="5" t="s">
        <v>2018</v>
      </c>
      <c r="E661" s="5" t="s">
        <v>871</v>
      </c>
      <c r="F661" s="5" t="s">
        <v>872</v>
      </c>
      <c r="G661" s="5" t="s">
        <v>2061</v>
      </c>
      <c r="H661" s="5" t="s">
        <v>81</v>
      </c>
      <c r="I661" s="5" t="s">
        <v>169</v>
      </c>
      <c r="J661" s="5" t="s">
        <v>199</v>
      </c>
      <c r="K661" s="5" t="s">
        <v>200</v>
      </c>
      <c r="L661" s="5" t="s">
        <v>136</v>
      </c>
      <c r="M661" s="5" t="s">
        <v>154</v>
      </c>
      <c r="N661" s="5" t="s">
        <v>191</v>
      </c>
      <c r="O661" s="5" t="s">
        <v>336</v>
      </c>
      <c r="P661" s="5" t="s">
        <v>130</v>
      </c>
      <c r="Q661" s="5" t="s">
        <v>142</v>
      </c>
      <c r="R661" s="5" t="s">
        <v>232</v>
      </c>
      <c r="S661" s="5" t="s">
        <v>176</v>
      </c>
      <c r="T661" s="5" t="s">
        <v>140</v>
      </c>
      <c r="U661" s="5" t="s">
        <v>97</v>
      </c>
      <c r="V661" s="5" t="s">
        <v>111</v>
      </c>
      <c r="W661" s="5" t="s">
        <v>170</v>
      </c>
      <c r="X661" s="5" t="s">
        <v>167</v>
      </c>
      <c r="Y661" s="5" t="n">
        <v>0</v>
      </c>
      <c r="Z661" s="5" t="n">
        <v>1</v>
      </c>
      <c r="AA661" s="5" t="str">
        <f aca="false">IF(Y661&gt;Z661,"Win",IF(Y661&lt;Z661,"Loss","Draw"))</f>
        <v>Loss</v>
      </c>
      <c r="AB661" s="5" t="s">
        <v>98</v>
      </c>
      <c r="AC661" s="5" t="s">
        <v>99</v>
      </c>
      <c r="AD661" s="5" t="s">
        <v>795</v>
      </c>
      <c r="AE661" s="5" t="s">
        <v>2062</v>
      </c>
      <c r="AF661" s="5" t="str">
        <f aca="false">IF(AD661&lt;AE661,AD661,AE661)</f>
        <v>Baby Dragon, Bomber, Goblin Cage, Golden Knight, Golem, Ice Wizard, Lightning, Tornado</v>
      </c>
      <c r="AG661" s="5" t="str">
        <f aca="false">IF(AD661&lt;AE661,AE661,AD661)</f>
        <v>Cannon, Dart Goblin, Fire Spirit, Goblin Barrel, Mighty Miner, Skeletons, The Log, Wall Breakers</v>
      </c>
      <c r="AH661" s="5" t="str">
        <f aca="false">IF(AD661=AF661,AA661,IF(AA661="Win","Loss",IF(AA661="Loss","Win","Draw")))</f>
        <v>Loss</v>
      </c>
      <c r="AI661" s="5" t="s">
        <v>102</v>
      </c>
    </row>
    <row r="662" customFormat="false" ht="15" hidden="false" customHeight="true" outlineLevel="0" collapsed="false">
      <c r="A662" s="7" t="s">
        <v>2063</v>
      </c>
      <c r="B662" s="7" t="n">
        <v>1</v>
      </c>
      <c r="C662" s="7" t="s">
        <v>2017</v>
      </c>
      <c r="D662" s="7" t="s">
        <v>2018</v>
      </c>
      <c r="E662" s="7" t="s">
        <v>871</v>
      </c>
      <c r="F662" s="7" t="s">
        <v>872</v>
      </c>
      <c r="G662" s="7" t="s">
        <v>2064</v>
      </c>
      <c r="H662" s="7" t="s">
        <v>81</v>
      </c>
      <c r="I662" s="7" t="s">
        <v>107</v>
      </c>
      <c r="J662" s="7" t="s">
        <v>128</v>
      </c>
      <c r="K662" s="7" t="s">
        <v>84</v>
      </c>
      <c r="L662" s="7" t="s">
        <v>111</v>
      </c>
      <c r="M662" s="7" t="s">
        <v>97</v>
      </c>
      <c r="N662" s="7" t="s">
        <v>88</v>
      </c>
      <c r="O662" s="7" t="s">
        <v>144</v>
      </c>
      <c r="P662" s="7" t="s">
        <v>130</v>
      </c>
      <c r="Q662" s="7" t="s">
        <v>293</v>
      </c>
      <c r="R662" s="7" t="s">
        <v>91</v>
      </c>
      <c r="S662" s="7" t="s">
        <v>144</v>
      </c>
      <c r="T662" s="7" t="s">
        <v>143</v>
      </c>
      <c r="U662" s="7" t="s">
        <v>97</v>
      </c>
      <c r="V662" s="7" t="s">
        <v>85</v>
      </c>
      <c r="W662" s="7" t="s">
        <v>128</v>
      </c>
      <c r="X662" s="7" t="s">
        <v>88</v>
      </c>
      <c r="Y662" s="7" t="n">
        <v>1</v>
      </c>
      <c r="Z662" s="7" t="n">
        <v>0</v>
      </c>
      <c r="AA662" s="7" t="str">
        <f aca="false">IF(Y662&gt;Z662,"Win",IF(Y662&lt;Z662,"Loss","Draw"))</f>
        <v>Win</v>
      </c>
      <c r="AB662" s="7" t="s">
        <v>99</v>
      </c>
      <c r="AC662" s="7" t="s">
        <v>99</v>
      </c>
      <c r="AD662" s="7" t="s">
        <v>448</v>
      </c>
      <c r="AE662" s="7" t="s">
        <v>410</v>
      </c>
      <c r="AF662" s="7" t="str">
        <f aca="false">IF(AD662&lt;AE662,AD662,AE662)</f>
        <v>Barbarian Barrel, Furnace, Graveyard, Ice Spirit, Knight, Poison, Skeletons, Tesla</v>
      </c>
      <c r="AG662" s="7" t="str">
        <f aca="false">IF(AD662&lt;AE662,AE662,AD662)</f>
        <v>Bomber, Fire Spirit, Giant Snowball, Goblin Drill, Knight, Poison, Skeletons, Tesla</v>
      </c>
      <c r="AH662" s="7" t="str">
        <f aca="false">IF(AD662=AF662,AA662,IF(AA662="Win","Loss",IF(AA662="Loss","Win","Draw")))</f>
        <v>Loss</v>
      </c>
      <c r="AI662" s="7" t="s">
        <v>102</v>
      </c>
    </row>
    <row r="663" customFormat="false" ht="15" hidden="false" customHeight="true" outlineLevel="0" collapsed="false">
      <c r="A663" s="7" t="s">
        <v>2063</v>
      </c>
      <c r="B663" s="7" t="n">
        <v>2</v>
      </c>
      <c r="C663" s="7" t="s">
        <v>2017</v>
      </c>
      <c r="D663" s="7" t="s">
        <v>2018</v>
      </c>
      <c r="E663" s="7" t="s">
        <v>871</v>
      </c>
      <c r="F663" s="7" t="s">
        <v>872</v>
      </c>
      <c r="G663" s="7" t="s">
        <v>2065</v>
      </c>
      <c r="H663" s="7" t="s">
        <v>81</v>
      </c>
      <c r="I663" s="7" t="s">
        <v>287</v>
      </c>
      <c r="J663" s="7" t="s">
        <v>149</v>
      </c>
      <c r="K663" s="7" t="s">
        <v>135</v>
      </c>
      <c r="L663" s="7" t="s">
        <v>148</v>
      </c>
      <c r="M663" s="7" t="s">
        <v>147</v>
      </c>
      <c r="N663" s="7" t="s">
        <v>87</v>
      </c>
      <c r="O663" s="7" t="s">
        <v>94</v>
      </c>
      <c r="P663" s="7" t="s">
        <v>146</v>
      </c>
      <c r="Q663" s="7" t="s">
        <v>84</v>
      </c>
      <c r="R663" s="7" t="s">
        <v>232</v>
      </c>
      <c r="S663" s="7" t="s">
        <v>170</v>
      </c>
      <c r="T663" s="7" t="s">
        <v>107</v>
      </c>
      <c r="U663" s="7" t="s">
        <v>334</v>
      </c>
      <c r="V663" s="7" t="s">
        <v>111</v>
      </c>
      <c r="W663" s="7" t="s">
        <v>87</v>
      </c>
      <c r="X663" s="7" t="s">
        <v>130</v>
      </c>
      <c r="Y663" s="7" t="n">
        <v>0</v>
      </c>
      <c r="Z663" s="7" t="n">
        <v>1</v>
      </c>
      <c r="AA663" s="7" t="str">
        <f aca="false">IF(Y663&gt;Z663,"Win",IF(Y663&lt;Z663,"Loss","Draw"))</f>
        <v>Loss</v>
      </c>
      <c r="AB663" s="7" t="s">
        <v>99</v>
      </c>
      <c r="AC663" s="7" t="s">
        <v>99</v>
      </c>
      <c r="AD663" s="7" t="s">
        <v>726</v>
      </c>
      <c r="AE663" s="7" t="s">
        <v>2066</v>
      </c>
      <c r="AF663" s="7" t="str">
        <f aca="false">IF(AD663&lt;AE663,AD663,AE663)</f>
        <v>Berserker, Bomber, Cannon, Fire Spirit, Giant Snowball, Goblin Drill, Mighty Miner, Rocket</v>
      </c>
      <c r="AG663" s="7" t="str">
        <f aca="false">IF(AD663&lt;AE663,AE663,AD663)</f>
        <v>Berserker, Fireball, Lava Hound, Skeleton Dragons, Spirit Empress, Tombstone, Valkyrie, Zap</v>
      </c>
      <c r="AH663" s="7" t="str">
        <f aca="false">IF(AD663=AF663,AA663,IF(AA663="Win","Loss",IF(AA663="Loss","Win","Draw")))</f>
        <v>Win</v>
      </c>
      <c r="AI663" s="7" t="s">
        <v>102</v>
      </c>
    </row>
    <row r="664" customFormat="false" ht="15" hidden="false" customHeight="true" outlineLevel="0" collapsed="false">
      <c r="A664" s="7" t="s">
        <v>2063</v>
      </c>
      <c r="B664" s="7" t="n">
        <v>3</v>
      </c>
      <c r="C664" s="7" t="s">
        <v>2017</v>
      </c>
      <c r="D664" s="7" t="s">
        <v>2018</v>
      </c>
      <c r="E664" s="7" t="s">
        <v>871</v>
      </c>
      <c r="F664" s="7" t="s">
        <v>872</v>
      </c>
      <c r="G664" s="7" t="s">
        <v>2067</v>
      </c>
      <c r="H664" s="7" t="s">
        <v>81</v>
      </c>
      <c r="I664" s="7" t="s">
        <v>375</v>
      </c>
      <c r="J664" s="7" t="s">
        <v>115</v>
      </c>
      <c r="K664" s="7" t="s">
        <v>170</v>
      </c>
      <c r="L664" s="7" t="s">
        <v>182</v>
      </c>
      <c r="M664" s="7" t="s">
        <v>109</v>
      </c>
      <c r="N664" s="7" t="s">
        <v>154</v>
      </c>
      <c r="O664" s="7" t="s">
        <v>167</v>
      </c>
      <c r="P664" s="7" t="s">
        <v>93</v>
      </c>
      <c r="Q664" s="7" t="s">
        <v>375</v>
      </c>
      <c r="R664" s="7" t="s">
        <v>145</v>
      </c>
      <c r="S664" s="7" t="s">
        <v>135</v>
      </c>
      <c r="T664" s="7" t="s">
        <v>149</v>
      </c>
      <c r="U664" s="7" t="s">
        <v>146</v>
      </c>
      <c r="V664" s="7" t="s">
        <v>327</v>
      </c>
      <c r="W664" s="7" t="s">
        <v>226</v>
      </c>
      <c r="X664" s="7" t="s">
        <v>336</v>
      </c>
      <c r="Y664" s="7" t="n">
        <v>0</v>
      </c>
      <c r="Z664" s="7" t="n">
        <v>1</v>
      </c>
      <c r="AA664" s="7" t="str">
        <f aca="false">IF(Y664&gt;Z664,"Win",IF(Y664&lt;Z664,"Loss","Draw"))</f>
        <v>Loss</v>
      </c>
      <c r="AB664" s="7" t="s">
        <v>99</v>
      </c>
      <c r="AC664" s="7" t="s">
        <v>99</v>
      </c>
      <c r="AD664" s="7" t="s">
        <v>2068</v>
      </c>
      <c r="AE664" s="7" t="s">
        <v>450</v>
      </c>
      <c r="AF664" s="7" t="str">
        <f aca="false">IF(AD664&lt;AE664,AD664,AE664)</f>
        <v>Balloon, Executioner, Giant Skeleton, Miner, Skeleton Dragons, Tombstone, Tornado, Zap</v>
      </c>
      <c r="AG664" s="7" t="str">
        <f aca="false">IF(AD664&lt;AE664,AE664,AD664)</f>
        <v>Cannon, Electro Spirit, Executioner, Goblins, Hog Rider, Lightning, Ronin, The Log</v>
      </c>
      <c r="AH664" s="7" t="str">
        <f aca="false">IF(AD664=AF664,AA664,IF(AA664="Win","Loss",IF(AA664="Loss","Win","Draw")))</f>
        <v>Win</v>
      </c>
      <c r="AI664" s="7" t="s">
        <v>102</v>
      </c>
    </row>
    <row r="665" customFormat="false" ht="15" hidden="false" customHeight="true" outlineLevel="0" collapsed="false">
      <c r="A665" s="7" t="s">
        <v>2069</v>
      </c>
      <c r="B665" s="7" t="n">
        <v>1</v>
      </c>
      <c r="C665" s="7" t="s">
        <v>2017</v>
      </c>
      <c r="D665" s="7" t="s">
        <v>2018</v>
      </c>
      <c r="E665" s="7" t="s">
        <v>871</v>
      </c>
      <c r="F665" s="7" t="s">
        <v>872</v>
      </c>
      <c r="G665" s="7" t="s">
        <v>2070</v>
      </c>
      <c r="H665" s="7" t="s">
        <v>81</v>
      </c>
      <c r="I665" s="7" t="s">
        <v>168</v>
      </c>
      <c r="J665" s="7" t="s">
        <v>232</v>
      </c>
      <c r="K665" s="7" t="s">
        <v>169</v>
      </c>
      <c r="L665" s="7" t="s">
        <v>154</v>
      </c>
      <c r="M665" s="7" t="s">
        <v>93</v>
      </c>
      <c r="N665" s="7" t="s">
        <v>97</v>
      </c>
      <c r="O665" s="7" t="s">
        <v>167</v>
      </c>
      <c r="P665" s="7" t="s">
        <v>170</v>
      </c>
      <c r="Q665" s="7" t="s">
        <v>82</v>
      </c>
      <c r="R665" s="7" t="s">
        <v>213</v>
      </c>
      <c r="S665" s="7" t="s">
        <v>84</v>
      </c>
      <c r="T665" s="7" t="s">
        <v>112</v>
      </c>
      <c r="U665" s="7" t="s">
        <v>156</v>
      </c>
      <c r="V665" s="7" t="s">
        <v>202</v>
      </c>
      <c r="W665" s="7" t="s">
        <v>85</v>
      </c>
      <c r="X665" s="7" t="s">
        <v>97</v>
      </c>
      <c r="Y665" s="7" t="n">
        <v>1</v>
      </c>
      <c r="Z665" s="7" t="n">
        <v>0</v>
      </c>
      <c r="AA665" s="7" t="str">
        <f aca="false">IF(Y665&gt;Z665,"Win",IF(Y665&lt;Z665,"Loss","Draw"))</f>
        <v>Win</v>
      </c>
      <c r="AB665" s="7" t="s">
        <v>99</v>
      </c>
      <c r="AC665" s="7" t="s">
        <v>99</v>
      </c>
      <c r="AD665" s="7" t="s">
        <v>418</v>
      </c>
      <c r="AE665" s="7" t="s">
        <v>1994</v>
      </c>
      <c r="AF665" s="7" t="str">
        <f aca="false">IF(AD665&lt;AE665,AD665,AE665)</f>
        <v>Archers, Arrows, Bowler, Giant, Giant Snowball, Graveyard, Skeletons, Zappies</v>
      </c>
      <c r="AG665" s="7" t="str">
        <f aca="false">IF(AD665&lt;AE665,AE665,AD665)</f>
        <v>Baby Dragon, Cannon, Electro Spirit, Lightning, Mighty Miner, Royal Hogs, Skeletons, The Log</v>
      </c>
      <c r="AH665" s="7" t="str">
        <f aca="false">IF(AD665=AF665,AA665,IF(AA665="Win","Loss",IF(AA665="Loss","Win","Draw")))</f>
        <v>Loss</v>
      </c>
      <c r="AI665" s="7" t="s">
        <v>102</v>
      </c>
    </row>
    <row r="666" customFormat="false" ht="15" hidden="false" customHeight="true" outlineLevel="0" collapsed="false">
      <c r="A666" s="7" t="s">
        <v>2069</v>
      </c>
      <c r="B666" s="7" t="n">
        <v>2</v>
      </c>
      <c r="C666" s="7" t="s">
        <v>2017</v>
      </c>
      <c r="D666" s="7" t="s">
        <v>2018</v>
      </c>
      <c r="E666" s="7" t="s">
        <v>871</v>
      </c>
      <c r="F666" s="7" t="s">
        <v>872</v>
      </c>
      <c r="G666" s="7" t="s">
        <v>2071</v>
      </c>
      <c r="H666" s="7" t="s">
        <v>81</v>
      </c>
      <c r="I666" s="7" t="s">
        <v>114</v>
      </c>
      <c r="J666" s="7" t="s">
        <v>115</v>
      </c>
      <c r="K666" s="7" t="s">
        <v>116</v>
      </c>
      <c r="L666" s="7" t="s">
        <v>109</v>
      </c>
      <c r="M666" s="7" t="s">
        <v>94</v>
      </c>
      <c r="N666" s="7" t="s">
        <v>118</v>
      </c>
      <c r="O666" s="7" t="s">
        <v>117</v>
      </c>
      <c r="P666" s="7" t="s">
        <v>91</v>
      </c>
      <c r="Q666" s="7" t="s">
        <v>225</v>
      </c>
      <c r="R666" s="7" t="s">
        <v>141</v>
      </c>
      <c r="S666" s="7" t="s">
        <v>140</v>
      </c>
      <c r="T666" s="7" t="s">
        <v>226</v>
      </c>
      <c r="U666" s="7" t="s">
        <v>87</v>
      </c>
      <c r="V666" s="7" t="s">
        <v>111</v>
      </c>
      <c r="W666" s="7" t="s">
        <v>167</v>
      </c>
      <c r="X666" s="7" t="s">
        <v>113</v>
      </c>
      <c r="Y666" s="7" t="n">
        <v>0</v>
      </c>
      <c r="Z666" s="7" t="n">
        <v>1</v>
      </c>
      <c r="AA666" s="7" t="str">
        <f aca="false">IF(Y666&gt;Z666,"Win",IF(Y666&lt;Z666,"Loss","Draw"))</f>
        <v>Loss</v>
      </c>
      <c r="AB666" s="7" t="s">
        <v>99</v>
      </c>
      <c r="AC666" s="7" t="s">
        <v>99</v>
      </c>
      <c r="AD666" s="7" t="s">
        <v>623</v>
      </c>
      <c r="AE666" s="7" t="s">
        <v>1916</v>
      </c>
      <c r="AF666" s="7" t="str">
        <f aca="false">IF(AD666&lt;AE666,AD666,AE666)</f>
        <v>Barbarian Barrel, Fireball, Goblins, Minions, Mortar, Rascals, Ronin, Skeleton Barrel</v>
      </c>
      <c r="AG666" s="7" t="str">
        <f aca="false">IF(AD666&lt;AE666,AE666,AD666)</f>
        <v>Bats, Berserker, Bomb Tower, Fire Spirit, Magic Archer, Miner, The Log, Wall Breakers</v>
      </c>
      <c r="AH666" s="7" t="str">
        <f aca="false">IF(AD666=AF666,AA666,IF(AA666="Win","Loss",IF(AA666="Loss","Win","Draw")))</f>
        <v>Loss</v>
      </c>
      <c r="AI666" s="7" t="s">
        <v>102</v>
      </c>
    </row>
    <row r="667" customFormat="false" ht="15" hidden="false" customHeight="true" outlineLevel="0" collapsed="false">
      <c r="A667" s="7" t="s">
        <v>2069</v>
      </c>
      <c r="B667" s="7" t="n">
        <v>3</v>
      </c>
      <c r="C667" s="7" t="s">
        <v>2017</v>
      </c>
      <c r="D667" s="7" t="s">
        <v>2018</v>
      </c>
      <c r="E667" s="7" t="s">
        <v>871</v>
      </c>
      <c r="F667" s="7" t="s">
        <v>872</v>
      </c>
      <c r="G667" s="7" t="s">
        <v>2072</v>
      </c>
      <c r="H667" s="7" t="s">
        <v>81</v>
      </c>
      <c r="I667" s="7" t="s">
        <v>210</v>
      </c>
      <c r="J667" s="7" t="s">
        <v>213</v>
      </c>
      <c r="K667" s="7" t="s">
        <v>199</v>
      </c>
      <c r="L667" s="7" t="s">
        <v>182</v>
      </c>
      <c r="M667" s="7" t="s">
        <v>147</v>
      </c>
      <c r="N667" s="7" t="s">
        <v>227</v>
      </c>
      <c r="O667" s="7" t="s">
        <v>112</v>
      </c>
      <c r="P667" s="7" t="s">
        <v>135</v>
      </c>
      <c r="Q667" s="7" t="s">
        <v>169</v>
      </c>
      <c r="R667" s="7" t="s">
        <v>199</v>
      </c>
      <c r="S667" s="7" t="s">
        <v>200</v>
      </c>
      <c r="T667" s="7" t="s">
        <v>136</v>
      </c>
      <c r="U667" s="7" t="s">
        <v>154</v>
      </c>
      <c r="V667" s="7" t="s">
        <v>191</v>
      </c>
      <c r="W667" s="7" t="s">
        <v>336</v>
      </c>
      <c r="X667" s="7" t="s">
        <v>91</v>
      </c>
      <c r="Y667" s="7" t="n">
        <v>0</v>
      </c>
      <c r="Z667" s="7" t="n">
        <v>1</v>
      </c>
      <c r="AA667" s="7" t="str">
        <f aca="false">IF(Y667&gt;Z667,"Win",IF(Y667&lt;Z667,"Loss","Draw"))</f>
        <v>Loss</v>
      </c>
      <c r="AB667" s="7" t="s">
        <v>99</v>
      </c>
      <c r="AC667" s="7" t="s">
        <v>99</v>
      </c>
      <c r="AD667" s="7" t="s">
        <v>2073</v>
      </c>
      <c r="AE667" s="7" t="s">
        <v>778</v>
      </c>
      <c r="AF667" s="7" t="str">
        <f aca="false">IF(AD667&lt;AE667,AD667,AE667)</f>
        <v>Arrows, Bowler, Golden Knight, Hog Rider, Mega Knight, Mother Witch, Spirit Empress, Zap</v>
      </c>
      <c r="AG667" s="7" t="str">
        <f aca="false">IF(AD667&lt;AE667,AE667,AD667)</f>
        <v>Baby Dragon, Barbarian Barrel, Goblin Cage, Golden Knight, Golem, Ice Wizard, Lightning, Tornado</v>
      </c>
      <c r="AH667" s="7" t="str">
        <f aca="false">IF(AD667=AF667,AA667,IF(AA667="Win","Loss",IF(AA667="Loss","Win","Draw")))</f>
        <v>Loss</v>
      </c>
      <c r="AI667" s="7" t="s">
        <v>102</v>
      </c>
    </row>
    <row r="668" customFormat="false" ht="15" hidden="false" customHeight="true" outlineLevel="0" collapsed="false">
      <c r="A668" s="7" t="s">
        <v>2074</v>
      </c>
      <c r="B668" s="7" t="n">
        <v>1</v>
      </c>
      <c r="C668" s="7" t="s">
        <v>2017</v>
      </c>
      <c r="D668" s="7" t="s">
        <v>2018</v>
      </c>
      <c r="E668" s="7" t="s">
        <v>871</v>
      </c>
      <c r="F668" s="7" t="s">
        <v>872</v>
      </c>
      <c r="G668" s="7" t="s">
        <v>2075</v>
      </c>
      <c r="H668" s="7" t="s">
        <v>81</v>
      </c>
      <c r="I668" s="7" t="s">
        <v>142</v>
      </c>
      <c r="J668" s="7" t="s">
        <v>115</v>
      </c>
      <c r="K668" s="7" t="s">
        <v>287</v>
      </c>
      <c r="L668" s="7" t="s">
        <v>140</v>
      </c>
      <c r="M668" s="7" t="s">
        <v>334</v>
      </c>
      <c r="N668" s="7" t="s">
        <v>176</v>
      </c>
      <c r="O668" s="7" t="s">
        <v>111</v>
      </c>
      <c r="P668" s="7" t="s">
        <v>143</v>
      </c>
      <c r="Q668" s="7" t="s">
        <v>168</v>
      </c>
      <c r="R668" s="7" t="s">
        <v>232</v>
      </c>
      <c r="S668" s="7" t="s">
        <v>169</v>
      </c>
      <c r="T668" s="7" t="s">
        <v>154</v>
      </c>
      <c r="U668" s="7" t="s">
        <v>93</v>
      </c>
      <c r="V668" s="7" t="s">
        <v>167</v>
      </c>
      <c r="W668" s="7" t="s">
        <v>170</v>
      </c>
      <c r="X668" s="7" t="s">
        <v>97</v>
      </c>
      <c r="Y668" s="7" t="n">
        <v>0</v>
      </c>
      <c r="Z668" s="7" t="n">
        <v>1</v>
      </c>
      <c r="AA668" s="7" t="str">
        <f aca="false">IF(Y668&gt;Z668,"Win",IF(Y668&lt;Z668,"Loss","Draw"))</f>
        <v>Loss</v>
      </c>
      <c r="AB668" s="7" t="s">
        <v>99</v>
      </c>
      <c r="AC668" s="7" t="s">
        <v>99</v>
      </c>
      <c r="AD668" s="7" t="s">
        <v>394</v>
      </c>
      <c r="AE668" s="7" t="s">
        <v>418</v>
      </c>
      <c r="AF668" s="7" t="str">
        <f aca="false">IF(AD668&lt;AE668,AD668,AE668)</f>
        <v>Baby Dragon, Cannon, Electro Spirit, Lightning, Mighty Miner, Royal Hogs, Skeletons, The Log</v>
      </c>
      <c r="AG668" s="7" t="str">
        <f aca="false">IF(AD668&lt;AE668,AE668,AD668)</f>
        <v>Dart Goblin, Fire Spirit, Goblin Barrel, Goblins, Ice Spirit, Rocket, Valkyrie, Wall Breakers</v>
      </c>
      <c r="AH668" s="7" t="str">
        <f aca="false">IF(AD668=AF668,AA668,IF(AA668="Win","Loss",IF(AA668="Loss","Win","Draw")))</f>
        <v>Win</v>
      </c>
      <c r="AI668" s="7" t="s">
        <v>102</v>
      </c>
    </row>
    <row r="669" customFormat="false" ht="15" hidden="false" customHeight="true" outlineLevel="0" collapsed="false">
      <c r="A669" s="7" t="s">
        <v>2074</v>
      </c>
      <c r="B669" s="7" t="n">
        <v>2</v>
      </c>
      <c r="C669" s="7" t="s">
        <v>2017</v>
      </c>
      <c r="D669" s="7" t="s">
        <v>2018</v>
      </c>
      <c r="E669" s="7" t="s">
        <v>871</v>
      </c>
      <c r="F669" s="7" t="s">
        <v>872</v>
      </c>
      <c r="G669" s="7" t="s">
        <v>2076</v>
      </c>
      <c r="H669" s="7" t="s">
        <v>81</v>
      </c>
      <c r="I669" s="7" t="s">
        <v>375</v>
      </c>
      <c r="J669" s="7" t="s">
        <v>145</v>
      </c>
      <c r="K669" s="7" t="s">
        <v>135</v>
      </c>
      <c r="L669" s="7" t="s">
        <v>109</v>
      </c>
      <c r="M669" s="7" t="s">
        <v>87</v>
      </c>
      <c r="N669" s="7" t="s">
        <v>113</v>
      </c>
      <c r="O669" s="7" t="s">
        <v>336</v>
      </c>
      <c r="P669" s="7" t="s">
        <v>226</v>
      </c>
      <c r="Q669" s="7" t="s">
        <v>142</v>
      </c>
      <c r="R669" s="7" t="s">
        <v>141</v>
      </c>
      <c r="S669" s="7" t="s">
        <v>140</v>
      </c>
      <c r="T669" s="7" t="s">
        <v>287</v>
      </c>
      <c r="U669" s="7" t="s">
        <v>111</v>
      </c>
      <c r="V669" s="7" t="s">
        <v>143</v>
      </c>
      <c r="W669" s="7" t="s">
        <v>144</v>
      </c>
      <c r="X669" s="7" t="s">
        <v>120</v>
      </c>
      <c r="Y669" s="7" t="n">
        <v>1</v>
      </c>
      <c r="Z669" s="7" t="n">
        <v>0</v>
      </c>
      <c r="AA669" s="7" t="str">
        <f aca="false">IF(Y669&gt;Z669,"Win",IF(Y669&lt;Z669,"Loss","Draw"))</f>
        <v>Win</v>
      </c>
      <c r="AB669" s="7" t="s">
        <v>99</v>
      </c>
      <c r="AC669" s="7" t="s">
        <v>99</v>
      </c>
      <c r="AD669" s="7" t="s">
        <v>562</v>
      </c>
      <c r="AE669" s="7" t="s">
        <v>924</v>
      </c>
      <c r="AF669" s="7" t="str">
        <f aca="false">IF(AD669&lt;AE669,AD669,AE669)</f>
        <v>Balloon, Berserker, Bomb Tower, Executioner, Miner, Ronin, Tornado, Zap</v>
      </c>
      <c r="AG669" s="7" t="str">
        <f aca="false">IF(AD669&lt;AE669,AE669,AD669)</f>
        <v>Fire Spirit, Goblin Barrel, Ice Spirit, Magic Archer, Royal Delivery, Tesla, Valkyrie, Wall Breakers</v>
      </c>
      <c r="AH669" s="7" t="str">
        <f aca="false">IF(AD669=AF669,AA669,IF(AA669="Win","Loss",IF(AA669="Loss","Win","Draw")))</f>
        <v>Win</v>
      </c>
      <c r="AI669" s="7" t="s">
        <v>102</v>
      </c>
    </row>
    <row r="670" customFormat="false" ht="15" hidden="false" customHeight="true" outlineLevel="0" collapsed="false">
      <c r="A670" s="7" t="s">
        <v>2074</v>
      </c>
      <c r="B670" s="7" t="n">
        <v>3</v>
      </c>
      <c r="C670" s="7" t="s">
        <v>2017</v>
      </c>
      <c r="D670" s="7" t="s">
        <v>2018</v>
      </c>
      <c r="E670" s="7" t="s">
        <v>871</v>
      </c>
      <c r="F670" s="7" t="s">
        <v>872</v>
      </c>
      <c r="G670" s="7" t="s">
        <v>2077</v>
      </c>
      <c r="H670" s="7" t="s">
        <v>81</v>
      </c>
      <c r="I670" s="7" t="s">
        <v>90</v>
      </c>
      <c r="J670" s="7" t="s">
        <v>91</v>
      </c>
      <c r="K670" s="7" t="s">
        <v>92</v>
      </c>
      <c r="L670" s="7" t="s">
        <v>97</v>
      </c>
      <c r="M670" s="7" t="s">
        <v>95</v>
      </c>
      <c r="N670" s="7" t="s">
        <v>94</v>
      </c>
      <c r="O670" s="7" t="s">
        <v>93</v>
      </c>
      <c r="P670" s="7" t="s">
        <v>96</v>
      </c>
      <c r="Q670" s="7" t="s">
        <v>200</v>
      </c>
      <c r="R670" s="7" t="s">
        <v>131</v>
      </c>
      <c r="S670" s="7" t="s">
        <v>135</v>
      </c>
      <c r="T670" s="7" t="s">
        <v>148</v>
      </c>
      <c r="U670" s="7" t="s">
        <v>147</v>
      </c>
      <c r="V670" s="7" t="s">
        <v>94</v>
      </c>
      <c r="W670" s="7" t="s">
        <v>91</v>
      </c>
      <c r="X670" s="7" t="s">
        <v>109</v>
      </c>
      <c r="Y670" s="7" t="n">
        <v>0</v>
      </c>
      <c r="Z670" s="7" t="n">
        <v>1</v>
      </c>
      <c r="AA670" s="7" t="str">
        <f aca="false">IF(Y670&gt;Z670,"Win",IF(Y670&lt;Z670,"Loss","Draw"))</f>
        <v>Loss</v>
      </c>
      <c r="AB670" s="7" t="s">
        <v>99</v>
      </c>
      <c r="AC670" s="7" t="s">
        <v>99</v>
      </c>
      <c r="AD670" s="7" t="s">
        <v>101</v>
      </c>
      <c r="AE670" s="7" t="s">
        <v>2078</v>
      </c>
      <c r="AF670" s="7" t="str">
        <f aca="false">IF(AD670&lt;AE670,AD670,AE670)</f>
        <v>Barbarian Barrel, Electro Spirit, Fireball, Fisherman, Hunter, Royal Ghost, Royal Giant, Skeletons</v>
      </c>
      <c r="AG670" s="7" t="str">
        <f aca="false">IF(AD670&lt;AE670,AE670,AD670)</f>
        <v>Barbarian Barrel, Fireball, Goblin Cage, Lava Hound, Mega Minion, Ronin, Spirit Empress, Zap</v>
      </c>
      <c r="AH670" s="7" t="str">
        <f aca="false">IF(AD670=AF670,AA670,IF(AA670="Win","Loss",IF(AA670="Loss","Win","Draw")))</f>
        <v>Loss</v>
      </c>
      <c r="AI670" s="7" t="s">
        <v>102</v>
      </c>
    </row>
    <row r="671" customFormat="false" ht="16.5" hidden="false" customHeight="true" outlineLevel="0" collapsed="false">
      <c r="A671" s="5" t="s">
        <v>2079</v>
      </c>
      <c r="B671" s="5" t="n">
        <v>1</v>
      </c>
      <c r="C671" s="5" t="s">
        <v>2017</v>
      </c>
      <c r="D671" s="5" t="s">
        <v>2018</v>
      </c>
      <c r="E671" s="5" t="s">
        <v>2080</v>
      </c>
      <c r="F671" s="5" t="s">
        <v>2081</v>
      </c>
      <c r="G671" s="5" t="s">
        <v>2082</v>
      </c>
      <c r="H671" s="5" t="s">
        <v>81</v>
      </c>
      <c r="I671" s="5" t="s">
        <v>168</v>
      </c>
      <c r="J671" s="5" t="s">
        <v>232</v>
      </c>
      <c r="K671" s="5" t="s">
        <v>169</v>
      </c>
      <c r="L671" s="5" t="s">
        <v>154</v>
      </c>
      <c r="M671" s="5" t="s">
        <v>97</v>
      </c>
      <c r="N671" s="5" t="s">
        <v>93</v>
      </c>
      <c r="O671" s="5" t="s">
        <v>167</v>
      </c>
      <c r="P671" s="5" t="s">
        <v>170</v>
      </c>
      <c r="Q671" s="5" t="s">
        <v>375</v>
      </c>
      <c r="R671" s="5" t="s">
        <v>115</v>
      </c>
      <c r="S671" s="5" t="s">
        <v>287</v>
      </c>
      <c r="T671" s="5" t="s">
        <v>182</v>
      </c>
      <c r="U671" s="5" t="s">
        <v>334</v>
      </c>
      <c r="V671" s="5" t="s">
        <v>336</v>
      </c>
      <c r="W671" s="5" t="s">
        <v>143</v>
      </c>
      <c r="X671" s="5" t="s">
        <v>167</v>
      </c>
      <c r="Y671" s="5" t="n">
        <v>1</v>
      </c>
      <c r="Z671" s="5" t="n">
        <v>0</v>
      </c>
      <c r="AA671" s="5" t="str">
        <f aca="false">IF(Y671&gt;Z671,"Win",IF(Y671&lt;Z671,"Loss","Draw"))</f>
        <v>Win</v>
      </c>
      <c r="AB671" s="5" t="s">
        <v>98</v>
      </c>
      <c r="AC671" s="5" t="s">
        <v>99</v>
      </c>
      <c r="AD671" s="5" t="s">
        <v>418</v>
      </c>
      <c r="AE671" s="5" t="s">
        <v>2083</v>
      </c>
      <c r="AF671" s="5" t="str">
        <f aca="false">IF(AD671&lt;AE671,AD671,AE671)</f>
        <v>Baby Dragon, Cannon, Electro Spirit, Lightning, Mighty Miner, Royal Hogs, Skeletons, The Log</v>
      </c>
      <c r="AG671" s="5" t="str">
        <f aca="false">IF(AD671&lt;AE671,AE671,AD671)</f>
        <v>Executioner, Goblins, Hog Rider, Ice Spirit, Rocket, The Log, Tornado, Valkyrie</v>
      </c>
      <c r="AH671" s="5" t="str">
        <f aca="false">IF(AD671=AF671,AA671,IF(AA671="Win","Loss",IF(AA671="Loss","Win","Draw")))</f>
        <v>Win</v>
      </c>
      <c r="AI671" s="5" t="s">
        <v>123</v>
      </c>
    </row>
    <row r="672" customFormat="false" ht="16.5" hidden="false" customHeight="true" outlineLevel="0" collapsed="false">
      <c r="A672" s="5" t="s">
        <v>2079</v>
      </c>
      <c r="B672" s="5" t="n">
        <v>2</v>
      </c>
      <c r="C672" s="5" t="s">
        <v>2017</v>
      </c>
      <c r="D672" s="5" t="s">
        <v>2018</v>
      </c>
      <c r="E672" s="5" t="s">
        <v>2080</v>
      </c>
      <c r="F672" s="5" t="s">
        <v>2081</v>
      </c>
      <c r="G672" s="5" t="s">
        <v>2084</v>
      </c>
      <c r="H672" s="5" t="s">
        <v>81</v>
      </c>
      <c r="I672" s="5" t="s">
        <v>82</v>
      </c>
      <c r="J672" s="5" t="s">
        <v>83</v>
      </c>
      <c r="K672" s="5" t="s">
        <v>84</v>
      </c>
      <c r="L672" s="5" t="s">
        <v>85</v>
      </c>
      <c r="M672" s="5" t="s">
        <v>86</v>
      </c>
      <c r="N672" s="5" t="s">
        <v>88</v>
      </c>
      <c r="O672" s="5" t="s">
        <v>89</v>
      </c>
      <c r="P672" s="5" t="s">
        <v>143</v>
      </c>
      <c r="Q672" s="5" t="s">
        <v>114</v>
      </c>
      <c r="R672" s="5" t="s">
        <v>91</v>
      </c>
      <c r="S672" s="5" t="s">
        <v>116</v>
      </c>
      <c r="T672" s="5" t="s">
        <v>119</v>
      </c>
      <c r="U672" s="5" t="s">
        <v>94</v>
      </c>
      <c r="V672" s="5" t="s">
        <v>655</v>
      </c>
      <c r="W672" s="5" t="s">
        <v>117</v>
      </c>
      <c r="X672" s="5" t="s">
        <v>118</v>
      </c>
      <c r="Y672" s="5" t="n">
        <v>0</v>
      </c>
      <c r="Z672" s="5" t="n">
        <v>1</v>
      </c>
      <c r="AA672" s="5" t="str">
        <f aca="false">IF(Y672&gt;Z672,"Win",IF(Y672&lt;Z672,"Loss","Draw"))</f>
        <v>Loss</v>
      </c>
      <c r="AB672" s="5" t="s">
        <v>98</v>
      </c>
      <c r="AC672" s="5" t="s">
        <v>99</v>
      </c>
      <c r="AD672" s="5" t="s">
        <v>627</v>
      </c>
      <c r="AE672" s="5" t="s">
        <v>2085</v>
      </c>
      <c r="AF672" s="5" t="str">
        <f aca="false">IF(AD672&lt;AE672,AD672,AE672)</f>
        <v>Archers, Dark Prince, Giant Snowball, Goblin Demolisher, Goblin Hut, Graveyard, Ice Spirit, Poison</v>
      </c>
      <c r="AG672" s="5" t="str">
        <f aca="false">IF(AD672&lt;AE672,AE672,AD672)</f>
        <v>Barbarian Barrel, Cannon Cart, Fireball, Goblin Gang, Minions, Mortar, Rascals, Skeleton Barrel</v>
      </c>
      <c r="AH672" s="5" t="str">
        <f aca="false">IF(AD672=AF672,AA672,IF(AA672="Win","Loss",IF(AA672="Loss","Win","Draw")))</f>
        <v>Loss</v>
      </c>
      <c r="AI672" s="5" t="s">
        <v>123</v>
      </c>
    </row>
    <row r="673" customFormat="false" ht="16.5" hidden="false" customHeight="true" outlineLevel="0" collapsed="false">
      <c r="A673" s="5" t="s">
        <v>2079</v>
      </c>
      <c r="B673" s="5" t="n">
        <v>3</v>
      </c>
      <c r="C673" s="5" t="s">
        <v>2017</v>
      </c>
      <c r="D673" s="5" t="s">
        <v>2018</v>
      </c>
      <c r="E673" s="5" t="s">
        <v>2080</v>
      </c>
      <c r="F673" s="5" t="s">
        <v>2081</v>
      </c>
      <c r="G673" s="5" t="s">
        <v>2086</v>
      </c>
      <c r="H673" s="5" t="s">
        <v>81</v>
      </c>
      <c r="I673" s="5" t="s">
        <v>239</v>
      </c>
      <c r="J673" s="5" t="s">
        <v>199</v>
      </c>
      <c r="K673" s="5" t="s">
        <v>210</v>
      </c>
      <c r="L673" s="5" t="s">
        <v>227</v>
      </c>
      <c r="M673" s="5" t="s">
        <v>109</v>
      </c>
      <c r="N673" s="5" t="s">
        <v>240</v>
      </c>
      <c r="O673" s="5" t="s">
        <v>202</v>
      </c>
      <c r="P673" s="5" t="s">
        <v>112</v>
      </c>
      <c r="Q673" s="5" t="s">
        <v>200</v>
      </c>
      <c r="R673" s="5" t="s">
        <v>145</v>
      </c>
      <c r="S673" s="5" t="s">
        <v>169</v>
      </c>
      <c r="T673" s="5" t="s">
        <v>112</v>
      </c>
      <c r="U673" s="5" t="s">
        <v>154</v>
      </c>
      <c r="V673" s="5" t="s">
        <v>148</v>
      </c>
      <c r="W673" s="5" t="s">
        <v>110</v>
      </c>
      <c r="X673" s="5" t="s">
        <v>131</v>
      </c>
      <c r="Y673" s="5" t="n">
        <v>3</v>
      </c>
      <c r="Z673" s="5" t="n">
        <v>0</v>
      </c>
      <c r="AA673" s="5" t="str">
        <f aca="false">IF(Y673&gt;Z673,"Win",IF(Y673&lt;Z673,"Loss","Draw"))</f>
        <v>Win</v>
      </c>
      <c r="AB673" s="5" t="s">
        <v>98</v>
      </c>
      <c r="AC673" s="5" t="s">
        <v>99</v>
      </c>
      <c r="AD673" s="5" t="s">
        <v>242</v>
      </c>
      <c r="AE673" s="5" t="s">
        <v>2087</v>
      </c>
      <c r="AF673" s="5" t="str">
        <f aca="false">IF(AD673&lt;AE673,AD673,AE673)</f>
        <v>Arrows, Baby Dragon, Balloon, Goblin Cage, Guards, Lava Hound, Lightning, Mega Minion</v>
      </c>
      <c r="AG673" s="5" t="str">
        <f aca="false">IF(AD673&lt;AE673,AE673,AD673)</f>
        <v>Arrows, Bandit, Battle Ram, Golden Knight, Mega Knight, Mother Witch, Ronin, Zappies</v>
      </c>
      <c r="AH673" s="5" t="str">
        <f aca="false">IF(AD673=AF673,AA673,IF(AA673="Win","Loss",IF(AA673="Loss","Win","Draw")))</f>
        <v>Loss</v>
      </c>
      <c r="AI673" s="5" t="s">
        <v>123</v>
      </c>
    </row>
    <row r="674" customFormat="false" ht="16.5" hidden="false" customHeight="true" outlineLevel="0" collapsed="false">
      <c r="A674" s="5" t="s">
        <v>2088</v>
      </c>
      <c r="B674" s="5" t="n">
        <v>1</v>
      </c>
      <c r="C674" s="5" t="s">
        <v>2017</v>
      </c>
      <c r="D674" s="5" t="s">
        <v>2018</v>
      </c>
      <c r="E674" s="5" t="s">
        <v>2089</v>
      </c>
      <c r="F674" s="5" t="s">
        <v>2090</v>
      </c>
      <c r="G674" s="5" t="s">
        <v>2091</v>
      </c>
      <c r="H674" s="5" t="s">
        <v>668</v>
      </c>
      <c r="I674" s="5" t="s">
        <v>293</v>
      </c>
      <c r="J674" s="5" t="s">
        <v>91</v>
      </c>
      <c r="K674" s="5" t="s">
        <v>144</v>
      </c>
      <c r="L674" s="5" t="s">
        <v>85</v>
      </c>
      <c r="M674" s="5" t="s">
        <v>128</v>
      </c>
      <c r="N674" s="5" t="s">
        <v>88</v>
      </c>
      <c r="O674" s="5" t="s">
        <v>97</v>
      </c>
      <c r="P674" s="5" t="s">
        <v>143</v>
      </c>
      <c r="Q674" s="5" t="s">
        <v>140</v>
      </c>
      <c r="R674" s="5" t="s">
        <v>141</v>
      </c>
      <c r="S674" s="5" t="s">
        <v>225</v>
      </c>
      <c r="T674" s="5" t="s">
        <v>226</v>
      </c>
      <c r="U674" s="5" t="s">
        <v>87</v>
      </c>
      <c r="V674" s="5" t="s">
        <v>111</v>
      </c>
      <c r="W674" s="5" t="s">
        <v>120</v>
      </c>
      <c r="X674" s="5" t="s">
        <v>113</v>
      </c>
      <c r="Y674" s="5" t="n">
        <v>1</v>
      </c>
      <c r="Z674" s="5" t="n">
        <v>0</v>
      </c>
      <c r="AA674" s="5" t="str">
        <f aca="false">IF(Y674&gt;Z674,"Win",IF(Y674&lt;Z674,"Loss","Draw"))</f>
        <v>Win</v>
      </c>
      <c r="AB674" s="5" t="s">
        <v>98</v>
      </c>
      <c r="AC674" s="5" t="s">
        <v>99</v>
      </c>
      <c r="AD674" s="5" t="s">
        <v>410</v>
      </c>
      <c r="AE674" s="5" t="s">
        <v>228</v>
      </c>
      <c r="AF674" s="5" t="str">
        <f aca="false">IF(AD674&lt;AE674,AD674,AE674)</f>
        <v>Barbarian Barrel, Furnace, Graveyard, Ice Spirit, Knight, Poison, Skeletons, Tesla</v>
      </c>
      <c r="AG674" s="5" t="str">
        <f aca="false">IF(AD674&lt;AE674,AE674,AD674)</f>
        <v>Bats, Berserker, Bomb Tower, Fire Spirit, Magic Archer, Miner, Royal Delivery, Wall Breakers</v>
      </c>
      <c r="AH674" s="5" t="str">
        <f aca="false">IF(AD674=AF674,AA674,IF(AA674="Win","Loss",IF(AA674="Loss","Win","Draw")))</f>
        <v>Win</v>
      </c>
      <c r="AI674" s="5" t="s">
        <v>123</v>
      </c>
    </row>
    <row r="675" customFormat="false" ht="16.5" hidden="false" customHeight="true" outlineLevel="0" collapsed="false">
      <c r="A675" s="5" t="s">
        <v>2088</v>
      </c>
      <c r="B675" s="5" t="n">
        <v>2</v>
      </c>
      <c r="C675" s="5" t="s">
        <v>2017</v>
      </c>
      <c r="D675" s="5" t="s">
        <v>2018</v>
      </c>
      <c r="E675" s="5" t="s">
        <v>2089</v>
      </c>
      <c r="F675" s="5" t="s">
        <v>2090</v>
      </c>
      <c r="G675" s="5" t="s">
        <v>2092</v>
      </c>
      <c r="H675" s="5" t="s">
        <v>81</v>
      </c>
      <c r="I675" s="5" t="s">
        <v>140</v>
      </c>
      <c r="J675" s="5" t="s">
        <v>141</v>
      </c>
      <c r="K675" s="5" t="s">
        <v>225</v>
      </c>
      <c r="L675" s="5" t="s">
        <v>226</v>
      </c>
      <c r="M675" s="5" t="s">
        <v>109</v>
      </c>
      <c r="N675" s="5" t="s">
        <v>111</v>
      </c>
      <c r="O675" s="5" t="s">
        <v>120</v>
      </c>
      <c r="P675" s="5" t="s">
        <v>113</v>
      </c>
      <c r="Q675" s="5" t="s">
        <v>239</v>
      </c>
      <c r="R675" s="5" t="s">
        <v>180</v>
      </c>
      <c r="S675" s="5" t="s">
        <v>92</v>
      </c>
      <c r="T675" s="5" t="s">
        <v>327</v>
      </c>
      <c r="U675" s="5" t="s">
        <v>202</v>
      </c>
      <c r="V675" s="5" t="s">
        <v>95</v>
      </c>
      <c r="W675" s="5" t="s">
        <v>257</v>
      </c>
      <c r="X675" s="5" t="s">
        <v>91</v>
      </c>
      <c r="Y675" s="5" t="n">
        <v>1</v>
      </c>
      <c r="Z675" s="5" t="n">
        <v>0</v>
      </c>
      <c r="AA675" s="5" t="str">
        <f aca="false">IF(Y675&gt;Z675,"Win",IF(Y675&lt;Z675,"Loss","Draw"))</f>
        <v>Win</v>
      </c>
      <c r="AB675" s="5" t="s">
        <v>98</v>
      </c>
      <c r="AC675" s="5" t="s">
        <v>99</v>
      </c>
      <c r="AD675" s="5" t="s">
        <v>497</v>
      </c>
      <c r="AE675" s="5" t="s">
        <v>2093</v>
      </c>
      <c r="AF675" s="5" t="str">
        <f aca="false">IF(AD675&lt;AE675,AD675,AE675)</f>
        <v>Barbarian Barrel, Battle Ram, Fisherman, Giant Skeleton, Royal Ghost, Vines, Wizard, Zappies</v>
      </c>
      <c r="AG675" s="5" t="str">
        <f aca="false">IF(AD675&lt;AE675,AE675,AD675)</f>
        <v>Bats, Bomb Tower, Fire Spirit, Magic Archer, Miner, Ronin, Royal Delivery, Wall Breakers</v>
      </c>
      <c r="AH675" s="5" t="str">
        <f aca="false">IF(AD675=AF675,AA675,IF(AA675="Win","Loss",IF(AA675="Loss","Win","Draw")))</f>
        <v>Loss</v>
      </c>
      <c r="AI675" s="5" t="s">
        <v>123</v>
      </c>
    </row>
    <row r="676" customFormat="false" ht="15" hidden="false" customHeight="true" outlineLevel="0" collapsed="false">
      <c r="A676" s="5" t="s">
        <v>2094</v>
      </c>
      <c r="B676" s="5" t="n">
        <v>1</v>
      </c>
      <c r="C676" s="5" t="s">
        <v>2017</v>
      </c>
      <c r="D676" s="5" t="s">
        <v>2018</v>
      </c>
      <c r="E676" s="5" t="s">
        <v>2095</v>
      </c>
      <c r="F676" s="5" t="s">
        <v>2096</v>
      </c>
      <c r="G676" s="5" t="s">
        <v>2097</v>
      </c>
      <c r="H676" s="5" t="s">
        <v>81</v>
      </c>
      <c r="I676" s="5" t="s">
        <v>90</v>
      </c>
      <c r="J676" s="5" t="s">
        <v>149</v>
      </c>
      <c r="K676" s="5" t="s">
        <v>181</v>
      </c>
      <c r="L676" s="5" t="s">
        <v>95</v>
      </c>
      <c r="M676" s="5" t="s">
        <v>94</v>
      </c>
      <c r="N676" s="5" t="s">
        <v>146</v>
      </c>
      <c r="O676" s="5" t="s">
        <v>202</v>
      </c>
      <c r="P676" s="5" t="s">
        <v>167</v>
      </c>
      <c r="Q676" s="5" t="s">
        <v>132</v>
      </c>
      <c r="R676" s="5" t="s">
        <v>131</v>
      </c>
      <c r="S676" s="5" t="s">
        <v>135</v>
      </c>
      <c r="T676" s="5" t="s">
        <v>136</v>
      </c>
      <c r="U676" s="5" t="s">
        <v>133</v>
      </c>
      <c r="V676" s="5" t="s">
        <v>109</v>
      </c>
      <c r="W676" s="5" t="s">
        <v>94</v>
      </c>
      <c r="X676" s="5" t="s">
        <v>130</v>
      </c>
      <c r="Y676" s="5" t="n">
        <v>0</v>
      </c>
      <c r="Z676" s="5" t="n">
        <v>1</v>
      </c>
      <c r="AA676" s="5" t="str">
        <f aca="false">IF(Y676&gt;Z676,"Win",IF(Y676&lt;Z676,"Loss","Draw"))</f>
        <v>Loss</v>
      </c>
      <c r="AB676" s="5" t="s">
        <v>98</v>
      </c>
      <c r="AC676" s="5" t="s">
        <v>99</v>
      </c>
      <c r="AD676" s="5" t="s">
        <v>414</v>
      </c>
      <c r="AE676" s="5" t="s">
        <v>2098</v>
      </c>
      <c r="AF676" s="5" t="str">
        <f aca="false">IF(AD676&lt;AE676,AD676,AE676)</f>
        <v>Bomber, Fireball, Golem, Lumberjack, Mega Minion, Night Witch, Ronin, Zap</v>
      </c>
      <c r="AG676" s="5" t="str">
        <f aca="false">IF(AD676&lt;AE676,AE676,AD676)</f>
        <v>Fireball, Fisherman, Monk, Royal Giant, Skeleton Dragons, The Log, Tombstone, Zappies</v>
      </c>
      <c r="AH676" s="5" t="str">
        <f aca="false">IF(AD676=AF676,AA676,IF(AA676="Win","Loss",IF(AA676="Loss","Win","Draw")))</f>
        <v>Win</v>
      </c>
      <c r="AI676" s="5" t="s">
        <v>123</v>
      </c>
    </row>
    <row r="677" customFormat="false" ht="15" hidden="false" customHeight="true" outlineLevel="0" collapsed="false">
      <c r="A677" s="5" t="s">
        <v>2094</v>
      </c>
      <c r="B677" s="5" t="n">
        <v>2</v>
      </c>
      <c r="C677" s="5" t="s">
        <v>2017</v>
      </c>
      <c r="D677" s="5" t="s">
        <v>2018</v>
      </c>
      <c r="E677" s="5" t="s">
        <v>2095</v>
      </c>
      <c r="F677" s="5" t="s">
        <v>2096</v>
      </c>
      <c r="G677" s="5" t="s">
        <v>2099</v>
      </c>
      <c r="H677" s="5" t="s">
        <v>81</v>
      </c>
      <c r="I677" s="5" t="s">
        <v>375</v>
      </c>
      <c r="J677" s="5" t="s">
        <v>145</v>
      </c>
      <c r="K677" s="5" t="s">
        <v>135</v>
      </c>
      <c r="L677" s="5" t="s">
        <v>226</v>
      </c>
      <c r="M677" s="5" t="s">
        <v>128</v>
      </c>
      <c r="N677" s="5" t="s">
        <v>97</v>
      </c>
      <c r="O677" s="5" t="s">
        <v>336</v>
      </c>
      <c r="P677" s="5" t="s">
        <v>113</v>
      </c>
      <c r="Q677" s="5" t="s">
        <v>1087</v>
      </c>
      <c r="R677" s="5" t="s">
        <v>145</v>
      </c>
      <c r="S677" s="5" t="s">
        <v>319</v>
      </c>
      <c r="T677" s="5" t="s">
        <v>148</v>
      </c>
      <c r="U677" s="5" t="s">
        <v>655</v>
      </c>
      <c r="V677" s="5" t="s">
        <v>112</v>
      </c>
      <c r="W677" s="5" t="s">
        <v>117</v>
      </c>
      <c r="X677" s="5" t="s">
        <v>226</v>
      </c>
      <c r="Y677" s="5" t="n">
        <v>1</v>
      </c>
      <c r="Z677" s="5" t="n">
        <v>0</v>
      </c>
      <c r="AA677" s="5" t="str">
        <f aca="false">IF(Y677&gt;Z677,"Win",IF(Y677&lt;Z677,"Loss","Draw"))</f>
        <v>Win</v>
      </c>
      <c r="AB677" s="5" t="s">
        <v>98</v>
      </c>
      <c r="AC677" s="5" t="s">
        <v>99</v>
      </c>
      <c r="AD677" s="5" t="s">
        <v>491</v>
      </c>
      <c r="AE677" s="5" t="s">
        <v>2100</v>
      </c>
      <c r="AF677" s="5" t="str">
        <f aca="false">IF(AD677&lt;AE677,AD677,AE677)</f>
        <v>Arrows, Balloon, Goblin Gang, Lava Hound, Miner, Minion Horde, Minions, Skeleton Army</v>
      </c>
      <c r="AG677" s="5" t="str">
        <f aca="false">IF(AD677&lt;AE677,AE677,AD677)</f>
        <v>Balloon, Bomb Tower, Executioner, Knight, Miner, Skeletons, Tornado, Zap</v>
      </c>
      <c r="AH677" s="5" t="str">
        <f aca="false">IF(AD677=AF677,AA677,IF(AA677="Win","Loss",IF(AA677="Loss","Win","Draw")))</f>
        <v>Loss</v>
      </c>
      <c r="AI677" s="5" t="s">
        <v>123</v>
      </c>
    </row>
    <row r="678" customFormat="false" ht="15" hidden="false" customHeight="true" outlineLevel="0" collapsed="false">
      <c r="A678" s="5" t="s">
        <v>2094</v>
      </c>
      <c r="B678" s="5" t="n">
        <v>3</v>
      </c>
      <c r="C678" s="5" t="s">
        <v>2017</v>
      </c>
      <c r="D678" s="5" t="s">
        <v>2018</v>
      </c>
      <c r="E678" s="5" t="s">
        <v>2095</v>
      </c>
      <c r="F678" s="5" t="s">
        <v>2096</v>
      </c>
      <c r="G678" s="5" t="s">
        <v>2101</v>
      </c>
      <c r="H678" s="5" t="s">
        <v>81</v>
      </c>
      <c r="I678" s="5" t="s">
        <v>84</v>
      </c>
      <c r="J678" s="5" t="s">
        <v>83</v>
      </c>
      <c r="K678" s="5" t="s">
        <v>82</v>
      </c>
      <c r="L678" s="5" t="s">
        <v>86</v>
      </c>
      <c r="M678" s="5" t="s">
        <v>143</v>
      </c>
      <c r="N678" s="5" t="s">
        <v>88</v>
      </c>
      <c r="O678" s="5" t="s">
        <v>89</v>
      </c>
      <c r="P678" s="5" t="s">
        <v>85</v>
      </c>
      <c r="Q678" s="5" t="s">
        <v>128</v>
      </c>
      <c r="R678" s="5" t="s">
        <v>91</v>
      </c>
      <c r="S678" s="5" t="s">
        <v>169</v>
      </c>
      <c r="T678" s="5" t="s">
        <v>85</v>
      </c>
      <c r="U678" s="5" t="s">
        <v>191</v>
      </c>
      <c r="V678" s="5" t="s">
        <v>88</v>
      </c>
      <c r="W678" s="5" t="s">
        <v>336</v>
      </c>
      <c r="X678" s="5" t="s">
        <v>149</v>
      </c>
      <c r="Y678" s="5" t="n">
        <v>1</v>
      </c>
      <c r="Z678" s="5" t="n">
        <v>0</v>
      </c>
      <c r="AA678" s="5" t="str">
        <f aca="false">IF(Y678&gt;Z678,"Win",IF(Y678&lt;Z678,"Loss","Draw"))</f>
        <v>Win</v>
      </c>
      <c r="AB678" s="5" t="s">
        <v>98</v>
      </c>
      <c r="AC678" s="5" t="s">
        <v>99</v>
      </c>
      <c r="AD678" s="5" t="s">
        <v>627</v>
      </c>
      <c r="AE678" s="5" t="s">
        <v>2102</v>
      </c>
      <c r="AF678" s="5" t="str">
        <f aca="false">IF(AD678&lt;AE678,AD678,AE678)</f>
        <v>Archers, Dark Prince, Giant Snowball, Goblin Demolisher, Goblin Hut, Graveyard, Ice Spirit, Poison</v>
      </c>
      <c r="AG678" s="5" t="str">
        <f aca="false">IF(AD678&lt;AE678,AE678,AD678)</f>
        <v>Baby Dragon, Barbarian Barrel, Graveyard, Ice Wizard, Knight, Poison, Tombstone, Tornado</v>
      </c>
      <c r="AH678" s="5" t="str">
        <f aca="false">IF(AD678=AF678,AA678,IF(AA678="Win","Loss",IF(AA678="Loss","Win","Draw")))</f>
        <v>Win</v>
      </c>
      <c r="AI678" s="5" t="s">
        <v>123</v>
      </c>
    </row>
    <row r="679" customFormat="false" ht="15" hidden="false" customHeight="true" outlineLevel="0" collapsed="false">
      <c r="A679" s="5" t="s">
        <v>2103</v>
      </c>
      <c r="B679" s="5" t="n">
        <v>1</v>
      </c>
      <c r="C679" s="5" t="s">
        <v>2017</v>
      </c>
      <c r="D679" s="5" t="s">
        <v>2018</v>
      </c>
      <c r="E679" s="5" t="s">
        <v>2104</v>
      </c>
      <c r="F679" s="5" t="s">
        <v>2105</v>
      </c>
      <c r="G679" s="5" t="s">
        <v>2106</v>
      </c>
      <c r="H679" s="5" t="s">
        <v>81</v>
      </c>
      <c r="I679" s="5" t="s">
        <v>169</v>
      </c>
      <c r="J679" s="5" t="s">
        <v>199</v>
      </c>
      <c r="K679" s="5" t="s">
        <v>200</v>
      </c>
      <c r="L679" s="5" t="s">
        <v>136</v>
      </c>
      <c r="M679" s="5" t="s">
        <v>154</v>
      </c>
      <c r="N679" s="5" t="s">
        <v>191</v>
      </c>
      <c r="O679" s="5" t="s">
        <v>336</v>
      </c>
      <c r="P679" s="5" t="s">
        <v>91</v>
      </c>
      <c r="Q679" s="5" t="s">
        <v>239</v>
      </c>
      <c r="R679" s="5" t="s">
        <v>180</v>
      </c>
      <c r="S679" s="5" t="s">
        <v>132</v>
      </c>
      <c r="T679" s="5" t="s">
        <v>83</v>
      </c>
      <c r="U679" s="5" t="s">
        <v>257</v>
      </c>
      <c r="V679" s="5" t="s">
        <v>202</v>
      </c>
      <c r="W679" s="5" t="s">
        <v>91</v>
      </c>
      <c r="X679" s="5" t="s">
        <v>327</v>
      </c>
      <c r="Y679" s="5" t="n">
        <v>0</v>
      </c>
      <c r="Z679" s="5" t="n">
        <v>1</v>
      </c>
      <c r="AA679" s="5" t="str">
        <f aca="false">IF(Y679&gt;Z679,"Win",IF(Y679&lt;Z679,"Loss","Draw"))</f>
        <v>Loss</v>
      </c>
      <c r="AB679" s="5" t="s">
        <v>98</v>
      </c>
      <c r="AC679" s="5" t="s">
        <v>99</v>
      </c>
      <c r="AD679" s="5" t="s">
        <v>778</v>
      </c>
      <c r="AE679" s="5" t="s">
        <v>2107</v>
      </c>
      <c r="AF679" s="5" t="str">
        <f aca="false">IF(AD679&lt;AE679,AD679,AE679)</f>
        <v>Baby Dragon, Barbarian Barrel, Goblin Cage, Golden Knight, Golem, Ice Wizard, Lightning, Tornado</v>
      </c>
      <c r="AG679" s="5" t="str">
        <f aca="false">IF(AD679&lt;AE679,AE679,AD679)</f>
        <v>Barbarian Barrel, Battle Ram, Dark Prince, Giant Skeleton, Lumberjack, Vines, Wizard, Zappies</v>
      </c>
      <c r="AH679" s="5" t="str">
        <f aca="false">IF(AD679=AF679,AA679,IF(AA679="Win","Loss",IF(AA679="Loss","Win","Draw")))</f>
        <v>Loss</v>
      </c>
      <c r="AI679" s="5" t="s">
        <v>123</v>
      </c>
    </row>
    <row r="680" customFormat="false" ht="15" hidden="false" customHeight="true" outlineLevel="0" collapsed="false">
      <c r="A680" s="5" t="s">
        <v>2103</v>
      </c>
      <c r="B680" s="5" t="n">
        <v>2</v>
      </c>
      <c r="C680" s="5" t="s">
        <v>2017</v>
      </c>
      <c r="D680" s="5" t="s">
        <v>2018</v>
      </c>
      <c r="E680" s="5" t="s">
        <v>2104</v>
      </c>
      <c r="F680" s="5" t="s">
        <v>2105</v>
      </c>
      <c r="G680" s="5" t="s">
        <v>1881</v>
      </c>
      <c r="H680" s="5" t="s">
        <v>408</v>
      </c>
      <c r="I680" s="5" t="s">
        <v>142</v>
      </c>
      <c r="J680" s="5" t="s">
        <v>141</v>
      </c>
      <c r="K680" s="5" t="s">
        <v>140</v>
      </c>
      <c r="L680" s="5" t="s">
        <v>111</v>
      </c>
      <c r="M680" s="5" t="s">
        <v>120</v>
      </c>
      <c r="N680" s="5" t="s">
        <v>144</v>
      </c>
      <c r="O680" s="5" t="s">
        <v>143</v>
      </c>
      <c r="P680" s="5" t="s">
        <v>87</v>
      </c>
      <c r="Q680" s="5" t="s">
        <v>293</v>
      </c>
      <c r="R680" s="5" t="s">
        <v>199</v>
      </c>
      <c r="S680" s="5" t="s">
        <v>210</v>
      </c>
      <c r="T680" s="5" t="s">
        <v>240</v>
      </c>
      <c r="U680" s="5" t="s">
        <v>146</v>
      </c>
      <c r="V680" s="5" t="s">
        <v>393</v>
      </c>
      <c r="W680" s="5" t="s">
        <v>231</v>
      </c>
      <c r="X680" s="5" t="s">
        <v>112</v>
      </c>
      <c r="Y680" s="5" t="n">
        <v>0</v>
      </c>
      <c r="Z680" s="5" t="n">
        <v>1</v>
      </c>
      <c r="AA680" s="5" t="str">
        <f aca="false">IF(Y680&gt;Z680,"Win",IF(Y680&lt;Z680,"Loss","Draw"))</f>
        <v>Loss</v>
      </c>
      <c r="AB680" s="5" t="s">
        <v>98</v>
      </c>
      <c r="AC680" s="5" t="s">
        <v>99</v>
      </c>
      <c r="AD680" s="5" t="s">
        <v>150</v>
      </c>
      <c r="AE680" s="5" t="s">
        <v>2108</v>
      </c>
      <c r="AF680" s="5" t="str">
        <f aca="false">IF(AD680&lt;AE680,AD680,AE680)</f>
        <v>Arrows, Bandit, Electro Wizard, Furnace, Golden Knight, Mega Knight, Ram Rider, Skeleton Dragons</v>
      </c>
      <c r="AG680" s="5" t="str">
        <f aca="false">IF(AD680&lt;AE680,AE680,AD680)</f>
        <v>Berserker, Fire Spirit, Goblin Barrel, Ice Spirit, Magic Archer, Royal Delivery, Tesla, Wall Breakers</v>
      </c>
      <c r="AH680" s="5" t="str">
        <f aca="false">IF(AD680=AF680,AA680,IF(AA680="Win","Loss",IF(AA680="Loss","Win","Draw")))</f>
        <v>Win</v>
      </c>
      <c r="AI680" s="5" t="s">
        <v>123</v>
      </c>
    </row>
    <row r="681" customFormat="false" ht="15" hidden="false" customHeight="true" outlineLevel="0" collapsed="false">
      <c r="A681" s="5" t="s">
        <v>2109</v>
      </c>
      <c r="B681" s="5" t="n">
        <v>1</v>
      </c>
      <c r="C681" s="5" t="s">
        <v>2017</v>
      </c>
      <c r="D681" s="5" t="s">
        <v>2018</v>
      </c>
      <c r="E681" s="5" t="s">
        <v>2110</v>
      </c>
      <c r="F681" s="5" t="s">
        <v>2111</v>
      </c>
      <c r="G681" s="5" t="s">
        <v>2112</v>
      </c>
      <c r="H681" s="5" t="s">
        <v>81</v>
      </c>
      <c r="I681" s="5" t="s">
        <v>168</v>
      </c>
      <c r="J681" s="5" t="s">
        <v>232</v>
      </c>
      <c r="K681" s="5" t="s">
        <v>169</v>
      </c>
      <c r="L681" s="5" t="s">
        <v>154</v>
      </c>
      <c r="M681" s="5" t="s">
        <v>97</v>
      </c>
      <c r="N681" s="5" t="s">
        <v>93</v>
      </c>
      <c r="O681" s="5" t="s">
        <v>167</v>
      </c>
      <c r="P681" s="5" t="s">
        <v>170</v>
      </c>
      <c r="Q681" s="5" t="s">
        <v>142</v>
      </c>
      <c r="R681" s="5" t="s">
        <v>109</v>
      </c>
      <c r="S681" s="5" t="s">
        <v>176</v>
      </c>
      <c r="T681" s="5" t="s">
        <v>143</v>
      </c>
      <c r="U681" s="5" t="s">
        <v>93</v>
      </c>
      <c r="V681" s="5" t="s">
        <v>167</v>
      </c>
      <c r="W681" s="5" t="s">
        <v>170</v>
      </c>
      <c r="X681" s="5" t="s">
        <v>97</v>
      </c>
      <c r="Y681" s="5" t="n">
        <v>1</v>
      </c>
      <c r="Z681" s="5" t="n">
        <v>0</v>
      </c>
      <c r="AA681" s="5" t="str">
        <f aca="false">IF(Y681&gt;Z681,"Win",IF(Y681&lt;Z681,"Loss","Draw"))</f>
        <v>Win</v>
      </c>
      <c r="AB681" s="5" t="s">
        <v>98</v>
      </c>
      <c r="AC681" s="5" t="s">
        <v>99</v>
      </c>
      <c r="AD681" s="5" t="s">
        <v>418</v>
      </c>
      <c r="AE681" s="5" t="s">
        <v>2113</v>
      </c>
      <c r="AF681" s="5" t="str">
        <f aca="false">IF(AD681&lt;AE681,AD681,AE681)</f>
        <v>Baby Dragon, Cannon, Electro Spirit, Lightning, Mighty Miner, Royal Hogs, Skeletons, The Log</v>
      </c>
      <c r="AG681" s="5" t="str">
        <f aca="false">IF(AD681&lt;AE681,AE681,AD681)</f>
        <v>Cannon, Dart Goblin, Electro Spirit, Goblin Barrel, Ice Spirit, Ronin, Skeletons, The Log</v>
      </c>
      <c r="AH681" s="5" t="str">
        <f aca="false">IF(AD681=AF681,AA681,IF(AA681="Win","Loss",IF(AA681="Loss","Win","Draw")))</f>
        <v>Win</v>
      </c>
      <c r="AI681" s="5" t="s">
        <v>123</v>
      </c>
    </row>
    <row r="682" customFormat="false" ht="15" hidden="false" customHeight="true" outlineLevel="0" collapsed="false">
      <c r="A682" s="5" t="s">
        <v>2109</v>
      </c>
      <c r="B682" s="5" t="n">
        <v>2</v>
      </c>
      <c r="C682" s="5" t="s">
        <v>2017</v>
      </c>
      <c r="D682" s="5" t="s">
        <v>2018</v>
      </c>
      <c r="E682" s="5" t="s">
        <v>2110</v>
      </c>
      <c r="F682" s="5" t="s">
        <v>2111</v>
      </c>
      <c r="G682" s="5" t="s">
        <v>2114</v>
      </c>
      <c r="H682" s="5" t="s">
        <v>81</v>
      </c>
      <c r="I682" s="5" t="s">
        <v>375</v>
      </c>
      <c r="J682" s="5" t="s">
        <v>145</v>
      </c>
      <c r="K682" s="5" t="s">
        <v>135</v>
      </c>
      <c r="L682" s="5" t="s">
        <v>226</v>
      </c>
      <c r="M682" s="5" t="s">
        <v>109</v>
      </c>
      <c r="N682" s="5" t="s">
        <v>87</v>
      </c>
      <c r="O682" s="5" t="s">
        <v>144</v>
      </c>
      <c r="P682" s="5" t="s">
        <v>336</v>
      </c>
      <c r="Q682" s="5" t="s">
        <v>210</v>
      </c>
      <c r="R682" s="5" t="s">
        <v>115</v>
      </c>
      <c r="S682" s="5" t="s">
        <v>92</v>
      </c>
      <c r="T682" s="5" t="s">
        <v>231</v>
      </c>
      <c r="U682" s="5" t="s">
        <v>147</v>
      </c>
      <c r="V682" s="5" t="s">
        <v>94</v>
      </c>
      <c r="W682" s="5" t="s">
        <v>293</v>
      </c>
      <c r="X682" s="5" t="s">
        <v>135</v>
      </c>
      <c r="Y682" s="5" t="n">
        <v>1</v>
      </c>
      <c r="Z682" s="5" t="n">
        <v>0</v>
      </c>
      <c r="AA682" s="5" t="str">
        <f aca="false">IF(Y682&gt;Z682,"Win",IF(Y682&lt;Z682,"Loss","Draw"))</f>
        <v>Win</v>
      </c>
      <c r="AB682" s="5" t="s">
        <v>98</v>
      </c>
      <c r="AC682" s="5" t="s">
        <v>99</v>
      </c>
      <c r="AD682" s="5" t="s">
        <v>2115</v>
      </c>
      <c r="AE682" s="5" t="s">
        <v>1419</v>
      </c>
      <c r="AF682" s="5" t="str">
        <f aca="false">IF(AD682&lt;AE682,AD682,AE682)</f>
        <v>Balloon, Berserker, Executioner, Miner, Ronin, Tesla, Tornado, Zap</v>
      </c>
      <c r="AG682" s="5" t="str">
        <f aca="false">IF(AD682&lt;AE682,AE682,AD682)</f>
        <v>Fireball, Furnace, Goblins, Mega Knight, Ram Rider, Royal Ghost, Spirit Empress, Zap</v>
      </c>
      <c r="AH682" s="5" t="str">
        <f aca="false">IF(AD682=AF682,AA682,IF(AA682="Win","Loss",IF(AA682="Loss","Win","Draw")))</f>
        <v>Win</v>
      </c>
      <c r="AI682" s="5" t="s">
        <v>123</v>
      </c>
    </row>
    <row r="683" customFormat="false" ht="15" hidden="false" customHeight="true" outlineLevel="0" collapsed="false">
      <c r="A683" s="5" t="s">
        <v>2116</v>
      </c>
      <c r="B683" s="5" t="n">
        <v>1</v>
      </c>
      <c r="C683" s="5" t="s">
        <v>2017</v>
      </c>
      <c r="D683" s="5" t="s">
        <v>2018</v>
      </c>
      <c r="E683" s="5" t="s">
        <v>544</v>
      </c>
      <c r="F683" s="5" t="s">
        <v>545</v>
      </c>
      <c r="G683" s="5" t="s">
        <v>2117</v>
      </c>
      <c r="H683" s="5" t="s">
        <v>408</v>
      </c>
      <c r="I683" s="5" t="s">
        <v>132</v>
      </c>
      <c r="J683" s="5" t="s">
        <v>91</v>
      </c>
      <c r="K683" s="5" t="s">
        <v>200</v>
      </c>
      <c r="L683" s="5" t="s">
        <v>93</v>
      </c>
      <c r="M683" s="5" t="s">
        <v>90</v>
      </c>
      <c r="N683" s="5" t="s">
        <v>365</v>
      </c>
      <c r="O683" s="5" t="s">
        <v>94</v>
      </c>
      <c r="P683" s="5" t="s">
        <v>174</v>
      </c>
      <c r="Q683" s="5" t="s">
        <v>169</v>
      </c>
      <c r="R683" s="5" t="s">
        <v>232</v>
      </c>
      <c r="S683" s="5" t="s">
        <v>168</v>
      </c>
      <c r="T683" s="5" t="s">
        <v>154</v>
      </c>
      <c r="U683" s="5" t="s">
        <v>97</v>
      </c>
      <c r="V683" s="5" t="s">
        <v>167</v>
      </c>
      <c r="W683" s="5" t="s">
        <v>170</v>
      </c>
      <c r="X683" s="5" t="s">
        <v>93</v>
      </c>
      <c r="Y683" s="5" t="n">
        <v>1</v>
      </c>
      <c r="Z683" s="5" t="n">
        <v>0</v>
      </c>
      <c r="AA683" s="5" t="str">
        <f aca="false">IF(Y683&gt;Z683,"Win",IF(Y683&lt;Z683,"Loss","Draw"))</f>
        <v>Win</v>
      </c>
      <c r="AB683" s="5" t="s">
        <v>98</v>
      </c>
      <c r="AC683" s="5" t="s">
        <v>99</v>
      </c>
      <c r="AD683" s="5" t="s">
        <v>488</v>
      </c>
      <c r="AE683" s="5" t="s">
        <v>418</v>
      </c>
      <c r="AF683" s="5" t="str">
        <f aca="false">IF(AD683&lt;AE683,AD683,AE683)</f>
        <v>Baby Dragon, Cannon, Electro Spirit, Lightning, Mighty Miner, Royal Hogs, Skeletons, The Log</v>
      </c>
      <c r="AG683" s="5" t="str">
        <f aca="false">IF(AD683&lt;AE683,AE683,AD683)</f>
        <v>Barbarian Barrel, Electro Spirit, Fireball, Goblin Cage, Heal Spirit, Lumberjack, Phoenix, Royal Giant</v>
      </c>
      <c r="AH683" s="5" t="str">
        <f aca="false">IF(AD683=AF683,AA683,IF(AA683="Win","Loss",IF(AA683="Loss","Win","Draw")))</f>
        <v>Loss</v>
      </c>
      <c r="AI683" s="5" t="s">
        <v>123</v>
      </c>
    </row>
    <row r="684" customFormat="false" ht="15" hidden="false" customHeight="true" outlineLevel="0" collapsed="false">
      <c r="A684" s="5" t="s">
        <v>2116</v>
      </c>
      <c r="B684" s="5" t="n">
        <v>2</v>
      </c>
      <c r="C684" s="5" t="s">
        <v>2017</v>
      </c>
      <c r="D684" s="5" t="s">
        <v>2018</v>
      </c>
      <c r="E684" s="5" t="s">
        <v>544</v>
      </c>
      <c r="F684" s="5" t="s">
        <v>545</v>
      </c>
      <c r="G684" s="5" t="s">
        <v>2118</v>
      </c>
      <c r="H684" s="5" t="s">
        <v>81</v>
      </c>
      <c r="I684" s="5" t="s">
        <v>375</v>
      </c>
      <c r="J684" s="5" t="s">
        <v>115</v>
      </c>
      <c r="K684" s="5" t="s">
        <v>287</v>
      </c>
      <c r="L684" s="5" t="s">
        <v>167</v>
      </c>
      <c r="M684" s="5" t="s">
        <v>334</v>
      </c>
      <c r="N684" s="5" t="s">
        <v>336</v>
      </c>
      <c r="O684" s="5" t="s">
        <v>182</v>
      </c>
      <c r="P684" s="5" t="s">
        <v>143</v>
      </c>
      <c r="Q684" s="5" t="s">
        <v>239</v>
      </c>
      <c r="R684" s="5" t="s">
        <v>199</v>
      </c>
      <c r="S684" s="5" t="s">
        <v>210</v>
      </c>
      <c r="T684" s="5" t="s">
        <v>92</v>
      </c>
      <c r="U684" s="5" t="s">
        <v>240</v>
      </c>
      <c r="V684" s="5" t="s">
        <v>202</v>
      </c>
      <c r="W684" s="5" t="s">
        <v>112</v>
      </c>
      <c r="X684" s="5" t="s">
        <v>227</v>
      </c>
      <c r="Y684" s="5" t="n">
        <v>1</v>
      </c>
      <c r="Z684" s="5" t="n">
        <v>0</v>
      </c>
      <c r="AA684" s="5" t="str">
        <f aca="false">IF(Y684&gt;Z684,"Win",IF(Y684&lt;Z684,"Loss","Draw"))</f>
        <v>Win</v>
      </c>
      <c r="AB684" s="5" t="s">
        <v>98</v>
      </c>
      <c r="AC684" s="5" t="s">
        <v>99</v>
      </c>
      <c r="AD684" s="5" t="s">
        <v>2083</v>
      </c>
      <c r="AE684" s="5" t="s">
        <v>2119</v>
      </c>
      <c r="AF684" s="5" t="str">
        <f aca="false">IF(AD684&lt;AE684,AD684,AE684)</f>
        <v>Arrows, Bandit, Battle Ram, Golden Knight, Mega Knight, Mother Witch, Royal Ghost, Zappies</v>
      </c>
      <c r="AG684" s="5" t="str">
        <f aca="false">IF(AD684&lt;AE684,AE684,AD684)</f>
        <v>Executioner, Goblins, Hog Rider, Ice Spirit, Rocket, The Log, Tornado, Valkyrie</v>
      </c>
      <c r="AH684" s="5" t="str">
        <f aca="false">IF(AD684=AF684,AA684,IF(AA684="Win","Loss",IF(AA684="Loss","Win","Draw")))</f>
        <v>Loss</v>
      </c>
      <c r="AI684" s="5" t="s">
        <v>123</v>
      </c>
    </row>
    <row r="685" customFormat="false" ht="15" hidden="false" customHeight="true" outlineLevel="0" collapsed="false">
      <c r="A685" s="5" t="s">
        <v>2120</v>
      </c>
      <c r="B685" s="5" t="n">
        <v>1</v>
      </c>
      <c r="C685" s="5" t="s">
        <v>2017</v>
      </c>
      <c r="D685" s="5" t="s">
        <v>2018</v>
      </c>
      <c r="E685" s="5" t="s">
        <v>2121</v>
      </c>
      <c r="F685" s="5" t="s">
        <v>2122</v>
      </c>
      <c r="G685" s="5" t="s">
        <v>2123</v>
      </c>
      <c r="H685" s="5" t="s">
        <v>668</v>
      </c>
      <c r="I685" s="5" t="s">
        <v>168</v>
      </c>
      <c r="J685" s="5" t="s">
        <v>232</v>
      </c>
      <c r="K685" s="5" t="s">
        <v>169</v>
      </c>
      <c r="L685" s="5" t="s">
        <v>93</v>
      </c>
      <c r="M685" s="5" t="s">
        <v>97</v>
      </c>
      <c r="N685" s="5" t="s">
        <v>170</v>
      </c>
      <c r="O685" s="5" t="s">
        <v>154</v>
      </c>
      <c r="P685" s="5" t="s">
        <v>167</v>
      </c>
      <c r="Q685" s="5" t="s">
        <v>168</v>
      </c>
      <c r="R685" s="5" t="s">
        <v>181</v>
      </c>
      <c r="S685" s="5" t="s">
        <v>82</v>
      </c>
      <c r="T685" s="5" t="s">
        <v>154</v>
      </c>
      <c r="U685" s="5" t="s">
        <v>89</v>
      </c>
      <c r="V685" s="5" t="s">
        <v>146</v>
      </c>
      <c r="W685" s="5" t="s">
        <v>93</v>
      </c>
      <c r="X685" s="5" t="s">
        <v>167</v>
      </c>
      <c r="Y685" s="5" t="n">
        <v>1</v>
      </c>
      <c r="Z685" s="5" t="n">
        <v>0</v>
      </c>
      <c r="AA685" s="5" t="str">
        <f aca="false">IF(Y685&gt;Z685,"Win",IF(Y685&lt;Z685,"Loss","Draw"))</f>
        <v>Win</v>
      </c>
      <c r="AB685" s="5" t="s">
        <v>98</v>
      </c>
      <c r="AC685" s="5" t="s">
        <v>99</v>
      </c>
      <c r="AD685" s="5" t="s">
        <v>418</v>
      </c>
      <c r="AE685" s="5" t="s">
        <v>1140</v>
      </c>
      <c r="AF685" s="5" t="str">
        <f aca="false">IF(AD685&lt;AE685,AD685,AE685)</f>
        <v>Archers, Electro Spirit, Goblin Hut, Lightning, Monk, Royal Hogs, Skeleton Dragons, The Log</v>
      </c>
      <c r="AG685" s="5" t="str">
        <f aca="false">IF(AD685&lt;AE685,AE685,AD685)</f>
        <v>Baby Dragon, Cannon, Electro Spirit, Lightning, Mighty Miner, Royal Hogs, Skeletons, The Log</v>
      </c>
      <c r="AH685" s="5" t="str">
        <f aca="false">IF(AD685=AF685,AA685,IF(AA685="Win","Loss",IF(AA685="Loss","Win","Draw")))</f>
        <v>Loss</v>
      </c>
      <c r="AI685" s="5" t="s">
        <v>123</v>
      </c>
    </row>
    <row r="686" customFormat="false" ht="15" hidden="false" customHeight="true" outlineLevel="0" collapsed="false">
      <c r="A686" s="5" t="s">
        <v>2120</v>
      </c>
      <c r="B686" s="5" t="n">
        <v>2</v>
      </c>
      <c r="C686" s="5" t="s">
        <v>2017</v>
      </c>
      <c r="D686" s="5" t="s">
        <v>2018</v>
      </c>
      <c r="E686" s="5" t="s">
        <v>2121</v>
      </c>
      <c r="F686" s="5" t="s">
        <v>2122</v>
      </c>
      <c r="G686" s="5" t="s">
        <v>2124</v>
      </c>
      <c r="H686" s="5" t="s">
        <v>81</v>
      </c>
      <c r="I686" s="5" t="s">
        <v>107</v>
      </c>
      <c r="J686" s="5" t="s">
        <v>108</v>
      </c>
      <c r="K686" s="5" t="s">
        <v>84</v>
      </c>
      <c r="L686" s="5" t="s">
        <v>109</v>
      </c>
      <c r="M686" s="5" t="s">
        <v>88</v>
      </c>
      <c r="N686" s="5" t="s">
        <v>111</v>
      </c>
      <c r="O686" s="5" t="s">
        <v>87</v>
      </c>
      <c r="P686" s="5" t="s">
        <v>144</v>
      </c>
      <c r="Q686" s="5" t="s">
        <v>239</v>
      </c>
      <c r="R686" s="5" t="s">
        <v>244</v>
      </c>
      <c r="S686" s="5" t="s">
        <v>199</v>
      </c>
      <c r="T686" s="5" t="s">
        <v>245</v>
      </c>
      <c r="U686" s="5" t="s">
        <v>96</v>
      </c>
      <c r="V686" s="5" t="s">
        <v>94</v>
      </c>
      <c r="W686" s="5" t="s">
        <v>91</v>
      </c>
      <c r="X686" s="5" t="s">
        <v>174</v>
      </c>
      <c r="Y686" s="5" t="n">
        <v>1</v>
      </c>
      <c r="Z686" s="5" t="n">
        <v>0</v>
      </c>
      <c r="AA686" s="5" t="str">
        <f aca="false">IF(Y686&gt;Z686,"Win",IF(Y686&lt;Z686,"Loss","Draw"))</f>
        <v>Win</v>
      </c>
      <c r="AB686" s="5" t="s">
        <v>98</v>
      </c>
      <c r="AC686" s="5" t="s">
        <v>99</v>
      </c>
      <c r="AD686" s="5" t="s">
        <v>2125</v>
      </c>
      <c r="AE686" s="5" t="s">
        <v>2126</v>
      </c>
      <c r="AF686" s="5" t="str">
        <f aca="false">IF(AD686&lt;AE686,AD686,AE686)</f>
        <v>Archer Queen, Berserker, Fire Spirit, Giant Snowball, Goblin Drill, Poison, Ronin, Tesla</v>
      </c>
      <c r="AG686" s="5" t="str">
        <f aca="false">IF(AD686&lt;AE686,AE686,AD686)</f>
        <v>Barbarian Barrel, Battle Ram, Fireball, Golden Knight, Heal Spirit, Hunter, Ice Golem, Three Musketeers</v>
      </c>
      <c r="AH686" s="5" t="str">
        <f aca="false">IF(AD686=AF686,AA686,IF(AA686="Win","Loss",IF(AA686="Loss","Win","Draw")))</f>
        <v>Win</v>
      </c>
      <c r="AI686" s="5" t="s">
        <v>123</v>
      </c>
    </row>
    <row r="687" customFormat="false" ht="16.5" hidden="false" customHeight="true" outlineLevel="0" collapsed="false">
      <c r="A687" s="5" t="s">
        <v>2127</v>
      </c>
      <c r="B687" s="5" t="n">
        <v>1</v>
      </c>
      <c r="C687" s="5" t="s">
        <v>2017</v>
      </c>
      <c r="D687" s="5" t="s">
        <v>2018</v>
      </c>
      <c r="E687" s="5" t="s">
        <v>1790</v>
      </c>
      <c r="F687" s="5" t="s">
        <v>1791</v>
      </c>
      <c r="G687" s="5" t="s">
        <v>2128</v>
      </c>
      <c r="H687" s="5" t="s">
        <v>81</v>
      </c>
      <c r="I687" s="5" t="s">
        <v>107</v>
      </c>
      <c r="J687" s="5" t="s">
        <v>141</v>
      </c>
      <c r="K687" s="5" t="s">
        <v>84</v>
      </c>
      <c r="L687" s="5" t="s">
        <v>109</v>
      </c>
      <c r="M687" s="5" t="s">
        <v>88</v>
      </c>
      <c r="N687" s="5" t="s">
        <v>111</v>
      </c>
      <c r="O687" s="5" t="s">
        <v>97</v>
      </c>
      <c r="P687" s="5" t="s">
        <v>144</v>
      </c>
      <c r="Q687" s="5" t="s">
        <v>116</v>
      </c>
      <c r="R687" s="5" t="s">
        <v>115</v>
      </c>
      <c r="S687" s="5" t="s">
        <v>114</v>
      </c>
      <c r="T687" s="5" t="s">
        <v>118</v>
      </c>
      <c r="U687" s="5" t="s">
        <v>109</v>
      </c>
      <c r="V687" s="5" t="s">
        <v>176</v>
      </c>
      <c r="W687" s="5" t="s">
        <v>94</v>
      </c>
      <c r="X687" s="5" t="s">
        <v>93</v>
      </c>
      <c r="Y687" s="5" t="n">
        <v>0</v>
      </c>
      <c r="Z687" s="5" t="n">
        <v>1</v>
      </c>
      <c r="AA687" s="5" t="str">
        <f aca="false">IF(Y687&gt;Z687,"Win",IF(Y687&lt;Z687,"Loss","Draw"))</f>
        <v>Loss</v>
      </c>
      <c r="AB687" s="5" t="s">
        <v>98</v>
      </c>
      <c r="AC687" s="5" t="s">
        <v>99</v>
      </c>
      <c r="AD687" s="5" t="s">
        <v>2039</v>
      </c>
      <c r="AE687" s="5" t="s">
        <v>2129</v>
      </c>
      <c r="AF687" s="5" t="str">
        <f aca="false">IF(AD687&lt;AE687,AD687,AE687)</f>
        <v>Dart Goblin, Electro Spirit, Fireball, Goblins, Mortar, Rascals, Ronin, Skeleton Barrel</v>
      </c>
      <c r="AG687" s="5" t="str">
        <f aca="false">IF(AD687&lt;AE687,AE687,AD687)</f>
        <v>Fire Spirit, Giant Snowball, Goblin Drill, Magic Archer, Poison, Ronin, Skeletons, Tesla</v>
      </c>
      <c r="AH687" s="5" t="str">
        <f aca="false">IF(AD687=AF687,AA687,IF(AA687="Win","Loss",IF(AA687="Loss","Win","Draw")))</f>
        <v>Win</v>
      </c>
      <c r="AI687" s="5" t="s">
        <v>123</v>
      </c>
    </row>
    <row r="688" customFormat="false" ht="16.5" hidden="false" customHeight="true" outlineLevel="0" collapsed="false">
      <c r="A688" s="5" t="s">
        <v>2127</v>
      </c>
      <c r="B688" s="5" t="n">
        <v>2</v>
      </c>
      <c r="C688" s="5" t="s">
        <v>2017</v>
      </c>
      <c r="D688" s="5" t="s">
        <v>2018</v>
      </c>
      <c r="E688" s="5" t="s">
        <v>1790</v>
      </c>
      <c r="F688" s="5" t="s">
        <v>1791</v>
      </c>
      <c r="G688" s="5" t="s">
        <v>2130</v>
      </c>
      <c r="H688" s="5" t="s">
        <v>216</v>
      </c>
      <c r="I688" s="5" t="s">
        <v>169</v>
      </c>
      <c r="J688" s="5" t="s">
        <v>199</v>
      </c>
      <c r="K688" s="5" t="s">
        <v>200</v>
      </c>
      <c r="L688" s="5" t="s">
        <v>136</v>
      </c>
      <c r="M688" s="5" t="s">
        <v>154</v>
      </c>
      <c r="N688" s="5" t="s">
        <v>191</v>
      </c>
      <c r="O688" s="5" t="s">
        <v>336</v>
      </c>
      <c r="P688" s="5" t="s">
        <v>91</v>
      </c>
      <c r="Q688" s="5" t="s">
        <v>210</v>
      </c>
      <c r="R688" s="5" t="s">
        <v>199</v>
      </c>
      <c r="S688" s="5" t="s">
        <v>132</v>
      </c>
      <c r="T688" s="5" t="s">
        <v>202</v>
      </c>
      <c r="U688" s="5" t="s">
        <v>146</v>
      </c>
      <c r="V688" s="5" t="s">
        <v>231</v>
      </c>
      <c r="W688" s="5" t="s">
        <v>257</v>
      </c>
      <c r="X688" s="5" t="s">
        <v>112</v>
      </c>
      <c r="Y688" s="5" t="n">
        <v>1</v>
      </c>
      <c r="Z688" s="5" t="n">
        <v>0</v>
      </c>
      <c r="AA688" s="5" t="str">
        <f aca="false">IF(Y688&gt;Z688,"Win",IF(Y688&lt;Z688,"Loss","Draw"))</f>
        <v>Win</v>
      </c>
      <c r="AB688" s="5" t="s">
        <v>98</v>
      </c>
      <c r="AC688" s="5" t="s">
        <v>99</v>
      </c>
      <c r="AD688" s="5" t="s">
        <v>778</v>
      </c>
      <c r="AE688" s="5" t="s">
        <v>2131</v>
      </c>
      <c r="AF688" s="5" t="str">
        <f aca="false">IF(AD688&lt;AE688,AD688,AE688)</f>
        <v>Arrows, Golden Knight, Lumberjack, Mega Knight, Ram Rider, Skeleton Dragons, Vines, Zappies</v>
      </c>
      <c r="AG688" s="5" t="str">
        <f aca="false">IF(AD688&lt;AE688,AE688,AD688)</f>
        <v>Baby Dragon, Barbarian Barrel, Goblin Cage, Golden Knight, Golem, Ice Wizard, Lightning, Tornado</v>
      </c>
      <c r="AH688" s="5" t="str">
        <f aca="false">IF(AD688=AF688,AA688,IF(AA688="Win","Loss",IF(AA688="Loss","Win","Draw")))</f>
        <v>Loss</v>
      </c>
      <c r="AI688" s="5" t="s">
        <v>123</v>
      </c>
    </row>
    <row r="689" customFormat="false" ht="16.5" hidden="false" customHeight="true" outlineLevel="0" collapsed="false">
      <c r="A689" s="5" t="s">
        <v>2127</v>
      </c>
      <c r="B689" s="5" t="n">
        <v>3</v>
      </c>
      <c r="C689" s="5" t="s">
        <v>2017</v>
      </c>
      <c r="D689" s="5" t="s">
        <v>2018</v>
      </c>
      <c r="E689" s="5" t="s">
        <v>1790</v>
      </c>
      <c r="F689" s="5" t="s">
        <v>1791</v>
      </c>
      <c r="G689" s="5" t="s">
        <v>2132</v>
      </c>
      <c r="H689" s="5" t="s">
        <v>216</v>
      </c>
      <c r="I689" s="5" t="s">
        <v>90</v>
      </c>
      <c r="J689" s="5" t="s">
        <v>181</v>
      </c>
      <c r="K689" s="5" t="s">
        <v>149</v>
      </c>
      <c r="L689" s="5" t="s">
        <v>94</v>
      </c>
      <c r="M689" s="5" t="s">
        <v>95</v>
      </c>
      <c r="N689" s="5" t="s">
        <v>167</v>
      </c>
      <c r="O689" s="5" t="s">
        <v>146</v>
      </c>
      <c r="P689" s="5" t="s">
        <v>227</v>
      </c>
      <c r="Q689" s="5" t="s">
        <v>90</v>
      </c>
      <c r="R689" s="5" t="s">
        <v>181</v>
      </c>
      <c r="S689" s="5" t="s">
        <v>158</v>
      </c>
      <c r="T689" s="5" t="s">
        <v>87</v>
      </c>
      <c r="U689" s="5" t="s">
        <v>149</v>
      </c>
      <c r="V689" s="5" t="s">
        <v>117</v>
      </c>
      <c r="W689" s="5" t="s">
        <v>154</v>
      </c>
      <c r="X689" s="5" t="s">
        <v>91</v>
      </c>
      <c r="Y689" s="5" t="n">
        <v>0</v>
      </c>
      <c r="Z689" s="5" t="n">
        <v>1</v>
      </c>
      <c r="AA689" s="5" t="str">
        <f aca="false">IF(Y689&gt;Z689,"Win",IF(Y689&lt;Z689,"Loss","Draw"))</f>
        <v>Loss</v>
      </c>
      <c r="AB689" s="5" t="s">
        <v>98</v>
      </c>
      <c r="AC689" s="5" t="s">
        <v>99</v>
      </c>
      <c r="AD689" s="5" t="s">
        <v>229</v>
      </c>
      <c r="AE689" s="5" t="s">
        <v>2133</v>
      </c>
      <c r="AF689" s="5" t="str">
        <f aca="false">IF(AD689&lt;AE689,AD689,AE689)</f>
        <v>Barbarian Barrel, Berserker, Lightning, Minions, Monk, Royal Giant, Tombstone, Witch</v>
      </c>
      <c r="AG689" s="5" t="str">
        <f aca="false">IF(AD689&lt;AE689,AE689,AD689)</f>
        <v>Fireball, Fisherman, Monk, Mother Witch, Royal Giant, Skeleton Dragons, The Log, Tombstone</v>
      </c>
      <c r="AH689" s="5" t="str">
        <f aca="false">IF(AD689=AF689,AA689,IF(AA689="Win","Loss",IF(AA689="Loss","Win","Draw")))</f>
        <v>Win</v>
      </c>
      <c r="AI689" s="5" t="s">
        <v>123</v>
      </c>
    </row>
    <row r="690" customFormat="false" ht="15" hidden="false" customHeight="true" outlineLevel="0" collapsed="false">
      <c r="A690" s="5" t="s">
        <v>2134</v>
      </c>
      <c r="B690" s="5" t="n">
        <v>1</v>
      </c>
      <c r="C690" s="5" t="s">
        <v>2017</v>
      </c>
      <c r="D690" s="5" t="s">
        <v>2018</v>
      </c>
      <c r="E690" s="5" t="s">
        <v>2135</v>
      </c>
      <c r="F690" s="5" t="s">
        <v>2136</v>
      </c>
      <c r="G690" s="5" t="s">
        <v>2137</v>
      </c>
      <c r="H690" s="5" t="s">
        <v>81</v>
      </c>
      <c r="I690" s="5" t="s">
        <v>107</v>
      </c>
      <c r="J690" s="5" t="s">
        <v>115</v>
      </c>
      <c r="K690" s="5" t="s">
        <v>84</v>
      </c>
      <c r="L690" s="5" t="s">
        <v>109</v>
      </c>
      <c r="M690" s="5" t="s">
        <v>88</v>
      </c>
      <c r="N690" s="5" t="s">
        <v>130</v>
      </c>
      <c r="O690" s="5" t="s">
        <v>111</v>
      </c>
      <c r="P690" s="5" t="s">
        <v>144</v>
      </c>
      <c r="Q690" s="5" t="s">
        <v>114</v>
      </c>
      <c r="R690" s="5" t="s">
        <v>115</v>
      </c>
      <c r="S690" s="5" t="s">
        <v>116</v>
      </c>
      <c r="T690" s="5" t="s">
        <v>119</v>
      </c>
      <c r="U690" s="5" t="s">
        <v>94</v>
      </c>
      <c r="V690" s="5" t="s">
        <v>117</v>
      </c>
      <c r="W690" s="5" t="s">
        <v>118</v>
      </c>
      <c r="X690" s="5" t="s">
        <v>93</v>
      </c>
      <c r="Y690" s="5" t="n">
        <v>0</v>
      </c>
      <c r="Z690" s="5" t="n">
        <v>1</v>
      </c>
      <c r="AA690" s="5" t="str">
        <f aca="false">IF(Y690&gt;Z690,"Win",IF(Y690&lt;Z690,"Loss","Draw"))</f>
        <v>Loss</v>
      </c>
      <c r="AB690" s="5" t="s">
        <v>98</v>
      </c>
      <c r="AC690" s="5" t="s">
        <v>99</v>
      </c>
      <c r="AD690" s="5" t="s">
        <v>315</v>
      </c>
      <c r="AE690" s="5" t="s">
        <v>307</v>
      </c>
      <c r="AF690" s="5" t="str">
        <f aca="false">IF(AD690&lt;AE690,AD690,AE690)</f>
        <v>Bomber, Fire Spirit, Giant Snowball, Goblin Drill, Goblins, Poison, Ronin, Tesla</v>
      </c>
      <c r="AG690" s="5" t="str">
        <f aca="false">IF(AD690&lt;AE690,AE690,AD690)</f>
        <v>Cannon Cart, Electro Spirit, Fireball, Goblins, Minions, Mortar, Rascals, Skeleton Barrel</v>
      </c>
      <c r="AH690" s="5" t="str">
        <f aca="false">IF(AD690=AF690,AA690,IF(AA690="Win","Loss",IF(AA690="Loss","Win","Draw")))</f>
        <v>Loss</v>
      </c>
      <c r="AI690" s="5" t="s">
        <v>123</v>
      </c>
    </row>
    <row r="691" customFormat="false" ht="15" hidden="false" customHeight="true" outlineLevel="0" collapsed="false">
      <c r="A691" s="5" t="s">
        <v>2134</v>
      </c>
      <c r="B691" s="5" t="n">
        <v>2</v>
      </c>
      <c r="C691" s="5" t="s">
        <v>2017</v>
      </c>
      <c r="D691" s="5" t="s">
        <v>2018</v>
      </c>
      <c r="E691" s="5" t="s">
        <v>2135</v>
      </c>
      <c r="F691" s="5" t="s">
        <v>2136</v>
      </c>
      <c r="G691" s="5" t="s">
        <v>2138</v>
      </c>
      <c r="H691" s="5" t="s">
        <v>81</v>
      </c>
      <c r="I691" s="5" t="s">
        <v>168</v>
      </c>
      <c r="J691" s="5" t="s">
        <v>232</v>
      </c>
      <c r="K691" s="5" t="s">
        <v>169</v>
      </c>
      <c r="L691" s="5" t="s">
        <v>93</v>
      </c>
      <c r="M691" s="5" t="s">
        <v>97</v>
      </c>
      <c r="N691" s="5" t="s">
        <v>170</v>
      </c>
      <c r="O691" s="5" t="s">
        <v>154</v>
      </c>
      <c r="P691" s="5" t="s">
        <v>167</v>
      </c>
      <c r="Q691" s="5" t="s">
        <v>375</v>
      </c>
      <c r="R691" s="5" t="s">
        <v>145</v>
      </c>
      <c r="S691" s="5" t="s">
        <v>135</v>
      </c>
      <c r="T691" s="5" t="s">
        <v>226</v>
      </c>
      <c r="U691" s="5" t="s">
        <v>327</v>
      </c>
      <c r="V691" s="5" t="s">
        <v>202</v>
      </c>
      <c r="W691" s="5" t="s">
        <v>336</v>
      </c>
      <c r="X691" s="5" t="s">
        <v>149</v>
      </c>
      <c r="Y691" s="5" t="n">
        <v>1</v>
      </c>
      <c r="Z691" s="5" t="n">
        <v>0</v>
      </c>
      <c r="AA691" s="5" t="str">
        <f aca="false">IF(Y691&gt;Z691,"Win",IF(Y691&lt;Z691,"Loss","Draw"))</f>
        <v>Win</v>
      </c>
      <c r="AB691" s="5" t="s">
        <v>98</v>
      </c>
      <c r="AC691" s="5" t="s">
        <v>99</v>
      </c>
      <c r="AD691" s="5" t="s">
        <v>418</v>
      </c>
      <c r="AE691" s="5" t="s">
        <v>711</v>
      </c>
      <c r="AF691" s="5" t="str">
        <f aca="false">IF(AD691&lt;AE691,AD691,AE691)</f>
        <v>Baby Dragon, Cannon, Electro Spirit, Lightning, Mighty Miner, Royal Hogs, Skeletons, The Log</v>
      </c>
      <c r="AG691" s="5" t="str">
        <f aca="false">IF(AD691&lt;AE691,AE691,AD691)</f>
        <v>Balloon, Executioner, Giant Skeleton, Miner, Tombstone, Tornado, Zap, Zappies</v>
      </c>
      <c r="AH691" s="5" t="str">
        <f aca="false">IF(AD691=AF691,AA691,IF(AA691="Win","Loss",IF(AA691="Loss","Win","Draw")))</f>
        <v>Win</v>
      </c>
      <c r="AI691" s="5" t="s">
        <v>123</v>
      </c>
    </row>
    <row r="692" customFormat="false" ht="15" hidden="false" customHeight="true" outlineLevel="0" collapsed="false">
      <c r="A692" s="5" t="s">
        <v>2134</v>
      </c>
      <c r="B692" s="5" t="n">
        <v>3</v>
      </c>
      <c r="C692" s="5" t="s">
        <v>2017</v>
      </c>
      <c r="D692" s="5" t="s">
        <v>2018</v>
      </c>
      <c r="E692" s="5" t="s">
        <v>2135</v>
      </c>
      <c r="F692" s="5" t="s">
        <v>2136</v>
      </c>
      <c r="G692" s="5" t="s">
        <v>2139</v>
      </c>
      <c r="H692" s="5" t="s">
        <v>81</v>
      </c>
      <c r="I692" s="5" t="s">
        <v>375</v>
      </c>
      <c r="J692" s="5" t="s">
        <v>145</v>
      </c>
      <c r="K692" s="5" t="s">
        <v>210</v>
      </c>
      <c r="L692" s="5" t="s">
        <v>135</v>
      </c>
      <c r="M692" s="5" t="s">
        <v>226</v>
      </c>
      <c r="N692" s="5" t="s">
        <v>113</v>
      </c>
      <c r="O692" s="5" t="s">
        <v>336</v>
      </c>
      <c r="P692" s="5" t="s">
        <v>87</v>
      </c>
      <c r="Q692" s="5" t="s">
        <v>239</v>
      </c>
      <c r="R692" s="5" t="s">
        <v>199</v>
      </c>
      <c r="S692" s="5" t="s">
        <v>210</v>
      </c>
      <c r="T692" s="5" t="s">
        <v>227</v>
      </c>
      <c r="U692" s="5" t="s">
        <v>393</v>
      </c>
      <c r="V692" s="5" t="s">
        <v>240</v>
      </c>
      <c r="W692" s="5" t="s">
        <v>257</v>
      </c>
      <c r="X692" s="5" t="s">
        <v>112</v>
      </c>
      <c r="Y692" s="5" t="n">
        <v>1</v>
      </c>
      <c r="Z692" s="5" t="n">
        <v>0</v>
      </c>
      <c r="AA692" s="5" t="str">
        <f aca="false">IF(Y692&gt;Z692,"Win",IF(Y692&lt;Z692,"Loss","Draw"))</f>
        <v>Win</v>
      </c>
      <c r="AB692" s="5" t="s">
        <v>98</v>
      </c>
      <c r="AC692" s="5" t="s">
        <v>99</v>
      </c>
      <c r="AD692" s="5" t="s">
        <v>569</v>
      </c>
      <c r="AE692" s="5" t="s">
        <v>2140</v>
      </c>
      <c r="AF692" s="5" t="str">
        <f aca="false">IF(AD692&lt;AE692,AD692,AE692)</f>
        <v>Arrows, Bandit, Battle Ram, Electro Wizard, Golden Knight, Mega Knight, Mother Witch, Vines</v>
      </c>
      <c r="AG692" s="5" t="str">
        <f aca="false">IF(AD692&lt;AE692,AE692,AD692)</f>
        <v>Balloon, Berserker, Bomb Tower, Executioner, Mega Knight, Miner, Tornado, Zap</v>
      </c>
      <c r="AH692" s="5" t="str">
        <f aca="false">IF(AD692=AF692,AA692,IF(AA692="Win","Loss",IF(AA692="Loss","Win","Draw")))</f>
        <v>Loss</v>
      </c>
      <c r="AI692" s="5" t="s">
        <v>123</v>
      </c>
    </row>
    <row r="693" customFormat="false" ht="15" hidden="false" customHeight="true" outlineLevel="0" collapsed="false">
      <c r="A693" s="5" t="s">
        <v>2141</v>
      </c>
      <c r="B693" s="5" t="n">
        <v>1</v>
      </c>
      <c r="C693" s="5" t="s">
        <v>268</v>
      </c>
      <c r="D693" s="5" t="s">
        <v>269</v>
      </c>
      <c r="E693" s="5" t="s">
        <v>890</v>
      </c>
      <c r="F693" s="5" t="s">
        <v>891</v>
      </c>
      <c r="G693" s="5" t="s">
        <v>2142</v>
      </c>
      <c r="H693" s="5" t="s">
        <v>251</v>
      </c>
      <c r="I693" s="5" t="s">
        <v>319</v>
      </c>
      <c r="J693" s="5" t="s">
        <v>145</v>
      </c>
      <c r="K693" s="5" t="s">
        <v>195</v>
      </c>
      <c r="L693" s="5" t="s">
        <v>148</v>
      </c>
      <c r="M693" s="5" t="s">
        <v>94</v>
      </c>
      <c r="N693" s="5" t="s">
        <v>117</v>
      </c>
      <c r="O693" s="5" t="s">
        <v>130</v>
      </c>
      <c r="P693" s="5" t="s">
        <v>84</v>
      </c>
      <c r="Q693" s="5" t="s">
        <v>128</v>
      </c>
      <c r="R693" s="5" t="s">
        <v>145</v>
      </c>
      <c r="S693" s="5" t="s">
        <v>375</v>
      </c>
      <c r="T693" s="5" t="s">
        <v>226</v>
      </c>
      <c r="U693" s="5" t="s">
        <v>336</v>
      </c>
      <c r="V693" s="5" t="s">
        <v>113</v>
      </c>
      <c r="W693" s="5" t="s">
        <v>87</v>
      </c>
      <c r="X693" s="5" t="s">
        <v>135</v>
      </c>
      <c r="Y693" s="5" t="n">
        <v>0</v>
      </c>
      <c r="Z693" s="5" t="n">
        <v>1</v>
      </c>
      <c r="AA693" s="5" t="str">
        <f aca="false">IF(Y693&gt;Z693,"Win",IF(Y693&lt;Z693,"Loss","Draw"))</f>
        <v>Loss</v>
      </c>
      <c r="AB693" s="5" t="s">
        <v>98</v>
      </c>
      <c r="AC693" s="5" t="s">
        <v>99</v>
      </c>
      <c r="AD693" s="5" t="s">
        <v>718</v>
      </c>
      <c r="AE693" s="5" t="s">
        <v>377</v>
      </c>
      <c r="AF693" s="5" t="str">
        <f aca="false">IF(AD693&lt;AE693,AD693,AE693)</f>
        <v>Balloon, Berserker, Bomb Tower, Executioner, Knight, Miner, Tornado, Zap</v>
      </c>
      <c r="AG693" s="5" t="str">
        <f aca="false">IF(AD693&lt;AE693,AE693,AD693)</f>
        <v>Balloon, Bomber, Fireball, Giant Snowball, Inferno Dragon, Lava Hound, Minions, Skeleton Army</v>
      </c>
      <c r="AH693" s="5" t="str">
        <f aca="false">IF(AD693=AF693,AA693,IF(AA693="Win","Loss",IF(AA693="Loss","Win","Draw")))</f>
        <v>Win</v>
      </c>
      <c r="AI693" s="5" t="s">
        <v>102</v>
      </c>
    </row>
    <row r="694" customFormat="false" ht="15" hidden="false" customHeight="true" outlineLevel="0" collapsed="false">
      <c r="A694" s="5" t="s">
        <v>2141</v>
      </c>
      <c r="B694" s="5" t="n">
        <v>2</v>
      </c>
      <c r="C694" s="5" t="s">
        <v>268</v>
      </c>
      <c r="D694" s="5" t="s">
        <v>269</v>
      </c>
      <c r="E694" s="5" t="s">
        <v>890</v>
      </c>
      <c r="F694" s="5" t="s">
        <v>891</v>
      </c>
      <c r="G694" s="5" t="s">
        <v>2143</v>
      </c>
      <c r="H694" s="5" t="s">
        <v>81</v>
      </c>
      <c r="I694" s="5" t="s">
        <v>169</v>
      </c>
      <c r="J694" s="5" t="s">
        <v>232</v>
      </c>
      <c r="K694" s="5" t="s">
        <v>168</v>
      </c>
      <c r="L694" s="5" t="s">
        <v>97</v>
      </c>
      <c r="M694" s="5" t="s">
        <v>93</v>
      </c>
      <c r="N694" s="5" t="s">
        <v>170</v>
      </c>
      <c r="O694" s="5" t="s">
        <v>154</v>
      </c>
      <c r="P694" s="5" t="s">
        <v>167</v>
      </c>
      <c r="Q694" s="5" t="s">
        <v>90</v>
      </c>
      <c r="R694" s="5" t="s">
        <v>149</v>
      </c>
      <c r="S694" s="5" t="s">
        <v>181</v>
      </c>
      <c r="T694" s="5" t="s">
        <v>202</v>
      </c>
      <c r="U694" s="5" t="s">
        <v>227</v>
      </c>
      <c r="V694" s="5" t="s">
        <v>167</v>
      </c>
      <c r="W694" s="5" t="s">
        <v>94</v>
      </c>
      <c r="X694" s="5" t="s">
        <v>95</v>
      </c>
      <c r="Y694" s="5" t="n">
        <v>1</v>
      </c>
      <c r="Z694" s="5" t="n">
        <v>0</v>
      </c>
      <c r="AA694" s="5" t="str">
        <f aca="false">IF(Y694&gt;Z694,"Win",IF(Y694&lt;Z694,"Loss","Draw"))</f>
        <v>Win</v>
      </c>
      <c r="AB694" s="5" t="s">
        <v>98</v>
      </c>
      <c r="AC694" s="5" t="s">
        <v>99</v>
      </c>
      <c r="AD694" s="5" t="s">
        <v>418</v>
      </c>
      <c r="AE694" s="5" t="s">
        <v>2144</v>
      </c>
      <c r="AF694" s="5" t="str">
        <f aca="false">IF(AD694&lt;AE694,AD694,AE694)</f>
        <v>Baby Dragon, Cannon, Electro Spirit, Lightning, Mighty Miner, Royal Hogs, Skeletons, The Log</v>
      </c>
      <c r="AG694" s="5" t="str">
        <f aca="false">IF(AD694&lt;AE694,AE694,AD694)</f>
        <v>Fireball, Fisherman, Monk, Mother Witch, Royal Giant, The Log, Tombstone, Zappies</v>
      </c>
      <c r="AH694" s="5" t="str">
        <f aca="false">IF(AD694=AF694,AA694,IF(AA694="Win","Loss",IF(AA694="Loss","Win","Draw")))</f>
        <v>Win</v>
      </c>
      <c r="AI694" s="5" t="s">
        <v>102</v>
      </c>
    </row>
    <row r="695" customFormat="false" ht="15" hidden="false" customHeight="true" outlineLevel="0" collapsed="false">
      <c r="A695" s="5" t="s">
        <v>2141</v>
      </c>
      <c r="B695" s="5" t="n">
        <v>3</v>
      </c>
      <c r="C695" s="5" t="s">
        <v>268</v>
      </c>
      <c r="D695" s="5" t="s">
        <v>269</v>
      </c>
      <c r="E695" s="5" t="s">
        <v>890</v>
      </c>
      <c r="F695" s="5" t="s">
        <v>891</v>
      </c>
      <c r="G695" s="5" t="s">
        <v>2145</v>
      </c>
      <c r="H695" s="5" t="s">
        <v>81</v>
      </c>
      <c r="I695" s="5" t="s">
        <v>200</v>
      </c>
      <c r="J695" s="5" t="s">
        <v>141</v>
      </c>
      <c r="K695" s="5" t="s">
        <v>142</v>
      </c>
      <c r="L695" s="5" t="s">
        <v>111</v>
      </c>
      <c r="M695" s="5" t="s">
        <v>143</v>
      </c>
      <c r="N695" s="5" t="s">
        <v>87</v>
      </c>
      <c r="O695" s="5" t="s">
        <v>120</v>
      </c>
      <c r="P695" s="5" t="s">
        <v>140</v>
      </c>
      <c r="Q695" s="5" t="s">
        <v>142</v>
      </c>
      <c r="R695" s="5" t="s">
        <v>141</v>
      </c>
      <c r="S695" s="5" t="s">
        <v>140</v>
      </c>
      <c r="T695" s="5" t="s">
        <v>111</v>
      </c>
      <c r="U695" s="5" t="s">
        <v>97</v>
      </c>
      <c r="V695" s="5" t="s">
        <v>144</v>
      </c>
      <c r="W695" s="5" t="s">
        <v>120</v>
      </c>
      <c r="X695" s="5" t="s">
        <v>109</v>
      </c>
      <c r="Y695" s="5" t="n">
        <v>0</v>
      </c>
      <c r="Z695" s="5" t="n">
        <v>1</v>
      </c>
      <c r="AA695" s="5" t="str">
        <f aca="false">IF(Y695&gt;Z695,"Win",IF(Y695&lt;Z695,"Loss","Draw"))</f>
        <v>Loss</v>
      </c>
      <c r="AB695" s="5" t="s">
        <v>98</v>
      </c>
      <c r="AC695" s="5" t="s">
        <v>99</v>
      </c>
      <c r="AD695" s="5" t="s">
        <v>2146</v>
      </c>
      <c r="AE695" s="5" t="s">
        <v>1832</v>
      </c>
      <c r="AF695" s="5" t="str">
        <f aca="false">IF(AD695&lt;AE695,AD695,AE695)</f>
        <v>Berserker, Fire Spirit, Goblin Barrel, Goblin Cage, Ice Spirit, Magic Archer, Royal Delivery, Wall Breakers</v>
      </c>
      <c r="AG695" s="5" t="str">
        <f aca="false">IF(AD695&lt;AE695,AE695,AD695)</f>
        <v>Fire Spirit, Goblin Barrel, Magic Archer, Ronin, Royal Delivery, Skeletons, Tesla, Wall Breakers</v>
      </c>
      <c r="AH695" s="5" t="str">
        <f aca="false">IF(AD695=AF695,AA695,IF(AA695="Win","Loss",IF(AA695="Loss","Win","Draw")))</f>
        <v>Loss</v>
      </c>
      <c r="AI695" s="5" t="s">
        <v>102</v>
      </c>
    </row>
    <row r="696" customFormat="false" ht="15" hidden="false" customHeight="true" outlineLevel="0" collapsed="false">
      <c r="A696" s="7" t="s">
        <v>2147</v>
      </c>
      <c r="B696" s="7" t="n">
        <v>1</v>
      </c>
      <c r="C696" s="7" t="s">
        <v>268</v>
      </c>
      <c r="D696" s="7" t="s">
        <v>269</v>
      </c>
      <c r="E696" s="7" t="s">
        <v>890</v>
      </c>
      <c r="F696" s="7" t="s">
        <v>891</v>
      </c>
      <c r="G696" s="7" t="s">
        <v>2148</v>
      </c>
      <c r="H696" s="7" t="s">
        <v>81</v>
      </c>
      <c r="I696" s="7" t="s">
        <v>169</v>
      </c>
      <c r="J696" s="7" t="s">
        <v>199</v>
      </c>
      <c r="K696" s="7" t="s">
        <v>200</v>
      </c>
      <c r="L696" s="7" t="s">
        <v>136</v>
      </c>
      <c r="M696" s="7" t="s">
        <v>191</v>
      </c>
      <c r="N696" s="7" t="s">
        <v>154</v>
      </c>
      <c r="O696" s="7" t="s">
        <v>336</v>
      </c>
      <c r="P696" s="7" t="s">
        <v>91</v>
      </c>
      <c r="Q696" s="7" t="s">
        <v>375</v>
      </c>
      <c r="R696" s="7" t="s">
        <v>175</v>
      </c>
      <c r="S696" s="7" t="s">
        <v>84</v>
      </c>
      <c r="T696" s="7" t="s">
        <v>231</v>
      </c>
      <c r="U696" s="7" t="s">
        <v>109</v>
      </c>
      <c r="V696" s="7" t="s">
        <v>154</v>
      </c>
      <c r="W696" s="7" t="s">
        <v>130</v>
      </c>
      <c r="X696" s="7" t="s">
        <v>97</v>
      </c>
      <c r="Y696" s="7" t="n">
        <v>1</v>
      </c>
      <c r="Z696" s="7" t="n">
        <v>0</v>
      </c>
      <c r="AA696" s="7" t="str">
        <f aca="false">IF(Y696&gt;Z696,"Win",IF(Y696&lt;Z696,"Loss","Draw"))</f>
        <v>Win</v>
      </c>
      <c r="AB696" s="7" t="s">
        <v>99</v>
      </c>
      <c r="AC696" s="7" t="s">
        <v>99</v>
      </c>
      <c r="AD696" s="7" t="s">
        <v>778</v>
      </c>
      <c r="AE696" s="7" t="s">
        <v>2149</v>
      </c>
      <c r="AF696" s="7" t="str">
        <f aca="false">IF(AD696&lt;AE696,AD696,AE696)</f>
        <v>Baby Dragon, Barbarian Barrel, Goblin Cage, Golden Knight, Golem, Ice Wizard, Lightning, Tornado</v>
      </c>
      <c r="AG696" s="7" t="str">
        <f aca="false">IF(AD696&lt;AE696,AE696,AD696)</f>
        <v>Bomber, Boss Bandit, Executioner, Giant Snowball, Lightning, Ram Rider, Ronin, Skeletons</v>
      </c>
      <c r="AH696" s="7" t="str">
        <f aca="false">IF(AD696=AF696,AA696,IF(AA696="Win","Loss",IF(AA696="Loss","Win","Draw")))</f>
        <v>Win</v>
      </c>
      <c r="AI696" s="7" t="s">
        <v>102</v>
      </c>
    </row>
    <row r="697" customFormat="false" ht="15" hidden="false" customHeight="true" outlineLevel="0" collapsed="false">
      <c r="A697" s="7" t="s">
        <v>2147</v>
      </c>
      <c r="B697" s="7" t="n">
        <v>2</v>
      </c>
      <c r="C697" s="7" t="s">
        <v>268</v>
      </c>
      <c r="D697" s="7" t="s">
        <v>269</v>
      </c>
      <c r="E697" s="7" t="s">
        <v>890</v>
      </c>
      <c r="F697" s="7" t="s">
        <v>891</v>
      </c>
      <c r="G697" s="7" t="s">
        <v>2150</v>
      </c>
      <c r="H697" s="7" t="s">
        <v>81</v>
      </c>
      <c r="I697" s="7" t="s">
        <v>209</v>
      </c>
      <c r="J697" s="7" t="s">
        <v>149</v>
      </c>
      <c r="K697" s="7" t="s">
        <v>128</v>
      </c>
      <c r="L697" s="7" t="s">
        <v>143</v>
      </c>
      <c r="M697" s="7" t="s">
        <v>146</v>
      </c>
      <c r="N697" s="7" t="s">
        <v>88</v>
      </c>
      <c r="O697" s="7" t="s">
        <v>84</v>
      </c>
      <c r="P697" s="7" t="s">
        <v>85</v>
      </c>
      <c r="Q697" s="7" t="s">
        <v>158</v>
      </c>
      <c r="R697" s="7" t="s">
        <v>181</v>
      </c>
      <c r="S697" s="7" t="s">
        <v>168</v>
      </c>
      <c r="T697" s="7" t="s">
        <v>183</v>
      </c>
      <c r="U697" s="7" t="s">
        <v>113</v>
      </c>
      <c r="V697" s="7" t="s">
        <v>143</v>
      </c>
      <c r="W697" s="7" t="s">
        <v>167</v>
      </c>
      <c r="X697" s="7" t="s">
        <v>87</v>
      </c>
      <c r="Y697" s="7" t="n">
        <v>0</v>
      </c>
      <c r="Z697" s="7" t="n">
        <v>1</v>
      </c>
      <c r="AA697" s="7" t="str">
        <f aca="false">IF(Y697&gt;Z697,"Win",IF(Y697&lt;Z697,"Loss","Draw"))</f>
        <v>Loss</v>
      </c>
      <c r="AB697" s="7" t="s">
        <v>99</v>
      </c>
      <c r="AC697" s="7" t="s">
        <v>99</v>
      </c>
      <c r="AD697" s="7" t="s">
        <v>2151</v>
      </c>
      <c r="AE697" s="7" t="s">
        <v>2152</v>
      </c>
      <c r="AF697" s="7" t="str">
        <f aca="false">IF(AD697&lt;AE697,AD697,AE697)</f>
        <v>Berserker, Bomb Tower, Earthquake, Ice Spirit, Monk, Royal Hogs, The Log, Witch</v>
      </c>
      <c r="AG697" s="7" t="str">
        <f aca="false">IF(AD697&lt;AE697,AE697,AD697)</f>
        <v>Giant Snowball, Graveyard, Ice Spirit, Knight, Musketeer, Poison, Skeleton Dragons, Tombstone</v>
      </c>
      <c r="AH697" s="7" t="str">
        <f aca="false">IF(AD697=AF697,AA697,IF(AA697="Win","Loss",IF(AA697="Loss","Win","Draw")))</f>
        <v>Win</v>
      </c>
      <c r="AI697" s="7" t="s">
        <v>102</v>
      </c>
    </row>
    <row r="698" customFormat="false" ht="15" hidden="false" customHeight="true" outlineLevel="0" collapsed="false">
      <c r="A698" s="7" t="s">
        <v>2147</v>
      </c>
      <c r="B698" s="7" t="n">
        <v>3</v>
      </c>
      <c r="C698" s="7" t="s">
        <v>268</v>
      </c>
      <c r="D698" s="7" t="s">
        <v>269</v>
      </c>
      <c r="E698" s="7" t="s">
        <v>890</v>
      </c>
      <c r="F698" s="7" t="s">
        <v>891</v>
      </c>
      <c r="G698" s="7" t="s">
        <v>2153</v>
      </c>
      <c r="H698" s="7" t="s">
        <v>81</v>
      </c>
      <c r="I698" s="7" t="s">
        <v>168</v>
      </c>
      <c r="J698" s="7" t="s">
        <v>141</v>
      </c>
      <c r="K698" s="7" t="s">
        <v>144</v>
      </c>
      <c r="L698" s="7" t="s">
        <v>97</v>
      </c>
      <c r="M698" s="7" t="s">
        <v>93</v>
      </c>
      <c r="N698" s="7" t="s">
        <v>109</v>
      </c>
      <c r="O698" s="7" t="s">
        <v>94</v>
      </c>
      <c r="P698" s="7" t="s">
        <v>167</v>
      </c>
      <c r="Q698" s="7" t="s">
        <v>239</v>
      </c>
      <c r="R698" s="7" t="s">
        <v>180</v>
      </c>
      <c r="S698" s="7" t="s">
        <v>92</v>
      </c>
      <c r="T698" s="7" t="s">
        <v>91</v>
      </c>
      <c r="U698" s="7" t="s">
        <v>202</v>
      </c>
      <c r="V698" s="7" t="s">
        <v>227</v>
      </c>
      <c r="W698" s="7" t="s">
        <v>257</v>
      </c>
      <c r="X698" s="7" t="s">
        <v>327</v>
      </c>
      <c r="Y698" s="7" t="n">
        <v>0</v>
      </c>
      <c r="Z698" s="7" t="n">
        <v>1</v>
      </c>
      <c r="AA698" s="7" t="str">
        <f aca="false">IF(Y698&gt;Z698,"Win",IF(Y698&lt;Z698,"Loss","Draw"))</f>
        <v>Loss</v>
      </c>
      <c r="AB698" s="7" t="s">
        <v>99</v>
      </c>
      <c r="AC698" s="7" t="s">
        <v>99</v>
      </c>
      <c r="AD698" s="7" t="s">
        <v>2154</v>
      </c>
      <c r="AE698" s="7" t="s">
        <v>614</v>
      </c>
      <c r="AF698" s="7" t="str">
        <f aca="false">IF(AD698&lt;AE698,AD698,AE698)</f>
        <v>Barbarian Barrel, Battle Ram, Giant Skeleton, Mother Witch, Royal Ghost, Vines, Wizard, Zappies</v>
      </c>
      <c r="AG698" s="7" t="str">
        <f aca="false">IF(AD698&lt;AE698,AE698,AD698)</f>
        <v>Electro Spirit, Fireball, Magic Archer, Ronin, Royal Hogs, Skeletons, Tesla, The Log</v>
      </c>
      <c r="AH698" s="7" t="str">
        <f aca="false">IF(AD698=AF698,AA698,IF(AA698="Win","Loss",IF(AA698="Loss","Win","Draw")))</f>
        <v>Win</v>
      </c>
      <c r="AI698" s="7" t="s">
        <v>102</v>
      </c>
    </row>
    <row r="699" customFormat="false" ht="15" hidden="false" customHeight="true" outlineLevel="0" collapsed="false">
      <c r="A699" s="7" t="s">
        <v>2155</v>
      </c>
      <c r="B699" s="7" t="n">
        <v>1</v>
      </c>
      <c r="C699" s="7" t="s">
        <v>268</v>
      </c>
      <c r="D699" s="7" t="s">
        <v>269</v>
      </c>
      <c r="E699" s="7" t="s">
        <v>890</v>
      </c>
      <c r="F699" s="7" t="s">
        <v>891</v>
      </c>
      <c r="G699" s="7" t="s">
        <v>2156</v>
      </c>
      <c r="H699" s="7" t="s">
        <v>251</v>
      </c>
      <c r="I699" s="7" t="s">
        <v>140</v>
      </c>
      <c r="J699" s="7" t="s">
        <v>141</v>
      </c>
      <c r="K699" s="7" t="s">
        <v>225</v>
      </c>
      <c r="L699" s="7" t="s">
        <v>226</v>
      </c>
      <c r="M699" s="7" t="s">
        <v>87</v>
      </c>
      <c r="N699" s="7" t="s">
        <v>111</v>
      </c>
      <c r="O699" s="7" t="s">
        <v>113</v>
      </c>
      <c r="P699" s="7" t="s">
        <v>120</v>
      </c>
      <c r="Q699" s="7" t="s">
        <v>140</v>
      </c>
      <c r="R699" s="7" t="s">
        <v>141</v>
      </c>
      <c r="S699" s="7" t="s">
        <v>225</v>
      </c>
      <c r="T699" s="7" t="s">
        <v>226</v>
      </c>
      <c r="U699" s="7" t="s">
        <v>87</v>
      </c>
      <c r="V699" s="7" t="s">
        <v>111</v>
      </c>
      <c r="W699" s="7" t="s">
        <v>120</v>
      </c>
      <c r="X699" s="7" t="s">
        <v>113</v>
      </c>
      <c r="Y699" s="7" t="n">
        <v>0</v>
      </c>
      <c r="Z699" s="7" t="n">
        <v>1</v>
      </c>
      <c r="AA699" s="7" t="str">
        <f aca="false">IF(Y699&gt;Z699,"Win",IF(Y699&lt;Z699,"Loss","Draw"))</f>
        <v>Loss</v>
      </c>
      <c r="AB699" s="7" t="s">
        <v>99</v>
      </c>
      <c r="AC699" s="7" t="s">
        <v>99</v>
      </c>
      <c r="AD699" s="7" t="s">
        <v>228</v>
      </c>
      <c r="AE699" s="7" t="s">
        <v>228</v>
      </c>
      <c r="AF699" s="7" t="str">
        <f aca="false">IF(AD699&lt;AE699,AD699,AE699)</f>
        <v>Bats, Berserker, Bomb Tower, Fire Spirit, Magic Archer, Miner, Royal Delivery, Wall Breakers</v>
      </c>
      <c r="AG699" s="7" t="str">
        <f aca="false">IF(AD699&lt;AE699,AE699,AD699)</f>
        <v>Bats, Berserker, Bomb Tower, Fire Spirit, Magic Archer, Miner, Royal Delivery, Wall Breakers</v>
      </c>
      <c r="AH699" s="7" t="str">
        <f aca="false">IF(AD699=AF699,AA699,IF(AA699="Win","Loss",IF(AA699="Loss","Win","Draw")))</f>
        <v>Loss</v>
      </c>
      <c r="AI699" s="7" t="s">
        <v>102</v>
      </c>
    </row>
    <row r="700" customFormat="false" ht="15" hidden="false" customHeight="true" outlineLevel="0" collapsed="false">
      <c r="A700" s="7" t="s">
        <v>2155</v>
      </c>
      <c r="B700" s="7" t="n">
        <v>2</v>
      </c>
      <c r="C700" s="7" t="s">
        <v>268</v>
      </c>
      <c r="D700" s="7" t="s">
        <v>269</v>
      </c>
      <c r="E700" s="7" t="s">
        <v>890</v>
      </c>
      <c r="F700" s="7" t="s">
        <v>891</v>
      </c>
      <c r="G700" s="7" t="s">
        <v>2157</v>
      </c>
      <c r="H700" s="7" t="s">
        <v>81</v>
      </c>
      <c r="I700" s="7" t="s">
        <v>84</v>
      </c>
      <c r="J700" s="7" t="s">
        <v>115</v>
      </c>
      <c r="K700" s="7" t="s">
        <v>107</v>
      </c>
      <c r="L700" s="7" t="s">
        <v>109</v>
      </c>
      <c r="M700" s="7" t="s">
        <v>88</v>
      </c>
      <c r="N700" s="7" t="s">
        <v>130</v>
      </c>
      <c r="O700" s="7" t="s">
        <v>143</v>
      </c>
      <c r="P700" s="7" t="s">
        <v>144</v>
      </c>
      <c r="Q700" s="7" t="s">
        <v>287</v>
      </c>
      <c r="R700" s="7" t="s">
        <v>149</v>
      </c>
      <c r="S700" s="7" t="s">
        <v>135</v>
      </c>
      <c r="T700" s="7" t="s">
        <v>110</v>
      </c>
      <c r="U700" s="7" t="s">
        <v>148</v>
      </c>
      <c r="V700" s="7" t="s">
        <v>147</v>
      </c>
      <c r="W700" s="7" t="s">
        <v>146</v>
      </c>
      <c r="X700" s="7" t="s">
        <v>94</v>
      </c>
      <c r="Y700" s="7" t="n">
        <v>0</v>
      </c>
      <c r="Z700" s="7" t="n">
        <v>1</v>
      </c>
      <c r="AA700" s="7" t="str">
        <f aca="false">IF(Y700&gt;Z700,"Win",IF(Y700&lt;Z700,"Loss","Draw"))</f>
        <v>Loss</v>
      </c>
      <c r="AB700" s="7" t="s">
        <v>99</v>
      </c>
      <c r="AC700" s="7" t="s">
        <v>99</v>
      </c>
      <c r="AD700" s="7" t="s">
        <v>706</v>
      </c>
      <c r="AE700" s="7" t="s">
        <v>2158</v>
      </c>
      <c r="AF700" s="7" t="str">
        <f aca="false">IF(AD700&lt;AE700,AD700,AE700)</f>
        <v>Bomber, Giant Snowball, Goblin Drill, Goblins, Ice Spirit, Poison, Ronin, Tesla</v>
      </c>
      <c r="AG700" s="7" t="str">
        <f aca="false">IF(AD700&lt;AE700,AE700,AD700)</f>
        <v>Fireball, Guards, Lava Hound, Skeleton Dragons, Spirit Empress, Tombstone, Valkyrie, Zap</v>
      </c>
      <c r="AH700" s="7" t="str">
        <f aca="false">IF(AD700=AF700,AA700,IF(AA700="Win","Loss",IF(AA700="Loss","Win","Draw")))</f>
        <v>Loss</v>
      </c>
      <c r="AI700" s="7" t="s">
        <v>102</v>
      </c>
    </row>
    <row r="701" customFormat="false" ht="15" hidden="false" customHeight="true" outlineLevel="0" collapsed="false">
      <c r="A701" s="7" t="s">
        <v>2155</v>
      </c>
      <c r="B701" s="7" t="n">
        <v>3</v>
      </c>
      <c r="C701" s="7" t="s">
        <v>268</v>
      </c>
      <c r="D701" s="7" t="s">
        <v>269</v>
      </c>
      <c r="E701" s="7" t="s">
        <v>890</v>
      </c>
      <c r="F701" s="7" t="s">
        <v>891</v>
      </c>
      <c r="G701" s="7" t="s">
        <v>2159</v>
      </c>
      <c r="H701" s="7" t="s">
        <v>81</v>
      </c>
      <c r="I701" s="7" t="s">
        <v>116</v>
      </c>
      <c r="J701" s="7" t="s">
        <v>153</v>
      </c>
      <c r="K701" s="7" t="s">
        <v>92</v>
      </c>
      <c r="L701" s="7" t="s">
        <v>119</v>
      </c>
      <c r="M701" s="7" t="s">
        <v>154</v>
      </c>
      <c r="N701" s="7" t="s">
        <v>117</v>
      </c>
      <c r="O701" s="7" t="s">
        <v>97</v>
      </c>
      <c r="P701" s="7" t="s">
        <v>91</v>
      </c>
      <c r="Q701" s="7" t="s">
        <v>293</v>
      </c>
      <c r="R701" s="7" t="s">
        <v>175</v>
      </c>
      <c r="S701" s="7" t="s">
        <v>144</v>
      </c>
      <c r="T701" s="7" t="s">
        <v>93</v>
      </c>
      <c r="U701" s="7" t="s">
        <v>97</v>
      </c>
      <c r="V701" s="7" t="s">
        <v>154</v>
      </c>
      <c r="W701" s="7" t="s">
        <v>167</v>
      </c>
      <c r="X701" s="7" t="s">
        <v>182</v>
      </c>
      <c r="Y701" s="7" t="n">
        <v>0</v>
      </c>
      <c r="Z701" s="7" t="n">
        <v>1</v>
      </c>
      <c r="AA701" s="7" t="str">
        <f aca="false">IF(Y701&gt;Z701,"Win",IF(Y701&lt;Z701,"Loss","Draw"))</f>
        <v>Loss</v>
      </c>
      <c r="AB701" s="7" t="s">
        <v>99</v>
      </c>
      <c r="AC701" s="7" t="s">
        <v>99</v>
      </c>
      <c r="AD701" s="7" t="s">
        <v>160</v>
      </c>
      <c r="AE701" s="7" t="s">
        <v>759</v>
      </c>
      <c r="AF701" s="7" t="str">
        <f aca="false">IF(AD701&lt;AE701,AD701,AE701)</f>
        <v>Barbarian Barrel, Cannon Cart, Goblinstein, Lightning, Minions, Mortar, Royal Ghost, Skeletons</v>
      </c>
      <c r="AG701" s="7" t="str">
        <f aca="false">IF(AD701&lt;AE701,AE701,AD701)</f>
        <v>Boss Bandit, Electro Spirit, Furnace, Hog Rider, Lightning, Skeletons, Tesla, The Log</v>
      </c>
      <c r="AH701" s="7" t="str">
        <f aca="false">IF(AD701=AF701,AA701,IF(AA701="Win","Loss",IF(AA701="Loss","Win","Draw")))</f>
        <v>Loss</v>
      </c>
      <c r="AI701" s="7" t="s">
        <v>102</v>
      </c>
    </row>
    <row r="702" customFormat="false" ht="15" hidden="false" customHeight="true" outlineLevel="0" collapsed="false">
      <c r="A702" s="7" t="s">
        <v>2160</v>
      </c>
      <c r="B702" s="7" t="n">
        <v>1</v>
      </c>
      <c r="C702" s="7" t="s">
        <v>268</v>
      </c>
      <c r="D702" s="7" t="s">
        <v>269</v>
      </c>
      <c r="E702" s="7" t="s">
        <v>890</v>
      </c>
      <c r="F702" s="7" t="s">
        <v>891</v>
      </c>
      <c r="G702" s="7" t="s">
        <v>2161</v>
      </c>
      <c r="H702" s="7" t="s">
        <v>251</v>
      </c>
      <c r="I702" s="7" t="s">
        <v>90</v>
      </c>
      <c r="J702" s="7" t="s">
        <v>91</v>
      </c>
      <c r="K702" s="7" t="s">
        <v>92</v>
      </c>
      <c r="L702" s="7" t="s">
        <v>96</v>
      </c>
      <c r="M702" s="7" t="s">
        <v>95</v>
      </c>
      <c r="N702" s="7" t="s">
        <v>93</v>
      </c>
      <c r="O702" s="7" t="s">
        <v>97</v>
      </c>
      <c r="P702" s="7" t="s">
        <v>94</v>
      </c>
      <c r="Q702" s="7" t="s">
        <v>90</v>
      </c>
      <c r="R702" s="7" t="s">
        <v>91</v>
      </c>
      <c r="S702" s="7" t="s">
        <v>92</v>
      </c>
      <c r="T702" s="7" t="s">
        <v>96</v>
      </c>
      <c r="U702" s="7" t="s">
        <v>95</v>
      </c>
      <c r="V702" s="7" t="s">
        <v>94</v>
      </c>
      <c r="W702" s="7" t="s">
        <v>97</v>
      </c>
      <c r="X702" s="7" t="s">
        <v>93</v>
      </c>
      <c r="Y702" s="7" t="n">
        <v>0</v>
      </c>
      <c r="Z702" s="7" t="n">
        <v>1</v>
      </c>
      <c r="AA702" s="7" t="str">
        <f aca="false">IF(Y702&gt;Z702,"Win",IF(Y702&lt;Z702,"Loss","Draw"))</f>
        <v>Loss</v>
      </c>
      <c r="AB702" s="7" t="s">
        <v>99</v>
      </c>
      <c r="AC702" s="7" t="s">
        <v>99</v>
      </c>
      <c r="AD702" s="7" t="s">
        <v>101</v>
      </c>
      <c r="AE702" s="7" t="s">
        <v>101</v>
      </c>
      <c r="AF702" s="7" t="str">
        <f aca="false">IF(AD702&lt;AE702,AD702,AE702)</f>
        <v>Barbarian Barrel, Electro Spirit, Fireball, Fisherman, Hunter, Royal Ghost, Royal Giant, Skeletons</v>
      </c>
      <c r="AG702" s="7" t="str">
        <f aca="false">IF(AD702&lt;AE702,AE702,AD702)</f>
        <v>Barbarian Barrel, Electro Spirit, Fireball, Fisherman, Hunter, Royal Ghost, Royal Giant, Skeletons</v>
      </c>
      <c r="AH702" s="7" t="str">
        <f aca="false">IF(AD702=AF702,AA702,IF(AA702="Win","Loss",IF(AA702="Loss","Win","Draw")))</f>
        <v>Loss</v>
      </c>
      <c r="AI702" s="7" t="s">
        <v>102</v>
      </c>
    </row>
    <row r="703" customFormat="false" ht="15" hidden="false" customHeight="true" outlineLevel="0" collapsed="false">
      <c r="A703" s="7" t="s">
        <v>2160</v>
      </c>
      <c r="B703" s="7" t="n">
        <v>2</v>
      </c>
      <c r="C703" s="7" t="s">
        <v>268</v>
      </c>
      <c r="D703" s="7" t="s">
        <v>269</v>
      </c>
      <c r="E703" s="7" t="s">
        <v>890</v>
      </c>
      <c r="F703" s="7" t="s">
        <v>891</v>
      </c>
      <c r="G703" s="7" t="s">
        <v>892</v>
      </c>
      <c r="H703" s="7" t="s">
        <v>81</v>
      </c>
      <c r="I703" s="7" t="s">
        <v>239</v>
      </c>
      <c r="J703" s="7" t="s">
        <v>199</v>
      </c>
      <c r="K703" s="7" t="s">
        <v>210</v>
      </c>
      <c r="L703" s="7" t="s">
        <v>109</v>
      </c>
      <c r="M703" s="7" t="s">
        <v>146</v>
      </c>
      <c r="N703" s="7" t="s">
        <v>227</v>
      </c>
      <c r="O703" s="7" t="s">
        <v>112</v>
      </c>
      <c r="P703" s="7" t="s">
        <v>240</v>
      </c>
      <c r="Q703" s="7" t="s">
        <v>84</v>
      </c>
      <c r="R703" s="7" t="s">
        <v>115</v>
      </c>
      <c r="S703" s="7" t="s">
        <v>107</v>
      </c>
      <c r="T703" s="7" t="s">
        <v>109</v>
      </c>
      <c r="U703" s="7" t="s">
        <v>111</v>
      </c>
      <c r="V703" s="7" t="s">
        <v>130</v>
      </c>
      <c r="W703" s="7" t="s">
        <v>88</v>
      </c>
      <c r="X703" s="7" t="s">
        <v>144</v>
      </c>
      <c r="Y703" s="7" t="n">
        <v>0</v>
      </c>
      <c r="Z703" s="7" t="n">
        <v>1</v>
      </c>
      <c r="AA703" s="7" t="str">
        <f aca="false">IF(Y703&gt;Z703,"Win",IF(Y703&lt;Z703,"Loss","Draw"))</f>
        <v>Loss</v>
      </c>
      <c r="AB703" s="7" t="s">
        <v>99</v>
      </c>
      <c r="AC703" s="7" t="s">
        <v>99</v>
      </c>
      <c r="AD703" s="7" t="s">
        <v>603</v>
      </c>
      <c r="AE703" s="7" t="s">
        <v>315</v>
      </c>
      <c r="AF703" s="7" t="str">
        <f aca="false">IF(AD703&lt;AE703,AD703,AE703)</f>
        <v>Arrows, Bandit, Battle Ram, Golden Knight, Mega Knight, Mother Witch, Ronin, Skeleton Dragons</v>
      </c>
      <c r="AG703" s="7" t="str">
        <f aca="false">IF(AD703&lt;AE703,AE703,AD703)</f>
        <v>Bomber, Fire Spirit, Giant Snowball, Goblin Drill, Goblins, Poison, Ronin, Tesla</v>
      </c>
      <c r="AH703" s="7" t="str">
        <f aca="false">IF(AD703=AF703,AA703,IF(AA703="Win","Loss",IF(AA703="Loss","Win","Draw")))</f>
        <v>Loss</v>
      </c>
      <c r="AI703" s="7" t="s">
        <v>102</v>
      </c>
    </row>
    <row r="704" customFormat="false" ht="15" hidden="false" customHeight="true" outlineLevel="0" collapsed="false">
      <c r="A704" s="7" t="s">
        <v>2160</v>
      </c>
      <c r="B704" s="7" t="n">
        <v>3</v>
      </c>
      <c r="C704" s="7" t="s">
        <v>268</v>
      </c>
      <c r="D704" s="7" t="s">
        <v>269</v>
      </c>
      <c r="E704" s="7" t="s">
        <v>890</v>
      </c>
      <c r="F704" s="7" t="s">
        <v>891</v>
      </c>
      <c r="G704" s="7" t="s">
        <v>893</v>
      </c>
      <c r="H704" s="7" t="s">
        <v>81</v>
      </c>
      <c r="I704" s="7" t="s">
        <v>84</v>
      </c>
      <c r="J704" s="7" t="s">
        <v>141</v>
      </c>
      <c r="K704" s="7" t="s">
        <v>144</v>
      </c>
      <c r="L704" s="7" t="s">
        <v>87</v>
      </c>
      <c r="M704" s="7" t="s">
        <v>128</v>
      </c>
      <c r="N704" s="7" t="s">
        <v>111</v>
      </c>
      <c r="O704" s="7" t="s">
        <v>107</v>
      </c>
      <c r="P704" s="7" t="s">
        <v>88</v>
      </c>
      <c r="Q704" s="7" t="s">
        <v>82</v>
      </c>
      <c r="R704" s="7" t="s">
        <v>181</v>
      </c>
      <c r="S704" s="7" t="s">
        <v>145</v>
      </c>
      <c r="T704" s="7" t="s">
        <v>135</v>
      </c>
      <c r="U704" s="7" t="s">
        <v>113</v>
      </c>
      <c r="V704" s="7" t="s">
        <v>112</v>
      </c>
      <c r="W704" s="7" t="s">
        <v>226</v>
      </c>
      <c r="X704" s="7" t="s">
        <v>110</v>
      </c>
      <c r="Y704" s="7" t="n">
        <v>1</v>
      </c>
      <c r="Z704" s="7" t="n">
        <v>0</v>
      </c>
      <c r="AA704" s="7" t="str">
        <f aca="false">IF(Y704&gt;Z704,"Win",IF(Y704&lt;Z704,"Loss","Draw"))</f>
        <v>Win</v>
      </c>
      <c r="AB704" s="7" t="s">
        <v>99</v>
      </c>
      <c r="AC704" s="7" t="s">
        <v>99</v>
      </c>
      <c r="AD704" s="7" t="s">
        <v>417</v>
      </c>
      <c r="AE704" s="7" t="s">
        <v>756</v>
      </c>
      <c r="AF704" s="7" t="str">
        <f aca="false">IF(AD704&lt;AE704,AD704,AE704)</f>
        <v>Archers, Arrows, Balloon, Bomb Tower, Guards, Miner, Monk, Zap</v>
      </c>
      <c r="AG704" s="7" t="str">
        <f aca="false">IF(AD704&lt;AE704,AE704,AD704)</f>
        <v>Berserker, Fire Spirit, Giant Snowball, Goblin Drill, Knight, Magic Archer, Poison, Tesla</v>
      </c>
      <c r="AH704" s="7" t="str">
        <f aca="false">IF(AD704=AF704,AA704,IF(AA704="Win","Loss",IF(AA704="Loss","Win","Draw")))</f>
        <v>Loss</v>
      </c>
      <c r="AI704" s="7" t="s">
        <v>102</v>
      </c>
    </row>
    <row r="705" customFormat="false" ht="15" hidden="false" customHeight="true" outlineLevel="0" collapsed="false">
      <c r="A705" s="7" t="s">
        <v>2162</v>
      </c>
      <c r="B705" s="7" t="n">
        <v>1</v>
      </c>
      <c r="C705" s="7" t="s">
        <v>268</v>
      </c>
      <c r="D705" s="7" t="s">
        <v>269</v>
      </c>
      <c r="E705" s="7" t="s">
        <v>890</v>
      </c>
      <c r="F705" s="7" t="s">
        <v>891</v>
      </c>
      <c r="G705" s="7" t="s">
        <v>894</v>
      </c>
      <c r="H705" s="7" t="s">
        <v>251</v>
      </c>
      <c r="I705" s="7" t="s">
        <v>114</v>
      </c>
      <c r="J705" s="7" t="s">
        <v>115</v>
      </c>
      <c r="K705" s="7" t="s">
        <v>116</v>
      </c>
      <c r="L705" s="7" t="s">
        <v>119</v>
      </c>
      <c r="M705" s="7" t="s">
        <v>94</v>
      </c>
      <c r="N705" s="7" t="s">
        <v>117</v>
      </c>
      <c r="O705" s="7" t="s">
        <v>118</v>
      </c>
      <c r="P705" s="7" t="s">
        <v>93</v>
      </c>
      <c r="Q705" s="7" t="s">
        <v>168</v>
      </c>
      <c r="R705" s="7" t="s">
        <v>232</v>
      </c>
      <c r="S705" s="7" t="s">
        <v>169</v>
      </c>
      <c r="T705" s="7" t="s">
        <v>154</v>
      </c>
      <c r="U705" s="7" t="s">
        <v>97</v>
      </c>
      <c r="V705" s="7" t="s">
        <v>93</v>
      </c>
      <c r="W705" s="7" t="s">
        <v>167</v>
      </c>
      <c r="X705" s="7" t="s">
        <v>170</v>
      </c>
      <c r="Y705" s="7" t="n">
        <v>0</v>
      </c>
      <c r="Z705" s="7" t="n">
        <v>1</v>
      </c>
      <c r="AA705" s="7" t="str">
        <f aca="false">IF(Y705&gt;Z705,"Win",IF(Y705&lt;Z705,"Loss","Draw"))</f>
        <v>Loss</v>
      </c>
      <c r="AB705" s="7" t="s">
        <v>99</v>
      </c>
      <c r="AC705" s="7" t="s">
        <v>99</v>
      </c>
      <c r="AD705" s="7" t="s">
        <v>307</v>
      </c>
      <c r="AE705" s="7" t="s">
        <v>418</v>
      </c>
      <c r="AF705" s="7" t="str">
        <f aca="false">IF(AD705&lt;AE705,AD705,AE705)</f>
        <v>Baby Dragon, Cannon, Electro Spirit, Lightning, Mighty Miner, Royal Hogs, Skeletons, The Log</v>
      </c>
      <c r="AG705" s="7" t="str">
        <f aca="false">IF(AD705&lt;AE705,AE705,AD705)</f>
        <v>Cannon Cart, Electro Spirit, Fireball, Goblins, Minions, Mortar, Rascals, Skeleton Barrel</v>
      </c>
      <c r="AH705" s="7" t="str">
        <f aca="false">IF(AD705=AF705,AA705,IF(AA705="Win","Loss",IF(AA705="Loss","Win","Draw")))</f>
        <v>Win</v>
      </c>
      <c r="AI705" s="7" t="s">
        <v>102</v>
      </c>
    </row>
    <row r="706" customFormat="false" ht="15" hidden="false" customHeight="true" outlineLevel="0" collapsed="false">
      <c r="A706" s="7" t="s">
        <v>2162</v>
      </c>
      <c r="B706" s="7" t="n">
        <v>2</v>
      </c>
      <c r="C706" s="7" t="s">
        <v>268</v>
      </c>
      <c r="D706" s="7" t="s">
        <v>269</v>
      </c>
      <c r="E706" s="7" t="s">
        <v>890</v>
      </c>
      <c r="F706" s="7" t="s">
        <v>891</v>
      </c>
      <c r="G706" s="7" t="s">
        <v>896</v>
      </c>
      <c r="H706" s="7" t="s">
        <v>81</v>
      </c>
      <c r="I706" s="7" t="s">
        <v>287</v>
      </c>
      <c r="J706" s="7" t="s">
        <v>91</v>
      </c>
      <c r="K706" s="7" t="s">
        <v>158</v>
      </c>
      <c r="L706" s="7" t="s">
        <v>97</v>
      </c>
      <c r="M706" s="7" t="s">
        <v>143</v>
      </c>
      <c r="N706" s="7" t="s">
        <v>89</v>
      </c>
      <c r="O706" s="7" t="s">
        <v>88</v>
      </c>
      <c r="P706" s="7" t="s">
        <v>85</v>
      </c>
      <c r="Q706" s="7" t="s">
        <v>293</v>
      </c>
      <c r="R706" s="7" t="s">
        <v>91</v>
      </c>
      <c r="S706" s="7" t="s">
        <v>144</v>
      </c>
      <c r="T706" s="7" t="s">
        <v>128</v>
      </c>
      <c r="U706" s="7" t="s">
        <v>143</v>
      </c>
      <c r="V706" s="7" t="s">
        <v>88</v>
      </c>
      <c r="W706" s="7" t="s">
        <v>85</v>
      </c>
      <c r="X706" s="7" t="s">
        <v>115</v>
      </c>
      <c r="Y706" s="7" t="n">
        <v>0</v>
      </c>
      <c r="Z706" s="7" t="n">
        <v>1</v>
      </c>
      <c r="AA706" s="7" t="str">
        <f aca="false">IF(Y706&gt;Z706,"Win",IF(Y706&lt;Z706,"Loss","Draw"))</f>
        <v>Loss</v>
      </c>
      <c r="AB706" s="7" t="s">
        <v>99</v>
      </c>
      <c r="AC706" s="7" t="s">
        <v>99</v>
      </c>
      <c r="AD706" s="7" t="s">
        <v>898</v>
      </c>
      <c r="AE706" s="7" t="s">
        <v>897</v>
      </c>
      <c r="AF706" s="7" t="str">
        <f aca="false">IF(AD706&lt;AE706,AD706,AE706)</f>
        <v>Barbarian Barrel, Furnace, Goblins, Graveyard, Ice Spirit, Knight, Poison, Tesla</v>
      </c>
      <c r="AG706" s="7" t="str">
        <f aca="false">IF(AD706&lt;AE706,AE706,AD706)</f>
        <v>Barbarian Barrel, Goblin Hut, Graveyard, Ice Spirit, Poison, Skeletons, Valkyrie, Witch</v>
      </c>
      <c r="AH706" s="7" t="str">
        <f aca="false">IF(AD706=AF706,AA706,IF(AA706="Win","Loss",IF(AA706="Loss","Win","Draw")))</f>
        <v>Win</v>
      </c>
      <c r="AI706" s="7" t="s">
        <v>102</v>
      </c>
    </row>
    <row r="707" customFormat="false" ht="15" hidden="false" customHeight="true" outlineLevel="0" collapsed="false">
      <c r="A707" s="7" t="s">
        <v>2162</v>
      </c>
      <c r="B707" s="7" t="n">
        <v>3</v>
      </c>
      <c r="C707" s="7" t="s">
        <v>268</v>
      </c>
      <c r="D707" s="7" t="s">
        <v>269</v>
      </c>
      <c r="E707" s="7" t="s">
        <v>890</v>
      </c>
      <c r="F707" s="7" t="s">
        <v>891</v>
      </c>
      <c r="G707" s="7" t="s">
        <v>899</v>
      </c>
      <c r="H707" s="7" t="s">
        <v>81</v>
      </c>
      <c r="I707" s="7" t="s">
        <v>375</v>
      </c>
      <c r="J707" s="7" t="s">
        <v>145</v>
      </c>
      <c r="K707" s="7" t="s">
        <v>128</v>
      </c>
      <c r="L707" s="7" t="s">
        <v>226</v>
      </c>
      <c r="M707" s="7" t="s">
        <v>87</v>
      </c>
      <c r="N707" s="7" t="s">
        <v>113</v>
      </c>
      <c r="O707" s="7" t="s">
        <v>135</v>
      </c>
      <c r="P707" s="7" t="s">
        <v>336</v>
      </c>
      <c r="Q707" s="7" t="s">
        <v>90</v>
      </c>
      <c r="R707" s="7" t="s">
        <v>181</v>
      </c>
      <c r="S707" s="7" t="s">
        <v>149</v>
      </c>
      <c r="T707" s="7" t="s">
        <v>146</v>
      </c>
      <c r="U707" s="7" t="s">
        <v>202</v>
      </c>
      <c r="V707" s="7" t="s">
        <v>95</v>
      </c>
      <c r="W707" s="7" t="s">
        <v>112</v>
      </c>
      <c r="X707" s="7" t="s">
        <v>155</v>
      </c>
      <c r="Y707" s="7" t="n">
        <v>1</v>
      </c>
      <c r="Z707" s="7" t="n">
        <v>0</v>
      </c>
      <c r="AA707" s="7" t="str">
        <f aca="false">IF(Y707&gt;Z707,"Win",IF(Y707&lt;Z707,"Loss","Draw"))</f>
        <v>Win</v>
      </c>
      <c r="AB707" s="7" t="s">
        <v>99</v>
      </c>
      <c r="AC707" s="7" t="s">
        <v>99</v>
      </c>
      <c r="AD707" s="7" t="s">
        <v>377</v>
      </c>
      <c r="AE707" s="7" t="s">
        <v>900</v>
      </c>
      <c r="AF707" s="7" t="str">
        <f aca="false">IF(AD707&lt;AE707,AD707,AE707)</f>
        <v>Arrows, Fisherman, Monk, Rage, Royal Giant, Skeleton Dragons, Tombstone, Zappies</v>
      </c>
      <c r="AG707" s="7" t="str">
        <f aca="false">IF(AD707&lt;AE707,AE707,AD707)</f>
        <v>Balloon, Berserker, Bomb Tower, Executioner, Knight, Miner, Tornado, Zap</v>
      </c>
      <c r="AH707" s="7" t="str">
        <f aca="false">IF(AD707=AF707,AA707,IF(AA707="Win","Loss",IF(AA707="Loss","Win","Draw")))</f>
        <v>Loss</v>
      </c>
      <c r="AI707" s="7" t="s">
        <v>102</v>
      </c>
    </row>
    <row r="708" customFormat="false" ht="15" hidden="false" customHeight="true" outlineLevel="0" collapsed="false">
      <c r="A708" s="7" t="s">
        <v>2163</v>
      </c>
      <c r="B708" s="7" t="n">
        <v>1</v>
      </c>
      <c r="C708" s="7" t="s">
        <v>268</v>
      </c>
      <c r="D708" s="7" t="s">
        <v>269</v>
      </c>
      <c r="E708" s="7" t="s">
        <v>890</v>
      </c>
      <c r="F708" s="7" t="s">
        <v>891</v>
      </c>
      <c r="G708" s="7" t="s">
        <v>902</v>
      </c>
      <c r="H708" s="7" t="s">
        <v>81</v>
      </c>
      <c r="I708" s="7" t="s">
        <v>132</v>
      </c>
      <c r="J708" s="7" t="s">
        <v>91</v>
      </c>
      <c r="K708" s="7" t="s">
        <v>200</v>
      </c>
      <c r="L708" s="7" t="s">
        <v>90</v>
      </c>
      <c r="M708" s="7" t="s">
        <v>93</v>
      </c>
      <c r="N708" s="7" t="s">
        <v>365</v>
      </c>
      <c r="O708" s="7" t="s">
        <v>94</v>
      </c>
      <c r="P708" s="7" t="s">
        <v>174</v>
      </c>
      <c r="Q708" s="7" t="s">
        <v>140</v>
      </c>
      <c r="R708" s="7" t="s">
        <v>141</v>
      </c>
      <c r="S708" s="7" t="s">
        <v>153</v>
      </c>
      <c r="T708" s="7" t="s">
        <v>226</v>
      </c>
      <c r="U708" s="7" t="s">
        <v>336</v>
      </c>
      <c r="V708" s="7" t="s">
        <v>97</v>
      </c>
      <c r="W708" s="7" t="s">
        <v>91</v>
      </c>
      <c r="X708" s="7" t="s">
        <v>113</v>
      </c>
      <c r="Y708" s="7" t="n">
        <v>0</v>
      </c>
      <c r="Z708" s="7" t="n">
        <v>1</v>
      </c>
      <c r="AA708" s="7" t="str">
        <f aca="false">IF(Y708&gt;Z708,"Win",IF(Y708&lt;Z708,"Loss","Draw"))</f>
        <v>Loss</v>
      </c>
      <c r="AB708" s="7" t="s">
        <v>99</v>
      </c>
      <c r="AC708" s="7" t="s">
        <v>99</v>
      </c>
      <c r="AD708" s="7" t="s">
        <v>488</v>
      </c>
      <c r="AE708" s="7" t="s">
        <v>477</v>
      </c>
      <c r="AF708" s="7" t="str">
        <f aca="false">IF(AD708&lt;AE708,AD708,AE708)</f>
        <v>Barbarian Barrel, Bomb Tower, Goblinstein, Magic Archer, Miner, Skeletons, Tornado, Wall Breakers</v>
      </c>
      <c r="AG708" s="7" t="str">
        <f aca="false">IF(AD708&lt;AE708,AE708,AD708)</f>
        <v>Barbarian Barrel, Electro Spirit, Fireball, Goblin Cage, Heal Spirit, Lumberjack, Phoenix, Royal Giant</v>
      </c>
      <c r="AH708" s="7" t="str">
        <f aca="false">IF(AD708=AF708,AA708,IF(AA708="Win","Loss",IF(AA708="Loss","Win","Draw")))</f>
        <v>Win</v>
      </c>
      <c r="AI708" s="7" t="s">
        <v>102</v>
      </c>
    </row>
    <row r="709" customFormat="false" ht="15" hidden="false" customHeight="true" outlineLevel="0" collapsed="false">
      <c r="A709" s="7" t="s">
        <v>2163</v>
      </c>
      <c r="B709" s="7" t="n">
        <v>2</v>
      </c>
      <c r="C709" s="7" t="s">
        <v>268</v>
      </c>
      <c r="D709" s="7" t="s">
        <v>269</v>
      </c>
      <c r="E709" s="7" t="s">
        <v>890</v>
      </c>
      <c r="F709" s="7" t="s">
        <v>891</v>
      </c>
      <c r="G709" s="7" t="s">
        <v>903</v>
      </c>
      <c r="H709" s="7" t="s">
        <v>81</v>
      </c>
      <c r="I709" s="7" t="s">
        <v>107</v>
      </c>
      <c r="J709" s="7" t="s">
        <v>199</v>
      </c>
      <c r="K709" s="7" t="s">
        <v>84</v>
      </c>
      <c r="L709" s="7" t="s">
        <v>97</v>
      </c>
      <c r="M709" s="7" t="s">
        <v>130</v>
      </c>
      <c r="N709" s="7" t="s">
        <v>111</v>
      </c>
      <c r="O709" s="7" t="s">
        <v>144</v>
      </c>
      <c r="P709" s="7" t="s">
        <v>88</v>
      </c>
      <c r="Q709" s="7" t="s">
        <v>287</v>
      </c>
      <c r="R709" s="7" t="s">
        <v>149</v>
      </c>
      <c r="S709" s="7" t="s">
        <v>135</v>
      </c>
      <c r="T709" s="7" t="s">
        <v>87</v>
      </c>
      <c r="U709" s="7" t="s">
        <v>146</v>
      </c>
      <c r="V709" s="7" t="s">
        <v>147</v>
      </c>
      <c r="W709" s="7" t="s">
        <v>148</v>
      </c>
      <c r="X709" s="7" t="s">
        <v>94</v>
      </c>
      <c r="Y709" s="7" t="n">
        <v>3</v>
      </c>
      <c r="Z709" s="7" t="n">
        <v>1</v>
      </c>
      <c r="AA709" s="7" t="str">
        <f aca="false">IF(Y709&gt;Z709,"Win",IF(Y709&lt;Z709,"Loss","Draw"))</f>
        <v>Win</v>
      </c>
      <c r="AB709" s="7" t="s">
        <v>99</v>
      </c>
      <c r="AC709" s="7" t="s">
        <v>99</v>
      </c>
      <c r="AD709" s="7" t="s">
        <v>904</v>
      </c>
      <c r="AE709" s="7" t="s">
        <v>726</v>
      </c>
      <c r="AF709" s="7" t="str">
        <f aca="false">IF(AD709&lt;AE709,AD709,AE709)</f>
        <v>Berserker, Fireball, Lava Hound, Skeleton Dragons, Spirit Empress, Tombstone, Valkyrie, Zap</v>
      </c>
      <c r="AG709" s="7" t="str">
        <f aca="false">IF(AD709&lt;AE709,AE709,AD709)</f>
        <v>Bomber, Fire Spirit, Giant Snowball, Goblin Drill, Golden Knight, Poison, Skeletons, Tesla</v>
      </c>
      <c r="AH709" s="7" t="str">
        <f aca="false">IF(AD709=AF709,AA709,IF(AA709="Win","Loss",IF(AA709="Loss","Win","Draw")))</f>
        <v>Loss</v>
      </c>
      <c r="AI709" s="7" t="s">
        <v>102</v>
      </c>
    </row>
    <row r="710" customFormat="false" ht="15" hidden="false" customHeight="true" outlineLevel="0" collapsed="false">
      <c r="A710" s="7" t="s">
        <v>2163</v>
      </c>
      <c r="B710" s="7" t="n">
        <v>3</v>
      </c>
      <c r="C710" s="7" t="s">
        <v>268</v>
      </c>
      <c r="D710" s="7" t="s">
        <v>269</v>
      </c>
      <c r="E710" s="7" t="s">
        <v>890</v>
      </c>
      <c r="F710" s="7" t="s">
        <v>891</v>
      </c>
      <c r="G710" s="7" t="s">
        <v>905</v>
      </c>
      <c r="H710" s="7" t="s">
        <v>81</v>
      </c>
      <c r="I710" s="7" t="s">
        <v>375</v>
      </c>
      <c r="J710" s="7" t="s">
        <v>145</v>
      </c>
      <c r="K710" s="7" t="s">
        <v>135</v>
      </c>
      <c r="L710" s="7" t="s">
        <v>327</v>
      </c>
      <c r="M710" s="7" t="s">
        <v>226</v>
      </c>
      <c r="N710" s="7" t="s">
        <v>202</v>
      </c>
      <c r="O710" s="7" t="s">
        <v>149</v>
      </c>
      <c r="P710" s="7" t="s">
        <v>336</v>
      </c>
      <c r="Q710" s="7" t="s">
        <v>84</v>
      </c>
      <c r="R710" s="7" t="s">
        <v>232</v>
      </c>
      <c r="S710" s="7" t="s">
        <v>107</v>
      </c>
      <c r="T710" s="7" t="s">
        <v>86</v>
      </c>
      <c r="U710" s="7" t="s">
        <v>143</v>
      </c>
      <c r="V710" s="7" t="s">
        <v>144</v>
      </c>
      <c r="W710" s="7" t="s">
        <v>88</v>
      </c>
      <c r="X710" s="7" t="s">
        <v>110</v>
      </c>
      <c r="Y710" s="7" t="n">
        <v>0</v>
      </c>
      <c r="Z710" s="7" t="n">
        <v>1</v>
      </c>
      <c r="AA710" s="7" t="str">
        <f aca="false">IF(Y710&gt;Z710,"Win",IF(Y710&lt;Z710,"Loss","Draw"))</f>
        <v>Loss</v>
      </c>
      <c r="AB710" s="7" t="s">
        <v>99</v>
      </c>
      <c r="AC710" s="7" t="s">
        <v>99</v>
      </c>
      <c r="AD710" s="7" t="s">
        <v>711</v>
      </c>
      <c r="AE710" s="7" t="s">
        <v>906</v>
      </c>
      <c r="AF710" s="7" t="str">
        <f aca="false">IF(AD710&lt;AE710,AD710,AE710)</f>
        <v>Balloon, Executioner, Giant Skeleton, Miner, Tombstone, Tornado, Zap, Zappies</v>
      </c>
      <c r="AG710" s="7" t="str">
        <f aca="false">IF(AD710&lt;AE710,AE710,AD710)</f>
        <v>Giant Snowball, Goblin Demolisher, Goblin Drill, Guards, Ice Spirit, Mighty Miner, Poison, Tesla</v>
      </c>
      <c r="AH710" s="7" t="str">
        <f aca="false">IF(AD710=AF710,AA710,IF(AA710="Win","Loss",IF(AA710="Loss","Win","Draw")))</f>
        <v>Loss</v>
      </c>
      <c r="AI710" s="7" t="s">
        <v>102</v>
      </c>
    </row>
    <row r="711" customFormat="false" ht="15" hidden="false" customHeight="true" outlineLevel="0" collapsed="false">
      <c r="A711" s="7" t="s">
        <v>2164</v>
      </c>
      <c r="B711" s="7" t="n">
        <v>1</v>
      </c>
      <c r="C711" s="7" t="s">
        <v>268</v>
      </c>
      <c r="D711" s="7" t="s">
        <v>269</v>
      </c>
      <c r="E711" s="7" t="s">
        <v>890</v>
      </c>
      <c r="F711" s="7" t="s">
        <v>891</v>
      </c>
      <c r="G711" s="7" t="s">
        <v>908</v>
      </c>
      <c r="H711" s="7" t="s">
        <v>251</v>
      </c>
      <c r="I711" s="7" t="s">
        <v>271</v>
      </c>
      <c r="J711" s="7" t="s">
        <v>232</v>
      </c>
      <c r="K711" s="7" t="s">
        <v>144</v>
      </c>
      <c r="L711" s="7" t="s">
        <v>182</v>
      </c>
      <c r="M711" s="7" t="s">
        <v>183</v>
      </c>
      <c r="N711" s="7" t="s">
        <v>97</v>
      </c>
      <c r="O711" s="7" t="s">
        <v>93</v>
      </c>
      <c r="P711" s="7" t="s">
        <v>167</v>
      </c>
      <c r="Q711" s="7" t="s">
        <v>132</v>
      </c>
      <c r="R711" s="7" t="s">
        <v>91</v>
      </c>
      <c r="S711" s="7" t="s">
        <v>200</v>
      </c>
      <c r="T711" s="7" t="s">
        <v>90</v>
      </c>
      <c r="U711" s="7" t="s">
        <v>365</v>
      </c>
      <c r="V711" s="7" t="s">
        <v>94</v>
      </c>
      <c r="W711" s="7" t="s">
        <v>93</v>
      </c>
      <c r="X711" s="7" t="s">
        <v>174</v>
      </c>
      <c r="Y711" s="7" t="n">
        <v>0</v>
      </c>
      <c r="Z711" s="7" t="n">
        <v>1</v>
      </c>
      <c r="AA711" s="7" t="str">
        <f aca="false">IF(Y711&gt;Z711,"Win",IF(Y711&lt;Z711,"Loss","Draw"))</f>
        <v>Loss</v>
      </c>
      <c r="AB711" s="7" t="s">
        <v>99</v>
      </c>
      <c r="AC711" s="7" t="s">
        <v>99</v>
      </c>
      <c r="AD711" s="7" t="s">
        <v>272</v>
      </c>
      <c r="AE711" s="7" t="s">
        <v>488</v>
      </c>
      <c r="AF711" s="7" t="str">
        <f aca="false">IF(AD711&lt;AE711,AD711,AE711)</f>
        <v>Barbarian Barrel, Electro Spirit, Fireball, Goblin Cage, Heal Spirit, Lumberjack, Phoenix, Royal Giant</v>
      </c>
      <c r="AG711" s="7" t="str">
        <f aca="false">IF(AD711&lt;AE711,AE711,AD711)</f>
        <v>Earthquake, Electro Spirit, Firecracker, Hog Rider, Mighty Miner, Skeletons, Tesla, The Log</v>
      </c>
      <c r="AH711" s="7" t="str">
        <f aca="false">IF(AD711=AF711,AA711,IF(AA711="Win","Loss",IF(AA711="Loss","Win","Draw")))</f>
        <v>Win</v>
      </c>
      <c r="AI711" s="7" t="s">
        <v>102</v>
      </c>
    </row>
    <row r="712" customFormat="false" ht="15" hidden="false" customHeight="true" outlineLevel="0" collapsed="false">
      <c r="A712" s="7" t="s">
        <v>2164</v>
      </c>
      <c r="B712" s="7" t="n">
        <v>2</v>
      </c>
      <c r="C712" s="7" t="s">
        <v>268</v>
      </c>
      <c r="D712" s="7" t="s">
        <v>269</v>
      </c>
      <c r="E712" s="7" t="s">
        <v>890</v>
      </c>
      <c r="F712" s="7" t="s">
        <v>891</v>
      </c>
      <c r="G712" s="7" t="s">
        <v>909</v>
      </c>
      <c r="H712" s="7" t="s">
        <v>251</v>
      </c>
      <c r="I712" s="7" t="s">
        <v>169</v>
      </c>
      <c r="J712" s="7" t="s">
        <v>199</v>
      </c>
      <c r="K712" s="7" t="s">
        <v>200</v>
      </c>
      <c r="L712" s="7" t="s">
        <v>596</v>
      </c>
      <c r="M712" s="7" t="s">
        <v>191</v>
      </c>
      <c r="N712" s="7" t="s">
        <v>154</v>
      </c>
      <c r="O712" s="7" t="s">
        <v>336</v>
      </c>
      <c r="P712" s="7" t="s">
        <v>91</v>
      </c>
      <c r="Q712" s="7" t="s">
        <v>140</v>
      </c>
      <c r="R712" s="7" t="s">
        <v>141</v>
      </c>
      <c r="S712" s="7" t="s">
        <v>142</v>
      </c>
      <c r="T712" s="7" t="s">
        <v>143</v>
      </c>
      <c r="U712" s="7" t="s">
        <v>111</v>
      </c>
      <c r="V712" s="7" t="s">
        <v>87</v>
      </c>
      <c r="W712" s="7" t="s">
        <v>170</v>
      </c>
      <c r="X712" s="7" t="s">
        <v>120</v>
      </c>
      <c r="Y712" s="7" t="n">
        <v>0</v>
      </c>
      <c r="Z712" s="7" t="n">
        <v>1</v>
      </c>
      <c r="AA712" s="7" t="str">
        <f aca="false">IF(Y712&gt;Z712,"Win",IF(Y712&lt;Z712,"Loss","Draw"))</f>
        <v>Loss</v>
      </c>
      <c r="AB712" s="7" t="s">
        <v>99</v>
      </c>
      <c r="AC712" s="7" t="s">
        <v>99</v>
      </c>
      <c r="AD712" s="7" t="s">
        <v>911</v>
      </c>
      <c r="AE712" s="7" t="s">
        <v>910</v>
      </c>
      <c r="AF712" s="7" t="str">
        <f aca="false">IF(AD712&lt;AE712,AD712,AE712)</f>
        <v>Baby Dragon, Barbarian Barrel, Electro Giant, Goblin Cage, Golden Knight, Ice Wizard, Lightning, Tornado</v>
      </c>
      <c r="AG712" s="7" t="str">
        <f aca="false">IF(AD712&lt;AE712,AE712,AD712)</f>
        <v>Berserker, Cannon, Fire Spirit, Goblin Barrel, Ice Spirit, Magic Archer, Royal Delivery, Wall Breakers</v>
      </c>
      <c r="AH712" s="7" t="str">
        <f aca="false">IF(AD712=AF712,AA712,IF(AA712="Win","Loss",IF(AA712="Loss","Win","Draw")))</f>
        <v>Loss</v>
      </c>
      <c r="AI712" s="7" t="s">
        <v>102</v>
      </c>
    </row>
    <row r="713" customFormat="false" ht="15" hidden="false" customHeight="true" outlineLevel="0" collapsed="false">
      <c r="A713" s="7" t="s">
        <v>2164</v>
      </c>
      <c r="B713" s="7" t="n">
        <v>3</v>
      </c>
      <c r="C713" s="7" t="s">
        <v>268</v>
      </c>
      <c r="D713" s="7" t="s">
        <v>269</v>
      </c>
      <c r="E713" s="7" t="s">
        <v>890</v>
      </c>
      <c r="F713" s="7" t="s">
        <v>891</v>
      </c>
      <c r="G713" s="7" t="s">
        <v>912</v>
      </c>
      <c r="H713" s="7" t="s">
        <v>251</v>
      </c>
      <c r="I713" s="7" t="s">
        <v>82</v>
      </c>
      <c r="J713" s="7" t="s">
        <v>83</v>
      </c>
      <c r="K713" s="7" t="s">
        <v>84</v>
      </c>
      <c r="L713" s="7" t="s">
        <v>85</v>
      </c>
      <c r="M713" s="7" t="s">
        <v>143</v>
      </c>
      <c r="N713" s="7" t="s">
        <v>86</v>
      </c>
      <c r="O713" s="7" t="s">
        <v>89</v>
      </c>
      <c r="P713" s="7" t="s">
        <v>88</v>
      </c>
      <c r="Q713" s="7" t="s">
        <v>116</v>
      </c>
      <c r="R713" s="7" t="s">
        <v>115</v>
      </c>
      <c r="S713" s="7" t="s">
        <v>114</v>
      </c>
      <c r="T713" s="7" t="s">
        <v>109</v>
      </c>
      <c r="U713" s="7" t="s">
        <v>118</v>
      </c>
      <c r="V713" s="7" t="s">
        <v>167</v>
      </c>
      <c r="W713" s="7" t="s">
        <v>88</v>
      </c>
      <c r="X713" s="7" t="s">
        <v>176</v>
      </c>
      <c r="Y713" s="7" t="n">
        <v>0</v>
      </c>
      <c r="Z713" s="7" t="n">
        <v>1</v>
      </c>
      <c r="AA713" s="7" t="str">
        <f aca="false">IF(Y713&gt;Z713,"Win",IF(Y713&lt;Z713,"Loss","Draw"))</f>
        <v>Loss</v>
      </c>
      <c r="AB713" s="7" t="s">
        <v>99</v>
      </c>
      <c r="AC713" s="7" t="s">
        <v>99</v>
      </c>
      <c r="AD713" s="7" t="s">
        <v>627</v>
      </c>
      <c r="AE713" s="7" t="s">
        <v>913</v>
      </c>
      <c r="AF713" s="7" t="str">
        <f aca="false">IF(AD713&lt;AE713,AD713,AE713)</f>
        <v>Archers, Dark Prince, Giant Snowball, Goblin Demolisher, Goblin Hut, Graveyard, Ice Spirit, Poison</v>
      </c>
      <c r="AG713" s="7" t="str">
        <f aca="false">IF(AD713&lt;AE713,AE713,AD713)</f>
        <v>Dart Goblin, Goblins, Mortar, Poison, Rascals, Ronin, Skeleton Barrel, The Log</v>
      </c>
      <c r="AH713" s="7" t="str">
        <f aca="false">IF(AD713=AF713,AA713,IF(AA713="Win","Loss",IF(AA713="Loss","Win","Draw")))</f>
        <v>Loss</v>
      </c>
      <c r="AI713" s="7" t="s">
        <v>102</v>
      </c>
    </row>
    <row r="714" customFormat="false" ht="16.5" hidden="false" customHeight="true" outlineLevel="0" collapsed="false">
      <c r="A714" s="5" t="s">
        <v>2165</v>
      </c>
      <c r="B714" s="5" t="n">
        <v>1</v>
      </c>
      <c r="C714" s="5" t="s">
        <v>268</v>
      </c>
      <c r="D714" s="5" t="s">
        <v>269</v>
      </c>
      <c r="E714" s="6" t="s">
        <v>2166</v>
      </c>
      <c r="F714" s="5" t="s">
        <v>2167</v>
      </c>
      <c r="G714" s="5" t="s">
        <v>2168</v>
      </c>
      <c r="H714" s="5" t="s">
        <v>408</v>
      </c>
      <c r="I714" s="5" t="s">
        <v>169</v>
      </c>
      <c r="J714" s="5" t="s">
        <v>199</v>
      </c>
      <c r="K714" s="5" t="s">
        <v>200</v>
      </c>
      <c r="L714" s="5" t="s">
        <v>136</v>
      </c>
      <c r="M714" s="5" t="s">
        <v>191</v>
      </c>
      <c r="N714" s="5" t="s">
        <v>154</v>
      </c>
      <c r="O714" s="5" t="s">
        <v>336</v>
      </c>
      <c r="P714" s="5" t="s">
        <v>91</v>
      </c>
      <c r="Q714" s="5" t="s">
        <v>271</v>
      </c>
      <c r="R714" s="5" t="s">
        <v>232</v>
      </c>
      <c r="S714" s="5" t="s">
        <v>144</v>
      </c>
      <c r="T714" s="5" t="s">
        <v>167</v>
      </c>
      <c r="U714" s="5" t="s">
        <v>182</v>
      </c>
      <c r="V714" s="5" t="s">
        <v>97</v>
      </c>
      <c r="W714" s="5" t="s">
        <v>93</v>
      </c>
      <c r="X714" s="5" t="s">
        <v>183</v>
      </c>
      <c r="Y714" s="5" t="n">
        <v>1</v>
      </c>
      <c r="Z714" s="5" t="n">
        <v>0</v>
      </c>
      <c r="AA714" s="5" t="str">
        <f aca="false">IF(Y714&gt;Z714,"Win",IF(Y714&lt;Z714,"Loss","Draw"))</f>
        <v>Win</v>
      </c>
      <c r="AB714" s="5" t="s">
        <v>98</v>
      </c>
      <c r="AC714" s="5" t="s">
        <v>99</v>
      </c>
      <c r="AD714" s="5" t="s">
        <v>778</v>
      </c>
      <c r="AE714" s="5" t="s">
        <v>272</v>
      </c>
      <c r="AF714" s="5" t="str">
        <f aca="false">IF(AD714&lt;AE714,AD714,AE714)</f>
        <v>Baby Dragon, Barbarian Barrel, Goblin Cage, Golden Knight, Golem, Ice Wizard, Lightning, Tornado</v>
      </c>
      <c r="AG714" s="5" t="str">
        <f aca="false">IF(AD714&lt;AE714,AE714,AD714)</f>
        <v>Earthquake, Electro Spirit, Firecracker, Hog Rider, Mighty Miner, Skeletons, Tesla, The Log</v>
      </c>
      <c r="AH714" s="5" t="str">
        <f aca="false">IF(AD714=AF714,AA714,IF(AA714="Win","Loss",IF(AA714="Loss","Win","Draw")))</f>
        <v>Win</v>
      </c>
      <c r="AI714" s="5" t="s">
        <v>123</v>
      </c>
    </row>
    <row r="715" customFormat="false" ht="16.5" hidden="false" customHeight="true" outlineLevel="0" collapsed="false">
      <c r="A715" s="5" t="s">
        <v>2165</v>
      </c>
      <c r="B715" s="5" t="n">
        <v>2</v>
      </c>
      <c r="C715" s="5" t="s">
        <v>268</v>
      </c>
      <c r="D715" s="5" t="s">
        <v>269</v>
      </c>
      <c r="E715" s="6" t="s">
        <v>2166</v>
      </c>
      <c r="F715" s="5" t="s">
        <v>2167</v>
      </c>
      <c r="G715" s="5" t="s">
        <v>2169</v>
      </c>
      <c r="H715" s="5" t="s">
        <v>81</v>
      </c>
      <c r="I715" s="5" t="s">
        <v>140</v>
      </c>
      <c r="J715" s="5" t="s">
        <v>141</v>
      </c>
      <c r="K715" s="5" t="s">
        <v>142</v>
      </c>
      <c r="L715" s="5" t="s">
        <v>143</v>
      </c>
      <c r="M715" s="5" t="s">
        <v>111</v>
      </c>
      <c r="N715" s="5" t="s">
        <v>109</v>
      </c>
      <c r="O715" s="5" t="s">
        <v>113</v>
      </c>
      <c r="P715" s="5" t="s">
        <v>120</v>
      </c>
      <c r="Q715" s="5" t="s">
        <v>375</v>
      </c>
      <c r="R715" s="5" t="s">
        <v>175</v>
      </c>
      <c r="S715" s="5" t="s">
        <v>84</v>
      </c>
      <c r="T715" s="5" t="s">
        <v>92</v>
      </c>
      <c r="U715" s="5" t="s">
        <v>110</v>
      </c>
      <c r="V715" s="5" t="s">
        <v>155</v>
      </c>
      <c r="W715" s="5" t="s">
        <v>257</v>
      </c>
      <c r="X715" s="5" t="s">
        <v>231</v>
      </c>
      <c r="Y715" s="5" t="n">
        <v>1</v>
      </c>
      <c r="Z715" s="5" t="n">
        <v>0</v>
      </c>
      <c r="AA715" s="5" t="str">
        <f aca="false">IF(Y715&gt;Z715,"Win",IF(Y715&lt;Z715,"Loss","Draw"))</f>
        <v>Win</v>
      </c>
      <c r="AB715" s="5" t="s">
        <v>98</v>
      </c>
      <c r="AC715" s="5" t="s">
        <v>99</v>
      </c>
      <c r="AD715" s="5" t="s">
        <v>741</v>
      </c>
      <c r="AE715" s="5" t="s">
        <v>2170</v>
      </c>
      <c r="AF715" s="5" t="str">
        <f aca="false">IF(AD715&lt;AE715,AD715,AE715)</f>
        <v>Bomb Tower, Fire Spirit, Goblin Barrel, Ice Spirit, Magic Archer, Ronin, Royal Delivery, Wall Breakers</v>
      </c>
      <c r="AG715" s="5" t="str">
        <f aca="false">IF(AD715&lt;AE715,AE715,AD715)</f>
        <v>Boss Bandit, Executioner, Giant Snowball, Guards, Rage, Ram Rider, Royal Ghost, Vines</v>
      </c>
      <c r="AH715" s="5" t="str">
        <f aca="false">IF(AD715=AF715,AA715,IF(AA715="Win","Loss",IF(AA715="Loss","Win","Draw")))</f>
        <v>Win</v>
      </c>
      <c r="AI715" s="5" t="s">
        <v>123</v>
      </c>
    </row>
    <row r="716" customFormat="false" ht="15" hidden="false" customHeight="true" outlineLevel="0" collapsed="false">
      <c r="A716" s="5" t="s">
        <v>2171</v>
      </c>
      <c r="B716" s="5" t="n">
        <v>1</v>
      </c>
      <c r="C716" s="5" t="s">
        <v>268</v>
      </c>
      <c r="D716" s="5" t="s">
        <v>269</v>
      </c>
      <c r="E716" s="5" t="s">
        <v>2172</v>
      </c>
      <c r="F716" s="5" t="s">
        <v>2173</v>
      </c>
      <c r="G716" s="5" t="s">
        <v>2174</v>
      </c>
      <c r="H716" s="5" t="s">
        <v>372</v>
      </c>
      <c r="I716" s="5" t="s">
        <v>195</v>
      </c>
      <c r="J716" s="5" t="s">
        <v>145</v>
      </c>
      <c r="K716" s="5" t="s">
        <v>135</v>
      </c>
      <c r="L716" s="5" t="s">
        <v>117</v>
      </c>
      <c r="M716" s="5" t="s">
        <v>626</v>
      </c>
      <c r="N716" s="5" t="s">
        <v>130</v>
      </c>
      <c r="O716" s="5" t="s">
        <v>148</v>
      </c>
      <c r="P716" s="5" t="s">
        <v>94</v>
      </c>
      <c r="Q716" s="5" t="s">
        <v>169</v>
      </c>
      <c r="R716" s="5" t="s">
        <v>213</v>
      </c>
      <c r="S716" s="5" t="s">
        <v>200</v>
      </c>
      <c r="T716" s="5" t="s">
        <v>191</v>
      </c>
      <c r="U716" s="5" t="s">
        <v>336</v>
      </c>
      <c r="V716" s="5" t="s">
        <v>154</v>
      </c>
      <c r="W716" s="5" t="s">
        <v>596</v>
      </c>
      <c r="X716" s="5" t="s">
        <v>91</v>
      </c>
      <c r="Y716" s="5" t="n">
        <v>1</v>
      </c>
      <c r="Z716" s="5" t="n">
        <v>0</v>
      </c>
      <c r="AA716" s="5" t="str">
        <f aca="false">IF(Y716&gt;Z716,"Win",IF(Y716&lt;Z716,"Loss","Draw"))</f>
        <v>Win</v>
      </c>
      <c r="AB716" s="5" t="s">
        <v>98</v>
      </c>
      <c r="AC716" s="5" t="s">
        <v>99</v>
      </c>
      <c r="AD716" s="5" t="s">
        <v>2175</v>
      </c>
      <c r="AE716" s="5" t="s">
        <v>762</v>
      </c>
      <c r="AF716" s="5" t="str">
        <f aca="false">IF(AD716&lt;AE716,AD716,AE716)</f>
        <v>Baby Dragon, Barbarian Barrel, Bowler, Electro Giant, Goblin Cage, Ice Wizard, Lightning, Tornado</v>
      </c>
      <c r="AG716" s="5" t="str">
        <f aca="false">IF(AD716&lt;AE716,AE716,AD716)</f>
        <v>Balloon, Barbarians, Bomber, Fireball, Inferno Dragon, Lava Hound, Minions, Zap</v>
      </c>
      <c r="AH716" s="5" t="str">
        <f aca="false">IF(AD716=AF716,AA716,IF(AA716="Win","Loss",IF(AA716="Loss","Win","Draw")))</f>
        <v>Loss</v>
      </c>
      <c r="AI716" s="5" t="s">
        <v>123</v>
      </c>
    </row>
    <row r="717" customFormat="false" ht="15" hidden="false" customHeight="true" outlineLevel="0" collapsed="false">
      <c r="A717" s="5" t="s">
        <v>2171</v>
      </c>
      <c r="B717" s="5" t="n">
        <v>2</v>
      </c>
      <c r="C717" s="5" t="s">
        <v>268</v>
      </c>
      <c r="D717" s="5" t="s">
        <v>269</v>
      </c>
      <c r="E717" s="5" t="s">
        <v>2172</v>
      </c>
      <c r="F717" s="5" t="s">
        <v>2173</v>
      </c>
      <c r="G717" s="5" t="s">
        <v>2176</v>
      </c>
      <c r="H717" s="5" t="s">
        <v>372</v>
      </c>
      <c r="I717" s="5" t="s">
        <v>84</v>
      </c>
      <c r="J717" s="5" t="s">
        <v>108</v>
      </c>
      <c r="K717" s="5" t="s">
        <v>107</v>
      </c>
      <c r="L717" s="5" t="s">
        <v>88</v>
      </c>
      <c r="M717" s="5" t="s">
        <v>113</v>
      </c>
      <c r="N717" s="5" t="s">
        <v>109</v>
      </c>
      <c r="O717" s="5" t="s">
        <v>111</v>
      </c>
      <c r="P717" s="5" t="s">
        <v>97</v>
      </c>
      <c r="Q717" s="5" t="s">
        <v>92</v>
      </c>
      <c r="R717" s="5" t="s">
        <v>180</v>
      </c>
      <c r="S717" s="5" t="s">
        <v>239</v>
      </c>
      <c r="T717" s="5" t="s">
        <v>227</v>
      </c>
      <c r="U717" s="5" t="s">
        <v>327</v>
      </c>
      <c r="V717" s="5" t="s">
        <v>257</v>
      </c>
      <c r="W717" s="5" t="s">
        <v>202</v>
      </c>
      <c r="X717" s="5" t="s">
        <v>112</v>
      </c>
      <c r="Y717" s="5" t="n">
        <v>1</v>
      </c>
      <c r="Z717" s="5" t="n">
        <v>0</v>
      </c>
      <c r="AA717" s="5" t="str">
        <f aca="false">IF(Y717&gt;Z717,"Win",IF(Y717&lt;Z717,"Loss","Draw"))</f>
        <v>Win</v>
      </c>
      <c r="AB717" s="5" t="s">
        <v>98</v>
      </c>
      <c r="AC717" s="5" t="s">
        <v>99</v>
      </c>
      <c r="AD717" s="5" t="s">
        <v>714</v>
      </c>
      <c r="AE717" s="5" t="s">
        <v>2177</v>
      </c>
      <c r="AF717" s="5" t="str">
        <f aca="false">IF(AD717&lt;AE717,AD717,AE717)</f>
        <v>Archer Queen, Bomb Tower, Fire Spirit, Giant Snowball, Goblin Drill, Poison, Ronin, Skeletons</v>
      </c>
      <c r="AG717" s="5" t="str">
        <f aca="false">IF(AD717&lt;AE717,AE717,AD717)</f>
        <v>Arrows, Battle Ram, Giant Skeleton, Mother Witch, Royal Ghost, Vines, Wizard, Zappies</v>
      </c>
      <c r="AH717" s="5" t="str">
        <f aca="false">IF(AD717=AF717,AA717,IF(AA717="Win","Loss",IF(AA717="Loss","Win","Draw")))</f>
        <v>Win</v>
      </c>
      <c r="AI717" s="5" t="s">
        <v>123</v>
      </c>
    </row>
    <row r="718" customFormat="false" ht="15" hidden="false" customHeight="true" outlineLevel="0" collapsed="false">
      <c r="A718" s="5" t="s">
        <v>2178</v>
      </c>
      <c r="B718" s="5" t="n">
        <v>1</v>
      </c>
      <c r="C718" s="5" t="s">
        <v>268</v>
      </c>
      <c r="D718" s="5" t="s">
        <v>269</v>
      </c>
      <c r="E718" s="5" t="s">
        <v>2179</v>
      </c>
      <c r="F718" s="5" t="s">
        <v>2180</v>
      </c>
      <c r="G718" s="5" t="s">
        <v>2181</v>
      </c>
      <c r="H718" s="5" t="s">
        <v>81</v>
      </c>
      <c r="I718" s="5" t="s">
        <v>107</v>
      </c>
      <c r="J718" s="5" t="s">
        <v>141</v>
      </c>
      <c r="K718" s="5" t="s">
        <v>84</v>
      </c>
      <c r="L718" s="5" t="s">
        <v>83</v>
      </c>
      <c r="M718" s="5" t="s">
        <v>111</v>
      </c>
      <c r="N718" s="5" t="s">
        <v>87</v>
      </c>
      <c r="O718" s="5" t="s">
        <v>144</v>
      </c>
      <c r="P718" s="5" t="s">
        <v>88</v>
      </c>
      <c r="Q718" s="5" t="s">
        <v>114</v>
      </c>
      <c r="R718" s="5" t="s">
        <v>115</v>
      </c>
      <c r="S718" s="5" t="s">
        <v>116</v>
      </c>
      <c r="T718" s="5" t="s">
        <v>109</v>
      </c>
      <c r="U718" s="5" t="s">
        <v>94</v>
      </c>
      <c r="V718" s="5" t="s">
        <v>117</v>
      </c>
      <c r="W718" s="5" t="s">
        <v>118</v>
      </c>
      <c r="X718" s="5" t="s">
        <v>91</v>
      </c>
      <c r="Y718" s="5" t="n">
        <v>1</v>
      </c>
      <c r="Z718" s="5" t="n">
        <v>0</v>
      </c>
      <c r="AA718" s="5" t="str">
        <f aca="false">IF(Y718&gt;Z718,"Win",IF(Y718&lt;Z718,"Loss","Draw"))</f>
        <v>Win</v>
      </c>
      <c r="AB718" s="5" t="s">
        <v>98</v>
      </c>
      <c r="AC718" s="5" t="s">
        <v>99</v>
      </c>
      <c r="AD718" s="5" t="s">
        <v>1442</v>
      </c>
      <c r="AE718" s="5" t="s">
        <v>623</v>
      </c>
      <c r="AF718" s="5" t="str">
        <f aca="false">IF(AD718&lt;AE718,AD718,AE718)</f>
        <v>Barbarian Barrel, Fireball, Goblins, Minions, Mortar, Rascals, Ronin, Skeleton Barrel</v>
      </c>
      <c r="AG718" s="5" t="str">
        <f aca="false">IF(AD718&lt;AE718,AE718,AD718)</f>
        <v>Berserker, Dark Prince, Fire Spirit, Giant Snowball, Goblin Drill, Magic Archer, Poison, Tesla</v>
      </c>
      <c r="AH718" s="5" t="str">
        <f aca="false">IF(AD718=AF718,AA718,IF(AA718="Win","Loss",IF(AA718="Loss","Win","Draw")))</f>
        <v>Loss</v>
      </c>
      <c r="AI718" s="5" t="s">
        <v>123</v>
      </c>
    </row>
    <row r="719" customFormat="false" ht="15" hidden="false" customHeight="true" outlineLevel="0" collapsed="false">
      <c r="A719" s="5" t="s">
        <v>2178</v>
      </c>
      <c r="B719" s="5" t="n">
        <v>2</v>
      </c>
      <c r="C719" s="5" t="s">
        <v>268</v>
      </c>
      <c r="D719" s="5" t="s">
        <v>269</v>
      </c>
      <c r="E719" s="5" t="s">
        <v>2179</v>
      </c>
      <c r="F719" s="5" t="s">
        <v>2180</v>
      </c>
      <c r="G719" s="5" t="s">
        <v>2182</v>
      </c>
      <c r="H719" s="5" t="s">
        <v>81</v>
      </c>
      <c r="I719" s="5" t="s">
        <v>135</v>
      </c>
      <c r="J719" s="5" t="s">
        <v>145</v>
      </c>
      <c r="K719" s="5" t="s">
        <v>375</v>
      </c>
      <c r="L719" s="5" t="s">
        <v>109</v>
      </c>
      <c r="M719" s="5" t="s">
        <v>113</v>
      </c>
      <c r="N719" s="5" t="s">
        <v>226</v>
      </c>
      <c r="O719" s="5" t="s">
        <v>336</v>
      </c>
      <c r="P719" s="5" t="s">
        <v>110</v>
      </c>
      <c r="Q719" s="5" t="s">
        <v>168</v>
      </c>
      <c r="R719" s="5" t="s">
        <v>83</v>
      </c>
      <c r="S719" s="5" t="s">
        <v>82</v>
      </c>
      <c r="T719" s="5" t="s">
        <v>154</v>
      </c>
      <c r="U719" s="5" t="s">
        <v>97</v>
      </c>
      <c r="V719" s="5" t="s">
        <v>93</v>
      </c>
      <c r="W719" s="5" t="s">
        <v>167</v>
      </c>
      <c r="X719" s="5" t="s">
        <v>144</v>
      </c>
      <c r="Y719" s="5" t="n">
        <v>1</v>
      </c>
      <c r="Z719" s="5" t="n">
        <v>0</v>
      </c>
      <c r="AA719" s="5" t="str">
        <f aca="false">IF(Y719&gt;Z719,"Win",IF(Y719&lt;Z719,"Loss","Draw"))</f>
        <v>Win</v>
      </c>
      <c r="AB719" s="5" t="s">
        <v>98</v>
      </c>
      <c r="AC719" s="5" t="s">
        <v>99</v>
      </c>
      <c r="AD719" s="5" t="s">
        <v>2183</v>
      </c>
      <c r="AE719" s="5" t="s">
        <v>1959</v>
      </c>
      <c r="AF719" s="5" t="str">
        <f aca="false">IF(AD719&lt;AE719,AD719,AE719)</f>
        <v>Archers, Dark Prince, Electro Spirit, Lightning, Royal Hogs, Skeletons, Tesla, The Log</v>
      </c>
      <c r="AG719" s="5" t="str">
        <f aca="false">IF(AD719&lt;AE719,AE719,AD719)</f>
        <v>Balloon, Bomb Tower, Executioner, Guards, Miner, Ronin, Tornado, Zap</v>
      </c>
      <c r="AH719" s="5" t="str">
        <f aca="false">IF(AD719=AF719,AA719,IF(AA719="Win","Loss",IF(AA719="Loss","Win","Draw")))</f>
        <v>Loss</v>
      </c>
      <c r="AI719" s="5" t="s">
        <v>123</v>
      </c>
    </row>
    <row r="720" customFormat="false" ht="15" hidden="false" customHeight="true" outlineLevel="0" collapsed="false">
      <c r="A720" s="5" t="s">
        <v>2184</v>
      </c>
      <c r="B720" s="5" t="n">
        <v>1</v>
      </c>
      <c r="C720" s="5" t="s">
        <v>268</v>
      </c>
      <c r="D720" s="5" t="s">
        <v>269</v>
      </c>
      <c r="E720" s="5" t="s">
        <v>2185</v>
      </c>
      <c r="F720" s="5" t="s">
        <v>2186</v>
      </c>
      <c r="G720" s="5" t="s">
        <v>212</v>
      </c>
      <c r="H720" s="5" t="s">
        <v>1394</v>
      </c>
      <c r="I720" s="5" t="s">
        <v>114</v>
      </c>
      <c r="J720" s="5" t="s">
        <v>115</v>
      </c>
      <c r="K720" s="5" t="s">
        <v>116</v>
      </c>
      <c r="L720" s="5" t="s">
        <v>176</v>
      </c>
      <c r="M720" s="5" t="s">
        <v>118</v>
      </c>
      <c r="N720" s="5" t="s">
        <v>93</v>
      </c>
      <c r="O720" s="5" t="s">
        <v>109</v>
      </c>
      <c r="P720" s="5" t="s">
        <v>94</v>
      </c>
      <c r="Q720" s="5" t="s">
        <v>170</v>
      </c>
      <c r="R720" s="5" t="s">
        <v>115</v>
      </c>
      <c r="S720" s="5" t="s">
        <v>180</v>
      </c>
      <c r="T720" s="5" t="s">
        <v>182</v>
      </c>
      <c r="U720" s="5" t="s">
        <v>154</v>
      </c>
      <c r="V720" s="5" t="s">
        <v>111</v>
      </c>
      <c r="W720" s="5" t="s">
        <v>167</v>
      </c>
      <c r="X720" s="5" t="s">
        <v>109</v>
      </c>
      <c r="Y720" s="5" t="n">
        <v>0</v>
      </c>
      <c r="Z720" s="5" t="n">
        <v>1</v>
      </c>
      <c r="AA720" s="5" t="str">
        <f aca="false">IF(Y720&gt;Z720,"Win",IF(Y720&lt;Z720,"Loss","Draw"))</f>
        <v>Loss</v>
      </c>
      <c r="AB720" s="5" t="s">
        <v>98</v>
      </c>
      <c r="AC720" s="5" t="s">
        <v>99</v>
      </c>
      <c r="AD720" s="5" t="s">
        <v>2129</v>
      </c>
      <c r="AE720" s="5" t="s">
        <v>2187</v>
      </c>
      <c r="AF720" s="5" t="str">
        <f aca="false">IF(AD720&lt;AE720,AD720,AE720)</f>
        <v>Cannon, Fire Spirit, Goblins, Hog Rider, Lightning, Ronin, The Log, Wizard</v>
      </c>
      <c r="AG720" s="5" t="str">
        <f aca="false">IF(AD720&lt;AE720,AE720,AD720)</f>
        <v>Dart Goblin, Electro Spirit, Fireball, Goblins, Mortar, Rascals, Ronin, Skeleton Barrel</v>
      </c>
      <c r="AH720" s="5" t="str">
        <f aca="false">IF(AD720=AF720,AA720,IF(AA720="Win","Loss",IF(AA720="Loss","Win","Draw")))</f>
        <v>Win</v>
      </c>
      <c r="AI720" s="5" t="s">
        <v>123</v>
      </c>
    </row>
    <row r="721" customFormat="false" ht="15" hidden="false" customHeight="true" outlineLevel="0" collapsed="false">
      <c r="A721" s="5" t="s">
        <v>2184</v>
      </c>
      <c r="B721" s="5" t="n">
        <v>2</v>
      </c>
      <c r="C721" s="5" t="s">
        <v>268</v>
      </c>
      <c r="D721" s="5" t="s">
        <v>269</v>
      </c>
      <c r="E721" s="5" t="s">
        <v>2185</v>
      </c>
      <c r="F721" s="5" t="s">
        <v>2186</v>
      </c>
      <c r="G721" s="5" t="s">
        <v>2188</v>
      </c>
      <c r="H721" s="5" t="s">
        <v>1394</v>
      </c>
      <c r="I721" s="5" t="s">
        <v>209</v>
      </c>
      <c r="J721" s="5" t="s">
        <v>145</v>
      </c>
      <c r="K721" s="5" t="s">
        <v>181</v>
      </c>
      <c r="L721" s="5" t="s">
        <v>110</v>
      </c>
      <c r="M721" s="5" t="s">
        <v>113</v>
      </c>
      <c r="N721" s="5" t="s">
        <v>84</v>
      </c>
      <c r="O721" s="5" t="s">
        <v>226</v>
      </c>
      <c r="P721" s="5" t="s">
        <v>112</v>
      </c>
      <c r="Q721" s="5" t="s">
        <v>239</v>
      </c>
      <c r="R721" s="5" t="s">
        <v>83</v>
      </c>
      <c r="S721" s="5" t="s">
        <v>92</v>
      </c>
      <c r="T721" s="5" t="s">
        <v>202</v>
      </c>
      <c r="U721" s="5" t="s">
        <v>227</v>
      </c>
      <c r="V721" s="5" t="s">
        <v>327</v>
      </c>
      <c r="W721" s="5" t="s">
        <v>257</v>
      </c>
      <c r="X721" s="5" t="s">
        <v>91</v>
      </c>
      <c r="Y721" s="5" t="n">
        <v>1</v>
      </c>
      <c r="Z721" s="5" t="n">
        <v>0</v>
      </c>
      <c r="AA721" s="5" t="str">
        <f aca="false">IF(Y721&gt;Z721,"Win",IF(Y721&lt;Z721,"Loss","Draw"))</f>
        <v>Win</v>
      </c>
      <c r="AB721" s="5" t="s">
        <v>98</v>
      </c>
      <c r="AC721" s="5" t="s">
        <v>99</v>
      </c>
      <c r="AD721" s="5" t="s">
        <v>2189</v>
      </c>
      <c r="AE721" s="5" t="s">
        <v>2190</v>
      </c>
      <c r="AF721" s="5" t="str">
        <f aca="false">IF(AD721&lt;AE721,AD721,AE721)</f>
        <v>Arrows, Balloon, Bomb Tower, Giant Snowball, Guards, Miner, Monk, Musketeer</v>
      </c>
      <c r="AG721" s="5" t="str">
        <f aca="false">IF(AD721&lt;AE721,AE721,AD721)</f>
        <v>Barbarian Barrel, Battle Ram, Dark Prince, Giant Skeleton, Mother Witch, Royal Ghost, Vines, Zappies</v>
      </c>
      <c r="AH721" s="5" t="str">
        <f aca="false">IF(AD721=AF721,AA721,IF(AA721="Win","Loss",IF(AA721="Loss","Win","Draw")))</f>
        <v>Win</v>
      </c>
      <c r="AI721" s="5" t="s">
        <v>123</v>
      </c>
    </row>
    <row r="722" customFormat="false" ht="16.5" hidden="false" customHeight="true" outlineLevel="0" collapsed="false">
      <c r="A722" s="5" t="s">
        <v>2191</v>
      </c>
      <c r="B722" s="5" t="n">
        <v>1</v>
      </c>
      <c r="C722" s="5" t="s">
        <v>268</v>
      </c>
      <c r="D722" s="5" t="s">
        <v>269</v>
      </c>
      <c r="E722" s="6" t="s">
        <v>405</v>
      </c>
      <c r="F722" s="5" t="s">
        <v>406</v>
      </c>
      <c r="G722" s="5" t="s">
        <v>2192</v>
      </c>
      <c r="H722" s="5" t="s">
        <v>408</v>
      </c>
      <c r="I722" s="5" t="s">
        <v>169</v>
      </c>
      <c r="J722" s="5" t="s">
        <v>199</v>
      </c>
      <c r="K722" s="5" t="s">
        <v>200</v>
      </c>
      <c r="L722" s="5" t="s">
        <v>136</v>
      </c>
      <c r="M722" s="5" t="s">
        <v>191</v>
      </c>
      <c r="N722" s="5" t="s">
        <v>154</v>
      </c>
      <c r="O722" s="5" t="s">
        <v>336</v>
      </c>
      <c r="P722" s="5" t="s">
        <v>91</v>
      </c>
      <c r="Q722" s="5" t="s">
        <v>293</v>
      </c>
      <c r="R722" s="5" t="s">
        <v>91</v>
      </c>
      <c r="S722" s="5" t="s">
        <v>144</v>
      </c>
      <c r="T722" s="5" t="s">
        <v>143</v>
      </c>
      <c r="U722" s="5" t="s">
        <v>97</v>
      </c>
      <c r="V722" s="5" t="s">
        <v>85</v>
      </c>
      <c r="W722" s="5" t="s">
        <v>128</v>
      </c>
      <c r="X722" s="5" t="s">
        <v>88</v>
      </c>
      <c r="Y722" s="5" t="n">
        <v>0</v>
      </c>
      <c r="Z722" s="5" t="n">
        <v>1</v>
      </c>
      <c r="AA722" s="5" t="str">
        <f aca="false">IF(Y722&gt;Z722,"Win",IF(Y722&lt;Z722,"Loss","Draw"))</f>
        <v>Loss</v>
      </c>
      <c r="AB722" s="5" t="s">
        <v>98</v>
      </c>
      <c r="AC722" s="5" t="s">
        <v>99</v>
      </c>
      <c r="AD722" s="5" t="s">
        <v>778</v>
      </c>
      <c r="AE722" s="5" t="s">
        <v>410</v>
      </c>
      <c r="AF722" s="5" t="str">
        <f aca="false">IF(AD722&lt;AE722,AD722,AE722)</f>
        <v>Baby Dragon, Barbarian Barrel, Goblin Cage, Golden Knight, Golem, Ice Wizard, Lightning, Tornado</v>
      </c>
      <c r="AG722" s="5" t="str">
        <f aca="false">IF(AD722&lt;AE722,AE722,AD722)</f>
        <v>Barbarian Barrel, Furnace, Graveyard, Ice Spirit, Knight, Poison, Skeletons, Tesla</v>
      </c>
      <c r="AH722" s="5" t="str">
        <f aca="false">IF(AD722=AF722,AA722,IF(AA722="Win","Loss",IF(AA722="Loss","Win","Draw")))</f>
        <v>Loss</v>
      </c>
      <c r="AI722" s="5" t="s">
        <v>123</v>
      </c>
    </row>
    <row r="723" customFormat="false" ht="16.5" hidden="false" customHeight="true" outlineLevel="0" collapsed="false">
      <c r="A723" s="7" t="s">
        <v>2193</v>
      </c>
      <c r="B723" s="7" t="n">
        <v>1</v>
      </c>
      <c r="C723" s="7" t="s">
        <v>268</v>
      </c>
      <c r="D723" s="7" t="s">
        <v>269</v>
      </c>
      <c r="E723" s="8" t="s">
        <v>405</v>
      </c>
      <c r="F723" s="7" t="s">
        <v>406</v>
      </c>
      <c r="G723" s="7" t="s">
        <v>1478</v>
      </c>
      <c r="H723" s="7" t="s">
        <v>408</v>
      </c>
      <c r="I723" s="7" t="s">
        <v>271</v>
      </c>
      <c r="J723" s="7" t="s">
        <v>175</v>
      </c>
      <c r="K723" s="7" t="s">
        <v>144</v>
      </c>
      <c r="L723" s="7" t="s">
        <v>182</v>
      </c>
      <c r="M723" s="7" t="s">
        <v>93</v>
      </c>
      <c r="N723" s="7" t="s">
        <v>87</v>
      </c>
      <c r="O723" s="7" t="s">
        <v>154</v>
      </c>
      <c r="P723" s="7" t="s">
        <v>167</v>
      </c>
      <c r="Q723" s="7" t="s">
        <v>142</v>
      </c>
      <c r="R723" s="7" t="s">
        <v>141</v>
      </c>
      <c r="S723" s="7" t="s">
        <v>140</v>
      </c>
      <c r="T723" s="7" t="s">
        <v>170</v>
      </c>
      <c r="U723" s="7" t="s">
        <v>84</v>
      </c>
      <c r="V723" s="7" t="s">
        <v>87</v>
      </c>
      <c r="W723" s="7" t="s">
        <v>111</v>
      </c>
      <c r="X723" s="7" t="s">
        <v>93</v>
      </c>
      <c r="Y723" s="7" t="n">
        <v>0</v>
      </c>
      <c r="Z723" s="7" t="n">
        <v>1</v>
      </c>
      <c r="AA723" s="7" t="str">
        <f aca="false">IF(Y723&gt;Z723,"Win",IF(Y723&lt;Z723,"Loss","Draw"))</f>
        <v>Loss</v>
      </c>
      <c r="AB723" s="7" t="s">
        <v>99</v>
      </c>
      <c r="AC723" s="7" t="s">
        <v>99</v>
      </c>
      <c r="AD723" s="7" t="s">
        <v>2194</v>
      </c>
      <c r="AE723" s="7" t="s">
        <v>2195</v>
      </c>
      <c r="AF723" s="7" t="str">
        <f aca="false">IF(AD723&lt;AE723,AD723,AE723)</f>
        <v>Berserker, Boss Bandit, Electro Spirit, Firecracker, Hog Rider, Lightning, Tesla, The Log</v>
      </c>
      <c r="AG723" s="7" t="str">
        <f aca="false">IF(AD723&lt;AE723,AE723,AD723)</f>
        <v>Berserker, Cannon, Electro Spirit, Fire Spirit, Giant Snowball, Goblin Barrel, Magic Archer, Wall Breakers</v>
      </c>
      <c r="AH723" s="7" t="str">
        <f aca="false">IF(AD723=AF723,AA723,IF(AA723="Win","Loss",IF(AA723="Loss","Win","Draw")))</f>
        <v>Loss</v>
      </c>
      <c r="AI723" s="7" t="s">
        <v>123</v>
      </c>
    </row>
    <row r="724" customFormat="false" ht="15" hidden="false" customHeight="true" outlineLevel="0" collapsed="false">
      <c r="A724" s="5" t="s">
        <v>2196</v>
      </c>
      <c r="B724" s="5" t="n">
        <v>1</v>
      </c>
      <c r="C724" s="5" t="s">
        <v>268</v>
      </c>
      <c r="D724" s="5" t="s">
        <v>269</v>
      </c>
      <c r="E724" s="5" t="s">
        <v>2197</v>
      </c>
      <c r="F724" s="5" t="s">
        <v>2198</v>
      </c>
      <c r="G724" s="5" t="s">
        <v>2199</v>
      </c>
      <c r="H724" s="5" t="s">
        <v>81</v>
      </c>
      <c r="I724" s="5" t="s">
        <v>82</v>
      </c>
      <c r="J724" s="5" t="s">
        <v>91</v>
      </c>
      <c r="K724" s="5" t="s">
        <v>144</v>
      </c>
      <c r="L724" s="5" t="s">
        <v>97</v>
      </c>
      <c r="M724" s="5" t="s">
        <v>143</v>
      </c>
      <c r="N724" s="5" t="s">
        <v>109</v>
      </c>
      <c r="O724" s="5" t="s">
        <v>88</v>
      </c>
      <c r="P724" s="5" t="s">
        <v>85</v>
      </c>
      <c r="Q724" s="5" t="s">
        <v>210</v>
      </c>
      <c r="R724" s="5" t="s">
        <v>199</v>
      </c>
      <c r="S724" s="5" t="s">
        <v>200</v>
      </c>
      <c r="T724" s="5" t="s">
        <v>182</v>
      </c>
      <c r="U724" s="5" t="s">
        <v>227</v>
      </c>
      <c r="V724" s="5" t="s">
        <v>183</v>
      </c>
      <c r="W724" s="5" t="s">
        <v>146</v>
      </c>
      <c r="X724" s="5" t="s">
        <v>112</v>
      </c>
      <c r="Y724" s="5" t="n">
        <v>0</v>
      </c>
      <c r="Z724" s="5" t="n">
        <v>1</v>
      </c>
      <c r="AA724" s="5" t="str">
        <f aca="false">IF(Y724&gt;Z724,"Win",IF(Y724&lt;Z724,"Loss","Draw"))</f>
        <v>Loss</v>
      </c>
      <c r="AB724" s="5" t="s">
        <v>98</v>
      </c>
      <c r="AC724" s="5" t="s">
        <v>99</v>
      </c>
      <c r="AD724" s="5" t="s">
        <v>494</v>
      </c>
      <c r="AE724" s="5" t="s">
        <v>2200</v>
      </c>
      <c r="AF724" s="5" t="str">
        <f aca="false">IF(AD724&lt;AE724,AD724,AE724)</f>
        <v>Archers, Barbarian Barrel, Graveyard, Ice Spirit, Poison, Ronin, Skeletons, Tesla</v>
      </c>
      <c r="AG724" s="5" t="str">
        <f aca="false">IF(AD724&lt;AE724,AE724,AD724)</f>
        <v>Arrows, Earthquake, Goblin Cage, Golden Knight, Hog Rider, Mega Knight, Mother Witch, Skeleton Dragons</v>
      </c>
      <c r="AH724" s="5" t="str">
        <f aca="false">IF(AD724=AF724,AA724,IF(AA724="Win","Loss",IF(AA724="Loss","Win","Draw")))</f>
        <v>Loss</v>
      </c>
      <c r="AI724" s="5" t="s">
        <v>123</v>
      </c>
    </row>
    <row r="725" customFormat="false" ht="15" hidden="false" customHeight="true" outlineLevel="0" collapsed="false">
      <c r="A725" s="5" t="s">
        <v>2196</v>
      </c>
      <c r="B725" s="5" t="n">
        <v>2</v>
      </c>
      <c r="C725" s="5" t="s">
        <v>268</v>
      </c>
      <c r="D725" s="5" t="s">
        <v>269</v>
      </c>
      <c r="E725" s="5" t="s">
        <v>2197</v>
      </c>
      <c r="F725" s="5" t="s">
        <v>2198</v>
      </c>
      <c r="G725" s="5" t="s">
        <v>2201</v>
      </c>
      <c r="H725" s="5" t="s">
        <v>81</v>
      </c>
      <c r="I725" s="5" t="s">
        <v>92</v>
      </c>
      <c r="J725" s="5" t="s">
        <v>181</v>
      </c>
      <c r="K725" s="5" t="s">
        <v>90</v>
      </c>
      <c r="L725" s="5" t="s">
        <v>93</v>
      </c>
      <c r="M725" s="5" t="s">
        <v>95</v>
      </c>
      <c r="N725" s="5" t="s">
        <v>94</v>
      </c>
      <c r="O725" s="5" t="s">
        <v>96</v>
      </c>
      <c r="P725" s="5" t="s">
        <v>167</v>
      </c>
      <c r="Q725" s="5" t="s">
        <v>142</v>
      </c>
      <c r="R725" s="5" t="s">
        <v>232</v>
      </c>
      <c r="S725" s="5" t="s">
        <v>176</v>
      </c>
      <c r="T725" s="5" t="s">
        <v>87</v>
      </c>
      <c r="U725" s="5" t="s">
        <v>111</v>
      </c>
      <c r="V725" s="5" t="s">
        <v>143</v>
      </c>
      <c r="W725" s="5" t="s">
        <v>120</v>
      </c>
      <c r="X725" s="5" t="s">
        <v>170</v>
      </c>
      <c r="Y725" s="5" t="n">
        <v>2</v>
      </c>
      <c r="Z725" s="5" t="n">
        <v>0</v>
      </c>
      <c r="AA725" s="5" t="str">
        <f aca="false">IF(Y725&gt;Z725,"Win",IF(Y725&lt;Z725,"Loss","Draw"))</f>
        <v>Win</v>
      </c>
      <c r="AB725" s="5" t="s">
        <v>98</v>
      </c>
      <c r="AC725" s="5" t="s">
        <v>99</v>
      </c>
      <c r="AD725" s="5" t="s">
        <v>955</v>
      </c>
      <c r="AE725" s="5" t="s">
        <v>2202</v>
      </c>
      <c r="AF725" s="5" t="str">
        <f aca="false">IF(AD725&lt;AE725,AD725,AE725)</f>
        <v>Berserker, Cannon, Dart Goblin, Fire Spirit, Goblin Barrel, Ice Spirit, Mighty Miner, Royal Delivery</v>
      </c>
      <c r="AG725" s="5" t="str">
        <f aca="false">IF(AD725&lt;AE725,AE725,AD725)</f>
        <v>Electro Spirit, Fireball, Fisherman, Hunter, Monk, Royal Ghost, Royal Giant, The Log</v>
      </c>
      <c r="AH725" s="5" t="str">
        <f aca="false">IF(AD725=AF725,AA725,IF(AA725="Win","Loss",IF(AA725="Loss","Win","Draw")))</f>
        <v>Loss</v>
      </c>
      <c r="AI725" s="5" t="s">
        <v>123</v>
      </c>
    </row>
    <row r="726" customFormat="false" ht="15" hidden="false" customHeight="true" outlineLevel="0" collapsed="false">
      <c r="A726" s="5" t="s">
        <v>2196</v>
      </c>
      <c r="B726" s="5" t="n">
        <v>3</v>
      </c>
      <c r="C726" s="5" t="s">
        <v>268</v>
      </c>
      <c r="D726" s="5" t="s">
        <v>269</v>
      </c>
      <c r="E726" s="5" t="s">
        <v>2197</v>
      </c>
      <c r="F726" s="5" t="s">
        <v>2198</v>
      </c>
      <c r="G726" s="5" t="s">
        <v>2203</v>
      </c>
      <c r="H726" s="5" t="s">
        <v>81</v>
      </c>
      <c r="I726" s="5" t="s">
        <v>200</v>
      </c>
      <c r="J726" s="5" t="s">
        <v>199</v>
      </c>
      <c r="K726" s="5" t="s">
        <v>375</v>
      </c>
      <c r="L726" s="5" t="s">
        <v>182</v>
      </c>
      <c r="M726" s="5" t="s">
        <v>154</v>
      </c>
      <c r="N726" s="5" t="s">
        <v>84</v>
      </c>
      <c r="O726" s="5" t="s">
        <v>111</v>
      </c>
      <c r="P726" s="5" t="s">
        <v>87</v>
      </c>
      <c r="Q726" s="5" t="s">
        <v>239</v>
      </c>
      <c r="R726" s="5" t="s">
        <v>180</v>
      </c>
      <c r="S726" s="5" t="s">
        <v>132</v>
      </c>
      <c r="T726" s="5" t="s">
        <v>327</v>
      </c>
      <c r="U726" s="5" t="s">
        <v>94</v>
      </c>
      <c r="V726" s="5" t="s">
        <v>202</v>
      </c>
      <c r="W726" s="5" t="s">
        <v>91</v>
      </c>
      <c r="X726" s="5" t="s">
        <v>97</v>
      </c>
      <c r="Y726" s="5" t="n">
        <v>1</v>
      </c>
      <c r="Z726" s="5" t="n">
        <v>0</v>
      </c>
      <c r="AA726" s="5" t="str">
        <f aca="false">IF(Y726&gt;Z726,"Win",IF(Y726&lt;Z726,"Loss","Draw"))</f>
        <v>Win</v>
      </c>
      <c r="AB726" s="5" t="s">
        <v>98</v>
      </c>
      <c r="AC726" s="5" t="s">
        <v>99</v>
      </c>
      <c r="AD726" s="5" t="s">
        <v>2204</v>
      </c>
      <c r="AE726" s="5" t="s">
        <v>2205</v>
      </c>
      <c r="AF726" s="5" t="str">
        <f aca="false">IF(AD726&lt;AE726,AD726,AE726)</f>
        <v>Barbarian Barrel, Battle Ram, Fireball, Giant Skeleton, Lumberjack, Skeletons, Wizard, Zappies</v>
      </c>
      <c r="AG726" s="5" t="str">
        <f aca="false">IF(AD726&lt;AE726,AE726,AD726)</f>
        <v>Berserker, Executioner, Fire Spirit, Giant Snowball, Goblin Cage, Golden Knight, Hog Rider, Lightning</v>
      </c>
      <c r="AH726" s="5" t="str">
        <f aca="false">IF(AD726=AF726,AA726,IF(AA726="Win","Loss",IF(AA726="Loss","Win","Draw")))</f>
        <v>Loss</v>
      </c>
      <c r="AI726" s="5" t="s">
        <v>123</v>
      </c>
    </row>
    <row r="727" customFormat="false" ht="15" hidden="false" customHeight="true" outlineLevel="0" collapsed="false">
      <c r="A727" s="5" t="s">
        <v>2206</v>
      </c>
      <c r="B727" s="5" t="n">
        <v>1</v>
      </c>
      <c r="C727" s="5" t="s">
        <v>268</v>
      </c>
      <c r="D727" s="5" t="s">
        <v>269</v>
      </c>
      <c r="E727" s="5" t="s">
        <v>2207</v>
      </c>
      <c r="F727" s="5" t="s">
        <v>2208</v>
      </c>
      <c r="G727" s="5" t="s">
        <v>2209</v>
      </c>
      <c r="H727" s="5" t="s">
        <v>372</v>
      </c>
      <c r="I727" s="5" t="s">
        <v>92</v>
      </c>
      <c r="J727" s="5" t="s">
        <v>153</v>
      </c>
      <c r="K727" s="5" t="s">
        <v>116</v>
      </c>
      <c r="L727" s="5" t="s">
        <v>117</v>
      </c>
      <c r="M727" s="5" t="s">
        <v>97</v>
      </c>
      <c r="N727" s="5" t="s">
        <v>119</v>
      </c>
      <c r="O727" s="5" t="s">
        <v>154</v>
      </c>
      <c r="P727" s="5" t="s">
        <v>91</v>
      </c>
      <c r="Q727" s="5" t="s">
        <v>142</v>
      </c>
      <c r="R727" s="5" t="s">
        <v>115</v>
      </c>
      <c r="S727" s="5" t="s">
        <v>176</v>
      </c>
      <c r="T727" s="5" t="s">
        <v>109</v>
      </c>
      <c r="U727" s="5" t="s">
        <v>143</v>
      </c>
      <c r="V727" s="5" t="s">
        <v>87</v>
      </c>
      <c r="W727" s="5" t="s">
        <v>120</v>
      </c>
      <c r="X727" s="5" t="s">
        <v>170</v>
      </c>
      <c r="Y727" s="5" t="n">
        <v>1</v>
      </c>
      <c r="Z727" s="5" t="n">
        <v>0</v>
      </c>
      <c r="AA727" s="5" t="str">
        <f aca="false">IF(Y727&gt;Z727,"Win",IF(Y727&lt;Z727,"Loss","Draw"))</f>
        <v>Win</v>
      </c>
      <c r="AB727" s="5" t="s">
        <v>98</v>
      </c>
      <c r="AC727" s="5" t="s">
        <v>99</v>
      </c>
      <c r="AD727" s="5" t="s">
        <v>160</v>
      </c>
      <c r="AE727" s="5" t="s">
        <v>2210</v>
      </c>
      <c r="AF727" s="5" t="str">
        <f aca="false">IF(AD727&lt;AE727,AD727,AE727)</f>
        <v>Barbarian Barrel, Cannon Cart, Goblinstein, Lightning, Minions, Mortar, Royal Ghost, Skeletons</v>
      </c>
      <c r="AG727" s="5" t="str">
        <f aca="false">IF(AD727&lt;AE727,AE727,AD727)</f>
        <v>Berserker, Cannon, Dart Goblin, Goblin Barrel, Goblins, Ice Spirit, Ronin, Royal Delivery</v>
      </c>
      <c r="AH727" s="5" t="str">
        <f aca="false">IF(AD727=AF727,AA727,IF(AA727="Win","Loss",IF(AA727="Loss","Win","Draw")))</f>
        <v>Win</v>
      </c>
      <c r="AI727" s="5" t="s">
        <v>123</v>
      </c>
    </row>
    <row r="728" customFormat="false" ht="15" hidden="false" customHeight="true" outlineLevel="0" collapsed="false">
      <c r="A728" s="5" t="s">
        <v>2206</v>
      </c>
      <c r="B728" s="5" t="n">
        <v>2</v>
      </c>
      <c r="C728" s="5" t="s">
        <v>268</v>
      </c>
      <c r="D728" s="5" t="s">
        <v>269</v>
      </c>
      <c r="E728" s="5" t="s">
        <v>2207</v>
      </c>
      <c r="F728" s="5" t="s">
        <v>2208</v>
      </c>
      <c r="G728" s="5" t="s">
        <v>2211</v>
      </c>
      <c r="H728" s="5" t="s">
        <v>372</v>
      </c>
      <c r="I728" s="5" t="s">
        <v>140</v>
      </c>
      <c r="J728" s="5" t="s">
        <v>141</v>
      </c>
      <c r="K728" s="5" t="s">
        <v>142</v>
      </c>
      <c r="L728" s="5" t="s">
        <v>143</v>
      </c>
      <c r="M728" s="5" t="s">
        <v>111</v>
      </c>
      <c r="N728" s="5" t="s">
        <v>109</v>
      </c>
      <c r="O728" s="5" t="s">
        <v>113</v>
      </c>
      <c r="P728" s="5" t="s">
        <v>120</v>
      </c>
      <c r="Q728" s="5" t="s">
        <v>287</v>
      </c>
      <c r="R728" s="5" t="s">
        <v>145</v>
      </c>
      <c r="S728" s="5" t="s">
        <v>200</v>
      </c>
      <c r="T728" s="5" t="s">
        <v>146</v>
      </c>
      <c r="U728" s="5" t="s">
        <v>131</v>
      </c>
      <c r="V728" s="5" t="s">
        <v>148</v>
      </c>
      <c r="W728" s="5" t="s">
        <v>112</v>
      </c>
      <c r="X728" s="5" t="s">
        <v>326</v>
      </c>
      <c r="Y728" s="5" t="n">
        <v>0</v>
      </c>
      <c r="Z728" s="5" t="n">
        <v>1</v>
      </c>
      <c r="AA728" s="5" t="str">
        <f aca="false">IF(Y728&gt;Z728,"Win",IF(Y728&lt;Z728,"Loss","Draw"))</f>
        <v>Loss</v>
      </c>
      <c r="AB728" s="5" t="s">
        <v>98</v>
      </c>
      <c r="AC728" s="5" t="s">
        <v>99</v>
      </c>
      <c r="AD728" s="5" t="s">
        <v>741</v>
      </c>
      <c r="AE728" s="5" t="s">
        <v>2212</v>
      </c>
      <c r="AF728" s="5" t="str">
        <f aca="false">IF(AD728&lt;AE728,AD728,AE728)</f>
        <v>Arrows, Balloon, Goblin Cage, Lava Hound, Mega Minion, Skeleton Dragons, Valkyrie, Void</v>
      </c>
      <c r="AG728" s="5" t="str">
        <f aca="false">IF(AD728&lt;AE728,AE728,AD728)</f>
        <v>Bomb Tower, Fire Spirit, Goblin Barrel, Ice Spirit, Magic Archer, Ronin, Royal Delivery, Wall Breakers</v>
      </c>
      <c r="AH728" s="5" t="str">
        <f aca="false">IF(AD728=AF728,AA728,IF(AA728="Win","Loss",IF(AA728="Loss","Win","Draw")))</f>
        <v>Win</v>
      </c>
      <c r="AI728" s="5" t="s">
        <v>123</v>
      </c>
    </row>
    <row r="729" customFormat="false" ht="15" hidden="false" customHeight="true" outlineLevel="0" collapsed="false">
      <c r="A729" s="5" t="s">
        <v>2206</v>
      </c>
      <c r="B729" s="5" t="n">
        <v>3</v>
      </c>
      <c r="C729" s="5" t="s">
        <v>268</v>
      </c>
      <c r="D729" s="5" t="s">
        <v>269</v>
      </c>
      <c r="E729" s="5" t="s">
        <v>2207</v>
      </c>
      <c r="F729" s="5" t="s">
        <v>2208</v>
      </c>
      <c r="G729" s="5" t="s">
        <v>2213</v>
      </c>
      <c r="H729" s="5" t="s">
        <v>372</v>
      </c>
      <c r="I729" s="5" t="s">
        <v>200</v>
      </c>
      <c r="J729" s="5" t="s">
        <v>115</v>
      </c>
      <c r="K729" s="5" t="s">
        <v>181</v>
      </c>
      <c r="L729" s="5" t="s">
        <v>365</v>
      </c>
      <c r="M729" s="5" t="s">
        <v>93</v>
      </c>
      <c r="N729" s="5" t="s">
        <v>167</v>
      </c>
      <c r="O729" s="5" t="s">
        <v>90</v>
      </c>
      <c r="P729" s="5" t="s">
        <v>94</v>
      </c>
      <c r="Q729" s="5" t="s">
        <v>375</v>
      </c>
      <c r="R729" s="5" t="s">
        <v>175</v>
      </c>
      <c r="S729" s="5" t="s">
        <v>84</v>
      </c>
      <c r="T729" s="5" t="s">
        <v>231</v>
      </c>
      <c r="U729" s="5" t="s">
        <v>154</v>
      </c>
      <c r="V729" s="5" t="s">
        <v>92</v>
      </c>
      <c r="W729" s="5" t="s">
        <v>157</v>
      </c>
      <c r="X729" s="5" t="s">
        <v>110</v>
      </c>
      <c r="Y729" s="5" t="n">
        <v>0</v>
      </c>
      <c r="Z729" s="5" t="n">
        <v>1</v>
      </c>
      <c r="AA729" s="5" t="str">
        <f aca="false">IF(Y729&gt;Z729,"Win",IF(Y729&lt;Z729,"Loss","Draw"))</f>
        <v>Loss</v>
      </c>
      <c r="AB729" s="5" t="s">
        <v>98</v>
      </c>
      <c r="AC729" s="5" t="s">
        <v>99</v>
      </c>
      <c r="AD729" s="5" t="s">
        <v>2214</v>
      </c>
      <c r="AE729" s="5" t="s">
        <v>2215</v>
      </c>
      <c r="AF729" s="5" t="str">
        <f aca="false">IF(AD729&lt;AE729,AD729,AE729)</f>
        <v>Boss Bandit, Executioner, Giant Snowball, Guards, Lightning, Mini P.E.K.K.A, Ram Rider, Royal Ghost</v>
      </c>
      <c r="AG729" s="5" t="str">
        <f aca="false">IF(AD729&lt;AE729,AE729,AD729)</f>
        <v>Electro Spirit, Fireball, Goblin Cage, Goblins, Monk, Phoenix, Royal Giant, The Log</v>
      </c>
      <c r="AH729" s="5" t="str">
        <f aca="false">IF(AD729=AF729,AA729,IF(AA729="Win","Loss",IF(AA729="Loss","Win","Draw")))</f>
        <v>Win</v>
      </c>
      <c r="AI729" s="5" t="s">
        <v>123</v>
      </c>
    </row>
    <row r="730" customFormat="false" ht="16.5" hidden="false" customHeight="true" outlineLevel="0" collapsed="false">
      <c r="A730" s="5" t="s">
        <v>2216</v>
      </c>
      <c r="B730" s="5" t="n">
        <v>1</v>
      </c>
      <c r="C730" s="5" t="s">
        <v>268</v>
      </c>
      <c r="D730" s="5" t="s">
        <v>269</v>
      </c>
      <c r="E730" s="5" t="s">
        <v>2217</v>
      </c>
      <c r="F730" s="5" t="s">
        <v>2218</v>
      </c>
      <c r="G730" s="5" t="s">
        <v>2219</v>
      </c>
      <c r="H730" s="5" t="s">
        <v>216</v>
      </c>
      <c r="I730" s="5" t="s">
        <v>107</v>
      </c>
      <c r="J730" s="5" t="s">
        <v>141</v>
      </c>
      <c r="K730" s="5" t="s">
        <v>84</v>
      </c>
      <c r="L730" s="5" t="s">
        <v>143</v>
      </c>
      <c r="M730" s="5" t="s">
        <v>87</v>
      </c>
      <c r="N730" s="5" t="s">
        <v>109</v>
      </c>
      <c r="O730" s="5" t="s">
        <v>144</v>
      </c>
      <c r="P730" s="5" t="s">
        <v>88</v>
      </c>
      <c r="Q730" s="5" t="s">
        <v>225</v>
      </c>
      <c r="R730" s="5" t="s">
        <v>145</v>
      </c>
      <c r="S730" s="5" t="s">
        <v>130</v>
      </c>
      <c r="T730" s="5" t="s">
        <v>244</v>
      </c>
      <c r="U730" s="5" t="s">
        <v>226</v>
      </c>
      <c r="V730" s="5" t="s">
        <v>84</v>
      </c>
      <c r="W730" s="5" t="s">
        <v>129</v>
      </c>
      <c r="X730" s="5" t="s">
        <v>120</v>
      </c>
      <c r="Y730" s="5" t="n">
        <v>0</v>
      </c>
      <c r="Z730" s="5" t="n">
        <v>1</v>
      </c>
      <c r="AA730" s="5" t="str">
        <f aca="false">IF(Y730&gt;Z730,"Win",IF(Y730&lt;Z730,"Loss","Draw"))</f>
        <v>Loss</v>
      </c>
      <c r="AB730" s="5" t="s">
        <v>98</v>
      </c>
      <c r="AC730" s="5" t="s">
        <v>99</v>
      </c>
      <c r="AD730" s="5" t="s">
        <v>2220</v>
      </c>
      <c r="AE730" s="5" t="s">
        <v>2221</v>
      </c>
      <c r="AF730" s="5" t="str">
        <f aca="false">IF(AD730&lt;AE730,AD730,AE730)</f>
        <v>Balloon, Bats, Bomber, Giant Snowball, Ice Golem, Inferno Tower, Miner, Royal Delivery</v>
      </c>
      <c r="AG730" s="5" t="str">
        <f aca="false">IF(AD730&lt;AE730,AE730,AD730)</f>
        <v>Berserker, Giant Snowball, Goblin Drill, Ice Spirit, Magic Archer, Poison, Ronin, Tesla</v>
      </c>
      <c r="AH730" s="5" t="str">
        <f aca="false">IF(AD730=AF730,AA730,IF(AA730="Win","Loss",IF(AA730="Loss","Win","Draw")))</f>
        <v>Win</v>
      </c>
      <c r="AI730" s="5" t="s">
        <v>123</v>
      </c>
    </row>
    <row r="731" customFormat="false" ht="16.5" hidden="false" customHeight="true" outlineLevel="0" collapsed="false">
      <c r="A731" s="5" t="s">
        <v>2216</v>
      </c>
      <c r="B731" s="5" t="n">
        <v>2</v>
      </c>
      <c r="C731" s="5" t="s">
        <v>268</v>
      </c>
      <c r="D731" s="5" t="s">
        <v>269</v>
      </c>
      <c r="E731" s="5" t="s">
        <v>2217</v>
      </c>
      <c r="F731" s="5" t="s">
        <v>2218</v>
      </c>
      <c r="G731" s="5" t="s">
        <v>2222</v>
      </c>
      <c r="H731" s="5" t="s">
        <v>216</v>
      </c>
      <c r="I731" s="5" t="s">
        <v>200</v>
      </c>
      <c r="J731" s="5" t="s">
        <v>83</v>
      </c>
      <c r="K731" s="5" t="s">
        <v>168</v>
      </c>
      <c r="L731" s="5" t="s">
        <v>146</v>
      </c>
      <c r="M731" s="5" t="s">
        <v>94</v>
      </c>
      <c r="N731" s="5" t="s">
        <v>93</v>
      </c>
      <c r="O731" s="5" t="s">
        <v>97</v>
      </c>
      <c r="P731" s="5" t="s">
        <v>91</v>
      </c>
      <c r="Q731" s="5" t="s">
        <v>239</v>
      </c>
      <c r="R731" s="5" t="s">
        <v>199</v>
      </c>
      <c r="S731" s="5" t="s">
        <v>210</v>
      </c>
      <c r="T731" s="5" t="s">
        <v>117</v>
      </c>
      <c r="U731" s="5" t="s">
        <v>227</v>
      </c>
      <c r="V731" s="5" t="s">
        <v>200</v>
      </c>
      <c r="W731" s="5" t="s">
        <v>154</v>
      </c>
      <c r="X731" s="5" t="s">
        <v>112</v>
      </c>
      <c r="Y731" s="5" t="n">
        <v>1</v>
      </c>
      <c r="Z731" s="5" t="n">
        <v>0</v>
      </c>
      <c r="AA731" s="5" t="str">
        <f aca="false">IF(Y731&gt;Z731,"Win",IF(Y731&lt;Z731,"Loss","Draw"))</f>
        <v>Win</v>
      </c>
      <c r="AB731" s="5" t="s">
        <v>98</v>
      </c>
      <c r="AC731" s="5" t="s">
        <v>99</v>
      </c>
      <c r="AD731" s="5" t="s">
        <v>2223</v>
      </c>
      <c r="AE731" s="5" t="s">
        <v>2224</v>
      </c>
      <c r="AF731" s="5" t="str">
        <f aca="false">IF(AD731&lt;AE731,AD731,AE731)</f>
        <v>Arrows, Battle Ram, Goblin Cage, Golden Knight, Lightning, Mega Knight, Minions, Mother Witch</v>
      </c>
      <c r="AG731" s="5" t="str">
        <f aca="false">IF(AD731&lt;AE731,AE731,AD731)</f>
        <v>Barbarian Barrel, Dark Prince, Electro Spirit, Fireball, Goblin Cage, Royal Hogs, Skeleton Dragons, Skeletons</v>
      </c>
      <c r="AH731" s="5" t="str">
        <f aca="false">IF(AD731=AF731,AA731,IF(AA731="Win","Loss",IF(AA731="Loss","Win","Draw")))</f>
        <v>Loss</v>
      </c>
      <c r="AI731" s="5" t="s">
        <v>123</v>
      </c>
    </row>
    <row r="732" customFormat="false" ht="16.5" hidden="false" customHeight="true" outlineLevel="0" collapsed="false">
      <c r="A732" s="5" t="s">
        <v>2216</v>
      </c>
      <c r="B732" s="5" t="n">
        <v>3</v>
      </c>
      <c r="C732" s="5" t="s">
        <v>268</v>
      </c>
      <c r="D732" s="5" t="s">
        <v>269</v>
      </c>
      <c r="E732" s="5" t="s">
        <v>2217</v>
      </c>
      <c r="F732" s="5" t="s">
        <v>2218</v>
      </c>
      <c r="G732" s="5" t="s">
        <v>2225</v>
      </c>
      <c r="H732" s="5" t="s">
        <v>81</v>
      </c>
      <c r="I732" s="5" t="s">
        <v>176</v>
      </c>
      <c r="J732" s="5" t="s">
        <v>199</v>
      </c>
      <c r="K732" s="5" t="s">
        <v>142</v>
      </c>
      <c r="L732" s="5" t="s">
        <v>167</v>
      </c>
      <c r="M732" s="5" t="s">
        <v>111</v>
      </c>
      <c r="N732" s="5" t="s">
        <v>110</v>
      </c>
      <c r="O732" s="5" t="s">
        <v>113</v>
      </c>
      <c r="P732" s="5" t="s">
        <v>130</v>
      </c>
      <c r="Q732" s="5" t="s">
        <v>90</v>
      </c>
      <c r="R732" s="5" t="s">
        <v>91</v>
      </c>
      <c r="S732" s="5" t="s">
        <v>132</v>
      </c>
      <c r="T732" s="5" t="s">
        <v>149</v>
      </c>
      <c r="U732" s="5" t="s">
        <v>202</v>
      </c>
      <c r="V732" s="5" t="s">
        <v>95</v>
      </c>
      <c r="W732" s="5" t="s">
        <v>94</v>
      </c>
      <c r="X732" s="5" t="s">
        <v>146</v>
      </c>
      <c r="Y732" s="5" t="n">
        <v>1</v>
      </c>
      <c r="Z732" s="5" t="n">
        <v>0</v>
      </c>
      <c r="AA732" s="5" t="str">
        <f aca="false">IF(Y732&gt;Z732,"Win",IF(Y732&lt;Z732,"Loss","Draw"))</f>
        <v>Win</v>
      </c>
      <c r="AB732" s="5" t="s">
        <v>98</v>
      </c>
      <c r="AC732" s="5" t="s">
        <v>99</v>
      </c>
      <c r="AD732" s="5" t="s">
        <v>2226</v>
      </c>
      <c r="AE732" s="5" t="s">
        <v>2227</v>
      </c>
      <c r="AF732" s="5" t="str">
        <f aca="false">IF(AD732&lt;AE732,AD732,AE732)</f>
        <v>Barbarian Barrel, Fireball, Fisherman, Lumberjack, Royal Giant, Skeleton Dragons, Tombstone, Zappies</v>
      </c>
      <c r="AG732" s="5" t="str">
        <f aca="false">IF(AD732&lt;AE732,AE732,AD732)</f>
        <v>Bomb Tower, Bomber, Dart Goblin, Fire Spirit, Goblin Barrel, Golden Knight, Guards, The Log</v>
      </c>
      <c r="AH732" s="5" t="str">
        <f aca="false">IF(AD732=AF732,AA732,IF(AA732="Win","Loss",IF(AA732="Loss","Win","Draw")))</f>
        <v>Loss</v>
      </c>
      <c r="AI732" s="5" t="s">
        <v>123</v>
      </c>
    </row>
    <row r="733" customFormat="false" ht="15" hidden="false" customHeight="true" outlineLevel="0" collapsed="false">
      <c r="A733" s="5" t="s">
        <v>2228</v>
      </c>
      <c r="B733" s="5" t="n">
        <v>1</v>
      </c>
      <c r="C733" s="5" t="s">
        <v>268</v>
      </c>
      <c r="D733" s="5" t="s">
        <v>269</v>
      </c>
      <c r="E733" s="5" t="s">
        <v>76</v>
      </c>
      <c r="F733" s="5" t="s">
        <v>77</v>
      </c>
      <c r="G733" s="5" t="s">
        <v>270</v>
      </c>
      <c r="H733" s="5" t="s">
        <v>81</v>
      </c>
      <c r="I733" s="5" t="s">
        <v>271</v>
      </c>
      <c r="J733" s="5" t="s">
        <v>232</v>
      </c>
      <c r="K733" s="5" t="s">
        <v>144</v>
      </c>
      <c r="L733" s="5" t="s">
        <v>93</v>
      </c>
      <c r="M733" s="5" t="s">
        <v>97</v>
      </c>
      <c r="N733" s="5" t="s">
        <v>183</v>
      </c>
      <c r="O733" s="5" t="s">
        <v>182</v>
      </c>
      <c r="P733" s="5" t="s">
        <v>167</v>
      </c>
      <c r="Q733" s="5" t="s">
        <v>135</v>
      </c>
      <c r="R733" s="5" t="s">
        <v>131</v>
      </c>
      <c r="S733" s="5" t="s">
        <v>156</v>
      </c>
      <c r="T733" s="5" t="s">
        <v>130</v>
      </c>
      <c r="U733" s="5" t="s">
        <v>83</v>
      </c>
      <c r="V733" s="5" t="s">
        <v>155</v>
      </c>
      <c r="W733" s="5" t="s">
        <v>190</v>
      </c>
      <c r="X733" s="5" t="s">
        <v>94</v>
      </c>
      <c r="Y733" s="5" t="n">
        <v>0</v>
      </c>
      <c r="Z733" s="5" t="n">
        <v>1</v>
      </c>
      <c r="AA733" s="5" t="str">
        <f aca="false">IF(Y733&gt;Z733,"Win",IF(Y733&lt;Z733,"Loss","Draw"))</f>
        <v>Loss</v>
      </c>
      <c r="AB733" s="5" t="s">
        <v>98</v>
      </c>
      <c r="AC733" s="5" t="s">
        <v>99</v>
      </c>
      <c r="AD733" s="5" t="s">
        <v>272</v>
      </c>
      <c r="AE733" s="5" t="s">
        <v>192</v>
      </c>
      <c r="AF733" s="5" t="str">
        <f aca="false">IF(AD733&lt;AE733,AD733,AE733)</f>
        <v>Bomber, Dark Prince, Fireball, Giant, Mega Minion, Prince, Rage, Zap</v>
      </c>
      <c r="AG733" s="5" t="str">
        <f aca="false">IF(AD733&lt;AE733,AE733,AD733)</f>
        <v>Earthquake, Electro Spirit, Firecracker, Hog Rider, Mighty Miner, Skeletons, Tesla, The Log</v>
      </c>
      <c r="AH733" s="5" t="str">
        <f aca="false">IF(AD733=AF733,AA733,IF(AA733="Win","Loss",IF(AA733="Loss","Win","Draw")))</f>
        <v>Win</v>
      </c>
      <c r="AI733" s="5" t="s">
        <v>123</v>
      </c>
    </row>
    <row r="734" customFormat="false" ht="15" hidden="false" customHeight="true" outlineLevel="0" collapsed="false">
      <c r="A734" s="5" t="s">
        <v>2228</v>
      </c>
      <c r="B734" s="5" t="n">
        <v>2</v>
      </c>
      <c r="C734" s="5" t="s">
        <v>268</v>
      </c>
      <c r="D734" s="5" t="s">
        <v>269</v>
      </c>
      <c r="E734" s="5" t="s">
        <v>76</v>
      </c>
      <c r="F734" s="5" t="s">
        <v>77</v>
      </c>
      <c r="G734" s="5" t="s">
        <v>273</v>
      </c>
      <c r="H734" s="5" t="s">
        <v>81</v>
      </c>
      <c r="I734" s="5" t="s">
        <v>84</v>
      </c>
      <c r="J734" s="5" t="s">
        <v>199</v>
      </c>
      <c r="K734" s="5" t="s">
        <v>107</v>
      </c>
      <c r="L734" s="5" t="s">
        <v>111</v>
      </c>
      <c r="M734" s="5" t="s">
        <v>130</v>
      </c>
      <c r="N734" s="5" t="s">
        <v>87</v>
      </c>
      <c r="O734" s="5" t="s">
        <v>88</v>
      </c>
      <c r="P734" s="5" t="s">
        <v>170</v>
      </c>
      <c r="Q734" s="5" t="s">
        <v>168</v>
      </c>
      <c r="R734" s="5" t="s">
        <v>141</v>
      </c>
      <c r="S734" s="5" t="s">
        <v>181</v>
      </c>
      <c r="T734" s="5" t="s">
        <v>87</v>
      </c>
      <c r="U734" s="5" t="s">
        <v>154</v>
      </c>
      <c r="V734" s="5" t="s">
        <v>93</v>
      </c>
      <c r="W734" s="5" t="s">
        <v>91</v>
      </c>
      <c r="X734" s="5" t="s">
        <v>170</v>
      </c>
      <c r="Y734" s="5" t="n">
        <v>1</v>
      </c>
      <c r="Z734" s="5" t="n">
        <v>0</v>
      </c>
      <c r="AA734" s="5" t="str">
        <f aca="false">IF(Y734&gt;Z734,"Win",IF(Y734&lt;Z734,"Loss","Draw"))</f>
        <v>Win</v>
      </c>
      <c r="AB734" s="5" t="s">
        <v>98</v>
      </c>
      <c r="AC734" s="5" t="s">
        <v>99</v>
      </c>
      <c r="AD734" s="5" t="s">
        <v>275</v>
      </c>
      <c r="AE734" s="5" t="s">
        <v>274</v>
      </c>
      <c r="AF734" s="5" t="str">
        <f aca="false">IF(AD734&lt;AE734,AD734,AE734)</f>
        <v>Barbarian Barrel, Berserker, Cannon, Electro Spirit, Lightning, Magic Archer, Monk, Royal Hogs</v>
      </c>
      <c r="AG734" s="5" t="str">
        <f aca="false">IF(AD734&lt;AE734,AE734,AD734)</f>
        <v>Berserker, Bomber, Cannon, Fire Spirit, Giant Snowball, Goblin Drill, Golden Knight, Poison</v>
      </c>
      <c r="AH734" s="5" t="str">
        <f aca="false">IF(AD734=AF734,AA734,IF(AA734="Win","Loss",IF(AA734="Loss","Win","Draw")))</f>
        <v>Loss</v>
      </c>
      <c r="AI734" s="5" t="s">
        <v>123</v>
      </c>
    </row>
    <row r="735" customFormat="false" ht="15" hidden="false" customHeight="true" outlineLevel="0" collapsed="false">
      <c r="A735" s="5" t="s">
        <v>2228</v>
      </c>
      <c r="B735" s="5" t="n">
        <v>3</v>
      </c>
      <c r="C735" s="5" t="s">
        <v>268</v>
      </c>
      <c r="D735" s="5" t="s">
        <v>269</v>
      </c>
      <c r="E735" s="5" t="s">
        <v>76</v>
      </c>
      <c r="F735" s="5" t="s">
        <v>77</v>
      </c>
      <c r="G735" s="5" t="s">
        <v>276</v>
      </c>
      <c r="H735" s="5" t="s">
        <v>81</v>
      </c>
      <c r="I735" s="5" t="s">
        <v>239</v>
      </c>
      <c r="J735" s="5" t="s">
        <v>141</v>
      </c>
      <c r="K735" s="5" t="s">
        <v>210</v>
      </c>
      <c r="L735" s="5" t="s">
        <v>109</v>
      </c>
      <c r="M735" s="5" t="s">
        <v>112</v>
      </c>
      <c r="N735" s="5" t="s">
        <v>92</v>
      </c>
      <c r="O735" s="5" t="s">
        <v>227</v>
      </c>
      <c r="P735" s="5" t="s">
        <v>202</v>
      </c>
      <c r="Q735" s="5" t="s">
        <v>84</v>
      </c>
      <c r="R735" s="5" t="s">
        <v>128</v>
      </c>
      <c r="S735" s="5" t="s">
        <v>107</v>
      </c>
      <c r="T735" s="5" t="s">
        <v>97</v>
      </c>
      <c r="U735" s="5" t="s">
        <v>88</v>
      </c>
      <c r="V735" s="5" t="s">
        <v>86</v>
      </c>
      <c r="W735" s="5" t="s">
        <v>144</v>
      </c>
      <c r="X735" s="5" t="s">
        <v>111</v>
      </c>
      <c r="Y735" s="5" t="n">
        <v>0</v>
      </c>
      <c r="Z735" s="5" t="n">
        <v>1</v>
      </c>
      <c r="AA735" s="5" t="str">
        <f aca="false">IF(Y735&gt;Z735,"Win",IF(Y735&lt;Z735,"Loss","Draw"))</f>
        <v>Loss</v>
      </c>
      <c r="AB735" s="5" t="s">
        <v>98</v>
      </c>
      <c r="AC735" s="5" t="s">
        <v>99</v>
      </c>
      <c r="AD735" s="5" t="s">
        <v>278</v>
      </c>
      <c r="AE735" s="5" t="s">
        <v>277</v>
      </c>
      <c r="AF735" s="5" t="str">
        <f aca="false">IF(AD735&lt;AE735,AD735,AE735)</f>
        <v>Arrows, Battle Ram, Magic Archer, Mega Knight, Mother Witch, Ronin, Royal Ghost, Zappies</v>
      </c>
      <c r="AG735" s="5" t="str">
        <f aca="false">IF(AD735&lt;AE735,AE735,AD735)</f>
        <v>Fire Spirit, Giant Snowball, Goblin Demolisher, Goblin Drill, Knight, Poison, Skeletons, Tesla</v>
      </c>
      <c r="AH735" s="5" t="str">
        <f aca="false">IF(AD735=AF735,AA735,IF(AA735="Win","Loss",IF(AA735="Loss","Win","Draw")))</f>
        <v>Loss</v>
      </c>
      <c r="AI735" s="5" t="s">
        <v>123</v>
      </c>
    </row>
    <row r="736" customFormat="false" ht="16.5" hidden="false" customHeight="true" outlineLevel="0" collapsed="false">
      <c r="A736" s="5" t="s">
        <v>2229</v>
      </c>
      <c r="B736" s="5" t="n">
        <v>1</v>
      </c>
      <c r="C736" s="5" t="s">
        <v>1790</v>
      </c>
      <c r="D736" s="5" t="s">
        <v>1791</v>
      </c>
      <c r="E736" s="5" t="s">
        <v>357</v>
      </c>
      <c r="F736" s="5" t="s">
        <v>358</v>
      </c>
      <c r="G736" s="5" t="s">
        <v>2230</v>
      </c>
      <c r="H736" s="5" t="s">
        <v>81</v>
      </c>
      <c r="I736" s="5" t="s">
        <v>210</v>
      </c>
      <c r="J736" s="5" t="s">
        <v>199</v>
      </c>
      <c r="K736" s="5" t="s">
        <v>239</v>
      </c>
      <c r="L736" s="5" t="s">
        <v>227</v>
      </c>
      <c r="M736" s="5" t="s">
        <v>109</v>
      </c>
      <c r="N736" s="5" t="s">
        <v>146</v>
      </c>
      <c r="O736" s="5" t="s">
        <v>202</v>
      </c>
      <c r="P736" s="5" t="s">
        <v>112</v>
      </c>
      <c r="Q736" s="5" t="s">
        <v>210</v>
      </c>
      <c r="R736" s="5" t="s">
        <v>199</v>
      </c>
      <c r="S736" s="5" t="s">
        <v>132</v>
      </c>
      <c r="T736" s="5" t="s">
        <v>112</v>
      </c>
      <c r="U736" s="5" t="s">
        <v>182</v>
      </c>
      <c r="V736" s="5" t="s">
        <v>393</v>
      </c>
      <c r="W736" s="5" t="s">
        <v>227</v>
      </c>
      <c r="X736" s="5" t="s">
        <v>183</v>
      </c>
      <c r="Y736" s="5" t="n">
        <v>1</v>
      </c>
      <c r="Z736" s="5" t="n">
        <v>0</v>
      </c>
      <c r="AA736" s="5" t="str">
        <f aca="false">IF(Y736&gt;Z736,"Win",IF(Y736&lt;Z736,"Loss","Draw"))</f>
        <v>Win</v>
      </c>
      <c r="AB736" s="5" t="s">
        <v>98</v>
      </c>
      <c r="AC736" s="5" t="s">
        <v>99</v>
      </c>
      <c r="AD736" s="5" t="s">
        <v>1395</v>
      </c>
      <c r="AE736" s="5" t="s">
        <v>2231</v>
      </c>
      <c r="AF736" s="5" t="str">
        <f aca="false">IF(AD736&lt;AE736,AD736,AE736)</f>
        <v>Arrows, Battle Ram, Golden Knight, Mega Knight, Mother Witch, Ronin, Skeleton Dragons, Zappies</v>
      </c>
      <c r="AG736" s="5" t="str">
        <f aca="false">IF(AD736&lt;AE736,AE736,AD736)</f>
        <v>Arrows, Earthquake, Electro Wizard, Golden Knight, Hog Rider, Lumberjack, Mega Knight, Mother Witch</v>
      </c>
      <c r="AH736" s="5" t="str">
        <f aca="false">IF(AD736=AF736,AA736,IF(AA736="Win","Loss",IF(AA736="Loss","Win","Draw")))</f>
        <v>Win</v>
      </c>
      <c r="AI736" s="5" t="s">
        <v>102</v>
      </c>
    </row>
    <row r="737" customFormat="false" ht="16.5" hidden="false" customHeight="true" outlineLevel="0" collapsed="false">
      <c r="A737" s="5" t="s">
        <v>2229</v>
      </c>
      <c r="B737" s="5" t="n">
        <v>2</v>
      </c>
      <c r="C737" s="5" t="s">
        <v>1790</v>
      </c>
      <c r="D737" s="5" t="s">
        <v>1791</v>
      </c>
      <c r="E737" s="5" t="s">
        <v>357</v>
      </c>
      <c r="F737" s="5" t="s">
        <v>358</v>
      </c>
      <c r="G737" s="5" t="s">
        <v>2232</v>
      </c>
      <c r="H737" s="5" t="s">
        <v>81</v>
      </c>
      <c r="I737" s="5" t="s">
        <v>168</v>
      </c>
      <c r="J737" s="5" t="s">
        <v>83</v>
      </c>
      <c r="K737" s="5" t="s">
        <v>293</v>
      </c>
      <c r="L737" s="5" t="s">
        <v>93</v>
      </c>
      <c r="M737" s="5" t="s">
        <v>97</v>
      </c>
      <c r="N737" s="5" t="s">
        <v>170</v>
      </c>
      <c r="O737" s="5" t="s">
        <v>154</v>
      </c>
      <c r="P737" s="5" t="s">
        <v>167</v>
      </c>
      <c r="Q737" s="5" t="s">
        <v>142</v>
      </c>
      <c r="R737" s="5" t="s">
        <v>141</v>
      </c>
      <c r="S737" s="5" t="s">
        <v>140</v>
      </c>
      <c r="T737" s="5" t="s">
        <v>93</v>
      </c>
      <c r="U737" s="5" t="s">
        <v>113</v>
      </c>
      <c r="V737" s="5" t="s">
        <v>143</v>
      </c>
      <c r="W737" s="5" t="s">
        <v>120</v>
      </c>
      <c r="X737" s="5" t="s">
        <v>87</v>
      </c>
      <c r="Y737" s="5" t="n">
        <v>1</v>
      </c>
      <c r="Z737" s="5" t="n">
        <v>0</v>
      </c>
      <c r="AA737" s="5" t="str">
        <f aca="false">IF(Y737&gt;Z737,"Win",IF(Y737&lt;Z737,"Loss","Draw"))</f>
        <v>Win</v>
      </c>
      <c r="AB737" s="5" t="s">
        <v>98</v>
      </c>
      <c r="AC737" s="5" t="s">
        <v>99</v>
      </c>
      <c r="AD737" s="5" t="s">
        <v>2233</v>
      </c>
      <c r="AE737" s="5" t="s">
        <v>2234</v>
      </c>
      <c r="AF737" s="5" t="str">
        <f aca="false">IF(AD737&lt;AE737,AD737,AE737)</f>
        <v>Berserker, Bomb Tower, Electro Spirit, Goblin Barrel, Ice Spirit, Magic Archer, Royal Delivery, Wall Breakers</v>
      </c>
      <c r="AG737" s="5" t="str">
        <f aca="false">IF(AD737&lt;AE737,AE737,AD737)</f>
        <v>Cannon, Dark Prince, Electro Spirit, Furnace, Lightning, Royal Hogs, Skeletons, The Log</v>
      </c>
      <c r="AH737" s="5" t="str">
        <f aca="false">IF(AD737=AF737,AA737,IF(AA737="Win","Loss",IF(AA737="Loss","Win","Draw")))</f>
        <v>Loss</v>
      </c>
      <c r="AI737" s="5" t="s">
        <v>102</v>
      </c>
    </row>
    <row r="738" customFormat="false" ht="16.5" hidden="false" customHeight="true" outlineLevel="0" collapsed="false">
      <c r="A738" s="7" t="s">
        <v>2235</v>
      </c>
      <c r="B738" s="7" t="n">
        <v>1</v>
      </c>
      <c r="C738" s="7" t="s">
        <v>1790</v>
      </c>
      <c r="D738" s="7" t="s">
        <v>1791</v>
      </c>
      <c r="E738" s="7" t="s">
        <v>357</v>
      </c>
      <c r="F738" s="7" t="s">
        <v>358</v>
      </c>
      <c r="G738" s="7" t="s">
        <v>2236</v>
      </c>
      <c r="H738" s="7" t="s">
        <v>81</v>
      </c>
      <c r="I738" s="7" t="s">
        <v>92</v>
      </c>
      <c r="J738" s="7" t="s">
        <v>91</v>
      </c>
      <c r="K738" s="7" t="s">
        <v>90</v>
      </c>
      <c r="L738" s="7" t="s">
        <v>97</v>
      </c>
      <c r="M738" s="7" t="s">
        <v>93</v>
      </c>
      <c r="N738" s="7" t="s">
        <v>94</v>
      </c>
      <c r="O738" s="7" t="s">
        <v>95</v>
      </c>
      <c r="P738" s="7" t="s">
        <v>96</v>
      </c>
      <c r="Q738" s="7" t="s">
        <v>128</v>
      </c>
      <c r="R738" s="7" t="s">
        <v>91</v>
      </c>
      <c r="S738" s="7" t="s">
        <v>293</v>
      </c>
      <c r="T738" s="7" t="s">
        <v>88</v>
      </c>
      <c r="U738" s="7" t="s">
        <v>85</v>
      </c>
      <c r="V738" s="7" t="s">
        <v>89</v>
      </c>
      <c r="W738" s="7" t="s">
        <v>87</v>
      </c>
      <c r="X738" s="7" t="s">
        <v>143</v>
      </c>
      <c r="Y738" s="7" t="n">
        <v>0</v>
      </c>
      <c r="Z738" s="7" t="n">
        <v>1</v>
      </c>
      <c r="AA738" s="7" t="str">
        <f aca="false">IF(Y738&gt;Z738,"Win",IF(Y738&lt;Z738,"Loss","Draw"))</f>
        <v>Loss</v>
      </c>
      <c r="AB738" s="7" t="s">
        <v>99</v>
      </c>
      <c r="AC738" s="7" t="s">
        <v>99</v>
      </c>
      <c r="AD738" s="7" t="s">
        <v>101</v>
      </c>
      <c r="AE738" s="7" t="s">
        <v>1565</v>
      </c>
      <c r="AF738" s="7" t="str">
        <f aca="false">IF(AD738&lt;AE738,AD738,AE738)</f>
        <v>Barbarian Barrel, Berserker, Furnace, Goblin Hut, Graveyard, Ice Spirit, Knight, Poison</v>
      </c>
      <c r="AG738" s="7" t="str">
        <f aca="false">IF(AD738&lt;AE738,AE738,AD738)</f>
        <v>Barbarian Barrel, Electro Spirit, Fireball, Fisherman, Hunter, Royal Ghost, Royal Giant, Skeletons</v>
      </c>
      <c r="AH738" s="7" t="str">
        <f aca="false">IF(AD738=AF738,AA738,IF(AA738="Win","Loss",IF(AA738="Loss","Win","Draw")))</f>
        <v>Win</v>
      </c>
      <c r="AI738" s="7" t="s">
        <v>102</v>
      </c>
    </row>
    <row r="739" customFormat="false" ht="16.5" hidden="false" customHeight="true" outlineLevel="0" collapsed="false">
      <c r="A739" s="7" t="s">
        <v>2235</v>
      </c>
      <c r="B739" s="7" t="n">
        <v>2</v>
      </c>
      <c r="C739" s="7" t="s">
        <v>1790</v>
      </c>
      <c r="D739" s="7" t="s">
        <v>1791</v>
      </c>
      <c r="E739" s="7" t="s">
        <v>357</v>
      </c>
      <c r="F739" s="7" t="s">
        <v>358</v>
      </c>
      <c r="G739" s="7" t="s">
        <v>2237</v>
      </c>
      <c r="H739" s="7" t="s">
        <v>81</v>
      </c>
      <c r="I739" s="7" t="s">
        <v>84</v>
      </c>
      <c r="J739" s="7" t="s">
        <v>141</v>
      </c>
      <c r="K739" s="7" t="s">
        <v>107</v>
      </c>
      <c r="L739" s="7" t="s">
        <v>109</v>
      </c>
      <c r="M739" s="7" t="s">
        <v>111</v>
      </c>
      <c r="N739" s="7" t="s">
        <v>88</v>
      </c>
      <c r="O739" s="7" t="s">
        <v>144</v>
      </c>
      <c r="P739" s="7" t="s">
        <v>115</v>
      </c>
      <c r="Q739" s="7" t="s">
        <v>180</v>
      </c>
      <c r="R739" s="7" t="s">
        <v>181</v>
      </c>
      <c r="S739" s="7" t="s">
        <v>144</v>
      </c>
      <c r="T739" s="7" t="s">
        <v>167</v>
      </c>
      <c r="U739" s="7" t="s">
        <v>93</v>
      </c>
      <c r="V739" s="7" t="s">
        <v>110</v>
      </c>
      <c r="W739" s="7" t="s">
        <v>182</v>
      </c>
      <c r="X739" s="7" t="s">
        <v>154</v>
      </c>
      <c r="Y739" s="7" t="n">
        <v>0</v>
      </c>
      <c r="Z739" s="7" t="n">
        <v>1</v>
      </c>
      <c r="AA739" s="7" t="str">
        <f aca="false">IF(Y739&gt;Z739,"Win",IF(Y739&lt;Z739,"Loss","Draw"))</f>
        <v>Loss</v>
      </c>
      <c r="AB739" s="7" t="s">
        <v>99</v>
      </c>
      <c r="AC739" s="7" t="s">
        <v>99</v>
      </c>
      <c r="AD739" s="7" t="s">
        <v>2238</v>
      </c>
      <c r="AE739" s="7" t="s">
        <v>2239</v>
      </c>
      <c r="AF739" s="7" t="str">
        <f aca="false">IF(AD739&lt;AE739,AD739,AE739)</f>
        <v>Electro Spirit, Guards, Hog Rider, Lightning, Monk, Tesla, The Log, Wizard</v>
      </c>
      <c r="AG739" s="7" t="str">
        <f aca="false">IF(AD739&lt;AE739,AE739,AD739)</f>
        <v>Fire Spirit, Giant Snowball, Goblin Drill, Goblins, Magic Archer, Poison, Ronin, Tesla</v>
      </c>
      <c r="AH739" s="7" t="str">
        <f aca="false">IF(AD739=AF739,AA739,IF(AA739="Win","Loss",IF(AA739="Loss","Win","Draw")))</f>
        <v>Win</v>
      </c>
      <c r="AI739" s="7" t="s">
        <v>102</v>
      </c>
    </row>
    <row r="740" customFormat="false" ht="16.5" hidden="false" customHeight="true" outlineLevel="0" collapsed="false">
      <c r="A740" s="7" t="s">
        <v>2235</v>
      </c>
      <c r="B740" s="7" t="n">
        <v>3</v>
      </c>
      <c r="C740" s="7" t="s">
        <v>1790</v>
      </c>
      <c r="D740" s="7" t="s">
        <v>1791</v>
      </c>
      <c r="E740" s="7" t="s">
        <v>357</v>
      </c>
      <c r="F740" s="7" t="s">
        <v>358</v>
      </c>
      <c r="G740" s="7" t="s">
        <v>2240</v>
      </c>
      <c r="H740" s="7" t="s">
        <v>216</v>
      </c>
      <c r="I740" s="7" t="s">
        <v>375</v>
      </c>
      <c r="J740" s="7" t="s">
        <v>145</v>
      </c>
      <c r="K740" s="7" t="s">
        <v>135</v>
      </c>
      <c r="L740" s="7" t="s">
        <v>146</v>
      </c>
      <c r="M740" s="7" t="s">
        <v>113</v>
      </c>
      <c r="N740" s="7" t="s">
        <v>327</v>
      </c>
      <c r="O740" s="7" t="s">
        <v>226</v>
      </c>
      <c r="P740" s="7" t="s">
        <v>336</v>
      </c>
      <c r="Q740" s="7" t="s">
        <v>92</v>
      </c>
      <c r="R740" s="7" t="s">
        <v>115</v>
      </c>
      <c r="S740" s="7" t="s">
        <v>114</v>
      </c>
      <c r="T740" s="7" t="s">
        <v>176</v>
      </c>
      <c r="U740" s="7" t="s">
        <v>140</v>
      </c>
      <c r="V740" s="7" t="s">
        <v>118</v>
      </c>
      <c r="W740" s="7" t="s">
        <v>84</v>
      </c>
      <c r="X740" s="7" t="s">
        <v>111</v>
      </c>
      <c r="Y740" s="7" t="n">
        <v>1</v>
      </c>
      <c r="Z740" s="7" t="n">
        <v>0</v>
      </c>
      <c r="AA740" s="7" t="str">
        <f aca="false">IF(Y740&gt;Z740,"Win",IF(Y740&lt;Z740,"Loss","Draw"))</f>
        <v>Win</v>
      </c>
      <c r="AB740" s="7" t="s">
        <v>99</v>
      </c>
      <c r="AC740" s="7" t="s">
        <v>99</v>
      </c>
      <c r="AD740" s="7" t="s">
        <v>2241</v>
      </c>
      <c r="AE740" s="7" t="s">
        <v>2242</v>
      </c>
      <c r="AF740" s="7" t="str">
        <f aca="false">IF(AD740&lt;AE740,AD740,AE740)</f>
        <v>Balloon, Bomb Tower, Executioner, Giant Skeleton, Miner, Skeleton Dragons, Tornado, Zap</v>
      </c>
      <c r="AG740" s="7" t="str">
        <f aca="false">IF(AD740&lt;AE740,AE740,AD740)</f>
        <v>Dart Goblin, Fire Spirit, Giant Snowball, Goblins, Rascals, Royal Ghost, Skeleton Barrel, Wall Breakers</v>
      </c>
      <c r="AH740" s="7" t="str">
        <f aca="false">IF(AD740=AF740,AA740,IF(AA740="Win","Loss",IF(AA740="Loss","Win","Draw")))</f>
        <v>Win</v>
      </c>
      <c r="AI740" s="7" t="s">
        <v>102</v>
      </c>
    </row>
    <row r="741" customFormat="false" ht="16.5" hidden="false" customHeight="true" outlineLevel="0" collapsed="false">
      <c r="A741" s="7" t="s">
        <v>2243</v>
      </c>
      <c r="B741" s="7" t="n">
        <v>1</v>
      </c>
      <c r="C741" s="7" t="s">
        <v>1790</v>
      </c>
      <c r="D741" s="7" t="s">
        <v>1791</v>
      </c>
      <c r="E741" s="7" t="s">
        <v>357</v>
      </c>
      <c r="F741" s="7" t="s">
        <v>358</v>
      </c>
      <c r="G741" s="7" t="s">
        <v>2244</v>
      </c>
      <c r="H741" s="7" t="s">
        <v>81</v>
      </c>
      <c r="I741" s="7" t="s">
        <v>210</v>
      </c>
      <c r="J741" s="7" t="s">
        <v>209</v>
      </c>
      <c r="K741" s="7" t="s">
        <v>170</v>
      </c>
      <c r="L741" s="7" t="s">
        <v>97</v>
      </c>
      <c r="M741" s="7" t="s">
        <v>93</v>
      </c>
      <c r="N741" s="7" t="s">
        <v>182</v>
      </c>
      <c r="O741" s="7" t="s">
        <v>154</v>
      </c>
      <c r="P741" s="7" t="s">
        <v>167</v>
      </c>
      <c r="Q741" s="7" t="s">
        <v>82</v>
      </c>
      <c r="R741" s="7" t="s">
        <v>181</v>
      </c>
      <c r="S741" s="7" t="s">
        <v>90</v>
      </c>
      <c r="T741" s="7" t="s">
        <v>149</v>
      </c>
      <c r="U741" s="7" t="s">
        <v>365</v>
      </c>
      <c r="V741" s="7" t="s">
        <v>91</v>
      </c>
      <c r="W741" s="7" t="s">
        <v>94</v>
      </c>
      <c r="X741" s="7" t="s">
        <v>95</v>
      </c>
      <c r="Y741" s="7" t="n">
        <v>1</v>
      </c>
      <c r="Z741" s="7" t="n">
        <v>0</v>
      </c>
      <c r="AA741" s="7" t="str">
        <f aca="false">IF(Y741&gt;Z741,"Win",IF(Y741&lt;Z741,"Loss","Draw"))</f>
        <v>Win</v>
      </c>
      <c r="AB741" s="7" t="s">
        <v>99</v>
      </c>
      <c r="AC741" s="7" t="s">
        <v>99</v>
      </c>
      <c r="AD741" s="7" t="s">
        <v>2245</v>
      </c>
      <c r="AE741" s="7" t="s">
        <v>2246</v>
      </c>
      <c r="AF741" s="7" t="str">
        <f aca="false">IF(AD741&lt;AE741,AD741,AE741)</f>
        <v>Archers, Barbarian Barrel, Fireball, Fisherman, Monk, Phoenix, Royal Giant, Tombstone</v>
      </c>
      <c r="AG741" s="7" t="str">
        <f aca="false">IF(AD741&lt;AE741,AE741,AD741)</f>
        <v>Cannon, Electro Spirit, Hog Rider, Lightning, Mega Knight, Musketeer, Skeletons, The Log</v>
      </c>
      <c r="AH741" s="7" t="str">
        <f aca="false">IF(AD741=AF741,AA741,IF(AA741="Win","Loss",IF(AA741="Loss","Win","Draw")))</f>
        <v>Loss</v>
      </c>
      <c r="AI741" s="7" t="s">
        <v>102</v>
      </c>
    </row>
    <row r="742" customFormat="false" ht="16.5" hidden="false" customHeight="true" outlineLevel="0" collapsed="false">
      <c r="A742" s="7" t="s">
        <v>2243</v>
      </c>
      <c r="B742" s="7" t="n">
        <v>2</v>
      </c>
      <c r="C742" s="7" t="s">
        <v>1790</v>
      </c>
      <c r="D742" s="7" t="s">
        <v>1791</v>
      </c>
      <c r="E742" s="7" t="s">
        <v>357</v>
      </c>
      <c r="F742" s="7" t="s">
        <v>358</v>
      </c>
      <c r="G742" s="7" t="s">
        <v>2247</v>
      </c>
      <c r="H742" s="7" t="s">
        <v>81</v>
      </c>
      <c r="I742" s="7" t="s">
        <v>132</v>
      </c>
      <c r="J742" s="7" t="s">
        <v>180</v>
      </c>
      <c r="K742" s="7" t="s">
        <v>239</v>
      </c>
      <c r="L742" s="7" t="s">
        <v>327</v>
      </c>
      <c r="M742" s="7" t="s">
        <v>227</v>
      </c>
      <c r="N742" s="7" t="s">
        <v>91</v>
      </c>
      <c r="O742" s="7" t="s">
        <v>257</v>
      </c>
      <c r="P742" s="7" t="s">
        <v>202</v>
      </c>
      <c r="Q742" s="7" t="s">
        <v>140</v>
      </c>
      <c r="R742" s="7" t="s">
        <v>141</v>
      </c>
      <c r="S742" s="7" t="s">
        <v>142</v>
      </c>
      <c r="T742" s="7" t="s">
        <v>113</v>
      </c>
      <c r="U742" s="7" t="s">
        <v>143</v>
      </c>
      <c r="V742" s="7" t="s">
        <v>87</v>
      </c>
      <c r="W742" s="7" t="s">
        <v>111</v>
      </c>
      <c r="X742" s="7" t="s">
        <v>120</v>
      </c>
      <c r="Y742" s="7" t="n">
        <v>0</v>
      </c>
      <c r="Z742" s="7" t="n">
        <v>1</v>
      </c>
      <c r="AA742" s="7" t="str">
        <f aca="false">IF(Y742&gt;Z742,"Win",IF(Y742&lt;Z742,"Loss","Draw"))</f>
        <v>Loss</v>
      </c>
      <c r="AB742" s="7" t="s">
        <v>99</v>
      </c>
      <c r="AC742" s="7" t="s">
        <v>99</v>
      </c>
      <c r="AD742" s="7" t="s">
        <v>2248</v>
      </c>
      <c r="AE742" s="7" t="s">
        <v>351</v>
      </c>
      <c r="AF742" s="7" t="str">
        <f aca="false">IF(AD742&lt;AE742,AD742,AE742)</f>
        <v>Barbarian Barrel, Battle Ram, Giant Skeleton, Lumberjack, Mother Witch, Vines, Wizard, Zappies</v>
      </c>
      <c r="AG742" s="7" t="str">
        <f aca="false">IF(AD742&lt;AE742,AE742,AD742)</f>
        <v>Berserker, Bomb Tower, Fire Spirit, Goblin Barrel, Ice Spirit, Magic Archer, Royal Delivery, Wall Breakers</v>
      </c>
      <c r="AH742" s="7" t="str">
        <f aca="false">IF(AD742=AF742,AA742,IF(AA742="Win","Loss",IF(AA742="Loss","Win","Draw")))</f>
        <v>Loss</v>
      </c>
      <c r="AI742" s="7" t="s">
        <v>102</v>
      </c>
    </row>
    <row r="743" customFormat="false" ht="16.5" hidden="false" customHeight="true" outlineLevel="0" collapsed="false">
      <c r="A743" s="7" t="s">
        <v>2243</v>
      </c>
      <c r="B743" s="7" t="n">
        <v>3</v>
      </c>
      <c r="C743" s="7" t="s">
        <v>1790</v>
      </c>
      <c r="D743" s="7" t="s">
        <v>1791</v>
      </c>
      <c r="E743" s="7" t="s">
        <v>357</v>
      </c>
      <c r="F743" s="7" t="s">
        <v>358</v>
      </c>
      <c r="G743" s="7" t="s">
        <v>2249</v>
      </c>
      <c r="H743" s="7" t="s">
        <v>81</v>
      </c>
      <c r="I743" s="7" t="s">
        <v>116</v>
      </c>
      <c r="J743" s="7" t="s">
        <v>181</v>
      </c>
      <c r="K743" s="7" t="s">
        <v>1087</v>
      </c>
      <c r="L743" s="7" t="s">
        <v>146</v>
      </c>
      <c r="M743" s="7" t="s">
        <v>118</v>
      </c>
      <c r="N743" s="7" t="s">
        <v>655</v>
      </c>
      <c r="O743" s="7" t="s">
        <v>112</v>
      </c>
      <c r="P743" s="7" t="s">
        <v>226</v>
      </c>
      <c r="Q743" s="7" t="s">
        <v>210</v>
      </c>
      <c r="R743" s="7" t="s">
        <v>209</v>
      </c>
      <c r="S743" s="7" t="s">
        <v>170</v>
      </c>
      <c r="T743" s="7" t="s">
        <v>93</v>
      </c>
      <c r="U743" s="7" t="s">
        <v>154</v>
      </c>
      <c r="V743" s="7" t="s">
        <v>167</v>
      </c>
      <c r="W743" s="7" t="s">
        <v>110</v>
      </c>
      <c r="X743" s="7" t="s">
        <v>182</v>
      </c>
      <c r="Y743" s="7" t="n">
        <v>1</v>
      </c>
      <c r="Z743" s="7" t="n">
        <v>0</v>
      </c>
      <c r="AA743" s="7" t="str">
        <f aca="false">IF(Y743&gt;Z743,"Win",IF(Y743&lt;Z743,"Loss","Draw"))</f>
        <v>Win</v>
      </c>
      <c r="AB743" s="7" t="s">
        <v>99</v>
      </c>
      <c r="AC743" s="7" t="s">
        <v>99</v>
      </c>
      <c r="AD743" s="7" t="s">
        <v>2250</v>
      </c>
      <c r="AE743" s="7" t="s">
        <v>2251</v>
      </c>
      <c r="AF743" s="7" t="str">
        <f aca="false">IF(AD743&lt;AE743,AD743,AE743)</f>
        <v>Arrows, Goblin Gang, Miner, Minion Horde, Monk, Mortar, Rascals, Skeleton Dragons</v>
      </c>
      <c r="AG743" s="7" t="str">
        <f aca="false">IF(AD743&lt;AE743,AE743,AD743)</f>
        <v>Cannon, Electro Spirit, Guards, Hog Rider, Lightning, Mega Knight, Musketeer, The Log</v>
      </c>
      <c r="AH743" s="7" t="str">
        <f aca="false">IF(AD743=AF743,AA743,IF(AA743="Win","Loss",IF(AA743="Loss","Win","Draw")))</f>
        <v>Win</v>
      </c>
      <c r="AI743" s="7" t="s">
        <v>102</v>
      </c>
    </row>
    <row r="744" customFormat="false" ht="16.5" hidden="false" customHeight="true" outlineLevel="0" collapsed="false">
      <c r="A744" s="7" t="s">
        <v>2243</v>
      </c>
      <c r="B744" s="7" t="n">
        <v>4</v>
      </c>
      <c r="C744" s="7" t="s">
        <v>1790</v>
      </c>
      <c r="D744" s="7" t="s">
        <v>1791</v>
      </c>
      <c r="E744" s="7" t="s">
        <v>357</v>
      </c>
      <c r="F744" s="7" t="s">
        <v>358</v>
      </c>
      <c r="G744" s="7" t="s">
        <v>2252</v>
      </c>
      <c r="H744" s="7" t="s">
        <v>81</v>
      </c>
      <c r="I744" s="7" t="s">
        <v>116</v>
      </c>
      <c r="J744" s="7" t="s">
        <v>181</v>
      </c>
      <c r="K744" s="7" t="s">
        <v>1087</v>
      </c>
      <c r="L744" s="7" t="s">
        <v>146</v>
      </c>
      <c r="M744" s="7" t="s">
        <v>118</v>
      </c>
      <c r="N744" s="7" t="s">
        <v>655</v>
      </c>
      <c r="O744" s="7" t="s">
        <v>112</v>
      </c>
      <c r="P744" s="7" t="s">
        <v>226</v>
      </c>
      <c r="Q744" s="7" t="s">
        <v>114</v>
      </c>
      <c r="R744" s="7" t="s">
        <v>115</v>
      </c>
      <c r="S744" s="7" t="s">
        <v>116</v>
      </c>
      <c r="T744" s="7" t="s">
        <v>119</v>
      </c>
      <c r="U744" s="7" t="s">
        <v>91</v>
      </c>
      <c r="V744" s="7" t="s">
        <v>94</v>
      </c>
      <c r="W744" s="7" t="s">
        <v>117</v>
      </c>
      <c r="X744" s="7" t="s">
        <v>118</v>
      </c>
      <c r="Y744" s="7" t="n">
        <v>3</v>
      </c>
      <c r="Z744" s="7" t="n">
        <v>0</v>
      </c>
      <c r="AA744" s="7" t="str">
        <f aca="false">IF(Y744&gt;Z744,"Win",IF(Y744&lt;Z744,"Loss","Draw"))</f>
        <v>Win</v>
      </c>
      <c r="AB744" s="7" t="s">
        <v>99</v>
      </c>
      <c r="AC744" s="7" t="s">
        <v>98</v>
      </c>
      <c r="AD744" s="7" t="s">
        <v>2250</v>
      </c>
      <c r="AE744" s="7" t="s">
        <v>185</v>
      </c>
      <c r="AF744" s="7" t="str">
        <f aca="false">IF(AD744&lt;AE744,AD744,AE744)</f>
        <v>Arrows, Goblin Gang, Miner, Minion Horde, Monk, Mortar, Rascals, Skeleton Dragons</v>
      </c>
      <c r="AG744" s="7" t="str">
        <f aca="false">IF(AD744&lt;AE744,AE744,AD744)</f>
        <v>Barbarian Barrel, Cannon Cart, Fireball, Goblins, Minions, Mortar, Rascals, Skeleton Barrel</v>
      </c>
      <c r="AH744" s="7" t="str">
        <f aca="false">IF(AD744=AF744,AA744,IF(AA744="Win","Loss",IF(AA744="Loss","Win","Draw")))</f>
        <v>Win</v>
      </c>
      <c r="AI744" s="7" t="s">
        <v>102</v>
      </c>
    </row>
    <row r="745" customFormat="false" ht="16.5" hidden="false" customHeight="true" outlineLevel="0" collapsed="false">
      <c r="A745" s="7" t="s">
        <v>2253</v>
      </c>
      <c r="B745" s="7" t="n">
        <v>1</v>
      </c>
      <c r="C745" s="7" t="s">
        <v>1790</v>
      </c>
      <c r="D745" s="7" t="s">
        <v>1791</v>
      </c>
      <c r="E745" s="7" t="s">
        <v>357</v>
      </c>
      <c r="F745" s="7" t="s">
        <v>358</v>
      </c>
      <c r="G745" s="7" t="s">
        <v>2254</v>
      </c>
      <c r="H745" s="7" t="s">
        <v>81</v>
      </c>
      <c r="I745" s="7" t="s">
        <v>168</v>
      </c>
      <c r="J745" s="7" t="s">
        <v>141</v>
      </c>
      <c r="K745" s="7" t="s">
        <v>144</v>
      </c>
      <c r="L745" s="7" t="s">
        <v>97</v>
      </c>
      <c r="M745" s="7" t="s">
        <v>93</v>
      </c>
      <c r="N745" s="7" t="s">
        <v>109</v>
      </c>
      <c r="O745" s="7" t="s">
        <v>154</v>
      </c>
      <c r="P745" s="7" t="s">
        <v>91</v>
      </c>
      <c r="Q745" s="7" t="s">
        <v>114</v>
      </c>
      <c r="R745" s="7" t="s">
        <v>115</v>
      </c>
      <c r="S745" s="7" t="s">
        <v>116</v>
      </c>
      <c r="T745" s="7" t="s">
        <v>119</v>
      </c>
      <c r="U745" s="7" t="s">
        <v>91</v>
      </c>
      <c r="V745" s="7" t="s">
        <v>94</v>
      </c>
      <c r="W745" s="7" t="s">
        <v>117</v>
      </c>
      <c r="X745" s="7" t="s">
        <v>118</v>
      </c>
      <c r="Y745" s="7" t="n">
        <v>0</v>
      </c>
      <c r="Z745" s="7" t="n">
        <v>1</v>
      </c>
      <c r="AA745" s="7" t="str">
        <f aca="false">IF(Y745&gt;Z745,"Win",IF(Y745&lt;Z745,"Loss","Draw"))</f>
        <v>Loss</v>
      </c>
      <c r="AB745" s="7" t="s">
        <v>99</v>
      </c>
      <c r="AC745" s="7" t="s">
        <v>99</v>
      </c>
      <c r="AD745" s="7" t="s">
        <v>223</v>
      </c>
      <c r="AE745" s="7" t="s">
        <v>185</v>
      </c>
      <c r="AF745" s="7" t="str">
        <f aca="false">IF(AD745&lt;AE745,AD745,AE745)</f>
        <v>Barbarian Barrel, Cannon Cart, Fireball, Goblins, Minions, Mortar, Rascals, Skeleton Barrel</v>
      </c>
      <c r="AG745" s="7" t="str">
        <f aca="false">IF(AD745&lt;AE745,AE745,AD745)</f>
        <v>Barbarian Barrel, Electro Spirit, Lightning, Magic Archer, Ronin, Royal Hogs, Skeletons, Tesla</v>
      </c>
      <c r="AH745" s="7" t="str">
        <f aca="false">IF(AD745=AF745,AA745,IF(AA745="Win","Loss",IF(AA745="Loss","Win","Draw")))</f>
        <v>Win</v>
      </c>
      <c r="AI745" s="7" t="s">
        <v>102</v>
      </c>
    </row>
    <row r="746" customFormat="false" ht="16.5" hidden="false" customHeight="true" outlineLevel="0" collapsed="false">
      <c r="A746" s="7" t="s">
        <v>2253</v>
      </c>
      <c r="B746" s="7" t="n">
        <v>2</v>
      </c>
      <c r="C746" s="7" t="s">
        <v>1790</v>
      </c>
      <c r="D746" s="7" t="s">
        <v>1791</v>
      </c>
      <c r="E746" s="7" t="s">
        <v>357</v>
      </c>
      <c r="F746" s="7" t="s">
        <v>358</v>
      </c>
      <c r="G746" s="7" t="s">
        <v>2255</v>
      </c>
      <c r="H746" s="7" t="s">
        <v>81</v>
      </c>
      <c r="I746" s="7" t="s">
        <v>90</v>
      </c>
      <c r="J746" s="7" t="s">
        <v>181</v>
      </c>
      <c r="K746" s="7" t="s">
        <v>293</v>
      </c>
      <c r="L746" s="7" t="s">
        <v>202</v>
      </c>
      <c r="M746" s="7" t="s">
        <v>149</v>
      </c>
      <c r="N746" s="7" t="s">
        <v>95</v>
      </c>
      <c r="O746" s="7" t="s">
        <v>94</v>
      </c>
      <c r="P746" s="7" t="s">
        <v>167</v>
      </c>
      <c r="Q746" s="7" t="s">
        <v>168</v>
      </c>
      <c r="R746" s="7" t="s">
        <v>83</v>
      </c>
      <c r="S746" s="7" t="s">
        <v>82</v>
      </c>
      <c r="T746" s="7" t="s">
        <v>93</v>
      </c>
      <c r="U746" s="7" t="s">
        <v>154</v>
      </c>
      <c r="V746" s="7" t="s">
        <v>87</v>
      </c>
      <c r="W746" s="7" t="s">
        <v>89</v>
      </c>
      <c r="X746" s="7" t="s">
        <v>167</v>
      </c>
      <c r="Y746" s="7" t="n">
        <v>0</v>
      </c>
      <c r="Z746" s="7" t="n">
        <v>1</v>
      </c>
      <c r="AA746" s="7" t="str">
        <f aca="false">IF(Y746&gt;Z746,"Win",IF(Y746&lt;Z746,"Loss","Draw"))</f>
        <v>Loss</v>
      </c>
      <c r="AB746" s="7" t="s">
        <v>99</v>
      </c>
      <c r="AC746" s="7" t="s">
        <v>99</v>
      </c>
      <c r="AD746" s="7" t="s">
        <v>2256</v>
      </c>
      <c r="AE746" s="7" t="s">
        <v>2257</v>
      </c>
      <c r="AF746" s="7" t="str">
        <f aca="false">IF(AD746&lt;AE746,AD746,AE746)</f>
        <v>Archers, Berserker, Dark Prince, Electro Spirit, Goblin Hut, Lightning, Royal Hogs, The Log</v>
      </c>
      <c r="AG746" s="7" t="str">
        <f aca="false">IF(AD746&lt;AE746,AE746,AD746)</f>
        <v>Fireball, Fisherman, Furnace, Monk, Royal Giant, The Log, Tombstone, Zappies</v>
      </c>
      <c r="AH746" s="7" t="str">
        <f aca="false">IF(AD746=AF746,AA746,IF(AA746="Win","Loss",IF(AA746="Loss","Win","Draw")))</f>
        <v>Win</v>
      </c>
      <c r="AI746" s="7" t="s">
        <v>102</v>
      </c>
    </row>
    <row r="747" customFormat="false" ht="16.5" hidden="false" customHeight="true" outlineLevel="0" collapsed="false">
      <c r="A747" s="7" t="s">
        <v>2253</v>
      </c>
      <c r="B747" s="7" t="n">
        <v>3</v>
      </c>
      <c r="C747" s="7" t="s">
        <v>1790</v>
      </c>
      <c r="D747" s="7" t="s">
        <v>1791</v>
      </c>
      <c r="E747" s="7" t="s">
        <v>357</v>
      </c>
      <c r="F747" s="7" t="s">
        <v>358</v>
      </c>
      <c r="G747" s="7" t="s">
        <v>2258</v>
      </c>
      <c r="H747" s="7" t="s">
        <v>81</v>
      </c>
      <c r="I747" s="7" t="s">
        <v>142</v>
      </c>
      <c r="J747" s="7" t="s">
        <v>175</v>
      </c>
      <c r="K747" s="7" t="s">
        <v>176</v>
      </c>
      <c r="L747" s="7" t="s">
        <v>111</v>
      </c>
      <c r="M747" s="7" t="s">
        <v>143</v>
      </c>
      <c r="N747" s="7" t="s">
        <v>113</v>
      </c>
      <c r="O747" s="7" t="s">
        <v>120</v>
      </c>
      <c r="P747" s="7" t="s">
        <v>84</v>
      </c>
      <c r="Q747" s="7" t="s">
        <v>135</v>
      </c>
      <c r="R747" s="7" t="s">
        <v>145</v>
      </c>
      <c r="S747" s="7" t="s">
        <v>375</v>
      </c>
      <c r="T747" s="7" t="s">
        <v>202</v>
      </c>
      <c r="U747" s="7" t="s">
        <v>327</v>
      </c>
      <c r="V747" s="7" t="s">
        <v>149</v>
      </c>
      <c r="W747" s="7" t="s">
        <v>226</v>
      </c>
      <c r="X747" s="7" t="s">
        <v>336</v>
      </c>
      <c r="Y747" s="7" t="n">
        <v>1</v>
      </c>
      <c r="Z747" s="7" t="n">
        <v>0</v>
      </c>
      <c r="AA747" s="7" t="str">
        <f aca="false">IF(Y747&gt;Z747,"Win",IF(Y747&lt;Z747,"Loss","Draw"))</f>
        <v>Win</v>
      </c>
      <c r="AB747" s="7" t="s">
        <v>99</v>
      </c>
      <c r="AC747" s="7" t="s">
        <v>99</v>
      </c>
      <c r="AD747" s="7" t="s">
        <v>2259</v>
      </c>
      <c r="AE747" s="7" t="s">
        <v>711</v>
      </c>
      <c r="AF747" s="7" t="str">
        <f aca="false">IF(AD747&lt;AE747,AD747,AE747)</f>
        <v>Balloon, Executioner, Giant Skeleton, Miner, Tombstone, Tornado, Zap, Zappies</v>
      </c>
      <c r="AG747" s="7" t="str">
        <f aca="false">IF(AD747&lt;AE747,AE747,AD747)</f>
        <v>Bomb Tower, Boss Bandit, Dart Goblin, Fire Spirit, Giant Snowball, Goblin Barrel, Ice Spirit, Royal Delivery</v>
      </c>
      <c r="AH747" s="7" t="str">
        <f aca="false">IF(AD747=AF747,AA747,IF(AA747="Win","Loss",IF(AA747="Loss","Win","Draw")))</f>
        <v>Loss</v>
      </c>
      <c r="AI747" s="7" t="s">
        <v>102</v>
      </c>
    </row>
    <row r="748" customFormat="false" ht="16.5" hidden="false" customHeight="true" outlineLevel="0" collapsed="false">
      <c r="A748" s="5" t="s">
        <v>2260</v>
      </c>
      <c r="B748" s="5" t="n">
        <v>1</v>
      </c>
      <c r="C748" s="5" t="s">
        <v>1790</v>
      </c>
      <c r="D748" s="5" t="s">
        <v>1791</v>
      </c>
      <c r="E748" s="5" t="s">
        <v>2261</v>
      </c>
      <c r="F748" s="5" t="s">
        <v>2262</v>
      </c>
      <c r="G748" s="5" t="s">
        <v>2263</v>
      </c>
      <c r="H748" s="5" t="s">
        <v>1394</v>
      </c>
      <c r="I748" s="5" t="s">
        <v>239</v>
      </c>
      <c r="J748" s="5" t="s">
        <v>180</v>
      </c>
      <c r="K748" s="5" t="s">
        <v>132</v>
      </c>
      <c r="L748" s="5" t="s">
        <v>327</v>
      </c>
      <c r="M748" s="5" t="s">
        <v>227</v>
      </c>
      <c r="N748" s="5" t="s">
        <v>257</v>
      </c>
      <c r="O748" s="5" t="s">
        <v>202</v>
      </c>
      <c r="P748" s="5" t="s">
        <v>91</v>
      </c>
      <c r="Q748" s="5" t="s">
        <v>200</v>
      </c>
      <c r="R748" s="5" t="s">
        <v>91</v>
      </c>
      <c r="S748" s="5" t="s">
        <v>132</v>
      </c>
      <c r="T748" s="5" t="s">
        <v>93</v>
      </c>
      <c r="U748" s="5" t="s">
        <v>94</v>
      </c>
      <c r="V748" s="5" t="s">
        <v>174</v>
      </c>
      <c r="W748" s="5" t="s">
        <v>365</v>
      </c>
      <c r="X748" s="5" t="s">
        <v>90</v>
      </c>
      <c r="Y748" s="5" t="n">
        <v>1</v>
      </c>
      <c r="Z748" s="5" t="n">
        <v>0</v>
      </c>
      <c r="AA748" s="5" t="str">
        <f aca="false">IF(Y748&gt;Z748,"Win",IF(Y748&lt;Z748,"Loss","Draw"))</f>
        <v>Win</v>
      </c>
      <c r="AB748" s="5" t="s">
        <v>98</v>
      </c>
      <c r="AC748" s="5" t="s">
        <v>99</v>
      </c>
      <c r="AD748" s="5" t="s">
        <v>2248</v>
      </c>
      <c r="AE748" s="5" t="s">
        <v>488</v>
      </c>
      <c r="AF748" s="5" t="str">
        <f aca="false">IF(AD748&lt;AE748,AD748,AE748)</f>
        <v>Barbarian Barrel, Battle Ram, Giant Skeleton, Lumberjack, Mother Witch, Vines, Wizard, Zappies</v>
      </c>
      <c r="AG748" s="5" t="str">
        <f aca="false">IF(AD748&lt;AE748,AE748,AD748)</f>
        <v>Barbarian Barrel, Electro Spirit, Fireball, Goblin Cage, Heal Spirit, Lumberjack, Phoenix, Royal Giant</v>
      </c>
      <c r="AH748" s="5" t="str">
        <f aca="false">IF(AD748=AF748,AA748,IF(AA748="Win","Loss",IF(AA748="Loss","Win","Draw")))</f>
        <v>Win</v>
      </c>
      <c r="AI748" s="5" t="s">
        <v>102</v>
      </c>
    </row>
    <row r="749" customFormat="false" ht="16.5" hidden="false" customHeight="true" outlineLevel="0" collapsed="false">
      <c r="A749" s="5" t="s">
        <v>2260</v>
      </c>
      <c r="B749" s="5" t="n">
        <v>2</v>
      </c>
      <c r="C749" s="5" t="s">
        <v>1790</v>
      </c>
      <c r="D749" s="5" t="s">
        <v>1791</v>
      </c>
      <c r="E749" s="5" t="s">
        <v>2261</v>
      </c>
      <c r="F749" s="5" t="s">
        <v>2262</v>
      </c>
      <c r="G749" s="5" t="s">
        <v>2264</v>
      </c>
      <c r="H749" s="5" t="s">
        <v>216</v>
      </c>
      <c r="I749" s="5" t="s">
        <v>168</v>
      </c>
      <c r="J749" s="5" t="s">
        <v>108</v>
      </c>
      <c r="K749" s="5" t="s">
        <v>170</v>
      </c>
      <c r="L749" s="5" t="s">
        <v>97</v>
      </c>
      <c r="M749" s="5" t="s">
        <v>143</v>
      </c>
      <c r="N749" s="5" t="s">
        <v>167</v>
      </c>
      <c r="O749" s="5" t="s">
        <v>183</v>
      </c>
      <c r="P749" s="5" t="s">
        <v>120</v>
      </c>
      <c r="Q749" s="5" t="s">
        <v>1087</v>
      </c>
      <c r="R749" s="5" t="s">
        <v>115</v>
      </c>
      <c r="S749" s="5" t="s">
        <v>116</v>
      </c>
      <c r="T749" s="5" t="s">
        <v>112</v>
      </c>
      <c r="U749" s="5" t="s">
        <v>119</v>
      </c>
      <c r="V749" s="5" t="s">
        <v>226</v>
      </c>
      <c r="W749" s="5" t="s">
        <v>118</v>
      </c>
      <c r="X749" s="5" t="s">
        <v>146</v>
      </c>
      <c r="Y749" s="5" t="n">
        <v>1</v>
      </c>
      <c r="Z749" s="5" t="n">
        <v>0</v>
      </c>
      <c r="AA749" s="5" t="str">
        <f aca="false">IF(Y749&gt;Z749,"Win",IF(Y749&lt;Z749,"Loss","Draw"))</f>
        <v>Win</v>
      </c>
      <c r="AB749" s="5" t="s">
        <v>98</v>
      </c>
      <c r="AC749" s="5" t="s">
        <v>99</v>
      </c>
      <c r="AD749" s="5" t="s">
        <v>770</v>
      </c>
      <c r="AE749" s="5" t="s">
        <v>1374</v>
      </c>
      <c r="AF749" s="5" t="str">
        <f aca="false">IF(AD749&lt;AE749,AD749,AE749)</f>
        <v>Archer Queen, Cannon, Earthquake, Ice Spirit, Royal Delivery, Royal Hogs, Skeletons, The Log</v>
      </c>
      <c r="AG749" s="5" t="str">
        <f aca="false">IF(AD749&lt;AE749,AE749,AD749)</f>
        <v>Arrows, Cannon Cart, Goblins, Miner, Minion Horde, Mortar, Rascals, Skeleton Dragons</v>
      </c>
      <c r="AH749" s="5" t="str">
        <f aca="false">IF(AD749=AF749,AA749,IF(AA749="Win","Loss",IF(AA749="Loss","Win","Draw")))</f>
        <v>Win</v>
      </c>
      <c r="AI749" s="5" t="s">
        <v>102</v>
      </c>
    </row>
    <row r="750" customFormat="false" ht="16.5" hidden="false" customHeight="true" outlineLevel="0" collapsed="false">
      <c r="A750" s="5" t="s">
        <v>2260</v>
      </c>
      <c r="B750" s="5" t="n">
        <v>3</v>
      </c>
      <c r="C750" s="5" t="s">
        <v>1790</v>
      </c>
      <c r="D750" s="5" t="s">
        <v>1791</v>
      </c>
      <c r="E750" s="5" t="s">
        <v>2261</v>
      </c>
      <c r="F750" s="5" t="s">
        <v>2262</v>
      </c>
      <c r="G750" s="5" t="s">
        <v>2265</v>
      </c>
      <c r="H750" s="5" t="s">
        <v>216</v>
      </c>
      <c r="I750" s="5" t="s">
        <v>140</v>
      </c>
      <c r="J750" s="5" t="s">
        <v>141</v>
      </c>
      <c r="K750" s="5" t="s">
        <v>225</v>
      </c>
      <c r="L750" s="5" t="s">
        <v>113</v>
      </c>
      <c r="M750" s="5" t="s">
        <v>111</v>
      </c>
      <c r="N750" s="5" t="s">
        <v>226</v>
      </c>
      <c r="O750" s="5" t="s">
        <v>87</v>
      </c>
      <c r="P750" s="5" t="s">
        <v>336</v>
      </c>
      <c r="Q750" s="5" t="s">
        <v>142</v>
      </c>
      <c r="R750" s="5" t="s">
        <v>141</v>
      </c>
      <c r="S750" s="5" t="s">
        <v>140</v>
      </c>
      <c r="T750" s="5" t="s">
        <v>170</v>
      </c>
      <c r="U750" s="5" t="s">
        <v>111</v>
      </c>
      <c r="V750" s="5" t="s">
        <v>143</v>
      </c>
      <c r="W750" s="5" t="s">
        <v>97</v>
      </c>
      <c r="X750" s="5" t="s">
        <v>287</v>
      </c>
      <c r="Y750" s="5" t="n">
        <v>0</v>
      </c>
      <c r="Z750" s="5" t="n">
        <v>1</v>
      </c>
      <c r="AA750" s="5" t="str">
        <f aca="false">IF(Y750&gt;Z750,"Win",IF(Y750&lt;Z750,"Loss","Draw"))</f>
        <v>Loss</v>
      </c>
      <c r="AB750" s="5" t="s">
        <v>98</v>
      </c>
      <c r="AC750" s="5" t="s">
        <v>99</v>
      </c>
      <c r="AD750" s="5" t="s">
        <v>2266</v>
      </c>
      <c r="AE750" s="5" t="s">
        <v>2267</v>
      </c>
      <c r="AF750" s="5" t="str">
        <f aca="false">IF(AD750&lt;AE750,AD750,AE750)</f>
        <v>Bats, Berserker, Bomb Tower, Fire Spirit, Magic Archer, Miner, Tornado, Wall Breakers</v>
      </c>
      <c r="AG750" s="5" t="str">
        <f aca="false">IF(AD750&lt;AE750,AE750,AD750)</f>
        <v>Cannon, Fire Spirit, Goblin Barrel, Ice Spirit, Magic Archer, Skeletons, Valkyrie, Wall Breakers</v>
      </c>
      <c r="AH750" s="5" t="str">
        <f aca="false">IF(AD750=AF750,AA750,IF(AA750="Win","Loss",IF(AA750="Loss","Win","Draw")))</f>
        <v>Loss</v>
      </c>
      <c r="AI750" s="5" t="s">
        <v>102</v>
      </c>
    </row>
    <row r="751" customFormat="false" ht="16.5" hidden="false" customHeight="true" outlineLevel="0" collapsed="false">
      <c r="A751" s="7" t="s">
        <v>2268</v>
      </c>
      <c r="B751" s="7" t="n">
        <v>1</v>
      </c>
      <c r="C751" s="7" t="s">
        <v>1790</v>
      </c>
      <c r="D751" s="7" t="s">
        <v>1791</v>
      </c>
      <c r="E751" s="7" t="s">
        <v>2261</v>
      </c>
      <c r="F751" s="7" t="s">
        <v>2262</v>
      </c>
      <c r="G751" s="7" t="s">
        <v>2269</v>
      </c>
      <c r="H751" s="7" t="s">
        <v>216</v>
      </c>
      <c r="I751" s="7" t="s">
        <v>92</v>
      </c>
      <c r="J751" s="7" t="s">
        <v>91</v>
      </c>
      <c r="K751" s="7" t="s">
        <v>90</v>
      </c>
      <c r="L751" s="7" t="s">
        <v>93</v>
      </c>
      <c r="M751" s="7" t="s">
        <v>94</v>
      </c>
      <c r="N751" s="7" t="s">
        <v>95</v>
      </c>
      <c r="O751" s="7" t="s">
        <v>96</v>
      </c>
      <c r="P751" s="7" t="s">
        <v>97</v>
      </c>
      <c r="Q751" s="7" t="s">
        <v>239</v>
      </c>
      <c r="R751" s="7" t="s">
        <v>199</v>
      </c>
      <c r="S751" s="7" t="s">
        <v>210</v>
      </c>
      <c r="T751" s="7" t="s">
        <v>112</v>
      </c>
      <c r="U751" s="7" t="s">
        <v>240</v>
      </c>
      <c r="V751" s="7" t="s">
        <v>227</v>
      </c>
      <c r="W751" s="7" t="s">
        <v>109</v>
      </c>
      <c r="X751" s="7" t="s">
        <v>202</v>
      </c>
      <c r="Y751" s="7" t="n">
        <v>0</v>
      </c>
      <c r="Z751" s="7" t="n">
        <v>1</v>
      </c>
      <c r="AA751" s="7" t="str">
        <f aca="false">IF(Y751&gt;Z751,"Win",IF(Y751&lt;Z751,"Loss","Draw"))</f>
        <v>Loss</v>
      </c>
      <c r="AB751" s="7" t="s">
        <v>99</v>
      </c>
      <c r="AC751" s="7" t="s">
        <v>99</v>
      </c>
      <c r="AD751" s="7" t="s">
        <v>101</v>
      </c>
      <c r="AE751" s="7" t="s">
        <v>242</v>
      </c>
      <c r="AF751" s="7" t="str">
        <f aca="false">IF(AD751&lt;AE751,AD751,AE751)</f>
        <v>Arrows, Bandit, Battle Ram, Golden Knight, Mega Knight, Mother Witch, Ronin, Zappies</v>
      </c>
      <c r="AG751" s="7" t="str">
        <f aca="false">IF(AD751&lt;AE751,AE751,AD751)</f>
        <v>Barbarian Barrel, Electro Spirit, Fireball, Fisherman, Hunter, Royal Ghost, Royal Giant, Skeletons</v>
      </c>
      <c r="AH751" s="7" t="str">
        <f aca="false">IF(AD751=AF751,AA751,IF(AA751="Win","Loss",IF(AA751="Loss","Win","Draw")))</f>
        <v>Win</v>
      </c>
      <c r="AI751" s="7" t="s">
        <v>102</v>
      </c>
    </row>
    <row r="752" customFormat="false" ht="16.5" hidden="false" customHeight="true" outlineLevel="0" collapsed="false">
      <c r="A752" s="7" t="s">
        <v>2268</v>
      </c>
      <c r="B752" s="7" t="n">
        <v>2</v>
      </c>
      <c r="C752" s="7" t="s">
        <v>1790</v>
      </c>
      <c r="D752" s="7" t="s">
        <v>1791</v>
      </c>
      <c r="E752" s="7" t="s">
        <v>2261</v>
      </c>
      <c r="F752" s="7" t="s">
        <v>2262</v>
      </c>
      <c r="G752" s="7" t="s">
        <v>2270</v>
      </c>
      <c r="H752" s="7" t="s">
        <v>216</v>
      </c>
      <c r="I752" s="7" t="s">
        <v>82</v>
      </c>
      <c r="J752" s="7" t="s">
        <v>83</v>
      </c>
      <c r="K752" s="7" t="s">
        <v>144</v>
      </c>
      <c r="L752" s="7" t="s">
        <v>88</v>
      </c>
      <c r="M752" s="7" t="s">
        <v>143</v>
      </c>
      <c r="N752" s="7" t="s">
        <v>85</v>
      </c>
      <c r="O752" s="7" t="s">
        <v>167</v>
      </c>
      <c r="P752" s="7" t="s">
        <v>87</v>
      </c>
      <c r="Q752" s="7" t="s">
        <v>128</v>
      </c>
      <c r="R752" s="7" t="s">
        <v>91</v>
      </c>
      <c r="S752" s="7" t="s">
        <v>144</v>
      </c>
      <c r="T752" s="7" t="s">
        <v>86</v>
      </c>
      <c r="U752" s="7" t="s">
        <v>85</v>
      </c>
      <c r="V752" s="7" t="s">
        <v>143</v>
      </c>
      <c r="W752" s="7" t="s">
        <v>88</v>
      </c>
      <c r="X752" s="7" t="s">
        <v>303</v>
      </c>
      <c r="Y752" s="7" t="n">
        <v>1</v>
      </c>
      <c r="Z752" s="7" t="n">
        <v>0</v>
      </c>
      <c r="AA752" s="7" t="str">
        <f aca="false">IF(Y752&gt;Z752,"Win",IF(Y752&lt;Z752,"Loss","Draw"))</f>
        <v>Win</v>
      </c>
      <c r="AB752" s="7" t="s">
        <v>99</v>
      </c>
      <c r="AC752" s="7" t="s">
        <v>99</v>
      </c>
      <c r="AD752" s="7" t="s">
        <v>2271</v>
      </c>
      <c r="AE752" s="7" t="s">
        <v>2272</v>
      </c>
      <c r="AF752" s="7" t="str">
        <f aca="false">IF(AD752&lt;AE752,AD752,AE752)</f>
        <v>Archers, Berserker, Dark Prince, Graveyard, Ice Spirit, Poison, Tesla, The Log</v>
      </c>
      <c r="AG752" s="7" t="str">
        <f aca="false">IF(AD752&lt;AE752,AE752,AD752)</f>
        <v>Barbarian Barrel, Goblin Demolisher, Graveyard, Ice Spirit, Knight, Poison, Spear Goblins, Tesla</v>
      </c>
      <c r="AH752" s="7" t="str">
        <f aca="false">IF(AD752=AF752,AA752,IF(AA752="Win","Loss",IF(AA752="Loss","Win","Draw")))</f>
        <v>Win</v>
      </c>
      <c r="AI752" s="7" t="s">
        <v>102</v>
      </c>
    </row>
    <row r="753" customFormat="false" ht="16.5" hidden="false" customHeight="true" outlineLevel="0" collapsed="false">
      <c r="A753" s="7" t="s">
        <v>2268</v>
      </c>
      <c r="B753" s="7" t="n">
        <v>3</v>
      </c>
      <c r="C753" s="7" t="s">
        <v>1790</v>
      </c>
      <c r="D753" s="7" t="s">
        <v>1791</v>
      </c>
      <c r="E753" s="7" t="s">
        <v>2261</v>
      </c>
      <c r="F753" s="7" t="s">
        <v>2262</v>
      </c>
      <c r="G753" s="7" t="s">
        <v>2273</v>
      </c>
      <c r="H753" s="7" t="s">
        <v>1394</v>
      </c>
      <c r="I753" s="7" t="s">
        <v>375</v>
      </c>
      <c r="J753" s="7" t="s">
        <v>145</v>
      </c>
      <c r="K753" s="7" t="s">
        <v>128</v>
      </c>
      <c r="L753" s="7" t="s">
        <v>110</v>
      </c>
      <c r="M753" s="7" t="s">
        <v>113</v>
      </c>
      <c r="N753" s="7" t="s">
        <v>336</v>
      </c>
      <c r="O753" s="7" t="s">
        <v>226</v>
      </c>
      <c r="P753" s="7" t="s">
        <v>135</v>
      </c>
      <c r="Q753" s="7" t="s">
        <v>169</v>
      </c>
      <c r="R753" s="7" t="s">
        <v>232</v>
      </c>
      <c r="S753" s="7" t="s">
        <v>168</v>
      </c>
      <c r="T753" s="7" t="s">
        <v>170</v>
      </c>
      <c r="U753" s="7" t="s">
        <v>93</v>
      </c>
      <c r="V753" s="7" t="s">
        <v>154</v>
      </c>
      <c r="W753" s="7" t="s">
        <v>97</v>
      </c>
      <c r="X753" s="7" t="s">
        <v>167</v>
      </c>
      <c r="Y753" s="7" t="n">
        <v>0</v>
      </c>
      <c r="Z753" s="7" t="n">
        <v>1</v>
      </c>
      <c r="AA753" s="7" t="str">
        <f aca="false">IF(Y753&gt;Z753,"Win",IF(Y753&lt;Z753,"Loss","Draw"))</f>
        <v>Loss</v>
      </c>
      <c r="AB753" s="7" t="s">
        <v>99</v>
      </c>
      <c r="AC753" s="7" t="s">
        <v>99</v>
      </c>
      <c r="AD753" s="7" t="s">
        <v>2274</v>
      </c>
      <c r="AE753" s="7" t="s">
        <v>418</v>
      </c>
      <c r="AF753" s="7" t="str">
        <f aca="false">IF(AD753&lt;AE753,AD753,AE753)</f>
        <v>Baby Dragon, Cannon, Electro Spirit, Lightning, Mighty Miner, Royal Hogs, Skeletons, The Log</v>
      </c>
      <c r="AG753" s="7" t="str">
        <f aca="false">IF(AD753&lt;AE753,AE753,AD753)</f>
        <v>Balloon, Bomb Tower, Executioner, Guards, Knight, Miner, Tornado, Zap</v>
      </c>
      <c r="AH753" s="7" t="str">
        <f aca="false">IF(AD753=AF753,AA753,IF(AA753="Win","Loss",IF(AA753="Loss","Win","Draw")))</f>
        <v>Win</v>
      </c>
      <c r="AI753" s="7" t="s">
        <v>102</v>
      </c>
    </row>
    <row r="754" customFormat="false" ht="16.5" hidden="false" customHeight="true" outlineLevel="0" collapsed="false">
      <c r="A754" s="7" t="s">
        <v>2275</v>
      </c>
      <c r="B754" s="7" t="n">
        <v>1</v>
      </c>
      <c r="C754" s="7" t="s">
        <v>1790</v>
      </c>
      <c r="D754" s="7" t="s">
        <v>1791</v>
      </c>
      <c r="E754" s="7" t="s">
        <v>2261</v>
      </c>
      <c r="F754" s="7" t="s">
        <v>2262</v>
      </c>
      <c r="G754" s="7" t="s">
        <v>2276</v>
      </c>
      <c r="H754" s="7" t="s">
        <v>216</v>
      </c>
      <c r="I754" s="7" t="s">
        <v>168</v>
      </c>
      <c r="J754" s="7" t="s">
        <v>91</v>
      </c>
      <c r="K754" s="7" t="s">
        <v>144</v>
      </c>
      <c r="L754" s="7" t="s">
        <v>93</v>
      </c>
      <c r="M754" s="7" t="s">
        <v>109</v>
      </c>
      <c r="N754" s="7" t="s">
        <v>154</v>
      </c>
      <c r="O754" s="7" t="s">
        <v>146</v>
      </c>
      <c r="P754" s="7" t="s">
        <v>97</v>
      </c>
      <c r="Q754" s="7" t="s">
        <v>116</v>
      </c>
      <c r="R754" s="7" t="s">
        <v>213</v>
      </c>
      <c r="S754" s="7" t="s">
        <v>114</v>
      </c>
      <c r="T754" s="7" t="s">
        <v>176</v>
      </c>
      <c r="U754" s="7" t="s">
        <v>94</v>
      </c>
      <c r="V754" s="7" t="s">
        <v>117</v>
      </c>
      <c r="W754" s="7" t="s">
        <v>118</v>
      </c>
      <c r="X754" s="7" t="s">
        <v>97</v>
      </c>
      <c r="Y754" s="7" t="n">
        <v>0</v>
      </c>
      <c r="Z754" s="7" t="n">
        <v>1</v>
      </c>
      <c r="AA754" s="7" t="str">
        <f aca="false">IF(Y754&gt;Z754,"Win",IF(Y754&lt;Z754,"Loss","Draw"))</f>
        <v>Loss</v>
      </c>
      <c r="AB754" s="7" t="s">
        <v>99</v>
      </c>
      <c r="AC754" s="7" t="s">
        <v>99</v>
      </c>
      <c r="AD754" s="7" t="s">
        <v>2277</v>
      </c>
      <c r="AE754" s="7" t="s">
        <v>2278</v>
      </c>
      <c r="AF754" s="7" t="str">
        <f aca="false">IF(AD754&lt;AE754,AD754,AE754)</f>
        <v>Barbarian Barrel, Electro Spirit, Lightning, Ronin, Royal Hogs, Skeleton Dragons, Skeletons, Tesla</v>
      </c>
      <c r="AG754" s="7" t="str">
        <f aca="false">IF(AD754&lt;AE754,AE754,AD754)</f>
        <v>Bowler, Dart Goblin, Fireball, Minions, Mortar, Rascals, Skeleton Barrel, Skeletons</v>
      </c>
      <c r="AH754" s="7" t="str">
        <f aca="false">IF(AD754=AF754,AA754,IF(AA754="Win","Loss",IF(AA754="Loss","Win","Draw")))</f>
        <v>Loss</v>
      </c>
      <c r="AI754" s="7" t="s">
        <v>102</v>
      </c>
    </row>
    <row r="755" customFormat="false" ht="16.5" hidden="false" customHeight="true" outlineLevel="0" collapsed="false">
      <c r="A755" s="7" t="s">
        <v>2275</v>
      </c>
      <c r="B755" s="7" t="n">
        <v>2</v>
      </c>
      <c r="C755" s="7" t="s">
        <v>1790</v>
      </c>
      <c r="D755" s="7" t="s">
        <v>1791</v>
      </c>
      <c r="E755" s="7" t="s">
        <v>2261</v>
      </c>
      <c r="F755" s="7" t="s">
        <v>2262</v>
      </c>
      <c r="G755" s="7" t="s">
        <v>2279</v>
      </c>
      <c r="H755" s="7" t="s">
        <v>216</v>
      </c>
      <c r="I755" s="7" t="s">
        <v>132</v>
      </c>
      <c r="J755" s="7" t="s">
        <v>244</v>
      </c>
      <c r="K755" s="7" t="s">
        <v>239</v>
      </c>
      <c r="L755" s="7" t="s">
        <v>94</v>
      </c>
      <c r="M755" s="7" t="s">
        <v>92</v>
      </c>
      <c r="N755" s="7" t="s">
        <v>174</v>
      </c>
      <c r="O755" s="7" t="s">
        <v>96</v>
      </c>
      <c r="P755" s="7" t="s">
        <v>245</v>
      </c>
      <c r="Q755" s="7" t="s">
        <v>84</v>
      </c>
      <c r="R755" s="7" t="s">
        <v>128</v>
      </c>
      <c r="S755" s="7" t="s">
        <v>107</v>
      </c>
      <c r="T755" s="7" t="s">
        <v>87</v>
      </c>
      <c r="U755" s="7" t="s">
        <v>130</v>
      </c>
      <c r="V755" s="7" t="s">
        <v>111</v>
      </c>
      <c r="W755" s="7" t="s">
        <v>88</v>
      </c>
      <c r="X755" s="7" t="s">
        <v>144</v>
      </c>
      <c r="Y755" s="7" t="n">
        <v>1</v>
      </c>
      <c r="Z755" s="7" t="n">
        <v>0</v>
      </c>
      <c r="AA755" s="7" t="str">
        <f aca="false">IF(Y755&gt;Z755,"Win",IF(Y755&lt;Z755,"Loss","Draw"))</f>
        <v>Win</v>
      </c>
      <c r="AB755" s="7" t="s">
        <v>99</v>
      </c>
      <c r="AC755" s="7" t="s">
        <v>99</v>
      </c>
      <c r="AD755" s="7" t="s">
        <v>2280</v>
      </c>
      <c r="AE755" s="7" t="s">
        <v>1187</v>
      </c>
      <c r="AF755" s="7" t="str">
        <f aca="false">IF(AD755&lt;AE755,AD755,AE755)</f>
        <v>Battle Ram, Fireball, Heal Spirit, Hunter, Ice Golem, Lumberjack, Royal Ghost, Three Musketeers</v>
      </c>
      <c r="AG755" s="7" t="str">
        <f aca="false">IF(AD755&lt;AE755,AE755,AD755)</f>
        <v>Berserker, Bomber, Fire Spirit, Giant Snowball, Goblin Drill, Knight, Poison, Tesla</v>
      </c>
      <c r="AH755" s="7" t="str">
        <f aca="false">IF(AD755=AF755,AA755,IF(AA755="Win","Loss",IF(AA755="Loss","Win","Draw")))</f>
        <v>Win</v>
      </c>
      <c r="AI755" s="7" t="s">
        <v>102</v>
      </c>
    </row>
    <row r="756" customFormat="false" ht="16.5" hidden="false" customHeight="true" outlineLevel="0" collapsed="false">
      <c r="A756" s="7" t="s">
        <v>2275</v>
      </c>
      <c r="B756" s="7" t="n">
        <v>3</v>
      </c>
      <c r="C756" s="7" t="s">
        <v>1790</v>
      </c>
      <c r="D756" s="7" t="s">
        <v>1791</v>
      </c>
      <c r="E756" s="7" t="s">
        <v>2261</v>
      </c>
      <c r="F756" s="7" t="s">
        <v>2262</v>
      </c>
      <c r="G756" s="7" t="s">
        <v>2281</v>
      </c>
      <c r="H756" s="7" t="s">
        <v>1394</v>
      </c>
      <c r="I756" s="7" t="s">
        <v>142</v>
      </c>
      <c r="J756" s="7" t="s">
        <v>141</v>
      </c>
      <c r="K756" s="7" t="s">
        <v>114</v>
      </c>
      <c r="L756" s="7" t="s">
        <v>167</v>
      </c>
      <c r="M756" s="7" t="s">
        <v>129</v>
      </c>
      <c r="N756" s="7" t="s">
        <v>88</v>
      </c>
      <c r="O756" s="7" t="s">
        <v>87</v>
      </c>
      <c r="P756" s="7" t="s">
        <v>111</v>
      </c>
      <c r="Q756" s="7" t="s">
        <v>169</v>
      </c>
      <c r="R756" s="7" t="s">
        <v>83</v>
      </c>
      <c r="S756" s="7" t="s">
        <v>200</v>
      </c>
      <c r="T756" s="7" t="s">
        <v>91</v>
      </c>
      <c r="U756" s="7" t="s">
        <v>596</v>
      </c>
      <c r="V756" s="7" t="s">
        <v>191</v>
      </c>
      <c r="W756" s="7" t="s">
        <v>154</v>
      </c>
      <c r="X756" s="7" t="s">
        <v>336</v>
      </c>
      <c r="Y756" s="7" t="n">
        <v>0</v>
      </c>
      <c r="Z756" s="7" t="n">
        <v>1</v>
      </c>
      <c r="AA756" s="7" t="str">
        <f aca="false">IF(Y756&gt;Z756,"Win",IF(Y756&lt;Z756,"Loss","Draw"))</f>
        <v>Loss</v>
      </c>
      <c r="AB756" s="7" t="s">
        <v>99</v>
      </c>
      <c r="AC756" s="7" t="s">
        <v>99</v>
      </c>
      <c r="AD756" s="7" t="s">
        <v>2282</v>
      </c>
      <c r="AE756" s="7" t="s">
        <v>2283</v>
      </c>
      <c r="AF756" s="7" t="str">
        <f aca="false">IF(AD756&lt;AE756,AD756,AE756)</f>
        <v>Baby Dragon, Barbarian Barrel, Dark Prince, Electro Giant, Goblin Cage, Ice Wizard, Lightning, Tornado</v>
      </c>
      <c r="AG756" s="7" t="str">
        <f aca="false">IF(AD756&lt;AE756,AE756,AD756)</f>
        <v>Berserker, Fire Spirit, Goblin Barrel, Inferno Tower, Magic Archer, Poison, Skeleton Barrel, The Log</v>
      </c>
      <c r="AH756" s="7" t="str">
        <f aca="false">IF(AD756=AF756,AA756,IF(AA756="Win","Loss",IF(AA756="Loss","Win","Draw")))</f>
        <v>Win</v>
      </c>
      <c r="AI756" s="7" t="s">
        <v>102</v>
      </c>
    </row>
    <row r="757" customFormat="false" ht="16.5" hidden="false" customHeight="true" outlineLevel="0" collapsed="false">
      <c r="A757" s="7" t="s">
        <v>2284</v>
      </c>
      <c r="B757" s="7" t="n">
        <v>1</v>
      </c>
      <c r="C757" s="7" t="s">
        <v>1790</v>
      </c>
      <c r="D757" s="7" t="s">
        <v>1791</v>
      </c>
      <c r="E757" s="7" t="s">
        <v>2261</v>
      </c>
      <c r="F757" s="7" t="s">
        <v>2262</v>
      </c>
      <c r="G757" s="7" t="s">
        <v>2285</v>
      </c>
      <c r="H757" s="7" t="s">
        <v>216</v>
      </c>
      <c r="I757" s="7" t="s">
        <v>82</v>
      </c>
      <c r="J757" s="7" t="s">
        <v>83</v>
      </c>
      <c r="K757" s="7" t="s">
        <v>84</v>
      </c>
      <c r="L757" s="7" t="s">
        <v>89</v>
      </c>
      <c r="M757" s="7" t="s">
        <v>143</v>
      </c>
      <c r="N757" s="7" t="s">
        <v>86</v>
      </c>
      <c r="O757" s="7" t="s">
        <v>88</v>
      </c>
      <c r="P757" s="7" t="s">
        <v>85</v>
      </c>
      <c r="Q757" s="7" t="s">
        <v>82</v>
      </c>
      <c r="R757" s="7" t="s">
        <v>83</v>
      </c>
      <c r="S757" s="7" t="s">
        <v>144</v>
      </c>
      <c r="T757" s="7" t="s">
        <v>91</v>
      </c>
      <c r="U757" s="7" t="s">
        <v>85</v>
      </c>
      <c r="V757" s="7" t="s">
        <v>143</v>
      </c>
      <c r="W757" s="7" t="s">
        <v>88</v>
      </c>
      <c r="X757" s="7" t="s">
        <v>97</v>
      </c>
      <c r="Y757" s="7" t="n">
        <v>1</v>
      </c>
      <c r="Z757" s="7" t="n">
        <v>0</v>
      </c>
      <c r="AA757" s="7" t="str">
        <f aca="false">IF(Y757&gt;Z757,"Win",IF(Y757&lt;Z757,"Loss","Draw"))</f>
        <v>Win</v>
      </c>
      <c r="AB757" s="7" t="s">
        <v>99</v>
      </c>
      <c r="AC757" s="7" t="s">
        <v>99</v>
      </c>
      <c r="AD757" s="7" t="s">
        <v>627</v>
      </c>
      <c r="AE757" s="7" t="s">
        <v>397</v>
      </c>
      <c r="AF757" s="7" t="str">
        <f aca="false">IF(AD757&lt;AE757,AD757,AE757)</f>
        <v>Archers, Barbarian Barrel, Dark Prince, Graveyard, Ice Spirit, Poison, Skeletons, Tesla</v>
      </c>
      <c r="AG757" s="7" t="str">
        <f aca="false">IF(AD757&lt;AE757,AE757,AD757)</f>
        <v>Archers, Dark Prince, Giant Snowball, Goblin Demolisher, Goblin Hut, Graveyard, Ice Spirit, Poison</v>
      </c>
      <c r="AH757" s="7" t="str">
        <f aca="false">IF(AD757=AF757,AA757,IF(AA757="Win","Loss",IF(AA757="Loss","Win","Draw")))</f>
        <v>Loss</v>
      </c>
      <c r="AI757" s="7" t="s">
        <v>102</v>
      </c>
    </row>
    <row r="758" customFormat="false" ht="16.5" hidden="false" customHeight="true" outlineLevel="0" collapsed="false">
      <c r="A758" s="7" t="s">
        <v>2284</v>
      </c>
      <c r="B758" s="7" t="n">
        <v>2</v>
      </c>
      <c r="C758" s="7" t="s">
        <v>1790</v>
      </c>
      <c r="D758" s="7" t="s">
        <v>1791</v>
      </c>
      <c r="E758" s="7" t="s">
        <v>2261</v>
      </c>
      <c r="F758" s="7" t="s">
        <v>2262</v>
      </c>
      <c r="G758" s="7" t="s">
        <v>2286</v>
      </c>
      <c r="H758" s="7" t="s">
        <v>216</v>
      </c>
      <c r="I758" s="7" t="s">
        <v>90</v>
      </c>
      <c r="J758" s="7" t="s">
        <v>181</v>
      </c>
      <c r="K758" s="7" t="s">
        <v>92</v>
      </c>
      <c r="L758" s="7" t="s">
        <v>95</v>
      </c>
      <c r="M758" s="7" t="s">
        <v>96</v>
      </c>
      <c r="N758" s="7" t="s">
        <v>94</v>
      </c>
      <c r="O758" s="7" t="s">
        <v>167</v>
      </c>
      <c r="P758" s="7" t="s">
        <v>93</v>
      </c>
      <c r="Q758" s="7" t="s">
        <v>225</v>
      </c>
      <c r="R758" s="7" t="s">
        <v>141</v>
      </c>
      <c r="S758" s="7" t="s">
        <v>140</v>
      </c>
      <c r="T758" s="7" t="s">
        <v>87</v>
      </c>
      <c r="U758" s="7" t="s">
        <v>113</v>
      </c>
      <c r="V758" s="7" t="s">
        <v>111</v>
      </c>
      <c r="W758" s="7" t="s">
        <v>226</v>
      </c>
      <c r="X758" s="7" t="s">
        <v>120</v>
      </c>
      <c r="Y758" s="7" t="n">
        <v>1</v>
      </c>
      <c r="Z758" s="7" t="n">
        <v>0</v>
      </c>
      <c r="AA758" s="7" t="str">
        <f aca="false">IF(Y758&gt;Z758,"Win",IF(Y758&lt;Z758,"Loss","Draw"))</f>
        <v>Win</v>
      </c>
      <c r="AB758" s="7" t="s">
        <v>99</v>
      </c>
      <c r="AC758" s="7" t="s">
        <v>99</v>
      </c>
      <c r="AD758" s="7" t="s">
        <v>955</v>
      </c>
      <c r="AE758" s="7" t="s">
        <v>228</v>
      </c>
      <c r="AF758" s="7" t="str">
        <f aca="false">IF(AD758&lt;AE758,AD758,AE758)</f>
        <v>Bats, Berserker, Bomb Tower, Fire Spirit, Magic Archer, Miner, Royal Delivery, Wall Breakers</v>
      </c>
      <c r="AG758" s="7" t="str">
        <f aca="false">IF(AD758&lt;AE758,AE758,AD758)</f>
        <v>Electro Spirit, Fireball, Fisherman, Hunter, Monk, Royal Ghost, Royal Giant, The Log</v>
      </c>
      <c r="AH758" s="7" t="str">
        <f aca="false">IF(AD758=AF758,AA758,IF(AA758="Win","Loss",IF(AA758="Loss","Win","Draw")))</f>
        <v>Loss</v>
      </c>
      <c r="AI758" s="7" t="s">
        <v>102</v>
      </c>
    </row>
    <row r="759" customFormat="false" ht="16.5" hidden="false" customHeight="true" outlineLevel="0" collapsed="false">
      <c r="A759" s="7" t="s">
        <v>2284</v>
      </c>
      <c r="B759" s="7" t="n">
        <v>3</v>
      </c>
      <c r="C759" s="7" t="s">
        <v>1790</v>
      </c>
      <c r="D759" s="7" t="s">
        <v>1791</v>
      </c>
      <c r="E759" s="7" t="s">
        <v>2261</v>
      </c>
      <c r="F759" s="7" t="s">
        <v>2262</v>
      </c>
      <c r="G759" s="7" t="s">
        <v>2287</v>
      </c>
      <c r="H759" s="7" t="s">
        <v>1394</v>
      </c>
      <c r="I759" s="7" t="s">
        <v>210</v>
      </c>
      <c r="J759" s="7" t="s">
        <v>199</v>
      </c>
      <c r="K759" s="7" t="s">
        <v>239</v>
      </c>
      <c r="L759" s="7" t="s">
        <v>227</v>
      </c>
      <c r="M759" s="7" t="s">
        <v>109</v>
      </c>
      <c r="N759" s="7" t="s">
        <v>146</v>
      </c>
      <c r="O759" s="7" t="s">
        <v>112</v>
      </c>
      <c r="P759" s="7" t="s">
        <v>393</v>
      </c>
      <c r="Q759" s="7" t="s">
        <v>169</v>
      </c>
      <c r="R759" s="7" t="s">
        <v>199</v>
      </c>
      <c r="S759" s="7" t="s">
        <v>200</v>
      </c>
      <c r="T759" s="7" t="s">
        <v>130</v>
      </c>
      <c r="U759" s="7" t="s">
        <v>136</v>
      </c>
      <c r="V759" s="7" t="s">
        <v>191</v>
      </c>
      <c r="W759" s="7" t="s">
        <v>154</v>
      </c>
      <c r="X759" s="7" t="s">
        <v>336</v>
      </c>
      <c r="Y759" s="7" t="n">
        <v>1</v>
      </c>
      <c r="Z759" s="7" t="n">
        <v>0</v>
      </c>
      <c r="AA759" s="7" t="str">
        <f aca="false">IF(Y759&gt;Z759,"Win",IF(Y759&lt;Z759,"Loss","Draw"))</f>
        <v>Win</v>
      </c>
      <c r="AB759" s="7" t="s">
        <v>99</v>
      </c>
      <c r="AC759" s="7" t="s">
        <v>99</v>
      </c>
      <c r="AD759" s="7" t="s">
        <v>2288</v>
      </c>
      <c r="AE759" s="7" t="s">
        <v>795</v>
      </c>
      <c r="AF759" s="7" t="str">
        <f aca="false">IF(AD759&lt;AE759,AD759,AE759)</f>
        <v>Arrows, Battle Ram, Electro Wizard, Golden Knight, Mega Knight, Mother Witch, Ronin, Skeleton Dragons</v>
      </c>
      <c r="AG759" s="7" t="str">
        <f aca="false">IF(AD759&lt;AE759,AE759,AD759)</f>
        <v>Baby Dragon, Bomber, Goblin Cage, Golden Knight, Golem, Ice Wizard, Lightning, Tornado</v>
      </c>
      <c r="AH759" s="7" t="str">
        <f aca="false">IF(AD759=AF759,AA759,IF(AA759="Win","Loss",IF(AA759="Loss","Win","Draw")))</f>
        <v>Win</v>
      </c>
      <c r="AI759" s="7" t="s">
        <v>102</v>
      </c>
    </row>
    <row r="760" customFormat="false" ht="16.5" hidden="false" customHeight="true" outlineLevel="0" collapsed="false">
      <c r="A760" s="7" t="s">
        <v>2289</v>
      </c>
      <c r="B760" s="7" t="n">
        <v>1</v>
      </c>
      <c r="C760" s="7" t="s">
        <v>1790</v>
      </c>
      <c r="D760" s="7" t="s">
        <v>1791</v>
      </c>
      <c r="E760" s="7" t="s">
        <v>2261</v>
      </c>
      <c r="F760" s="7" t="s">
        <v>2262</v>
      </c>
      <c r="G760" s="7" t="s">
        <v>2290</v>
      </c>
      <c r="H760" s="7" t="s">
        <v>216</v>
      </c>
      <c r="I760" s="7" t="s">
        <v>293</v>
      </c>
      <c r="J760" s="7" t="s">
        <v>232</v>
      </c>
      <c r="K760" s="7" t="s">
        <v>144</v>
      </c>
      <c r="L760" s="7" t="s">
        <v>97</v>
      </c>
      <c r="M760" s="7" t="s">
        <v>93</v>
      </c>
      <c r="N760" s="7" t="s">
        <v>182</v>
      </c>
      <c r="O760" s="7" t="s">
        <v>154</v>
      </c>
      <c r="P760" s="7" t="s">
        <v>167</v>
      </c>
      <c r="Q760" s="7" t="s">
        <v>287</v>
      </c>
      <c r="R760" s="7" t="s">
        <v>149</v>
      </c>
      <c r="S760" s="7" t="s">
        <v>135</v>
      </c>
      <c r="T760" s="7" t="s">
        <v>87</v>
      </c>
      <c r="U760" s="7" t="s">
        <v>94</v>
      </c>
      <c r="V760" s="7" t="s">
        <v>148</v>
      </c>
      <c r="W760" s="7" t="s">
        <v>146</v>
      </c>
      <c r="X760" s="7" t="s">
        <v>147</v>
      </c>
      <c r="Y760" s="7" t="n">
        <v>1</v>
      </c>
      <c r="Z760" s="7" t="n">
        <v>0</v>
      </c>
      <c r="AA760" s="7" t="str">
        <f aca="false">IF(Y760&gt;Z760,"Win",IF(Y760&lt;Z760,"Loss","Draw"))</f>
        <v>Win</v>
      </c>
      <c r="AB760" s="7" t="s">
        <v>99</v>
      </c>
      <c r="AC760" s="7" t="s">
        <v>99</v>
      </c>
      <c r="AD760" s="7" t="s">
        <v>504</v>
      </c>
      <c r="AE760" s="7" t="s">
        <v>726</v>
      </c>
      <c r="AF760" s="7" t="str">
        <f aca="false">IF(AD760&lt;AE760,AD760,AE760)</f>
        <v>Berserker, Fireball, Lava Hound, Skeleton Dragons, Spirit Empress, Tombstone, Valkyrie, Zap</v>
      </c>
      <c r="AG760" s="7" t="str">
        <f aca="false">IF(AD760&lt;AE760,AE760,AD760)</f>
        <v>Electro Spirit, Furnace, Hog Rider, Lightning, Mighty Miner, Skeletons, Tesla, The Log</v>
      </c>
      <c r="AH760" s="7" t="str">
        <f aca="false">IF(AD760=AF760,AA760,IF(AA760="Win","Loss",IF(AA760="Loss","Win","Draw")))</f>
        <v>Loss</v>
      </c>
      <c r="AI760" s="7" t="s">
        <v>102</v>
      </c>
    </row>
    <row r="761" customFormat="false" ht="16.5" hidden="false" customHeight="true" outlineLevel="0" collapsed="false">
      <c r="A761" s="7" t="s">
        <v>2289</v>
      </c>
      <c r="B761" s="7" t="n">
        <v>2</v>
      </c>
      <c r="C761" s="7" t="s">
        <v>1790</v>
      </c>
      <c r="D761" s="7" t="s">
        <v>1791</v>
      </c>
      <c r="E761" s="7" t="s">
        <v>2261</v>
      </c>
      <c r="F761" s="7" t="s">
        <v>2262</v>
      </c>
      <c r="G761" s="7" t="s">
        <v>2291</v>
      </c>
      <c r="H761" s="7" t="s">
        <v>216</v>
      </c>
      <c r="I761" s="7" t="s">
        <v>239</v>
      </c>
      <c r="J761" s="7" t="s">
        <v>180</v>
      </c>
      <c r="K761" s="7" t="s">
        <v>92</v>
      </c>
      <c r="L761" s="7" t="s">
        <v>227</v>
      </c>
      <c r="M761" s="7" t="s">
        <v>327</v>
      </c>
      <c r="N761" s="7" t="s">
        <v>257</v>
      </c>
      <c r="O761" s="7" t="s">
        <v>202</v>
      </c>
      <c r="P761" s="7" t="s">
        <v>112</v>
      </c>
      <c r="Q761" s="7" t="s">
        <v>142</v>
      </c>
      <c r="R761" s="7" t="s">
        <v>141</v>
      </c>
      <c r="S761" s="7" t="s">
        <v>140</v>
      </c>
      <c r="T761" s="7" t="s">
        <v>111</v>
      </c>
      <c r="U761" s="7" t="s">
        <v>143</v>
      </c>
      <c r="V761" s="7" t="s">
        <v>109</v>
      </c>
      <c r="W761" s="7" t="s">
        <v>120</v>
      </c>
      <c r="X761" s="7" t="s">
        <v>144</v>
      </c>
      <c r="Y761" s="7" t="n">
        <v>1</v>
      </c>
      <c r="Z761" s="7" t="n">
        <v>0</v>
      </c>
      <c r="AA761" s="7" t="str">
        <f aca="false">IF(Y761&gt;Z761,"Win",IF(Y761&lt;Z761,"Loss","Draw"))</f>
        <v>Win</v>
      </c>
      <c r="AB761" s="7" t="s">
        <v>99</v>
      </c>
      <c r="AC761" s="7" t="s">
        <v>99</v>
      </c>
      <c r="AD761" s="7" t="s">
        <v>2177</v>
      </c>
      <c r="AE761" s="7" t="s">
        <v>649</v>
      </c>
      <c r="AF761" s="7" t="str">
        <f aca="false">IF(AD761&lt;AE761,AD761,AE761)</f>
        <v>Arrows, Battle Ram, Giant Skeleton, Mother Witch, Royal Ghost, Vines, Wizard, Zappies</v>
      </c>
      <c r="AG761" s="7" t="str">
        <f aca="false">IF(AD761&lt;AE761,AE761,AD761)</f>
        <v>Fire Spirit, Goblin Barrel, Ice Spirit, Magic Archer, Ronin, Royal Delivery, Tesla, Wall Breakers</v>
      </c>
      <c r="AH761" s="7" t="str">
        <f aca="false">IF(AD761=AF761,AA761,IF(AA761="Win","Loss",IF(AA761="Loss","Win","Draw")))</f>
        <v>Win</v>
      </c>
      <c r="AI761" s="7" t="s">
        <v>102</v>
      </c>
    </row>
    <row r="762" customFormat="false" ht="16.5" hidden="false" customHeight="true" outlineLevel="0" collapsed="false">
      <c r="A762" s="7" t="s">
        <v>2289</v>
      </c>
      <c r="B762" s="7" t="n">
        <v>3</v>
      </c>
      <c r="C762" s="7" t="s">
        <v>1790</v>
      </c>
      <c r="D762" s="7" t="s">
        <v>1791</v>
      </c>
      <c r="E762" s="7" t="s">
        <v>2261</v>
      </c>
      <c r="F762" s="7" t="s">
        <v>2262</v>
      </c>
      <c r="G762" s="7" t="s">
        <v>2292</v>
      </c>
      <c r="H762" s="7" t="s">
        <v>1394</v>
      </c>
      <c r="I762" s="7" t="s">
        <v>375</v>
      </c>
      <c r="J762" s="7" t="s">
        <v>199</v>
      </c>
      <c r="K762" s="7" t="s">
        <v>84</v>
      </c>
      <c r="L762" s="7" t="s">
        <v>107</v>
      </c>
      <c r="M762" s="7" t="s">
        <v>336</v>
      </c>
      <c r="N762" s="7" t="s">
        <v>113</v>
      </c>
      <c r="O762" s="7" t="s">
        <v>110</v>
      </c>
      <c r="P762" s="7" t="s">
        <v>143</v>
      </c>
      <c r="Q762" s="7" t="s">
        <v>116</v>
      </c>
      <c r="R762" s="7" t="s">
        <v>153</v>
      </c>
      <c r="S762" s="7" t="s">
        <v>92</v>
      </c>
      <c r="T762" s="7" t="s">
        <v>91</v>
      </c>
      <c r="U762" s="7" t="s">
        <v>119</v>
      </c>
      <c r="V762" s="7" t="s">
        <v>154</v>
      </c>
      <c r="W762" s="7" t="s">
        <v>117</v>
      </c>
      <c r="X762" s="7" t="s">
        <v>97</v>
      </c>
      <c r="Y762" s="7" t="n">
        <v>0</v>
      </c>
      <c r="Z762" s="7" t="n">
        <v>1</v>
      </c>
      <c r="AA762" s="7" t="str">
        <f aca="false">IF(Y762&gt;Z762,"Win",IF(Y762&lt;Z762,"Loss","Draw"))</f>
        <v>Loss</v>
      </c>
      <c r="AB762" s="7" t="s">
        <v>99</v>
      </c>
      <c r="AC762" s="7" t="s">
        <v>99</v>
      </c>
      <c r="AD762" s="7" t="s">
        <v>2293</v>
      </c>
      <c r="AE762" s="7" t="s">
        <v>160</v>
      </c>
      <c r="AF762" s="7" t="str">
        <f aca="false">IF(AD762&lt;AE762,AD762,AE762)</f>
        <v>Barbarian Barrel, Cannon Cart, Goblinstein, Lightning, Minions, Mortar, Royal Ghost, Skeletons</v>
      </c>
      <c r="AG762" s="7" t="str">
        <f aca="false">IF(AD762&lt;AE762,AE762,AD762)</f>
        <v>Bomb Tower, Executioner, Giant Snowball, Goblin Drill, Golden Knight, Guards, Ice Spirit, Tornado</v>
      </c>
      <c r="AH762" s="7" t="str">
        <f aca="false">IF(AD762=AF762,AA762,IF(AA762="Win","Loss",IF(AA762="Loss","Win","Draw")))</f>
        <v>Win</v>
      </c>
      <c r="AI762" s="7" t="s">
        <v>102</v>
      </c>
    </row>
    <row r="763" customFormat="false" ht="16.5" hidden="false" customHeight="true" outlineLevel="0" collapsed="false">
      <c r="A763" s="5" t="s">
        <v>2294</v>
      </c>
      <c r="B763" s="5" t="n">
        <v>1</v>
      </c>
      <c r="C763" s="5" t="s">
        <v>1790</v>
      </c>
      <c r="D763" s="5" t="s">
        <v>1791</v>
      </c>
      <c r="E763" s="5" t="s">
        <v>2295</v>
      </c>
      <c r="F763" s="5" t="s">
        <v>2296</v>
      </c>
      <c r="G763" s="5" t="s">
        <v>2297</v>
      </c>
      <c r="H763" s="5" t="s">
        <v>216</v>
      </c>
      <c r="I763" s="5" t="s">
        <v>116</v>
      </c>
      <c r="J763" s="5" t="s">
        <v>115</v>
      </c>
      <c r="K763" s="5" t="s">
        <v>114</v>
      </c>
      <c r="L763" s="5" t="s">
        <v>118</v>
      </c>
      <c r="M763" s="5" t="s">
        <v>176</v>
      </c>
      <c r="N763" s="5" t="s">
        <v>94</v>
      </c>
      <c r="O763" s="5" t="s">
        <v>91</v>
      </c>
      <c r="P763" s="5" t="s">
        <v>109</v>
      </c>
      <c r="Q763" s="5" t="s">
        <v>114</v>
      </c>
      <c r="R763" s="5" t="s">
        <v>115</v>
      </c>
      <c r="S763" s="5" t="s">
        <v>116</v>
      </c>
      <c r="T763" s="5" t="s">
        <v>109</v>
      </c>
      <c r="U763" s="5" t="s">
        <v>94</v>
      </c>
      <c r="V763" s="5" t="s">
        <v>117</v>
      </c>
      <c r="W763" s="5" t="s">
        <v>118</v>
      </c>
      <c r="X763" s="5" t="s">
        <v>91</v>
      </c>
      <c r="Y763" s="5" t="n">
        <v>1</v>
      </c>
      <c r="Z763" s="5" t="n">
        <v>0</v>
      </c>
      <c r="AA763" s="5" t="str">
        <f aca="false">IF(Y763&gt;Z763,"Win",IF(Y763&lt;Z763,"Loss","Draw"))</f>
        <v>Win</v>
      </c>
      <c r="AB763" s="5" t="s">
        <v>98</v>
      </c>
      <c r="AC763" s="5" t="s">
        <v>99</v>
      </c>
      <c r="AD763" s="5" t="s">
        <v>692</v>
      </c>
      <c r="AE763" s="5" t="s">
        <v>623</v>
      </c>
      <c r="AF763" s="5" t="str">
        <f aca="false">IF(AD763&lt;AE763,AD763,AE763)</f>
        <v>Barbarian Barrel, Dart Goblin, Fireball, Goblins, Mortar, Rascals, Ronin, Skeleton Barrel</v>
      </c>
      <c r="AG763" s="5" t="str">
        <f aca="false">IF(AD763&lt;AE763,AE763,AD763)</f>
        <v>Barbarian Barrel, Fireball, Goblins, Minions, Mortar, Rascals, Ronin, Skeleton Barrel</v>
      </c>
      <c r="AH763" s="5" t="str">
        <f aca="false">IF(AD763=AF763,AA763,IF(AA763="Win","Loss",IF(AA763="Loss","Win","Draw")))</f>
        <v>Win</v>
      </c>
      <c r="AI763" s="5" t="s">
        <v>102</v>
      </c>
    </row>
    <row r="764" customFormat="false" ht="16.5" hidden="false" customHeight="true" outlineLevel="0" collapsed="false">
      <c r="A764" s="5" t="s">
        <v>2294</v>
      </c>
      <c r="B764" s="5" t="n">
        <v>2</v>
      </c>
      <c r="C764" s="5" t="s">
        <v>1790</v>
      </c>
      <c r="D764" s="5" t="s">
        <v>1791</v>
      </c>
      <c r="E764" s="5" t="s">
        <v>2295</v>
      </c>
      <c r="F764" s="5" t="s">
        <v>2296</v>
      </c>
      <c r="G764" s="5" t="s">
        <v>2298</v>
      </c>
      <c r="H764" s="5" t="s">
        <v>216</v>
      </c>
      <c r="I764" s="5" t="s">
        <v>168</v>
      </c>
      <c r="J764" s="5" t="s">
        <v>232</v>
      </c>
      <c r="K764" s="5" t="s">
        <v>169</v>
      </c>
      <c r="L764" s="5" t="s">
        <v>170</v>
      </c>
      <c r="M764" s="5" t="s">
        <v>93</v>
      </c>
      <c r="N764" s="5" t="s">
        <v>97</v>
      </c>
      <c r="O764" s="5" t="s">
        <v>154</v>
      </c>
      <c r="P764" s="5" t="s">
        <v>167</v>
      </c>
      <c r="Q764" s="5" t="s">
        <v>210</v>
      </c>
      <c r="R764" s="5" t="s">
        <v>199</v>
      </c>
      <c r="S764" s="5" t="s">
        <v>132</v>
      </c>
      <c r="T764" s="5" t="s">
        <v>393</v>
      </c>
      <c r="U764" s="5" t="s">
        <v>231</v>
      </c>
      <c r="V764" s="5" t="s">
        <v>146</v>
      </c>
      <c r="W764" s="5" t="s">
        <v>240</v>
      </c>
      <c r="X764" s="5" t="s">
        <v>112</v>
      </c>
      <c r="Y764" s="5" t="n">
        <v>0</v>
      </c>
      <c r="Z764" s="5" t="n">
        <v>1</v>
      </c>
      <c r="AA764" s="5" t="str">
        <f aca="false">IF(Y764&gt;Z764,"Win",IF(Y764&lt;Z764,"Loss","Draw"))</f>
        <v>Loss</v>
      </c>
      <c r="AB764" s="5" t="s">
        <v>98</v>
      </c>
      <c r="AC764" s="5" t="s">
        <v>99</v>
      </c>
      <c r="AD764" s="5" t="s">
        <v>418</v>
      </c>
      <c r="AE764" s="5" t="s">
        <v>2299</v>
      </c>
      <c r="AF764" s="5" t="str">
        <f aca="false">IF(AD764&lt;AE764,AD764,AE764)</f>
        <v>Arrows, Bandit, Electro Wizard, Golden Knight, Lumberjack, Mega Knight, Ram Rider, Skeleton Dragons</v>
      </c>
      <c r="AG764" s="5" t="str">
        <f aca="false">IF(AD764&lt;AE764,AE764,AD764)</f>
        <v>Baby Dragon, Cannon, Electro Spirit, Lightning, Mighty Miner, Royal Hogs, Skeletons, The Log</v>
      </c>
      <c r="AH764" s="5" t="str">
        <f aca="false">IF(AD764=AF764,AA764,IF(AA764="Win","Loss",IF(AA764="Loss","Win","Draw")))</f>
        <v>Win</v>
      </c>
      <c r="AI764" s="5" t="s">
        <v>102</v>
      </c>
    </row>
    <row r="765" customFormat="false" ht="16.5" hidden="false" customHeight="true" outlineLevel="0" collapsed="false">
      <c r="A765" s="5" t="s">
        <v>2294</v>
      </c>
      <c r="B765" s="5" t="n">
        <v>3</v>
      </c>
      <c r="C765" s="5" t="s">
        <v>1790</v>
      </c>
      <c r="D765" s="5" t="s">
        <v>1791</v>
      </c>
      <c r="E765" s="5" t="s">
        <v>2295</v>
      </c>
      <c r="F765" s="5" t="s">
        <v>2296</v>
      </c>
      <c r="G765" s="5" t="s">
        <v>2300</v>
      </c>
      <c r="H765" s="5" t="s">
        <v>216</v>
      </c>
      <c r="I765" s="5" t="s">
        <v>375</v>
      </c>
      <c r="J765" s="5" t="s">
        <v>145</v>
      </c>
      <c r="K765" s="5" t="s">
        <v>135</v>
      </c>
      <c r="L765" s="5" t="s">
        <v>327</v>
      </c>
      <c r="M765" s="5" t="s">
        <v>336</v>
      </c>
      <c r="N765" s="5" t="s">
        <v>226</v>
      </c>
      <c r="O765" s="5" t="s">
        <v>113</v>
      </c>
      <c r="P765" s="5" t="s">
        <v>110</v>
      </c>
      <c r="Q765" s="5" t="s">
        <v>319</v>
      </c>
      <c r="R765" s="5" t="s">
        <v>157</v>
      </c>
      <c r="S765" s="5" t="s">
        <v>180</v>
      </c>
      <c r="T765" s="5" t="s">
        <v>156</v>
      </c>
      <c r="U765" s="5" t="s">
        <v>1009</v>
      </c>
      <c r="V765" s="5" t="s">
        <v>257</v>
      </c>
      <c r="W765" s="5" t="s">
        <v>155</v>
      </c>
      <c r="X765" s="5" t="s">
        <v>174</v>
      </c>
      <c r="Y765" s="5" t="n">
        <v>0</v>
      </c>
      <c r="Z765" s="5" t="n">
        <v>1</v>
      </c>
      <c r="AA765" s="5" t="str">
        <f aca="false">IF(Y765&gt;Z765,"Win",IF(Y765&lt;Z765,"Loss","Draw"))</f>
        <v>Loss</v>
      </c>
      <c r="AB765" s="5" t="s">
        <v>98</v>
      </c>
      <c r="AC765" s="5" t="s">
        <v>99</v>
      </c>
      <c r="AD765" s="5" t="s">
        <v>2301</v>
      </c>
      <c r="AE765" s="5" t="s">
        <v>2302</v>
      </c>
      <c r="AF765" s="5" t="str">
        <f aca="false">IF(AD765&lt;AE765,AD765,AE765)</f>
        <v>Balloon, Bomb Tower, Executioner, Giant Skeleton, Guards, Miner, Tornado, Zap</v>
      </c>
      <c r="AG765" s="5" t="str">
        <f aca="false">IF(AD765&lt;AE765,AE765,AD765)</f>
        <v>Giant, Heal Spirit, Mini P.E.K.K.A, Rage, Skeleton Army, Sparky, Vines, Wizard</v>
      </c>
      <c r="AH765" s="5" t="str">
        <f aca="false">IF(AD765=AF765,AA765,IF(AA765="Win","Loss",IF(AA765="Loss","Win","Draw")))</f>
        <v>Loss</v>
      </c>
      <c r="AI765" s="5" t="s">
        <v>102</v>
      </c>
    </row>
    <row r="766" customFormat="false" ht="16.5" hidden="false" customHeight="true" outlineLevel="0" collapsed="false">
      <c r="A766" s="7" t="s">
        <v>2303</v>
      </c>
      <c r="B766" s="7" t="n">
        <v>1</v>
      </c>
      <c r="C766" s="7" t="s">
        <v>1790</v>
      </c>
      <c r="D766" s="7" t="s">
        <v>1791</v>
      </c>
      <c r="E766" s="7" t="s">
        <v>2295</v>
      </c>
      <c r="F766" s="7" t="s">
        <v>2296</v>
      </c>
      <c r="G766" s="7" t="s">
        <v>2304</v>
      </c>
      <c r="H766" s="7" t="s">
        <v>216</v>
      </c>
      <c r="I766" s="7" t="s">
        <v>142</v>
      </c>
      <c r="J766" s="7" t="s">
        <v>175</v>
      </c>
      <c r="K766" s="7" t="s">
        <v>176</v>
      </c>
      <c r="L766" s="7" t="s">
        <v>143</v>
      </c>
      <c r="M766" s="7" t="s">
        <v>111</v>
      </c>
      <c r="N766" s="7" t="s">
        <v>120</v>
      </c>
      <c r="O766" s="7" t="s">
        <v>87</v>
      </c>
      <c r="P766" s="7" t="s">
        <v>144</v>
      </c>
      <c r="Q766" s="7" t="s">
        <v>132</v>
      </c>
      <c r="R766" s="7" t="s">
        <v>131</v>
      </c>
      <c r="S766" s="7" t="s">
        <v>135</v>
      </c>
      <c r="T766" s="7" t="s">
        <v>136</v>
      </c>
      <c r="U766" s="7" t="s">
        <v>134</v>
      </c>
      <c r="V766" s="7" t="s">
        <v>133</v>
      </c>
      <c r="W766" s="7" t="s">
        <v>130</v>
      </c>
      <c r="X766" s="7" t="s">
        <v>112</v>
      </c>
      <c r="Y766" s="7" t="n">
        <v>1</v>
      </c>
      <c r="Z766" s="7" t="n">
        <v>3</v>
      </c>
      <c r="AA766" s="7" t="str">
        <f aca="false">IF(Y766&gt;Z766,"Win",IF(Y766&lt;Z766,"Loss","Draw"))</f>
        <v>Loss</v>
      </c>
      <c r="AB766" s="7" t="s">
        <v>99</v>
      </c>
      <c r="AC766" s="7" t="s">
        <v>99</v>
      </c>
      <c r="AD766" s="7" t="s">
        <v>2305</v>
      </c>
      <c r="AE766" s="7" t="s">
        <v>138</v>
      </c>
      <c r="AF766" s="7" t="str">
        <f aca="false">IF(AD766&lt;AE766,AD766,AE766)</f>
        <v>Arrows, Bomber, Elite Barbarians, Golem, Lumberjack, Mega Minion, Night Witch, Zap</v>
      </c>
      <c r="AG766" s="7" t="str">
        <f aca="false">IF(AD766&lt;AE766,AE766,AD766)</f>
        <v>Berserker, Boss Bandit, Dart Goblin, Fire Spirit, Goblin Barrel, Ice Spirit, Royal Delivery, Tesla</v>
      </c>
      <c r="AH766" s="7" t="str">
        <f aca="false">IF(AD766=AF766,AA766,IF(AA766="Win","Loss",IF(AA766="Loss","Win","Draw")))</f>
        <v>Win</v>
      </c>
      <c r="AI766" s="7" t="s">
        <v>102</v>
      </c>
    </row>
    <row r="767" customFormat="false" ht="16.5" hidden="false" customHeight="true" outlineLevel="0" collapsed="false">
      <c r="A767" s="7" t="s">
        <v>2303</v>
      </c>
      <c r="B767" s="7" t="n">
        <v>2</v>
      </c>
      <c r="C767" s="7" t="s">
        <v>1790</v>
      </c>
      <c r="D767" s="7" t="s">
        <v>1791</v>
      </c>
      <c r="E767" s="7" t="s">
        <v>2295</v>
      </c>
      <c r="F767" s="7" t="s">
        <v>2296</v>
      </c>
      <c r="G767" s="7" t="s">
        <v>2306</v>
      </c>
      <c r="H767" s="7" t="s">
        <v>216</v>
      </c>
      <c r="I767" s="7" t="s">
        <v>239</v>
      </c>
      <c r="J767" s="7" t="s">
        <v>180</v>
      </c>
      <c r="K767" s="7" t="s">
        <v>92</v>
      </c>
      <c r="L767" s="7" t="s">
        <v>327</v>
      </c>
      <c r="M767" s="7" t="s">
        <v>91</v>
      </c>
      <c r="N767" s="7" t="s">
        <v>257</v>
      </c>
      <c r="O767" s="7" t="s">
        <v>227</v>
      </c>
      <c r="P767" s="7" t="s">
        <v>202</v>
      </c>
      <c r="Q767" s="7" t="s">
        <v>287</v>
      </c>
      <c r="R767" s="7" t="s">
        <v>115</v>
      </c>
      <c r="S767" s="7" t="s">
        <v>142</v>
      </c>
      <c r="T767" s="7" t="s">
        <v>143</v>
      </c>
      <c r="U767" s="7" t="s">
        <v>170</v>
      </c>
      <c r="V767" s="7" t="s">
        <v>176</v>
      </c>
      <c r="W767" s="7" t="s">
        <v>111</v>
      </c>
      <c r="X767" s="7" t="s">
        <v>140</v>
      </c>
      <c r="Y767" s="7" t="n">
        <v>1</v>
      </c>
      <c r="Z767" s="7" t="n">
        <v>0</v>
      </c>
      <c r="AA767" s="7" t="str">
        <f aca="false">IF(Y767&gt;Z767,"Win",IF(Y767&lt;Z767,"Loss","Draw"))</f>
        <v>Win</v>
      </c>
      <c r="AB767" s="7" t="s">
        <v>99</v>
      </c>
      <c r="AC767" s="7" t="s">
        <v>99</v>
      </c>
      <c r="AD767" s="7" t="s">
        <v>614</v>
      </c>
      <c r="AE767" s="7" t="s">
        <v>2307</v>
      </c>
      <c r="AF767" s="7" t="str">
        <f aca="false">IF(AD767&lt;AE767,AD767,AE767)</f>
        <v>Barbarian Barrel, Battle Ram, Giant Skeleton, Mother Witch, Royal Ghost, Vines, Wizard, Zappies</v>
      </c>
      <c r="AG767" s="7" t="str">
        <f aca="false">IF(AD767&lt;AE767,AE767,AD767)</f>
        <v>Cannon, Dart Goblin, Fire Spirit, Goblin Barrel, Goblins, Ice Spirit, Valkyrie, Wall Breakers</v>
      </c>
      <c r="AH767" s="7" t="str">
        <f aca="false">IF(AD767=AF767,AA767,IF(AA767="Win","Loss",IF(AA767="Loss","Win","Draw")))</f>
        <v>Win</v>
      </c>
      <c r="AI767" s="7" t="s">
        <v>102</v>
      </c>
    </row>
    <row r="768" customFormat="false" ht="16.5" hidden="false" customHeight="true" outlineLevel="0" collapsed="false">
      <c r="A768" s="7" t="s">
        <v>2303</v>
      </c>
      <c r="B768" s="7" t="n">
        <v>3</v>
      </c>
      <c r="C768" s="7" t="s">
        <v>1790</v>
      </c>
      <c r="D768" s="7" t="s">
        <v>1791</v>
      </c>
      <c r="E768" s="7" t="s">
        <v>2295</v>
      </c>
      <c r="F768" s="7" t="s">
        <v>2296</v>
      </c>
      <c r="G768" s="7" t="s">
        <v>2308</v>
      </c>
      <c r="H768" s="7" t="s">
        <v>251</v>
      </c>
      <c r="I768" s="7" t="s">
        <v>200</v>
      </c>
      <c r="J768" s="7" t="s">
        <v>199</v>
      </c>
      <c r="K768" s="7" t="s">
        <v>195</v>
      </c>
      <c r="L768" s="7" t="s">
        <v>336</v>
      </c>
      <c r="M768" s="7" t="s">
        <v>130</v>
      </c>
      <c r="N768" s="7" t="s">
        <v>154</v>
      </c>
      <c r="O768" s="7" t="s">
        <v>596</v>
      </c>
      <c r="P768" s="7" t="s">
        <v>191</v>
      </c>
      <c r="Q768" s="7" t="s">
        <v>293</v>
      </c>
      <c r="R768" s="7" t="s">
        <v>318</v>
      </c>
      <c r="S768" s="7" t="s">
        <v>90</v>
      </c>
      <c r="T768" s="7" t="s">
        <v>202</v>
      </c>
      <c r="U768" s="7" t="s">
        <v>95</v>
      </c>
      <c r="V768" s="7" t="s">
        <v>149</v>
      </c>
      <c r="W768" s="7" t="s">
        <v>167</v>
      </c>
      <c r="X768" s="7" t="s">
        <v>94</v>
      </c>
      <c r="Y768" s="7" t="n">
        <v>1</v>
      </c>
      <c r="Z768" s="7" t="n">
        <v>0</v>
      </c>
      <c r="AA768" s="7" t="str">
        <f aca="false">IF(Y768&gt;Z768,"Win",IF(Y768&lt;Z768,"Loss","Draw"))</f>
        <v>Win</v>
      </c>
      <c r="AB768" s="7" t="s">
        <v>99</v>
      </c>
      <c r="AC768" s="7" t="s">
        <v>99</v>
      </c>
      <c r="AD768" s="7" t="s">
        <v>2309</v>
      </c>
      <c r="AE768" s="7" t="s">
        <v>2310</v>
      </c>
      <c r="AF768" s="7" t="str">
        <f aca="false">IF(AD768&lt;AE768,AD768,AE768)</f>
        <v>Bomber, Electro Giant, Goblin Cage, Golden Knight, Ice Wizard, Inferno Dragon, Lightning, Tornado</v>
      </c>
      <c r="AG768" s="7" t="str">
        <f aca="false">IF(AD768&lt;AE768,AE768,AD768)</f>
        <v>Fireball, Fisherman, Furnace, Royal Giant, Skeleton King, The Log, Tombstone, Zappies</v>
      </c>
      <c r="AH768" s="7" t="str">
        <f aca="false">IF(AD768=AF768,AA768,IF(AA768="Win","Loss",IF(AA768="Loss","Win","Draw")))</f>
        <v>Win</v>
      </c>
      <c r="AI768" s="7" t="s">
        <v>102</v>
      </c>
    </row>
    <row r="769" customFormat="false" ht="16.5" hidden="false" customHeight="true" outlineLevel="0" collapsed="false">
      <c r="A769" s="5" t="s">
        <v>2311</v>
      </c>
      <c r="B769" s="5" t="n">
        <v>1</v>
      </c>
      <c r="C769" s="5" t="s">
        <v>1790</v>
      </c>
      <c r="D769" s="5" t="s">
        <v>1791</v>
      </c>
      <c r="E769" s="6" t="s">
        <v>390</v>
      </c>
      <c r="F769" s="5" t="s">
        <v>391</v>
      </c>
      <c r="G769" s="5" t="s">
        <v>2312</v>
      </c>
      <c r="H769" s="5" t="s">
        <v>216</v>
      </c>
      <c r="I769" s="5" t="s">
        <v>200</v>
      </c>
      <c r="J769" s="5" t="s">
        <v>199</v>
      </c>
      <c r="K769" s="5" t="s">
        <v>169</v>
      </c>
      <c r="L769" s="5" t="s">
        <v>336</v>
      </c>
      <c r="M769" s="5" t="s">
        <v>136</v>
      </c>
      <c r="N769" s="5" t="s">
        <v>154</v>
      </c>
      <c r="O769" s="5" t="s">
        <v>91</v>
      </c>
      <c r="P769" s="5" t="s">
        <v>191</v>
      </c>
      <c r="Q769" s="5" t="s">
        <v>169</v>
      </c>
      <c r="R769" s="5" t="s">
        <v>199</v>
      </c>
      <c r="S769" s="5" t="s">
        <v>200</v>
      </c>
      <c r="T769" s="5" t="s">
        <v>136</v>
      </c>
      <c r="U769" s="5" t="s">
        <v>154</v>
      </c>
      <c r="V769" s="5" t="s">
        <v>191</v>
      </c>
      <c r="W769" s="5" t="s">
        <v>336</v>
      </c>
      <c r="X769" s="5" t="s">
        <v>91</v>
      </c>
      <c r="Y769" s="5" t="n">
        <v>1</v>
      </c>
      <c r="Z769" s="5" t="n">
        <v>0</v>
      </c>
      <c r="AA769" s="5" t="str">
        <f aca="false">IF(Y769&gt;Z769,"Win",IF(Y769&lt;Z769,"Loss","Draw"))</f>
        <v>Win</v>
      </c>
      <c r="AB769" s="5" t="s">
        <v>98</v>
      </c>
      <c r="AC769" s="5" t="s">
        <v>99</v>
      </c>
      <c r="AD769" s="5" t="s">
        <v>778</v>
      </c>
      <c r="AE769" s="5" t="s">
        <v>778</v>
      </c>
      <c r="AF769" s="5" t="str">
        <f aca="false">IF(AD769&lt;AE769,AD769,AE769)</f>
        <v>Baby Dragon, Barbarian Barrel, Goblin Cage, Golden Knight, Golem, Ice Wizard, Lightning, Tornado</v>
      </c>
      <c r="AG769" s="5" t="str">
        <f aca="false">IF(AD769&lt;AE769,AE769,AD769)</f>
        <v>Baby Dragon, Barbarian Barrel, Goblin Cage, Golden Knight, Golem, Ice Wizard, Lightning, Tornado</v>
      </c>
      <c r="AH769" s="5" t="str">
        <f aca="false">IF(AD769=AF769,AA769,IF(AA769="Win","Loss",IF(AA769="Loss","Win","Draw")))</f>
        <v>Win</v>
      </c>
      <c r="AI769" s="5" t="s">
        <v>123</v>
      </c>
    </row>
    <row r="770" customFormat="false" ht="16.5" hidden="false" customHeight="true" outlineLevel="0" collapsed="false">
      <c r="A770" s="7" t="s">
        <v>2313</v>
      </c>
      <c r="B770" s="7" t="n">
        <v>1</v>
      </c>
      <c r="C770" s="7" t="s">
        <v>1790</v>
      </c>
      <c r="D770" s="7" t="s">
        <v>1791</v>
      </c>
      <c r="E770" s="8" t="s">
        <v>390</v>
      </c>
      <c r="F770" s="7" t="s">
        <v>391</v>
      </c>
      <c r="G770" s="7" t="s">
        <v>2314</v>
      </c>
      <c r="H770" s="7" t="s">
        <v>216</v>
      </c>
      <c r="I770" s="7" t="s">
        <v>144</v>
      </c>
      <c r="J770" s="7" t="s">
        <v>141</v>
      </c>
      <c r="K770" s="7" t="s">
        <v>168</v>
      </c>
      <c r="L770" s="7" t="s">
        <v>167</v>
      </c>
      <c r="M770" s="7" t="s">
        <v>154</v>
      </c>
      <c r="N770" s="7" t="s">
        <v>109</v>
      </c>
      <c r="O770" s="7" t="s">
        <v>93</v>
      </c>
      <c r="P770" s="7" t="s">
        <v>97</v>
      </c>
      <c r="Q770" s="7" t="s">
        <v>319</v>
      </c>
      <c r="R770" s="7" t="s">
        <v>145</v>
      </c>
      <c r="S770" s="7" t="s">
        <v>195</v>
      </c>
      <c r="T770" s="7" t="s">
        <v>94</v>
      </c>
      <c r="U770" s="7" t="s">
        <v>148</v>
      </c>
      <c r="V770" s="7" t="s">
        <v>130</v>
      </c>
      <c r="W770" s="7" t="s">
        <v>117</v>
      </c>
      <c r="X770" s="7" t="s">
        <v>84</v>
      </c>
      <c r="Y770" s="7" t="n">
        <v>1</v>
      </c>
      <c r="Z770" s="7" t="n">
        <v>2</v>
      </c>
      <c r="AA770" s="7" t="str">
        <f aca="false">IF(Y770&gt;Z770,"Win",IF(Y770&lt;Z770,"Loss","Draw"))</f>
        <v>Loss</v>
      </c>
      <c r="AB770" s="7" t="s">
        <v>99</v>
      </c>
      <c r="AC770" s="7" t="s">
        <v>99</v>
      </c>
      <c r="AD770" s="7" t="s">
        <v>2315</v>
      </c>
      <c r="AE770" s="7" t="s">
        <v>718</v>
      </c>
      <c r="AF770" s="7" t="str">
        <f aca="false">IF(AD770&lt;AE770,AD770,AE770)</f>
        <v>Balloon, Bomber, Fireball, Giant Snowball, Inferno Dragon, Lava Hound, Minions, Skeleton Army</v>
      </c>
      <c r="AG770" s="7" t="str">
        <f aca="false">IF(AD770&lt;AE770,AE770,AD770)</f>
        <v>Electro Spirit, Lightning, Magic Archer, Ronin, Royal Hogs, Skeletons, Tesla, The Log</v>
      </c>
      <c r="AH770" s="7" t="str">
        <f aca="false">IF(AD770=AF770,AA770,IF(AA770="Win","Loss",IF(AA770="Loss","Win","Draw")))</f>
        <v>Win</v>
      </c>
      <c r="AI770" s="7" t="s">
        <v>123</v>
      </c>
    </row>
    <row r="771" customFormat="false" ht="16.5" hidden="false" customHeight="true" outlineLevel="0" collapsed="false">
      <c r="A771" s="7" t="s">
        <v>2316</v>
      </c>
      <c r="B771" s="7" t="n">
        <v>1</v>
      </c>
      <c r="C771" s="7" t="s">
        <v>1790</v>
      </c>
      <c r="D771" s="7" t="s">
        <v>1791</v>
      </c>
      <c r="E771" s="8" t="s">
        <v>390</v>
      </c>
      <c r="F771" s="7" t="s">
        <v>391</v>
      </c>
      <c r="G771" s="7" t="s">
        <v>2317</v>
      </c>
      <c r="H771" s="7" t="s">
        <v>216</v>
      </c>
      <c r="I771" s="7" t="s">
        <v>90</v>
      </c>
      <c r="J771" s="7" t="s">
        <v>181</v>
      </c>
      <c r="K771" s="7" t="s">
        <v>92</v>
      </c>
      <c r="L771" s="7" t="s">
        <v>93</v>
      </c>
      <c r="M771" s="7" t="s">
        <v>95</v>
      </c>
      <c r="N771" s="7" t="s">
        <v>96</v>
      </c>
      <c r="O771" s="7" t="s">
        <v>94</v>
      </c>
      <c r="P771" s="7" t="s">
        <v>91</v>
      </c>
      <c r="Q771" s="7" t="s">
        <v>168</v>
      </c>
      <c r="R771" s="7" t="s">
        <v>232</v>
      </c>
      <c r="S771" s="7" t="s">
        <v>169</v>
      </c>
      <c r="T771" s="7" t="s">
        <v>154</v>
      </c>
      <c r="U771" s="7" t="s">
        <v>97</v>
      </c>
      <c r="V771" s="7" t="s">
        <v>93</v>
      </c>
      <c r="W771" s="7" t="s">
        <v>167</v>
      </c>
      <c r="X771" s="7" t="s">
        <v>170</v>
      </c>
      <c r="Y771" s="7" t="n">
        <v>0</v>
      </c>
      <c r="Z771" s="7" t="n">
        <v>1</v>
      </c>
      <c r="AA771" s="7" t="str">
        <f aca="false">IF(Y771&gt;Z771,"Win",IF(Y771&lt;Z771,"Loss","Draw"))</f>
        <v>Loss</v>
      </c>
      <c r="AB771" s="7" t="s">
        <v>99</v>
      </c>
      <c r="AC771" s="7" t="s">
        <v>99</v>
      </c>
      <c r="AD771" s="7" t="s">
        <v>2318</v>
      </c>
      <c r="AE771" s="7" t="s">
        <v>418</v>
      </c>
      <c r="AF771" s="7" t="str">
        <f aca="false">IF(AD771&lt;AE771,AD771,AE771)</f>
        <v>Baby Dragon, Cannon, Electro Spirit, Lightning, Mighty Miner, Royal Hogs, Skeletons, The Log</v>
      </c>
      <c r="AG771" s="7" t="str">
        <f aca="false">IF(AD771&lt;AE771,AE771,AD771)</f>
        <v>Barbarian Barrel, Electro Spirit, Fireball, Fisherman, Hunter, Monk, Royal Ghost, Royal Giant</v>
      </c>
      <c r="AH771" s="7" t="str">
        <f aca="false">IF(AD771=AF771,AA771,IF(AA771="Win","Loss",IF(AA771="Loss","Win","Draw")))</f>
        <v>Win</v>
      </c>
      <c r="AI771" s="7" t="s">
        <v>123</v>
      </c>
    </row>
    <row r="772" customFormat="false" ht="16.5" hidden="false" customHeight="true" outlineLevel="0" collapsed="false">
      <c r="A772" s="7" t="s">
        <v>2316</v>
      </c>
      <c r="B772" s="7" t="n">
        <v>2</v>
      </c>
      <c r="C772" s="7" t="s">
        <v>1790</v>
      </c>
      <c r="D772" s="7" t="s">
        <v>1791</v>
      </c>
      <c r="E772" s="8" t="s">
        <v>390</v>
      </c>
      <c r="F772" s="7" t="s">
        <v>391</v>
      </c>
      <c r="G772" s="7" t="s">
        <v>2319</v>
      </c>
      <c r="H772" s="7" t="s">
        <v>216</v>
      </c>
      <c r="I772" s="7" t="s">
        <v>107</v>
      </c>
      <c r="J772" s="7" t="s">
        <v>141</v>
      </c>
      <c r="K772" s="7" t="s">
        <v>84</v>
      </c>
      <c r="L772" s="7" t="s">
        <v>111</v>
      </c>
      <c r="M772" s="7" t="s">
        <v>87</v>
      </c>
      <c r="N772" s="7" t="s">
        <v>144</v>
      </c>
      <c r="O772" s="7" t="s">
        <v>109</v>
      </c>
      <c r="P772" s="7" t="s">
        <v>88</v>
      </c>
      <c r="Q772" s="7" t="s">
        <v>140</v>
      </c>
      <c r="R772" s="7" t="s">
        <v>141</v>
      </c>
      <c r="S772" s="7" t="s">
        <v>225</v>
      </c>
      <c r="T772" s="7" t="s">
        <v>97</v>
      </c>
      <c r="U772" s="7" t="s">
        <v>167</v>
      </c>
      <c r="V772" s="7" t="s">
        <v>113</v>
      </c>
      <c r="W772" s="7" t="s">
        <v>226</v>
      </c>
      <c r="X772" s="7" t="s">
        <v>111</v>
      </c>
      <c r="Y772" s="7" t="n">
        <v>0</v>
      </c>
      <c r="Z772" s="7" t="n">
        <v>1</v>
      </c>
      <c r="AA772" s="7" t="str">
        <f aca="false">IF(Y772&gt;Z772,"Win",IF(Y772&lt;Z772,"Loss","Draw"))</f>
        <v>Loss</v>
      </c>
      <c r="AB772" s="7" t="s">
        <v>99</v>
      </c>
      <c r="AC772" s="7" t="s">
        <v>99</v>
      </c>
      <c r="AD772" s="7" t="s">
        <v>2320</v>
      </c>
      <c r="AE772" s="7" t="s">
        <v>639</v>
      </c>
      <c r="AF772" s="7" t="str">
        <f aca="false">IF(AD772&lt;AE772,AD772,AE772)</f>
        <v>Bats, Bomb Tower, Fire Spirit, Magic Archer, Miner, Skeletons, The Log, Wall Breakers</v>
      </c>
      <c r="AG772" s="7" t="str">
        <f aca="false">IF(AD772&lt;AE772,AE772,AD772)</f>
        <v>Berserker, Fire Spirit, Giant Snowball, Goblin Drill, Magic Archer, Poison, Ronin, Tesla</v>
      </c>
      <c r="AH772" s="7" t="str">
        <f aca="false">IF(AD772=AF772,AA772,IF(AA772="Win","Loss",IF(AA772="Loss","Win","Draw")))</f>
        <v>Win</v>
      </c>
      <c r="AI772" s="7" t="s">
        <v>123</v>
      </c>
    </row>
    <row r="773" customFormat="false" ht="16.5" hidden="false" customHeight="true" outlineLevel="0" collapsed="false">
      <c r="A773" s="7" t="s">
        <v>2321</v>
      </c>
      <c r="B773" s="7" t="n">
        <v>1</v>
      </c>
      <c r="C773" s="7" t="s">
        <v>1790</v>
      </c>
      <c r="D773" s="7" t="s">
        <v>1791</v>
      </c>
      <c r="E773" s="8" t="s">
        <v>390</v>
      </c>
      <c r="F773" s="7" t="s">
        <v>391</v>
      </c>
      <c r="G773" s="7" t="s">
        <v>2322</v>
      </c>
      <c r="H773" s="7" t="s">
        <v>216</v>
      </c>
      <c r="I773" s="7" t="s">
        <v>116</v>
      </c>
      <c r="J773" s="7" t="s">
        <v>153</v>
      </c>
      <c r="K773" s="7" t="s">
        <v>92</v>
      </c>
      <c r="L773" s="7" t="s">
        <v>154</v>
      </c>
      <c r="M773" s="7" t="s">
        <v>119</v>
      </c>
      <c r="N773" s="7" t="s">
        <v>117</v>
      </c>
      <c r="O773" s="7" t="s">
        <v>91</v>
      </c>
      <c r="P773" s="7" t="s">
        <v>97</v>
      </c>
      <c r="Q773" s="7" t="s">
        <v>107</v>
      </c>
      <c r="R773" s="7" t="s">
        <v>128</v>
      </c>
      <c r="S773" s="7" t="s">
        <v>84</v>
      </c>
      <c r="T773" s="7" t="s">
        <v>111</v>
      </c>
      <c r="U773" s="7" t="s">
        <v>97</v>
      </c>
      <c r="V773" s="7" t="s">
        <v>144</v>
      </c>
      <c r="W773" s="7" t="s">
        <v>130</v>
      </c>
      <c r="X773" s="7" t="s">
        <v>88</v>
      </c>
      <c r="Y773" s="7" t="n">
        <v>1</v>
      </c>
      <c r="Z773" s="7" t="n">
        <v>0</v>
      </c>
      <c r="AA773" s="7" t="str">
        <f aca="false">IF(Y773&gt;Z773,"Win",IF(Y773&lt;Z773,"Loss","Draw"))</f>
        <v>Win</v>
      </c>
      <c r="AB773" s="7" t="s">
        <v>99</v>
      </c>
      <c r="AC773" s="7" t="s">
        <v>99</v>
      </c>
      <c r="AD773" s="7" t="s">
        <v>160</v>
      </c>
      <c r="AE773" s="7" t="s">
        <v>448</v>
      </c>
      <c r="AF773" s="7" t="str">
        <f aca="false">IF(AD773&lt;AE773,AD773,AE773)</f>
        <v>Barbarian Barrel, Cannon Cart, Goblinstein, Lightning, Minions, Mortar, Royal Ghost, Skeletons</v>
      </c>
      <c r="AG773" s="7" t="str">
        <f aca="false">IF(AD773&lt;AE773,AE773,AD773)</f>
        <v>Bomber, Fire Spirit, Giant Snowball, Goblin Drill, Knight, Poison, Skeletons, Tesla</v>
      </c>
      <c r="AH773" s="7" t="str">
        <f aca="false">IF(AD773=AF773,AA773,IF(AA773="Win","Loss",IF(AA773="Loss","Win","Draw")))</f>
        <v>Win</v>
      </c>
      <c r="AI773" s="7" t="s">
        <v>123</v>
      </c>
    </row>
    <row r="774" customFormat="false" ht="16.5" hidden="false" customHeight="true" outlineLevel="0" collapsed="false">
      <c r="A774" s="5" t="s">
        <v>2323</v>
      </c>
      <c r="B774" s="5" t="n">
        <v>1</v>
      </c>
      <c r="C774" s="5" t="s">
        <v>1790</v>
      </c>
      <c r="D774" s="5" t="s">
        <v>1791</v>
      </c>
      <c r="E774" s="5" t="s">
        <v>2324</v>
      </c>
      <c r="F774" s="5" t="s">
        <v>2325</v>
      </c>
      <c r="G774" s="5" t="s">
        <v>2326</v>
      </c>
      <c r="H774" s="5" t="s">
        <v>216</v>
      </c>
      <c r="I774" s="5" t="s">
        <v>144</v>
      </c>
      <c r="J774" s="5" t="s">
        <v>141</v>
      </c>
      <c r="K774" s="5" t="s">
        <v>168</v>
      </c>
      <c r="L774" s="5" t="s">
        <v>167</v>
      </c>
      <c r="M774" s="5" t="s">
        <v>154</v>
      </c>
      <c r="N774" s="5" t="s">
        <v>83</v>
      </c>
      <c r="O774" s="5" t="s">
        <v>93</v>
      </c>
      <c r="P774" s="5" t="s">
        <v>97</v>
      </c>
      <c r="Q774" s="5" t="s">
        <v>82</v>
      </c>
      <c r="R774" s="5" t="s">
        <v>83</v>
      </c>
      <c r="S774" s="5" t="s">
        <v>168</v>
      </c>
      <c r="T774" s="5" t="s">
        <v>144</v>
      </c>
      <c r="U774" s="5" t="s">
        <v>93</v>
      </c>
      <c r="V774" s="5" t="s">
        <v>97</v>
      </c>
      <c r="W774" s="5" t="s">
        <v>167</v>
      </c>
      <c r="X774" s="5" t="s">
        <v>154</v>
      </c>
      <c r="Y774" s="5" t="n">
        <v>1</v>
      </c>
      <c r="Z774" s="5" t="n">
        <v>0</v>
      </c>
      <c r="AA774" s="5" t="str">
        <f aca="false">IF(Y774&gt;Z774,"Win",IF(Y774&lt;Z774,"Loss","Draw"))</f>
        <v>Win</v>
      </c>
      <c r="AB774" s="5" t="s">
        <v>98</v>
      </c>
      <c r="AC774" s="5" t="s">
        <v>99</v>
      </c>
      <c r="AD774" s="5" t="s">
        <v>2327</v>
      </c>
      <c r="AE774" s="5" t="s">
        <v>1959</v>
      </c>
      <c r="AF774" s="5" t="str">
        <f aca="false">IF(AD774&lt;AE774,AD774,AE774)</f>
        <v>Archers, Dark Prince, Electro Spirit, Lightning, Royal Hogs, Skeletons, Tesla, The Log</v>
      </c>
      <c r="AG774" s="5" t="str">
        <f aca="false">IF(AD774&lt;AE774,AE774,AD774)</f>
        <v>Dark Prince, Electro Spirit, Lightning, Magic Archer, Royal Hogs, Skeletons, Tesla, The Log</v>
      </c>
      <c r="AH774" s="5" t="str">
        <f aca="false">IF(AD774=AF774,AA774,IF(AA774="Win","Loss",IF(AA774="Loss","Win","Draw")))</f>
        <v>Loss</v>
      </c>
      <c r="AI774" s="5" t="s">
        <v>123</v>
      </c>
    </row>
    <row r="775" customFormat="false" ht="16.5" hidden="false" customHeight="true" outlineLevel="0" collapsed="false">
      <c r="A775" s="5" t="s">
        <v>2323</v>
      </c>
      <c r="B775" s="5" t="n">
        <v>2</v>
      </c>
      <c r="C775" s="5" t="s">
        <v>1790</v>
      </c>
      <c r="D775" s="5" t="s">
        <v>1791</v>
      </c>
      <c r="E775" s="5" t="s">
        <v>2324</v>
      </c>
      <c r="F775" s="5" t="s">
        <v>2325</v>
      </c>
      <c r="G775" s="5" t="s">
        <v>2328</v>
      </c>
      <c r="H775" s="5" t="s">
        <v>216</v>
      </c>
      <c r="I775" s="5" t="s">
        <v>239</v>
      </c>
      <c r="J775" s="5" t="s">
        <v>199</v>
      </c>
      <c r="K775" s="5" t="s">
        <v>210</v>
      </c>
      <c r="L775" s="5" t="s">
        <v>227</v>
      </c>
      <c r="M775" s="5" t="s">
        <v>146</v>
      </c>
      <c r="N775" s="5" t="s">
        <v>202</v>
      </c>
      <c r="O775" s="5" t="s">
        <v>92</v>
      </c>
      <c r="P775" s="5" t="s">
        <v>112</v>
      </c>
      <c r="Q775" s="5" t="s">
        <v>128</v>
      </c>
      <c r="R775" s="5" t="s">
        <v>153</v>
      </c>
      <c r="S775" s="5" t="s">
        <v>200</v>
      </c>
      <c r="T775" s="5" t="s">
        <v>91</v>
      </c>
      <c r="U775" s="5" t="s">
        <v>85</v>
      </c>
      <c r="V775" s="5" t="s">
        <v>117</v>
      </c>
      <c r="W775" s="5" t="s">
        <v>191</v>
      </c>
      <c r="X775" s="5" t="s">
        <v>88</v>
      </c>
      <c r="Y775" s="5" t="n">
        <v>1</v>
      </c>
      <c r="Z775" s="5" t="n">
        <v>0</v>
      </c>
      <c r="AA775" s="5" t="str">
        <f aca="false">IF(Y775&gt;Z775,"Win",IF(Y775&lt;Z775,"Loss","Draw"))</f>
        <v>Win</v>
      </c>
      <c r="AB775" s="5" t="s">
        <v>98</v>
      </c>
      <c r="AC775" s="5" t="s">
        <v>99</v>
      </c>
      <c r="AD775" s="5" t="s">
        <v>2329</v>
      </c>
      <c r="AE775" s="5" t="s">
        <v>2330</v>
      </c>
      <c r="AF775" s="5" t="str">
        <f aca="false">IF(AD775&lt;AE775,AD775,AE775)</f>
        <v>Arrows, Battle Ram, Golden Knight, Mega Knight, Mother Witch, Royal Ghost, Skeleton Dragons, Zappies</v>
      </c>
      <c r="AG775" s="5" t="str">
        <f aca="false">IF(AD775&lt;AE775,AE775,AD775)</f>
        <v>Barbarian Barrel, Goblin Cage, Goblinstein, Graveyard, Ice Wizard, Knight, Minions, Poison</v>
      </c>
      <c r="AH775" s="5" t="str">
        <f aca="false">IF(AD775=AF775,AA775,IF(AA775="Win","Loss",IF(AA775="Loss","Win","Draw")))</f>
        <v>Win</v>
      </c>
      <c r="AI775" s="5" t="s">
        <v>123</v>
      </c>
    </row>
    <row r="776" customFormat="false" ht="16.5" hidden="false" customHeight="true" outlineLevel="0" collapsed="false">
      <c r="A776" s="5" t="s">
        <v>2331</v>
      </c>
      <c r="B776" s="5" t="n">
        <v>1</v>
      </c>
      <c r="C776" s="5" t="s">
        <v>1790</v>
      </c>
      <c r="D776" s="5" t="s">
        <v>1791</v>
      </c>
      <c r="E776" s="5" t="s">
        <v>2332</v>
      </c>
      <c r="F776" s="5" t="s">
        <v>2333</v>
      </c>
      <c r="G776" s="5" t="s">
        <v>2334</v>
      </c>
      <c r="H776" s="5" t="s">
        <v>81</v>
      </c>
      <c r="I776" s="5" t="s">
        <v>239</v>
      </c>
      <c r="J776" s="5" t="s">
        <v>199</v>
      </c>
      <c r="K776" s="5" t="s">
        <v>210</v>
      </c>
      <c r="L776" s="5" t="s">
        <v>227</v>
      </c>
      <c r="M776" s="5" t="s">
        <v>146</v>
      </c>
      <c r="N776" s="5" t="s">
        <v>202</v>
      </c>
      <c r="O776" s="5" t="s">
        <v>109</v>
      </c>
      <c r="P776" s="5" t="s">
        <v>112</v>
      </c>
      <c r="Q776" s="5" t="s">
        <v>293</v>
      </c>
      <c r="R776" s="5" t="s">
        <v>91</v>
      </c>
      <c r="S776" s="5" t="s">
        <v>144</v>
      </c>
      <c r="T776" s="5" t="s">
        <v>85</v>
      </c>
      <c r="U776" s="5" t="s">
        <v>128</v>
      </c>
      <c r="V776" s="5" t="s">
        <v>88</v>
      </c>
      <c r="W776" s="5" t="s">
        <v>97</v>
      </c>
      <c r="X776" s="5" t="s">
        <v>143</v>
      </c>
      <c r="Y776" s="5" t="n">
        <v>1</v>
      </c>
      <c r="Z776" s="5" t="n">
        <v>0</v>
      </c>
      <c r="AA776" s="5" t="str">
        <f aca="false">IF(Y776&gt;Z776,"Win",IF(Y776&lt;Z776,"Loss","Draw"))</f>
        <v>Win</v>
      </c>
      <c r="AB776" s="5" t="s">
        <v>98</v>
      </c>
      <c r="AC776" s="5" t="s">
        <v>99</v>
      </c>
      <c r="AD776" s="5" t="s">
        <v>1395</v>
      </c>
      <c r="AE776" s="5" t="s">
        <v>410</v>
      </c>
      <c r="AF776" s="5" t="str">
        <f aca="false">IF(AD776&lt;AE776,AD776,AE776)</f>
        <v>Arrows, Battle Ram, Golden Knight, Mega Knight, Mother Witch, Ronin, Skeleton Dragons, Zappies</v>
      </c>
      <c r="AG776" s="5" t="str">
        <f aca="false">IF(AD776&lt;AE776,AE776,AD776)</f>
        <v>Barbarian Barrel, Furnace, Graveyard, Ice Spirit, Knight, Poison, Skeletons, Tesla</v>
      </c>
      <c r="AH776" s="5" t="str">
        <f aca="false">IF(AD776=AF776,AA776,IF(AA776="Win","Loss",IF(AA776="Loss","Win","Draw")))</f>
        <v>Win</v>
      </c>
      <c r="AI776" s="5" t="s">
        <v>123</v>
      </c>
    </row>
    <row r="777" customFormat="false" ht="16.5" hidden="false" customHeight="true" outlineLevel="0" collapsed="false">
      <c r="A777" s="5" t="s">
        <v>2331</v>
      </c>
      <c r="B777" s="5" t="n">
        <v>2</v>
      </c>
      <c r="C777" s="5" t="s">
        <v>1790</v>
      </c>
      <c r="D777" s="5" t="s">
        <v>1791</v>
      </c>
      <c r="E777" s="5" t="s">
        <v>2332</v>
      </c>
      <c r="F777" s="5" t="s">
        <v>2333</v>
      </c>
      <c r="G777" s="5" t="s">
        <v>2335</v>
      </c>
      <c r="H777" s="5" t="s">
        <v>216</v>
      </c>
      <c r="I777" s="5" t="s">
        <v>287</v>
      </c>
      <c r="J777" s="5" t="s">
        <v>145</v>
      </c>
      <c r="K777" s="5" t="s">
        <v>135</v>
      </c>
      <c r="L777" s="5" t="s">
        <v>148</v>
      </c>
      <c r="M777" s="5" t="s">
        <v>147</v>
      </c>
      <c r="N777" s="5" t="s">
        <v>169</v>
      </c>
      <c r="O777" s="5" t="s">
        <v>94</v>
      </c>
      <c r="P777" s="5" t="s">
        <v>149</v>
      </c>
      <c r="Q777" s="5" t="s">
        <v>180</v>
      </c>
      <c r="R777" s="5" t="s">
        <v>145</v>
      </c>
      <c r="S777" s="5" t="s">
        <v>181</v>
      </c>
      <c r="T777" s="5" t="s">
        <v>226</v>
      </c>
      <c r="U777" s="5" t="s">
        <v>110</v>
      </c>
      <c r="V777" s="5" t="s">
        <v>112</v>
      </c>
      <c r="W777" s="5" t="s">
        <v>84</v>
      </c>
      <c r="X777" s="5" t="s">
        <v>113</v>
      </c>
      <c r="Y777" s="5" t="n">
        <v>0</v>
      </c>
      <c r="Z777" s="5" t="n">
        <v>1</v>
      </c>
      <c r="AA777" s="5" t="str">
        <f aca="false">IF(Y777&gt;Z777,"Win",IF(Y777&lt;Z777,"Loss","Draw"))</f>
        <v>Loss</v>
      </c>
      <c r="AB777" s="5" t="s">
        <v>98</v>
      </c>
      <c r="AC777" s="5" t="s">
        <v>99</v>
      </c>
      <c r="AD777" s="5" t="s">
        <v>2336</v>
      </c>
      <c r="AE777" s="5" t="s">
        <v>521</v>
      </c>
      <c r="AF777" s="5" t="str">
        <f aca="false">IF(AD777&lt;AE777,AD777,AE777)</f>
        <v>Arrows, Balloon, Bomb Tower, Giant Snowball, Guards, Miner, Monk, Wizard</v>
      </c>
      <c r="AG777" s="5" t="str">
        <f aca="false">IF(AD777&lt;AE777,AE777,AD777)</f>
        <v>Baby Dragon, Balloon, Fireball, Lava Hound, Spirit Empress, Tombstone, Valkyrie, Zap</v>
      </c>
      <c r="AH777" s="5" t="str">
        <f aca="false">IF(AD777=AF777,AA777,IF(AA777="Win","Loss",IF(AA777="Loss","Win","Draw")))</f>
        <v>Win</v>
      </c>
      <c r="AI777" s="5" t="s">
        <v>123</v>
      </c>
    </row>
    <row r="778" customFormat="false" ht="16.5" hidden="false" customHeight="true" outlineLevel="0" collapsed="false">
      <c r="A778" s="5" t="s">
        <v>2331</v>
      </c>
      <c r="B778" s="5" t="n">
        <v>3</v>
      </c>
      <c r="C778" s="5" t="s">
        <v>1790</v>
      </c>
      <c r="D778" s="5" t="s">
        <v>1791</v>
      </c>
      <c r="E778" s="5" t="s">
        <v>2332</v>
      </c>
      <c r="F778" s="5" t="s">
        <v>2333</v>
      </c>
      <c r="G778" s="5" t="s">
        <v>2337</v>
      </c>
      <c r="H778" s="5" t="s">
        <v>81</v>
      </c>
      <c r="I778" s="5" t="s">
        <v>90</v>
      </c>
      <c r="J778" s="5" t="s">
        <v>181</v>
      </c>
      <c r="K778" s="5" t="s">
        <v>92</v>
      </c>
      <c r="L778" s="5" t="s">
        <v>93</v>
      </c>
      <c r="M778" s="5" t="s">
        <v>95</v>
      </c>
      <c r="N778" s="5" t="s">
        <v>96</v>
      </c>
      <c r="O778" s="5" t="s">
        <v>154</v>
      </c>
      <c r="P778" s="5" t="s">
        <v>167</v>
      </c>
      <c r="Q778" s="5" t="s">
        <v>114</v>
      </c>
      <c r="R778" s="5" t="s">
        <v>213</v>
      </c>
      <c r="S778" s="5" t="s">
        <v>116</v>
      </c>
      <c r="T778" s="5" t="s">
        <v>167</v>
      </c>
      <c r="U778" s="5" t="s">
        <v>94</v>
      </c>
      <c r="V778" s="5" t="s">
        <v>176</v>
      </c>
      <c r="W778" s="5" t="s">
        <v>118</v>
      </c>
      <c r="X778" s="5" t="s">
        <v>93</v>
      </c>
      <c r="Y778" s="5" t="n">
        <v>1</v>
      </c>
      <c r="Z778" s="5" t="n">
        <v>0</v>
      </c>
      <c r="AA778" s="5" t="str">
        <f aca="false">IF(Y778&gt;Z778,"Win",IF(Y778&lt;Z778,"Loss","Draw"))</f>
        <v>Win</v>
      </c>
      <c r="AB778" s="5" t="s">
        <v>98</v>
      </c>
      <c r="AC778" s="5" t="s">
        <v>99</v>
      </c>
      <c r="AD778" s="5" t="s">
        <v>2338</v>
      </c>
      <c r="AE778" s="5" t="s">
        <v>2339</v>
      </c>
      <c r="AF778" s="5" t="str">
        <f aca="false">IF(AD778&lt;AE778,AD778,AE778)</f>
        <v>Bowler, Dart Goblin, Electro Spirit, Fireball, Mortar, Rascals, Skeleton Barrel, The Log</v>
      </c>
      <c r="AG778" s="5" t="str">
        <f aca="false">IF(AD778&lt;AE778,AE778,AD778)</f>
        <v>Electro Spirit, Fisherman, Hunter, Lightning, Monk, Royal Ghost, Royal Giant, The Log</v>
      </c>
      <c r="AH778" s="5" t="str">
        <f aca="false">IF(AD778=AF778,AA778,IF(AA778="Win","Loss",IF(AA778="Loss","Win","Draw")))</f>
        <v>Loss</v>
      </c>
      <c r="AI778" s="5" t="s">
        <v>123</v>
      </c>
    </row>
    <row r="779" customFormat="false" ht="16.5" hidden="false" customHeight="true" outlineLevel="0" collapsed="false">
      <c r="A779" s="5" t="s">
        <v>2340</v>
      </c>
      <c r="B779" s="5" t="n">
        <v>1</v>
      </c>
      <c r="C779" s="5" t="s">
        <v>1790</v>
      </c>
      <c r="D779" s="5" t="s">
        <v>1791</v>
      </c>
      <c r="E779" s="5" t="s">
        <v>2341</v>
      </c>
      <c r="F779" s="5" t="s">
        <v>2342</v>
      </c>
      <c r="G779" s="5" t="s">
        <v>2343</v>
      </c>
      <c r="H779" s="5" t="s">
        <v>216</v>
      </c>
      <c r="I779" s="5" t="s">
        <v>84</v>
      </c>
      <c r="J779" s="5" t="s">
        <v>128</v>
      </c>
      <c r="K779" s="5" t="s">
        <v>107</v>
      </c>
      <c r="L779" s="5" t="s">
        <v>88</v>
      </c>
      <c r="M779" s="5" t="s">
        <v>111</v>
      </c>
      <c r="N779" s="5" t="s">
        <v>144</v>
      </c>
      <c r="O779" s="5" t="s">
        <v>97</v>
      </c>
      <c r="P779" s="5" t="s">
        <v>86</v>
      </c>
      <c r="Q779" s="5" t="s">
        <v>84</v>
      </c>
      <c r="R779" s="5" t="s">
        <v>108</v>
      </c>
      <c r="S779" s="5" t="s">
        <v>107</v>
      </c>
      <c r="T779" s="5" t="s">
        <v>88</v>
      </c>
      <c r="U779" s="5" t="s">
        <v>120</v>
      </c>
      <c r="V779" s="5" t="s">
        <v>97</v>
      </c>
      <c r="W779" s="5" t="s">
        <v>87</v>
      </c>
      <c r="X779" s="5" t="s">
        <v>113</v>
      </c>
      <c r="Y779" s="5" t="n">
        <v>1</v>
      </c>
      <c r="Z779" s="5" t="n">
        <v>0</v>
      </c>
      <c r="AA779" s="5" t="str">
        <f aca="false">IF(Y779&gt;Z779,"Win",IF(Y779&lt;Z779,"Loss","Draw"))</f>
        <v>Win</v>
      </c>
      <c r="AB779" s="5" t="s">
        <v>98</v>
      </c>
      <c r="AC779" s="5" t="s">
        <v>99</v>
      </c>
      <c r="AD779" s="5" t="s">
        <v>277</v>
      </c>
      <c r="AE779" s="5" t="s">
        <v>2344</v>
      </c>
      <c r="AF779" s="5" t="str">
        <f aca="false">IF(AD779&lt;AE779,AD779,AE779)</f>
        <v>Archer Queen, Berserker, Bomb Tower, Giant Snowball, Goblin Drill, Poison, Royal Delivery, Skeletons</v>
      </c>
      <c r="AG779" s="5" t="str">
        <f aca="false">IF(AD779&lt;AE779,AE779,AD779)</f>
        <v>Fire Spirit, Giant Snowball, Goblin Demolisher, Goblin Drill, Knight, Poison, Skeletons, Tesla</v>
      </c>
      <c r="AH779" s="5" t="str">
        <f aca="false">IF(AD779=AF779,AA779,IF(AA779="Win","Loss",IF(AA779="Loss","Win","Draw")))</f>
        <v>Loss</v>
      </c>
      <c r="AI779" s="5" t="s">
        <v>123</v>
      </c>
    </row>
    <row r="780" customFormat="false" ht="16.5" hidden="false" customHeight="true" outlineLevel="0" collapsed="false">
      <c r="A780" s="5" t="s">
        <v>2340</v>
      </c>
      <c r="B780" s="5" t="n">
        <v>2</v>
      </c>
      <c r="C780" s="5" t="s">
        <v>1790</v>
      </c>
      <c r="D780" s="5" t="s">
        <v>1791</v>
      </c>
      <c r="E780" s="5" t="s">
        <v>2341</v>
      </c>
      <c r="F780" s="5" t="s">
        <v>2342</v>
      </c>
      <c r="G780" s="5" t="s">
        <v>2345</v>
      </c>
      <c r="H780" s="5" t="s">
        <v>216</v>
      </c>
      <c r="I780" s="5" t="s">
        <v>168</v>
      </c>
      <c r="J780" s="5" t="s">
        <v>141</v>
      </c>
      <c r="K780" s="5" t="s">
        <v>181</v>
      </c>
      <c r="L780" s="5" t="s">
        <v>143</v>
      </c>
      <c r="M780" s="5" t="s">
        <v>113</v>
      </c>
      <c r="N780" s="5" t="s">
        <v>87</v>
      </c>
      <c r="O780" s="5" t="s">
        <v>154</v>
      </c>
      <c r="P780" s="5" t="s">
        <v>167</v>
      </c>
      <c r="Q780" s="5" t="s">
        <v>169</v>
      </c>
      <c r="R780" s="5" t="s">
        <v>91</v>
      </c>
      <c r="S780" s="5" t="s">
        <v>200</v>
      </c>
      <c r="T780" s="5" t="s">
        <v>154</v>
      </c>
      <c r="U780" s="5" t="s">
        <v>596</v>
      </c>
      <c r="V780" s="5" t="s">
        <v>336</v>
      </c>
      <c r="W780" s="5" t="s">
        <v>213</v>
      </c>
      <c r="X780" s="5" t="s">
        <v>111</v>
      </c>
      <c r="Y780" s="5" t="n">
        <v>0</v>
      </c>
      <c r="Z780" s="5" t="n">
        <v>1</v>
      </c>
      <c r="AA780" s="5" t="str">
        <f aca="false">IF(Y780&gt;Z780,"Win",IF(Y780&lt;Z780,"Loss","Draw"))</f>
        <v>Loss</v>
      </c>
      <c r="AB780" s="5" t="s">
        <v>98</v>
      </c>
      <c r="AC780" s="5" t="s">
        <v>99</v>
      </c>
      <c r="AD780" s="5" t="s">
        <v>2346</v>
      </c>
      <c r="AE780" s="5" t="s">
        <v>2347</v>
      </c>
      <c r="AF780" s="5" t="str">
        <f aca="false">IF(AD780&lt;AE780,AD780,AE780)</f>
        <v>Baby Dragon, Barbarian Barrel, Bowler, Electro Giant, Fire Spirit, Goblin Cage, Lightning, Tornado</v>
      </c>
      <c r="AG780" s="5" t="str">
        <f aca="false">IF(AD780&lt;AE780,AE780,AD780)</f>
        <v>Berserker, Bomb Tower, Ice Spirit, Lightning, Magic Archer, Monk, Royal Hogs, The Log</v>
      </c>
      <c r="AH780" s="5" t="str">
        <f aca="false">IF(AD780=AF780,AA780,IF(AA780="Win","Loss",IF(AA780="Loss","Win","Draw")))</f>
        <v>Win</v>
      </c>
      <c r="AI780" s="5" t="s">
        <v>123</v>
      </c>
    </row>
    <row r="781" customFormat="false" ht="16.5" hidden="false" customHeight="true" outlineLevel="0" collapsed="false">
      <c r="A781" s="5" t="s">
        <v>2340</v>
      </c>
      <c r="B781" s="5" t="n">
        <v>3</v>
      </c>
      <c r="C781" s="5" t="s">
        <v>1790</v>
      </c>
      <c r="D781" s="5" t="s">
        <v>1791</v>
      </c>
      <c r="E781" s="5" t="s">
        <v>2341</v>
      </c>
      <c r="F781" s="5" t="s">
        <v>2342</v>
      </c>
      <c r="G781" s="5" t="s">
        <v>2348</v>
      </c>
      <c r="H781" s="5" t="s">
        <v>216</v>
      </c>
      <c r="I781" s="5" t="s">
        <v>210</v>
      </c>
      <c r="J781" s="5" t="s">
        <v>199</v>
      </c>
      <c r="K781" s="5" t="s">
        <v>293</v>
      </c>
      <c r="L781" s="5" t="s">
        <v>182</v>
      </c>
      <c r="M781" s="5" t="s">
        <v>202</v>
      </c>
      <c r="N781" s="5" t="s">
        <v>130</v>
      </c>
      <c r="O781" s="5" t="s">
        <v>112</v>
      </c>
      <c r="P781" s="5" t="s">
        <v>91</v>
      </c>
      <c r="Q781" s="5" t="s">
        <v>142</v>
      </c>
      <c r="R781" s="5" t="s">
        <v>115</v>
      </c>
      <c r="S781" s="5" t="s">
        <v>287</v>
      </c>
      <c r="T781" s="5" t="s">
        <v>143</v>
      </c>
      <c r="U781" s="5" t="s">
        <v>176</v>
      </c>
      <c r="V781" s="5" t="s">
        <v>140</v>
      </c>
      <c r="W781" s="5" t="s">
        <v>129</v>
      </c>
      <c r="X781" s="5" t="s">
        <v>93</v>
      </c>
      <c r="Y781" s="5" t="n">
        <v>1</v>
      </c>
      <c r="Z781" s="5" t="n">
        <v>0</v>
      </c>
      <c r="AA781" s="5" t="str">
        <f aca="false">IF(Y781&gt;Z781,"Win",IF(Y781&lt;Z781,"Loss","Draw"))</f>
        <v>Win</v>
      </c>
      <c r="AB781" s="5" t="s">
        <v>98</v>
      </c>
      <c r="AC781" s="5" t="s">
        <v>99</v>
      </c>
      <c r="AD781" s="5" t="s">
        <v>2349</v>
      </c>
      <c r="AE781" s="5" t="s">
        <v>1650</v>
      </c>
      <c r="AF781" s="5" t="str">
        <f aca="false">IF(AD781&lt;AE781,AD781,AE781)</f>
        <v>Arrows, Barbarian Barrel, Bomber, Furnace, Golden Knight, Hog Rider, Mega Knight, Zappies</v>
      </c>
      <c r="AG781" s="5" t="str">
        <f aca="false">IF(AD781&lt;AE781,AE781,AD781)</f>
        <v>Dart Goblin, Electro Spirit, Goblin Barrel, Goblins, Ice Spirit, Inferno Tower, Valkyrie, Wall Breakers</v>
      </c>
      <c r="AH781" s="5" t="str">
        <f aca="false">IF(AD781=AF781,AA781,IF(AA781="Win","Loss",IF(AA781="Loss","Win","Draw")))</f>
        <v>Win</v>
      </c>
      <c r="AI781" s="5" t="s">
        <v>123</v>
      </c>
    </row>
    <row r="782" customFormat="false" ht="16.5" hidden="false" customHeight="true" outlineLevel="0" collapsed="false">
      <c r="A782" s="5" t="s">
        <v>2350</v>
      </c>
      <c r="B782" s="5" t="n">
        <v>1</v>
      </c>
      <c r="C782" s="5" t="s">
        <v>1790</v>
      </c>
      <c r="D782" s="5" t="s">
        <v>1791</v>
      </c>
      <c r="E782" s="6" t="s">
        <v>2351</v>
      </c>
      <c r="F782" s="5" t="s">
        <v>2352</v>
      </c>
      <c r="G782" s="5" t="s">
        <v>1879</v>
      </c>
      <c r="H782" s="5" t="s">
        <v>408</v>
      </c>
      <c r="I782" s="5" t="s">
        <v>82</v>
      </c>
      <c r="J782" s="5" t="s">
        <v>83</v>
      </c>
      <c r="K782" s="5" t="s">
        <v>144</v>
      </c>
      <c r="L782" s="5" t="s">
        <v>88</v>
      </c>
      <c r="M782" s="5" t="s">
        <v>85</v>
      </c>
      <c r="N782" s="5" t="s">
        <v>143</v>
      </c>
      <c r="O782" s="5" t="s">
        <v>97</v>
      </c>
      <c r="P782" s="5" t="s">
        <v>91</v>
      </c>
      <c r="Q782" s="5" t="s">
        <v>107</v>
      </c>
      <c r="R782" s="5" t="s">
        <v>128</v>
      </c>
      <c r="S782" s="5" t="s">
        <v>84</v>
      </c>
      <c r="T782" s="5" t="s">
        <v>86</v>
      </c>
      <c r="U782" s="5" t="s">
        <v>111</v>
      </c>
      <c r="V782" s="5" t="s">
        <v>170</v>
      </c>
      <c r="W782" s="5" t="s">
        <v>88</v>
      </c>
      <c r="X782" s="5" t="s">
        <v>87</v>
      </c>
      <c r="Y782" s="5" t="n">
        <v>0</v>
      </c>
      <c r="Z782" s="5" t="n">
        <v>1</v>
      </c>
      <c r="AA782" s="5" t="str">
        <f aca="false">IF(Y782&gt;Z782,"Win",IF(Y782&lt;Z782,"Loss","Draw"))</f>
        <v>Loss</v>
      </c>
      <c r="AB782" s="5" t="s">
        <v>98</v>
      </c>
      <c r="AC782" s="5" t="s">
        <v>99</v>
      </c>
      <c r="AD782" s="5" t="s">
        <v>397</v>
      </c>
      <c r="AE782" s="5" t="s">
        <v>2353</v>
      </c>
      <c r="AF782" s="5" t="str">
        <f aca="false">IF(AD782&lt;AE782,AD782,AE782)</f>
        <v>Archers, Barbarian Barrel, Dark Prince, Graveyard, Ice Spirit, Poison, Skeletons, Tesla</v>
      </c>
      <c r="AG782" s="5" t="str">
        <f aca="false">IF(AD782&lt;AE782,AE782,AD782)</f>
        <v>Berserker, Cannon, Fire Spirit, Giant Snowball, Goblin Demolisher, Goblin Drill, Knight, Poison</v>
      </c>
      <c r="AH782" s="5" t="str">
        <f aca="false">IF(AD782=AF782,AA782,IF(AA782="Win","Loss",IF(AA782="Loss","Win","Draw")))</f>
        <v>Loss</v>
      </c>
      <c r="AI782" s="5" t="s">
        <v>123</v>
      </c>
    </row>
    <row r="783" customFormat="false" ht="16.5" hidden="false" customHeight="true" outlineLevel="0" collapsed="false">
      <c r="A783" s="5" t="s">
        <v>2350</v>
      </c>
      <c r="B783" s="5" t="n">
        <v>2</v>
      </c>
      <c r="C783" s="5" t="s">
        <v>1790</v>
      </c>
      <c r="D783" s="5" t="s">
        <v>1791</v>
      </c>
      <c r="E783" s="6" t="s">
        <v>2351</v>
      </c>
      <c r="F783" s="5" t="s">
        <v>2352</v>
      </c>
      <c r="G783" s="5" t="s">
        <v>2354</v>
      </c>
      <c r="H783" s="5" t="s">
        <v>408</v>
      </c>
      <c r="I783" s="5" t="s">
        <v>210</v>
      </c>
      <c r="J783" s="5" t="s">
        <v>199</v>
      </c>
      <c r="K783" s="5" t="s">
        <v>132</v>
      </c>
      <c r="L783" s="5" t="s">
        <v>227</v>
      </c>
      <c r="M783" s="5" t="s">
        <v>231</v>
      </c>
      <c r="N783" s="5" t="s">
        <v>202</v>
      </c>
      <c r="O783" s="5" t="s">
        <v>146</v>
      </c>
      <c r="P783" s="5" t="s">
        <v>112</v>
      </c>
      <c r="Q783" s="5" t="s">
        <v>82</v>
      </c>
      <c r="R783" s="5" t="s">
        <v>181</v>
      </c>
      <c r="S783" s="5" t="s">
        <v>144</v>
      </c>
      <c r="T783" s="5" t="s">
        <v>182</v>
      </c>
      <c r="U783" s="5" t="s">
        <v>154</v>
      </c>
      <c r="V783" s="5" t="s">
        <v>93</v>
      </c>
      <c r="W783" s="5" t="s">
        <v>97</v>
      </c>
      <c r="X783" s="5" t="s">
        <v>167</v>
      </c>
      <c r="Y783" s="5" t="n">
        <v>1</v>
      </c>
      <c r="Z783" s="5" t="n">
        <v>0</v>
      </c>
      <c r="AA783" s="5" t="str">
        <f aca="false">IF(Y783&gt;Z783,"Win",IF(Y783&lt;Z783,"Loss","Draw"))</f>
        <v>Win</v>
      </c>
      <c r="AB783" s="5" t="s">
        <v>98</v>
      </c>
      <c r="AC783" s="5" t="s">
        <v>99</v>
      </c>
      <c r="AD783" s="5" t="s">
        <v>2355</v>
      </c>
      <c r="AE783" s="5" t="s">
        <v>2356</v>
      </c>
      <c r="AF783" s="5" t="str">
        <f aca="false">IF(AD783&lt;AE783,AD783,AE783)</f>
        <v>Archers, Electro Spirit, Hog Rider, Lightning, Monk, Skeletons, Tesla, The Log</v>
      </c>
      <c r="AG783" s="5" t="str">
        <f aca="false">IF(AD783&lt;AE783,AE783,AD783)</f>
        <v>Arrows, Golden Knight, Lumberjack, Mega Knight, Mother Witch, Ram Rider, Skeleton Dragons, Zappies</v>
      </c>
      <c r="AH783" s="5" t="str">
        <f aca="false">IF(AD783=AF783,AA783,IF(AA783="Win","Loss",IF(AA783="Loss","Win","Draw")))</f>
        <v>Loss</v>
      </c>
      <c r="AI783" s="5" t="s">
        <v>123</v>
      </c>
    </row>
    <row r="784" customFormat="false" ht="16.5" hidden="false" customHeight="true" outlineLevel="0" collapsed="false">
      <c r="A784" s="5" t="s">
        <v>2350</v>
      </c>
      <c r="B784" s="5" t="n">
        <v>3</v>
      </c>
      <c r="C784" s="5" t="s">
        <v>1790</v>
      </c>
      <c r="D784" s="5" t="s">
        <v>1791</v>
      </c>
      <c r="E784" s="6" t="s">
        <v>2351</v>
      </c>
      <c r="F784" s="5" t="s">
        <v>2352</v>
      </c>
      <c r="G784" s="5" t="s">
        <v>2357</v>
      </c>
      <c r="H784" s="5" t="s">
        <v>408</v>
      </c>
      <c r="I784" s="5" t="s">
        <v>116</v>
      </c>
      <c r="J784" s="5" t="s">
        <v>181</v>
      </c>
      <c r="K784" s="5" t="s">
        <v>1087</v>
      </c>
      <c r="L784" s="5" t="s">
        <v>119</v>
      </c>
      <c r="M784" s="5" t="s">
        <v>191</v>
      </c>
      <c r="N784" s="5" t="s">
        <v>655</v>
      </c>
      <c r="O784" s="5" t="s">
        <v>226</v>
      </c>
      <c r="P784" s="5" t="s">
        <v>257</v>
      </c>
      <c r="Q784" s="5" t="s">
        <v>140</v>
      </c>
      <c r="R784" s="5" t="s">
        <v>141</v>
      </c>
      <c r="S784" s="5" t="s">
        <v>287</v>
      </c>
      <c r="T784" s="5" t="s">
        <v>113</v>
      </c>
      <c r="U784" s="5" t="s">
        <v>303</v>
      </c>
      <c r="V784" s="5" t="s">
        <v>336</v>
      </c>
      <c r="W784" s="5" t="s">
        <v>94</v>
      </c>
      <c r="X784" s="5" t="s">
        <v>226</v>
      </c>
      <c r="Y784" s="5" t="n">
        <v>0</v>
      </c>
      <c r="Z784" s="5" t="n">
        <v>1</v>
      </c>
      <c r="AA784" s="5" t="str">
        <f aca="false">IF(Y784&gt;Z784,"Win",IF(Y784&lt;Z784,"Loss","Draw"))</f>
        <v>Loss</v>
      </c>
      <c r="AB784" s="5" t="s">
        <v>98</v>
      </c>
      <c r="AC784" s="5" t="s">
        <v>99</v>
      </c>
      <c r="AD784" s="5" t="s">
        <v>2358</v>
      </c>
      <c r="AE784" s="5" t="s">
        <v>2359</v>
      </c>
      <c r="AF784" s="5" t="str">
        <f aca="false">IF(AD784&lt;AE784,AD784,AE784)</f>
        <v>Bomb Tower, Fireball, Magic Archer, Miner, Spear Goblins, Tornado, Valkyrie, Wall Breakers</v>
      </c>
      <c r="AG784" s="5" t="str">
        <f aca="false">IF(AD784&lt;AE784,AE784,AD784)</f>
        <v>Cannon Cart, Goblin Gang, Ice Wizard, Miner, Minion Horde, Monk, Mortar, Vines</v>
      </c>
      <c r="AH784" s="5" t="str">
        <f aca="false">IF(AD784=AF784,AA784,IF(AA784="Win","Loss",IF(AA784="Loss","Win","Draw")))</f>
        <v>Win</v>
      </c>
      <c r="AI784" s="5" t="s">
        <v>123</v>
      </c>
    </row>
    <row r="785" customFormat="false" ht="16.5" hidden="false" customHeight="true" outlineLevel="0" collapsed="false">
      <c r="A785" s="5" t="s">
        <v>2360</v>
      </c>
      <c r="B785" s="5" t="n">
        <v>1</v>
      </c>
      <c r="C785" s="5" t="s">
        <v>1790</v>
      </c>
      <c r="D785" s="5" t="s">
        <v>1791</v>
      </c>
      <c r="E785" s="5" t="s">
        <v>2361</v>
      </c>
      <c r="F785" s="5" t="s">
        <v>2362</v>
      </c>
      <c r="G785" s="5" t="s">
        <v>2363</v>
      </c>
      <c r="H785" s="5" t="s">
        <v>216</v>
      </c>
      <c r="I785" s="5" t="s">
        <v>271</v>
      </c>
      <c r="J785" s="5" t="s">
        <v>115</v>
      </c>
      <c r="K785" s="5" t="s">
        <v>144</v>
      </c>
      <c r="L785" s="5" t="s">
        <v>183</v>
      </c>
      <c r="M785" s="5" t="s">
        <v>93</v>
      </c>
      <c r="N785" s="5" t="s">
        <v>182</v>
      </c>
      <c r="O785" s="5" t="s">
        <v>109</v>
      </c>
      <c r="P785" s="5" t="s">
        <v>167</v>
      </c>
      <c r="Q785" s="5" t="s">
        <v>169</v>
      </c>
      <c r="R785" s="5" t="s">
        <v>199</v>
      </c>
      <c r="S785" s="5" t="s">
        <v>200</v>
      </c>
      <c r="T785" s="5" t="s">
        <v>191</v>
      </c>
      <c r="U785" s="5" t="s">
        <v>133</v>
      </c>
      <c r="V785" s="5" t="s">
        <v>94</v>
      </c>
      <c r="W785" s="5" t="s">
        <v>136</v>
      </c>
      <c r="X785" s="5" t="s">
        <v>336</v>
      </c>
      <c r="Y785" s="5" t="n">
        <v>1</v>
      </c>
      <c r="Z785" s="5" t="n">
        <v>0</v>
      </c>
      <c r="AA785" s="5" t="str">
        <f aca="false">IF(Y785&gt;Z785,"Win",IF(Y785&lt;Z785,"Loss","Draw"))</f>
        <v>Win</v>
      </c>
      <c r="AB785" s="5" t="s">
        <v>98</v>
      </c>
      <c r="AC785" s="5" t="s">
        <v>99</v>
      </c>
      <c r="AD785" s="5" t="s">
        <v>2364</v>
      </c>
      <c r="AE785" s="5" t="s">
        <v>2365</v>
      </c>
      <c r="AF785" s="5" t="str">
        <f aca="false">IF(AD785&lt;AE785,AD785,AE785)</f>
        <v>Baby Dragon, Fireball, Goblin Cage, Golden Knight, Golem, Ice Wizard, Night Witch, Tornado</v>
      </c>
      <c r="AG785" s="5" t="str">
        <f aca="false">IF(AD785&lt;AE785,AE785,AD785)</f>
        <v>Earthquake, Electro Spirit, Firecracker, Goblins, Hog Rider, Ronin, Tesla, The Log</v>
      </c>
      <c r="AH785" s="5" t="str">
        <f aca="false">IF(AD785=AF785,AA785,IF(AA785="Win","Loss",IF(AA785="Loss","Win","Draw")))</f>
        <v>Loss</v>
      </c>
      <c r="AI785" s="5" t="s">
        <v>123</v>
      </c>
    </row>
    <row r="786" customFormat="false" ht="16.5" hidden="false" customHeight="true" outlineLevel="0" collapsed="false">
      <c r="A786" s="5" t="s">
        <v>2360</v>
      </c>
      <c r="B786" s="5" t="n">
        <v>2</v>
      </c>
      <c r="C786" s="5" t="s">
        <v>1790</v>
      </c>
      <c r="D786" s="5" t="s">
        <v>1791</v>
      </c>
      <c r="E786" s="5" t="s">
        <v>2361</v>
      </c>
      <c r="F786" s="5" t="s">
        <v>2362</v>
      </c>
      <c r="G786" s="5" t="s">
        <v>2366</v>
      </c>
      <c r="H786" s="5" t="s">
        <v>81</v>
      </c>
      <c r="I786" s="5" t="s">
        <v>239</v>
      </c>
      <c r="J786" s="5" t="s">
        <v>180</v>
      </c>
      <c r="K786" s="5" t="s">
        <v>132</v>
      </c>
      <c r="L786" s="5" t="s">
        <v>327</v>
      </c>
      <c r="M786" s="5" t="s">
        <v>257</v>
      </c>
      <c r="N786" s="5" t="s">
        <v>91</v>
      </c>
      <c r="O786" s="5" t="s">
        <v>227</v>
      </c>
      <c r="P786" s="5" t="s">
        <v>202</v>
      </c>
      <c r="Q786" s="5" t="s">
        <v>412</v>
      </c>
      <c r="R786" s="5" t="s">
        <v>147</v>
      </c>
      <c r="S786" s="5" t="s">
        <v>132</v>
      </c>
      <c r="T786" s="5" t="s">
        <v>240</v>
      </c>
      <c r="U786" s="5" t="s">
        <v>146</v>
      </c>
      <c r="V786" s="5" t="s">
        <v>182</v>
      </c>
      <c r="W786" s="5" t="s">
        <v>135</v>
      </c>
      <c r="X786" s="5" t="s">
        <v>112</v>
      </c>
      <c r="Y786" s="5" t="n">
        <v>1</v>
      </c>
      <c r="Z786" s="5" t="n">
        <v>0</v>
      </c>
      <c r="AA786" s="5" t="str">
        <f aca="false">IF(Y786&gt;Z786,"Win",IF(Y786&lt;Z786,"Loss","Draw"))</f>
        <v>Win</v>
      </c>
      <c r="AB786" s="5" t="s">
        <v>98</v>
      </c>
      <c r="AC786" s="5" t="s">
        <v>99</v>
      </c>
      <c r="AD786" s="5" t="s">
        <v>2248</v>
      </c>
      <c r="AE786" s="5" t="s">
        <v>2367</v>
      </c>
      <c r="AF786" s="5" t="str">
        <f aca="false">IF(AD786&lt;AE786,AD786,AE786)</f>
        <v>Arrows, Bandit, Hog Rider, Lumberjack, P.E.K.K.A, Skeleton Dragons, Spirit Empress, Zap</v>
      </c>
      <c r="AG786" s="5" t="str">
        <f aca="false">IF(AD786&lt;AE786,AE786,AD786)</f>
        <v>Barbarian Barrel, Battle Ram, Giant Skeleton, Lumberjack, Mother Witch, Vines, Wizard, Zappies</v>
      </c>
      <c r="AH786" s="5" t="str">
        <f aca="false">IF(AD786=AF786,AA786,IF(AA786="Win","Loss",IF(AA786="Loss","Win","Draw")))</f>
        <v>Loss</v>
      </c>
      <c r="AI786" s="5" t="s">
        <v>123</v>
      </c>
    </row>
    <row r="787" customFormat="false" ht="16.5" hidden="false" customHeight="true" outlineLevel="0" collapsed="false">
      <c r="A787" s="5" t="s">
        <v>2368</v>
      </c>
      <c r="B787" s="5" t="n">
        <v>1</v>
      </c>
      <c r="C787" s="5" t="s">
        <v>1790</v>
      </c>
      <c r="D787" s="5" t="s">
        <v>1791</v>
      </c>
      <c r="E787" s="5" t="s">
        <v>2104</v>
      </c>
      <c r="F787" s="5" t="s">
        <v>2105</v>
      </c>
      <c r="G787" s="5" t="s">
        <v>2369</v>
      </c>
      <c r="H787" s="5" t="s">
        <v>408</v>
      </c>
      <c r="I787" s="5" t="s">
        <v>116</v>
      </c>
      <c r="J787" s="5" t="s">
        <v>115</v>
      </c>
      <c r="K787" s="5" t="s">
        <v>114</v>
      </c>
      <c r="L787" s="5" t="s">
        <v>118</v>
      </c>
      <c r="M787" s="5" t="s">
        <v>109</v>
      </c>
      <c r="N787" s="5" t="s">
        <v>176</v>
      </c>
      <c r="O787" s="5" t="s">
        <v>94</v>
      </c>
      <c r="P787" s="5" t="s">
        <v>91</v>
      </c>
      <c r="Q787" s="5" t="s">
        <v>90</v>
      </c>
      <c r="R787" s="5" t="s">
        <v>181</v>
      </c>
      <c r="S787" s="5" t="s">
        <v>96</v>
      </c>
      <c r="T787" s="5" t="s">
        <v>167</v>
      </c>
      <c r="U787" s="5" t="s">
        <v>97</v>
      </c>
      <c r="V787" s="5" t="s">
        <v>94</v>
      </c>
      <c r="W787" s="5" t="s">
        <v>95</v>
      </c>
      <c r="X787" s="5" t="s">
        <v>93</v>
      </c>
      <c r="Y787" s="5" t="n">
        <v>1</v>
      </c>
      <c r="Z787" s="5" t="n">
        <v>0</v>
      </c>
      <c r="AA787" s="5" t="str">
        <f aca="false">IF(Y787&gt;Z787,"Win",IF(Y787&lt;Z787,"Loss","Draw"))</f>
        <v>Win</v>
      </c>
      <c r="AB787" s="5" t="s">
        <v>98</v>
      </c>
      <c r="AC787" s="5" t="s">
        <v>99</v>
      </c>
      <c r="AD787" s="5" t="s">
        <v>692</v>
      </c>
      <c r="AE787" s="5" t="s">
        <v>1085</v>
      </c>
      <c r="AF787" s="5" t="str">
        <f aca="false">IF(AD787&lt;AE787,AD787,AE787)</f>
        <v>Barbarian Barrel, Dart Goblin, Fireball, Goblins, Mortar, Rascals, Ronin, Skeleton Barrel</v>
      </c>
      <c r="AG787" s="5" t="str">
        <f aca="false">IF(AD787&lt;AE787,AE787,AD787)</f>
        <v>Electro Spirit, Fireball, Fisherman, Hunter, Monk, Royal Giant, Skeletons, The Log</v>
      </c>
      <c r="AH787" s="5" t="str">
        <f aca="false">IF(AD787=AF787,AA787,IF(AA787="Win","Loss",IF(AA787="Loss","Win","Draw")))</f>
        <v>Win</v>
      </c>
      <c r="AI787" s="5" t="s">
        <v>123</v>
      </c>
    </row>
    <row r="788" customFormat="false" ht="16.5" hidden="false" customHeight="true" outlineLevel="0" collapsed="false">
      <c r="A788" s="5" t="s">
        <v>2368</v>
      </c>
      <c r="B788" s="5" t="n">
        <v>2</v>
      </c>
      <c r="C788" s="5" t="s">
        <v>1790</v>
      </c>
      <c r="D788" s="5" t="s">
        <v>1791</v>
      </c>
      <c r="E788" s="5" t="s">
        <v>2104</v>
      </c>
      <c r="F788" s="5" t="s">
        <v>2105</v>
      </c>
      <c r="G788" s="5" t="s">
        <v>2370</v>
      </c>
      <c r="H788" s="5" t="s">
        <v>216</v>
      </c>
      <c r="I788" s="5" t="s">
        <v>293</v>
      </c>
      <c r="J788" s="5" t="s">
        <v>131</v>
      </c>
      <c r="K788" s="5" t="s">
        <v>84</v>
      </c>
      <c r="L788" s="5" t="s">
        <v>88</v>
      </c>
      <c r="M788" s="5" t="s">
        <v>327</v>
      </c>
      <c r="N788" s="5" t="s">
        <v>89</v>
      </c>
      <c r="O788" s="5" t="s">
        <v>85</v>
      </c>
      <c r="P788" s="5" t="s">
        <v>87</v>
      </c>
      <c r="Q788" s="5" t="s">
        <v>140</v>
      </c>
      <c r="R788" s="5" t="s">
        <v>141</v>
      </c>
      <c r="S788" s="5" t="s">
        <v>142</v>
      </c>
      <c r="T788" s="5" t="s">
        <v>109</v>
      </c>
      <c r="U788" s="5" t="s">
        <v>111</v>
      </c>
      <c r="V788" s="5" t="s">
        <v>143</v>
      </c>
      <c r="W788" s="5" t="s">
        <v>120</v>
      </c>
      <c r="X788" s="5" t="s">
        <v>129</v>
      </c>
      <c r="Y788" s="5" t="n">
        <v>0</v>
      </c>
      <c r="Z788" s="5" t="n">
        <v>1</v>
      </c>
      <c r="AA788" s="5" t="str">
        <f aca="false">IF(Y788&gt;Z788,"Win",IF(Y788&lt;Z788,"Loss","Draw"))</f>
        <v>Loss</v>
      </c>
      <c r="AB788" s="5" t="s">
        <v>98</v>
      </c>
      <c r="AC788" s="5" t="s">
        <v>99</v>
      </c>
      <c r="AD788" s="5" t="s">
        <v>2371</v>
      </c>
      <c r="AE788" s="5" t="s">
        <v>2372</v>
      </c>
      <c r="AF788" s="5" t="str">
        <f aca="false">IF(AD788&lt;AE788,AD788,AE788)</f>
        <v>Berserker, Furnace, Giant Skeleton, Giant Snowball, Goblin Hut, Graveyard, Mega Minion, Poison</v>
      </c>
      <c r="AG788" s="5" t="str">
        <f aca="false">IF(AD788&lt;AE788,AE788,AD788)</f>
        <v>Fire Spirit, Goblin Barrel, Ice Spirit, Inferno Tower, Magic Archer, Ronin, Royal Delivery, Wall Breakers</v>
      </c>
      <c r="AH788" s="5" t="str">
        <f aca="false">IF(AD788=AF788,AA788,IF(AA788="Win","Loss",IF(AA788="Loss","Win","Draw")))</f>
        <v>Loss</v>
      </c>
      <c r="AI788" s="5" t="s">
        <v>123</v>
      </c>
    </row>
    <row r="789" customFormat="false" ht="16.5" hidden="false" customHeight="true" outlineLevel="0" collapsed="false">
      <c r="A789" s="5" t="s">
        <v>2368</v>
      </c>
      <c r="B789" s="5" t="n">
        <v>3</v>
      </c>
      <c r="C789" s="5" t="s">
        <v>1790</v>
      </c>
      <c r="D789" s="5" t="s">
        <v>1791</v>
      </c>
      <c r="E789" s="5" t="s">
        <v>2104</v>
      </c>
      <c r="F789" s="5" t="s">
        <v>2105</v>
      </c>
      <c r="G789" s="5" t="s">
        <v>2373</v>
      </c>
      <c r="H789" s="5" t="s">
        <v>216</v>
      </c>
      <c r="I789" s="5" t="s">
        <v>144</v>
      </c>
      <c r="J789" s="5" t="s">
        <v>209</v>
      </c>
      <c r="K789" s="5" t="s">
        <v>210</v>
      </c>
      <c r="L789" s="5" t="s">
        <v>182</v>
      </c>
      <c r="M789" s="5" t="s">
        <v>143</v>
      </c>
      <c r="N789" s="5" t="s">
        <v>97</v>
      </c>
      <c r="O789" s="5" t="s">
        <v>154</v>
      </c>
      <c r="P789" s="5" t="s">
        <v>167</v>
      </c>
      <c r="Q789" s="5" t="s">
        <v>239</v>
      </c>
      <c r="R789" s="5" t="s">
        <v>180</v>
      </c>
      <c r="S789" s="5" t="s">
        <v>132</v>
      </c>
      <c r="T789" s="5" t="s">
        <v>83</v>
      </c>
      <c r="U789" s="5" t="s">
        <v>257</v>
      </c>
      <c r="V789" s="5" t="s">
        <v>202</v>
      </c>
      <c r="W789" s="5" t="s">
        <v>91</v>
      </c>
      <c r="X789" s="5" t="s">
        <v>327</v>
      </c>
      <c r="Y789" s="5" t="n">
        <v>1</v>
      </c>
      <c r="Z789" s="5" t="n">
        <v>0</v>
      </c>
      <c r="AA789" s="5" t="str">
        <f aca="false">IF(Y789&gt;Z789,"Win",IF(Y789&lt;Z789,"Loss","Draw"))</f>
        <v>Win</v>
      </c>
      <c r="AB789" s="5" t="s">
        <v>98</v>
      </c>
      <c r="AC789" s="5" t="s">
        <v>99</v>
      </c>
      <c r="AD789" s="5" t="s">
        <v>2374</v>
      </c>
      <c r="AE789" s="5" t="s">
        <v>2107</v>
      </c>
      <c r="AF789" s="5" t="str">
        <f aca="false">IF(AD789&lt;AE789,AD789,AE789)</f>
        <v>Barbarian Barrel, Battle Ram, Dark Prince, Giant Skeleton, Lumberjack, Vines, Wizard, Zappies</v>
      </c>
      <c r="AG789" s="5" t="str">
        <f aca="false">IF(AD789&lt;AE789,AE789,AD789)</f>
        <v>Hog Rider, Ice Spirit, Lightning, Mega Knight, Musketeer, Skeletons, Tesla, The Log</v>
      </c>
      <c r="AH789" s="5" t="str">
        <f aca="false">IF(AD789=AF789,AA789,IF(AA789="Win","Loss",IF(AA789="Loss","Win","Draw")))</f>
        <v>Loss</v>
      </c>
      <c r="AI789" s="5" t="s">
        <v>123</v>
      </c>
    </row>
    <row r="790" customFormat="false" ht="16.5" hidden="false" customHeight="true" outlineLevel="0" collapsed="false">
      <c r="A790" s="5" t="s">
        <v>2375</v>
      </c>
      <c r="B790" s="5" t="n">
        <v>1</v>
      </c>
      <c r="C790" s="5" t="s">
        <v>1790</v>
      </c>
      <c r="D790" s="5" t="s">
        <v>1791</v>
      </c>
      <c r="E790" s="5" t="s">
        <v>1692</v>
      </c>
      <c r="F790" s="5" t="s">
        <v>1693</v>
      </c>
      <c r="G790" s="5" t="s">
        <v>2376</v>
      </c>
      <c r="H790" s="5" t="s">
        <v>216</v>
      </c>
      <c r="I790" s="5" t="s">
        <v>239</v>
      </c>
      <c r="J790" s="5" t="s">
        <v>199</v>
      </c>
      <c r="K790" s="5" t="s">
        <v>210</v>
      </c>
      <c r="L790" s="5" t="s">
        <v>109</v>
      </c>
      <c r="M790" s="5" t="s">
        <v>227</v>
      </c>
      <c r="N790" s="5" t="s">
        <v>202</v>
      </c>
      <c r="O790" s="5" t="s">
        <v>112</v>
      </c>
      <c r="P790" s="5" t="s">
        <v>146</v>
      </c>
      <c r="Q790" s="5" t="s">
        <v>168</v>
      </c>
      <c r="R790" s="5" t="s">
        <v>141</v>
      </c>
      <c r="S790" s="5" t="s">
        <v>144</v>
      </c>
      <c r="T790" s="5" t="s">
        <v>109</v>
      </c>
      <c r="U790" s="5" t="s">
        <v>154</v>
      </c>
      <c r="V790" s="5" t="s">
        <v>97</v>
      </c>
      <c r="W790" s="5" t="s">
        <v>93</v>
      </c>
      <c r="X790" s="5" t="s">
        <v>91</v>
      </c>
      <c r="Y790" s="5" t="n">
        <v>1</v>
      </c>
      <c r="Z790" s="5" t="n">
        <v>0</v>
      </c>
      <c r="AA790" s="5" t="str">
        <f aca="false">IF(Y790&gt;Z790,"Win",IF(Y790&lt;Z790,"Loss","Draw"))</f>
        <v>Win</v>
      </c>
      <c r="AB790" s="5" t="s">
        <v>98</v>
      </c>
      <c r="AC790" s="5" t="s">
        <v>99</v>
      </c>
      <c r="AD790" s="5" t="s">
        <v>1395</v>
      </c>
      <c r="AE790" s="5" t="s">
        <v>223</v>
      </c>
      <c r="AF790" s="5" t="str">
        <f aca="false">IF(AD790&lt;AE790,AD790,AE790)</f>
        <v>Arrows, Battle Ram, Golden Knight, Mega Knight, Mother Witch, Ronin, Skeleton Dragons, Zappies</v>
      </c>
      <c r="AG790" s="5" t="str">
        <f aca="false">IF(AD790&lt;AE790,AE790,AD790)</f>
        <v>Barbarian Barrel, Electro Spirit, Lightning, Magic Archer, Ronin, Royal Hogs, Skeletons, Tesla</v>
      </c>
      <c r="AH790" s="5" t="str">
        <f aca="false">IF(AD790=AF790,AA790,IF(AA790="Win","Loss",IF(AA790="Loss","Win","Draw")))</f>
        <v>Win</v>
      </c>
      <c r="AI790" s="5" t="s">
        <v>123</v>
      </c>
    </row>
    <row r="791" customFormat="false" ht="16.5" hidden="false" customHeight="true" outlineLevel="0" collapsed="false">
      <c r="A791" s="5" t="s">
        <v>2375</v>
      </c>
      <c r="B791" s="5" t="n">
        <v>2</v>
      </c>
      <c r="C791" s="5" t="s">
        <v>1790</v>
      </c>
      <c r="D791" s="5" t="s">
        <v>1791</v>
      </c>
      <c r="E791" s="5" t="s">
        <v>1692</v>
      </c>
      <c r="F791" s="5" t="s">
        <v>1693</v>
      </c>
      <c r="G791" s="5" t="s">
        <v>2377</v>
      </c>
      <c r="H791" s="5" t="s">
        <v>216</v>
      </c>
      <c r="I791" s="5" t="s">
        <v>90</v>
      </c>
      <c r="J791" s="5" t="s">
        <v>181</v>
      </c>
      <c r="K791" s="5" t="s">
        <v>132</v>
      </c>
      <c r="L791" s="5" t="s">
        <v>93</v>
      </c>
      <c r="M791" s="5" t="s">
        <v>96</v>
      </c>
      <c r="N791" s="5" t="s">
        <v>95</v>
      </c>
      <c r="O791" s="5" t="s">
        <v>94</v>
      </c>
      <c r="P791" s="5" t="s">
        <v>167</v>
      </c>
      <c r="Q791" s="5" t="s">
        <v>90</v>
      </c>
      <c r="R791" s="5" t="s">
        <v>181</v>
      </c>
      <c r="S791" s="5" t="s">
        <v>375</v>
      </c>
      <c r="T791" s="5" t="s">
        <v>117</v>
      </c>
      <c r="U791" s="5" t="s">
        <v>94</v>
      </c>
      <c r="V791" s="5" t="s">
        <v>95</v>
      </c>
      <c r="W791" s="5" t="s">
        <v>167</v>
      </c>
      <c r="X791" s="5" t="s">
        <v>174</v>
      </c>
      <c r="Y791" s="5" t="n">
        <v>0</v>
      </c>
      <c r="Z791" s="5" t="n">
        <v>1</v>
      </c>
      <c r="AA791" s="5" t="str">
        <f aca="false">IF(Y791&gt;Z791,"Win",IF(Y791&lt;Z791,"Loss","Draw"))</f>
        <v>Loss</v>
      </c>
      <c r="AB791" s="5" t="s">
        <v>98</v>
      </c>
      <c r="AC791" s="5" t="s">
        <v>99</v>
      </c>
      <c r="AD791" s="5" t="s">
        <v>2378</v>
      </c>
      <c r="AE791" s="5" t="s">
        <v>2379</v>
      </c>
      <c r="AF791" s="5" t="str">
        <f aca="false">IF(AD791&lt;AE791,AD791,AE791)</f>
        <v>Electro Spirit, Fireball, Fisherman, Hunter, Lumberjack, Monk, Royal Giant, The Log</v>
      </c>
      <c r="AG791" s="5" t="str">
        <f aca="false">IF(AD791&lt;AE791,AE791,AD791)</f>
        <v>Executioner, Fireball, Fisherman, Heal Spirit, Minions, Monk, Royal Giant, The Log</v>
      </c>
      <c r="AH791" s="5" t="str">
        <f aca="false">IF(AD791=AF791,AA791,IF(AA791="Win","Loss",IF(AA791="Loss","Win","Draw")))</f>
        <v>Loss</v>
      </c>
      <c r="AI791" s="5" t="s">
        <v>123</v>
      </c>
    </row>
    <row r="792" customFormat="false" ht="16.5" hidden="false" customHeight="true" outlineLevel="0" collapsed="false">
      <c r="A792" s="5" t="s">
        <v>2375</v>
      </c>
      <c r="B792" s="5" t="n">
        <v>3</v>
      </c>
      <c r="C792" s="5" t="s">
        <v>1790</v>
      </c>
      <c r="D792" s="5" t="s">
        <v>1791</v>
      </c>
      <c r="E792" s="5" t="s">
        <v>1692</v>
      </c>
      <c r="F792" s="5" t="s">
        <v>1693</v>
      </c>
      <c r="G792" s="5" t="s">
        <v>2380</v>
      </c>
      <c r="H792" s="5" t="s">
        <v>216</v>
      </c>
      <c r="I792" s="5" t="s">
        <v>142</v>
      </c>
      <c r="J792" s="5" t="s">
        <v>175</v>
      </c>
      <c r="K792" s="5" t="s">
        <v>140</v>
      </c>
      <c r="L792" s="5" t="s">
        <v>143</v>
      </c>
      <c r="M792" s="5" t="s">
        <v>176</v>
      </c>
      <c r="N792" s="5" t="s">
        <v>120</v>
      </c>
      <c r="O792" s="5" t="s">
        <v>87</v>
      </c>
      <c r="P792" s="5" t="s">
        <v>144</v>
      </c>
      <c r="Q792" s="5" t="s">
        <v>84</v>
      </c>
      <c r="R792" s="5" t="s">
        <v>199</v>
      </c>
      <c r="S792" s="5" t="s">
        <v>107</v>
      </c>
      <c r="T792" s="5" t="s">
        <v>89</v>
      </c>
      <c r="U792" s="5" t="s">
        <v>88</v>
      </c>
      <c r="V792" s="5" t="s">
        <v>111</v>
      </c>
      <c r="W792" s="5" t="s">
        <v>87</v>
      </c>
      <c r="X792" s="5" t="s">
        <v>227</v>
      </c>
      <c r="Y792" s="5" t="n">
        <v>1</v>
      </c>
      <c r="Z792" s="5" t="n">
        <v>0</v>
      </c>
      <c r="AA792" s="5" t="str">
        <f aca="false">IF(Y792&gt;Z792,"Win",IF(Y792&lt;Z792,"Loss","Draw"))</f>
        <v>Win</v>
      </c>
      <c r="AB792" s="5" t="s">
        <v>98</v>
      </c>
      <c r="AC792" s="5" t="s">
        <v>99</v>
      </c>
      <c r="AD792" s="5" t="s">
        <v>2381</v>
      </c>
      <c r="AE792" s="5" t="s">
        <v>2382</v>
      </c>
      <c r="AF792" s="5" t="str">
        <f aca="false">IF(AD792&lt;AE792,AD792,AE792)</f>
        <v>Berserker, Boss Bandit, Dart Goblin, Goblin Barrel, Ice Spirit, Royal Delivery, Tesla, Wall Breakers</v>
      </c>
      <c r="AG792" s="5" t="str">
        <f aca="false">IF(AD792&lt;AE792,AE792,AD792)</f>
        <v>Berserker, Fire Spirit, Giant Snowball, Goblin Drill, Goblin Hut, Golden Knight, Mother Witch, Poison</v>
      </c>
      <c r="AH792" s="5" t="str">
        <f aca="false">IF(AD792=AF792,AA792,IF(AA792="Win","Loss",IF(AA792="Loss","Win","Draw")))</f>
        <v>Win</v>
      </c>
      <c r="AI792" s="5" t="s">
        <v>123</v>
      </c>
    </row>
    <row r="793" customFormat="false" ht="16.5" hidden="false" customHeight="true" outlineLevel="0" collapsed="false">
      <c r="A793" s="5" t="s">
        <v>2383</v>
      </c>
      <c r="B793" s="5" t="n">
        <v>1</v>
      </c>
      <c r="C793" s="5" t="s">
        <v>1790</v>
      </c>
      <c r="D793" s="5" t="s">
        <v>1791</v>
      </c>
      <c r="E793" s="5" t="s">
        <v>2017</v>
      </c>
      <c r="F793" s="5" t="s">
        <v>2018</v>
      </c>
      <c r="G793" s="5" t="s">
        <v>2128</v>
      </c>
      <c r="H793" s="5" t="s">
        <v>81</v>
      </c>
      <c r="I793" s="5" t="s">
        <v>116</v>
      </c>
      <c r="J793" s="5" t="s">
        <v>115</v>
      </c>
      <c r="K793" s="5" t="s">
        <v>114</v>
      </c>
      <c r="L793" s="5" t="s">
        <v>118</v>
      </c>
      <c r="M793" s="5" t="s">
        <v>109</v>
      </c>
      <c r="N793" s="5" t="s">
        <v>176</v>
      </c>
      <c r="O793" s="5" t="s">
        <v>94</v>
      </c>
      <c r="P793" s="5" t="s">
        <v>93</v>
      </c>
      <c r="Q793" s="5" t="s">
        <v>107</v>
      </c>
      <c r="R793" s="5" t="s">
        <v>141</v>
      </c>
      <c r="S793" s="5" t="s">
        <v>84</v>
      </c>
      <c r="T793" s="5" t="s">
        <v>109</v>
      </c>
      <c r="U793" s="5" t="s">
        <v>88</v>
      </c>
      <c r="V793" s="5" t="s">
        <v>111</v>
      </c>
      <c r="W793" s="5" t="s">
        <v>97</v>
      </c>
      <c r="X793" s="5" t="s">
        <v>144</v>
      </c>
      <c r="Y793" s="5" t="n">
        <v>1</v>
      </c>
      <c r="Z793" s="5" t="n">
        <v>0</v>
      </c>
      <c r="AA793" s="5" t="str">
        <f aca="false">IF(Y793&gt;Z793,"Win",IF(Y793&lt;Z793,"Loss","Draw"))</f>
        <v>Win</v>
      </c>
      <c r="AB793" s="5" t="s">
        <v>98</v>
      </c>
      <c r="AC793" s="5" t="s">
        <v>99</v>
      </c>
      <c r="AD793" s="5" t="s">
        <v>2129</v>
      </c>
      <c r="AE793" s="5" t="s">
        <v>2039</v>
      </c>
      <c r="AF793" s="5" t="str">
        <f aca="false">IF(AD793&lt;AE793,AD793,AE793)</f>
        <v>Dart Goblin, Electro Spirit, Fireball, Goblins, Mortar, Rascals, Ronin, Skeleton Barrel</v>
      </c>
      <c r="AG793" s="5" t="str">
        <f aca="false">IF(AD793&lt;AE793,AE793,AD793)</f>
        <v>Fire Spirit, Giant Snowball, Goblin Drill, Magic Archer, Poison, Ronin, Skeletons, Tesla</v>
      </c>
      <c r="AH793" s="5" t="str">
        <f aca="false">IF(AD793=AF793,AA793,IF(AA793="Win","Loss",IF(AA793="Loss","Win","Draw")))</f>
        <v>Win</v>
      </c>
      <c r="AI793" s="5" t="s">
        <v>123</v>
      </c>
    </row>
    <row r="794" customFormat="false" ht="16.5" hidden="false" customHeight="true" outlineLevel="0" collapsed="false">
      <c r="A794" s="5" t="s">
        <v>2383</v>
      </c>
      <c r="B794" s="5" t="n">
        <v>2</v>
      </c>
      <c r="C794" s="5" t="s">
        <v>1790</v>
      </c>
      <c r="D794" s="5" t="s">
        <v>1791</v>
      </c>
      <c r="E794" s="5" t="s">
        <v>2017</v>
      </c>
      <c r="F794" s="5" t="s">
        <v>2018</v>
      </c>
      <c r="G794" s="5" t="s">
        <v>2130</v>
      </c>
      <c r="H794" s="5" t="s">
        <v>216</v>
      </c>
      <c r="I794" s="5" t="s">
        <v>210</v>
      </c>
      <c r="J794" s="5" t="s">
        <v>199</v>
      </c>
      <c r="K794" s="5" t="s">
        <v>132</v>
      </c>
      <c r="L794" s="5" t="s">
        <v>202</v>
      </c>
      <c r="M794" s="5" t="s">
        <v>146</v>
      </c>
      <c r="N794" s="5" t="s">
        <v>231</v>
      </c>
      <c r="O794" s="5" t="s">
        <v>257</v>
      </c>
      <c r="P794" s="5" t="s">
        <v>112</v>
      </c>
      <c r="Q794" s="5" t="s">
        <v>169</v>
      </c>
      <c r="R794" s="5" t="s">
        <v>199</v>
      </c>
      <c r="S794" s="5" t="s">
        <v>200</v>
      </c>
      <c r="T794" s="5" t="s">
        <v>136</v>
      </c>
      <c r="U794" s="5" t="s">
        <v>154</v>
      </c>
      <c r="V794" s="5" t="s">
        <v>191</v>
      </c>
      <c r="W794" s="5" t="s">
        <v>336</v>
      </c>
      <c r="X794" s="5" t="s">
        <v>91</v>
      </c>
      <c r="Y794" s="5" t="n">
        <v>0</v>
      </c>
      <c r="Z794" s="5" t="n">
        <v>1</v>
      </c>
      <c r="AA794" s="5" t="str">
        <f aca="false">IF(Y794&gt;Z794,"Win",IF(Y794&lt;Z794,"Loss","Draw"))</f>
        <v>Loss</v>
      </c>
      <c r="AB794" s="5" t="s">
        <v>98</v>
      </c>
      <c r="AC794" s="5" t="s">
        <v>99</v>
      </c>
      <c r="AD794" s="5" t="s">
        <v>2131</v>
      </c>
      <c r="AE794" s="5" t="s">
        <v>778</v>
      </c>
      <c r="AF794" s="5" t="str">
        <f aca="false">IF(AD794&lt;AE794,AD794,AE794)</f>
        <v>Arrows, Golden Knight, Lumberjack, Mega Knight, Ram Rider, Skeleton Dragons, Vines, Zappies</v>
      </c>
      <c r="AG794" s="5" t="str">
        <f aca="false">IF(AD794&lt;AE794,AE794,AD794)</f>
        <v>Baby Dragon, Barbarian Barrel, Goblin Cage, Golden Knight, Golem, Ice Wizard, Lightning, Tornado</v>
      </c>
      <c r="AH794" s="5" t="str">
        <f aca="false">IF(AD794=AF794,AA794,IF(AA794="Win","Loss",IF(AA794="Loss","Win","Draw")))</f>
        <v>Loss</v>
      </c>
      <c r="AI794" s="5" t="s">
        <v>123</v>
      </c>
    </row>
    <row r="795" customFormat="false" ht="16.5" hidden="false" customHeight="true" outlineLevel="0" collapsed="false">
      <c r="A795" s="5" t="s">
        <v>2383</v>
      </c>
      <c r="B795" s="5" t="n">
        <v>3</v>
      </c>
      <c r="C795" s="5" t="s">
        <v>1790</v>
      </c>
      <c r="D795" s="5" t="s">
        <v>1791</v>
      </c>
      <c r="E795" s="5" t="s">
        <v>2017</v>
      </c>
      <c r="F795" s="5" t="s">
        <v>2018</v>
      </c>
      <c r="G795" s="5" t="s">
        <v>2132</v>
      </c>
      <c r="H795" s="5" t="s">
        <v>216</v>
      </c>
      <c r="I795" s="5" t="s">
        <v>90</v>
      </c>
      <c r="J795" s="5" t="s">
        <v>181</v>
      </c>
      <c r="K795" s="5" t="s">
        <v>158</v>
      </c>
      <c r="L795" s="5" t="s">
        <v>87</v>
      </c>
      <c r="M795" s="5" t="s">
        <v>149</v>
      </c>
      <c r="N795" s="5" t="s">
        <v>117</v>
      </c>
      <c r="O795" s="5" t="s">
        <v>154</v>
      </c>
      <c r="P795" s="5" t="s">
        <v>91</v>
      </c>
      <c r="Q795" s="5" t="s">
        <v>90</v>
      </c>
      <c r="R795" s="5" t="s">
        <v>181</v>
      </c>
      <c r="S795" s="5" t="s">
        <v>149</v>
      </c>
      <c r="T795" s="5" t="s">
        <v>94</v>
      </c>
      <c r="U795" s="5" t="s">
        <v>95</v>
      </c>
      <c r="V795" s="5" t="s">
        <v>167</v>
      </c>
      <c r="W795" s="5" t="s">
        <v>146</v>
      </c>
      <c r="X795" s="5" t="s">
        <v>227</v>
      </c>
      <c r="Y795" s="5" t="n">
        <v>1</v>
      </c>
      <c r="Z795" s="5" t="n">
        <v>0</v>
      </c>
      <c r="AA795" s="5" t="str">
        <f aca="false">IF(Y795&gt;Z795,"Win",IF(Y795&lt;Z795,"Loss","Draw"))</f>
        <v>Win</v>
      </c>
      <c r="AB795" s="5" t="s">
        <v>98</v>
      </c>
      <c r="AC795" s="5" t="s">
        <v>99</v>
      </c>
      <c r="AD795" s="5" t="s">
        <v>2133</v>
      </c>
      <c r="AE795" s="5" t="s">
        <v>229</v>
      </c>
      <c r="AF795" s="5" t="str">
        <f aca="false">IF(AD795&lt;AE795,AD795,AE795)</f>
        <v>Barbarian Barrel, Berserker, Lightning, Minions, Monk, Royal Giant, Tombstone, Witch</v>
      </c>
      <c r="AG795" s="5" t="str">
        <f aca="false">IF(AD795&lt;AE795,AE795,AD795)</f>
        <v>Fireball, Fisherman, Monk, Mother Witch, Royal Giant, Skeleton Dragons, The Log, Tombstone</v>
      </c>
      <c r="AH795" s="5" t="str">
        <f aca="false">IF(AD795=AF795,AA795,IF(AA795="Win","Loss",IF(AA795="Loss","Win","Draw")))</f>
        <v>Win</v>
      </c>
      <c r="AI795" s="5" t="s">
        <v>123</v>
      </c>
    </row>
    <row r="796" customFormat="false" ht="16.5" hidden="false" customHeight="true" outlineLevel="0" collapsed="false">
      <c r="A796" s="5" t="s">
        <v>2384</v>
      </c>
      <c r="B796" s="5" t="n">
        <v>1</v>
      </c>
      <c r="C796" s="5" t="s">
        <v>1790</v>
      </c>
      <c r="D796" s="5" t="s">
        <v>1791</v>
      </c>
      <c r="E796" s="5" t="s">
        <v>1671</v>
      </c>
      <c r="F796" s="5" t="s">
        <v>1672</v>
      </c>
      <c r="G796" s="5" t="s">
        <v>1792</v>
      </c>
      <c r="H796" s="5" t="s">
        <v>216</v>
      </c>
      <c r="I796" s="5" t="s">
        <v>239</v>
      </c>
      <c r="J796" s="5" t="s">
        <v>141</v>
      </c>
      <c r="K796" s="5" t="s">
        <v>412</v>
      </c>
      <c r="L796" s="5" t="s">
        <v>92</v>
      </c>
      <c r="M796" s="5" t="s">
        <v>240</v>
      </c>
      <c r="N796" s="5" t="s">
        <v>135</v>
      </c>
      <c r="O796" s="5" t="s">
        <v>257</v>
      </c>
      <c r="P796" s="5" t="s">
        <v>393</v>
      </c>
      <c r="Q796" s="5" t="s">
        <v>375</v>
      </c>
      <c r="R796" s="5" t="s">
        <v>145</v>
      </c>
      <c r="S796" s="5" t="s">
        <v>135</v>
      </c>
      <c r="T796" s="5" t="s">
        <v>113</v>
      </c>
      <c r="U796" s="5" t="s">
        <v>87</v>
      </c>
      <c r="V796" s="5" t="s">
        <v>336</v>
      </c>
      <c r="W796" s="5" t="s">
        <v>226</v>
      </c>
      <c r="X796" s="5" t="s">
        <v>109</v>
      </c>
      <c r="Y796" s="5" t="n">
        <v>0</v>
      </c>
      <c r="Z796" s="5" t="n">
        <v>1</v>
      </c>
      <c r="AA796" s="5" t="str">
        <f aca="false">IF(Y796&gt;Z796,"Win",IF(Y796&lt;Z796,"Loss","Draw"))</f>
        <v>Loss</v>
      </c>
      <c r="AB796" s="5" t="s">
        <v>98</v>
      </c>
      <c r="AC796" s="5" t="s">
        <v>99</v>
      </c>
      <c r="AD796" s="5" t="s">
        <v>1793</v>
      </c>
      <c r="AE796" s="5" t="s">
        <v>562</v>
      </c>
      <c r="AF796" s="5" t="str">
        <f aca="false">IF(AD796&lt;AE796,AD796,AE796)</f>
        <v>Balloon, Berserker, Bomb Tower, Executioner, Miner, Ronin, Tornado, Zap</v>
      </c>
      <c r="AG796" s="5" t="str">
        <f aca="false">IF(AD796&lt;AE796,AE796,AD796)</f>
        <v>Bandit, Battle Ram, Electro Wizard, Magic Archer, P.E.K.K.A, Royal Ghost, Vines, Zap</v>
      </c>
      <c r="AH796" s="5" t="str">
        <f aca="false">IF(AD796=AF796,AA796,IF(AA796="Win","Loss",IF(AA796="Loss","Win","Draw")))</f>
        <v>Win</v>
      </c>
      <c r="AI796" s="5" t="s">
        <v>123</v>
      </c>
    </row>
    <row r="797" customFormat="false" ht="16.5" hidden="false" customHeight="true" outlineLevel="0" collapsed="false">
      <c r="A797" s="5" t="s">
        <v>2384</v>
      </c>
      <c r="B797" s="5" t="n">
        <v>2</v>
      </c>
      <c r="C797" s="5" t="s">
        <v>1790</v>
      </c>
      <c r="D797" s="5" t="s">
        <v>1791</v>
      </c>
      <c r="E797" s="5" t="s">
        <v>1671</v>
      </c>
      <c r="F797" s="5" t="s">
        <v>1672</v>
      </c>
      <c r="G797" s="5" t="s">
        <v>1794</v>
      </c>
      <c r="H797" s="5" t="s">
        <v>1394</v>
      </c>
      <c r="I797" s="5" t="s">
        <v>168</v>
      </c>
      <c r="J797" s="5" t="s">
        <v>232</v>
      </c>
      <c r="K797" s="5" t="s">
        <v>169</v>
      </c>
      <c r="L797" s="5" t="s">
        <v>154</v>
      </c>
      <c r="M797" s="5" t="s">
        <v>93</v>
      </c>
      <c r="N797" s="5" t="s">
        <v>97</v>
      </c>
      <c r="O797" s="5" t="s">
        <v>167</v>
      </c>
      <c r="P797" s="5" t="s">
        <v>170</v>
      </c>
      <c r="Q797" s="5" t="s">
        <v>180</v>
      </c>
      <c r="R797" s="5" t="s">
        <v>181</v>
      </c>
      <c r="S797" s="5" t="s">
        <v>149</v>
      </c>
      <c r="T797" s="5" t="s">
        <v>167</v>
      </c>
      <c r="U797" s="5" t="s">
        <v>95</v>
      </c>
      <c r="V797" s="5" t="s">
        <v>90</v>
      </c>
      <c r="W797" s="5" t="s">
        <v>155</v>
      </c>
      <c r="X797" s="5" t="s">
        <v>93</v>
      </c>
      <c r="Y797" s="5" t="n">
        <v>1</v>
      </c>
      <c r="Z797" s="5" t="n">
        <v>0</v>
      </c>
      <c r="AA797" s="5" t="str">
        <f aca="false">IF(Y797&gt;Z797,"Win",IF(Y797&lt;Z797,"Loss","Draw"))</f>
        <v>Win</v>
      </c>
      <c r="AB797" s="5" t="s">
        <v>98</v>
      </c>
      <c r="AC797" s="5" t="s">
        <v>99</v>
      </c>
      <c r="AD797" s="5" t="s">
        <v>418</v>
      </c>
      <c r="AE797" s="5" t="s">
        <v>1795</v>
      </c>
      <c r="AF797" s="5" t="str">
        <f aca="false">IF(AD797&lt;AE797,AD797,AE797)</f>
        <v>Baby Dragon, Cannon, Electro Spirit, Lightning, Mighty Miner, Royal Hogs, Skeletons, The Log</v>
      </c>
      <c r="AG797" s="5" t="str">
        <f aca="false">IF(AD797&lt;AE797,AE797,AD797)</f>
        <v>Electro Spirit, Fisherman, Monk, Rage, Royal Giant, The Log, Tombstone, Wizard</v>
      </c>
      <c r="AH797" s="5" t="str">
        <f aca="false">IF(AD797=AF797,AA797,IF(AA797="Win","Loss",IF(AA797="Loss","Win","Draw")))</f>
        <v>Win</v>
      </c>
      <c r="AI797" s="5" t="s">
        <v>123</v>
      </c>
    </row>
    <row r="798" customFormat="false" ht="16.5" hidden="false" customHeight="true" outlineLevel="0" collapsed="false">
      <c r="A798" s="5" t="s">
        <v>2384</v>
      </c>
      <c r="B798" s="5" t="n">
        <v>3</v>
      </c>
      <c r="C798" s="5" t="s">
        <v>1790</v>
      </c>
      <c r="D798" s="5" t="s">
        <v>1791</v>
      </c>
      <c r="E798" s="5" t="s">
        <v>1671</v>
      </c>
      <c r="F798" s="5" t="s">
        <v>1672</v>
      </c>
      <c r="G798" s="5" t="s">
        <v>1796</v>
      </c>
      <c r="H798" s="5" t="s">
        <v>216</v>
      </c>
      <c r="I798" s="5" t="s">
        <v>375</v>
      </c>
      <c r="J798" s="5" t="s">
        <v>145</v>
      </c>
      <c r="K798" s="5" t="s">
        <v>84</v>
      </c>
      <c r="L798" s="5" t="s">
        <v>87</v>
      </c>
      <c r="M798" s="5" t="s">
        <v>336</v>
      </c>
      <c r="N798" s="5" t="s">
        <v>226</v>
      </c>
      <c r="O798" s="5" t="s">
        <v>109</v>
      </c>
      <c r="P798" s="5" t="s">
        <v>113</v>
      </c>
      <c r="Q798" s="5" t="s">
        <v>210</v>
      </c>
      <c r="R798" s="5" t="s">
        <v>213</v>
      </c>
      <c r="S798" s="5" t="s">
        <v>84</v>
      </c>
      <c r="T798" s="5" t="s">
        <v>182</v>
      </c>
      <c r="U798" s="5" t="s">
        <v>117</v>
      </c>
      <c r="V798" s="5" t="s">
        <v>112</v>
      </c>
      <c r="W798" s="5" t="s">
        <v>227</v>
      </c>
      <c r="X798" s="5" t="s">
        <v>147</v>
      </c>
      <c r="Y798" s="5" t="n">
        <v>0</v>
      </c>
      <c r="Z798" s="5" t="n">
        <v>1</v>
      </c>
      <c r="AA798" s="5" t="str">
        <f aca="false">IF(Y798&gt;Z798,"Win",IF(Y798&lt;Z798,"Loss","Draw"))</f>
        <v>Loss</v>
      </c>
      <c r="AB798" s="5" t="s">
        <v>98</v>
      </c>
      <c r="AC798" s="5" t="s">
        <v>99</v>
      </c>
      <c r="AD798" s="5" t="s">
        <v>1798</v>
      </c>
      <c r="AE798" s="5" t="s">
        <v>1797</v>
      </c>
      <c r="AF798" s="5" t="str">
        <f aca="false">IF(AD798&lt;AE798,AD798,AE798)</f>
        <v>Arrows, Bowler, Giant Snowball, Hog Rider, Mega Knight, Minions, Mother Witch, Spirit Empress</v>
      </c>
      <c r="AG798" s="5" t="str">
        <f aca="false">IF(AD798&lt;AE798,AE798,AD798)</f>
        <v>Balloon, Berserker, Bomb Tower, Executioner, Giant Snowball, Miner, Ronin, Tornado</v>
      </c>
      <c r="AH798" s="5" t="str">
        <f aca="false">IF(AD798=AF798,AA798,IF(AA798="Win","Loss",IF(AA798="Loss","Win","Draw")))</f>
        <v>Win</v>
      </c>
      <c r="AI798" s="5" t="s">
        <v>123</v>
      </c>
    </row>
    <row r="799" customFormat="false" ht="15" hidden="false" customHeight="true" outlineLevel="0" collapsed="false">
      <c r="A799" s="5" t="s">
        <v>2385</v>
      </c>
      <c r="B799" s="5" t="n">
        <v>1</v>
      </c>
      <c r="C799" s="5" t="s">
        <v>871</v>
      </c>
      <c r="D799" s="5" t="s">
        <v>872</v>
      </c>
      <c r="E799" s="5" t="s">
        <v>533</v>
      </c>
      <c r="F799" s="5" t="s">
        <v>534</v>
      </c>
      <c r="G799" s="5" t="s">
        <v>2386</v>
      </c>
      <c r="H799" s="5" t="s">
        <v>81</v>
      </c>
      <c r="I799" s="5" t="s">
        <v>210</v>
      </c>
      <c r="J799" s="5" t="s">
        <v>199</v>
      </c>
      <c r="K799" s="5" t="s">
        <v>239</v>
      </c>
      <c r="L799" s="5" t="s">
        <v>109</v>
      </c>
      <c r="M799" s="5" t="s">
        <v>227</v>
      </c>
      <c r="N799" s="5" t="s">
        <v>202</v>
      </c>
      <c r="O799" s="5" t="s">
        <v>112</v>
      </c>
      <c r="P799" s="5" t="s">
        <v>97</v>
      </c>
      <c r="Q799" s="5" t="s">
        <v>140</v>
      </c>
      <c r="R799" s="5" t="s">
        <v>141</v>
      </c>
      <c r="S799" s="5" t="s">
        <v>287</v>
      </c>
      <c r="T799" s="5" t="s">
        <v>336</v>
      </c>
      <c r="U799" s="5" t="s">
        <v>167</v>
      </c>
      <c r="V799" s="5" t="s">
        <v>87</v>
      </c>
      <c r="W799" s="5" t="s">
        <v>113</v>
      </c>
      <c r="X799" s="5" t="s">
        <v>226</v>
      </c>
      <c r="Y799" s="5" t="n">
        <v>0</v>
      </c>
      <c r="Z799" s="5" t="n">
        <v>1</v>
      </c>
      <c r="AA799" s="5" t="str">
        <f aca="false">IF(Y799&gt;Z799,"Win",IF(Y799&lt;Z799,"Loss","Draw"))</f>
        <v>Loss</v>
      </c>
      <c r="AB799" s="5" t="s">
        <v>98</v>
      </c>
      <c r="AC799" s="5" t="s">
        <v>99</v>
      </c>
      <c r="AD799" s="5" t="s">
        <v>2387</v>
      </c>
      <c r="AE799" s="5" t="s">
        <v>2388</v>
      </c>
      <c r="AF799" s="5" t="str">
        <f aca="false">IF(AD799&lt;AE799,AD799,AE799)</f>
        <v>Arrows, Battle Ram, Golden Knight, Mega Knight, Mother Witch, Ronin, Skeletons, Zappies</v>
      </c>
      <c r="AG799" s="5" t="str">
        <f aca="false">IF(AD799&lt;AE799,AE799,AD799)</f>
        <v>Berserker, Bomb Tower, Magic Archer, Miner, The Log, Tornado, Valkyrie, Wall Breakers</v>
      </c>
      <c r="AH799" s="5" t="str">
        <f aca="false">IF(AD799=AF799,AA799,IF(AA799="Win","Loss",IF(AA799="Loss","Win","Draw")))</f>
        <v>Loss</v>
      </c>
      <c r="AI799" s="5" t="s">
        <v>102</v>
      </c>
    </row>
    <row r="800" customFormat="false" ht="15" hidden="false" customHeight="true" outlineLevel="0" collapsed="false">
      <c r="A800" s="7" t="s">
        <v>2389</v>
      </c>
      <c r="B800" s="7" t="n">
        <v>1</v>
      </c>
      <c r="C800" s="7" t="s">
        <v>871</v>
      </c>
      <c r="D800" s="7" t="s">
        <v>872</v>
      </c>
      <c r="E800" s="7" t="s">
        <v>533</v>
      </c>
      <c r="F800" s="7" t="s">
        <v>534</v>
      </c>
      <c r="G800" s="7" t="s">
        <v>2390</v>
      </c>
      <c r="H800" s="7" t="s">
        <v>81</v>
      </c>
      <c r="I800" s="7" t="s">
        <v>210</v>
      </c>
      <c r="J800" s="7" t="s">
        <v>115</v>
      </c>
      <c r="K800" s="7" t="s">
        <v>92</v>
      </c>
      <c r="L800" s="7" t="s">
        <v>94</v>
      </c>
      <c r="M800" s="7" t="s">
        <v>147</v>
      </c>
      <c r="N800" s="7" t="s">
        <v>293</v>
      </c>
      <c r="O800" s="7" t="s">
        <v>231</v>
      </c>
      <c r="P800" s="7" t="s">
        <v>135</v>
      </c>
      <c r="Q800" s="7" t="s">
        <v>239</v>
      </c>
      <c r="R800" s="7" t="s">
        <v>199</v>
      </c>
      <c r="S800" s="7" t="s">
        <v>210</v>
      </c>
      <c r="T800" s="7" t="s">
        <v>227</v>
      </c>
      <c r="U800" s="7" t="s">
        <v>109</v>
      </c>
      <c r="V800" s="7" t="s">
        <v>92</v>
      </c>
      <c r="W800" s="7" t="s">
        <v>146</v>
      </c>
      <c r="X800" s="7" t="s">
        <v>112</v>
      </c>
      <c r="Y800" s="7" t="n">
        <v>0</v>
      </c>
      <c r="Z800" s="7" t="n">
        <v>1</v>
      </c>
      <c r="AA800" s="7" t="str">
        <f aca="false">IF(Y800&gt;Z800,"Win",IF(Y800&lt;Z800,"Loss","Draw"))</f>
        <v>Loss</v>
      </c>
      <c r="AB800" s="7" t="s">
        <v>99</v>
      </c>
      <c r="AC800" s="7" t="s">
        <v>99</v>
      </c>
      <c r="AD800" s="7" t="s">
        <v>1419</v>
      </c>
      <c r="AE800" s="7" t="s">
        <v>960</v>
      </c>
      <c r="AF800" s="7" t="str">
        <f aca="false">IF(AD800&lt;AE800,AD800,AE800)</f>
        <v>Arrows, Battle Ram, Golden Knight, Mega Knight, Mother Witch, Ronin, Royal Ghost, Skeleton Dragons</v>
      </c>
      <c r="AG800" s="7" t="str">
        <f aca="false">IF(AD800&lt;AE800,AE800,AD800)</f>
        <v>Fireball, Furnace, Goblins, Mega Knight, Ram Rider, Royal Ghost, Spirit Empress, Zap</v>
      </c>
      <c r="AH800" s="7" t="str">
        <f aca="false">IF(AD800=AF800,AA800,IF(AA800="Win","Loss",IF(AA800="Loss","Win","Draw")))</f>
        <v>Win</v>
      </c>
      <c r="AI800" s="7" t="s">
        <v>102</v>
      </c>
    </row>
    <row r="801" customFormat="false" ht="15" hidden="false" customHeight="true" outlineLevel="0" collapsed="false">
      <c r="A801" s="7" t="s">
        <v>2389</v>
      </c>
      <c r="B801" s="7" t="n">
        <v>2</v>
      </c>
      <c r="C801" s="7" t="s">
        <v>871</v>
      </c>
      <c r="D801" s="7" t="s">
        <v>872</v>
      </c>
      <c r="E801" s="7" t="s">
        <v>533</v>
      </c>
      <c r="F801" s="7" t="s">
        <v>534</v>
      </c>
      <c r="G801" s="7" t="s">
        <v>2391</v>
      </c>
      <c r="H801" s="7" t="s">
        <v>81</v>
      </c>
      <c r="I801" s="7" t="s">
        <v>82</v>
      </c>
      <c r="J801" s="7" t="s">
        <v>83</v>
      </c>
      <c r="K801" s="7" t="s">
        <v>144</v>
      </c>
      <c r="L801" s="7" t="s">
        <v>91</v>
      </c>
      <c r="M801" s="7" t="s">
        <v>85</v>
      </c>
      <c r="N801" s="7" t="s">
        <v>88</v>
      </c>
      <c r="O801" s="7" t="s">
        <v>143</v>
      </c>
      <c r="P801" s="7" t="s">
        <v>97</v>
      </c>
      <c r="Q801" s="7" t="s">
        <v>82</v>
      </c>
      <c r="R801" s="7" t="s">
        <v>181</v>
      </c>
      <c r="S801" s="7" t="s">
        <v>90</v>
      </c>
      <c r="T801" s="7" t="s">
        <v>202</v>
      </c>
      <c r="U801" s="7" t="s">
        <v>167</v>
      </c>
      <c r="V801" s="7" t="s">
        <v>94</v>
      </c>
      <c r="W801" s="7" t="s">
        <v>95</v>
      </c>
      <c r="X801" s="7" t="s">
        <v>97</v>
      </c>
      <c r="Y801" s="7" t="n">
        <v>1</v>
      </c>
      <c r="Z801" s="7" t="n">
        <v>0</v>
      </c>
      <c r="AA801" s="7" t="str">
        <f aca="false">IF(Y801&gt;Z801,"Win",IF(Y801&lt;Z801,"Loss","Draw"))</f>
        <v>Win</v>
      </c>
      <c r="AB801" s="7" t="s">
        <v>99</v>
      </c>
      <c r="AC801" s="7" t="s">
        <v>99</v>
      </c>
      <c r="AD801" s="7" t="s">
        <v>397</v>
      </c>
      <c r="AE801" s="7" t="s">
        <v>2392</v>
      </c>
      <c r="AF801" s="7" t="str">
        <f aca="false">IF(AD801&lt;AE801,AD801,AE801)</f>
        <v>Archers, Barbarian Barrel, Dark Prince, Graveyard, Ice Spirit, Poison, Skeletons, Tesla</v>
      </c>
      <c r="AG801" s="7" t="str">
        <f aca="false">IF(AD801&lt;AE801,AE801,AD801)</f>
        <v>Archers, Fireball, Fisherman, Monk, Royal Giant, Skeletons, The Log, Zappies</v>
      </c>
      <c r="AH801" s="7" t="str">
        <f aca="false">IF(AD801=AF801,AA801,IF(AA801="Win","Loss",IF(AA801="Loss","Win","Draw")))</f>
        <v>Win</v>
      </c>
      <c r="AI801" s="7" t="s">
        <v>102</v>
      </c>
    </row>
    <row r="802" customFormat="false" ht="15" hidden="false" customHeight="true" outlineLevel="0" collapsed="false">
      <c r="A802" s="7" t="s">
        <v>2389</v>
      </c>
      <c r="B802" s="7" t="n">
        <v>3</v>
      </c>
      <c r="C802" s="7" t="s">
        <v>871</v>
      </c>
      <c r="D802" s="7" t="s">
        <v>872</v>
      </c>
      <c r="E802" s="7" t="s">
        <v>533</v>
      </c>
      <c r="F802" s="7" t="s">
        <v>534</v>
      </c>
      <c r="G802" s="7" t="s">
        <v>2393</v>
      </c>
      <c r="H802" s="7" t="s">
        <v>81</v>
      </c>
      <c r="I802" s="7" t="s">
        <v>239</v>
      </c>
      <c r="J802" s="7" t="s">
        <v>180</v>
      </c>
      <c r="K802" s="7" t="s">
        <v>132</v>
      </c>
      <c r="L802" s="7" t="s">
        <v>327</v>
      </c>
      <c r="M802" s="7" t="s">
        <v>202</v>
      </c>
      <c r="N802" s="7" t="s">
        <v>227</v>
      </c>
      <c r="O802" s="7" t="s">
        <v>112</v>
      </c>
      <c r="P802" s="7" t="s">
        <v>257</v>
      </c>
      <c r="Q802" s="7" t="s">
        <v>144</v>
      </c>
      <c r="R802" s="7" t="s">
        <v>175</v>
      </c>
      <c r="S802" s="7" t="s">
        <v>169</v>
      </c>
      <c r="T802" s="7" t="s">
        <v>182</v>
      </c>
      <c r="U802" s="7" t="s">
        <v>87</v>
      </c>
      <c r="V802" s="7" t="s">
        <v>143</v>
      </c>
      <c r="W802" s="7" t="s">
        <v>183</v>
      </c>
      <c r="X802" s="7" t="s">
        <v>91</v>
      </c>
      <c r="Y802" s="7" t="n">
        <v>1</v>
      </c>
      <c r="Z802" s="7" t="n">
        <v>0</v>
      </c>
      <c r="AA802" s="7" t="str">
        <f aca="false">IF(Y802&gt;Z802,"Win",IF(Y802&lt;Z802,"Loss","Draw"))</f>
        <v>Win</v>
      </c>
      <c r="AB802" s="7" t="s">
        <v>99</v>
      </c>
      <c r="AC802" s="7" t="s">
        <v>99</v>
      </c>
      <c r="AD802" s="7" t="s">
        <v>1264</v>
      </c>
      <c r="AE802" s="7" t="s">
        <v>2394</v>
      </c>
      <c r="AF802" s="7" t="str">
        <f aca="false">IF(AD802&lt;AE802,AD802,AE802)</f>
        <v>Arrows, Battle Ram, Giant Skeleton, Lumberjack, Mother Witch, Vines, Wizard, Zappies</v>
      </c>
      <c r="AG802" s="7" t="str">
        <f aca="false">IF(AD802&lt;AE802,AE802,AD802)</f>
        <v>Baby Dragon, Barbarian Barrel, Berserker, Boss Bandit, Earthquake, Hog Rider, Ice Spirit, Tesla</v>
      </c>
      <c r="AH802" s="7" t="str">
        <f aca="false">IF(AD802=AF802,AA802,IF(AA802="Win","Loss",IF(AA802="Loss","Win","Draw")))</f>
        <v>Win</v>
      </c>
      <c r="AI802" s="7" t="s">
        <v>102</v>
      </c>
    </row>
    <row r="803" customFormat="false" ht="15" hidden="false" customHeight="true" outlineLevel="0" collapsed="false">
      <c r="A803" s="7" t="s">
        <v>2395</v>
      </c>
      <c r="B803" s="7" t="n">
        <v>1</v>
      </c>
      <c r="C803" s="7" t="s">
        <v>871</v>
      </c>
      <c r="D803" s="7" t="s">
        <v>872</v>
      </c>
      <c r="E803" s="7" t="s">
        <v>533</v>
      </c>
      <c r="F803" s="7" t="s">
        <v>534</v>
      </c>
      <c r="G803" s="7" t="s">
        <v>2396</v>
      </c>
      <c r="H803" s="7" t="s">
        <v>81</v>
      </c>
      <c r="I803" s="7" t="s">
        <v>114</v>
      </c>
      <c r="J803" s="7" t="s">
        <v>115</v>
      </c>
      <c r="K803" s="7" t="s">
        <v>92</v>
      </c>
      <c r="L803" s="7" t="s">
        <v>176</v>
      </c>
      <c r="M803" s="7" t="s">
        <v>140</v>
      </c>
      <c r="N803" s="7" t="s">
        <v>113</v>
      </c>
      <c r="O803" s="7" t="s">
        <v>118</v>
      </c>
      <c r="P803" s="7" t="s">
        <v>257</v>
      </c>
      <c r="Q803" s="7" t="s">
        <v>114</v>
      </c>
      <c r="R803" s="7" t="s">
        <v>115</v>
      </c>
      <c r="S803" s="7" t="s">
        <v>116</v>
      </c>
      <c r="T803" s="7" t="s">
        <v>94</v>
      </c>
      <c r="U803" s="7" t="s">
        <v>176</v>
      </c>
      <c r="V803" s="7" t="s">
        <v>117</v>
      </c>
      <c r="W803" s="7" t="s">
        <v>118</v>
      </c>
      <c r="X803" s="7" t="s">
        <v>93</v>
      </c>
      <c r="Y803" s="7" t="n">
        <v>0</v>
      </c>
      <c r="Z803" s="7" t="n">
        <v>1</v>
      </c>
      <c r="AA803" s="7" t="str">
        <f aca="false">IF(Y803&gt;Z803,"Win",IF(Y803&lt;Z803,"Loss","Draw"))</f>
        <v>Loss</v>
      </c>
      <c r="AB803" s="7" t="s">
        <v>99</v>
      </c>
      <c r="AC803" s="7" t="s">
        <v>99</v>
      </c>
      <c r="AD803" s="7" t="s">
        <v>2397</v>
      </c>
      <c r="AE803" s="7" t="s">
        <v>2398</v>
      </c>
      <c r="AF803" s="7" t="str">
        <f aca="false">IF(AD803&lt;AE803,AD803,AE803)</f>
        <v>Bomb Tower, Dart Goblin, Goblins, Rascals, Royal Ghost, Skeleton Barrel, Vines, Wall Breakers</v>
      </c>
      <c r="AG803" s="7" t="str">
        <f aca="false">IF(AD803&lt;AE803,AE803,AD803)</f>
        <v>Dart Goblin, Electro Spirit, Fireball, Goblins, Minions, Mortar, Rascals, Skeleton Barrel</v>
      </c>
      <c r="AH803" s="7" t="str">
        <f aca="false">IF(AD803=AF803,AA803,IF(AA803="Win","Loss",IF(AA803="Loss","Win","Draw")))</f>
        <v>Loss</v>
      </c>
      <c r="AI803" s="7" t="s">
        <v>102</v>
      </c>
    </row>
    <row r="804" customFormat="false" ht="15" hidden="false" customHeight="true" outlineLevel="0" collapsed="false">
      <c r="A804" s="7" t="s">
        <v>2395</v>
      </c>
      <c r="B804" s="7" t="n">
        <v>2</v>
      </c>
      <c r="C804" s="7" t="s">
        <v>871</v>
      </c>
      <c r="D804" s="7" t="s">
        <v>872</v>
      </c>
      <c r="E804" s="7" t="s">
        <v>533</v>
      </c>
      <c r="F804" s="7" t="s">
        <v>534</v>
      </c>
      <c r="G804" s="7" t="s">
        <v>2399</v>
      </c>
      <c r="H804" s="7" t="s">
        <v>81</v>
      </c>
      <c r="I804" s="7" t="s">
        <v>293</v>
      </c>
      <c r="J804" s="7" t="s">
        <v>91</v>
      </c>
      <c r="K804" s="7" t="s">
        <v>144</v>
      </c>
      <c r="L804" s="7" t="s">
        <v>143</v>
      </c>
      <c r="M804" s="7" t="s">
        <v>97</v>
      </c>
      <c r="N804" s="7" t="s">
        <v>85</v>
      </c>
      <c r="O804" s="7" t="s">
        <v>128</v>
      </c>
      <c r="P804" s="7" t="s">
        <v>88</v>
      </c>
      <c r="Q804" s="7" t="s">
        <v>225</v>
      </c>
      <c r="R804" s="7" t="s">
        <v>141</v>
      </c>
      <c r="S804" s="7" t="s">
        <v>140</v>
      </c>
      <c r="T804" s="7" t="s">
        <v>120</v>
      </c>
      <c r="U804" s="7" t="s">
        <v>226</v>
      </c>
      <c r="V804" s="7" t="s">
        <v>111</v>
      </c>
      <c r="W804" s="7" t="s">
        <v>87</v>
      </c>
      <c r="X804" s="7" t="s">
        <v>113</v>
      </c>
      <c r="Y804" s="7" t="n">
        <v>0</v>
      </c>
      <c r="Z804" s="7" t="n">
        <v>1</v>
      </c>
      <c r="AA804" s="7" t="str">
        <f aca="false">IF(Y804&gt;Z804,"Win",IF(Y804&lt;Z804,"Loss","Draw"))</f>
        <v>Loss</v>
      </c>
      <c r="AB804" s="7" t="s">
        <v>99</v>
      </c>
      <c r="AC804" s="7" t="s">
        <v>99</v>
      </c>
      <c r="AD804" s="7" t="s">
        <v>410</v>
      </c>
      <c r="AE804" s="7" t="s">
        <v>228</v>
      </c>
      <c r="AF804" s="7" t="str">
        <f aca="false">IF(AD804&lt;AE804,AD804,AE804)</f>
        <v>Barbarian Barrel, Furnace, Graveyard, Ice Spirit, Knight, Poison, Skeletons, Tesla</v>
      </c>
      <c r="AG804" s="7" t="str">
        <f aca="false">IF(AD804&lt;AE804,AE804,AD804)</f>
        <v>Bats, Berserker, Bomb Tower, Fire Spirit, Magic Archer, Miner, Royal Delivery, Wall Breakers</v>
      </c>
      <c r="AH804" s="7" t="str">
        <f aca="false">IF(AD804=AF804,AA804,IF(AA804="Win","Loss",IF(AA804="Loss","Win","Draw")))</f>
        <v>Loss</v>
      </c>
      <c r="AI804" s="7" t="s">
        <v>102</v>
      </c>
    </row>
    <row r="805" customFormat="false" ht="15" hidden="false" customHeight="true" outlineLevel="0" collapsed="false">
      <c r="A805" s="7" t="s">
        <v>2395</v>
      </c>
      <c r="B805" s="7" t="n">
        <v>3</v>
      </c>
      <c r="C805" s="7" t="s">
        <v>871</v>
      </c>
      <c r="D805" s="7" t="s">
        <v>872</v>
      </c>
      <c r="E805" s="7" t="s">
        <v>533</v>
      </c>
      <c r="F805" s="7" t="s">
        <v>534</v>
      </c>
      <c r="G805" s="7" t="s">
        <v>2400</v>
      </c>
      <c r="H805" s="7" t="s">
        <v>81</v>
      </c>
      <c r="I805" s="7" t="s">
        <v>90</v>
      </c>
      <c r="J805" s="7" t="s">
        <v>149</v>
      </c>
      <c r="K805" s="7" t="s">
        <v>181</v>
      </c>
      <c r="L805" s="7" t="s">
        <v>95</v>
      </c>
      <c r="M805" s="7" t="s">
        <v>167</v>
      </c>
      <c r="N805" s="7" t="s">
        <v>94</v>
      </c>
      <c r="O805" s="7" t="s">
        <v>146</v>
      </c>
      <c r="P805" s="7" t="s">
        <v>202</v>
      </c>
      <c r="Q805" s="7" t="s">
        <v>169</v>
      </c>
      <c r="R805" s="7" t="s">
        <v>199</v>
      </c>
      <c r="S805" s="7" t="s">
        <v>200</v>
      </c>
      <c r="T805" s="7" t="s">
        <v>336</v>
      </c>
      <c r="U805" s="7" t="s">
        <v>191</v>
      </c>
      <c r="V805" s="7" t="s">
        <v>91</v>
      </c>
      <c r="W805" s="7" t="s">
        <v>154</v>
      </c>
      <c r="X805" s="7" t="s">
        <v>136</v>
      </c>
      <c r="Y805" s="7" t="n">
        <v>1</v>
      </c>
      <c r="Z805" s="7" t="n">
        <v>0</v>
      </c>
      <c r="AA805" s="7" t="str">
        <f aca="false">IF(Y805&gt;Z805,"Win",IF(Y805&lt;Z805,"Loss","Draw"))</f>
        <v>Win</v>
      </c>
      <c r="AB805" s="7" t="s">
        <v>99</v>
      </c>
      <c r="AC805" s="7" t="s">
        <v>99</v>
      </c>
      <c r="AD805" s="7" t="s">
        <v>414</v>
      </c>
      <c r="AE805" s="7" t="s">
        <v>778</v>
      </c>
      <c r="AF805" s="7" t="str">
        <f aca="false">IF(AD805&lt;AE805,AD805,AE805)</f>
        <v>Baby Dragon, Barbarian Barrel, Goblin Cage, Golden Knight, Golem, Ice Wizard, Lightning, Tornado</v>
      </c>
      <c r="AG805" s="7" t="str">
        <f aca="false">IF(AD805&lt;AE805,AE805,AD805)</f>
        <v>Fireball, Fisherman, Monk, Royal Giant, Skeleton Dragons, The Log, Tombstone, Zappies</v>
      </c>
      <c r="AH805" s="7" t="str">
        <f aca="false">IF(AD805=AF805,AA805,IF(AA805="Win","Loss",IF(AA805="Loss","Win","Draw")))</f>
        <v>Loss</v>
      </c>
      <c r="AI805" s="7" t="s">
        <v>102</v>
      </c>
    </row>
    <row r="806" customFormat="false" ht="15" hidden="false" customHeight="true" outlineLevel="0" collapsed="false">
      <c r="A806" s="5" t="s">
        <v>2401</v>
      </c>
      <c r="B806" s="5" t="n">
        <v>1</v>
      </c>
      <c r="C806" s="5" t="s">
        <v>871</v>
      </c>
      <c r="D806" s="5" t="s">
        <v>872</v>
      </c>
      <c r="E806" s="5" t="s">
        <v>369</v>
      </c>
      <c r="F806" s="5" t="s">
        <v>370</v>
      </c>
      <c r="G806" s="5" t="s">
        <v>2402</v>
      </c>
      <c r="H806" s="5" t="s">
        <v>81</v>
      </c>
      <c r="I806" s="5" t="s">
        <v>82</v>
      </c>
      <c r="J806" s="5" t="s">
        <v>83</v>
      </c>
      <c r="K806" s="5" t="s">
        <v>144</v>
      </c>
      <c r="L806" s="5" t="s">
        <v>91</v>
      </c>
      <c r="M806" s="5" t="s">
        <v>85</v>
      </c>
      <c r="N806" s="5" t="s">
        <v>88</v>
      </c>
      <c r="O806" s="5" t="s">
        <v>143</v>
      </c>
      <c r="P806" s="5" t="s">
        <v>97</v>
      </c>
      <c r="Q806" s="5" t="s">
        <v>375</v>
      </c>
      <c r="R806" s="5" t="s">
        <v>145</v>
      </c>
      <c r="S806" s="5" t="s">
        <v>135</v>
      </c>
      <c r="T806" s="5" t="s">
        <v>327</v>
      </c>
      <c r="U806" s="5" t="s">
        <v>146</v>
      </c>
      <c r="V806" s="5" t="s">
        <v>336</v>
      </c>
      <c r="W806" s="5" t="s">
        <v>226</v>
      </c>
      <c r="X806" s="5" t="s">
        <v>170</v>
      </c>
      <c r="Y806" s="5" t="n">
        <v>0</v>
      </c>
      <c r="Z806" s="5" t="n">
        <v>1</v>
      </c>
      <c r="AA806" s="5" t="str">
        <f aca="false">IF(Y806&gt;Z806,"Win",IF(Y806&lt;Z806,"Loss","Draw"))</f>
        <v>Loss</v>
      </c>
      <c r="AB806" s="5" t="s">
        <v>98</v>
      </c>
      <c r="AC806" s="5" t="s">
        <v>99</v>
      </c>
      <c r="AD806" s="5" t="s">
        <v>397</v>
      </c>
      <c r="AE806" s="5" t="s">
        <v>451</v>
      </c>
      <c r="AF806" s="5" t="str">
        <f aca="false">IF(AD806&lt;AE806,AD806,AE806)</f>
        <v>Archers, Barbarian Barrel, Dark Prince, Graveyard, Ice Spirit, Poison, Skeletons, Tesla</v>
      </c>
      <c r="AG806" s="5" t="str">
        <f aca="false">IF(AD806&lt;AE806,AE806,AD806)</f>
        <v>Balloon, Cannon, Executioner, Giant Skeleton, Miner, Skeleton Dragons, Tornado, Zap</v>
      </c>
      <c r="AH806" s="5" t="str">
        <f aca="false">IF(AD806=AF806,AA806,IF(AA806="Win","Loss",IF(AA806="Loss","Win","Draw")))</f>
        <v>Loss</v>
      </c>
      <c r="AI806" s="5" t="s">
        <v>102</v>
      </c>
    </row>
    <row r="807" customFormat="false" ht="15" hidden="false" customHeight="true" outlineLevel="0" collapsed="false">
      <c r="A807" s="5" t="s">
        <v>2401</v>
      </c>
      <c r="B807" s="5" t="n">
        <v>2</v>
      </c>
      <c r="C807" s="5" t="s">
        <v>871</v>
      </c>
      <c r="D807" s="5" t="s">
        <v>872</v>
      </c>
      <c r="E807" s="5" t="s">
        <v>369</v>
      </c>
      <c r="F807" s="5" t="s">
        <v>370</v>
      </c>
      <c r="G807" s="5" t="s">
        <v>2403</v>
      </c>
      <c r="H807" s="5" t="s">
        <v>81</v>
      </c>
      <c r="I807" s="5" t="s">
        <v>116</v>
      </c>
      <c r="J807" s="5" t="s">
        <v>115</v>
      </c>
      <c r="K807" s="5" t="s">
        <v>114</v>
      </c>
      <c r="L807" s="5" t="s">
        <v>93</v>
      </c>
      <c r="M807" s="5" t="s">
        <v>117</v>
      </c>
      <c r="N807" s="5" t="s">
        <v>109</v>
      </c>
      <c r="O807" s="5" t="s">
        <v>94</v>
      </c>
      <c r="P807" s="5" t="s">
        <v>118</v>
      </c>
      <c r="Q807" s="5" t="s">
        <v>239</v>
      </c>
      <c r="R807" s="5" t="s">
        <v>199</v>
      </c>
      <c r="S807" s="5" t="s">
        <v>412</v>
      </c>
      <c r="T807" s="5" t="s">
        <v>227</v>
      </c>
      <c r="U807" s="5" t="s">
        <v>109</v>
      </c>
      <c r="V807" s="5" t="s">
        <v>240</v>
      </c>
      <c r="W807" s="5" t="s">
        <v>202</v>
      </c>
      <c r="X807" s="5" t="s">
        <v>112</v>
      </c>
      <c r="Y807" s="5" t="n">
        <v>1</v>
      </c>
      <c r="Z807" s="5" t="n">
        <v>0</v>
      </c>
      <c r="AA807" s="5" t="str">
        <f aca="false">IF(Y807&gt;Z807,"Win",IF(Y807&lt;Z807,"Loss","Draw"))</f>
        <v>Win</v>
      </c>
      <c r="AB807" s="5" t="s">
        <v>98</v>
      </c>
      <c r="AC807" s="5" t="s">
        <v>99</v>
      </c>
      <c r="AD807" s="5" t="s">
        <v>1114</v>
      </c>
      <c r="AE807" s="5" t="s">
        <v>2404</v>
      </c>
      <c r="AF807" s="5" t="str">
        <f aca="false">IF(AD807&lt;AE807,AD807,AE807)</f>
        <v>Arrows, Bandit, Battle Ram, Golden Knight, Mother Witch, P.E.K.K.A, Ronin, Zappies</v>
      </c>
      <c r="AG807" s="5" t="str">
        <f aca="false">IF(AD807&lt;AE807,AE807,AD807)</f>
        <v>Electro Spirit, Fireball, Goblins, Minions, Mortar, Rascals, Ronin, Skeleton Barrel</v>
      </c>
      <c r="AH807" s="5" t="str">
        <f aca="false">IF(AD807=AF807,AA807,IF(AA807="Win","Loss",IF(AA807="Loss","Win","Draw")))</f>
        <v>Loss</v>
      </c>
      <c r="AI807" s="5" t="s">
        <v>102</v>
      </c>
    </row>
    <row r="808" customFormat="false" ht="15" hidden="false" customHeight="true" outlineLevel="0" collapsed="false">
      <c r="A808" s="5" t="s">
        <v>2401</v>
      </c>
      <c r="B808" s="5" t="n">
        <v>3</v>
      </c>
      <c r="C808" s="5" t="s">
        <v>871</v>
      </c>
      <c r="D808" s="5" t="s">
        <v>872</v>
      </c>
      <c r="E808" s="5" t="s">
        <v>369</v>
      </c>
      <c r="F808" s="5" t="s">
        <v>370</v>
      </c>
      <c r="G808" s="5" t="s">
        <v>2405</v>
      </c>
      <c r="H808" s="5" t="s">
        <v>81</v>
      </c>
      <c r="I808" s="5" t="s">
        <v>210</v>
      </c>
      <c r="J808" s="5" t="s">
        <v>209</v>
      </c>
      <c r="K808" s="5" t="s">
        <v>170</v>
      </c>
      <c r="L808" s="5" t="s">
        <v>182</v>
      </c>
      <c r="M808" s="5" t="s">
        <v>154</v>
      </c>
      <c r="N808" s="5" t="s">
        <v>167</v>
      </c>
      <c r="O808" s="5" t="s">
        <v>111</v>
      </c>
      <c r="P808" s="5" t="s">
        <v>87</v>
      </c>
      <c r="Q808" s="5" t="s">
        <v>90</v>
      </c>
      <c r="R808" s="5" t="s">
        <v>115</v>
      </c>
      <c r="S808" s="5" t="s">
        <v>92</v>
      </c>
      <c r="T808" s="5" t="s">
        <v>96</v>
      </c>
      <c r="U808" s="5" t="s">
        <v>95</v>
      </c>
      <c r="V808" s="5" t="s">
        <v>94</v>
      </c>
      <c r="W808" s="5" t="s">
        <v>167</v>
      </c>
      <c r="X808" s="5" t="s">
        <v>93</v>
      </c>
      <c r="Y808" s="5" t="n">
        <v>1</v>
      </c>
      <c r="Z808" s="5" t="n">
        <v>0</v>
      </c>
      <c r="AA808" s="5" t="str">
        <f aca="false">IF(Y808&gt;Z808,"Win",IF(Y808&lt;Z808,"Loss","Draw"))</f>
        <v>Win</v>
      </c>
      <c r="AB808" s="5" t="s">
        <v>98</v>
      </c>
      <c r="AC808" s="5" t="s">
        <v>99</v>
      </c>
      <c r="AD808" s="5" t="s">
        <v>2406</v>
      </c>
      <c r="AE808" s="5" t="s">
        <v>2407</v>
      </c>
      <c r="AF808" s="5" t="str">
        <f aca="false">IF(AD808&lt;AE808,AD808,AE808)</f>
        <v>Berserker, Cannon, Fire Spirit, Hog Rider, Lightning, Mega Knight, Musketeer, The Log</v>
      </c>
      <c r="AG808" s="5" t="str">
        <f aca="false">IF(AD808&lt;AE808,AE808,AD808)</f>
        <v>Electro Spirit, Fireball, Fisherman, Goblins, Hunter, Royal Ghost, Royal Giant, The Log</v>
      </c>
      <c r="AH808" s="5" t="str">
        <f aca="false">IF(AD808=AF808,AA808,IF(AA808="Win","Loss",IF(AA808="Loss","Win","Draw")))</f>
        <v>Win</v>
      </c>
      <c r="AI808" s="5" t="s">
        <v>102</v>
      </c>
    </row>
    <row r="809" customFormat="false" ht="15" hidden="false" customHeight="true" outlineLevel="0" collapsed="false">
      <c r="A809" s="7" t="s">
        <v>2408</v>
      </c>
      <c r="B809" s="7" t="n">
        <v>1</v>
      </c>
      <c r="C809" s="7" t="s">
        <v>871</v>
      </c>
      <c r="D809" s="7" t="s">
        <v>872</v>
      </c>
      <c r="E809" s="7" t="s">
        <v>369</v>
      </c>
      <c r="F809" s="7" t="s">
        <v>370</v>
      </c>
      <c r="G809" s="7" t="s">
        <v>2409</v>
      </c>
      <c r="H809" s="7" t="s">
        <v>372</v>
      </c>
      <c r="I809" s="7" t="s">
        <v>1695</v>
      </c>
      <c r="J809" s="7" t="s">
        <v>91</v>
      </c>
      <c r="K809" s="7" t="s">
        <v>132</v>
      </c>
      <c r="L809" s="7" t="s">
        <v>136</v>
      </c>
      <c r="M809" s="7" t="s">
        <v>109</v>
      </c>
      <c r="N809" s="7" t="s">
        <v>146</v>
      </c>
      <c r="O809" s="7" t="s">
        <v>336</v>
      </c>
      <c r="P809" s="7" t="s">
        <v>159</v>
      </c>
      <c r="Q809" s="7" t="s">
        <v>90</v>
      </c>
      <c r="R809" s="7" t="s">
        <v>91</v>
      </c>
      <c r="S809" s="7" t="s">
        <v>200</v>
      </c>
      <c r="T809" s="7" t="s">
        <v>365</v>
      </c>
      <c r="U809" s="7" t="s">
        <v>109</v>
      </c>
      <c r="V809" s="7" t="s">
        <v>94</v>
      </c>
      <c r="W809" s="7" t="s">
        <v>93</v>
      </c>
      <c r="X809" s="7" t="s">
        <v>174</v>
      </c>
      <c r="Y809" s="7" t="n">
        <v>1</v>
      </c>
      <c r="Z809" s="7" t="n">
        <v>0</v>
      </c>
      <c r="AA809" s="7" t="str">
        <f aca="false">IF(Y809&gt;Z809,"Win",IF(Y809&lt;Z809,"Loss","Draw"))</f>
        <v>Win</v>
      </c>
      <c r="AB809" s="7" t="s">
        <v>99</v>
      </c>
      <c r="AC809" s="7" t="s">
        <v>99</v>
      </c>
      <c r="AD809" s="7" t="s">
        <v>1696</v>
      </c>
      <c r="AE809" s="7" t="s">
        <v>2410</v>
      </c>
      <c r="AF809" s="7" t="str">
        <f aca="false">IF(AD809&lt;AE809,AD809,AE809)</f>
        <v>Barbarian Barrel, Electro Dragon, Elixir Collector, Golem, Lumberjack, Ronin, Skeleton Dragons, Tornado</v>
      </c>
      <c r="AG809" s="7" t="str">
        <f aca="false">IF(AD809&lt;AE809,AE809,AD809)</f>
        <v>Barbarian Barrel, Electro Spirit, Fireball, Goblin Cage, Heal Spirit, Phoenix, Ronin, Royal Giant</v>
      </c>
      <c r="AH809" s="7" t="str">
        <f aca="false">IF(AD809=AF809,AA809,IF(AA809="Win","Loss",IF(AA809="Loss","Win","Draw")))</f>
        <v>Win</v>
      </c>
      <c r="AI809" s="7" t="s">
        <v>102</v>
      </c>
    </row>
    <row r="810" customFormat="false" ht="15" hidden="false" customHeight="true" outlineLevel="0" collapsed="false">
      <c r="A810" s="7" t="s">
        <v>2408</v>
      </c>
      <c r="B810" s="7" t="n">
        <v>2</v>
      </c>
      <c r="C810" s="7" t="s">
        <v>871</v>
      </c>
      <c r="D810" s="7" t="s">
        <v>872</v>
      </c>
      <c r="E810" s="7" t="s">
        <v>369</v>
      </c>
      <c r="F810" s="7" t="s">
        <v>370</v>
      </c>
      <c r="G810" s="7" t="s">
        <v>2411</v>
      </c>
      <c r="H810" s="7" t="s">
        <v>81</v>
      </c>
      <c r="I810" s="7" t="s">
        <v>210</v>
      </c>
      <c r="J810" s="7" t="s">
        <v>213</v>
      </c>
      <c r="K810" s="7" t="s">
        <v>199</v>
      </c>
      <c r="L810" s="7" t="s">
        <v>147</v>
      </c>
      <c r="M810" s="7" t="s">
        <v>227</v>
      </c>
      <c r="N810" s="7" t="s">
        <v>112</v>
      </c>
      <c r="O810" s="7" t="s">
        <v>135</v>
      </c>
      <c r="P810" s="7" t="s">
        <v>182</v>
      </c>
      <c r="Q810" s="7" t="s">
        <v>140</v>
      </c>
      <c r="R810" s="7" t="s">
        <v>141</v>
      </c>
      <c r="S810" s="7" t="s">
        <v>153</v>
      </c>
      <c r="T810" s="7" t="s">
        <v>226</v>
      </c>
      <c r="U810" s="7" t="s">
        <v>336</v>
      </c>
      <c r="V810" s="7" t="s">
        <v>87</v>
      </c>
      <c r="W810" s="7" t="s">
        <v>113</v>
      </c>
      <c r="X810" s="7" t="s">
        <v>167</v>
      </c>
      <c r="Y810" s="7" t="n">
        <v>1</v>
      </c>
      <c r="Z810" s="7" t="n">
        <v>0</v>
      </c>
      <c r="AA810" s="7" t="str">
        <f aca="false">IF(Y810&gt;Z810,"Win",IF(Y810&lt;Z810,"Loss","Draw"))</f>
        <v>Win</v>
      </c>
      <c r="AB810" s="7" t="s">
        <v>99</v>
      </c>
      <c r="AC810" s="7" t="s">
        <v>99</v>
      </c>
      <c r="AD810" s="7" t="s">
        <v>2073</v>
      </c>
      <c r="AE810" s="7" t="s">
        <v>813</v>
      </c>
      <c r="AF810" s="7" t="str">
        <f aca="false">IF(AD810&lt;AE810,AD810,AE810)</f>
        <v>Arrows, Bowler, Golden Knight, Hog Rider, Mega Knight, Mother Witch, Spirit Empress, Zap</v>
      </c>
      <c r="AG810" s="7" t="str">
        <f aca="false">IF(AD810&lt;AE810,AE810,AD810)</f>
        <v>Berserker, Bomb Tower, Goblinstein, Magic Archer, Miner, The Log, Tornado, Wall Breakers</v>
      </c>
      <c r="AH810" s="7" t="str">
        <f aca="false">IF(AD810=AF810,AA810,IF(AA810="Win","Loss",IF(AA810="Loss","Win","Draw")))</f>
        <v>Win</v>
      </c>
      <c r="AI810" s="7" t="s">
        <v>102</v>
      </c>
    </row>
    <row r="811" customFormat="false" ht="15" hidden="false" customHeight="true" outlineLevel="0" collapsed="false">
      <c r="A811" s="7" t="s">
        <v>2408</v>
      </c>
      <c r="B811" s="7" t="n">
        <v>3</v>
      </c>
      <c r="C811" s="7" t="s">
        <v>871</v>
      </c>
      <c r="D811" s="7" t="s">
        <v>872</v>
      </c>
      <c r="E811" s="7" t="s">
        <v>369</v>
      </c>
      <c r="F811" s="7" t="s">
        <v>370</v>
      </c>
      <c r="G811" s="7" t="s">
        <v>2412</v>
      </c>
      <c r="H811" s="7" t="s">
        <v>372</v>
      </c>
      <c r="I811" s="7" t="s">
        <v>142</v>
      </c>
      <c r="J811" s="7" t="s">
        <v>141</v>
      </c>
      <c r="K811" s="7" t="s">
        <v>140</v>
      </c>
      <c r="L811" s="7" t="s">
        <v>287</v>
      </c>
      <c r="M811" s="7" t="s">
        <v>143</v>
      </c>
      <c r="N811" s="7" t="s">
        <v>97</v>
      </c>
      <c r="O811" s="7" t="s">
        <v>144</v>
      </c>
      <c r="P811" s="7" t="s">
        <v>120</v>
      </c>
      <c r="Q811" s="7" t="s">
        <v>210</v>
      </c>
      <c r="R811" s="7" t="s">
        <v>213</v>
      </c>
      <c r="S811" s="7" t="s">
        <v>199</v>
      </c>
      <c r="T811" s="7" t="s">
        <v>147</v>
      </c>
      <c r="U811" s="7" t="s">
        <v>227</v>
      </c>
      <c r="V811" s="7" t="s">
        <v>112</v>
      </c>
      <c r="W811" s="7" t="s">
        <v>135</v>
      </c>
      <c r="X811" s="7" t="s">
        <v>182</v>
      </c>
      <c r="Y811" s="7" t="n">
        <v>1</v>
      </c>
      <c r="Z811" s="7" t="n">
        <v>0</v>
      </c>
      <c r="AA811" s="7" t="str">
        <f aca="false">IF(Y811&gt;Z811,"Win",IF(Y811&lt;Z811,"Loss","Draw"))</f>
        <v>Win</v>
      </c>
      <c r="AB811" s="7" t="s">
        <v>99</v>
      </c>
      <c r="AC811" s="7" t="s">
        <v>99</v>
      </c>
      <c r="AD811" s="7" t="s">
        <v>438</v>
      </c>
      <c r="AE811" s="7" t="s">
        <v>2073</v>
      </c>
      <c r="AF811" s="7" t="str">
        <f aca="false">IF(AD811&lt;AE811,AD811,AE811)</f>
        <v>Arrows, Bowler, Golden Knight, Hog Rider, Mega Knight, Mother Witch, Spirit Empress, Zap</v>
      </c>
      <c r="AG811" s="7" t="str">
        <f aca="false">IF(AD811&lt;AE811,AE811,AD811)</f>
        <v>Goblin Barrel, Ice Spirit, Magic Archer, Royal Delivery, Skeletons, Tesla, Valkyrie, Wall Breakers</v>
      </c>
      <c r="AH811" s="7" t="str">
        <f aca="false">IF(AD811=AF811,AA811,IF(AA811="Win","Loss",IF(AA811="Loss","Win","Draw")))</f>
        <v>Loss</v>
      </c>
      <c r="AI811" s="7" t="s">
        <v>102</v>
      </c>
    </row>
    <row r="812" customFormat="false" ht="15" hidden="false" customHeight="true" outlineLevel="0" collapsed="false">
      <c r="A812" s="7" t="s">
        <v>2413</v>
      </c>
      <c r="B812" s="7" t="n">
        <v>1</v>
      </c>
      <c r="C812" s="7" t="s">
        <v>871</v>
      </c>
      <c r="D812" s="7" t="s">
        <v>872</v>
      </c>
      <c r="E812" s="7" t="s">
        <v>369</v>
      </c>
      <c r="F812" s="7" t="s">
        <v>370</v>
      </c>
      <c r="G812" s="7" t="s">
        <v>2414</v>
      </c>
      <c r="H812" s="7" t="s">
        <v>81</v>
      </c>
      <c r="I812" s="7" t="s">
        <v>142</v>
      </c>
      <c r="J812" s="7" t="s">
        <v>232</v>
      </c>
      <c r="K812" s="7" t="s">
        <v>176</v>
      </c>
      <c r="L812" s="7" t="s">
        <v>140</v>
      </c>
      <c r="M812" s="7" t="s">
        <v>143</v>
      </c>
      <c r="N812" s="7" t="s">
        <v>97</v>
      </c>
      <c r="O812" s="7" t="s">
        <v>111</v>
      </c>
      <c r="P812" s="7" t="s">
        <v>170</v>
      </c>
      <c r="Q812" s="7" t="s">
        <v>82</v>
      </c>
      <c r="R812" s="7" t="s">
        <v>91</v>
      </c>
      <c r="S812" s="7" t="s">
        <v>144</v>
      </c>
      <c r="T812" s="7" t="s">
        <v>85</v>
      </c>
      <c r="U812" s="7" t="s">
        <v>109</v>
      </c>
      <c r="V812" s="7" t="s">
        <v>88</v>
      </c>
      <c r="W812" s="7" t="s">
        <v>97</v>
      </c>
      <c r="X812" s="7" t="s">
        <v>143</v>
      </c>
      <c r="Y812" s="7" t="n">
        <v>1</v>
      </c>
      <c r="Z812" s="7" t="n">
        <v>0</v>
      </c>
      <c r="AA812" s="7" t="str">
        <f aca="false">IF(Y812&gt;Z812,"Win",IF(Y812&lt;Z812,"Loss","Draw"))</f>
        <v>Win</v>
      </c>
      <c r="AB812" s="7" t="s">
        <v>99</v>
      </c>
      <c r="AC812" s="7" t="s">
        <v>99</v>
      </c>
      <c r="AD812" s="7" t="s">
        <v>2415</v>
      </c>
      <c r="AE812" s="7" t="s">
        <v>494</v>
      </c>
      <c r="AF812" s="7" t="str">
        <f aca="false">IF(AD812&lt;AE812,AD812,AE812)</f>
        <v>Archers, Barbarian Barrel, Graveyard, Ice Spirit, Poison, Ronin, Skeletons, Tesla</v>
      </c>
      <c r="AG812" s="7" t="str">
        <f aca="false">IF(AD812&lt;AE812,AE812,AD812)</f>
        <v>Cannon, Dart Goblin, Fire Spirit, Goblin Barrel, Ice Spirit, Mighty Miner, Skeletons, Wall Breakers</v>
      </c>
      <c r="AH812" s="7" t="str">
        <f aca="false">IF(AD812=AF812,AA812,IF(AA812="Win","Loss",IF(AA812="Loss","Win","Draw")))</f>
        <v>Loss</v>
      </c>
      <c r="AI812" s="7" t="s">
        <v>102</v>
      </c>
    </row>
    <row r="813" customFormat="false" ht="15" hidden="false" customHeight="true" outlineLevel="0" collapsed="false">
      <c r="A813" s="7" t="s">
        <v>2413</v>
      </c>
      <c r="B813" s="7" t="n">
        <v>2</v>
      </c>
      <c r="C813" s="7" t="s">
        <v>871</v>
      </c>
      <c r="D813" s="7" t="s">
        <v>872</v>
      </c>
      <c r="E813" s="7" t="s">
        <v>369</v>
      </c>
      <c r="F813" s="7" t="s">
        <v>370</v>
      </c>
      <c r="G813" s="7" t="s">
        <v>2416</v>
      </c>
      <c r="H813" s="7" t="s">
        <v>372</v>
      </c>
      <c r="I813" s="7" t="s">
        <v>375</v>
      </c>
      <c r="J813" s="7" t="s">
        <v>199</v>
      </c>
      <c r="K813" s="7" t="s">
        <v>195</v>
      </c>
      <c r="L813" s="7" t="s">
        <v>213</v>
      </c>
      <c r="M813" s="7" t="s">
        <v>420</v>
      </c>
      <c r="N813" s="7" t="s">
        <v>85</v>
      </c>
      <c r="O813" s="7" t="s">
        <v>202</v>
      </c>
      <c r="P813" s="7" t="s">
        <v>336</v>
      </c>
      <c r="Q813" s="7" t="s">
        <v>168</v>
      </c>
      <c r="R813" s="7" t="s">
        <v>232</v>
      </c>
      <c r="S813" s="7" t="s">
        <v>169</v>
      </c>
      <c r="T813" s="7" t="s">
        <v>154</v>
      </c>
      <c r="U813" s="7" t="s">
        <v>93</v>
      </c>
      <c r="V813" s="7" t="s">
        <v>167</v>
      </c>
      <c r="W813" s="7" t="s">
        <v>170</v>
      </c>
      <c r="X813" s="7" t="s">
        <v>87</v>
      </c>
      <c r="Y813" s="7" t="n">
        <v>1</v>
      </c>
      <c r="Z813" s="7" t="n">
        <v>0</v>
      </c>
      <c r="AA813" s="7" t="str">
        <f aca="false">IF(Y813&gt;Z813,"Win",IF(Y813&lt;Z813,"Loss","Draw"))</f>
        <v>Win</v>
      </c>
      <c r="AB813" s="7" t="s">
        <v>99</v>
      </c>
      <c r="AC813" s="7" t="s">
        <v>99</v>
      </c>
      <c r="AD813" s="7" t="s">
        <v>422</v>
      </c>
      <c r="AE813" s="7" t="s">
        <v>496</v>
      </c>
      <c r="AF813" s="7" t="str">
        <f aca="false">IF(AD813&lt;AE813,AD813,AE813)</f>
        <v>Baby Dragon, Berserker, Cannon, Electro Spirit, Lightning, Mighty Miner, Royal Hogs, The Log</v>
      </c>
      <c r="AG813" s="7" t="str">
        <f aca="false">IF(AD813&lt;AE813,AE813,AD813)</f>
        <v>Bowler, Executioner, Freeze, Golden Knight, Graveyard, Inferno Dragon, Tornado, Zappies</v>
      </c>
      <c r="AH813" s="7" t="str">
        <f aca="false">IF(AD813=AF813,AA813,IF(AA813="Win","Loss",IF(AA813="Loss","Win","Draw")))</f>
        <v>Loss</v>
      </c>
      <c r="AI813" s="7" t="s">
        <v>102</v>
      </c>
    </row>
    <row r="814" customFormat="false" ht="15" hidden="false" customHeight="true" outlineLevel="0" collapsed="false">
      <c r="A814" s="7" t="s">
        <v>2413</v>
      </c>
      <c r="B814" s="7" t="n">
        <v>3</v>
      </c>
      <c r="C814" s="7" t="s">
        <v>871</v>
      </c>
      <c r="D814" s="7" t="s">
        <v>872</v>
      </c>
      <c r="E814" s="7" t="s">
        <v>369</v>
      </c>
      <c r="F814" s="7" t="s">
        <v>370</v>
      </c>
      <c r="G814" s="7" t="s">
        <v>2417</v>
      </c>
      <c r="H814" s="7" t="s">
        <v>81</v>
      </c>
      <c r="I814" s="7" t="s">
        <v>168</v>
      </c>
      <c r="J814" s="7" t="s">
        <v>181</v>
      </c>
      <c r="K814" s="7" t="s">
        <v>132</v>
      </c>
      <c r="L814" s="7" t="s">
        <v>245</v>
      </c>
      <c r="M814" s="7" t="s">
        <v>174</v>
      </c>
      <c r="N814" s="7" t="s">
        <v>183</v>
      </c>
      <c r="O814" s="7" t="s">
        <v>91</v>
      </c>
      <c r="P814" s="7" t="s">
        <v>96</v>
      </c>
      <c r="Q814" s="7" t="s">
        <v>375</v>
      </c>
      <c r="R814" s="7" t="s">
        <v>145</v>
      </c>
      <c r="S814" s="7" t="s">
        <v>135</v>
      </c>
      <c r="T814" s="7" t="s">
        <v>327</v>
      </c>
      <c r="U814" s="7" t="s">
        <v>146</v>
      </c>
      <c r="V814" s="7" t="s">
        <v>336</v>
      </c>
      <c r="W814" s="7" t="s">
        <v>226</v>
      </c>
      <c r="X814" s="7" t="s">
        <v>149</v>
      </c>
      <c r="Y814" s="7" t="n">
        <v>1</v>
      </c>
      <c r="Z814" s="7" t="n">
        <v>0</v>
      </c>
      <c r="AA814" s="7" t="str">
        <f aca="false">IF(Y814&gt;Z814,"Win",IF(Y814&lt;Z814,"Loss","Draw"))</f>
        <v>Win</v>
      </c>
      <c r="AB814" s="7" t="s">
        <v>99</v>
      </c>
      <c r="AC814" s="7" t="s">
        <v>99</v>
      </c>
      <c r="AD814" s="7" t="s">
        <v>2418</v>
      </c>
      <c r="AE814" s="7" t="s">
        <v>450</v>
      </c>
      <c r="AF814" s="7" t="str">
        <f aca="false">IF(AD814&lt;AE814,AD814,AE814)</f>
        <v>Balloon, Executioner, Giant Skeleton, Miner, Skeleton Dragons, Tombstone, Tornado, Zap</v>
      </c>
      <c r="AG814" s="7" t="str">
        <f aca="false">IF(AD814&lt;AE814,AE814,AD814)</f>
        <v>Barbarian Barrel, Earthquake, Heal Spirit, Hunter, Lumberjack, Monk, Royal Hogs, Three Musketeers</v>
      </c>
      <c r="AH814" s="7" t="str">
        <f aca="false">IF(AD814=AF814,AA814,IF(AA814="Win","Loss",IF(AA814="Loss","Win","Draw")))</f>
        <v>Loss</v>
      </c>
      <c r="AI814" s="7" t="s">
        <v>102</v>
      </c>
    </row>
    <row r="815" customFormat="false" ht="15" hidden="false" customHeight="true" outlineLevel="0" collapsed="false">
      <c r="A815" s="7" t="s">
        <v>2419</v>
      </c>
      <c r="B815" s="7" t="n">
        <v>1</v>
      </c>
      <c r="C815" s="7" t="s">
        <v>871</v>
      </c>
      <c r="D815" s="7" t="s">
        <v>872</v>
      </c>
      <c r="E815" s="7" t="s">
        <v>369</v>
      </c>
      <c r="F815" s="7" t="s">
        <v>370</v>
      </c>
      <c r="G815" s="7" t="s">
        <v>2156</v>
      </c>
      <c r="H815" s="7" t="s">
        <v>81</v>
      </c>
      <c r="I815" s="7" t="s">
        <v>90</v>
      </c>
      <c r="J815" s="7" t="s">
        <v>91</v>
      </c>
      <c r="K815" s="7" t="s">
        <v>92</v>
      </c>
      <c r="L815" s="7" t="s">
        <v>97</v>
      </c>
      <c r="M815" s="7" t="s">
        <v>96</v>
      </c>
      <c r="N815" s="7" t="s">
        <v>93</v>
      </c>
      <c r="O815" s="7" t="s">
        <v>95</v>
      </c>
      <c r="P815" s="7" t="s">
        <v>94</v>
      </c>
      <c r="Q815" s="7" t="s">
        <v>140</v>
      </c>
      <c r="R815" s="7" t="s">
        <v>83</v>
      </c>
      <c r="S815" s="7" t="s">
        <v>142</v>
      </c>
      <c r="T815" s="7" t="s">
        <v>97</v>
      </c>
      <c r="U815" s="7" t="s">
        <v>176</v>
      </c>
      <c r="V815" s="7" t="s">
        <v>111</v>
      </c>
      <c r="W815" s="7" t="s">
        <v>120</v>
      </c>
      <c r="X815" s="7" t="s">
        <v>113</v>
      </c>
      <c r="Y815" s="7" t="n">
        <v>1</v>
      </c>
      <c r="Z815" s="7" t="n">
        <v>0</v>
      </c>
      <c r="AA815" s="7" t="str">
        <f aca="false">IF(Y815&gt;Z815,"Win",IF(Y815&lt;Z815,"Loss","Draw"))</f>
        <v>Win</v>
      </c>
      <c r="AB815" s="7" t="s">
        <v>99</v>
      </c>
      <c r="AC815" s="7" t="s">
        <v>99</v>
      </c>
      <c r="AD815" s="7" t="s">
        <v>101</v>
      </c>
      <c r="AE815" s="7" t="s">
        <v>1155</v>
      </c>
      <c r="AF815" s="7" t="str">
        <f aca="false">IF(AD815&lt;AE815,AD815,AE815)</f>
        <v>Barbarian Barrel, Electro Spirit, Fireball, Fisherman, Hunter, Royal Ghost, Royal Giant, Skeletons</v>
      </c>
      <c r="AG815" s="7" t="str">
        <f aca="false">IF(AD815&lt;AE815,AE815,AD815)</f>
        <v>Bomb Tower, Dark Prince, Dart Goblin, Fire Spirit, Goblin Barrel, Royal Delivery, Skeletons, Wall Breakers</v>
      </c>
      <c r="AH815" s="7" t="str">
        <f aca="false">IF(AD815=AF815,AA815,IF(AA815="Win","Loss",IF(AA815="Loss","Win","Draw")))</f>
        <v>Win</v>
      </c>
      <c r="AI815" s="7" t="s">
        <v>102</v>
      </c>
    </row>
    <row r="816" customFormat="false" ht="15" hidden="false" customHeight="true" outlineLevel="0" collapsed="false">
      <c r="A816" s="7" t="s">
        <v>2419</v>
      </c>
      <c r="B816" s="7" t="n">
        <v>2</v>
      </c>
      <c r="C816" s="7" t="s">
        <v>871</v>
      </c>
      <c r="D816" s="7" t="s">
        <v>872</v>
      </c>
      <c r="E816" s="7" t="s">
        <v>369</v>
      </c>
      <c r="F816" s="7" t="s">
        <v>370</v>
      </c>
      <c r="G816" s="7" t="s">
        <v>2420</v>
      </c>
      <c r="H816" s="7" t="s">
        <v>372</v>
      </c>
      <c r="I816" s="7" t="s">
        <v>107</v>
      </c>
      <c r="J816" s="7" t="s">
        <v>115</v>
      </c>
      <c r="K816" s="7" t="s">
        <v>84</v>
      </c>
      <c r="L816" s="7" t="s">
        <v>130</v>
      </c>
      <c r="M816" s="7" t="s">
        <v>88</v>
      </c>
      <c r="N816" s="7" t="s">
        <v>170</v>
      </c>
      <c r="O816" s="7" t="s">
        <v>111</v>
      </c>
      <c r="P816" s="7" t="s">
        <v>109</v>
      </c>
      <c r="Q816" s="7" t="s">
        <v>168</v>
      </c>
      <c r="R816" s="7" t="s">
        <v>141</v>
      </c>
      <c r="S816" s="7" t="s">
        <v>144</v>
      </c>
      <c r="T816" s="7" t="s">
        <v>87</v>
      </c>
      <c r="U816" s="7" t="s">
        <v>154</v>
      </c>
      <c r="V816" s="7" t="s">
        <v>146</v>
      </c>
      <c r="W816" s="7" t="s">
        <v>143</v>
      </c>
      <c r="X816" s="7" t="s">
        <v>167</v>
      </c>
      <c r="Y816" s="7" t="n">
        <v>1</v>
      </c>
      <c r="Z816" s="7" t="n">
        <v>0</v>
      </c>
      <c r="AA816" s="7" t="str">
        <f aca="false">IF(Y816&gt;Z816,"Win",IF(Y816&lt;Z816,"Loss","Draw"))</f>
        <v>Win</v>
      </c>
      <c r="AB816" s="7" t="s">
        <v>99</v>
      </c>
      <c r="AC816" s="7" t="s">
        <v>99</v>
      </c>
      <c r="AD816" s="7" t="s">
        <v>2421</v>
      </c>
      <c r="AE816" s="7" t="s">
        <v>2422</v>
      </c>
      <c r="AF816" s="7" t="str">
        <f aca="false">IF(AD816&lt;AE816,AD816,AE816)</f>
        <v>Berserker, Ice Spirit, Lightning, Magic Archer, Royal Hogs, Skeleton Dragons, Tesla, The Log</v>
      </c>
      <c r="AG816" s="7" t="str">
        <f aca="false">IF(AD816&lt;AE816,AE816,AD816)</f>
        <v>Bomber, Cannon, Fire Spirit, Giant Snowball, Goblin Drill, Goblins, Poison, Ronin</v>
      </c>
      <c r="AH816" s="7" t="str">
        <f aca="false">IF(AD816=AF816,AA816,IF(AA816="Win","Loss",IF(AA816="Loss","Win","Draw")))</f>
        <v>Loss</v>
      </c>
      <c r="AI816" s="7" t="s">
        <v>102</v>
      </c>
    </row>
    <row r="817" customFormat="false" ht="15" hidden="false" customHeight="true" outlineLevel="0" collapsed="false">
      <c r="A817" s="7" t="s">
        <v>2419</v>
      </c>
      <c r="B817" s="7" t="n">
        <v>3</v>
      </c>
      <c r="C817" s="7" t="s">
        <v>871</v>
      </c>
      <c r="D817" s="7" t="s">
        <v>872</v>
      </c>
      <c r="E817" s="7" t="s">
        <v>369</v>
      </c>
      <c r="F817" s="7" t="s">
        <v>370</v>
      </c>
      <c r="G817" s="7" t="s">
        <v>2423</v>
      </c>
      <c r="H817" s="7" t="s">
        <v>372</v>
      </c>
      <c r="I817" s="7" t="s">
        <v>142</v>
      </c>
      <c r="J817" s="7" t="s">
        <v>141</v>
      </c>
      <c r="K817" s="7" t="s">
        <v>140</v>
      </c>
      <c r="L817" s="7" t="s">
        <v>287</v>
      </c>
      <c r="M817" s="7" t="s">
        <v>143</v>
      </c>
      <c r="N817" s="7" t="s">
        <v>87</v>
      </c>
      <c r="O817" s="7" t="s">
        <v>144</v>
      </c>
      <c r="P817" s="7" t="s">
        <v>120</v>
      </c>
      <c r="Q817" s="7" t="s">
        <v>210</v>
      </c>
      <c r="R817" s="7" t="s">
        <v>209</v>
      </c>
      <c r="S817" s="7" t="s">
        <v>170</v>
      </c>
      <c r="T817" s="7" t="s">
        <v>182</v>
      </c>
      <c r="U817" s="7" t="s">
        <v>94</v>
      </c>
      <c r="V817" s="7" t="s">
        <v>115</v>
      </c>
      <c r="W817" s="7" t="s">
        <v>93</v>
      </c>
      <c r="X817" s="7" t="s">
        <v>91</v>
      </c>
      <c r="Y817" s="7" t="n">
        <v>1</v>
      </c>
      <c r="Z817" s="7" t="n">
        <v>0</v>
      </c>
      <c r="AA817" s="7" t="str">
        <f aca="false">IF(Y817&gt;Z817,"Win",IF(Y817&lt;Z817,"Loss","Draw"))</f>
        <v>Win</v>
      </c>
      <c r="AB817" s="7" t="s">
        <v>99</v>
      </c>
      <c r="AC817" s="7" t="s">
        <v>99</v>
      </c>
      <c r="AD817" s="7" t="s">
        <v>2424</v>
      </c>
      <c r="AE817" s="7" t="s">
        <v>2425</v>
      </c>
      <c r="AF817" s="7" t="str">
        <f aca="false">IF(AD817&lt;AE817,AD817,AE817)</f>
        <v>Barbarian Barrel, Cannon, Electro Spirit, Fireball, Goblins, Hog Rider, Mega Knight, Musketeer</v>
      </c>
      <c r="AG817" s="7" t="str">
        <f aca="false">IF(AD817&lt;AE817,AE817,AD817)</f>
        <v>Berserker, Goblin Barrel, Ice Spirit, Magic Archer, Royal Delivery, Tesla, Valkyrie, Wall Breakers</v>
      </c>
      <c r="AH817" s="7" t="str">
        <f aca="false">IF(AD817=AF817,AA817,IF(AA817="Win","Loss",IF(AA817="Loss","Win","Draw")))</f>
        <v>Loss</v>
      </c>
      <c r="AI817" s="7" t="s">
        <v>102</v>
      </c>
    </row>
    <row r="818" customFormat="false" ht="16.5" hidden="false" customHeight="true" outlineLevel="0" collapsed="false">
      <c r="A818" s="5" t="s">
        <v>2426</v>
      </c>
      <c r="B818" s="5" t="n">
        <v>1</v>
      </c>
      <c r="C818" s="5" t="s">
        <v>871</v>
      </c>
      <c r="D818" s="5" t="s">
        <v>872</v>
      </c>
      <c r="E818" s="6" t="s">
        <v>2427</v>
      </c>
      <c r="F818" s="5" t="s">
        <v>2428</v>
      </c>
      <c r="G818" s="5" t="s">
        <v>2429</v>
      </c>
      <c r="H818" s="5" t="s">
        <v>668</v>
      </c>
      <c r="I818" s="5" t="s">
        <v>142</v>
      </c>
      <c r="J818" s="5" t="s">
        <v>141</v>
      </c>
      <c r="K818" s="5" t="s">
        <v>140</v>
      </c>
      <c r="L818" s="5" t="s">
        <v>87</v>
      </c>
      <c r="M818" s="5" t="s">
        <v>111</v>
      </c>
      <c r="N818" s="5" t="s">
        <v>143</v>
      </c>
      <c r="O818" s="5" t="s">
        <v>120</v>
      </c>
      <c r="P818" s="5" t="s">
        <v>144</v>
      </c>
      <c r="Q818" s="5" t="s">
        <v>84</v>
      </c>
      <c r="R818" s="5" t="s">
        <v>199</v>
      </c>
      <c r="S818" s="5" t="s">
        <v>107</v>
      </c>
      <c r="T818" s="5" t="s">
        <v>170</v>
      </c>
      <c r="U818" s="5" t="s">
        <v>88</v>
      </c>
      <c r="V818" s="5" t="s">
        <v>115</v>
      </c>
      <c r="W818" s="5" t="s">
        <v>111</v>
      </c>
      <c r="X818" s="5" t="s">
        <v>130</v>
      </c>
      <c r="Y818" s="5" t="n">
        <v>1</v>
      </c>
      <c r="Z818" s="5" t="n">
        <v>0</v>
      </c>
      <c r="AA818" s="5" t="str">
        <f aca="false">IF(Y818&gt;Z818,"Win",IF(Y818&lt;Z818,"Loss","Draw"))</f>
        <v>Win</v>
      </c>
      <c r="AB818" s="5" t="s">
        <v>98</v>
      </c>
      <c r="AC818" s="5" t="s">
        <v>99</v>
      </c>
      <c r="AD818" s="5" t="s">
        <v>150</v>
      </c>
      <c r="AE818" s="5" t="s">
        <v>2430</v>
      </c>
      <c r="AF818" s="5" t="str">
        <f aca="false">IF(AD818&lt;AE818,AD818,AE818)</f>
        <v>Berserker, Fire Spirit, Goblin Barrel, Ice Spirit, Magic Archer, Royal Delivery, Tesla, Wall Breakers</v>
      </c>
      <c r="AG818" s="5" t="str">
        <f aca="false">IF(AD818&lt;AE818,AE818,AD818)</f>
        <v>Bomber, Cannon, Fire Spirit, Giant Snowball, Goblin Drill, Goblins, Golden Knight, Poison</v>
      </c>
      <c r="AH818" s="5" t="str">
        <f aca="false">IF(AD818=AF818,AA818,IF(AA818="Win","Loss",IF(AA818="Loss","Win","Draw")))</f>
        <v>Win</v>
      </c>
      <c r="AI818" s="5" t="s">
        <v>102</v>
      </c>
    </row>
    <row r="819" customFormat="false" ht="16.5" hidden="false" customHeight="true" outlineLevel="0" collapsed="false">
      <c r="A819" s="5" t="s">
        <v>2426</v>
      </c>
      <c r="B819" s="5" t="n">
        <v>2</v>
      </c>
      <c r="C819" s="5" t="s">
        <v>871</v>
      </c>
      <c r="D819" s="5" t="s">
        <v>872</v>
      </c>
      <c r="E819" s="6" t="s">
        <v>2427</v>
      </c>
      <c r="F819" s="5" t="s">
        <v>2428</v>
      </c>
      <c r="G819" s="5" t="s">
        <v>2431</v>
      </c>
      <c r="H819" s="5" t="s">
        <v>668</v>
      </c>
      <c r="I819" s="5" t="s">
        <v>114</v>
      </c>
      <c r="J819" s="5" t="s">
        <v>115</v>
      </c>
      <c r="K819" s="5" t="s">
        <v>116</v>
      </c>
      <c r="L819" s="5" t="s">
        <v>117</v>
      </c>
      <c r="M819" s="5" t="s">
        <v>94</v>
      </c>
      <c r="N819" s="5" t="s">
        <v>118</v>
      </c>
      <c r="O819" s="5" t="s">
        <v>109</v>
      </c>
      <c r="P819" s="5" t="s">
        <v>93</v>
      </c>
      <c r="Q819" s="5" t="s">
        <v>375</v>
      </c>
      <c r="R819" s="5" t="s">
        <v>145</v>
      </c>
      <c r="S819" s="5" t="s">
        <v>135</v>
      </c>
      <c r="T819" s="5" t="s">
        <v>146</v>
      </c>
      <c r="U819" s="5" t="s">
        <v>149</v>
      </c>
      <c r="V819" s="5" t="s">
        <v>336</v>
      </c>
      <c r="W819" s="5" t="s">
        <v>226</v>
      </c>
      <c r="X819" s="5" t="s">
        <v>327</v>
      </c>
      <c r="Y819" s="5" t="n">
        <v>1</v>
      </c>
      <c r="Z819" s="5" t="n">
        <v>0</v>
      </c>
      <c r="AA819" s="5" t="str">
        <f aca="false">IF(Y819&gt;Z819,"Win",IF(Y819&lt;Z819,"Loss","Draw"))</f>
        <v>Win</v>
      </c>
      <c r="AB819" s="5" t="s">
        <v>98</v>
      </c>
      <c r="AC819" s="5" t="s">
        <v>99</v>
      </c>
      <c r="AD819" s="5" t="s">
        <v>1114</v>
      </c>
      <c r="AE819" s="5" t="s">
        <v>450</v>
      </c>
      <c r="AF819" s="5" t="str">
        <f aca="false">IF(AD819&lt;AE819,AD819,AE819)</f>
        <v>Balloon, Executioner, Giant Skeleton, Miner, Skeleton Dragons, Tombstone, Tornado, Zap</v>
      </c>
      <c r="AG819" s="5" t="str">
        <f aca="false">IF(AD819&lt;AE819,AE819,AD819)</f>
        <v>Electro Spirit, Fireball, Goblins, Minions, Mortar, Rascals, Ronin, Skeleton Barrel</v>
      </c>
      <c r="AH819" s="5" t="str">
        <f aca="false">IF(AD819=AF819,AA819,IF(AA819="Win","Loss",IF(AA819="Loss","Win","Draw")))</f>
        <v>Loss</v>
      </c>
      <c r="AI819" s="5" t="s">
        <v>102</v>
      </c>
    </row>
    <row r="820" customFormat="false" ht="16.5" hidden="false" customHeight="true" outlineLevel="0" collapsed="false">
      <c r="A820" s="5" t="s">
        <v>2426</v>
      </c>
      <c r="B820" s="5" t="n">
        <v>3</v>
      </c>
      <c r="C820" s="5" t="s">
        <v>871</v>
      </c>
      <c r="D820" s="5" t="s">
        <v>872</v>
      </c>
      <c r="E820" s="6" t="s">
        <v>2427</v>
      </c>
      <c r="F820" s="5" t="s">
        <v>2428</v>
      </c>
      <c r="G820" s="5" t="s">
        <v>2432</v>
      </c>
      <c r="H820" s="5" t="s">
        <v>668</v>
      </c>
      <c r="I820" s="5" t="s">
        <v>375</v>
      </c>
      <c r="J820" s="5" t="s">
        <v>145</v>
      </c>
      <c r="K820" s="5" t="s">
        <v>135</v>
      </c>
      <c r="L820" s="5" t="s">
        <v>146</v>
      </c>
      <c r="M820" s="5" t="s">
        <v>149</v>
      </c>
      <c r="N820" s="5" t="s">
        <v>336</v>
      </c>
      <c r="O820" s="5" t="s">
        <v>226</v>
      </c>
      <c r="P820" s="5" t="s">
        <v>327</v>
      </c>
      <c r="Q820" s="5" t="s">
        <v>114</v>
      </c>
      <c r="R820" s="5" t="s">
        <v>115</v>
      </c>
      <c r="S820" s="5" t="s">
        <v>116</v>
      </c>
      <c r="T820" s="5" t="s">
        <v>117</v>
      </c>
      <c r="U820" s="5" t="s">
        <v>94</v>
      </c>
      <c r="V820" s="5" t="s">
        <v>118</v>
      </c>
      <c r="W820" s="5" t="s">
        <v>109</v>
      </c>
      <c r="X820" s="5" t="s">
        <v>93</v>
      </c>
      <c r="Y820" s="5" t="n">
        <v>0</v>
      </c>
      <c r="Z820" s="5" t="n">
        <v>1</v>
      </c>
      <c r="AA820" s="5" t="str">
        <f aca="false">IF(Y820&gt;Z820,"Win",IF(Y820&lt;Z820,"Loss","Draw"))</f>
        <v>Loss</v>
      </c>
      <c r="AB820" s="5" t="s">
        <v>98</v>
      </c>
      <c r="AC820" s="5" t="s">
        <v>99</v>
      </c>
      <c r="AD820" s="5" t="s">
        <v>450</v>
      </c>
      <c r="AE820" s="5" t="s">
        <v>1114</v>
      </c>
      <c r="AF820" s="5" t="str">
        <f aca="false">IF(AD820&lt;AE820,AD820,AE820)</f>
        <v>Balloon, Executioner, Giant Skeleton, Miner, Skeleton Dragons, Tombstone, Tornado, Zap</v>
      </c>
      <c r="AG820" s="5" t="str">
        <f aca="false">IF(AD820&lt;AE820,AE820,AD820)</f>
        <v>Electro Spirit, Fireball, Goblins, Minions, Mortar, Rascals, Ronin, Skeleton Barrel</v>
      </c>
      <c r="AH820" s="5" t="str">
        <f aca="false">IF(AD820=AF820,AA820,IF(AA820="Win","Loss",IF(AA820="Loss","Win","Draw")))</f>
        <v>Loss</v>
      </c>
      <c r="AI820" s="5" t="s">
        <v>102</v>
      </c>
    </row>
    <row r="821" customFormat="false" ht="16.5" hidden="false" customHeight="true" outlineLevel="0" collapsed="false">
      <c r="A821" s="7" t="s">
        <v>2433</v>
      </c>
      <c r="B821" s="7" t="n">
        <v>1</v>
      </c>
      <c r="C821" s="7" t="s">
        <v>871</v>
      </c>
      <c r="D821" s="7" t="s">
        <v>872</v>
      </c>
      <c r="E821" s="8" t="s">
        <v>2427</v>
      </c>
      <c r="F821" s="7" t="s">
        <v>2428</v>
      </c>
      <c r="G821" s="7" t="s">
        <v>2434</v>
      </c>
      <c r="H821" s="7" t="s">
        <v>668</v>
      </c>
      <c r="I821" s="7" t="s">
        <v>114</v>
      </c>
      <c r="J821" s="7" t="s">
        <v>115</v>
      </c>
      <c r="K821" s="7" t="s">
        <v>116</v>
      </c>
      <c r="L821" s="7" t="s">
        <v>117</v>
      </c>
      <c r="M821" s="7" t="s">
        <v>94</v>
      </c>
      <c r="N821" s="7" t="s">
        <v>118</v>
      </c>
      <c r="O821" s="7" t="s">
        <v>109</v>
      </c>
      <c r="P821" s="7" t="s">
        <v>93</v>
      </c>
      <c r="Q821" s="7" t="s">
        <v>375</v>
      </c>
      <c r="R821" s="7" t="s">
        <v>145</v>
      </c>
      <c r="S821" s="7" t="s">
        <v>135</v>
      </c>
      <c r="T821" s="7" t="s">
        <v>146</v>
      </c>
      <c r="U821" s="7" t="s">
        <v>149</v>
      </c>
      <c r="V821" s="7" t="s">
        <v>336</v>
      </c>
      <c r="W821" s="7" t="s">
        <v>226</v>
      </c>
      <c r="X821" s="7" t="s">
        <v>327</v>
      </c>
      <c r="Y821" s="7" t="n">
        <v>0</v>
      </c>
      <c r="Z821" s="7" t="n">
        <v>1</v>
      </c>
      <c r="AA821" s="7" t="str">
        <f aca="false">IF(Y821&gt;Z821,"Win",IF(Y821&lt;Z821,"Loss","Draw"))</f>
        <v>Loss</v>
      </c>
      <c r="AB821" s="7" t="s">
        <v>99</v>
      </c>
      <c r="AC821" s="7" t="s">
        <v>99</v>
      </c>
      <c r="AD821" s="7" t="s">
        <v>1114</v>
      </c>
      <c r="AE821" s="7" t="s">
        <v>450</v>
      </c>
      <c r="AF821" s="7" t="str">
        <f aca="false">IF(AD821&lt;AE821,AD821,AE821)</f>
        <v>Balloon, Executioner, Giant Skeleton, Miner, Skeleton Dragons, Tombstone, Tornado, Zap</v>
      </c>
      <c r="AG821" s="7" t="str">
        <f aca="false">IF(AD821&lt;AE821,AE821,AD821)</f>
        <v>Electro Spirit, Fireball, Goblins, Minions, Mortar, Rascals, Ronin, Skeleton Barrel</v>
      </c>
      <c r="AH821" s="7" t="str">
        <f aca="false">IF(AD821=AF821,AA821,IF(AA821="Win","Loss",IF(AA821="Loss","Win","Draw")))</f>
        <v>Win</v>
      </c>
      <c r="AI821" s="7" t="s">
        <v>102</v>
      </c>
    </row>
    <row r="822" customFormat="false" ht="16.5" hidden="false" customHeight="true" outlineLevel="0" collapsed="false">
      <c r="A822" s="7" t="s">
        <v>2433</v>
      </c>
      <c r="B822" s="7" t="n">
        <v>2</v>
      </c>
      <c r="C822" s="7" t="s">
        <v>871</v>
      </c>
      <c r="D822" s="7" t="s">
        <v>872</v>
      </c>
      <c r="E822" s="8" t="s">
        <v>2427</v>
      </c>
      <c r="F822" s="7" t="s">
        <v>2428</v>
      </c>
      <c r="G822" s="7" t="s">
        <v>2435</v>
      </c>
      <c r="H822" s="7" t="s">
        <v>668</v>
      </c>
      <c r="I822" s="7" t="s">
        <v>375</v>
      </c>
      <c r="J822" s="7" t="s">
        <v>145</v>
      </c>
      <c r="K822" s="7" t="s">
        <v>135</v>
      </c>
      <c r="L822" s="7" t="s">
        <v>146</v>
      </c>
      <c r="M822" s="7" t="s">
        <v>149</v>
      </c>
      <c r="N822" s="7" t="s">
        <v>336</v>
      </c>
      <c r="O822" s="7" t="s">
        <v>226</v>
      </c>
      <c r="P822" s="7" t="s">
        <v>327</v>
      </c>
      <c r="Q822" s="7" t="s">
        <v>114</v>
      </c>
      <c r="R822" s="7" t="s">
        <v>115</v>
      </c>
      <c r="S822" s="7" t="s">
        <v>116</v>
      </c>
      <c r="T822" s="7" t="s">
        <v>117</v>
      </c>
      <c r="U822" s="7" t="s">
        <v>94</v>
      </c>
      <c r="V822" s="7" t="s">
        <v>118</v>
      </c>
      <c r="W822" s="7" t="s">
        <v>119</v>
      </c>
      <c r="X822" s="7" t="s">
        <v>93</v>
      </c>
      <c r="Y822" s="7" t="n">
        <v>1</v>
      </c>
      <c r="Z822" s="7" t="n">
        <v>0</v>
      </c>
      <c r="AA822" s="7" t="str">
        <f aca="false">IF(Y822&gt;Z822,"Win",IF(Y822&lt;Z822,"Loss","Draw"))</f>
        <v>Win</v>
      </c>
      <c r="AB822" s="7" t="s">
        <v>99</v>
      </c>
      <c r="AC822" s="7" t="s">
        <v>99</v>
      </c>
      <c r="AD822" s="7" t="s">
        <v>450</v>
      </c>
      <c r="AE822" s="7" t="s">
        <v>307</v>
      </c>
      <c r="AF822" s="7" t="str">
        <f aca="false">IF(AD822&lt;AE822,AD822,AE822)</f>
        <v>Balloon, Executioner, Giant Skeleton, Miner, Skeleton Dragons, Tombstone, Tornado, Zap</v>
      </c>
      <c r="AG822" s="7" t="str">
        <f aca="false">IF(AD822&lt;AE822,AE822,AD822)</f>
        <v>Cannon Cart, Electro Spirit, Fireball, Goblins, Minions, Mortar, Rascals, Skeleton Barrel</v>
      </c>
      <c r="AH822" s="7" t="str">
        <f aca="false">IF(AD822=AF822,AA822,IF(AA822="Win","Loss",IF(AA822="Loss","Win","Draw")))</f>
        <v>Win</v>
      </c>
      <c r="AI822" s="7" t="s">
        <v>102</v>
      </c>
    </row>
    <row r="823" customFormat="false" ht="16.5" hidden="false" customHeight="true" outlineLevel="0" collapsed="false">
      <c r="A823" s="7" t="s">
        <v>2436</v>
      </c>
      <c r="B823" s="7" t="n">
        <v>1</v>
      </c>
      <c r="C823" s="7" t="s">
        <v>871</v>
      </c>
      <c r="D823" s="7" t="s">
        <v>872</v>
      </c>
      <c r="E823" s="8" t="s">
        <v>2427</v>
      </c>
      <c r="F823" s="7" t="s">
        <v>2428</v>
      </c>
      <c r="G823" s="7" t="s">
        <v>2437</v>
      </c>
      <c r="H823" s="7" t="s">
        <v>668</v>
      </c>
      <c r="I823" s="7" t="s">
        <v>114</v>
      </c>
      <c r="J823" s="7" t="s">
        <v>115</v>
      </c>
      <c r="K823" s="7" t="s">
        <v>116</v>
      </c>
      <c r="L823" s="7" t="s">
        <v>117</v>
      </c>
      <c r="M823" s="7" t="s">
        <v>94</v>
      </c>
      <c r="N823" s="7" t="s">
        <v>118</v>
      </c>
      <c r="O823" s="7" t="s">
        <v>119</v>
      </c>
      <c r="P823" s="7" t="s">
        <v>93</v>
      </c>
      <c r="Q823" s="7" t="s">
        <v>375</v>
      </c>
      <c r="R823" s="7" t="s">
        <v>145</v>
      </c>
      <c r="S823" s="7" t="s">
        <v>135</v>
      </c>
      <c r="T823" s="7" t="s">
        <v>146</v>
      </c>
      <c r="U823" s="7" t="s">
        <v>149</v>
      </c>
      <c r="V823" s="7" t="s">
        <v>336</v>
      </c>
      <c r="W823" s="7" t="s">
        <v>226</v>
      </c>
      <c r="X823" s="7" t="s">
        <v>327</v>
      </c>
      <c r="Y823" s="7" t="n">
        <v>1</v>
      </c>
      <c r="Z823" s="7" t="n">
        <v>0</v>
      </c>
      <c r="AA823" s="7" t="str">
        <f aca="false">IF(Y823&gt;Z823,"Win",IF(Y823&lt;Z823,"Loss","Draw"))</f>
        <v>Win</v>
      </c>
      <c r="AB823" s="7" t="s">
        <v>99</v>
      </c>
      <c r="AC823" s="7" t="s">
        <v>99</v>
      </c>
      <c r="AD823" s="7" t="s">
        <v>307</v>
      </c>
      <c r="AE823" s="7" t="s">
        <v>450</v>
      </c>
      <c r="AF823" s="7" t="str">
        <f aca="false">IF(AD823&lt;AE823,AD823,AE823)</f>
        <v>Balloon, Executioner, Giant Skeleton, Miner, Skeleton Dragons, Tombstone, Tornado, Zap</v>
      </c>
      <c r="AG823" s="7" t="str">
        <f aca="false">IF(AD823&lt;AE823,AE823,AD823)</f>
        <v>Cannon Cart, Electro Spirit, Fireball, Goblins, Minions, Mortar, Rascals, Skeleton Barrel</v>
      </c>
      <c r="AH823" s="7" t="str">
        <f aca="false">IF(AD823=AF823,AA823,IF(AA823="Win","Loss",IF(AA823="Loss","Win","Draw")))</f>
        <v>Loss</v>
      </c>
      <c r="AI823" s="7" t="s">
        <v>102</v>
      </c>
    </row>
    <row r="824" customFormat="false" ht="16.5" hidden="false" customHeight="true" outlineLevel="0" collapsed="false">
      <c r="A824" s="7" t="s">
        <v>2436</v>
      </c>
      <c r="B824" s="7" t="n">
        <v>2</v>
      </c>
      <c r="C824" s="7" t="s">
        <v>871</v>
      </c>
      <c r="D824" s="7" t="s">
        <v>872</v>
      </c>
      <c r="E824" s="8" t="s">
        <v>2427</v>
      </c>
      <c r="F824" s="7" t="s">
        <v>2428</v>
      </c>
      <c r="G824" s="7" t="s">
        <v>2438</v>
      </c>
      <c r="H824" s="7" t="s">
        <v>668</v>
      </c>
      <c r="I824" s="7" t="s">
        <v>375</v>
      </c>
      <c r="J824" s="7" t="s">
        <v>145</v>
      </c>
      <c r="K824" s="7" t="s">
        <v>135</v>
      </c>
      <c r="L824" s="7" t="s">
        <v>146</v>
      </c>
      <c r="M824" s="7" t="s">
        <v>149</v>
      </c>
      <c r="N824" s="7" t="s">
        <v>336</v>
      </c>
      <c r="O824" s="7" t="s">
        <v>226</v>
      </c>
      <c r="P824" s="7" t="s">
        <v>327</v>
      </c>
      <c r="Q824" s="7" t="s">
        <v>168</v>
      </c>
      <c r="R824" s="7" t="s">
        <v>232</v>
      </c>
      <c r="S824" s="7" t="s">
        <v>169</v>
      </c>
      <c r="T824" s="7" t="s">
        <v>154</v>
      </c>
      <c r="U824" s="7" t="s">
        <v>93</v>
      </c>
      <c r="V824" s="7" t="s">
        <v>167</v>
      </c>
      <c r="W824" s="7" t="s">
        <v>170</v>
      </c>
      <c r="X824" s="7" t="s">
        <v>97</v>
      </c>
      <c r="Y824" s="7" t="n">
        <v>0</v>
      </c>
      <c r="Z824" s="7" t="n">
        <v>1</v>
      </c>
      <c r="AA824" s="7" t="str">
        <f aca="false">IF(Y824&gt;Z824,"Win",IF(Y824&lt;Z824,"Loss","Draw"))</f>
        <v>Loss</v>
      </c>
      <c r="AB824" s="7" t="s">
        <v>99</v>
      </c>
      <c r="AC824" s="7" t="s">
        <v>99</v>
      </c>
      <c r="AD824" s="7" t="s">
        <v>450</v>
      </c>
      <c r="AE824" s="7" t="s">
        <v>418</v>
      </c>
      <c r="AF824" s="7" t="str">
        <f aca="false">IF(AD824&lt;AE824,AD824,AE824)</f>
        <v>Baby Dragon, Cannon, Electro Spirit, Lightning, Mighty Miner, Royal Hogs, Skeletons, The Log</v>
      </c>
      <c r="AG824" s="7" t="str">
        <f aca="false">IF(AD824&lt;AE824,AE824,AD824)</f>
        <v>Balloon, Executioner, Giant Skeleton, Miner, Skeleton Dragons, Tombstone, Tornado, Zap</v>
      </c>
      <c r="AH824" s="7" t="str">
        <f aca="false">IF(AD824=AF824,AA824,IF(AA824="Win","Loss",IF(AA824="Loss","Win","Draw")))</f>
        <v>Win</v>
      </c>
      <c r="AI824" s="7" t="s">
        <v>102</v>
      </c>
    </row>
    <row r="825" customFormat="false" ht="16.5" hidden="false" customHeight="true" outlineLevel="0" collapsed="false">
      <c r="A825" s="7" t="s">
        <v>2439</v>
      </c>
      <c r="B825" s="7" t="n">
        <v>1</v>
      </c>
      <c r="C825" s="7" t="s">
        <v>871</v>
      </c>
      <c r="D825" s="7" t="s">
        <v>872</v>
      </c>
      <c r="E825" s="8" t="s">
        <v>2427</v>
      </c>
      <c r="F825" s="7" t="s">
        <v>2428</v>
      </c>
      <c r="G825" s="7" t="s">
        <v>2440</v>
      </c>
      <c r="H825" s="7" t="s">
        <v>668</v>
      </c>
      <c r="I825" s="7" t="s">
        <v>168</v>
      </c>
      <c r="J825" s="7" t="s">
        <v>232</v>
      </c>
      <c r="K825" s="7" t="s">
        <v>169</v>
      </c>
      <c r="L825" s="7" t="s">
        <v>154</v>
      </c>
      <c r="M825" s="7" t="s">
        <v>93</v>
      </c>
      <c r="N825" s="7" t="s">
        <v>167</v>
      </c>
      <c r="O825" s="7" t="s">
        <v>170</v>
      </c>
      <c r="P825" s="7" t="s">
        <v>97</v>
      </c>
      <c r="Q825" s="7" t="s">
        <v>375</v>
      </c>
      <c r="R825" s="7" t="s">
        <v>145</v>
      </c>
      <c r="S825" s="7" t="s">
        <v>135</v>
      </c>
      <c r="T825" s="7" t="s">
        <v>146</v>
      </c>
      <c r="U825" s="7" t="s">
        <v>149</v>
      </c>
      <c r="V825" s="7" t="s">
        <v>336</v>
      </c>
      <c r="W825" s="7" t="s">
        <v>226</v>
      </c>
      <c r="X825" s="7" t="s">
        <v>327</v>
      </c>
      <c r="Y825" s="7" t="n">
        <v>0</v>
      </c>
      <c r="Z825" s="7" t="n">
        <v>1</v>
      </c>
      <c r="AA825" s="7" t="str">
        <f aca="false">IF(Y825&gt;Z825,"Win",IF(Y825&lt;Z825,"Loss","Draw"))</f>
        <v>Loss</v>
      </c>
      <c r="AB825" s="7" t="s">
        <v>99</v>
      </c>
      <c r="AC825" s="7" t="s">
        <v>99</v>
      </c>
      <c r="AD825" s="7" t="s">
        <v>418</v>
      </c>
      <c r="AE825" s="7" t="s">
        <v>450</v>
      </c>
      <c r="AF825" s="7" t="str">
        <f aca="false">IF(AD825&lt;AE825,AD825,AE825)</f>
        <v>Baby Dragon, Cannon, Electro Spirit, Lightning, Mighty Miner, Royal Hogs, Skeletons, The Log</v>
      </c>
      <c r="AG825" s="7" t="str">
        <f aca="false">IF(AD825&lt;AE825,AE825,AD825)</f>
        <v>Balloon, Executioner, Giant Skeleton, Miner, Skeleton Dragons, Tombstone, Tornado, Zap</v>
      </c>
      <c r="AH825" s="7" t="str">
        <f aca="false">IF(AD825=AF825,AA825,IF(AA825="Win","Loss",IF(AA825="Loss","Win","Draw")))</f>
        <v>Loss</v>
      </c>
      <c r="AI825" s="7" t="s">
        <v>102</v>
      </c>
    </row>
    <row r="826" customFormat="false" ht="16.5" hidden="false" customHeight="true" outlineLevel="0" collapsed="false">
      <c r="A826" s="7" t="s">
        <v>2439</v>
      </c>
      <c r="B826" s="7" t="n">
        <v>2</v>
      </c>
      <c r="C826" s="7" t="s">
        <v>871</v>
      </c>
      <c r="D826" s="7" t="s">
        <v>872</v>
      </c>
      <c r="E826" s="8" t="s">
        <v>2427</v>
      </c>
      <c r="F826" s="7" t="s">
        <v>2428</v>
      </c>
      <c r="G826" s="7" t="s">
        <v>2441</v>
      </c>
      <c r="H826" s="7" t="s">
        <v>668</v>
      </c>
      <c r="I826" s="7" t="s">
        <v>168</v>
      </c>
      <c r="J826" s="7" t="s">
        <v>232</v>
      </c>
      <c r="K826" s="7" t="s">
        <v>169</v>
      </c>
      <c r="L826" s="7" t="s">
        <v>154</v>
      </c>
      <c r="M826" s="7" t="s">
        <v>93</v>
      </c>
      <c r="N826" s="7" t="s">
        <v>167</v>
      </c>
      <c r="O826" s="7" t="s">
        <v>170</v>
      </c>
      <c r="P826" s="7" t="s">
        <v>97</v>
      </c>
      <c r="Q826" s="7" t="s">
        <v>375</v>
      </c>
      <c r="R826" s="7" t="s">
        <v>145</v>
      </c>
      <c r="S826" s="7" t="s">
        <v>135</v>
      </c>
      <c r="T826" s="7" t="s">
        <v>146</v>
      </c>
      <c r="U826" s="7" t="s">
        <v>149</v>
      </c>
      <c r="V826" s="7" t="s">
        <v>336</v>
      </c>
      <c r="W826" s="7" t="s">
        <v>226</v>
      </c>
      <c r="X826" s="7" t="s">
        <v>327</v>
      </c>
      <c r="Y826" s="7" t="n">
        <v>1</v>
      </c>
      <c r="Z826" s="7" t="n">
        <v>0</v>
      </c>
      <c r="AA826" s="7" t="str">
        <f aca="false">IF(Y826&gt;Z826,"Win",IF(Y826&lt;Z826,"Loss","Draw"))</f>
        <v>Win</v>
      </c>
      <c r="AB826" s="7" t="s">
        <v>99</v>
      </c>
      <c r="AC826" s="7" t="s">
        <v>98</v>
      </c>
      <c r="AD826" s="7" t="s">
        <v>418</v>
      </c>
      <c r="AE826" s="7" t="s">
        <v>450</v>
      </c>
      <c r="AF826" s="7" t="str">
        <f aca="false">IF(AD826&lt;AE826,AD826,AE826)</f>
        <v>Baby Dragon, Cannon, Electro Spirit, Lightning, Mighty Miner, Royal Hogs, Skeletons, The Log</v>
      </c>
      <c r="AG826" s="7" t="str">
        <f aca="false">IF(AD826&lt;AE826,AE826,AD826)</f>
        <v>Balloon, Executioner, Giant Skeleton, Miner, Skeleton Dragons, Tombstone, Tornado, Zap</v>
      </c>
      <c r="AH826" s="7" t="str">
        <f aca="false">IF(AD826=AF826,AA826,IF(AA826="Win","Loss",IF(AA826="Loss","Win","Draw")))</f>
        <v>Win</v>
      </c>
      <c r="AI826" s="7" t="s">
        <v>102</v>
      </c>
    </row>
    <row r="827" customFormat="false" ht="16.5" hidden="false" customHeight="true" outlineLevel="0" collapsed="false">
      <c r="A827" s="7" t="s">
        <v>2439</v>
      </c>
      <c r="B827" s="7" t="n">
        <v>3</v>
      </c>
      <c r="C827" s="7" t="s">
        <v>871</v>
      </c>
      <c r="D827" s="7" t="s">
        <v>872</v>
      </c>
      <c r="E827" s="8" t="s">
        <v>2427</v>
      </c>
      <c r="F827" s="7" t="s">
        <v>2428</v>
      </c>
      <c r="G827" s="7" t="s">
        <v>2442</v>
      </c>
      <c r="H827" s="7" t="s">
        <v>668</v>
      </c>
      <c r="I827" s="7" t="s">
        <v>375</v>
      </c>
      <c r="J827" s="7" t="s">
        <v>145</v>
      </c>
      <c r="K827" s="7" t="s">
        <v>135</v>
      </c>
      <c r="L827" s="7" t="s">
        <v>202</v>
      </c>
      <c r="M827" s="7" t="s">
        <v>149</v>
      </c>
      <c r="N827" s="7" t="s">
        <v>336</v>
      </c>
      <c r="O827" s="7" t="s">
        <v>226</v>
      </c>
      <c r="P827" s="7" t="s">
        <v>327</v>
      </c>
      <c r="Q827" s="7" t="s">
        <v>168</v>
      </c>
      <c r="R827" s="7" t="s">
        <v>232</v>
      </c>
      <c r="S827" s="7" t="s">
        <v>169</v>
      </c>
      <c r="T827" s="7" t="s">
        <v>154</v>
      </c>
      <c r="U827" s="7" t="s">
        <v>93</v>
      </c>
      <c r="V827" s="7" t="s">
        <v>167</v>
      </c>
      <c r="W827" s="7" t="s">
        <v>170</v>
      </c>
      <c r="X827" s="7" t="s">
        <v>97</v>
      </c>
      <c r="Y827" s="7" t="n">
        <v>1</v>
      </c>
      <c r="Z827" s="7" t="n">
        <v>0</v>
      </c>
      <c r="AA827" s="7" t="str">
        <f aca="false">IF(Y827&gt;Z827,"Win",IF(Y827&lt;Z827,"Loss","Draw"))</f>
        <v>Win</v>
      </c>
      <c r="AB827" s="7" t="s">
        <v>99</v>
      </c>
      <c r="AC827" s="7" t="s">
        <v>99</v>
      </c>
      <c r="AD827" s="7" t="s">
        <v>711</v>
      </c>
      <c r="AE827" s="7" t="s">
        <v>418</v>
      </c>
      <c r="AF827" s="7" t="str">
        <f aca="false">IF(AD827&lt;AE827,AD827,AE827)</f>
        <v>Baby Dragon, Cannon, Electro Spirit, Lightning, Mighty Miner, Royal Hogs, Skeletons, The Log</v>
      </c>
      <c r="AG827" s="7" t="str">
        <f aca="false">IF(AD827&lt;AE827,AE827,AD827)</f>
        <v>Balloon, Executioner, Giant Skeleton, Miner, Tombstone, Tornado, Zap, Zappies</v>
      </c>
      <c r="AH827" s="7" t="str">
        <f aca="false">IF(AD827=AF827,AA827,IF(AA827="Win","Loss",IF(AA827="Loss","Win","Draw")))</f>
        <v>Loss</v>
      </c>
      <c r="AI827" s="7" t="s">
        <v>102</v>
      </c>
    </row>
    <row r="828" customFormat="false" ht="16.5" hidden="false" customHeight="true" outlineLevel="0" collapsed="false">
      <c r="A828" s="7" t="s">
        <v>2439</v>
      </c>
      <c r="B828" s="7" t="n">
        <v>4</v>
      </c>
      <c r="C828" s="7" t="s">
        <v>871</v>
      </c>
      <c r="D828" s="7" t="s">
        <v>872</v>
      </c>
      <c r="E828" s="8" t="s">
        <v>2427</v>
      </c>
      <c r="F828" s="7" t="s">
        <v>2428</v>
      </c>
      <c r="G828" s="7" t="s">
        <v>2443</v>
      </c>
      <c r="H828" s="7" t="s">
        <v>668</v>
      </c>
      <c r="I828" s="7" t="s">
        <v>375</v>
      </c>
      <c r="J828" s="7" t="s">
        <v>145</v>
      </c>
      <c r="K828" s="7" t="s">
        <v>135</v>
      </c>
      <c r="L828" s="7" t="s">
        <v>202</v>
      </c>
      <c r="M828" s="7" t="s">
        <v>149</v>
      </c>
      <c r="N828" s="7" t="s">
        <v>336</v>
      </c>
      <c r="O828" s="7" t="s">
        <v>226</v>
      </c>
      <c r="P828" s="7" t="s">
        <v>327</v>
      </c>
      <c r="Q828" s="7" t="s">
        <v>168</v>
      </c>
      <c r="R828" s="7" t="s">
        <v>232</v>
      </c>
      <c r="S828" s="7" t="s">
        <v>169</v>
      </c>
      <c r="T828" s="7" t="s">
        <v>154</v>
      </c>
      <c r="U828" s="7" t="s">
        <v>93</v>
      </c>
      <c r="V828" s="7" t="s">
        <v>167</v>
      </c>
      <c r="W828" s="7" t="s">
        <v>170</v>
      </c>
      <c r="X828" s="7" t="s">
        <v>97</v>
      </c>
      <c r="Y828" s="7" t="n">
        <v>3</v>
      </c>
      <c r="Z828" s="7" t="n">
        <v>0</v>
      </c>
      <c r="AA828" s="7" t="str">
        <f aca="false">IF(Y828&gt;Z828,"Win",IF(Y828&lt;Z828,"Loss","Draw"))</f>
        <v>Win</v>
      </c>
      <c r="AB828" s="7" t="s">
        <v>99</v>
      </c>
      <c r="AC828" s="7" t="s">
        <v>98</v>
      </c>
      <c r="AD828" s="7" t="s">
        <v>711</v>
      </c>
      <c r="AE828" s="7" t="s">
        <v>418</v>
      </c>
      <c r="AF828" s="7" t="str">
        <f aca="false">IF(AD828&lt;AE828,AD828,AE828)</f>
        <v>Baby Dragon, Cannon, Electro Spirit, Lightning, Mighty Miner, Royal Hogs, Skeletons, The Log</v>
      </c>
      <c r="AG828" s="7" t="str">
        <f aca="false">IF(AD828&lt;AE828,AE828,AD828)</f>
        <v>Balloon, Executioner, Giant Skeleton, Miner, Tombstone, Tornado, Zap, Zappies</v>
      </c>
      <c r="AH828" s="7" t="str">
        <f aca="false">IF(AD828=AF828,AA828,IF(AA828="Win","Loss",IF(AA828="Loss","Win","Draw")))</f>
        <v>Loss</v>
      </c>
      <c r="AI828" s="7" t="s">
        <v>102</v>
      </c>
    </row>
    <row r="829" customFormat="false" ht="16.5" hidden="false" customHeight="true" outlineLevel="0" collapsed="false">
      <c r="A829" s="7" t="s">
        <v>2444</v>
      </c>
      <c r="B829" s="7" t="n">
        <v>1</v>
      </c>
      <c r="C829" s="7" t="s">
        <v>871</v>
      </c>
      <c r="D829" s="7" t="s">
        <v>872</v>
      </c>
      <c r="E829" s="8" t="s">
        <v>2427</v>
      </c>
      <c r="F829" s="7" t="s">
        <v>2428</v>
      </c>
      <c r="G829" s="7" t="s">
        <v>740</v>
      </c>
      <c r="H829" s="7" t="s">
        <v>668</v>
      </c>
      <c r="I829" s="7" t="s">
        <v>168</v>
      </c>
      <c r="J829" s="7" t="s">
        <v>232</v>
      </c>
      <c r="K829" s="7" t="s">
        <v>169</v>
      </c>
      <c r="L829" s="7" t="s">
        <v>154</v>
      </c>
      <c r="M829" s="7" t="s">
        <v>93</v>
      </c>
      <c r="N829" s="7" t="s">
        <v>167</v>
      </c>
      <c r="O829" s="7" t="s">
        <v>170</v>
      </c>
      <c r="P829" s="7" t="s">
        <v>97</v>
      </c>
      <c r="Q829" s="7" t="s">
        <v>375</v>
      </c>
      <c r="R829" s="7" t="s">
        <v>145</v>
      </c>
      <c r="S829" s="7" t="s">
        <v>135</v>
      </c>
      <c r="T829" s="7" t="s">
        <v>202</v>
      </c>
      <c r="U829" s="7" t="s">
        <v>149</v>
      </c>
      <c r="V829" s="7" t="s">
        <v>336</v>
      </c>
      <c r="W829" s="7" t="s">
        <v>226</v>
      </c>
      <c r="X829" s="7" t="s">
        <v>327</v>
      </c>
      <c r="Y829" s="7" t="n">
        <v>0</v>
      </c>
      <c r="Z829" s="7" t="n">
        <v>1</v>
      </c>
      <c r="AA829" s="7" t="str">
        <f aca="false">IF(Y829&gt;Z829,"Win",IF(Y829&lt;Z829,"Loss","Draw"))</f>
        <v>Loss</v>
      </c>
      <c r="AB829" s="7" t="s">
        <v>99</v>
      </c>
      <c r="AC829" s="7" t="s">
        <v>99</v>
      </c>
      <c r="AD829" s="7" t="s">
        <v>418</v>
      </c>
      <c r="AE829" s="7" t="s">
        <v>711</v>
      </c>
      <c r="AF829" s="7" t="str">
        <f aca="false">IF(AD829&lt;AE829,AD829,AE829)</f>
        <v>Baby Dragon, Cannon, Electro Spirit, Lightning, Mighty Miner, Royal Hogs, Skeletons, The Log</v>
      </c>
      <c r="AG829" s="7" t="str">
        <f aca="false">IF(AD829&lt;AE829,AE829,AD829)</f>
        <v>Balloon, Executioner, Giant Skeleton, Miner, Tombstone, Tornado, Zap, Zappies</v>
      </c>
      <c r="AH829" s="7" t="str">
        <f aca="false">IF(AD829=AF829,AA829,IF(AA829="Win","Loss",IF(AA829="Loss","Win","Draw")))</f>
        <v>Loss</v>
      </c>
      <c r="AI829" s="7" t="s">
        <v>102</v>
      </c>
    </row>
    <row r="830" customFormat="false" ht="16.5" hidden="false" customHeight="true" outlineLevel="0" collapsed="false">
      <c r="A830" s="7" t="s">
        <v>2444</v>
      </c>
      <c r="B830" s="7" t="n">
        <v>2</v>
      </c>
      <c r="C830" s="7" t="s">
        <v>871</v>
      </c>
      <c r="D830" s="7" t="s">
        <v>872</v>
      </c>
      <c r="E830" s="8" t="s">
        <v>2427</v>
      </c>
      <c r="F830" s="7" t="s">
        <v>2428</v>
      </c>
      <c r="G830" s="7" t="s">
        <v>2445</v>
      </c>
      <c r="H830" s="7" t="s">
        <v>81</v>
      </c>
      <c r="I830" s="7" t="s">
        <v>225</v>
      </c>
      <c r="J830" s="7" t="s">
        <v>141</v>
      </c>
      <c r="K830" s="7" t="s">
        <v>140</v>
      </c>
      <c r="L830" s="7" t="s">
        <v>226</v>
      </c>
      <c r="M830" s="7" t="s">
        <v>87</v>
      </c>
      <c r="N830" s="7" t="s">
        <v>111</v>
      </c>
      <c r="O830" s="7" t="s">
        <v>120</v>
      </c>
      <c r="P830" s="7" t="s">
        <v>113</v>
      </c>
      <c r="Q830" s="7" t="s">
        <v>239</v>
      </c>
      <c r="R830" s="7" t="s">
        <v>180</v>
      </c>
      <c r="S830" s="7" t="s">
        <v>132</v>
      </c>
      <c r="T830" s="7" t="s">
        <v>257</v>
      </c>
      <c r="U830" s="7" t="s">
        <v>91</v>
      </c>
      <c r="V830" s="7" t="s">
        <v>202</v>
      </c>
      <c r="W830" s="7" t="s">
        <v>227</v>
      </c>
      <c r="X830" s="7" t="s">
        <v>327</v>
      </c>
      <c r="Y830" s="7" t="n">
        <v>0</v>
      </c>
      <c r="Z830" s="7" t="n">
        <v>1</v>
      </c>
      <c r="AA830" s="7" t="str">
        <f aca="false">IF(Y830&gt;Z830,"Win",IF(Y830&lt;Z830,"Loss","Draw"))</f>
        <v>Loss</v>
      </c>
      <c r="AB830" s="7" t="s">
        <v>99</v>
      </c>
      <c r="AC830" s="7" t="s">
        <v>99</v>
      </c>
      <c r="AD830" s="7" t="s">
        <v>228</v>
      </c>
      <c r="AE830" s="7" t="s">
        <v>2248</v>
      </c>
      <c r="AF830" s="7" t="str">
        <f aca="false">IF(AD830&lt;AE830,AD830,AE830)</f>
        <v>Barbarian Barrel, Battle Ram, Giant Skeleton, Lumberjack, Mother Witch, Vines, Wizard, Zappies</v>
      </c>
      <c r="AG830" s="7" t="str">
        <f aca="false">IF(AD830&lt;AE830,AE830,AD830)</f>
        <v>Bats, Berserker, Bomb Tower, Fire Spirit, Magic Archer, Miner, Royal Delivery, Wall Breakers</v>
      </c>
      <c r="AH830" s="7" t="str">
        <f aca="false">IF(AD830=AF830,AA830,IF(AA830="Win","Loss",IF(AA830="Loss","Win","Draw")))</f>
        <v>Win</v>
      </c>
      <c r="AI830" s="7" t="s">
        <v>102</v>
      </c>
    </row>
    <row r="831" customFormat="false" ht="16.5" hidden="false" customHeight="true" outlineLevel="0" collapsed="false">
      <c r="A831" s="7" t="s">
        <v>2444</v>
      </c>
      <c r="B831" s="7" t="n">
        <v>3</v>
      </c>
      <c r="C831" s="7" t="s">
        <v>871</v>
      </c>
      <c r="D831" s="7" t="s">
        <v>872</v>
      </c>
      <c r="E831" s="8" t="s">
        <v>2427</v>
      </c>
      <c r="F831" s="7" t="s">
        <v>2428</v>
      </c>
      <c r="G831" s="7" t="s">
        <v>2446</v>
      </c>
      <c r="H831" s="7" t="s">
        <v>668</v>
      </c>
      <c r="I831" s="7" t="s">
        <v>225</v>
      </c>
      <c r="J831" s="7" t="s">
        <v>141</v>
      </c>
      <c r="K831" s="7" t="s">
        <v>140</v>
      </c>
      <c r="L831" s="7" t="s">
        <v>226</v>
      </c>
      <c r="M831" s="7" t="s">
        <v>87</v>
      </c>
      <c r="N831" s="7" t="s">
        <v>111</v>
      </c>
      <c r="O831" s="7" t="s">
        <v>120</v>
      </c>
      <c r="P831" s="7" t="s">
        <v>113</v>
      </c>
      <c r="Q831" s="7" t="s">
        <v>210</v>
      </c>
      <c r="R831" s="7" t="s">
        <v>199</v>
      </c>
      <c r="S831" s="7" t="s">
        <v>239</v>
      </c>
      <c r="T831" s="7" t="s">
        <v>112</v>
      </c>
      <c r="U831" s="7" t="s">
        <v>227</v>
      </c>
      <c r="V831" s="7" t="s">
        <v>109</v>
      </c>
      <c r="W831" s="7" t="s">
        <v>393</v>
      </c>
      <c r="X831" s="7" t="s">
        <v>240</v>
      </c>
      <c r="Y831" s="7" t="n">
        <v>0</v>
      </c>
      <c r="Z831" s="7" t="n">
        <v>2</v>
      </c>
      <c r="AA831" s="7" t="str">
        <f aca="false">IF(Y831&gt;Z831,"Win",IF(Y831&lt;Z831,"Loss","Draw"))</f>
        <v>Loss</v>
      </c>
      <c r="AB831" s="7" t="s">
        <v>99</v>
      </c>
      <c r="AC831" s="7" t="s">
        <v>98</v>
      </c>
      <c r="AD831" s="7" t="s">
        <v>228</v>
      </c>
      <c r="AE831" s="7" t="s">
        <v>1079</v>
      </c>
      <c r="AF831" s="7" t="str">
        <f aca="false">IF(AD831&lt;AE831,AD831,AE831)</f>
        <v>Arrows, Bandit, Battle Ram, Electro Wizard, Golden Knight, Mega Knight, Mother Witch, Ronin</v>
      </c>
      <c r="AG831" s="7" t="str">
        <f aca="false">IF(AD831&lt;AE831,AE831,AD831)</f>
        <v>Bats, Berserker, Bomb Tower, Fire Spirit, Magic Archer, Miner, Royal Delivery, Wall Breakers</v>
      </c>
      <c r="AH831" s="7" t="str">
        <f aca="false">IF(AD831=AF831,AA831,IF(AA831="Win","Loss",IF(AA831="Loss","Win","Draw")))</f>
        <v>Win</v>
      </c>
      <c r="AI831" s="7" t="s">
        <v>102</v>
      </c>
    </row>
    <row r="832" customFormat="false" ht="16.5" hidden="false" customHeight="true" outlineLevel="0" collapsed="false">
      <c r="A832" s="7" t="s">
        <v>2444</v>
      </c>
      <c r="B832" s="7" t="n">
        <v>4</v>
      </c>
      <c r="C832" s="7" t="s">
        <v>871</v>
      </c>
      <c r="D832" s="7" t="s">
        <v>872</v>
      </c>
      <c r="E832" s="8" t="s">
        <v>2427</v>
      </c>
      <c r="F832" s="7" t="s">
        <v>2428</v>
      </c>
      <c r="G832" s="7" t="s">
        <v>2447</v>
      </c>
      <c r="H832" s="7" t="s">
        <v>668</v>
      </c>
      <c r="I832" s="7" t="s">
        <v>225</v>
      </c>
      <c r="J832" s="7" t="s">
        <v>141</v>
      </c>
      <c r="K832" s="7" t="s">
        <v>140</v>
      </c>
      <c r="L832" s="7" t="s">
        <v>226</v>
      </c>
      <c r="M832" s="7" t="s">
        <v>87</v>
      </c>
      <c r="N832" s="7" t="s">
        <v>111</v>
      </c>
      <c r="O832" s="7" t="s">
        <v>120</v>
      </c>
      <c r="P832" s="7" t="s">
        <v>113</v>
      </c>
      <c r="Q832" s="7" t="s">
        <v>210</v>
      </c>
      <c r="R832" s="7" t="s">
        <v>199</v>
      </c>
      <c r="S832" s="7" t="s">
        <v>239</v>
      </c>
      <c r="T832" s="7" t="s">
        <v>112</v>
      </c>
      <c r="U832" s="7" t="s">
        <v>227</v>
      </c>
      <c r="V832" s="7" t="s">
        <v>109</v>
      </c>
      <c r="W832" s="7" t="s">
        <v>393</v>
      </c>
      <c r="X832" s="7" t="s">
        <v>146</v>
      </c>
      <c r="Y832" s="7" t="n">
        <v>1</v>
      </c>
      <c r="Z832" s="7" t="n">
        <v>0</v>
      </c>
      <c r="AA832" s="7" t="str">
        <f aca="false">IF(Y832&gt;Z832,"Win",IF(Y832&lt;Z832,"Loss","Draw"))</f>
        <v>Win</v>
      </c>
      <c r="AB832" s="7" t="s">
        <v>99</v>
      </c>
      <c r="AC832" s="7" t="s">
        <v>98</v>
      </c>
      <c r="AD832" s="7" t="s">
        <v>228</v>
      </c>
      <c r="AE832" s="7" t="s">
        <v>2288</v>
      </c>
      <c r="AF832" s="7" t="str">
        <f aca="false">IF(AD832&lt;AE832,AD832,AE832)</f>
        <v>Arrows, Battle Ram, Electro Wizard, Golden Knight, Mega Knight, Mother Witch, Ronin, Skeleton Dragons</v>
      </c>
      <c r="AG832" s="7" t="str">
        <f aca="false">IF(AD832&lt;AE832,AE832,AD832)</f>
        <v>Bats, Berserker, Bomb Tower, Fire Spirit, Magic Archer, Miner, Royal Delivery, Wall Breakers</v>
      </c>
      <c r="AH832" s="7" t="str">
        <f aca="false">IF(AD832=AF832,AA832,IF(AA832="Win","Loss",IF(AA832="Loss","Win","Draw")))</f>
        <v>Loss</v>
      </c>
      <c r="AI832" s="7" t="s">
        <v>102</v>
      </c>
    </row>
    <row r="833" customFormat="false" ht="16.5" hidden="false" customHeight="true" outlineLevel="0" collapsed="false">
      <c r="A833" s="7" t="s">
        <v>2448</v>
      </c>
      <c r="B833" s="7" t="n">
        <v>1</v>
      </c>
      <c r="C833" s="7" t="s">
        <v>871</v>
      </c>
      <c r="D833" s="7" t="s">
        <v>872</v>
      </c>
      <c r="E833" s="8" t="s">
        <v>2427</v>
      </c>
      <c r="F833" s="7" t="s">
        <v>2428</v>
      </c>
      <c r="G833" s="7" t="s">
        <v>2449</v>
      </c>
      <c r="H833" s="7" t="s">
        <v>668</v>
      </c>
      <c r="I833" s="7" t="s">
        <v>239</v>
      </c>
      <c r="J833" s="7" t="s">
        <v>180</v>
      </c>
      <c r="K833" s="7" t="s">
        <v>132</v>
      </c>
      <c r="L833" s="7" t="s">
        <v>257</v>
      </c>
      <c r="M833" s="7" t="s">
        <v>91</v>
      </c>
      <c r="N833" s="7" t="s">
        <v>202</v>
      </c>
      <c r="O833" s="7" t="s">
        <v>227</v>
      </c>
      <c r="P833" s="7" t="s">
        <v>327</v>
      </c>
      <c r="Q833" s="7" t="s">
        <v>225</v>
      </c>
      <c r="R833" s="7" t="s">
        <v>141</v>
      </c>
      <c r="S833" s="7" t="s">
        <v>140</v>
      </c>
      <c r="T833" s="7" t="s">
        <v>226</v>
      </c>
      <c r="U833" s="7" t="s">
        <v>87</v>
      </c>
      <c r="V833" s="7" t="s">
        <v>111</v>
      </c>
      <c r="W833" s="7" t="s">
        <v>120</v>
      </c>
      <c r="X833" s="7" t="s">
        <v>113</v>
      </c>
      <c r="Y833" s="7" t="n">
        <v>0</v>
      </c>
      <c r="Z833" s="7" t="n">
        <v>1</v>
      </c>
      <c r="AA833" s="7" t="str">
        <f aca="false">IF(Y833&gt;Z833,"Win",IF(Y833&lt;Z833,"Loss","Draw"))</f>
        <v>Loss</v>
      </c>
      <c r="AB833" s="7" t="s">
        <v>99</v>
      </c>
      <c r="AC833" s="7" t="s">
        <v>99</v>
      </c>
      <c r="AD833" s="7" t="s">
        <v>2248</v>
      </c>
      <c r="AE833" s="7" t="s">
        <v>228</v>
      </c>
      <c r="AF833" s="7" t="str">
        <f aca="false">IF(AD833&lt;AE833,AD833,AE833)</f>
        <v>Barbarian Barrel, Battle Ram, Giant Skeleton, Lumberjack, Mother Witch, Vines, Wizard, Zappies</v>
      </c>
      <c r="AG833" s="7" t="str">
        <f aca="false">IF(AD833&lt;AE833,AE833,AD833)</f>
        <v>Bats, Berserker, Bomb Tower, Fire Spirit, Magic Archer, Miner, Royal Delivery, Wall Breakers</v>
      </c>
      <c r="AH833" s="7" t="str">
        <f aca="false">IF(AD833=AF833,AA833,IF(AA833="Win","Loss",IF(AA833="Loss","Win","Draw")))</f>
        <v>Loss</v>
      </c>
      <c r="AI833" s="7" t="s">
        <v>102</v>
      </c>
    </row>
    <row r="834" customFormat="false" ht="16.5" hidden="false" customHeight="true" outlineLevel="0" collapsed="false">
      <c r="A834" s="7" t="s">
        <v>2450</v>
      </c>
      <c r="B834" s="7" t="n">
        <v>1</v>
      </c>
      <c r="C834" s="7" t="s">
        <v>871</v>
      </c>
      <c r="D834" s="7" t="s">
        <v>872</v>
      </c>
      <c r="E834" s="8" t="s">
        <v>2427</v>
      </c>
      <c r="F834" s="7" t="s">
        <v>2428</v>
      </c>
      <c r="G834" s="7" t="s">
        <v>2451</v>
      </c>
      <c r="H834" s="7" t="s">
        <v>668</v>
      </c>
      <c r="I834" s="7" t="s">
        <v>210</v>
      </c>
      <c r="J834" s="7" t="s">
        <v>199</v>
      </c>
      <c r="K834" s="7" t="s">
        <v>239</v>
      </c>
      <c r="L834" s="7" t="s">
        <v>112</v>
      </c>
      <c r="M834" s="7" t="s">
        <v>227</v>
      </c>
      <c r="N834" s="7" t="s">
        <v>109</v>
      </c>
      <c r="O834" s="7" t="s">
        <v>393</v>
      </c>
      <c r="P834" s="7" t="s">
        <v>240</v>
      </c>
      <c r="Q834" s="7" t="s">
        <v>225</v>
      </c>
      <c r="R834" s="7" t="s">
        <v>141</v>
      </c>
      <c r="S834" s="7" t="s">
        <v>140</v>
      </c>
      <c r="T834" s="7" t="s">
        <v>226</v>
      </c>
      <c r="U834" s="7" t="s">
        <v>87</v>
      </c>
      <c r="V834" s="7" t="s">
        <v>111</v>
      </c>
      <c r="W834" s="7" t="s">
        <v>120</v>
      </c>
      <c r="X834" s="7" t="s">
        <v>113</v>
      </c>
      <c r="Y834" s="7" t="n">
        <v>1</v>
      </c>
      <c r="Z834" s="7" t="n">
        <v>0</v>
      </c>
      <c r="AA834" s="7" t="str">
        <f aca="false">IF(Y834&gt;Z834,"Win",IF(Y834&lt;Z834,"Loss","Draw"))</f>
        <v>Win</v>
      </c>
      <c r="AB834" s="7" t="s">
        <v>99</v>
      </c>
      <c r="AC834" s="7" t="s">
        <v>99</v>
      </c>
      <c r="AD834" s="7" t="s">
        <v>1079</v>
      </c>
      <c r="AE834" s="7" t="s">
        <v>228</v>
      </c>
      <c r="AF834" s="7" t="str">
        <f aca="false">IF(AD834&lt;AE834,AD834,AE834)</f>
        <v>Arrows, Bandit, Battle Ram, Electro Wizard, Golden Knight, Mega Knight, Mother Witch, Ronin</v>
      </c>
      <c r="AG834" s="7" t="str">
        <f aca="false">IF(AD834&lt;AE834,AE834,AD834)</f>
        <v>Bats, Berserker, Bomb Tower, Fire Spirit, Magic Archer, Miner, Royal Delivery, Wall Breakers</v>
      </c>
      <c r="AH834" s="7" t="str">
        <f aca="false">IF(AD834=AF834,AA834,IF(AA834="Win","Loss",IF(AA834="Loss","Win","Draw")))</f>
        <v>Win</v>
      </c>
      <c r="AI834" s="7" t="s">
        <v>102</v>
      </c>
    </row>
    <row r="835" customFormat="false" ht="16.5" hidden="false" customHeight="true" outlineLevel="0" collapsed="false">
      <c r="A835" s="7" t="s">
        <v>2452</v>
      </c>
      <c r="B835" s="7" t="n">
        <v>1</v>
      </c>
      <c r="C835" s="7" t="s">
        <v>871</v>
      </c>
      <c r="D835" s="7" t="s">
        <v>872</v>
      </c>
      <c r="E835" s="8" t="s">
        <v>2427</v>
      </c>
      <c r="F835" s="7" t="s">
        <v>2428</v>
      </c>
      <c r="G835" s="7" t="s">
        <v>2453</v>
      </c>
      <c r="H835" s="7" t="s">
        <v>668</v>
      </c>
      <c r="I835" s="7" t="s">
        <v>239</v>
      </c>
      <c r="J835" s="7" t="s">
        <v>180</v>
      </c>
      <c r="K835" s="7" t="s">
        <v>132</v>
      </c>
      <c r="L835" s="7" t="s">
        <v>257</v>
      </c>
      <c r="M835" s="7" t="s">
        <v>91</v>
      </c>
      <c r="N835" s="7" t="s">
        <v>202</v>
      </c>
      <c r="O835" s="7" t="s">
        <v>227</v>
      </c>
      <c r="P835" s="7" t="s">
        <v>327</v>
      </c>
      <c r="Q835" s="7" t="s">
        <v>225</v>
      </c>
      <c r="R835" s="7" t="s">
        <v>141</v>
      </c>
      <c r="S835" s="7" t="s">
        <v>140</v>
      </c>
      <c r="T835" s="7" t="s">
        <v>226</v>
      </c>
      <c r="U835" s="7" t="s">
        <v>167</v>
      </c>
      <c r="V835" s="7" t="s">
        <v>111</v>
      </c>
      <c r="W835" s="7" t="s">
        <v>97</v>
      </c>
      <c r="X835" s="7" t="s">
        <v>113</v>
      </c>
      <c r="Y835" s="7" t="n">
        <v>1</v>
      </c>
      <c r="Z835" s="7" t="n">
        <v>0</v>
      </c>
      <c r="AA835" s="7" t="str">
        <f aca="false">IF(Y835&gt;Z835,"Win",IF(Y835&lt;Z835,"Loss","Draw"))</f>
        <v>Win</v>
      </c>
      <c r="AB835" s="7" t="s">
        <v>99</v>
      </c>
      <c r="AC835" s="7" t="s">
        <v>99</v>
      </c>
      <c r="AD835" s="7" t="s">
        <v>2248</v>
      </c>
      <c r="AE835" s="7" t="s">
        <v>639</v>
      </c>
      <c r="AF835" s="7" t="str">
        <f aca="false">IF(AD835&lt;AE835,AD835,AE835)</f>
        <v>Barbarian Barrel, Battle Ram, Giant Skeleton, Lumberjack, Mother Witch, Vines, Wizard, Zappies</v>
      </c>
      <c r="AG835" s="7" t="str">
        <f aca="false">IF(AD835&lt;AE835,AE835,AD835)</f>
        <v>Bats, Bomb Tower, Fire Spirit, Magic Archer, Miner, Skeletons, The Log, Wall Breakers</v>
      </c>
      <c r="AH835" s="7" t="str">
        <f aca="false">IF(AD835=AF835,AA835,IF(AA835="Win","Loss",IF(AA835="Loss","Win","Draw")))</f>
        <v>Win</v>
      </c>
      <c r="AI835" s="7" t="s">
        <v>102</v>
      </c>
    </row>
    <row r="836" customFormat="false" ht="15" hidden="false" customHeight="true" outlineLevel="0" collapsed="false">
      <c r="A836" s="5" t="s">
        <v>2454</v>
      </c>
      <c r="B836" s="5" t="n">
        <v>1</v>
      </c>
      <c r="C836" s="5" t="s">
        <v>871</v>
      </c>
      <c r="D836" s="5" t="s">
        <v>872</v>
      </c>
      <c r="E836" s="5" t="s">
        <v>2017</v>
      </c>
      <c r="F836" s="5" t="s">
        <v>2018</v>
      </c>
      <c r="G836" s="5" t="s">
        <v>2057</v>
      </c>
      <c r="H836" s="5" t="s">
        <v>81</v>
      </c>
      <c r="I836" s="5" t="s">
        <v>132</v>
      </c>
      <c r="J836" s="5" t="s">
        <v>91</v>
      </c>
      <c r="K836" s="5" t="s">
        <v>200</v>
      </c>
      <c r="L836" s="5" t="s">
        <v>90</v>
      </c>
      <c r="M836" s="5" t="s">
        <v>365</v>
      </c>
      <c r="N836" s="5" t="s">
        <v>94</v>
      </c>
      <c r="O836" s="5" t="s">
        <v>174</v>
      </c>
      <c r="P836" s="5" t="s">
        <v>93</v>
      </c>
      <c r="Q836" s="5" t="s">
        <v>140</v>
      </c>
      <c r="R836" s="5" t="s">
        <v>209</v>
      </c>
      <c r="S836" s="5" t="s">
        <v>170</v>
      </c>
      <c r="T836" s="5" t="s">
        <v>226</v>
      </c>
      <c r="U836" s="5" t="s">
        <v>109</v>
      </c>
      <c r="V836" s="5" t="s">
        <v>88</v>
      </c>
      <c r="W836" s="5" t="s">
        <v>97</v>
      </c>
      <c r="X836" s="5" t="s">
        <v>167</v>
      </c>
      <c r="Y836" s="5" t="n">
        <v>0</v>
      </c>
      <c r="Z836" s="5" t="n">
        <v>1</v>
      </c>
      <c r="AA836" s="5" t="str">
        <f aca="false">IF(Y836&gt;Z836,"Win",IF(Y836&lt;Z836,"Loss","Draw"))</f>
        <v>Loss</v>
      </c>
      <c r="AB836" s="5" t="s">
        <v>98</v>
      </c>
      <c r="AC836" s="5" t="s">
        <v>99</v>
      </c>
      <c r="AD836" s="5" t="s">
        <v>488</v>
      </c>
      <c r="AE836" s="5" t="s">
        <v>2058</v>
      </c>
      <c r="AF836" s="5" t="str">
        <f aca="false">IF(AD836&lt;AE836,AD836,AE836)</f>
        <v>Barbarian Barrel, Electro Spirit, Fireball, Goblin Cage, Heal Spirit, Lumberjack, Phoenix, Royal Giant</v>
      </c>
      <c r="AG836" s="5" t="str">
        <f aca="false">IF(AD836&lt;AE836,AE836,AD836)</f>
        <v>Cannon, Miner, Musketeer, Poison, Ronin, Skeletons, The Log, Wall Breakers</v>
      </c>
      <c r="AH836" s="5" t="str">
        <f aca="false">IF(AD836=AF836,AA836,IF(AA836="Win","Loss",IF(AA836="Loss","Win","Draw")))</f>
        <v>Loss</v>
      </c>
      <c r="AI836" s="5" t="s">
        <v>102</v>
      </c>
    </row>
    <row r="837" customFormat="false" ht="15" hidden="false" customHeight="true" outlineLevel="0" collapsed="false">
      <c r="A837" s="5" t="s">
        <v>2454</v>
      </c>
      <c r="B837" s="5" t="n">
        <v>2</v>
      </c>
      <c r="C837" s="5" t="s">
        <v>871</v>
      </c>
      <c r="D837" s="5" t="s">
        <v>872</v>
      </c>
      <c r="E837" s="5" t="s">
        <v>2017</v>
      </c>
      <c r="F837" s="5" t="s">
        <v>2018</v>
      </c>
      <c r="G837" s="5" t="s">
        <v>2059</v>
      </c>
      <c r="H837" s="5" t="s">
        <v>81</v>
      </c>
      <c r="I837" s="5" t="s">
        <v>82</v>
      </c>
      <c r="J837" s="5" t="s">
        <v>128</v>
      </c>
      <c r="K837" s="5" t="s">
        <v>84</v>
      </c>
      <c r="L837" s="5" t="s">
        <v>143</v>
      </c>
      <c r="M837" s="5" t="s">
        <v>89</v>
      </c>
      <c r="N837" s="5" t="s">
        <v>85</v>
      </c>
      <c r="O837" s="5" t="s">
        <v>88</v>
      </c>
      <c r="P837" s="5" t="s">
        <v>86</v>
      </c>
      <c r="Q837" s="5" t="s">
        <v>239</v>
      </c>
      <c r="R837" s="5" t="s">
        <v>244</v>
      </c>
      <c r="S837" s="5" t="s">
        <v>92</v>
      </c>
      <c r="T837" s="5" t="s">
        <v>159</v>
      </c>
      <c r="U837" s="5" t="s">
        <v>245</v>
      </c>
      <c r="V837" s="5" t="s">
        <v>240</v>
      </c>
      <c r="W837" s="5" t="s">
        <v>91</v>
      </c>
      <c r="X837" s="5" t="s">
        <v>227</v>
      </c>
      <c r="Y837" s="5" t="n">
        <v>0</v>
      </c>
      <c r="Z837" s="5" t="n">
        <v>3</v>
      </c>
      <c r="AA837" s="5" t="str">
        <f aca="false">IF(Y837&gt;Z837,"Win",IF(Y837&lt;Z837,"Loss","Draw"))</f>
        <v>Loss</v>
      </c>
      <c r="AB837" s="5" t="s">
        <v>98</v>
      </c>
      <c r="AC837" s="5" t="s">
        <v>99</v>
      </c>
      <c r="AD837" s="5" t="s">
        <v>2054</v>
      </c>
      <c r="AE837" s="5" t="s">
        <v>2060</v>
      </c>
      <c r="AF837" s="5" t="str">
        <f aca="false">IF(AD837&lt;AE837,AD837,AE837)</f>
        <v>Archers, Giant Snowball, Goblin Demolisher, Goblin Hut, Graveyard, Ice Spirit, Knight, Poison</v>
      </c>
      <c r="AG837" s="5" t="str">
        <f aca="false">IF(AD837&lt;AE837,AE837,AD837)</f>
        <v>Bandit, Barbarian Barrel, Battle Ram, Elixir Collector, Ice Golem, Mother Witch, Royal Ghost, Three Musketeers</v>
      </c>
      <c r="AH837" s="5" t="str">
        <f aca="false">IF(AD837=AF837,AA837,IF(AA837="Win","Loss",IF(AA837="Loss","Win","Draw")))</f>
        <v>Loss</v>
      </c>
      <c r="AI837" s="5" t="s">
        <v>102</v>
      </c>
    </row>
    <row r="838" customFormat="false" ht="15" hidden="false" customHeight="true" outlineLevel="0" collapsed="false">
      <c r="A838" s="5" t="s">
        <v>2454</v>
      </c>
      <c r="B838" s="5" t="n">
        <v>3</v>
      </c>
      <c r="C838" s="5" t="s">
        <v>871</v>
      </c>
      <c r="D838" s="5" t="s">
        <v>872</v>
      </c>
      <c r="E838" s="5" t="s">
        <v>2017</v>
      </c>
      <c r="F838" s="5" t="s">
        <v>2018</v>
      </c>
      <c r="G838" s="5" t="s">
        <v>2061</v>
      </c>
      <c r="H838" s="5" t="s">
        <v>81</v>
      </c>
      <c r="I838" s="5" t="s">
        <v>142</v>
      </c>
      <c r="J838" s="5" t="s">
        <v>232</v>
      </c>
      <c r="K838" s="5" t="s">
        <v>176</v>
      </c>
      <c r="L838" s="5" t="s">
        <v>140</v>
      </c>
      <c r="M838" s="5" t="s">
        <v>97</v>
      </c>
      <c r="N838" s="5" t="s">
        <v>111</v>
      </c>
      <c r="O838" s="5" t="s">
        <v>170</v>
      </c>
      <c r="P838" s="5" t="s">
        <v>167</v>
      </c>
      <c r="Q838" s="5" t="s">
        <v>169</v>
      </c>
      <c r="R838" s="5" t="s">
        <v>199</v>
      </c>
      <c r="S838" s="5" t="s">
        <v>200</v>
      </c>
      <c r="T838" s="5" t="s">
        <v>136</v>
      </c>
      <c r="U838" s="5" t="s">
        <v>154</v>
      </c>
      <c r="V838" s="5" t="s">
        <v>191</v>
      </c>
      <c r="W838" s="5" t="s">
        <v>336</v>
      </c>
      <c r="X838" s="5" t="s">
        <v>130</v>
      </c>
      <c r="Y838" s="5" t="n">
        <v>1</v>
      </c>
      <c r="Z838" s="5" t="n">
        <v>0</v>
      </c>
      <c r="AA838" s="5" t="str">
        <f aca="false">IF(Y838&gt;Z838,"Win",IF(Y838&lt;Z838,"Loss","Draw"))</f>
        <v>Win</v>
      </c>
      <c r="AB838" s="5" t="s">
        <v>98</v>
      </c>
      <c r="AC838" s="5" t="s">
        <v>99</v>
      </c>
      <c r="AD838" s="5" t="s">
        <v>2062</v>
      </c>
      <c r="AE838" s="5" t="s">
        <v>795</v>
      </c>
      <c r="AF838" s="5" t="str">
        <f aca="false">IF(AD838&lt;AE838,AD838,AE838)</f>
        <v>Baby Dragon, Bomber, Goblin Cage, Golden Knight, Golem, Ice Wizard, Lightning, Tornado</v>
      </c>
      <c r="AG838" s="5" t="str">
        <f aca="false">IF(AD838&lt;AE838,AE838,AD838)</f>
        <v>Cannon, Dart Goblin, Fire Spirit, Goblin Barrel, Mighty Miner, Skeletons, The Log, Wall Breakers</v>
      </c>
      <c r="AH838" s="5" t="str">
        <f aca="false">IF(AD838=AF838,AA838,IF(AA838="Win","Loss",IF(AA838="Loss","Win","Draw")))</f>
        <v>Loss</v>
      </c>
      <c r="AI838" s="5" t="s">
        <v>102</v>
      </c>
    </row>
    <row r="839" customFormat="false" ht="15" hidden="false" customHeight="true" outlineLevel="0" collapsed="false">
      <c r="A839" s="7" t="s">
        <v>2455</v>
      </c>
      <c r="B839" s="7" t="n">
        <v>1</v>
      </c>
      <c r="C839" s="7" t="s">
        <v>871</v>
      </c>
      <c r="D839" s="7" t="s">
        <v>872</v>
      </c>
      <c r="E839" s="7" t="s">
        <v>2017</v>
      </c>
      <c r="F839" s="7" t="s">
        <v>2018</v>
      </c>
      <c r="G839" s="7" t="s">
        <v>2064</v>
      </c>
      <c r="H839" s="7" t="s">
        <v>81</v>
      </c>
      <c r="I839" s="7" t="s">
        <v>293</v>
      </c>
      <c r="J839" s="7" t="s">
        <v>91</v>
      </c>
      <c r="K839" s="7" t="s">
        <v>144</v>
      </c>
      <c r="L839" s="7" t="s">
        <v>143</v>
      </c>
      <c r="M839" s="7" t="s">
        <v>97</v>
      </c>
      <c r="N839" s="7" t="s">
        <v>85</v>
      </c>
      <c r="O839" s="7" t="s">
        <v>128</v>
      </c>
      <c r="P839" s="7" t="s">
        <v>88</v>
      </c>
      <c r="Q839" s="7" t="s">
        <v>107</v>
      </c>
      <c r="R839" s="7" t="s">
        <v>128</v>
      </c>
      <c r="S839" s="7" t="s">
        <v>84</v>
      </c>
      <c r="T839" s="7" t="s">
        <v>111</v>
      </c>
      <c r="U839" s="7" t="s">
        <v>97</v>
      </c>
      <c r="V839" s="7" t="s">
        <v>88</v>
      </c>
      <c r="W839" s="7" t="s">
        <v>144</v>
      </c>
      <c r="X839" s="7" t="s">
        <v>130</v>
      </c>
      <c r="Y839" s="7" t="n">
        <v>0</v>
      </c>
      <c r="Z839" s="7" t="n">
        <v>1</v>
      </c>
      <c r="AA839" s="7" t="str">
        <f aca="false">IF(Y839&gt;Z839,"Win",IF(Y839&lt;Z839,"Loss","Draw"))</f>
        <v>Loss</v>
      </c>
      <c r="AB839" s="7" t="s">
        <v>99</v>
      </c>
      <c r="AC839" s="7" t="s">
        <v>99</v>
      </c>
      <c r="AD839" s="7" t="s">
        <v>410</v>
      </c>
      <c r="AE839" s="7" t="s">
        <v>448</v>
      </c>
      <c r="AF839" s="7" t="str">
        <f aca="false">IF(AD839&lt;AE839,AD839,AE839)</f>
        <v>Barbarian Barrel, Furnace, Graveyard, Ice Spirit, Knight, Poison, Skeletons, Tesla</v>
      </c>
      <c r="AG839" s="7" t="str">
        <f aca="false">IF(AD839&lt;AE839,AE839,AD839)</f>
        <v>Bomber, Fire Spirit, Giant Snowball, Goblin Drill, Knight, Poison, Skeletons, Tesla</v>
      </c>
      <c r="AH839" s="7" t="str">
        <f aca="false">IF(AD839=AF839,AA839,IF(AA839="Win","Loss",IF(AA839="Loss","Win","Draw")))</f>
        <v>Loss</v>
      </c>
      <c r="AI839" s="7" t="s">
        <v>102</v>
      </c>
    </row>
    <row r="840" customFormat="false" ht="15" hidden="false" customHeight="true" outlineLevel="0" collapsed="false">
      <c r="A840" s="7" t="s">
        <v>2455</v>
      </c>
      <c r="B840" s="7" t="n">
        <v>2</v>
      </c>
      <c r="C840" s="7" t="s">
        <v>871</v>
      </c>
      <c r="D840" s="7" t="s">
        <v>872</v>
      </c>
      <c r="E840" s="7" t="s">
        <v>2017</v>
      </c>
      <c r="F840" s="7" t="s">
        <v>2018</v>
      </c>
      <c r="G840" s="7" t="s">
        <v>2065</v>
      </c>
      <c r="H840" s="7" t="s">
        <v>81</v>
      </c>
      <c r="I840" s="7" t="s">
        <v>84</v>
      </c>
      <c r="J840" s="7" t="s">
        <v>232</v>
      </c>
      <c r="K840" s="7" t="s">
        <v>170</v>
      </c>
      <c r="L840" s="7" t="s">
        <v>107</v>
      </c>
      <c r="M840" s="7" t="s">
        <v>334</v>
      </c>
      <c r="N840" s="7" t="s">
        <v>111</v>
      </c>
      <c r="O840" s="7" t="s">
        <v>87</v>
      </c>
      <c r="P840" s="7" t="s">
        <v>130</v>
      </c>
      <c r="Q840" s="7" t="s">
        <v>287</v>
      </c>
      <c r="R840" s="7" t="s">
        <v>149</v>
      </c>
      <c r="S840" s="7" t="s">
        <v>135</v>
      </c>
      <c r="T840" s="7" t="s">
        <v>148</v>
      </c>
      <c r="U840" s="7" t="s">
        <v>147</v>
      </c>
      <c r="V840" s="7" t="s">
        <v>87</v>
      </c>
      <c r="W840" s="7" t="s">
        <v>94</v>
      </c>
      <c r="X840" s="7" t="s">
        <v>146</v>
      </c>
      <c r="Y840" s="7" t="n">
        <v>1</v>
      </c>
      <c r="Z840" s="7" t="n">
        <v>0</v>
      </c>
      <c r="AA840" s="7" t="str">
        <f aca="false">IF(Y840&gt;Z840,"Win",IF(Y840&lt;Z840,"Loss","Draw"))</f>
        <v>Win</v>
      </c>
      <c r="AB840" s="7" t="s">
        <v>99</v>
      </c>
      <c r="AC840" s="7" t="s">
        <v>99</v>
      </c>
      <c r="AD840" s="7" t="s">
        <v>2066</v>
      </c>
      <c r="AE840" s="7" t="s">
        <v>726</v>
      </c>
      <c r="AF840" s="7" t="str">
        <f aca="false">IF(AD840&lt;AE840,AD840,AE840)</f>
        <v>Berserker, Bomber, Cannon, Fire Spirit, Giant Snowball, Goblin Drill, Mighty Miner, Rocket</v>
      </c>
      <c r="AG840" s="7" t="str">
        <f aca="false">IF(AD840&lt;AE840,AE840,AD840)</f>
        <v>Berserker, Fireball, Lava Hound, Skeleton Dragons, Spirit Empress, Tombstone, Valkyrie, Zap</v>
      </c>
      <c r="AH840" s="7" t="str">
        <f aca="false">IF(AD840=AF840,AA840,IF(AA840="Win","Loss",IF(AA840="Loss","Win","Draw")))</f>
        <v>Win</v>
      </c>
      <c r="AI840" s="7" t="s">
        <v>102</v>
      </c>
    </row>
    <row r="841" customFormat="false" ht="15" hidden="false" customHeight="true" outlineLevel="0" collapsed="false">
      <c r="A841" s="7" t="s">
        <v>2455</v>
      </c>
      <c r="B841" s="7" t="n">
        <v>3</v>
      </c>
      <c r="C841" s="7" t="s">
        <v>871</v>
      </c>
      <c r="D841" s="7" t="s">
        <v>872</v>
      </c>
      <c r="E841" s="7" t="s">
        <v>2017</v>
      </c>
      <c r="F841" s="7" t="s">
        <v>2018</v>
      </c>
      <c r="G841" s="7" t="s">
        <v>2067</v>
      </c>
      <c r="H841" s="7" t="s">
        <v>81</v>
      </c>
      <c r="I841" s="7" t="s">
        <v>375</v>
      </c>
      <c r="J841" s="7" t="s">
        <v>145</v>
      </c>
      <c r="K841" s="7" t="s">
        <v>135</v>
      </c>
      <c r="L841" s="7" t="s">
        <v>149</v>
      </c>
      <c r="M841" s="7" t="s">
        <v>146</v>
      </c>
      <c r="N841" s="7" t="s">
        <v>327</v>
      </c>
      <c r="O841" s="7" t="s">
        <v>226</v>
      </c>
      <c r="P841" s="7" t="s">
        <v>336</v>
      </c>
      <c r="Q841" s="7" t="s">
        <v>375</v>
      </c>
      <c r="R841" s="7" t="s">
        <v>115</v>
      </c>
      <c r="S841" s="7" t="s">
        <v>170</v>
      </c>
      <c r="T841" s="7" t="s">
        <v>182</v>
      </c>
      <c r="U841" s="7" t="s">
        <v>109</v>
      </c>
      <c r="V841" s="7" t="s">
        <v>154</v>
      </c>
      <c r="W841" s="7" t="s">
        <v>167</v>
      </c>
      <c r="X841" s="7" t="s">
        <v>93</v>
      </c>
      <c r="Y841" s="7" t="n">
        <v>1</v>
      </c>
      <c r="Z841" s="7" t="n">
        <v>0</v>
      </c>
      <c r="AA841" s="7" t="str">
        <f aca="false">IF(Y841&gt;Z841,"Win",IF(Y841&lt;Z841,"Loss","Draw"))</f>
        <v>Win</v>
      </c>
      <c r="AB841" s="7" t="s">
        <v>99</v>
      </c>
      <c r="AC841" s="7" t="s">
        <v>99</v>
      </c>
      <c r="AD841" s="7" t="s">
        <v>450</v>
      </c>
      <c r="AE841" s="7" t="s">
        <v>2068</v>
      </c>
      <c r="AF841" s="7" t="str">
        <f aca="false">IF(AD841&lt;AE841,AD841,AE841)</f>
        <v>Balloon, Executioner, Giant Skeleton, Miner, Skeleton Dragons, Tombstone, Tornado, Zap</v>
      </c>
      <c r="AG841" s="7" t="str">
        <f aca="false">IF(AD841&lt;AE841,AE841,AD841)</f>
        <v>Cannon, Electro Spirit, Executioner, Goblins, Hog Rider, Lightning, Ronin, The Log</v>
      </c>
      <c r="AH841" s="7" t="str">
        <f aca="false">IF(AD841=AF841,AA841,IF(AA841="Win","Loss",IF(AA841="Loss","Win","Draw")))</f>
        <v>Win</v>
      </c>
      <c r="AI841" s="7" t="s">
        <v>102</v>
      </c>
    </row>
    <row r="842" customFormat="false" ht="15" hidden="false" customHeight="true" outlineLevel="0" collapsed="false">
      <c r="A842" s="7" t="s">
        <v>2456</v>
      </c>
      <c r="B842" s="7" t="n">
        <v>1</v>
      </c>
      <c r="C842" s="7" t="s">
        <v>871</v>
      </c>
      <c r="D842" s="7" t="s">
        <v>872</v>
      </c>
      <c r="E842" s="7" t="s">
        <v>2017</v>
      </c>
      <c r="F842" s="7" t="s">
        <v>2018</v>
      </c>
      <c r="G842" s="7" t="s">
        <v>2070</v>
      </c>
      <c r="H842" s="7" t="s">
        <v>81</v>
      </c>
      <c r="I842" s="7" t="s">
        <v>82</v>
      </c>
      <c r="J842" s="7" t="s">
        <v>213</v>
      </c>
      <c r="K842" s="7" t="s">
        <v>84</v>
      </c>
      <c r="L842" s="7" t="s">
        <v>112</v>
      </c>
      <c r="M842" s="7" t="s">
        <v>156</v>
      </c>
      <c r="N842" s="7" t="s">
        <v>202</v>
      </c>
      <c r="O842" s="7" t="s">
        <v>85</v>
      </c>
      <c r="P842" s="7" t="s">
        <v>97</v>
      </c>
      <c r="Q842" s="7" t="s">
        <v>168</v>
      </c>
      <c r="R842" s="7" t="s">
        <v>232</v>
      </c>
      <c r="S842" s="7" t="s">
        <v>169</v>
      </c>
      <c r="T842" s="7" t="s">
        <v>154</v>
      </c>
      <c r="U842" s="7" t="s">
        <v>93</v>
      </c>
      <c r="V842" s="7" t="s">
        <v>97</v>
      </c>
      <c r="W842" s="7" t="s">
        <v>167</v>
      </c>
      <c r="X842" s="7" t="s">
        <v>170</v>
      </c>
      <c r="Y842" s="7" t="n">
        <v>0</v>
      </c>
      <c r="Z842" s="7" t="n">
        <v>1</v>
      </c>
      <c r="AA842" s="7" t="str">
        <f aca="false">IF(Y842&gt;Z842,"Win",IF(Y842&lt;Z842,"Loss","Draw"))</f>
        <v>Loss</v>
      </c>
      <c r="AB842" s="7" t="s">
        <v>99</v>
      </c>
      <c r="AC842" s="7" t="s">
        <v>99</v>
      </c>
      <c r="AD842" s="7" t="s">
        <v>1994</v>
      </c>
      <c r="AE842" s="7" t="s">
        <v>418</v>
      </c>
      <c r="AF842" s="7" t="str">
        <f aca="false">IF(AD842&lt;AE842,AD842,AE842)</f>
        <v>Archers, Arrows, Bowler, Giant, Giant Snowball, Graveyard, Skeletons, Zappies</v>
      </c>
      <c r="AG842" s="7" t="str">
        <f aca="false">IF(AD842&lt;AE842,AE842,AD842)</f>
        <v>Baby Dragon, Cannon, Electro Spirit, Lightning, Mighty Miner, Royal Hogs, Skeletons, The Log</v>
      </c>
      <c r="AH842" s="7" t="str">
        <f aca="false">IF(AD842=AF842,AA842,IF(AA842="Win","Loss",IF(AA842="Loss","Win","Draw")))</f>
        <v>Loss</v>
      </c>
      <c r="AI842" s="7" t="s">
        <v>102</v>
      </c>
    </row>
    <row r="843" customFormat="false" ht="15" hidden="false" customHeight="true" outlineLevel="0" collapsed="false">
      <c r="A843" s="7" t="s">
        <v>2456</v>
      </c>
      <c r="B843" s="7" t="n">
        <v>2</v>
      </c>
      <c r="C843" s="7" t="s">
        <v>871</v>
      </c>
      <c r="D843" s="7" t="s">
        <v>872</v>
      </c>
      <c r="E843" s="7" t="s">
        <v>2017</v>
      </c>
      <c r="F843" s="7" t="s">
        <v>2018</v>
      </c>
      <c r="G843" s="7" t="s">
        <v>2071</v>
      </c>
      <c r="H843" s="7" t="s">
        <v>81</v>
      </c>
      <c r="I843" s="7" t="s">
        <v>225</v>
      </c>
      <c r="J843" s="7" t="s">
        <v>141</v>
      </c>
      <c r="K843" s="7" t="s">
        <v>140</v>
      </c>
      <c r="L843" s="7" t="s">
        <v>226</v>
      </c>
      <c r="M843" s="7" t="s">
        <v>87</v>
      </c>
      <c r="N843" s="7" t="s">
        <v>111</v>
      </c>
      <c r="O843" s="7" t="s">
        <v>167</v>
      </c>
      <c r="P843" s="7" t="s">
        <v>113</v>
      </c>
      <c r="Q843" s="7" t="s">
        <v>114</v>
      </c>
      <c r="R843" s="7" t="s">
        <v>115</v>
      </c>
      <c r="S843" s="7" t="s">
        <v>116</v>
      </c>
      <c r="T843" s="7" t="s">
        <v>109</v>
      </c>
      <c r="U843" s="7" t="s">
        <v>94</v>
      </c>
      <c r="V843" s="7" t="s">
        <v>118</v>
      </c>
      <c r="W843" s="7" t="s">
        <v>117</v>
      </c>
      <c r="X843" s="7" t="s">
        <v>91</v>
      </c>
      <c r="Y843" s="7" t="n">
        <v>1</v>
      </c>
      <c r="Z843" s="7" t="n">
        <v>0</v>
      </c>
      <c r="AA843" s="7" t="str">
        <f aca="false">IF(Y843&gt;Z843,"Win",IF(Y843&lt;Z843,"Loss","Draw"))</f>
        <v>Win</v>
      </c>
      <c r="AB843" s="7" t="s">
        <v>99</v>
      </c>
      <c r="AC843" s="7" t="s">
        <v>99</v>
      </c>
      <c r="AD843" s="7" t="s">
        <v>1916</v>
      </c>
      <c r="AE843" s="7" t="s">
        <v>623</v>
      </c>
      <c r="AF843" s="7" t="str">
        <f aca="false">IF(AD843&lt;AE843,AD843,AE843)</f>
        <v>Barbarian Barrel, Fireball, Goblins, Minions, Mortar, Rascals, Ronin, Skeleton Barrel</v>
      </c>
      <c r="AG843" s="7" t="str">
        <f aca="false">IF(AD843&lt;AE843,AE843,AD843)</f>
        <v>Bats, Berserker, Bomb Tower, Fire Spirit, Magic Archer, Miner, The Log, Wall Breakers</v>
      </c>
      <c r="AH843" s="7" t="str">
        <f aca="false">IF(AD843=AF843,AA843,IF(AA843="Win","Loss",IF(AA843="Loss","Win","Draw")))</f>
        <v>Loss</v>
      </c>
      <c r="AI843" s="7" t="s">
        <v>102</v>
      </c>
    </row>
    <row r="844" customFormat="false" ht="15" hidden="false" customHeight="true" outlineLevel="0" collapsed="false">
      <c r="A844" s="7" t="s">
        <v>2456</v>
      </c>
      <c r="B844" s="7" t="n">
        <v>3</v>
      </c>
      <c r="C844" s="7" t="s">
        <v>871</v>
      </c>
      <c r="D844" s="7" t="s">
        <v>872</v>
      </c>
      <c r="E844" s="7" t="s">
        <v>2017</v>
      </c>
      <c r="F844" s="7" t="s">
        <v>2018</v>
      </c>
      <c r="G844" s="7" t="s">
        <v>2072</v>
      </c>
      <c r="H844" s="7" t="s">
        <v>81</v>
      </c>
      <c r="I844" s="7" t="s">
        <v>169</v>
      </c>
      <c r="J844" s="7" t="s">
        <v>199</v>
      </c>
      <c r="K844" s="7" t="s">
        <v>200</v>
      </c>
      <c r="L844" s="7" t="s">
        <v>136</v>
      </c>
      <c r="M844" s="7" t="s">
        <v>154</v>
      </c>
      <c r="N844" s="7" t="s">
        <v>191</v>
      </c>
      <c r="O844" s="7" t="s">
        <v>336</v>
      </c>
      <c r="P844" s="7" t="s">
        <v>91</v>
      </c>
      <c r="Q844" s="7" t="s">
        <v>210</v>
      </c>
      <c r="R844" s="7" t="s">
        <v>213</v>
      </c>
      <c r="S844" s="7" t="s">
        <v>199</v>
      </c>
      <c r="T844" s="7" t="s">
        <v>182</v>
      </c>
      <c r="U844" s="7" t="s">
        <v>147</v>
      </c>
      <c r="V844" s="7" t="s">
        <v>227</v>
      </c>
      <c r="W844" s="7" t="s">
        <v>112</v>
      </c>
      <c r="X844" s="7" t="s">
        <v>135</v>
      </c>
      <c r="Y844" s="7" t="n">
        <v>1</v>
      </c>
      <c r="Z844" s="7" t="n">
        <v>0</v>
      </c>
      <c r="AA844" s="7" t="str">
        <f aca="false">IF(Y844&gt;Z844,"Win",IF(Y844&lt;Z844,"Loss","Draw"))</f>
        <v>Win</v>
      </c>
      <c r="AB844" s="7" t="s">
        <v>99</v>
      </c>
      <c r="AC844" s="7" t="s">
        <v>99</v>
      </c>
      <c r="AD844" s="7" t="s">
        <v>778</v>
      </c>
      <c r="AE844" s="7" t="s">
        <v>2073</v>
      </c>
      <c r="AF844" s="7" t="str">
        <f aca="false">IF(AD844&lt;AE844,AD844,AE844)</f>
        <v>Arrows, Bowler, Golden Knight, Hog Rider, Mega Knight, Mother Witch, Spirit Empress, Zap</v>
      </c>
      <c r="AG844" s="7" t="str">
        <f aca="false">IF(AD844&lt;AE844,AE844,AD844)</f>
        <v>Baby Dragon, Barbarian Barrel, Goblin Cage, Golden Knight, Golem, Ice Wizard, Lightning, Tornado</v>
      </c>
      <c r="AH844" s="7" t="str">
        <f aca="false">IF(AD844=AF844,AA844,IF(AA844="Win","Loss",IF(AA844="Loss","Win","Draw")))</f>
        <v>Loss</v>
      </c>
      <c r="AI844" s="7" t="s">
        <v>102</v>
      </c>
    </row>
    <row r="845" customFormat="false" ht="15" hidden="false" customHeight="true" outlineLevel="0" collapsed="false">
      <c r="A845" s="7" t="s">
        <v>2457</v>
      </c>
      <c r="B845" s="7" t="n">
        <v>1</v>
      </c>
      <c r="C845" s="7" t="s">
        <v>871</v>
      </c>
      <c r="D845" s="7" t="s">
        <v>872</v>
      </c>
      <c r="E845" s="7" t="s">
        <v>2017</v>
      </c>
      <c r="F845" s="7" t="s">
        <v>2018</v>
      </c>
      <c r="G845" s="7" t="s">
        <v>2075</v>
      </c>
      <c r="H845" s="7" t="s">
        <v>81</v>
      </c>
      <c r="I845" s="7" t="s">
        <v>168</v>
      </c>
      <c r="J845" s="7" t="s">
        <v>232</v>
      </c>
      <c r="K845" s="7" t="s">
        <v>169</v>
      </c>
      <c r="L845" s="7" t="s">
        <v>154</v>
      </c>
      <c r="M845" s="7" t="s">
        <v>93</v>
      </c>
      <c r="N845" s="7" t="s">
        <v>167</v>
      </c>
      <c r="O845" s="7" t="s">
        <v>170</v>
      </c>
      <c r="P845" s="7" t="s">
        <v>97</v>
      </c>
      <c r="Q845" s="7" t="s">
        <v>142</v>
      </c>
      <c r="R845" s="7" t="s">
        <v>115</v>
      </c>
      <c r="S845" s="7" t="s">
        <v>287</v>
      </c>
      <c r="T845" s="7" t="s">
        <v>140</v>
      </c>
      <c r="U845" s="7" t="s">
        <v>334</v>
      </c>
      <c r="V845" s="7" t="s">
        <v>176</v>
      </c>
      <c r="W845" s="7" t="s">
        <v>111</v>
      </c>
      <c r="X845" s="7" t="s">
        <v>143</v>
      </c>
      <c r="Y845" s="7" t="n">
        <v>1</v>
      </c>
      <c r="Z845" s="7" t="n">
        <v>0</v>
      </c>
      <c r="AA845" s="7" t="str">
        <f aca="false">IF(Y845&gt;Z845,"Win",IF(Y845&lt;Z845,"Loss","Draw"))</f>
        <v>Win</v>
      </c>
      <c r="AB845" s="7" t="s">
        <v>99</v>
      </c>
      <c r="AC845" s="7" t="s">
        <v>99</v>
      </c>
      <c r="AD845" s="7" t="s">
        <v>418</v>
      </c>
      <c r="AE845" s="7" t="s">
        <v>394</v>
      </c>
      <c r="AF845" s="7" t="str">
        <f aca="false">IF(AD845&lt;AE845,AD845,AE845)</f>
        <v>Baby Dragon, Cannon, Electro Spirit, Lightning, Mighty Miner, Royal Hogs, Skeletons, The Log</v>
      </c>
      <c r="AG845" s="7" t="str">
        <f aca="false">IF(AD845&lt;AE845,AE845,AD845)</f>
        <v>Dart Goblin, Fire Spirit, Goblin Barrel, Goblins, Ice Spirit, Rocket, Valkyrie, Wall Breakers</v>
      </c>
      <c r="AH845" s="7" t="str">
        <f aca="false">IF(AD845=AF845,AA845,IF(AA845="Win","Loss",IF(AA845="Loss","Win","Draw")))</f>
        <v>Win</v>
      </c>
      <c r="AI845" s="7" t="s">
        <v>102</v>
      </c>
    </row>
    <row r="846" customFormat="false" ht="15" hidden="false" customHeight="true" outlineLevel="0" collapsed="false">
      <c r="A846" s="7" t="s">
        <v>2457</v>
      </c>
      <c r="B846" s="7" t="n">
        <v>2</v>
      </c>
      <c r="C846" s="7" t="s">
        <v>871</v>
      </c>
      <c r="D846" s="7" t="s">
        <v>872</v>
      </c>
      <c r="E846" s="7" t="s">
        <v>2017</v>
      </c>
      <c r="F846" s="7" t="s">
        <v>2018</v>
      </c>
      <c r="G846" s="7" t="s">
        <v>2076</v>
      </c>
      <c r="H846" s="7" t="s">
        <v>81</v>
      </c>
      <c r="I846" s="7" t="s">
        <v>142</v>
      </c>
      <c r="J846" s="7" t="s">
        <v>141</v>
      </c>
      <c r="K846" s="7" t="s">
        <v>140</v>
      </c>
      <c r="L846" s="7" t="s">
        <v>287</v>
      </c>
      <c r="M846" s="7" t="s">
        <v>111</v>
      </c>
      <c r="N846" s="7" t="s">
        <v>143</v>
      </c>
      <c r="O846" s="7" t="s">
        <v>144</v>
      </c>
      <c r="P846" s="7" t="s">
        <v>120</v>
      </c>
      <c r="Q846" s="7" t="s">
        <v>375</v>
      </c>
      <c r="R846" s="7" t="s">
        <v>145</v>
      </c>
      <c r="S846" s="7" t="s">
        <v>135</v>
      </c>
      <c r="T846" s="7" t="s">
        <v>109</v>
      </c>
      <c r="U846" s="7" t="s">
        <v>87</v>
      </c>
      <c r="V846" s="7" t="s">
        <v>113</v>
      </c>
      <c r="W846" s="7" t="s">
        <v>336</v>
      </c>
      <c r="X846" s="7" t="s">
        <v>226</v>
      </c>
      <c r="Y846" s="7" t="n">
        <v>0</v>
      </c>
      <c r="Z846" s="7" t="n">
        <v>1</v>
      </c>
      <c r="AA846" s="7" t="str">
        <f aca="false">IF(Y846&gt;Z846,"Win",IF(Y846&lt;Z846,"Loss","Draw"))</f>
        <v>Loss</v>
      </c>
      <c r="AB846" s="7" t="s">
        <v>99</v>
      </c>
      <c r="AC846" s="7" t="s">
        <v>99</v>
      </c>
      <c r="AD846" s="7" t="s">
        <v>924</v>
      </c>
      <c r="AE846" s="7" t="s">
        <v>562</v>
      </c>
      <c r="AF846" s="7" t="str">
        <f aca="false">IF(AD846&lt;AE846,AD846,AE846)</f>
        <v>Balloon, Berserker, Bomb Tower, Executioner, Miner, Ronin, Tornado, Zap</v>
      </c>
      <c r="AG846" s="7" t="str">
        <f aca="false">IF(AD846&lt;AE846,AE846,AD846)</f>
        <v>Fire Spirit, Goblin Barrel, Ice Spirit, Magic Archer, Royal Delivery, Tesla, Valkyrie, Wall Breakers</v>
      </c>
      <c r="AH846" s="7" t="str">
        <f aca="false">IF(AD846=AF846,AA846,IF(AA846="Win","Loss",IF(AA846="Loss","Win","Draw")))</f>
        <v>Win</v>
      </c>
      <c r="AI846" s="7" t="s">
        <v>102</v>
      </c>
    </row>
    <row r="847" customFormat="false" ht="15" hidden="false" customHeight="true" outlineLevel="0" collapsed="false">
      <c r="A847" s="7" t="s">
        <v>2457</v>
      </c>
      <c r="B847" s="7" t="n">
        <v>3</v>
      </c>
      <c r="C847" s="7" t="s">
        <v>871</v>
      </c>
      <c r="D847" s="7" t="s">
        <v>872</v>
      </c>
      <c r="E847" s="7" t="s">
        <v>2017</v>
      </c>
      <c r="F847" s="7" t="s">
        <v>2018</v>
      </c>
      <c r="G847" s="7" t="s">
        <v>2077</v>
      </c>
      <c r="H847" s="7" t="s">
        <v>81</v>
      </c>
      <c r="I847" s="7" t="s">
        <v>200</v>
      </c>
      <c r="J847" s="7" t="s">
        <v>131</v>
      </c>
      <c r="K847" s="7" t="s">
        <v>135</v>
      </c>
      <c r="L847" s="7" t="s">
        <v>148</v>
      </c>
      <c r="M847" s="7" t="s">
        <v>147</v>
      </c>
      <c r="N847" s="7" t="s">
        <v>94</v>
      </c>
      <c r="O847" s="7" t="s">
        <v>91</v>
      </c>
      <c r="P847" s="7" t="s">
        <v>109</v>
      </c>
      <c r="Q847" s="7" t="s">
        <v>90</v>
      </c>
      <c r="R847" s="7" t="s">
        <v>91</v>
      </c>
      <c r="S847" s="7" t="s">
        <v>92</v>
      </c>
      <c r="T847" s="7" t="s">
        <v>97</v>
      </c>
      <c r="U847" s="7" t="s">
        <v>95</v>
      </c>
      <c r="V847" s="7" t="s">
        <v>94</v>
      </c>
      <c r="W847" s="7" t="s">
        <v>93</v>
      </c>
      <c r="X847" s="7" t="s">
        <v>96</v>
      </c>
      <c r="Y847" s="7" t="n">
        <v>1</v>
      </c>
      <c r="Z847" s="7" t="n">
        <v>0</v>
      </c>
      <c r="AA847" s="7" t="str">
        <f aca="false">IF(Y847&gt;Z847,"Win",IF(Y847&lt;Z847,"Loss","Draw"))</f>
        <v>Win</v>
      </c>
      <c r="AB847" s="7" t="s">
        <v>99</v>
      </c>
      <c r="AC847" s="7" t="s">
        <v>99</v>
      </c>
      <c r="AD847" s="7" t="s">
        <v>2078</v>
      </c>
      <c r="AE847" s="7" t="s">
        <v>101</v>
      </c>
      <c r="AF847" s="7" t="str">
        <f aca="false">IF(AD847&lt;AE847,AD847,AE847)</f>
        <v>Barbarian Barrel, Electro Spirit, Fireball, Fisherman, Hunter, Royal Ghost, Royal Giant, Skeletons</v>
      </c>
      <c r="AG847" s="7" t="str">
        <f aca="false">IF(AD847&lt;AE847,AE847,AD847)</f>
        <v>Barbarian Barrel, Fireball, Goblin Cage, Lava Hound, Mega Minion, Ronin, Spirit Empress, Zap</v>
      </c>
      <c r="AH847" s="7" t="str">
        <f aca="false">IF(AD847=AF847,AA847,IF(AA847="Win","Loss",IF(AA847="Loss","Win","Draw")))</f>
        <v>Loss</v>
      </c>
      <c r="AI847" s="7" t="s">
        <v>102</v>
      </c>
    </row>
    <row r="848" customFormat="false" ht="16.5" hidden="false" customHeight="true" outlineLevel="0" collapsed="false">
      <c r="A848" s="5" t="s">
        <v>2458</v>
      </c>
      <c r="B848" s="5" t="n">
        <v>1</v>
      </c>
      <c r="C848" s="5" t="s">
        <v>871</v>
      </c>
      <c r="D848" s="5" t="s">
        <v>872</v>
      </c>
      <c r="E848" s="6" t="s">
        <v>2427</v>
      </c>
      <c r="F848" s="5" t="s">
        <v>2428</v>
      </c>
      <c r="G848" s="5" t="s">
        <v>2459</v>
      </c>
      <c r="H848" s="5" t="s">
        <v>668</v>
      </c>
      <c r="I848" s="5" t="s">
        <v>142</v>
      </c>
      <c r="J848" s="5" t="s">
        <v>141</v>
      </c>
      <c r="K848" s="5" t="s">
        <v>140</v>
      </c>
      <c r="L848" s="5" t="s">
        <v>87</v>
      </c>
      <c r="M848" s="5" t="s">
        <v>111</v>
      </c>
      <c r="N848" s="5" t="s">
        <v>143</v>
      </c>
      <c r="O848" s="5" t="s">
        <v>120</v>
      </c>
      <c r="P848" s="5" t="s">
        <v>144</v>
      </c>
      <c r="Q848" s="5" t="s">
        <v>114</v>
      </c>
      <c r="R848" s="5" t="s">
        <v>115</v>
      </c>
      <c r="S848" s="5" t="s">
        <v>116</v>
      </c>
      <c r="T848" s="5" t="s">
        <v>117</v>
      </c>
      <c r="U848" s="5" t="s">
        <v>94</v>
      </c>
      <c r="V848" s="5" t="s">
        <v>118</v>
      </c>
      <c r="W848" s="5" t="s">
        <v>109</v>
      </c>
      <c r="X848" s="5" t="s">
        <v>93</v>
      </c>
      <c r="Y848" s="5" t="n">
        <v>0</v>
      </c>
      <c r="Z848" s="5" t="n">
        <v>1</v>
      </c>
      <c r="AA848" s="5" t="str">
        <f aca="false">IF(Y848&gt;Z848,"Win",IF(Y848&lt;Z848,"Loss","Draw"))</f>
        <v>Loss</v>
      </c>
      <c r="AB848" s="5" t="s">
        <v>98</v>
      </c>
      <c r="AC848" s="5" t="s">
        <v>99</v>
      </c>
      <c r="AD848" s="5" t="s">
        <v>150</v>
      </c>
      <c r="AE848" s="5" t="s">
        <v>1114</v>
      </c>
      <c r="AF848" s="5" t="str">
        <f aca="false">IF(AD848&lt;AE848,AD848,AE848)</f>
        <v>Berserker, Fire Spirit, Goblin Barrel, Ice Spirit, Magic Archer, Royal Delivery, Tesla, Wall Breakers</v>
      </c>
      <c r="AG848" s="5" t="str">
        <f aca="false">IF(AD848&lt;AE848,AE848,AD848)</f>
        <v>Electro Spirit, Fireball, Goblins, Minions, Mortar, Rascals, Ronin, Skeleton Barrel</v>
      </c>
      <c r="AH848" s="5" t="str">
        <f aca="false">IF(AD848=AF848,AA848,IF(AA848="Win","Loss",IF(AA848="Loss","Win","Draw")))</f>
        <v>Loss</v>
      </c>
      <c r="AI848" s="5" t="s">
        <v>123</v>
      </c>
    </row>
    <row r="849" customFormat="false" ht="16.5" hidden="false" customHeight="true" outlineLevel="0" collapsed="false">
      <c r="A849" s="5" t="s">
        <v>2458</v>
      </c>
      <c r="B849" s="5" t="n">
        <v>2</v>
      </c>
      <c r="C849" s="5" t="s">
        <v>871</v>
      </c>
      <c r="D849" s="5" t="s">
        <v>872</v>
      </c>
      <c r="E849" s="6" t="s">
        <v>2427</v>
      </c>
      <c r="F849" s="5" t="s">
        <v>2428</v>
      </c>
      <c r="G849" s="5" t="s">
        <v>2460</v>
      </c>
      <c r="H849" s="5" t="s">
        <v>668</v>
      </c>
      <c r="I849" s="5" t="s">
        <v>169</v>
      </c>
      <c r="J849" s="5" t="s">
        <v>213</v>
      </c>
      <c r="K849" s="5" t="s">
        <v>200</v>
      </c>
      <c r="L849" s="5" t="s">
        <v>91</v>
      </c>
      <c r="M849" s="5" t="s">
        <v>596</v>
      </c>
      <c r="N849" s="5" t="s">
        <v>336</v>
      </c>
      <c r="O849" s="5" t="s">
        <v>191</v>
      </c>
      <c r="P849" s="5" t="s">
        <v>154</v>
      </c>
      <c r="Q849" s="5" t="s">
        <v>82</v>
      </c>
      <c r="R849" s="5" t="s">
        <v>128</v>
      </c>
      <c r="S849" s="5" t="s">
        <v>144</v>
      </c>
      <c r="T849" s="5" t="s">
        <v>166</v>
      </c>
      <c r="U849" s="5" t="s">
        <v>94</v>
      </c>
      <c r="V849" s="5" t="s">
        <v>97</v>
      </c>
      <c r="W849" s="5" t="s">
        <v>93</v>
      </c>
      <c r="X849" s="5" t="s">
        <v>167</v>
      </c>
      <c r="Y849" s="5" t="n">
        <v>0</v>
      </c>
      <c r="Z849" s="5" t="n">
        <v>1</v>
      </c>
      <c r="AA849" s="5" t="str">
        <f aca="false">IF(Y849&gt;Z849,"Win",IF(Y849&lt;Z849,"Loss","Draw"))</f>
        <v>Loss</v>
      </c>
      <c r="AB849" s="5" t="s">
        <v>98</v>
      </c>
      <c r="AC849" s="5" t="s">
        <v>99</v>
      </c>
      <c r="AD849" s="5" t="s">
        <v>762</v>
      </c>
      <c r="AE849" s="5" t="s">
        <v>171</v>
      </c>
      <c r="AF849" s="5" t="str">
        <f aca="false">IF(AD849&lt;AE849,AD849,AE849)</f>
        <v>Archers, Electro Spirit, Fireball, Knight, Skeletons, Tesla, The Log, X-Bow</v>
      </c>
      <c r="AG849" s="5" t="str">
        <f aca="false">IF(AD849&lt;AE849,AE849,AD849)</f>
        <v>Baby Dragon, Barbarian Barrel, Bowler, Electro Giant, Goblin Cage, Ice Wizard, Lightning, Tornado</v>
      </c>
      <c r="AH849" s="5" t="str">
        <f aca="false">IF(AD849=AF849,AA849,IF(AA849="Win","Loss",IF(AA849="Loss","Win","Draw")))</f>
        <v>Win</v>
      </c>
      <c r="AI849" s="5" t="s">
        <v>123</v>
      </c>
    </row>
    <row r="850" customFormat="false" ht="16.5" hidden="false" customHeight="true" outlineLevel="0" collapsed="false">
      <c r="A850" s="7" t="s">
        <v>2461</v>
      </c>
      <c r="B850" s="7" t="n">
        <v>1</v>
      </c>
      <c r="C850" s="7" t="s">
        <v>871</v>
      </c>
      <c r="D850" s="7" t="s">
        <v>872</v>
      </c>
      <c r="E850" s="8" t="s">
        <v>2427</v>
      </c>
      <c r="F850" s="7" t="s">
        <v>2428</v>
      </c>
      <c r="G850" s="7" t="s">
        <v>2462</v>
      </c>
      <c r="H850" s="7" t="s">
        <v>668</v>
      </c>
      <c r="I850" s="7" t="s">
        <v>132</v>
      </c>
      <c r="J850" s="7" t="s">
        <v>91</v>
      </c>
      <c r="K850" s="7" t="s">
        <v>200</v>
      </c>
      <c r="L850" s="7" t="s">
        <v>174</v>
      </c>
      <c r="M850" s="7" t="s">
        <v>365</v>
      </c>
      <c r="N850" s="7" t="s">
        <v>94</v>
      </c>
      <c r="O850" s="7" t="s">
        <v>93</v>
      </c>
      <c r="P850" s="7" t="s">
        <v>90</v>
      </c>
      <c r="Q850" s="7" t="s">
        <v>168</v>
      </c>
      <c r="R850" s="7" t="s">
        <v>83</v>
      </c>
      <c r="S850" s="7" t="s">
        <v>82</v>
      </c>
      <c r="T850" s="7" t="s">
        <v>154</v>
      </c>
      <c r="U850" s="7" t="s">
        <v>97</v>
      </c>
      <c r="V850" s="7" t="s">
        <v>93</v>
      </c>
      <c r="W850" s="7" t="s">
        <v>91</v>
      </c>
      <c r="X850" s="7" t="s">
        <v>144</v>
      </c>
      <c r="Y850" s="7" t="n">
        <v>1</v>
      </c>
      <c r="Z850" s="7" t="n">
        <v>0</v>
      </c>
      <c r="AA850" s="7" t="str">
        <f aca="false">IF(Y850&gt;Z850,"Win",IF(Y850&lt;Z850,"Loss","Draw"))</f>
        <v>Win</v>
      </c>
      <c r="AB850" s="7" t="s">
        <v>99</v>
      </c>
      <c r="AC850" s="7" t="s">
        <v>99</v>
      </c>
      <c r="AD850" s="7" t="s">
        <v>488</v>
      </c>
      <c r="AE850" s="7" t="s">
        <v>285</v>
      </c>
      <c r="AF850" s="7" t="str">
        <f aca="false">IF(AD850&lt;AE850,AD850,AE850)</f>
        <v>Archers, Barbarian Barrel, Dark Prince, Electro Spirit, Lightning, Royal Hogs, Skeletons, Tesla</v>
      </c>
      <c r="AG850" s="7" t="str">
        <f aca="false">IF(AD850&lt;AE850,AE850,AD850)</f>
        <v>Barbarian Barrel, Electro Spirit, Fireball, Goblin Cage, Heal Spirit, Lumberjack, Phoenix, Royal Giant</v>
      </c>
      <c r="AH850" s="7" t="str">
        <f aca="false">IF(AD850=AF850,AA850,IF(AA850="Win","Loss",IF(AA850="Loss","Win","Draw")))</f>
        <v>Loss</v>
      </c>
      <c r="AI850" s="7" t="s">
        <v>123</v>
      </c>
    </row>
    <row r="851" customFormat="false" ht="16.5" hidden="false" customHeight="true" outlineLevel="0" collapsed="false">
      <c r="A851" s="7" t="s">
        <v>2463</v>
      </c>
      <c r="B851" s="7" t="n">
        <v>1</v>
      </c>
      <c r="C851" s="7" t="s">
        <v>871</v>
      </c>
      <c r="D851" s="7" t="s">
        <v>872</v>
      </c>
      <c r="E851" s="8" t="s">
        <v>2427</v>
      </c>
      <c r="F851" s="7" t="s">
        <v>2428</v>
      </c>
      <c r="G851" s="7" t="s">
        <v>2464</v>
      </c>
      <c r="H851" s="7" t="s">
        <v>81</v>
      </c>
      <c r="I851" s="7" t="s">
        <v>116</v>
      </c>
      <c r="J851" s="7" t="s">
        <v>115</v>
      </c>
      <c r="K851" s="7" t="s">
        <v>114</v>
      </c>
      <c r="L851" s="7" t="s">
        <v>109</v>
      </c>
      <c r="M851" s="7" t="s">
        <v>93</v>
      </c>
      <c r="N851" s="7" t="s">
        <v>94</v>
      </c>
      <c r="O851" s="7" t="s">
        <v>117</v>
      </c>
      <c r="P851" s="7" t="s">
        <v>118</v>
      </c>
      <c r="Q851" s="7" t="s">
        <v>128</v>
      </c>
      <c r="R851" s="7" t="s">
        <v>131</v>
      </c>
      <c r="S851" s="7" t="s">
        <v>1083</v>
      </c>
      <c r="T851" s="7" t="s">
        <v>231</v>
      </c>
      <c r="U851" s="7" t="s">
        <v>412</v>
      </c>
      <c r="V851" s="7" t="s">
        <v>112</v>
      </c>
      <c r="W851" s="7" t="s">
        <v>135</v>
      </c>
      <c r="X851" s="7" t="s">
        <v>91</v>
      </c>
      <c r="Y851" s="7" t="n">
        <v>1</v>
      </c>
      <c r="Z851" s="7" t="n">
        <v>0</v>
      </c>
      <c r="AA851" s="7" t="str">
        <f aca="false">IF(Y851&gt;Z851,"Win",IF(Y851&lt;Z851,"Loss","Draw"))</f>
        <v>Win</v>
      </c>
      <c r="AB851" s="7" t="s">
        <v>99</v>
      </c>
      <c r="AC851" s="7" t="s">
        <v>99</v>
      </c>
      <c r="AD851" s="7" t="s">
        <v>1114</v>
      </c>
      <c r="AE851" s="7" t="s">
        <v>2465</v>
      </c>
      <c r="AF851" s="7" t="str">
        <f aca="false">IF(AD851&lt;AE851,AD851,AE851)</f>
        <v>Arrows, Barbarian Barrel, Knight, Little Prince, Mega Minion, P.E.K.K.A, Ram Rider, Zap</v>
      </c>
      <c r="AG851" s="7" t="str">
        <f aca="false">IF(AD851&lt;AE851,AE851,AD851)</f>
        <v>Electro Spirit, Fireball, Goblins, Minions, Mortar, Rascals, Ronin, Skeleton Barrel</v>
      </c>
      <c r="AH851" s="7" t="str">
        <f aca="false">IF(AD851=AF851,AA851,IF(AA851="Win","Loss",IF(AA851="Loss","Win","Draw")))</f>
        <v>Loss</v>
      </c>
      <c r="AI851" s="7" t="s">
        <v>123</v>
      </c>
    </row>
    <row r="852" customFormat="false" ht="16.5" hidden="false" customHeight="true" outlineLevel="0" collapsed="false">
      <c r="A852" s="7" t="s">
        <v>2463</v>
      </c>
      <c r="B852" s="7" t="n">
        <v>2</v>
      </c>
      <c r="C852" s="7" t="s">
        <v>871</v>
      </c>
      <c r="D852" s="7" t="s">
        <v>872</v>
      </c>
      <c r="E852" s="8" t="s">
        <v>2427</v>
      </c>
      <c r="F852" s="7" t="s">
        <v>2428</v>
      </c>
      <c r="G852" s="7" t="s">
        <v>2466</v>
      </c>
      <c r="H852" s="7" t="s">
        <v>668</v>
      </c>
      <c r="I852" s="7" t="s">
        <v>169</v>
      </c>
      <c r="J852" s="7" t="s">
        <v>145</v>
      </c>
      <c r="K852" s="7" t="s">
        <v>412</v>
      </c>
      <c r="L852" s="7" t="s">
        <v>91</v>
      </c>
      <c r="M852" s="7" t="s">
        <v>420</v>
      </c>
      <c r="N852" s="7" t="s">
        <v>336</v>
      </c>
      <c r="O852" s="7" t="s">
        <v>191</v>
      </c>
      <c r="P852" s="7" t="s">
        <v>132</v>
      </c>
      <c r="Q852" s="7" t="s">
        <v>1695</v>
      </c>
      <c r="R852" s="7" t="s">
        <v>153</v>
      </c>
      <c r="S852" s="7" t="s">
        <v>626</v>
      </c>
      <c r="T852" s="7" t="s">
        <v>156</v>
      </c>
      <c r="U852" s="7" t="s">
        <v>1512</v>
      </c>
      <c r="V852" s="7" t="s">
        <v>130</v>
      </c>
      <c r="W852" s="7" t="s">
        <v>336</v>
      </c>
      <c r="X852" s="7" t="s">
        <v>159</v>
      </c>
      <c r="Y852" s="7" t="n">
        <v>0</v>
      </c>
      <c r="Z852" s="7" t="n">
        <v>1</v>
      </c>
      <c r="AA852" s="7" t="str">
        <f aca="false">IF(Y852&gt;Z852,"Win",IF(Y852&lt;Z852,"Loss","Draw"))</f>
        <v>Loss</v>
      </c>
      <c r="AB852" s="7" t="s">
        <v>99</v>
      </c>
      <c r="AC852" s="7" t="s">
        <v>99</v>
      </c>
      <c r="AD852" s="7" t="s">
        <v>2467</v>
      </c>
      <c r="AE852" s="7" t="s">
        <v>2468</v>
      </c>
      <c r="AF852" s="7" t="str">
        <f aca="false">IF(AD852&lt;AE852,AD852,AE852)</f>
        <v>Baby Dragon, Balloon, Barbarian Barrel, Freeze, Ice Wizard, Lumberjack, P.E.K.K.A, Tornado</v>
      </c>
      <c r="AG852" s="7" t="str">
        <f aca="false">IF(AD852&lt;AE852,AE852,AD852)</f>
        <v>Barbarians, Battle Healer, Bomber, Electro Dragon, Elixir Collector, Giant, Goblinstein, Tornado</v>
      </c>
      <c r="AH852" s="7" t="str">
        <f aca="false">IF(AD852=AF852,AA852,IF(AA852="Win","Loss",IF(AA852="Loss","Win","Draw")))</f>
        <v>Loss</v>
      </c>
      <c r="AI852" s="7" t="s">
        <v>123</v>
      </c>
    </row>
    <row r="853" customFormat="false" ht="16.5" hidden="false" customHeight="true" outlineLevel="0" collapsed="false">
      <c r="A853" s="5" t="s">
        <v>2469</v>
      </c>
      <c r="B853" s="5" t="n">
        <v>1</v>
      </c>
      <c r="C853" s="5" t="s">
        <v>871</v>
      </c>
      <c r="D853" s="5" t="s">
        <v>872</v>
      </c>
      <c r="E853" s="6" t="s">
        <v>248</v>
      </c>
      <c r="F853" s="5" t="s">
        <v>249</v>
      </c>
      <c r="G853" s="5" t="s">
        <v>2470</v>
      </c>
      <c r="H853" s="5" t="s">
        <v>81</v>
      </c>
      <c r="I853" s="5" t="s">
        <v>169</v>
      </c>
      <c r="J853" s="5" t="s">
        <v>232</v>
      </c>
      <c r="K853" s="5" t="s">
        <v>168</v>
      </c>
      <c r="L853" s="5" t="s">
        <v>154</v>
      </c>
      <c r="M853" s="5" t="s">
        <v>167</v>
      </c>
      <c r="N853" s="5" t="s">
        <v>97</v>
      </c>
      <c r="O853" s="5" t="s">
        <v>93</v>
      </c>
      <c r="P853" s="5" t="s">
        <v>170</v>
      </c>
      <c r="Q853" s="5" t="s">
        <v>132</v>
      </c>
      <c r="R853" s="5" t="s">
        <v>199</v>
      </c>
      <c r="S853" s="5" t="s">
        <v>210</v>
      </c>
      <c r="T853" s="5" t="s">
        <v>146</v>
      </c>
      <c r="U853" s="5" t="s">
        <v>227</v>
      </c>
      <c r="V853" s="5" t="s">
        <v>155</v>
      </c>
      <c r="W853" s="5" t="s">
        <v>112</v>
      </c>
      <c r="X853" s="5" t="s">
        <v>182</v>
      </c>
      <c r="Y853" s="5" t="n">
        <v>0</v>
      </c>
      <c r="Z853" s="5" t="n">
        <v>1</v>
      </c>
      <c r="AA853" s="5" t="str">
        <f aca="false">IF(Y853&gt;Z853,"Win",IF(Y853&lt;Z853,"Loss","Draw"))</f>
        <v>Loss</v>
      </c>
      <c r="AB853" s="5" t="s">
        <v>98</v>
      </c>
      <c r="AC853" s="5" t="s">
        <v>99</v>
      </c>
      <c r="AD853" s="5" t="s">
        <v>418</v>
      </c>
      <c r="AE853" s="5" t="s">
        <v>2471</v>
      </c>
      <c r="AF853" s="5" t="str">
        <f aca="false">IF(AD853&lt;AE853,AD853,AE853)</f>
        <v>Arrows, Golden Knight, Hog Rider, Lumberjack, Mega Knight, Mother Witch, Rage, Skeleton Dragons</v>
      </c>
      <c r="AG853" s="5" t="str">
        <f aca="false">IF(AD853&lt;AE853,AE853,AD853)</f>
        <v>Baby Dragon, Cannon, Electro Spirit, Lightning, Mighty Miner, Royal Hogs, Skeletons, The Log</v>
      </c>
      <c r="AH853" s="5" t="str">
        <f aca="false">IF(AD853=AF853,AA853,IF(AA853="Win","Loss",IF(AA853="Loss","Win","Draw")))</f>
        <v>Win</v>
      </c>
      <c r="AI853" s="5" t="s">
        <v>123</v>
      </c>
    </row>
    <row r="854" customFormat="false" ht="16.5" hidden="false" customHeight="true" outlineLevel="0" collapsed="false">
      <c r="A854" s="5" t="s">
        <v>2469</v>
      </c>
      <c r="B854" s="5" t="n">
        <v>2</v>
      </c>
      <c r="C854" s="5" t="s">
        <v>871</v>
      </c>
      <c r="D854" s="5" t="s">
        <v>872</v>
      </c>
      <c r="E854" s="6" t="s">
        <v>248</v>
      </c>
      <c r="F854" s="5" t="s">
        <v>249</v>
      </c>
      <c r="G854" s="5" t="s">
        <v>2472</v>
      </c>
      <c r="H854" s="5" t="s">
        <v>81</v>
      </c>
      <c r="I854" s="5" t="s">
        <v>82</v>
      </c>
      <c r="J854" s="5" t="s">
        <v>83</v>
      </c>
      <c r="K854" s="5" t="s">
        <v>144</v>
      </c>
      <c r="L854" s="5" t="s">
        <v>85</v>
      </c>
      <c r="M854" s="5" t="s">
        <v>88</v>
      </c>
      <c r="N854" s="5" t="s">
        <v>91</v>
      </c>
      <c r="O854" s="5" t="s">
        <v>143</v>
      </c>
      <c r="P854" s="5" t="s">
        <v>115</v>
      </c>
      <c r="Q854" s="5" t="s">
        <v>142</v>
      </c>
      <c r="R854" s="5" t="s">
        <v>108</v>
      </c>
      <c r="S854" s="5" t="s">
        <v>144</v>
      </c>
      <c r="T854" s="5" t="s">
        <v>143</v>
      </c>
      <c r="U854" s="5" t="s">
        <v>111</v>
      </c>
      <c r="V854" s="5" t="s">
        <v>120</v>
      </c>
      <c r="W854" s="5" t="s">
        <v>87</v>
      </c>
      <c r="X854" s="5" t="s">
        <v>140</v>
      </c>
      <c r="Y854" s="5" t="n">
        <v>1</v>
      </c>
      <c r="Z854" s="5" t="n">
        <v>0</v>
      </c>
      <c r="AA854" s="5" t="str">
        <f aca="false">IF(Y854&gt;Z854,"Win",IF(Y854&lt;Z854,"Loss","Draw"))</f>
        <v>Win</v>
      </c>
      <c r="AB854" s="5" t="s">
        <v>98</v>
      </c>
      <c r="AC854" s="5" t="s">
        <v>99</v>
      </c>
      <c r="AD854" s="5" t="s">
        <v>2473</v>
      </c>
      <c r="AE854" s="5" t="s">
        <v>2474</v>
      </c>
      <c r="AF854" s="5" t="str">
        <f aca="false">IF(AD854&lt;AE854,AD854,AE854)</f>
        <v>Archer Queen, Berserker, Fire Spirit, Goblin Barrel, Ice Spirit, Royal Delivery, Tesla, Wall Breakers</v>
      </c>
      <c r="AG854" s="5" t="str">
        <f aca="false">IF(AD854&lt;AE854,AE854,AD854)</f>
        <v>Archers, Barbarian Barrel, Dark Prince, Goblins, Graveyard, Ice Spirit, Poison, Tesla</v>
      </c>
      <c r="AH854" s="5" t="str">
        <f aca="false">IF(AD854=AF854,AA854,IF(AA854="Win","Loss",IF(AA854="Loss","Win","Draw")))</f>
        <v>Loss</v>
      </c>
      <c r="AI854" s="5" t="s">
        <v>123</v>
      </c>
    </row>
    <row r="855" customFormat="false" ht="16.5" hidden="false" customHeight="true" outlineLevel="0" collapsed="false">
      <c r="A855" s="5" t="s">
        <v>2469</v>
      </c>
      <c r="B855" s="5" t="n">
        <v>3</v>
      </c>
      <c r="C855" s="5" t="s">
        <v>871</v>
      </c>
      <c r="D855" s="5" t="s">
        <v>872</v>
      </c>
      <c r="E855" s="6" t="s">
        <v>248</v>
      </c>
      <c r="F855" s="5" t="s">
        <v>249</v>
      </c>
      <c r="G855" s="5" t="s">
        <v>2475</v>
      </c>
      <c r="H855" s="5" t="s">
        <v>81</v>
      </c>
      <c r="I855" s="5" t="s">
        <v>375</v>
      </c>
      <c r="J855" s="5" t="s">
        <v>145</v>
      </c>
      <c r="K855" s="5" t="s">
        <v>135</v>
      </c>
      <c r="L855" s="5" t="s">
        <v>149</v>
      </c>
      <c r="M855" s="5" t="s">
        <v>327</v>
      </c>
      <c r="N855" s="5" t="s">
        <v>226</v>
      </c>
      <c r="O855" s="5" t="s">
        <v>336</v>
      </c>
      <c r="P855" s="5" t="s">
        <v>146</v>
      </c>
      <c r="Q855" s="5" t="s">
        <v>375</v>
      </c>
      <c r="R855" s="5" t="s">
        <v>83</v>
      </c>
      <c r="S855" s="5" t="s">
        <v>131</v>
      </c>
      <c r="T855" s="5" t="s">
        <v>136</v>
      </c>
      <c r="U855" s="5" t="s">
        <v>336</v>
      </c>
      <c r="V855" s="5" t="s">
        <v>257</v>
      </c>
      <c r="W855" s="5" t="s">
        <v>240</v>
      </c>
      <c r="X855" s="5" t="s">
        <v>109</v>
      </c>
      <c r="Y855" s="5" t="n">
        <v>1</v>
      </c>
      <c r="Z855" s="5" t="n">
        <v>0</v>
      </c>
      <c r="AA855" s="5" t="str">
        <f aca="false">IF(Y855&gt;Z855,"Win",IF(Y855&lt;Z855,"Loss","Draw"))</f>
        <v>Win</v>
      </c>
      <c r="AB855" s="5" t="s">
        <v>98</v>
      </c>
      <c r="AC855" s="5" t="s">
        <v>99</v>
      </c>
      <c r="AD855" s="5" t="s">
        <v>450</v>
      </c>
      <c r="AE855" s="5" t="s">
        <v>2476</v>
      </c>
      <c r="AF855" s="5" t="str">
        <f aca="false">IF(AD855&lt;AE855,AD855,AE855)</f>
        <v>Balloon, Executioner, Giant Skeleton, Miner, Skeleton Dragons, Tombstone, Tornado, Zap</v>
      </c>
      <c r="AG855" s="5" t="str">
        <f aca="false">IF(AD855&lt;AE855,AE855,AD855)</f>
        <v>Bandit, Dark Prince, Executioner, Golem, Mega Minion, Ronin, Tornado, Vines</v>
      </c>
      <c r="AH855" s="5" t="str">
        <f aca="false">IF(AD855=AF855,AA855,IF(AA855="Win","Loss",IF(AA855="Loss","Win","Draw")))</f>
        <v>Win</v>
      </c>
      <c r="AI855" s="5" t="s">
        <v>123</v>
      </c>
    </row>
    <row r="856" customFormat="false" ht="15" hidden="false" customHeight="true" outlineLevel="0" collapsed="false">
      <c r="A856" s="5" t="s">
        <v>2477</v>
      </c>
      <c r="B856" s="5" t="n">
        <v>1</v>
      </c>
      <c r="C856" s="5" t="s">
        <v>871</v>
      </c>
      <c r="D856" s="5" t="s">
        <v>872</v>
      </c>
      <c r="E856" s="5" t="s">
        <v>2478</v>
      </c>
      <c r="F856" s="5" t="s">
        <v>2479</v>
      </c>
      <c r="G856" s="5" t="s">
        <v>2480</v>
      </c>
      <c r="H856" s="5" t="s">
        <v>81</v>
      </c>
      <c r="I856" s="5" t="s">
        <v>144</v>
      </c>
      <c r="J856" s="5" t="s">
        <v>128</v>
      </c>
      <c r="K856" s="5" t="s">
        <v>84</v>
      </c>
      <c r="L856" s="5" t="s">
        <v>107</v>
      </c>
      <c r="M856" s="5" t="s">
        <v>97</v>
      </c>
      <c r="N856" s="5" t="s">
        <v>111</v>
      </c>
      <c r="O856" s="5" t="s">
        <v>130</v>
      </c>
      <c r="P856" s="5" t="s">
        <v>88</v>
      </c>
      <c r="Q856" s="5" t="s">
        <v>116</v>
      </c>
      <c r="R856" s="5" t="s">
        <v>213</v>
      </c>
      <c r="S856" s="5" t="s">
        <v>114</v>
      </c>
      <c r="T856" s="5" t="s">
        <v>118</v>
      </c>
      <c r="U856" s="5" t="s">
        <v>94</v>
      </c>
      <c r="V856" s="5" t="s">
        <v>91</v>
      </c>
      <c r="W856" s="5" t="s">
        <v>117</v>
      </c>
      <c r="X856" s="5" t="s">
        <v>176</v>
      </c>
      <c r="Y856" s="5" t="n">
        <v>1</v>
      </c>
      <c r="Z856" s="5" t="n">
        <v>0</v>
      </c>
      <c r="AA856" s="5" t="str">
        <f aca="false">IF(Y856&gt;Z856,"Win",IF(Y856&lt;Z856,"Loss","Draw"))</f>
        <v>Win</v>
      </c>
      <c r="AB856" s="5" t="s">
        <v>98</v>
      </c>
      <c r="AC856" s="5" t="s">
        <v>99</v>
      </c>
      <c r="AD856" s="5" t="s">
        <v>448</v>
      </c>
      <c r="AE856" s="5" t="s">
        <v>578</v>
      </c>
      <c r="AF856" s="5" t="str">
        <f aca="false">IF(AD856&lt;AE856,AD856,AE856)</f>
        <v>Barbarian Barrel, Bowler, Dart Goblin, Fireball, Minions, Mortar, Rascals, Skeleton Barrel</v>
      </c>
      <c r="AG856" s="5" t="str">
        <f aca="false">IF(AD856&lt;AE856,AE856,AD856)</f>
        <v>Bomber, Fire Spirit, Giant Snowball, Goblin Drill, Knight, Poison, Skeletons, Tesla</v>
      </c>
      <c r="AH856" s="5" t="str">
        <f aca="false">IF(AD856=AF856,AA856,IF(AA856="Win","Loss",IF(AA856="Loss","Win","Draw")))</f>
        <v>Loss</v>
      </c>
      <c r="AI856" s="5" t="s">
        <v>123</v>
      </c>
    </row>
    <row r="857" customFormat="false" ht="15" hidden="false" customHeight="true" outlineLevel="0" collapsed="false">
      <c r="A857" s="5" t="s">
        <v>2477</v>
      </c>
      <c r="B857" s="5" t="n">
        <v>2</v>
      </c>
      <c r="C857" s="5" t="s">
        <v>871</v>
      </c>
      <c r="D857" s="5" t="s">
        <v>872</v>
      </c>
      <c r="E857" s="5" t="s">
        <v>2478</v>
      </c>
      <c r="F857" s="5" t="s">
        <v>2479</v>
      </c>
      <c r="G857" s="5" t="s">
        <v>2481</v>
      </c>
      <c r="H857" s="5" t="s">
        <v>81</v>
      </c>
      <c r="I857" s="5" t="s">
        <v>90</v>
      </c>
      <c r="J857" s="5" t="s">
        <v>149</v>
      </c>
      <c r="K857" s="5" t="s">
        <v>181</v>
      </c>
      <c r="L857" s="5" t="s">
        <v>202</v>
      </c>
      <c r="M857" s="5" t="s">
        <v>146</v>
      </c>
      <c r="N857" s="5" t="s">
        <v>94</v>
      </c>
      <c r="O857" s="5" t="s">
        <v>167</v>
      </c>
      <c r="P857" s="5" t="s">
        <v>95</v>
      </c>
      <c r="Q857" s="5" t="s">
        <v>375</v>
      </c>
      <c r="R857" s="5" t="s">
        <v>145</v>
      </c>
      <c r="S857" s="5" t="s">
        <v>135</v>
      </c>
      <c r="T857" s="5" t="s">
        <v>327</v>
      </c>
      <c r="U857" s="5" t="s">
        <v>202</v>
      </c>
      <c r="V857" s="5" t="s">
        <v>336</v>
      </c>
      <c r="W857" s="5" t="s">
        <v>226</v>
      </c>
      <c r="X857" s="5" t="s">
        <v>149</v>
      </c>
      <c r="Y857" s="5" t="n">
        <v>0</v>
      </c>
      <c r="Z857" s="5" t="n">
        <v>1</v>
      </c>
      <c r="AA857" s="5" t="str">
        <f aca="false">IF(Y857&gt;Z857,"Win",IF(Y857&lt;Z857,"Loss","Draw"))</f>
        <v>Loss</v>
      </c>
      <c r="AB857" s="5" t="s">
        <v>98</v>
      </c>
      <c r="AC857" s="5" t="s">
        <v>99</v>
      </c>
      <c r="AD857" s="5" t="s">
        <v>414</v>
      </c>
      <c r="AE857" s="5" t="s">
        <v>711</v>
      </c>
      <c r="AF857" s="5" t="str">
        <f aca="false">IF(AD857&lt;AE857,AD857,AE857)</f>
        <v>Balloon, Executioner, Giant Skeleton, Miner, Tombstone, Tornado, Zap, Zappies</v>
      </c>
      <c r="AG857" s="5" t="str">
        <f aca="false">IF(AD857&lt;AE857,AE857,AD857)</f>
        <v>Fireball, Fisherman, Monk, Royal Giant, Skeleton Dragons, The Log, Tombstone, Zappies</v>
      </c>
      <c r="AH857" s="5" t="str">
        <f aca="false">IF(AD857=AF857,AA857,IF(AA857="Win","Loss",IF(AA857="Loss","Win","Draw")))</f>
        <v>Win</v>
      </c>
      <c r="AI857" s="5" t="s">
        <v>123</v>
      </c>
    </row>
    <row r="858" customFormat="false" ht="15" hidden="false" customHeight="true" outlineLevel="0" collapsed="false">
      <c r="A858" s="5" t="s">
        <v>2477</v>
      </c>
      <c r="B858" s="5" t="n">
        <v>3</v>
      </c>
      <c r="C858" s="5" t="s">
        <v>871</v>
      </c>
      <c r="D858" s="5" t="s">
        <v>872</v>
      </c>
      <c r="E858" s="5" t="s">
        <v>2478</v>
      </c>
      <c r="F858" s="5" t="s">
        <v>2479</v>
      </c>
      <c r="G858" s="5" t="s">
        <v>2482</v>
      </c>
      <c r="H858" s="5" t="s">
        <v>81</v>
      </c>
      <c r="I858" s="5" t="s">
        <v>82</v>
      </c>
      <c r="J858" s="5" t="s">
        <v>83</v>
      </c>
      <c r="K858" s="5" t="s">
        <v>168</v>
      </c>
      <c r="L858" s="5" t="s">
        <v>170</v>
      </c>
      <c r="M858" s="5" t="s">
        <v>91</v>
      </c>
      <c r="N858" s="5" t="s">
        <v>154</v>
      </c>
      <c r="O858" s="5" t="s">
        <v>93</v>
      </c>
      <c r="P858" s="5" t="s">
        <v>87</v>
      </c>
      <c r="Q858" s="5" t="s">
        <v>142</v>
      </c>
      <c r="R858" s="5" t="s">
        <v>141</v>
      </c>
      <c r="S858" s="5" t="s">
        <v>140</v>
      </c>
      <c r="T858" s="5" t="s">
        <v>111</v>
      </c>
      <c r="U858" s="5" t="s">
        <v>120</v>
      </c>
      <c r="V858" s="5" t="s">
        <v>113</v>
      </c>
      <c r="W858" s="5" t="s">
        <v>143</v>
      </c>
      <c r="X858" s="5" t="s">
        <v>87</v>
      </c>
      <c r="Y858" s="5" t="n">
        <v>1</v>
      </c>
      <c r="Z858" s="5" t="n">
        <v>0</v>
      </c>
      <c r="AA858" s="5" t="str">
        <f aca="false">IF(Y858&gt;Z858,"Win",IF(Y858&lt;Z858,"Loss","Draw"))</f>
        <v>Win</v>
      </c>
      <c r="AB858" s="5" t="s">
        <v>98</v>
      </c>
      <c r="AC858" s="5" t="s">
        <v>99</v>
      </c>
      <c r="AD858" s="5" t="s">
        <v>2483</v>
      </c>
      <c r="AE858" s="5" t="s">
        <v>351</v>
      </c>
      <c r="AF858" s="5" t="str">
        <f aca="false">IF(AD858&lt;AE858,AD858,AE858)</f>
        <v>Archers, Barbarian Barrel, Berserker, Cannon, Dark Prince, Electro Spirit, Lightning, Royal Hogs</v>
      </c>
      <c r="AG858" s="5" t="str">
        <f aca="false">IF(AD858&lt;AE858,AE858,AD858)</f>
        <v>Berserker, Bomb Tower, Fire Spirit, Goblin Barrel, Ice Spirit, Magic Archer, Royal Delivery, Wall Breakers</v>
      </c>
      <c r="AH858" s="5" t="str">
        <f aca="false">IF(AD858=AF858,AA858,IF(AA858="Win","Loss",IF(AA858="Loss","Win","Draw")))</f>
        <v>Win</v>
      </c>
      <c r="AI858" s="5" t="s">
        <v>123</v>
      </c>
    </row>
    <row r="859" customFormat="false" ht="15" hidden="false" customHeight="true" outlineLevel="0" collapsed="false">
      <c r="A859" s="5" t="s">
        <v>2484</v>
      </c>
      <c r="B859" s="5" t="n">
        <v>1</v>
      </c>
      <c r="C859" s="5" t="s">
        <v>871</v>
      </c>
      <c r="D859" s="5" t="s">
        <v>872</v>
      </c>
      <c r="E859" s="5" t="s">
        <v>2485</v>
      </c>
      <c r="F859" s="5" t="s">
        <v>2486</v>
      </c>
      <c r="G859" s="5" t="s">
        <v>2487</v>
      </c>
      <c r="H859" s="5" t="s">
        <v>81</v>
      </c>
      <c r="I859" s="5" t="s">
        <v>293</v>
      </c>
      <c r="J859" s="5" t="s">
        <v>91</v>
      </c>
      <c r="K859" s="5" t="s">
        <v>144</v>
      </c>
      <c r="L859" s="5" t="s">
        <v>128</v>
      </c>
      <c r="M859" s="5" t="s">
        <v>97</v>
      </c>
      <c r="N859" s="5" t="s">
        <v>143</v>
      </c>
      <c r="O859" s="5" t="s">
        <v>88</v>
      </c>
      <c r="P859" s="5" t="s">
        <v>85</v>
      </c>
      <c r="Q859" s="5" t="s">
        <v>107</v>
      </c>
      <c r="R859" s="5" t="s">
        <v>141</v>
      </c>
      <c r="S859" s="5" t="s">
        <v>84</v>
      </c>
      <c r="T859" s="5" t="s">
        <v>128</v>
      </c>
      <c r="U859" s="5" t="s">
        <v>88</v>
      </c>
      <c r="V859" s="5" t="s">
        <v>111</v>
      </c>
      <c r="W859" s="5" t="s">
        <v>97</v>
      </c>
      <c r="X859" s="5" t="s">
        <v>144</v>
      </c>
      <c r="Y859" s="5" t="n">
        <v>1</v>
      </c>
      <c r="Z859" s="5" t="n">
        <v>0</v>
      </c>
      <c r="AA859" s="5" t="str">
        <f aca="false">IF(Y859&gt;Z859,"Win",IF(Y859&lt;Z859,"Loss","Draw"))</f>
        <v>Win</v>
      </c>
      <c r="AB859" s="5" t="s">
        <v>98</v>
      </c>
      <c r="AC859" s="5" t="s">
        <v>99</v>
      </c>
      <c r="AD859" s="5" t="s">
        <v>410</v>
      </c>
      <c r="AE859" s="5" t="s">
        <v>832</v>
      </c>
      <c r="AF859" s="5" t="str">
        <f aca="false">IF(AD859&lt;AE859,AD859,AE859)</f>
        <v>Barbarian Barrel, Furnace, Graveyard, Ice Spirit, Knight, Poison, Skeletons, Tesla</v>
      </c>
      <c r="AG859" s="5" t="str">
        <f aca="false">IF(AD859&lt;AE859,AE859,AD859)</f>
        <v>Fire Spirit, Giant Snowball, Goblin Drill, Knight, Magic Archer, Poison, Skeletons, Tesla</v>
      </c>
      <c r="AH859" s="5" t="str">
        <f aca="false">IF(AD859=AF859,AA859,IF(AA859="Win","Loss",IF(AA859="Loss","Win","Draw")))</f>
        <v>Win</v>
      </c>
      <c r="AI859" s="5" t="s">
        <v>123</v>
      </c>
    </row>
    <row r="860" customFormat="false" ht="15" hidden="false" customHeight="true" outlineLevel="0" collapsed="false">
      <c r="A860" s="5" t="s">
        <v>2484</v>
      </c>
      <c r="B860" s="5" t="n">
        <v>2</v>
      </c>
      <c r="C860" s="5" t="s">
        <v>871</v>
      </c>
      <c r="D860" s="5" t="s">
        <v>872</v>
      </c>
      <c r="E860" s="5" t="s">
        <v>2485</v>
      </c>
      <c r="F860" s="5" t="s">
        <v>2486</v>
      </c>
      <c r="G860" s="5" t="s">
        <v>2488</v>
      </c>
      <c r="H860" s="5" t="s">
        <v>81</v>
      </c>
      <c r="I860" s="5" t="s">
        <v>375</v>
      </c>
      <c r="J860" s="5" t="s">
        <v>145</v>
      </c>
      <c r="K860" s="5" t="s">
        <v>135</v>
      </c>
      <c r="L860" s="5" t="s">
        <v>226</v>
      </c>
      <c r="M860" s="5" t="s">
        <v>327</v>
      </c>
      <c r="N860" s="5" t="s">
        <v>202</v>
      </c>
      <c r="O860" s="5" t="s">
        <v>336</v>
      </c>
      <c r="P860" s="5" t="s">
        <v>170</v>
      </c>
      <c r="Q860" s="5" t="s">
        <v>169</v>
      </c>
      <c r="R860" s="5" t="s">
        <v>199</v>
      </c>
      <c r="S860" s="5" t="s">
        <v>200</v>
      </c>
      <c r="T860" s="5" t="s">
        <v>136</v>
      </c>
      <c r="U860" s="5" t="s">
        <v>154</v>
      </c>
      <c r="V860" s="5" t="s">
        <v>191</v>
      </c>
      <c r="W860" s="5" t="s">
        <v>336</v>
      </c>
      <c r="X860" s="5" t="s">
        <v>91</v>
      </c>
      <c r="Y860" s="5" t="n">
        <v>1</v>
      </c>
      <c r="Z860" s="5" t="n">
        <v>0</v>
      </c>
      <c r="AA860" s="5" t="str">
        <f aca="false">IF(Y860&gt;Z860,"Win",IF(Y860&lt;Z860,"Loss","Draw"))</f>
        <v>Win</v>
      </c>
      <c r="AB860" s="5" t="s">
        <v>98</v>
      </c>
      <c r="AC860" s="5" t="s">
        <v>99</v>
      </c>
      <c r="AD860" s="5" t="s">
        <v>2489</v>
      </c>
      <c r="AE860" s="5" t="s">
        <v>778</v>
      </c>
      <c r="AF860" s="5" t="str">
        <f aca="false">IF(AD860&lt;AE860,AD860,AE860)</f>
        <v>Baby Dragon, Barbarian Barrel, Goblin Cage, Golden Knight, Golem, Ice Wizard, Lightning, Tornado</v>
      </c>
      <c r="AG860" s="5" t="str">
        <f aca="false">IF(AD860&lt;AE860,AE860,AD860)</f>
        <v>Balloon, Cannon, Executioner, Giant Skeleton, Miner, Tornado, Zap, Zappies</v>
      </c>
      <c r="AH860" s="5" t="str">
        <f aca="false">IF(AD860=AF860,AA860,IF(AA860="Win","Loss",IF(AA860="Loss","Win","Draw")))</f>
        <v>Loss</v>
      </c>
      <c r="AI860" s="5" t="s">
        <v>123</v>
      </c>
    </row>
    <row r="861" customFormat="false" ht="15" hidden="false" customHeight="true" outlineLevel="0" collapsed="false">
      <c r="A861" s="5" t="s">
        <v>2490</v>
      </c>
      <c r="B861" s="5" t="n">
        <v>1</v>
      </c>
      <c r="C861" s="5" t="s">
        <v>871</v>
      </c>
      <c r="D861" s="5" t="s">
        <v>872</v>
      </c>
      <c r="E861" s="5" t="s">
        <v>2491</v>
      </c>
      <c r="F861" s="5" t="s">
        <v>2492</v>
      </c>
      <c r="G861" s="5" t="s">
        <v>2493</v>
      </c>
      <c r="H861" s="5" t="s">
        <v>81</v>
      </c>
      <c r="I861" s="5" t="s">
        <v>142</v>
      </c>
      <c r="J861" s="5" t="s">
        <v>141</v>
      </c>
      <c r="K861" s="5" t="s">
        <v>140</v>
      </c>
      <c r="L861" s="5" t="s">
        <v>111</v>
      </c>
      <c r="M861" s="5" t="s">
        <v>120</v>
      </c>
      <c r="N861" s="5" t="s">
        <v>144</v>
      </c>
      <c r="O861" s="5" t="s">
        <v>143</v>
      </c>
      <c r="P861" s="5" t="s">
        <v>287</v>
      </c>
      <c r="Q861" s="5" t="s">
        <v>225</v>
      </c>
      <c r="R861" s="5" t="s">
        <v>141</v>
      </c>
      <c r="S861" s="5" t="s">
        <v>140</v>
      </c>
      <c r="T861" s="5" t="s">
        <v>226</v>
      </c>
      <c r="U861" s="5" t="s">
        <v>87</v>
      </c>
      <c r="V861" s="5" t="s">
        <v>113</v>
      </c>
      <c r="W861" s="5" t="s">
        <v>120</v>
      </c>
      <c r="X861" s="5" t="s">
        <v>111</v>
      </c>
      <c r="Y861" s="5" t="n">
        <v>1</v>
      </c>
      <c r="Z861" s="5" t="n">
        <v>0</v>
      </c>
      <c r="AA861" s="5" t="str">
        <f aca="false">IF(Y861&gt;Z861,"Win",IF(Y861&lt;Z861,"Loss","Draw"))</f>
        <v>Win</v>
      </c>
      <c r="AB861" s="5" t="s">
        <v>98</v>
      </c>
      <c r="AC861" s="5" t="s">
        <v>99</v>
      </c>
      <c r="AD861" s="5" t="s">
        <v>924</v>
      </c>
      <c r="AE861" s="5" t="s">
        <v>228</v>
      </c>
      <c r="AF861" s="5" t="str">
        <f aca="false">IF(AD861&lt;AE861,AD861,AE861)</f>
        <v>Bats, Berserker, Bomb Tower, Fire Spirit, Magic Archer, Miner, Royal Delivery, Wall Breakers</v>
      </c>
      <c r="AG861" s="5" t="str">
        <f aca="false">IF(AD861&lt;AE861,AE861,AD861)</f>
        <v>Fire Spirit, Goblin Barrel, Ice Spirit, Magic Archer, Royal Delivery, Tesla, Valkyrie, Wall Breakers</v>
      </c>
      <c r="AH861" s="5" t="str">
        <f aca="false">IF(AD861=AF861,AA861,IF(AA861="Win","Loss",IF(AA861="Loss","Win","Draw")))</f>
        <v>Loss</v>
      </c>
      <c r="AI861" s="5" t="s">
        <v>123</v>
      </c>
    </row>
    <row r="862" customFormat="false" ht="15" hidden="false" customHeight="true" outlineLevel="0" collapsed="false">
      <c r="A862" s="5" t="s">
        <v>2490</v>
      </c>
      <c r="B862" s="5" t="n">
        <v>2</v>
      </c>
      <c r="C862" s="5" t="s">
        <v>871</v>
      </c>
      <c r="D862" s="5" t="s">
        <v>872</v>
      </c>
      <c r="E862" s="5" t="s">
        <v>2491</v>
      </c>
      <c r="F862" s="5" t="s">
        <v>2492</v>
      </c>
      <c r="G862" s="5" t="s">
        <v>2494</v>
      </c>
      <c r="H862" s="5" t="s">
        <v>81</v>
      </c>
      <c r="I862" s="5" t="s">
        <v>169</v>
      </c>
      <c r="J862" s="5" t="s">
        <v>232</v>
      </c>
      <c r="K862" s="5" t="s">
        <v>168</v>
      </c>
      <c r="L862" s="5" t="s">
        <v>154</v>
      </c>
      <c r="M862" s="5" t="s">
        <v>167</v>
      </c>
      <c r="N862" s="5" t="s">
        <v>97</v>
      </c>
      <c r="O862" s="5" t="s">
        <v>93</v>
      </c>
      <c r="P862" s="5" t="s">
        <v>170</v>
      </c>
      <c r="Q862" s="5" t="s">
        <v>200</v>
      </c>
      <c r="R862" s="5" t="s">
        <v>91</v>
      </c>
      <c r="S862" s="5" t="s">
        <v>132</v>
      </c>
      <c r="T862" s="5" t="s">
        <v>90</v>
      </c>
      <c r="U862" s="5" t="s">
        <v>365</v>
      </c>
      <c r="V862" s="5" t="s">
        <v>393</v>
      </c>
      <c r="W862" s="5" t="s">
        <v>94</v>
      </c>
      <c r="X862" s="5" t="s">
        <v>174</v>
      </c>
      <c r="Y862" s="5" t="n">
        <v>1</v>
      </c>
      <c r="Z862" s="5" t="n">
        <v>0</v>
      </c>
      <c r="AA862" s="5" t="str">
        <f aca="false">IF(Y862&gt;Z862,"Win",IF(Y862&lt;Z862,"Loss","Draw"))</f>
        <v>Win</v>
      </c>
      <c r="AB862" s="5" t="s">
        <v>98</v>
      </c>
      <c r="AC862" s="5" t="s">
        <v>99</v>
      </c>
      <c r="AD862" s="5" t="s">
        <v>418</v>
      </c>
      <c r="AE862" s="5" t="s">
        <v>2495</v>
      </c>
      <c r="AF862" s="5" t="str">
        <f aca="false">IF(AD862&lt;AE862,AD862,AE862)</f>
        <v>Baby Dragon, Cannon, Electro Spirit, Lightning, Mighty Miner, Royal Hogs, Skeletons, The Log</v>
      </c>
      <c r="AG862" s="5" t="str">
        <f aca="false">IF(AD862&lt;AE862,AE862,AD862)</f>
        <v>Barbarian Barrel, Electro Wizard, Fireball, Goblin Cage, Heal Spirit, Lumberjack, Phoenix, Royal Giant</v>
      </c>
      <c r="AH862" s="5" t="str">
        <f aca="false">IF(AD862=AF862,AA862,IF(AA862="Win","Loss",IF(AA862="Loss","Win","Draw")))</f>
        <v>Win</v>
      </c>
      <c r="AI862" s="5" t="s">
        <v>123</v>
      </c>
    </row>
    <row r="863" customFormat="false" ht="15" hidden="false" customHeight="true" outlineLevel="0" collapsed="false">
      <c r="A863" s="5" t="s">
        <v>2496</v>
      </c>
      <c r="B863" s="5" t="n">
        <v>1</v>
      </c>
      <c r="C863" s="5" t="s">
        <v>871</v>
      </c>
      <c r="D863" s="5" t="s">
        <v>872</v>
      </c>
      <c r="E863" s="5" t="s">
        <v>890</v>
      </c>
      <c r="F863" s="5" t="s">
        <v>891</v>
      </c>
      <c r="G863" s="5" t="s">
        <v>1042</v>
      </c>
      <c r="H863" s="5" t="s">
        <v>81</v>
      </c>
      <c r="I863" s="5" t="s">
        <v>375</v>
      </c>
      <c r="J863" s="5" t="s">
        <v>145</v>
      </c>
      <c r="K863" s="5" t="s">
        <v>135</v>
      </c>
      <c r="L863" s="5" t="s">
        <v>226</v>
      </c>
      <c r="M863" s="5" t="s">
        <v>327</v>
      </c>
      <c r="N863" s="5" t="s">
        <v>202</v>
      </c>
      <c r="O863" s="5" t="s">
        <v>336</v>
      </c>
      <c r="P863" s="5" t="s">
        <v>149</v>
      </c>
      <c r="Q863" s="5" t="s">
        <v>142</v>
      </c>
      <c r="R863" s="5" t="s">
        <v>141</v>
      </c>
      <c r="S863" s="5" t="s">
        <v>140</v>
      </c>
      <c r="T863" s="5" t="s">
        <v>111</v>
      </c>
      <c r="U863" s="5" t="s">
        <v>143</v>
      </c>
      <c r="V863" s="5" t="s">
        <v>120</v>
      </c>
      <c r="W863" s="5" t="s">
        <v>144</v>
      </c>
      <c r="X863" s="5" t="s">
        <v>87</v>
      </c>
      <c r="Y863" s="5" t="n">
        <v>0</v>
      </c>
      <c r="Z863" s="5" t="n">
        <v>1</v>
      </c>
      <c r="AA863" s="5" t="str">
        <f aca="false">IF(Y863&gt;Z863,"Win",IF(Y863&lt;Z863,"Loss","Draw"))</f>
        <v>Loss</v>
      </c>
      <c r="AB863" s="5" t="s">
        <v>98</v>
      </c>
      <c r="AC863" s="5" t="s">
        <v>99</v>
      </c>
      <c r="AD863" s="5" t="s">
        <v>711</v>
      </c>
      <c r="AE863" s="5" t="s">
        <v>150</v>
      </c>
      <c r="AF863" s="5" t="str">
        <f aca="false">IF(AD863&lt;AE863,AD863,AE863)</f>
        <v>Balloon, Executioner, Giant Skeleton, Miner, Tombstone, Tornado, Zap, Zappies</v>
      </c>
      <c r="AG863" s="5" t="str">
        <f aca="false">IF(AD863&lt;AE863,AE863,AD863)</f>
        <v>Berserker, Fire Spirit, Goblin Barrel, Ice Spirit, Magic Archer, Royal Delivery, Tesla, Wall Breakers</v>
      </c>
      <c r="AH863" s="5" t="str">
        <f aca="false">IF(AD863=AF863,AA863,IF(AA863="Win","Loss",IF(AA863="Loss","Win","Draw")))</f>
        <v>Loss</v>
      </c>
      <c r="AI863" s="5" t="s">
        <v>123</v>
      </c>
    </row>
    <row r="864" customFormat="false" ht="15" hidden="false" customHeight="true" outlineLevel="0" collapsed="false">
      <c r="A864" s="5" t="s">
        <v>2496</v>
      </c>
      <c r="B864" s="5" t="n">
        <v>2</v>
      </c>
      <c r="C864" s="5" t="s">
        <v>871</v>
      </c>
      <c r="D864" s="5" t="s">
        <v>872</v>
      </c>
      <c r="E864" s="5" t="s">
        <v>890</v>
      </c>
      <c r="F864" s="5" t="s">
        <v>891</v>
      </c>
      <c r="G864" s="5" t="s">
        <v>1043</v>
      </c>
      <c r="H864" s="5" t="s">
        <v>81</v>
      </c>
      <c r="I864" s="5" t="s">
        <v>144</v>
      </c>
      <c r="J864" s="5" t="s">
        <v>115</v>
      </c>
      <c r="K864" s="5" t="s">
        <v>84</v>
      </c>
      <c r="L864" s="5" t="s">
        <v>107</v>
      </c>
      <c r="M864" s="5" t="s">
        <v>109</v>
      </c>
      <c r="N864" s="5" t="s">
        <v>111</v>
      </c>
      <c r="O864" s="5" t="s">
        <v>130</v>
      </c>
      <c r="P864" s="5" t="s">
        <v>88</v>
      </c>
      <c r="Q864" s="5" t="s">
        <v>168</v>
      </c>
      <c r="R864" s="5" t="s">
        <v>232</v>
      </c>
      <c r="S864" s="5" t="s">
        <v>169</v>
      </c>
      <c r="T864" s="5" t="s">
        <v>97</v>
      </c>
      <c r="U864" s="5" t="s">
        <v>154</v>
      </c>
      <c r="V864" s="5" t="s">
        <v>93</v>
      </c>
      <c r="W864" s="5" t="s">
        <v>167</v>
      </c>
      <c r="X864" s="5" t="s">
        <v>170</v>
      </c>
      <c r="Y864" s="5" t="n">
        <v>0</v>
      </c>
      <c r="Z864" s="5" t="n">
        <v>1</v>
      </c>
      <c r="AA864" s="5" t="str">
        <f aca="false">IF(Y864&gt;Z864,"Win",IF(Y864&lt;Z864,"Loss","Draw"))</f>
        <v>Loss</v>
      </c>
      <c r="AB864" s="5" t="s">
        <v>98</v>
      </c>
      <c r="AC864" s="5" t="s">
        <v>99</v>
      </c>
      <c r="AD864" s="5" t="s">
        <v>315</v>
      </c>
      <c r="AE864" s="5" t="s">
        <v>418</v>
      </c>
      <c r="AF864" s="5" t="str">
        <f aca="false">IF(AD864&lt;AE864,AD864,AE864)</f>
        <v>Baby Dragon, Cannon, Electro Spirit, Lightning, Mighty Miner, Royal Hogs, Skeletons, The Log</v>
      </c>
      <c r="AG864" s="5" t="str">
        <f aca="false">IF(AD864&lt;AE864,AE864,AD864)</f>
        <v>Bomber, Fire Spirit, Giant Snowball, Goblin Drill, Goblins, Poison, Ronin, Tesla</v>
      </c>
      <c r="AH864" s="5" t="str">
        <f aca="false">IF(AD864=AF864,AA864,IF(AA864="Win","Loss",IF(AA864="Loss","Win","Draw")))</f>
        <v>Win</v>
      </c>
      <c r="AI864" s="5" t="s">
        <v>123</v>
      </c>
    </row>
    <row r="865" customFormat="false" ht="16.5" hidden="false" customHeight="true" outlineLevel="0" collapsed="false">
      <c r="A865" s="5" t="s">
        <v>2497</v>
      </c>
      <c r="B865" s="5" t="n">
        <v>1</v>
      </c>
      <c r="C865" s="5" t="s">
        <v>871</v>
      </c>
      <c r="D865" s="5" t="s">
        <v>872</v>
      </c>
      <c r="E865" s="5" t="s">
        <v>687</v>
      </c>
      <c r="F865" s="5" t="s">
        <v>688</v>
      </c>
      <c r="G865" s="5" t="s">
        <v>873</v>
      </c>
      <c r="H865" s="5" t="s">
        <v>81</v>
      </c>
      <c r="I865" s="5" t="s">
        <v>90</v>
      </c>
      <c r="J865" s="5" t="s">
        <v>91</v>
      </c>
      <c r="K865" s="5" t="s">
        <v>92</v>
      </c>
      <c r="L865" s="5" t="s">
        <v>96</v>
      </c>
      <c r="M865" s="5" t="s">
        <v>95</v>
      </c>
      <c r="N865" s="5" t="s">
        <v>94</v>
      </c>
      <c r="O865" s="5" t="s">
        <v>97</v>
      </c>
      <c r="P865" s="5" t="s">
        <v>93</v>
      </c>
      <c r="Q865" s="5" t="s">
        <v>116</v>
      </c>
      <c r="R865" s="5" t="s">
        <v>115</v>
      </c>
      <c r="S865" s="5" t="s">
        <v>114</v>
      </c>
      <c r="T865" s="5" t="s">
        <v>117</v>
      </c>
      <c r="U865" s="5" t="s">
        <v>118</v>
      </c>
      <c r="V865" s="5" t="s">
        <v>93</v>
      </c>
      <c r="W865" s="5" t="s">
        <v>94</v>
      </c>
      <c r="X865" s="5" t="s">
        <v>119</v>
      </c>
      <c r="Y865" s="5" t="n">
        <v>0</v>
      </c>
      <c r="Z865" s="5" t="n">
        <v>1</v>
      </c>
      <c r="AA865" s="5" t="str">
        <f aca="false">IF(Y865&gt;Z865,"Win",IF(Y865&lt;Z865,"Loss","Draw"))</f>
        <v>Loss</v>
      </c>
      <c r="AB865" s="5" t="s">
        <v>98</v>
      </c>
      <c r="AC865" s="5" t="s">
        <v>99</v>
      </c>
      <c r="AD865" s="5" t="s">
        <v>101</v>
      </c>
      <c r="AE865" s="5" t="s">
        <v>307</v>
      </c>
      <c r="AF865" s="5" t="str">
        <f aca="false">IF(AD865&lt;AE865,AD865,AE865)</f>
        <v>Barbarian Barrel, Electro Spirit, Fireball, Fisherman, Hunter, Royal Ghost, Royal Giant, Skeletons</v>
      </c>
      <c r="AG865" s="5" t="str">
        <f aca="false">IF(AD865&lt;AE865,AE865,AD865)</f>
        <v>Cannon Cart, Electro Spirit, Fireball, Goblins, Minions, Mortar, Rascals, Skeleton Barrel</v>
      </c>
      <c r="AH865" s="5" t="str">
        <f aca="false">IF(AD865=AF865,AA865,IF(AA865="Win","Loss",IF(AA865="Loss","Win","Draw")))</f>
        <v>Loss</v>
      </c>
      <c r="AI865" s="5" t="s">
        <v>123</v>
      </c>
    </row>
    <row r="866" customFormat="false" ht="16.5" hidden="false" customHeight="true" outlineLevel="0" collapsed="false">
      <c r="A866" s="5" t="s">
        <v>2497</v>
      </c>
      <c r="B866" s="5" t="n">
        <v>2</v>
      </c>
      <c r="C866" s="5" t="s">
        <v>871</v>
      </c>
      <c r="D866" s="5" t="s">
        <v>872</v>
      </c>
      <c r="E866" s="5" t="s">
        <v>687</v>
      </c>
      <c r="F866" s="5" t="s">
        <v>688</v>
      </c>
      <c r="G866" s="5" t="s">
        <v>874</v>
      </c>
      <c r="H866" s="5" t="s">
        <v>81</v>
      </c>
      <c r="I866" s="5" t="s">
        <v>375</v>
      </c>
      <c r="J866" s="5" t="s">
        <v>145</v>
      </c>
      <c r="K866" s="5" t="s">
        <v>135</v>
      </c>
      <c r="L866" s="5" t="s">
        <v>226</v>
      </c>
      <c r="M866" s="5" t="s">
        <v>146</v>
      </c>
      <c r="N866" s="5" t="s">
        <v>327</v>
      </c>
      <c r="O866" s="5" t="s">
        <v>336</v>
      </c>
      <c r="P866" s="5" t="s">
        <v>149</v>
      </c>
      <c r="Q866" s="5" t="s">
        <v>107</v>
      </c>
      <c r="R866" s="5" t="s">
        <v>108</v>
      </c>
      <c r="S866" s="5" t="s">
        <v>84</v>
      </c>
      <c r="T866" s="5" t="s">
        <v>109</v>
      </c>
      <c r="U866" s="5" t="s">
        <v>111</v>
      </c>
      <c r="V866" s="5" t="s">
        <v>97</v>
      </c>
      <c r="W866" s="5" t="s">
        <v>88</v>
      </c>
      <c r="X866" s="5" t="s">
        <v>113</v>
      </c>
      <c r="Y866" s="5" t="n">
        <v>0</v>
      </c>
      <c r="Z866" s="5" t="n">
        <v>1</v>
      </c>
      <c r="AA866" s="5" t="str">
        <f aca="false">IF(Y866&gt;Z866,"Win",IF(Y866&lt;Z866,"Loss","Draw"))</f>
        <v>Loss</v>
      </c>
      <c r="AB866" s="5" t="s">
        <v>98</v>
      </c>
      <c r="AC866" s="5" t="s">
        <v>99</v>
      </c>
      <c r="AD866" s="5" t="s">
        <v>450</v>
      </c>
      <c r="AE866" s="5" t="s">
        <v>714</v>
      </c>
      <c r="AF866" s="5" t="str">
        <f aca="false">IF(AD866&lt;AE866,AD866,AE866)</f>
        <v>Archer Queen, Bomb Tower, Fire Spirit, Giant Snowball, Goblin Drill, Poison, Ronin, Skeletons</v>
      </c>
      <c r="AG866" s="5" t="str">
        <f aca="false">IF(AD866&lt;AE866,AE866,AD866)</f>
        <v>Balloon, Executioner, Giant Skeleton, Miner, Skeleton Dragons, Tombstone, Tornado, Zap</v>
      </c>
      <c r="AH866" s="5" t="str">
        <f aca="false">IF(AD866=AF866,AA866,IF(AA866="Win","Loss",IF(AA866="Loss","Win","Draw")))</f>
        <v>Win</v>
      </c>
      <c r="AI866" s="5" t="s">
        <v>123</v>
      </c>
    </row>
    <row r="867" customFormat="false" ht="16.5" hidden="false" customHeight="true" outlineLevel="0" collapsed="false">
      <c r="A867" s="5" t="s">
        <v>2498</v>
      </c>
      <c r="B867" s="5" t="n">
        <v>1</v>
      </c>
      <c r="C867" s="5" t="s">
        <v>871</v>
      </c>
      <c r="D867" s="5" t="s">
        <v>872</v>
      </c>
      <c r="E867" s="5" t="s">
        <v>2499</v>
      </c>
      <c r="F867" s="5" t="s">
        <v>2500</v>
      </c>
      <c r="G867" s="5" t="s">
        <v>2501</v>
      </c>
      <c r="H867" s="5" t="s">
        <v>81</v>
      </c>
      <c r="I867" s="5" t="s">
        <v>142</v>
      </c>
      <c r="J867" s="5" t="s">
        <v>141</v>
      </c>
      <c r="K867" s="5" t="s">
        <v>140</v>
      </c>
      <c r="L867" s="5" t="s">
        <v>111</v>
      </c>
      <c r="M867" s="5" t="s">
        <v>120</v>
      </c>
      <c r="N867" s="5" t="s">
        <v>144</v>
      </c>
      <c r="O867" s="5" t="s">
        <v>143</v>
      </c>
      <c r="P867" s="5" t="s">
        <v>287</v>
      </c>
      <c r="Q867" s="5" t="s">
        <v>116</v>
      </c>
      <c r="R867" s="5" t="s">
        <v>115</v>
      </c>
      <c r="S867" s="5" t="s">
        <v>114</v>
      </c>
      <c r="T867" s="5" t="s">
        <v>94</v>
      </c>
      <c r="U867" s="5" t="s">
        <v>118</v>
      </c>
      <c r="V867" s="5" t="s">
        <v>91</v>
      </c>
      <c r="W867" s="5" t="s">
        <v>119</v>
      </c>
      <c r="X867" s="5" t="s">
        <v>117</v>
      </c>
      <c r="Y867" s="5" t="n">
        <v>0</v>
      </c>
      <c r="Z867" s="5" t="n">
        <v>1</v>
      </c>
      <c r="AA867" s="5" t="str">
        <f aca="false">IF(Y867&gt;Z867,"Win",IF(Y867&lt;Z867,"Loss","Draw"))</f>
        <v>Loss</v>
      </c>
      <c r="AB867" s="5" t="s">
        <v>98</v>
      </c>
      <c r="AC867" s="5" t="s">
        <v>99</v>
      </c>
      <c r="AD867" s="5" t="s">
        <v>924</v>
      </c>
      <c r="AE867" s="5" t="s">
        <v>185</v>
      </c>
      <c r="AF867" s="5" t="str">
        <f aca="false">IF(AD867&lt;AE867,AD867,AE867)</f>
        <v>Barbarian Barrel, Cannon Cart, Fireball, Goblins, Minions, Mortar, Rascals, Skeleton Barrel</v>
      </c>
      <c r="AG867" s="5" t="str">
        <f aca="false">IF(AD867&lt;AE867,AE867,AD867)</f>
        <v>Fire Spirit, Goblin Barrel, Ice Spirit, Magic Archer, Royal Delivery, Tesla, Valkyrie, Wall Breakers</v>
      </c>
      <c r="AH867" s="5" t="str">
        <f aca="false">IF(AD867=AF867,AA867,IF(AA867="Win","Loss",IF(AA867="Loss","Win","Draw")))</f>
        <v>Win</v>
      </c>
      <c r="AI867" s="5" t="s">
        <v>123</v>
      </c>
    </row>
    <row r="868" customFormat="false" ht="16.5" hidden="false" customHeight="true" outlineLevel="0" collapsed="false">
      <c r="A868" s="5" t="s">
        <v>2498</v>
      </c>
      <c r="B868" s="5" t="n">
        <v>2</v>
      </c>
      <c r="C868" s="5" t="s">
        <v>871</v>
      </c>
      <c r="D868" s="5" t="s">
        <v>872</v>
      </c>
      <c r="E868" s="5" t="s">
        <v>2499</v>
      </c>
      <c r="F868" s="5" t="s">
        <v>2500</v>
      </c>
      <c r="G868" s="5" t="s">
        <v>2502</v>
      </c>
      <c r="H868" s="5" t="s">
        <v>81</v>
      </c>
      <c r="I868" s="5" t="s">
        <v>90</v>
      </c>
      <c r="J868" s="5" t="s">
        <v>149</v>
      </c>
      <c r="K868" s="5" t="s">
        <v>181</v>
      </c>
      <c r="L868" s="5" t="s">
        <v>202</v>
      </c>
      <c r="M868" s="5" t="s">
        <v>146</v>
      </c>
      <c r="N868" s="5" t="s">
        <v>94</v>
      </c>
      <c r="O868" s="5" t="s">
        <v>167</v>
      </c>
      <c r="P868" s="5" t="s">
        <v>95</v>
      </c>
      <c r="Q868" s="5" t="s">
        <v>169</v>
      </c>
      <c r="R868" s="5" t="s">
        <v>213</v>
      </c>
      <c r="S868" s="5" t="s">
        <v>199</v>
      </c>
      <c r="T868" s="5" t="s">
        <v>336</v>
      </c>
      <c r="U868" s="5" t="s">
        <v>130</v>
      </c>
      <c r="V868" s="5" t="s">
        <v>170</v>
      </c>
      <c r="W868" s="5" t="s">
        <v>154</v>
      </c>
      <c r="X868" s="5" t="s">
        <v>596</v>
      </c>
      <c r="Y868" s="5" t="n">
        <v>1</v>
      </c>
      <c r="Z868" s="5" t="n">
        <v>0</v>
      </c>
      <c r="AA868" s="5" t="str">
        <f aca="false">IF(Y868&gt;Z868,"Win",IF(Y868&lt;Z868,"Loss","Draw"))</f>
        <v>Win</v>
      </c>
      <c r="AB868" s="5" t="s">
        <v>98</v>
      </c>
      <c r="AC868" s="5" t="s">
        <v>99</v>
      </c>
      <c r="AD868" s="5" t="s">
        <v>414</v>
      </c>
      <c r="AE868" s="5" t="s">
        <v>2503</v>
      </c>
      <c r="AF868" s="5" t="str">
        <f aca="false">IF(AD868&lt;AE868,AD868,AE868)</f>
        <v>Baby Dragon, Bomber, Bowler, Cannon, Electro Giant, Golden Knight, Lightning, Tornado</v>
      </c>
      <c r="AG868" s="5" t="str">
        <f aca="false">IF(AD868&lt;AE868,AE868,AD868)</f>
        <v>Fireball, Fisherman, Monk, Royal Giant, Skeleton Dragons, The Log, Tombstone, Zappies</v>
      </c>
      <c r="AH868" s="5" t="str">
        <f aca="false">IF(AD868=AF868,AA868,IF(AA868="Win","Loss",IF(AA868="Loss","Win","Draw")))</f>
        <v>Loss</v>
      </c>
      <c r="AI868" s="5" t="s">
        <v>123</v>
      </c>
    </row>
    <row r="869" customFormat="false" ht="16.5" hidden="false" customHeight="true" outlineLevel="0" collapsed="false">
      <c r="A869" s="5" t="s">
        <v>2498</v>
      </c>
      <c r="B869" s="5" t="n">
        <v>3</v>
      </c>
      <c r="C869" s="5" t="s">
        <v>871</v>
      </c>
      <c r="D869" s="5" t="s">
        <v>872</v>
      </c>
      <c r="E869" s="5" t="s">
        <v>2499</v>
      </c>
      <c r="F869" s="5" t="s">
        <v>2500</v>
      </c>
      <c r="G869" s="5" t="s">
        <v>2504</v>
      </c>
      <c r="H869" s="5" t="s">
        <v>81</v>
      </c>
      <c r="I869" s="5" t="s">
        <v>84</v>
      </c>
      <c r="J869" s="5" t="s">
        <v>91</v>
      </c>
      <c r="K869" s="5" t="s">
        <v>107</v>
      </c>
      <c r="L869" s="5" t="s">
        <v>88</v>
      </c>
      <c r="M869" s="5" t="s">
        <v>109</v>
      </c>
      <c r="N869" s="5" t="s">
        <v>87</v>
      </c>
      <c r="O869" s="5" t="s">
        <v>113</v>
      </c>
      <c r="P869" s="5" t="s">
        <v>130</v>
      </c>
      <c r="Q869" s="5" t="s">
        <v>144</v>
      </c>
      <c r="R869" s="5" t="s">
        <v>83</v>
      </c>
      <c r="S869" s="5" t="s">
        <v>84</v>
      </c>
      <c r="T869" s="5" t="s">
        <v>88</v>
      </c>
      <c r="U869" s="5" t="s">
        <v>82</v>
      </c>
      <c r="V869" s="5" t="s">
        <v>146</v>
      </c>
      <c r="W869" s="5" t="s">
        <v>85</v>
      </c>
      <c r="X869" s="5" t="s">
        <v>97</v>
      </c>
      <c r="Y869" s="5" t="n">
        <v>0</v>
      </c>
      <c r="Z869" s="5" t="n">
        <v>1</v>
      </c>
      <c r="AA869" s="5" t="str">
        <f aca="false">IF(Y869&gt;Z869,"Win",IF(Y869&lt;Z869,"Loss","Draw"))</f>
        <v>Loss</v>
      </c>
      <c r="AB869" s="5" t="s">
        <v>98</v>
      </c>
      <c r="AC869" s="5" t="s">
        <v>99</v>
      </c>
      <c r="AD869" s="5" t="s">
        <v>2505</v>
      </c>
      <c r="AE869" s="5" t="s">
        <v>2506</v>
      </c>
      <c r="AF869" s="5" t="str">
        <f aca="false">IF(AD869&lt;AE869,AD869,AE869)</f>
        <v>Archers, Dark Prince, Giant Snowball, Graveyard, Poison, Skeleton Dragons, Skeletons, Tesla</v>
      </c>
      <c r="AG869" s="5" t="str">
        <f aca="false">IF(AD869&lt;AE869,AE869,AD869)</f>
        <v>Barbarian Barrel, Berserker, Bomb Tower, Bomber, Giant Snowball, Goblin Drill, Poison, Ronin</v>
      </c>
      <c r="AH869" s="5" t="str">
        <f aca="false">IF(AD869=AF869,AA869,IF(AA869="Win","Loss",IF(AA869="Loss","Win","Draw")))</f>
        <v>Win</v>
      </c>
      <c r="AI869" s="5" t="s">
        <v>123</v>
      </c>
    </row>
    <row r="870" customFormat="false" ht="16.5" hidden="false" customHeight="true" outlineLevel="0" collapsed="false">
      <c r="A870" s="5" t="s">
        <v>2507</v>
      </c>
      <c r="B870" s="5" t="n">
        <v>1</v>
      </c>
      <c r="C870" s="5" t="s">
        <v>871</v>
      </c>
      <c r="D870" s="5" t="s">
        <v>872</v>
      </c>
      <c r="E870" s="6" t="s">
        <v>2508</v>
      </c>
      <c r="F870" s="5" t="s">
        <v>2509</v>
      </c>
      <c r="G870" s="5" t="s">
        <v>2510</v>
      </c>
      <c r="H870" s="5" t="s">
        <v>81</v>
      </c>
      <c r="I870" s="5" t="s">
        <v>144</v>
      </c>
      <c r="J870" s="5" t="s">
        <v>128</v>
      </c>
      <c r="K870" s="5" t="s">
        <v>84</v>
      </c>
      <c r="L870" s="5" t="s">
        <v>107</v>
      </c>
      <c r="M870" s="5" t="s">
        <v>97</v>
      </c>
      <c r="N870" s="5" t="s">
        <v>111</v>
      </c>
      <c r="O870" s="5" t="s">
        <v>130</v>
      </c>
      <c r="P870" s="5" t="s">
        <v>88</v>
      </c>
      <c r="Q870" s="5" t="s">
        <v>135</v>
      </c>
      <c r="R870" s="5" t="s">
        <v>131</v>
      </c>
      <c r="S870" s="5" t="s">
        <v>287</v>
      </c>
      <c r="T870" s="5" t="s">
        <v>148</v>
      </c>
      <c r="U870" s="5" t="s">
        <v>149</v>
      </c>
      <c r="V870" s="5" t="s">
        <v>195</v>
      </c>
      <c r="W870" s="5" t="s">
        <v>145</v>
      </c>
      <c r="X870" s="5" t="s">
        <v>94</v>
      </c>
      <c r="Y870" s="5" t="n">
        <v>1</v>
      </c>
      <c r="Z870" s="5" t="n">
        <v>0</v>
      </c>
      <c r="AA870" s="5" t="str">
        <f aca="false">IF(Y870&gt;Z870,"Win",IF(Y870&lt;Z870,"Loss","Draw"))</f>
        <v>Win</v>
      </c>
      <c r="AB870" s="5" t="s">
        <v>98</v>
      </c>
      <c r="AC870" s="5" t="s">
        <v>99</v>
      </c>
      <c r="AD870" s="5" t="s">
        <v>448</v>
      </c>
      <c r="AE870" s="5" t="s">
        <v>2511</v>
      </c>
      <c r="AF870" s="5" t="str">
        <f aca="false">IF(AD870&lt;AE870,AD870,AE870)</f>
        <v>Balloon, Fireball, Inferno Dragon, Lava Hound, Mega Minion, Tombstone, Valkyrie, Zap</v>
      </c>
      <c r="AG870" s="5" t="str">
        <f aca="false">IF(AD870&lt;AE870,AE870,AD870)</f>
        <v>Bomber, Fire Spirit, Giant Snowball, Goblin Drill, Knight, Poison, Skeletons, Tesla</v>
      </c>
      <c r="AH870" s="5" t="str">
        <f aca="false">IF(AD870=AF870,AA870,IF(AA870="Win","Loss",IF(AA870="Loss","Win","Draw")))</f>
        <v>Loss</v>
      </c>
      <c r="AI870" s="5" t="s">
        <v>123</v>
      </c>
    </row>
    <row r="871" customFormat="false" ht="16.5" hidden="false" customHeight="true" outlineLevel="0" collapsed="false">
      <c r="A871" s="5" t="s">
        <v>2507</v>
      </c>
      <c r="B871" s="5" t="n">
        <v>2</v>
      </c>
      <c r="C871" s="5" t="s">
        <v>871</v>
      </c>
      <c r="D871" s="5" t="s">
        <v>872</v>
      </c>
      <c r="E871" s="6" t="s">
        <v>2508</v>
      </c>
      <c r="F871" s="5" t="s">
        <v>2509</v>
      </c>
      <c r="G871" s="5" t="s">
        <v>2512</v>
      </c>
      <c r="H871" s="5" t="s">
        <v>81</v>
      </c>
      <c r="I871" s="5" t="s">
        <v>170</v>
      </c>
      <c r="J871" s="5" t="s">
        <v>180</v>
      </c>
      <c r="K871" s="5" t="s">
        <v>181</v>
      </c>
      <c r="L871" s="5" t="s">
        <v>167</v>
      </c>
      <c r="M871" s="5" t="s">
        <v>154</v>
      </c>
      <c r="N871" s="5" t="s">
        <v>182</v>
      </c>
      <c r="O871" s="5" t="s">
        <v>87</v>
      </c>
      <c r="P871" s="5" t="s">
        <v>93</v>
      </c>
      <c r="Q871" s="5" t="s">
        <v>209</v>
      </c>
      <c r="R871" s="5" t="s">
        <v>199</v>
      </c>
      <c r="S871" s="5" t="s">
        <v>91</v>
      </c>
      <c r="T871" s="5" t="s">
        <v>147</v>
      </c>
      <c r="U871" s="5" t="s">
        <v>327</v>
      </c>
      <c r="V871" s="5" t="s">
        <v>89</v>
      </c>
      <c r="W871" s="5" t="s">
        <v>84</v>
      </c>
      <c r="X871" s="5" t="s">
        <v>85</v>
      </c>
      <c r="Y871" s="5" t="n">
        <v>1</v>
      </c>
      <c r="Z871" s="5" t="n">
        <v>0</v>
      </c>
      <c r="AA871" s="5" t="str">
        <f aca="false">IF(Y871&gt;Z871,"Win",IF(Y871&lt;Z871,"Loss","Draw"))</f>
        <v>Win</v>
      </c>
      <c r="AB871" s="5" t="s">
        <v>98</v>
      </c>
      <c r="AC871" s="5" t="s">
        <v>99</v>
      </c>
      <c r="AD871" s="5" t="s">
        <v>2513</v>
      </c>
      <c r="AE871" s="5" t="s">
        <v>2514</v>
      </c>
      <c r="AF871" s="5" t="str">
        <f aca="false">IF(AD871&lt;AE871,AD871,AE871)</f>
        <v>Barbarian Barrel, Giant Skeleton, Giant Snowball, Goblin Hut, Golden Knight, Graveyard, Musketeer, Spirit Empress</v>
      </c>
      <c r="AG871" s="5" t="str">
        <f aca="false">IF(AD871&lt;AE871,AE871,AD871)</f>
        <v>Berserker, Cannon, Electro Spirit, Hog Rider, Lightning, Monk, The Log, Wizard</v>
      </c>
      <c r="AH871" s="5" t="str">
        <f aca="false">IF(AD871=AF871,AA871,IF(AA871="Win","Loss",IF(AA871="Loss","Win","Draw")))</f>
        <v>Loss</v>
      </c>
      <c r="AI871" s="5" t="s">
        <v>123</v>
      </c>
    </row>
    <row r="872" customFormat="false" ht="16.5" hidden="false" customHeight="true" outlineLevel="0" collapsed="false">
      <c r="A872" s="5" t="s">
        <v>2515</v>
      </c>
      <c r="B872" s="5" t="n">
        <v>1</v>
      </c>
      <c r="C872" s="5" t="s">
        <v>2516</v>
      </c>
      <c r="D872" s="5" t="s">
        <v>2517</v>
      </c>
      <c r="E872" s="5" t="s">
        <v>2518</v>
      </c>
      <c r="F872" s="5" t="s">
        <v>2519</v>
      </c>
      <c r="G872" s="5" t="s">
        <v>2520</v>
      </c>
      <c r="H872" s="5" t="s">
        <v>81</v>
      </c>
      <c r="I872" s="5" t="s">
        <v>84</v>
      </c>
      <c r="J872" s="5" t="s">
        <v>83</v>
      </c>
      <c r="K872" s="5" t="s">
        <v>142</v>
      </c>
      <c r="L872" s="5" t="s">
        <v>240</v>
      </c>
      <c r="M872" s="5" t="s">
        <v>433</v>
      </c>
      <c r="N872" s="5" t="s">
        <v>119</v>
      </c>
      <c r="O872" s="5" t="s">
        <v>334</v>
      </c>
      <c r="P872" s="5" t="s">
        <v>118</v>
      </c>
      <c r="Q872" s="5" t="s">
        <v>200</v>
      </c>
      <c r="R872" s="5" t="s">
        <v>131</v>
      </c>
      <c r="S872" s="5" t="s">
        <v>169</v>
      </c>
      <c r="T872" s="5" t="s">
        <v>83</v>
      </c>
      <c r="U872" s="5" t="s">
        <v>136</v>
      </c>
      <c r="V872" s="5" t="s">
        <v>91</v>
      </c>
      <c r="W872" s="5" t="s">
        <v>154</v>
      </c>
      <c r="X872" s="5" t="s">
        <v>336</v>
      </c>
      <c r="Y872" s="5" t="n">
        <v>1</v>
      </c>
      <c r="Z872" s="5" t="n">
        <v>0</v>
      </c>
      <c r="AA872" s="5" t="str">
        <f aca="false">IF(Y872&gt;Z872,"Win",IF(Y872&lt;Z872,"Loss","Draw"))</f>
        <v>Win</v>
      </c>
      <c r="AB872" s="5" t="s">
        <v>98</v>
      </c>
      <c r="AC872" s="5" t="s">
        <v>99</v>
      </c>
      <c r="AD872" s="5" t="s">
        <v>2521</v>
      </c>
      <c r="AE872" s="5" t="s">
        <v>1872</v>
      </c>
      <c r="AF872" s="5" t="str">
        <f aca="false">IF(AD872&lt;AE872,AD872,AE872)</f>
        <v>Baby Dragon, Barbarian Barrel, Dark Prince, Goblin Cage, Golem, Lightning, Mega Minion, Tornado</v>
      </c>
      <c r="AG872" s="5" t="str">
        <f aca="false">IF(AD872&lt;AE872,AE872,AD872)</f>
        <v>Bandit, Cannon Cart, Dark Prince, Giant Snowball, Goblin Barrel, Princess, Rascals, Rocket</v>
      </c>
      <c r="AH872" s="5" t="str">
        <f aca="false">IF(AD872=AF872,AA872,IF(AA872="Win","Loss",IF(AA872="Loss","Win","Draw")))</f>
        <v>Loss</v>
      </c>
      <c r="AI872" s="5" t="s">
        <v>123</v>
      </c>
    </row>
    <row r="873" customFormat="false" ht="16.5" hidden="false" customHeight="true" outlineLevel="0" collapsed="false">
      <c r="A873" s="5" t="s">
        <v>2522</v>
      </c>
      <c r="B873" s="5" t="n">
        <v>1</v>
      </c>
      <c r="C873" s="5" t="s">
        <v>2516</v>
      </c>
      <c r="D873" s="5" t="s">
        <v>2517</v>
      </c>
      <c r="E873" s="5" t="s">
        <v>2523</v>
      </c>
      <c r="F873" s="5" t="s">
        <v>2524</v>
      </c>
      <c r="G873" s="5" t="s">
        <v>2525</v>
      </c>
      <c r="H873" s="5" t="s">
        <v>81</v>
      </c>
      <c r="I873" s="5" t="s">
        <v>168</v>
      </c>
      <c r="J873" s="5" t="s">
        <v>232</v>
      </c>
      <c r="K873" s="5" t="s">
        <v>169</v>
      </c>
      <c r="L873" s="5" t="s">
        <v>154</v>
      </c>
      <c r="M873" s="5" t="s">
        <v>97</v>
      </c>
      <c r="N873" s="5" t="s">
        <v>93</v>
      </c>
      <c r="O873" s="5" t="s">
        <v>167</v>
      </c>
      <c r="P873" s="5" t="s">
        <v>170</v>
      </c>
      <c r="Q873" s="5" t="s">
        <v>180</v>
      </c>
      <c r="R873" s="5" t="s">
        <v>145</v>
      </c>
      <c r="S873" s="5" t="s">
        <v>115</v>
      </c>
      <c r="T873" s="5" t="s">
        <v>226</v>
      </c>
      <c r="U873" s="5" t="s">
        <v>327</v>
      </c>
      <c r="V873" s="5" t="s">
        <v>135</v>
      </c>
      <c r="W873" s="5" t="s">
        <v>336</v>
      </c>
      <c r="X873" s="5" t="s">
        <v>113</v>
      </c>
      <c r="Y873" s="5" t="n">
        <v>1</v>
      </c>
      <c r="Z873" s="5" t="n">
        <v>0</v>
      </c>
      <c r="AA873" s="5" t="str">
        <f aca="false">IF(Y873&gt;Z873,"Win",IF(Y873&lt;Z873,"Loss","Draw"))</f>
        <v>Win</v>
      </c>
      <c r="AB873" s="5" t="s">
        <v>98</v>
      </c>
      <c r="AC873" s="5" t="s">
        <v>99</v>
      </c>
      <c r="AD873" s="5" t="s">
        <v>418</v>
      </c>
      <c r="AE873" s="5" t="s">
        <v>2526</v>
      </c>
      <c r="AF873" s="5" t="str">
        <f aca="false">IF(AD873&lt;AE873,AD873,AE873)</f>
        <v>Baby Dragon, Cannon, Electro Spirit, Lightning, Mighty Miner, Royal Hogs, Skeletons, The Log</v>
      </c>
      <c r="AG873" s="5" t="str">
        <f aca="false">IF(AD873&lt;AE873,AE873,AD873)</f>
        <v>Balloon, Bomb Tower, Giant Skeleton, Goblins, Miner, Tornado, Wizard, Zap</v>
      </c>
      <c r="AH873" s="5" t="str">
        <f aca="false">IF(AD873=AF873,AA873,IF(AA873="Win","Loss",IF(AA873="Loss","Win","Draw")))</f>
        <v>Win</v>
      </c>
      <c r="AI873" s="5" t="s">
        <v>123</v>
      </c>
    </row>
    <row r="874" customFormat="false" ht="16.5" hidden="false" customHeight="true" outlineLevel="0" collapsed="false">
      <c r="A874" s="5" t="s">
        <v>2522</v>
      </c>
      <c r="B874" s="5" t="n">
        <v>2</v>
      </c>
      <c r="C874" s="5" t="s">
        <v>2516</v>
      </c>
      <c r="D874" s="5" t="s">
        <v>2517</v>
      </c>
      <c r="E874" s="5" t="s">
        <v>2523</v>
      </c>
      <c r="F874" s="5" t="s">
        <v>2524</v>
      </c>
      <c r="G874" s="5" t="s">
        <v>2527</v>
      </c>
      <c r="H874" s="5" t="s">
        <v>81</v>
      </c>
      <c r="I874" s="5" t="s">
        <v>210</v>
      </c>
      <c r="J874" s="5" t="s">
        <v>199</v>
      </c>
      <c r="K874" s="5" t="s">
        <v>239</v>
      </c>
      <c r="L874" s="5" t="s">
        <v>202</v>
      </c>
      <c r="M874" s="5" t="s">
        <v>227</v>
      </c>
      <c r="N874" s="5" t="s">
        <v>146</v>
      </c>
      <c r="O874" s="5" t="s">
        <v>112</v>
      </c>
      <c r="P874" s="5" t="s">
        <v>240</v>
      </c>
      <c r="Q874" s="5" t="s">
        <v>210</v>
      </c>
      <c r="R874" s="5" t="s">
        <v>97</v>
      </c>
      <c r="S874" s="5" t="s">
        <v>170</v>
      </c>
      <c r="T874" s="5" t="s">
        <v>143</v>
      </c>
      <c r="U874" s="5" t="s">
        <v>167</v>
      </c>
      <c r="V874" s="5" t="s">
        <v>209</v>
      </c>
      <c r="W874" s="5" t="s">
        <v>182</v>
      </c>
      <c r="X874" s="5" t="s">
        <v>154</v>
      </c>
      <c r="Y874" s="5" t="n">
        <v>1</v>
      </c>
      <c r="Z874" s="5" t="n">
        <v>0</v>
      </c>
      <c r="AA874" s="5" t="str">
        <f aca="false">IF(Y874&gt;Z874,"Win",IF(Y874&lt;Z874,"Loss","Draw"))</f>
        <v>Win</v>
      </c>
      <c r="AB874" s="5" t="s">
        <v>98</v>
      </c>
      <c r="AC874" s="5" t="s">
        <v>99</v>
      </c>
      <c r="AD874" s="5" t="s">
        <v>431</v>
      </c>
      <c r="AE874" s="5" t="s">
        <v>1713</v>
      </c>
      <c r="AF874" s="5" t="str">
        <f aca="false">IF(AD874&lt;AE874,AD874,AE874)</f>
        <v>Arrows, Bandit, Battle Ram, Golden Knight, Mega Knight, Mother Witch, Skeleton Dragons, Zappies</v>
      </c>
      <c r="AG874" s="5" t="str">
        <f aca="false">IF(AD874&lt;AE874,AE874,AD874)</f>
        <v>Cannon, Hog Rider, Ice Spirit, Lightning, Mega Knight, Musketeer, Skeletons, The Log</v>
      </c>
      <c r="AH874" s="5" t="str">
        <f aca="false">IF(AD874=AF874,AA874,IF(AA874="Win","Loss",IF(AA874="Loss","Win","Draw")))</f>
        <v>Win</v>
      </c>
      <c r="AI874" s="5" t="s">
        <v>123</v>
      </c>
    </row>
    <row r="875" customFormat="false" ht="16.5" hidden="false" customHeight="true" outlineLevel="0" collapsed="false">
      <c r="A875" s="5" t="s">
        <v>2528</v>
      </c>
      <c r="B875" s="5" t="n">
        <v>1</v>
      </c>
      <c r="C875" s="5" t="s">
        <v>2516</v>
      </c>
      <c r="D875" s="5" t="s">
        <v>2517</v>
      </c>
      <c r="E875" s="5" t="s">
        <v>2529</v>
      </c>
      <c r="F875" s="5" t="s">
        <v>2530</v>
      </c>
      <c r="G875" s="5" t="s">
        <v>1262</v>
      </c>
      <c r="H875" s="5" t="s">
        <v>81</v>
      </c>
      <c r="I875" s="5" t="s">
        <v>116</v>
      </c>
      <c r="J875" s="5" t="s">
        <v>115</v>
      </c>
      <c r="K875" s="5" t="s">
        <v>114</v>
      </c>
      <c r="L875" s="5" t="s">
        <v>119</v>
      </c>
      <c r="M875" s="5" t="s">
        <v>94</v>
      </c>
      <c r="N875" s="5" t="s">
        <v>118</v>
      </c>
      <c r="O875" s="5" t="s">
        <v>91</v>
      </c>
      <c r="P875" s="5" t="s">
        <v>117</v>
      </c>
      <c r="Q875" s="5" t="s">
        <v>210</v>
      </c>
      <c r="R875" s="5" t="s">
        <v>199</v>
      </c>
      <c r="S875" s="5" t="s">
        <v>239</v>
      </c>
      <c r="T875" s="5" t="s">
        <v>146</v>
      </c>
      <c r="U875" s="5" t="s">
        <v>227</v>
      </c>
      <c r="V875" s="5" t="s">
        <v>112</v>
      </c>
      <c r="W875" s="5" t="s">
        <v>109</v>
      </c>
      <c r="X875" s="5" t="s">
        <v>92</v>
      </c>
      <c r="Y875" s="5" t="n">
        <v>1</v>
      </c>
      <c r="Z875" s="5" t="n">
        <v>0</v>
      </c>
      <c r="AA875" s="5" t="str">
        <f aca="false">IF(Y875&gt;Z875,"Win",IF(Y875&lt;Z875,"Loss","Draw"))</f>
        <v>Win</v>
      </c>
      <c r="AB875" s="5" t="s">
        <v>98</v>
      </c>
      <c r="AC875" s="5" t="s">
        <v>99</v>
      </c>
      <c r="AD875" s="5" t="s">
        <v>185</v>
      </c>
      <c r="AE875" s="5" t="s">
        <v>960</v>
      </c>
      <c r="AF875" s="5" t="str">
        <f aca="false">IF(AD875&lt;AE875,AD875,AE875)</f>
        <v>Arrows, Battle Ram, Golden Knight, Mega Knight, Mother Witch, Ronin, Royal Ghost, Skeleton Dragons</v>
      </c>
      <c r="AG875" s="5" t="str">
        <f aca="false">IF(AD875&lt;AE875,AE875,AD875)</f>
        <v>Barbarian Barrel, Cannon Cart, Fireball, Goblins, Minions, Mortar, Rascals, Skeleton Barrel</v>
      </c>
      <c r="AH875" s="5" t="str">
        <f aca="false">IF(AD875=AF875,AA875,IF(AA875="Win","Loss",IF(AA875="Loss","Win","Draw")))</f>
        <v>Loss</v>
      </c>
      <c r="AI875" s="5" t="s">
        <v>123</v>
      </c>
    </row>
    <row r="876" customFormat="false" ht="16.5" hidden="false" customHeight="true" outlineLevel="0" collapsed="false">
      <c r="A876" s="5" t="s">
        <v>2528</v>
      </c>
      <c r="B876" s="5" t="n">
        <v>2</v>
      </c>
      <c r="C876" s="5" t="s">
        <v>2516</v>
      </c>
      <c r="D876" s="5" t="s">
        <v>2517</v>
      </c>
      <c r="E876" s="5" t="s">
        <v>2529</v>
      </c>
      <c r="F876" s="5" t="s">
        <v>2530</v>
      </c>
      <c r="G876" s="5" t="s">
        <v>2531</v>
      </c>
      <c r="H876" s="5" t="s">
        <v>81</v>
      </c>
      <c r="I876" s="5" t="s">
        <v>107</v>
      </c>
      <c r="J876" s="5" t="s">
        <v>128</v>
      </c>
      <c r="K876" s="5" t="s">
        <v>84</v>
      </c>
      <c r="L876" s="5" t="s">
        <v>97</v>
      </c>
      <c r="M876" s="5" t="s">
        <v>111</v>
      </c>
      <c r="N876" s="5" t="s">
        <v>88</v>
      </c>
      <c r="O876" s="5" t="s">
        <v>144</v>
      </c>
      <c r="P876" s="5" t="s">
        <v>86</v>
      </c>
      <c r="Q876" s="5" t="s">
        <v>135</v>
      </c>
      <c r="R876" s="5" t="s">
        <v>213</v>
      </c>
      <c r="S876" s="5" t="s">
        <v>200</v>
      </c>
      <c r="T876" s="5" t="s">
        <v>202</v>
      </c>
      <c r="U876" s="5" t="s">
        <v>145</v>
      </c>
      <c r="V876" s="5" t="s">
        <v>327</v>
      </c>
      <c r="W876" s="5" t="s">
        <v>111</v>
      </c>
      <c r="X876" s="5" t="s">
        <v>226</v>
      </c>
      <c r="Y876" s="5" t="n">
        <v>1</v>
      </c>
      <c r="Z876" s="5" t="n">
        <v>0</v>
      </c>
      <c r="AA876" s="5" t="str">
        <f aca="false">IF(Y876&gt;Z876,"Win",IF(Y876&lt;Z876,"Loss","Draw"))</f>
        <v>Win</v>
      </c>
      <c r="AB876" s="5" t="s">
        <v>98</v>
      </c>
      <c r="AC876" s="5" t="s">
        <v>99</v>
      </c>
      <c r="AD876" s="5" t="s">
        <v>277</v>
      </c>
      <c r="AE876" s="5" t="s">
        <v>2532</v>
      </c>
      <c r="AF876" s="5" t="str">
        <f aca="false">IF(AD876&lt;AE876,AD876,AE876)</f>
        <v>Balloon, Bowler, Fire Spirit, Giant Skeleton, Goblin Cage, Miner, Zap, Zappies</v>
      </c>
      <c r="AG876" s="5" t="str">
        <f aca="false">IF(AD876&lt;AE876,AE876,AD876)</f>
        <v>Fire Spirit, Giant Snowball, Goblin Demolisher, Goblin Drill, Knight, Poison, Skeletons, Tesla</v>
      </c>
      <c r="AH876" s="5" t="str">
        <f aca="false">IF(AD876=AF876,AA876,IF(AA876="Win","Loss",IF(AA876="Loss","Win","Draw")))</f>
        <v>Loss</v>
      </c>
      <c r="AI876" s="5" t="s">
        <v>123</v>
      </c>
    </row>
    <row r="877" customFormat="false" ht="16.5" hidden="false" customHeight="true" outlineLevel="0" collapsed="false">
      <c r="A877" s="5" t="s">
        <v>2533</v>
      </c>
      <c r="B877" s="5" t="n">
        <v>1</v>
      </c>
      <c r="C877" s="5" t="s">
        <v>2516</v>
      </c>
      <c r="D877" s="5" t="s">
        <v>2517</v>
      </c>
      <c r="E877" s="5" t="s">
        <v>2534</v>
      </c>
      <c r="F877" s="5" t="s">
        <v>2535</v>
      </c>
      <c r="G877" s="5" t="s">
        <v>2536</v>
      </c>
      <c r="H877" s="5" t="s">
        <v>251</v>
      </c>
      <c r="I877" s="5" t="s">
        <v>140</v>
      </c>
      <c r="J877" s="5" t="s">
        <v>141</v>
      </c>
      <c r="K877" s="5" t="s">
        <v>225</v>
      </c>
      <c r="L877" s="5" t="s">
        <v>226</v>
      </c>
      <c r="M877" s="5" t="s">
        <v>113</v>
      </c>
      <c r="N877" s="5" t="s">
        <v>97</v>
      </c>
      <c r="O877" s="5" t="s">
        <v>167</v>
      </c>
      <c r="P877" s="5" t="s">
        <v>111</v>
      </c>
      <c r="Q877" s="5" t="s">
        <v>168</v>
      </c>
      <c r="R877" s="5" t="s">
        <v>108</v>
      </c>
      <c r="S877" s="5" t="s">
        <v>170</v>
      </c>
      <c r="T877" s="5" t="s">
        <v>167</v>
      </c>
      <c r="U877" s="5" t="s">
        <v>97</v>
      </c>
      <c r="V877" s="5" t="s">
        <v>120</v>
      </c>
      <c r="W877" s="5" t="s">
        <v>183</v>
      </c>
      <c r="X877" s="5" t="s">
        <v>143</v>
      </c>
      <c r="Y877" s="5" t="n">
        <v>0</v>
      </c>
      <c r="Z877" s="5" t="n">
        <v>1</v>
      </c>
      <c r="AA877" s="5" t="str">
        <f aca="false">IF(Y877&gt;Z877,"Win",IF(Y877&lt;Z877,"Loss","Draw"))</f>
        <v>Loss</v>
      </c>
      <c r="AB877" s="5" t="s">
        <v>98</v>
      </c>
      <c r="AC877" s="5" t="s">
        <v>99</v>
      </c>
      <c r="AD877" s="5" t="s">
        <v>639</v>
      </c>
      <c r="AE877" s="5" t="s">
        <v>770</v>
      </c>
      <c r="AF877" s="5" t="str">
        <f aca="false">IF(AD877&lt;AE877,AD877,AE877)</f>
        <v>Archer Queen, Cannon, Earthquake, Ice Spirit, Royal Delivery, Royal Hogs, Skeletons, The Log</v>
      </c>
      <c r="AG877" s="5" t="str">
        <f aca="false">IF(AD877&lt;AE877,AE877,AD877)</f>
        <v>Bats, Bomb Tower, Fire Spirit, Magic Archer, Miner, Skeletons, The Log, Wall Breakers</v>
      </c>
      <c r="AH877" s="5" t="str">
        <f aca="false">IF(AD877=AF877,AA877,IF(AA877="Win","Loss",IF(AA877="Loss","Win","Draw")))</f>
        <v>Win</v>
      </c>
      <c r="AI877" s="5" t="s">
        <v>123</v>
      </c>
    </row>
    <row r="878" customFormat="false" ht="16.5" hidden="false" customHeight="true" outlineLevel="0" collapsed="false">
      <c r="A878" s="5" t="s">
        <v>2533</v>
      </c>
      <c r="B878" s="5" t="n">
        <v>2</v>
      </c>
      <c r="C878" s="5" t="s">
        <v>2516</v>
      </c>
      <c r="D878" s="5" t="s">
        <v>2517</v>
      </c>
      <c r="E878" s="5" t="s">
        <v>2534</v>
      </c>
      <c r="F878" s="5" t="s">
        <v>2535</v>
      </c>
      <c r="G878" s="5" t="s">
        <v>2537</v>
      </c>
      <c r="H878" s="5" t="s">
        <v>251</v>
      </c>
      <c r="I878" s="5" t="s">
        <v>209</v>
      </c>
      <c r="J878" s="5" t="s">
        <v>83</v>
      </c>
      <c r="K878" s="5" t="s">
        <v>149</v>
      </c>
      <c r="L878" s="5" t="s">
        <v>143</v>
      </c>
      <c r="M878" s="5" t="s">
        <v>88</v>
      </c>
      <c r="N878" s="5" t="s">
        <v>85</v>
      </c>
      <c r="O878" s="5" t="s">
        <v>91</v>
      </c>
      <c r="P878" s="5" t="s">
        <v>146</v>
      </c>
      <c r="Q878" s="5" t="s">
        <v>84</v>
      </c>
      <c r="R878" s="5" t="s">
        <v>128</v>
      </c>
      <c r="S878" s="5" t="s">
        <v>144</v>
      </c>
      <c r="T878" s="5" t="s">
        <v>97</v>
      </c>
      <c r="U878" s="5" t="s">
        <v>111</v>
      </c>
      <c r="V878" s="5" t="s">
        <v>130</v>
      </c>
      <c r="W878" s="5" t="s">
        <v>88</v>
      </c>
      <c r="X878" s="5" t="s">
        <v>107</v>
      </c>
      <c r="Y878" s="5" t="n">
        <v>1</v>
      </c>
      <c r="Z878" s="5" t="n">
        <v>0</v>
      </c>
      <c r="AA878" s="5" t="str">
        <f aca="false">IF(Y878&gt;Z878,"Win",IF(Y878&lt;Z878,"Loss","Draw"))</f>
        <v>Win</v>
      </c>
      <c r="AB878" s="5" t="s">
        <v>98</v>
      </c>
      <c r="AC878" s="5" t="s">
        <v>99</v>
      </c>
      <c r="AD878" s="5" t="s">
        <v>2538</v>
      </c>
      <c r="AE878" s="5" t="s">
        <v>448</v>
      </c>
      <c r="AF878" s="5" t="str">
        <f aca="false">IF(AD878&lt;AE878,AD878,AE878)</f>
        <v>Barbarian Barrel, Dark Prince, Graveyard, Ice Spirit, Musketeer, Poison, Skeleton Dragons, Tombstone</v>
      </c>
      <c r="AG878" s="5" t="str">
        <f aca="false">IF(AD878&lt;AE878,AE878,AD878)</f>
        <v>Bomber, Fire Spirit, Giant Snowball, Goblin Drill, Knight, Poison, Skeletons, Tesla</v>
      </c>
      <c r="AH878" s="5" t="str">
        <f aca="false">IF(AD878=AF878,AA878,IF(AA878="Win","Loss",IF(AA878="Loss","Win","Draw")))</f>
        <v>Win</v>
      </c>
      <c r="AI878" s="5" t="s">
        <v>123</v>
      </c>
    </row>
    <row r="879" customFormat="false" ht="16.5" hidden="false" customHeight="true" outlineLevel="0" collapsed="false">
      <c r="A879" s="5" t="s">
        <v>2533</v>
      </c>
      <c r="B879" s="5" t="n">
        <v>3</v>
      </c>
      <c r="C879" s="5" t="s">
        <v>2516</v>
      </c>
      <c r="D879" s="5" t="s">
        <v>2517</v>
      </c>
      <c r="E879" s="5" t="s">
        <v>2534</v>
      </c>
      <c r="F879" s="5" t="s">
        <v>2535</v>
      </c>
      <c r="G879" s="5" t="s">
        <v>2539</v>
      </c>
      <c r="H879" s="5" t="s">
        <v>81</v>
      </c>
      <c r="I879" s="5" t="s">
        <v>116</v>
      </c>
      <c r="J879" s="5" t="s">
        <v>115</v>
      </c>
      <c r="K879" s="5" t="s">
        <v>114</v>
      </c>
      <c r="L879" s="5" t="s">
        <v>117</v>
      </c>
      <c r="M879" s="5" t="s">
        <v>176</v>
      </c>
      <c r="N879" s="5" t="s">
        <v>119</v>
      </c>
      <c r="O879" s="5" t="s">
        <v>94</v>
      </c>
      <c r="P879" s="5" t="s">
        <v>118</v>
      </c>
      <c r="Q879" s="5" t="s">
        <v>115</v>
      </c>
      <c r="R879" s="5" t="s">
        <v>232</v>
      </c>
      <c r="S879" s="5" t="s">
        <v>271</v>
      </c>
      <c r="T879" s="5" t="s">
        <v>93</v>
      </c>
      <c r="U879" s="5" t="s">
        <v>154</v>
      </c>
      <c r="V879" s="5" t="s">
        <v>91</v>
      </c>
      <c r="W879" s="5" t="s">
        <v>182</v>
      </c>
      <c r="X879" s="5" t="s">
        <v>113</v>
      </c>
      <c r="Y879" s="5" t="n">
        <v>1</v>
      </c>
      <c r="Z879" s="5" t="n">
        <v>0</v>
      </c>
      <c r="AA879" s="5" t="str">
        <f aca="false">IF(Y879&gt;Z879,"Win",IF(Y879&lt;Z879,"Loss","Draw"))</f>
        <v>Win</v>
      </c>
      <c r="AB879" s="5" t="s">
        <v>98</v>
      </c>
      <c r="AC879" s="5" t="s">
        <v>99</v>
      </c>
      <c r="AD879" s="5" t="s">
        <v>2540</v>
      </c>
      <c r="AE879" s="5" t="s">
        <v>2541</v>
      </c>
      <c r="AF879" s="5" t="str">
        <f aca="false">IF(AD879&lt;AE879,AD879,AE879)</f>
        <v>Barbarian Barrel, Bomb Tower, Electro Spirit, Firecracker, Goblins, Hog Rider, Lightning, Mighty Miner</v>
      </c>
      <c r="AG879" s="5" t="str">
        <f aca="false">IF(AD879&lt;AE879,AE879,AD879)</f>
        <v>Cannon Cart, Dart Goblin, Fireball, Goblins, Minions, Mortar, Rascals, Skeleton Barrel</v>
      </c>
      <c r="AH879" s="5" t="str">
        <f aca="false">IF(AD879=AF879,AA879,IF(AA879="Win","Loss",IF(AA879="Loss","Win","Draw")))</f>
        <v>Loss</v>
      </c>
      <c r="AI879" s="5" t="s">
        <v>123</v>
      </c>
    </row>
    <row r="880" customFormat="false" ht="16.5" hidden="false" customHeight="true" outlineLevel="0" collapsed="false">
      <c r="A880" s="5" t="s">
        <v>2542</v>
      </c>
      <c r="B880" s="5" t="n">
        <v>1</v>
      </c>
      <c r="C880" s="5" t="s">
        <v>2516</v>
      </c>
      <c r="D880" s="5" t="s">
        <v>2517</v>
      </c>
      <c r="E880" s="5" t="s">
        <v>1193</v>
      </c>
      <c r="F880" s="5" t="s">
        <v>1194</v>
      </c>
      <c r="G880" s="5" t="s">
        <v>208</v>
      </c>
      <c r="H880" s="5" t="s">
        <v>81</v>
      </c>
      <c r="I880" s="5" t="s">
        <v>210</v>
      </c>
      <c r="J880" s="5" t="s">
        <v>199</v>
      </c>
      <c r="K880" s="5" t="s">
        <v>239</v>
      </c>
      <c r="L880" s="5" t="s">
        <v>146</v>
      </c>
      <c r="M880" s="5" t="s">
        <v>240</v>
      </c>
      <c r="N880" s="5" t="s">
        <v>202</v>
      </c>
      <c r="O880" s="5" t="s">
        <v>112</v>
      </c>
      <c r="P880" s="5" t="s">
        <v>227</v>
      </c>
      <c r="Q880" s="5" t="s">
        <v>168</v>
      </c>
      <c r="R880" s="5" t="s">
        <v>232</v>
      </c>
      <c r="S880" s="5" t="s">
        <v>169</v>
      </c>
      <c r="T880" s="5" t="s">
        <v>170</v>
      </c>
      <c r="U880" s="5" t="s">
        <v>97</v>
      </c>
      <c r="V880" s="5" t="s">
        <v>93</v>
      </c>
      <c r="W880" s="5" t="s">
        <v>167</v>
      </c>
      <c r="X880" s="5" t="s">
        <v>154</v>
      </c>
      <c r="Y880" s="5" t="n">
        <v>0</v>
      </c>
      <c r="Z880" s="5" t="n">
        <v>1</v>
      </c>
      <c r="AA880" s="5" t="str">
        <f aca="false">IF(Y880&gt;Z880,"Win",IF(Y880&lt;Z880,"Loss","Draw"))</f>
        <v>Loss</v>
      </c>
      <c r="AB880" s="5" t="s">
        <v>98</v>
      </c>
      <c r="AC880" s="5" t="s">
        <v>99</v>
      </c>
      <c r="AD880" s="5" t="s">
        <v>431</v>
      </c>
      <c r="AE880" s="5" t="s">
        <v>418</v>
      </c>
      <c r="AF880" s="5" t="str">
        <f aca="false">IF(AD880&lt;AE880,AD880,AE880)</f>
        <v>Arrows, Bandit, Battle Ram, Golden Knight, Mega Knight, Mother Witch, Skeleton Dragons, Zappies</v>
      </c>
      <c r="AG880" s="5" t="str">
        <f aca="false">IF(AD880&lt;AE880,AE880,AD880)</f>
        <v>Baby Dragon, Cannon, Electro Spirit, Lightning, Mighty Miner, Royal Hogs, Skeletons, The Log</v>
      </c>
      <c r="AH880" s="5" t="str">
        <f aca="false">IF(AD880=AF880,AA880,IF(AA880="Win","Loss",IF(AA880="Loss","Win","Draw")))</f>
        <v>Loss</v>
      </c>
      <c r="AI880" s="5" t="s">
        <v>123</v>
      </c>
    </row>
    <row r="881" customFormat="false" ht="16.5" hidden="false" customHeight="true" outlineLevel="0" collapsed="false">
      <c r="A881" s="5" t="s">
        <v>2542</v>
      </c>
      <c r="B881" s="5" t="n">
        <v>2</v>
      </c>
      <c r="C881" s="5" t="s">
        <v>2516</v>
      </c>
      <c r="D881" s="5" t="s">
        <v>2517</v>
      </c>
      <c r="E881" s="5" t="s">
        <v>1193</v>
      </c>
      <c r="F881" s="5" t="s">
        <v>1194</v>
      </c>
      <c r="G881" s="5" t="s">
        <v>2543</v>
      </c>
      <c r="H881" s="5" t="s">
        <v>81</v>
      </c>
      <c r="I881" s="5" t="s">
        <v>176</v>
      </c>
      <c r="J881" s="5" t="s">
        <v>83</v>
      </c>
      <c r="K881" s="5" t="s">
        <v>142</v>
      </c>
      <c r="L881" s="5" t="s">
        <v>87</v>
      </c>
      <c r="M881" s="5" t="s">
        <v>144</v>
      </c>
      <c r="N881" s="5" t="s">
        <v>143</v>
      </c>
      <c r="O881" s="5" t="s">
        <v>120</v>
      </c>
      <c r="P881" s="5" t="s">
        <v>111</v>
      </c>
      <c r="Q881" s="5" t="s">
        <v>82</v>
      </c>
      <c r="R881" s="5" t="s">
        <v>83</v>
      </c>
      <c r="S881" s="5" t="s">
        <v>144</v>
      </c>
      <c r="T881" s="5" t="s">
        <v>111</v>
      </c>
      <c r="U881" s="5" t="s">
        <v>87</v>
      </c>
      <c r="V881" s="5" t="s">
        <v>91</v>
      </c>
      <c r="W881" s="5" t="s">
        <v>85</v>
      </c>
      <c r="X881" s="5" t="s">
        <v>88</v>
      </c>
      <c r="Y881" s="5" t="n">
        <v>0</v>
      </c>
      <c r="Z881" s="5" t="n">
        <v>1</v>
      </c>
      <c r="AA881" s="5" t="str">
        <f aca="false">IF(Y881&gt;Z881,"Win",IF(Y881&lt;Z881,"Loss","Draw"))</f>
        <v>Loss</v>
      </c>
      <c r="AB881" s="5" t="s">
        <v>98</v>
      </c>
      <c r="AC881" s="5" t="s">
        <v>99</v>
      </c>
      <c r="AD881" s="5" t="s">
        <v>2544</v>
      </c>
      <c r="AE881" s="5" t="s">
        <v>2545</v>
      </c>
      <c r="AF881" s="5" t="str">
        <f aca="false">IF(AD881&lt;AE881,AD881,AE881)</f>
        <v>Archers, Barbarian Barrel, Berserker, Dark Prince, Fire Spirit, Graveyard, Poison, Tesla</v>
      </c>
      <c r="AG881" s="5" t="str">
        <f aca="false">IF(AD881&lt;AE881,AE881,AD881)</f>
        <v>Berserker, Dark Prince, Dart Goblin, Fire Spirit, Goblin Barrel, Ice Spirit, Royal Delivery, Tesla</v>
      </c>
      <c r="AH881" s="5" t="str">
        <f aca="false">IF(AD881=AF881,AA881,IF(AA881="Win","Loss",IF(AA881="Loss","Win","Draw")))</f>
        <v>Win</v>
      </c>
      <c r="AI881" s="5" t="s">
        <v>123</v>
      </c>
    </row>
    <row r="882" customFormat="false" ht="16.5" hidden="false" customHeight="true" outlineLevel="0" collapsed="false">
      <c r="A882" s="5" t="s">
        <v>2546</v>
      </c>
      <c r="B882" s="5" t="n">
        <v>1</v>
      </c>
      <c r="C882" s="5" t="s">
        <v>2516</v>
      </c>
      <c r="D882" s="5" t="s">
        <v>2517</v>
      </c>
      <c r="E882" s="5" t="s">
        <v>2547</v>
      </c>
      <c r="F882" s="5" t="s">
        <v>2548</v>
      </c>
      <c r="G882" s="5" t="s">
        <v>2549</v>
      </c>
      <c r="H882" s="5" t="s">
        <v>1394</v>
      </c>
      <c r="I882" s="5" t="s">
        <v>168</v>
      </c>
      <c r="J882" s="5" t="s">
        <v>83</v>
      </c>
      <c r="K882" s="5" t="s">
        <v>169</v>
      </c>
      <c r="L882" s="5" t="s">
        <v>170</v>
      </c>
      <c r="M882" s="5" t="s">
        <v>97</v>
      </c>
      <c r="N882" s="5" t="s">
        <v>93</v>
      </c>
      <c r="O882" s="5" t="s">
        <v>167</v>
      </c>
      <c r="P882" s="5" t="s">
        <v>154</v>
      </c>
      <c r="Q882" s="5" t="s">
        <v>144</v>
      </c>
      <c r="R882" s="5" t="s">
        <v>83</v>
      </c>
      <c r="S882" s="5" t="s">
        <v>82</v>
      </c>
      <c r="T882" s="5" t="s">
        <v>88</v>
      </c>
      <c r="U882" s="5" t="s">
        <v>87</v>
      </c>
      <c r="V882" s="5" t="s">
        <v>111</v>
      </c>
      <c r="W882" s="5" t="s">
        <v>91</v>
      </c>
      <c r="X882" s="5" t="s">
        <v>85</v>
      </c>
      <c r="Y882" s="5" t="n">
        <v>0</v>
      </c>
      <c r="Z882" s="5" t="n">
        <v>1</v>
      </c>
      <c r="AA882" s="5" t="str">
        <f aca="false">IF(Y882&gt;Z882,"Win",IF(Y882&lt;Z882,"Loss","Draw"))</f>
        <v>Loss</v>
      </c>
      <c r="AB882" s="5" t="s">
        <v>98</v>
      </c>
      <c r="AC882" s="5" t="s">
        <v>99</v>
      </c>
      <c r="AD882" s="5" t="s">
        <v>172</v>
      </c>
      <c r="AE882" s="5" t="s">
        <v>2545</v>
      </c>
      <c r="AF882" s="5" t="str">
        <f aca="false">IF(AD882&lt;AE882,AD882,AE882)</f>
        <v>Archers, Barbarian Barrel, Berserker, Dark Prince, Fire Spirit, Graveyard, Poison, Tesla</v>
      </c>
      <c r="AG882" s="5" t="str">
        <f aca="false">IF(AD882&lt;AE882,AE882,AD882)</f>
        <v>Baby Dragon, Cannon, Dark Prince, Electro Spirit, Lightning, Royal Hogs, Skeletons, The Log</v>
      </c>
      <c r="AH882" s="5" t="str">
        <f aca="false">IF(AD882=AF882,AA882,IF(AA882="Win","Loss",IF(AA882="Loss","Win","Draw")))</f>
        <v>Win</v>
      </c>
      <c r="AI882" s="5" t="s">
        <v>123</v>
      </c>
    </row>
    <row r="883" customFormat="false" ht="16.5" hidden="false" customHeight="true" outlineLevel="0" collapsed="false">
      <c r="A883" s="5" t="s">
        <v>2546</v>
      </c>
      <c r="B883" s="5" t="n">
        <v>2</v>
      </c>
      <c r="C883" s="5" t="s">
        <v>2516</v>
      </c>
      <c r="D883" s="5" t="s">
        <v>2517</v>
      </c>
      <c r="E883" s="5" t="s">
        <v>2547</v>
      </c>
      <c r="F883" s="5" t="s">
        <v>2548</v>
      </c>
      <c r="G883" s="5" t="s">
        <v>2550</v>
      </c>
      <c r="H883" s="5" t="s">
        <v>1394</v>
      </c>
      <c r="I883" s="5" t="s">
        <v>107</v>
      </c>
      <c r="J883" s="5" t="s">
        <v>128</v>
      </c>
      <c r="K883" s="5" t="s">
        <v>84</v>
      </c>
      <c r="L883" s="5" t="s">
        <v>88</v>
      </c>
      <c r="M883" s="5" t="s">
        <v>144</v>
      </c>
      <c r="N883" s="5" t="s">
        <v>87</v>
      </c>
      <c r="O883" s="5" t="s">
        <v>86</v>
      </c>
      <c r="P883" s="5" t="s">
        <v>111</v>
      </c>
      <c r="Q883" s="5" t="s">
        <v>116</v>
      </c>
      <c r="R883" s="5" t="s">
        <v>115</v>
      </c>
      <c r="S883" s="5" t="s">
        <v>114</v>
      </c>
      <c r="T883" s="5" t="s">
        <v>117</v>
      </c>
      <c r="U883" s="5" t="s">
        <v>167</v>
      </c>
      <c r="V883" s="5" t="s">
        <v>94</v>
      </c>
      <c r="W883" s="5" t="s">
        <v>119</v>
      </c>
      <c r="X883" s="5" t="s">
        <v>118</v>
      </c>
      <c r="Y883" s="5" t="n">
        <v>1</v>
      </c>
      <c r="Z883" s="5" t="n">
        <v>0</v>
      </c>
      <c r="AA883" s="5" t="str">
        <f aca="false">IF(Y883&gt;Z883,"Win",IF(Y883&lt;Z883,"Loss","Draw"))</f>
        <v>Win</v>
      </c>
      <c r="AB883" s="5" t="s">
        <v>98</v>
      </c>
      <c r="AC883" s="5" t="s">
        <v>99</v>
      </c>
      <c r="AD883" s="5" t="s">
        <v>2551</v>
      </c>
      <c r="AE883" s="5" t="s">
        <v>264</v>
      </c>
      <c r="AF883" s="5" t="str">
        <f aca="false">IF(AD883&lt;AE883,AD883,AE883)</f>
        <v>Berserker, Fire Spirit, Giant Snowball, Goblin Demolisher, Goblin Drill, Knight, Poison, Tesla</v>
      </c>
      <c r="AG883" s="5" t="str">
        <f aca="false">IF(AD883&lt;AE883,AE883,AD883)</f>
        <v>Cannon Cart, Fireball, Goblins, Minions, Mortar, Rascals, Skeleton Barrel, The Log</v>
      </c>
      <c r="AH883" s="5" t="str">
        <f aca="false">IF(AD883=AF883,AA883,IF(AA883="Win","Loss",IF(AA883="Loss","Win","Draw")))</f>
        <v>Win</v>
      </c>
      <c r="AI883" s="5" t="s">
        <v>123</v>
      </c>
    </row>
    <row r="884" customFormat="false" ht="16.5" hidden="false" customHeight="true" outlineLevel="0" collapsed="false">
      <c r="A884" s="5" t="s">
        <v>2546</v>
      </c>
      <c r="B884" s="5" t="n">
        <v>3</v>
      </c>
      <c r="C884" s="5" t="s">
        <v>2516</v>
      </c>
      <c r="D884" s="5" t="s">
        <v>2517</v>
      </c>
      <c r="E884" s="5" t="s">
        <v>2547</v>
      </c>
      <c r="F884" s="5" t="s">
        <v>2548</v>
      </c>
      <c r="G884" s="5" t="s">
        <v>2552</v>
      </c>
      <c r="H884" s="5" t="s">
        <v>81</v>
      </c>
      <c r="I884" s="5" t="s">
        <v>116</v>
      </c>
      <c r="J884" s="5" t="s">
        <v>115</v>
      </c>
      <c r="K884" s="5" t="s">
        <v>114</v>
      </c>
      <c r="L884" s="5" t="s">
        <v>117</v>
      </c>
      <c r="M884" s="5" t="s">
        <v>94</v>
      </c>
      <c r="N884" s="5" t="s">
        <v>119</v>
      </c>
      <c r="O884" s="5" t="s">
        <v>118</v>
      </c>
      <c r="P884" s="5" t="s">
        <v>91</v>
      </c>
      <c r="Q884" s="5" t="s">
        <v>239</v>
      </c>
      <c r="R884" s="5" t="s">
        <v>199</v>
      </c>
      <c r="S884" s="5" t="s">
        <v>210</v>
      </c>
      <c r="T884" s="5" t="s">
        <v>227</v>
      </c>
      <c r="U884" s="5" t="s">
        <v>109</v>
      </c>
      <c r="V884" s="5" t="s">
        <v>240</v>
      </c>
      <c r="W884" s="5" t="s">
        <v>202</v>
      </c>
      <c r="X884" s="5" t="s">
        <v>112</v>
      </c>
      <c r="Y884" s="5" t="n">
        <v>1</v>
      </c>
      <c r="Z884" s="5" t="n">
        <v>0</v>
      </c>
      <c r="AA884" s="5" t="str">
        <f aca="false">IF(Y884&gt;Z884,"Win",IF(Y884&lt;Z884,"Loss","Draw"))</f>
        <v>Win</v>
      </c>
      <c r="AB884" s="5" t="s">
        <v>98</v>
      </c>
      <c r="AC884" s="5" t="s">
        <v>99</v>
      </c>
      <c r="AD884" s="5" t="s">
        <v>185</v>
      </c>
      <c r="AE884" s="5" t="s">
        <v>242</v>
      </c>
      <c r="AF884" s="5" t="str">
        <f aca="false">IF(AD884&lt;AE884,AD884,AE884)</f>
        <v>Arrows, Bandit, Battle Ram, Golden Knight, Mega Knight, Mother Witch, Ronin, Zappies</v>
      </c>
      <c r="AG884" s="5" t="str">
        <f aca="false">IF(AD884&lt;AE884,AE884,AD884)</f>
        <v>Barbarian Barrel, Cannon Cart, Fireball, Goblins, Minions, Mortar, Rascals, Skeleton Barrel</v>
      </c>
      <c r="AH884" s="5" t="str">
        <f aca="false">IF(AD884=AF884,AA884,IF(AA884="Win","Loss",IF(AA884="Loss","Win","Draw")))</f>
        <v>Loss</v>
      </c>
      <c r="AI884" s="5" t="s">
        <v>123</v>
      </c>
    </row>
    <row r="885" customFormat="false" ht="16.5" hidden="false" customHeight="true" outlineLevel="0" collapsed="false">
      <c r="A885" s="5" t="s">
        <v>2553</v>
      </c>
      <c r="B885" s="5" t="n">
        <v>1</v>
      </c>
      <c r="C885" s="5" t="s">
        <v>2516</v>
      </c>
      <c r="D885" s="5" t="s">
        <v>2517</v>
      </c>
      <c r="E885" s="6" t="s">
        <v>2554</v>
      </c>
      <c r="F885" s="5" t="s">
        <v>2555</v>
      </c>
      <c r="G885" s="5" t="s">
        <v>2556</v>
      </c>
      <c r="H885" s="5" t="s">
        <v>251</v>
      </c>
      <c r="I885" s="5" t="s">
        <v>176</v>
      </c>
      <c r="J885" s="5" t="s">
        <v>232</v>
      </c>
      <c r="K885" s="5" t="s">
        <v>142</v>
      </c>
      <c r="L885" s="5" t="s">
        <v>87</v>
      </c>
      <c r="M885" s="5" t="s">
        <v>143</v>
      </c>
      <c r="N885" s="5" t="s">
        <v>113</v>
      </c>
      <c r="O885" s="5" t="s">
        <v>120</v>
      </c>
      <c r="P885" s="5" t="s">
        <v>140</v>
      </c>
      <c r="Q885" s="5" t="s">
        <v>375</v>
      </c>
      <c r="R885" s="5" t="s">
        <v>145</v>
      </c>
      <c r="S885" s="5" t="s">
        <v>135</v>
      </c>
      <c r="T885" s="5" t="s">
        <v>226</v>
      </c>
      <c r="U885" s="5" t="s">
        <v>327</v>
      </c>
      <c r="V885" s="5" t="s">
        <v>146</v>
      </c>
      <c r="W885" s="5" t="s">
        <v>336</v>
      </c>
      <c r="X885" s="5" t="s">
        <v>149</v>
      </c>
      <c r="Y885" s="5" t="n">
        <v>0</v>
      </c>
      <c r="Z885" s="5" t="n">
        <v>1</v>
      </c>
      <c r="AA885" s="5" t="str">
        <f aca="false">IF(Y885&gt;Z885,"Win",IF(Y885&lt;Z885,"Loss","Draw"))</f>
        <v>Loss</v>
      </c>
      <c r="AB885" s="5" t="s">
        <v>98</v>
      </c>
      <c r="AC885" s="5" t="s">
        <v>99</v>
      </c>
      <c r="AD885" s="5" t="s">
        <v>2557</v>
      </c>
      <c r="AE885" s="5" t="s">
        <v>450</v>
      </c>
      <c r="AF885" s="5" t="str">
        <f aca="false">IF(AD885&lt;AE885,AD885,AE885)</f>
        <v>Balloon, Executioner, Giant Skeleton, Miner, Skeleton Dragons, Tombstone, Tornado, Zap</v>
      </c>
      <c r="AG885" s="5" t="str">
        <f aca="false">IF(AD885&lt;AE885,AE885,AD885)</f>
        <v>Berserker, Bomb Tower, Dart Goblin, Goblin Barrel, Ice Spirit, Mighty Miner, Royal Delivery, Wall Breakers</v>
      </c>
      <c r="AH885" s="5" t="str">
        <f aca="false">IF(AD885=AF885,AA885,IF(AA885="Win","Loss",IF(AA885="Loss","Win","Draw")))</f>
        <v>Win</v>
      </c>
      <c r="AI885" s="5" t="s">
        <v>123</v>
      </c>
    </row>
    <row r="886" customFormat="false" ht="16.5" hidden="false" customHeight="true" outlineLevel="0" collapsed="false">
      <c r="A886" s="5" t="s">
        <v>2553</v>
      </c>
      <c r="B886" s="5" t="n">
        <v>2</v>
      </c>
      <c r="C886" s="5" t="s">
        <v>2516</v>
      </c>
      <c r="D886" s="5" t="s">
        <v>2517</v>
      </c>
      <c r="E886" s="6" t="s">
        <v>2554</v>
      </c>
      <c r="F886" s="5" t="s">
        <v>2555</v>
      </c>
      <c r="G886" s="5" t="s">
        <v>2558</v>
      </c>
      <c r="H886" s="5" t="s">
        <v>81</v>
      </c>
      <c r="I886" s="5" t="s">
        <v>90</v>
      </c>
      <c r="J886" s="5" t="s">
        <v>213</v>
      </c>
      <c r="K886" s="5" t="s">
        <v>149</v>
      </c>
      <c r="L886" s="5" t="s">
        <v>146</v>
      </c>
      <c r="M886" s="5" t="s">
        <v>227</v>
      </c>
      <c r="N886" s="5" t="s">
        <v>91</v>
      </c>
      <c r="O886" s="5" t="s">
        <v>95</v>
      </c>
      <c r="P886" s="5" t="s">
        <v>94</v>
      </c>
      <c r="Q886" s="5" t="s">
        <v>239</v>
      </c>
      <c r="R886" s="5" t="s">
        <v>199</v>
      </c>
      <c r="S886" s="5" t="s">
        <v>210</v>
      </c>
      <c r="T886" s="5" t="s">
        <v>227</v>
      </c>
      <c r="U886" s="5" t="s">
        <v>109</v>
      </c>
      <c r="V886" s="5" t="s">
        <v>202</v>
      </c>
      <c r="W886" s="5" t="s">
        <v>112</v>
      </c>
      <c r="X886" s="5" t="s">
        <v>240</v>
      </c>
      <c r="Y886" s="5" t="n">
        <v>1</v>
      </c>
      <c r="Z886" s="5" t="n">
        <v>0</v>
      </c>
      <c r="AA886" s="5" t="str">
        <f aca="false">IF(Y886&gt;Z886,"Win",IF(Y886&lt;Z886,"Loss","Draw"))</f>
        <v>Win</v>
      </c>
      <c r="AB886" s="5" t="s">
        <v>98</v>
      </c>
      <c r="AC886" s="5" t="s">
        <v>99</v>
      </c>
      <c r="AD886" s="5" t="s">
        <v>2559</v>
      </c>
      <c r="AE886" s="5" t="s">
        <v>242</v>
      </c>
      <c r="AF886" s="5" t="str">
        <f aca="false">IF(AD886&lt;AE886,AD886,AE886)</f>
        <v>Arrows, Bandit, Battle Ram, Golden Knight, Mega Knight, Mother Witch, Ronin, Zappies</v>
      </c>
      <c r="AG886" s="5" t="str">
        <f aca="false">IF(AD886&lt;AE886,AE886,AD886)</f>
        <v>Barbarian Barrel, Bowler, Fireball, Fisherman, Mother Witch, Royal Giant, Skeleton Dragons, Tombstone</v>
      </c>
      <c r="AH886" s="5" t="str">
        <f aca="false">IF(AD886=AF886,AA886,IF(AA886="Win","Loss",IF(AA886="Loss","Win","Draw")))</f>
        <v>Loss</v>
      </c>
      <c r="AI886" s="5" t="s">
        <v>123</v>
      </c>
    </row>
    <row r="887" customFormat="false" ht="16.5" hidden="false" customHeight="true" outlineLevel="0" collapsed="false">
      <c r="A887" s="5" t="s">
        <v>2553</v>
      </c>
      <c r="B887" s="5" t="n">
        <v>3</v>
      </c>
      <c r="C887" s="5" t="s">
        <v>2516</v>
      </c>
      <c r="D887" s="5" t="s">
        <v>2517</v>
      </c>
      <c r="E887" s="6" t="s">
        <v>2554</v>
      </c>
      <c r="F887" s="5" t="s">
        <v>2555</v>
      </c>
      <c r="G887" s="5" t="s">
        <v>2560</v>
      </c>
      <c r="H887" s="5" t="s">
        <v>81</v>
      </c>
      <c r="I887" s="5" t="s">
        <v>116</v>
      </c>
      <c r="J887" s="5" t="s">
        <v>115</v>
      </c>
      <c r="K887" s="5" t="s">
        <v>114</v>
      </c>
      <c r="L887" s="5" t="s">
        <v>128</v>
      </c>
      <c r="M887" s="5" t="s">
        <v>118</v>
      </c>
      <c r="N887" s="5" t="s">
        <v>88</v>
      </c>
      <c r="O887" s="5" t="s">
        <v>119</v>
      </c>
      <c r="P887" s="5" t="s">
        <v>82</v>
      </c>
      <c r="Q887" s="5" t="s">
        <v>82</v>
      </c>
      <c r="R887" s="5" t="s">
        <v>83</v>
      </c>
      <c r="S887" s="5" t="s">
        <v>144</v>
      </c>
      <c r="T887" s="5" t="s">
        <v>88</v>
      </c>
      <c r="U887" s="5" t="s">
        <v>91</v>
      </c>
      <c r="V887" s="5" t="s">
        <v>85</v>
      </c>
      <c r="W887" s="5" t="s">
        <v>143</v>
      </c>
      <c r="X887" s="5" t="s">
        <v>87</v>
      </c>
      <c r="Y887" s="5" t="n">
        <v>1</v>
      </c>
      <c r="Z887" s="5" t="n">
        <v>0</v>
      </c>
      <c r="AA887" s="5" t="str">
        <f aca="false">IF(Y887&gt;Z887,"Win",IF(Y887&lt;Z887,"Loss","Draw"))</f>
        <v>Win</v>
      </c>
      <c r="AB887" s="5" t="s">
        <v>98</v>
      </c>
      <c r="AC887" s="5" t="s">
        <v>99</v>
      </c>
      <c r="AD887" s="5" t="s">
        <v>2561</v>
      </c>
      <c r="AE887" s="5" t="s">
        <v>500</v>
      </c>
      <c r="AF887" s="5" t="str">
        <f aca="false">IF(AD887&lt;AE887,AD887,AE887)</f>
        <v>Archers, Barbarian Barrel, Berserker, Dark Prince, Graveyard, Ice Spirit, Poison, Tesla</v>
      </c>
      <c r="AG887" s="5" t="str">
        <f aca="false">IF(AD887&lt;AE887,AE887,AD887)</f>
        <v>Archers, Cannon Cart, Goblins, Knight, Mortar, Poison, Rascals, Skeleton Barrel</v>
      </c>
      <c r="AH887" s="5" t="str">
        <f aca="false">IF(AD887=AF887,AA887,IF(AA887="Win","Loss",IF(AA887="Loss","Win","Draw")))</f>
        <v>Loss</v>
      </c>
      <c r="AI887" s="5" t="s">
        <v>123</v>
      </c>
    </row>
    <row r="888" customFormat="false" ht="16.5" hidden="false" customHeight="true" outlineLevel="0" collapsed="false">
      <c r="A888" s="5" t="s">
        <v>2562</v>
      </c>
      <c r="B888" s="5" t="n">
        <v>1</v>
      </c>
      <c r="C888" s="5" t="s">
        <v>2516</v>
      </c>
      <c r="D888" s="5" t="s">
        <v>2517</v>
      </c>
      <c r="E888" s="5" t="s">
        <v>856</v>
      </c>
      <c r="F888" s="5" t="s">
        <v>857</v>
      </c>
      <c r="G888" s="5" t="s">
        <v>2563</v>
      </c>
      <c r="H888" s="5" t="s">
        <v>81</v>
      </c>
      <c r="I888" s="5" t="s">
        <v>239</v>
      </c>
      <c r="J888" s="5" t="s">
        <v>199</v>
      </c>
      <c r="K888" s="5" t="s">
        <v>210</v>
      </c>
      <c r="L888" s="5" t="s">
        <v>227</v>
      </c>
      <c r="M888" s="5" t="s">
        <v>146</v>
      </c>
      <c r="N888" s="5" t="s">
        <v>202</v>
      </c>
      <c r="O888" s="5" t="s">
        <v>112</v>
      </c>
      <c r="P888" s="5" t="s">
        <v>240</v>
      </c>
      <c r="Q888" s="5" t="s">
        <v>132</v>
      </c>
      <c r="R888" s="5" t="s">
        <v>91</v>
      </c>
      <c r="S888" s="5" t="s">
        <v>200</v>
      </c>
      <c r="T888" s="5" t="s">
        <v>90</v>
      </c>
      <c r="U888" s="5" t="s">
        <v>365</v>
      </c>
      <c r="V888" s="5" t="s">
        <v>94</v>
      </c>
      <c r="W888" s="5" t="s">
        <v>174</v>
      </c>
      <c r="X888" s="5" t="s">
        <v>93</v>
      </c>
      <c r="Y888" s="5" t="n">
        <v>1</v>
      </c>
      <c r="Z888" s="5" t="n">
        <v>0</v>
      </c>
      <c r="AA888" s="5" t="str">
        <f aca="false">IF(Y888&gt;Z888,"Win",IF(Y888&lt;Z888,"Loss","Draw"))</f>
        <v>Win</v>
      </c>
      <c r="AB888" s="5" t="s">
        <v>98</v>
      </c>
      <c r="AC888" s="5" t="s">
        <v>99</v>
      </c>
      <c r="AD888" s="5" t="s">
        <v>431</v>
      </c>
      <c r="AE888" s="5" t="s">
        <v>488</v>
      </c>
      <c r="AF888" s="5" t="str">
        <f aca="false">IF(AD888&lt;AE888,AD888,AE888)</f>
        <v>Arrows, Bandit, Battle Ram, Golden Knight, Mega Knight, Mother Witch, Skeleton Dragons, Zappies</v>
      </c>
      <c r="AG888" s="5" t="str">
        <f aca="false">IF(AD888&lt;AE888,AE888,AD888)</f>
        <v>Barbarian Barrel, Electro Spirit, Fireball, Goblin Cage, Heal Spirit, Lumberjack, Phoenix, Royal Giant</v>
      </c>
      <c r="AH888" s="5" t="str">
        <f aca="false">IF(AD888=AF888,AA888,IF(AA888="Win","Loss",IF(AA888="Loss","Win","Draw")))</f>
        <v>Win</v>
      </c>
      <c r="AI888" s="5" t="s">
        <v>123</v>
      </c>
    </row>
    <row r="889" customFormat="false" ht="16.5" hidden="false" customHeight="true" outlineLevel="0" collapsed="false">
      <c r="A889" s="5" t="s">
        <v>2562</v>
      </c>
      <c r="B889" s="5" t="n">
        <v>2</v>
      </c>
      <c r="C889" s="5" t="s">
        <v>2516</v>
      </c>
      <c r="D889" s="5" t="s">
        <v>2517</v>
      </c>
      <c r="E889" s="5" t="s">
        <v>856</v>
      </c>
      <c r="F889" s="5" t="s">
        <v>857</v>
      </c>
      <c r="G889" s="5" t="s">
        <v>2564</v>
      </c>
      <c r="H889" s="5" t="s">
        <v>81</v>
      </c>
      <c r="I889" s="5" t="s">
        <v>140</v>
      </c>
      <c r="J889" s="5" t="s">
        <v>141</v>
      </c>
      <c r="K889" s="5" t="s">
        <v>225</v>
      </c>
      <c r="L889" s="5" t="s">
        <v>97</v>
      </c>
      <c r="M889" s="5" t="s">
        <v>226</v>
      </c>
      <c r="N889" s="5" t="s">
        <v>111</v>
      </c>
      <c r="O889" s="5" t="s">
        <v>113</v>
      </c>
      <c r="P889" s="5" t="s">
        <v>167</v>
      </c>
      <c r="Q889" s="5" t="s">
        <v>82</v>
      </c>
      <c r="R889" s="5" t="s">
        <v>213</v>
      </c>
      <c r="S889" s="5" t="s">
        <v>84</v>
      </c>
      <c r="T889" s="5" t="s">
        <v>85</v>
      </c>
      <c r="U889" s="5" t="s">
        <v>156</v>
      </c>
      <c r="V889" s="5" t="s">
        <v>83</v>
      </c>
      <c r="W889" s="5" t="s">
        <v>112</v>
      </c>
      <c r="X889" s="5" t="s">
        <v>97</v>
      </c>
      <c r="Y889" s="5" t="n">
        <v>0</v>
      </c>
      <c r="Z889" s="5" t="n">
        <v>1</v>
      </c>
      <c r="AA889" s="5" t="str">
        <f aca="false">IF(Y889&gt;Z889,"Win",IF(Y889&lt;Z889,"Loss","Draw"))</f>
        <v>Loss</v>
      </c>
      <c r="AB889" s="5" t="s">
        <v>98</v>
      </c>
      <c r="AC889" s="5" t="s">
        <v>99</v>
      </c>
      <c r="AD889" s="5" t="s">
        <v>639</v>
      </c>
      <c r="AE889" s="5" t="s">
        <v>2565</v>
      </c>
      <c r="AF889" s="5" t="str">
        <f aca="false">IF(AD889&lt;AE889,AD889,AE889)</f>
        <v>Archers, Arrows, Bowler, Dark Prince, Giant, Giant Snowball, Graveyard, Skeletons</v>
      </c>
      <c r="AG889" s="5" t="str">
        <f aca="false">IF(AD889&lt;AE889,AE889,AD889)</f>
        <v>Bats, Bomb Tower, Fire Spirit, Magic Archer, Miner, Skeletons, The Log, Wall Breakers</v>
      </c>
      <c r="AH889" s="5" t="str">
        <f aca="false">IF(AD889=AF889,AA889,IF(AA889="Win","Loss",IF(AA889="Loss","Win","Draw")))</f>
        <v>Win</v>
      </c>
      <c r="AI889" s="5" t="s">
        <v>123</v>
      </c>
    </row>
    <row r="890" customFormat="false" ht="16.5" hidden="false" customHeight="true" outlineLevel="0" collapsed="false">
      <c r="A890" s="5" t="s">
        <v>2562</v>
      </c>
      <c r="B890" s="5" t="n">
        <v>3</v>
      </c>
      <c r="C890" s="5" t="s">
        <v>2516</v>
      </c>
      <c r="D890" s="5" t="s">
        <v>2517</v>
      </c>
      <c r="E890" s="5" t="s">
        <v>856</v>
      </c>
      <c r="F890" s="5" t="s">
        <v>857</v>
      </c>
      <c r="G890" s="5" t="s">
        <v>2566</v>
      </c>
      <c r="H890" s="5" t="s">
        <v>81</v>
      </c>
      <c r="I890" s="5" t="s">
        <v>82</v>
      </c>
      <c r="J890" s="5" t="s">
        <v>83</v>
      </c>
      <c r="K890" s="5" t="s">
        <v>144</v>
      </c>
      <c r="L890" s="5" t="s">
        <v>88</v>
      </c>
      <c r="M890" s="5" t="s">
        <v>91</v>
      </c>
      <c r="N890" s="5" t="s">
        <v>85</v>
      </c>
      <c r="O890" s="5" t="s">
        <v>143</v>
      </c>
      <c r="P890" s="5" t="s">
        <v>87</v>
      </c>
      <c r="Q890" s="5" t="s">
        <v>176</v>
      </c>
      <c r="R890" s="5" t="s">
        <v>175</v>
      </c>
      <c r="S890" s="5" t="s">
        <v>142</v>
      </c>
      <c r="T890" s="5" t="s">
        <v>140</v>
      </c>
      <c r="U890" s="5" t="s">
        <v>111</v>
      </c>
      <c r="V890" s="5" t="s">
        <v>143</v>
      </c>
      <c r="W890" s="5" t="s">
        <v>167</v>
      </c>
      <c r="X890" s="5" t="s">
        <v>144</v>
      </c>
      <c r="Y890" s="5" t="n">
        <v>1</v>
      </c>
      <c r="Z890" s="5" t="n">
        <v>0</v>
      </c>
      <c r="AA890" s="5" t="str">
        <f aca="false">IF(Y890&gt;Z890,"Win",IF(Y890&lt;Z890,"Loss","Draw"))</f>
        <v>Win</v>
      </c>
      <c r="AB890" s="5" t="s">
        <v>98</v>
      </c>
      <c r="AC890" s="5" t="s">
        <v>99</v>
      </c>
      <c r="AD890" s="5" t="s">
        <v>500</v>
      </c>
      <c r="AE890" s="5" t="s">
        <v>2567</v>
      </c>
      <c r="AF890" s="5" t="str">
        <f aca="false">IF(AD890&lt;AE890,AD890,AE890)</f>
        <v>Archers, Barbarian Barrel, Berserker, Dark Prince, Graveyard, Ice Spirit, Poison, Tesla</v>
      </c>
      <c r="AG890" s="5" t="str">
        <f aca="false">IF(AD890&lt;AE890,AE890,AD890)</f>
        <v>Boss Bandit, Dart Goblin, Fire Spirit, Goblin Barrel, Ice Spirit, Tesla, The Log, Wall Breakers</v>
      </c>
      <c r="AH890" s="5" t="str">
        <f aca="false">IF(AD890=AF890,AA890,IF(AA890="Win","Loss",IF(AA890="Loss","Win","Draw")))</f>
        <v>Win</v>
      </c>
      <c r="AI890" s="5" t="s">
        <v>123</v>
      </c>
    </row>
    <row r="891" customFormat="false" ht="16.5" hidden="false" customHeight="true" outlineLevel="0" collapsed="false">
      <c r="A891" s="5" t="s">
        <v>2568</v>
      </c>
      <c r="B891" s="5" t="n">
        <v>1</v>
      </c>
      <c r="C891" s="5" t="s">
        <v>2516</v>
      </c>
      <c r="D891" s="5" t="s">
        <v>2517</v>
      </c>
      <c r="E891" s="5" t="s">
        <v>2569</v>
      </c>
      <c r="F891" s="5" t="s">
        <v>2570</v>
      </c>
      <c r="G891" s="5" t="s">
        <v>2571</v>
      </c>
      <c r="H891" s="5" t="s">
        <v>81</v>
      </c>
      <c r="I891" s="5" t="s">
        <v>90</v>
      </c>
      <c r="J891" s="5" t="s">
        <v>181</v>
      </c>
      <c r="K891" s="5" t="s">
        <v>91</v>
      </c>
      <c r="L891" s="5" t="s">
        <v>94</v>
      </c>
      <c r="M891" s="5" t="s">
        <v>146</v>
      </c>
      <c r="N891" s="5" t="s">
        <v>227</v>
      </c>
      <c r="O891" s="5" t="s">
        <v>95</v>
      </c>
      <c r="P891" s="5" t="s">
        <v>149</v>
      </c>
      <c r="Q891" s="5" t="s">
        <v>140</v>
      </c>
      <c r="R891" s="5" t="s">
        <v>141</v>
      </c>
      <c r="S891" s="5" t="s">
        <v>225</v>
      </c>
      <c r="T891" s="5" t="s">
        <v>120</v>
      </c>
      <c r="U891" s="5" t="s">
        <v>111</v>
      </c>
      <c r="V891" s="5" t="s">
        <v>226</v>
      </c>
      <c r="W891" s="5" t="s">
        <v>87</v>
      </c>
      <c r="X891" s="5" t="s">
        <v>113</v>
      </c>
      <c r="Y891" s="5" t="n">
        <v>0</v>
      </c>
      <c r="Z891" s="5" t="n">
        <v>1</v>
      </c>
      <c r="AA891" s="5" t="str">
        <f aca="false">IF(Y891&gt;Z891,"Win",IF(Y891&lt;Z891,"Loss","Draw"))</f>
        <v>Loss</v>
      </c>
      <c r="AB891" s="5" t="s">
        <v>98</v>
      </c>
      <c r="AC891" s="5" t="s">
        <v>99</v>
      </c>
      <c r="AD891" s="5" t="s">
        <v>252</v>
      </c>
      <c r="AE891" s="5" t="s">
        <v>228</v>
      </c>
      <c r="AF891" s="5" t="str">
        <f aca="false">IF(AD891&lt;AE891,AD891,AE891)</f>
        <v>Barbarian Barrel, Fireball, Fisherman, Monk, Mother Witch, Royal Giant, Skeleton Dragons, Tombstone</v>
      </c>
      <c r="AG891" s="5" t="str">
        <f aca="false">IF(AD891&lt;AE891,AE891,AD891)</f>
        <v>Bats, Berserker, Bomb Tower, Fire Spirit, Magic Archer, Miner, Royal Delivery, Wall Breakers</v>
      </c>
      <c r="AH891" s="5" t="str">
        <f aca="false">IF(AD891=AF891,AA891,IF(AA891="Win","Loss",IF(AA891="Loss","Win","Draw")))</f>
        <v>Loss</v>
      </c>
      <c r="AI891" s="5" t="s">
        <v>123</v>
      </c>
    </row>
    <row r="892" customFormat="false" ht="16.5" hidden="false" customHeight="true" outlineLevel="0" collapsed="false">
      <c r="A892" s="5" t="s">
        <v>2568</v>
      </c>
      <c r="B892" s="5" t="n">
        <v>2</v>
      </c>
      <c r="C892" s="5" t="s">
        <v>2516</v>
      </c>
      <c r="D892" s="5" t="s">
        <v>2517</v>
      </c>
      <c r="E892" s="5" t="s">
        <v>2569</v>
      </c>
      <c r="F892" s="5" t="s">
        <v>2570</v>
      </c>
      <c r="G892" s="5" t="s">
        <v>2572</v>
      </c>
      <c r="H892" s="5" t="s">
        <v>372</v>
      </c>
      <c r="I892" s="5" t="s">
        <v>210</v>
      </c>
      <c r="J892" s="5" t="s">
        <v>209</v>
      </c>
      <c r="K892" s="5" t="s">
        <v>144</v>
      </c>
      <c r="L892" s="5" t="s">
        <v>167</v>
      </c>
      <c r="M892" s="5" t="s">
        <v>93</v>
      </c>
      <c r="N892" s="5" t="s">
        <v>182</v>
      </c>
      <c r="O892" s="5" t="s">
        <v>154</v>
      </c>
      <c r="P892" s="5" t="s">
        <v>87</v>
      </c>
      <c r="Q892" s="5" t="s">
        <v>271</v>
      </c>
      <c r="R892" s="5" t="s">
        <v>181</v>
      </c>
      <c r="S892" s="5" t="s">
        <v>170</v>
      </c>
      <c r="T892" s="5" t="s">
        <v>93</v>
      </c>
      <c r="U892" s="5" t="s">
        <v>97</v>
      </c>
      <c r="V892" s="5" t="s">
        <v>167</v>
      </c>
      <c r="W892" s="5" t="s">
        <v>182</v>
      </c>
      <c r="X892" s="5" t="s">
        <v>183</v>
      </c>
      <c r="Y892" s="5" t="n">
        <v>1</v>
      </c>
      <c r="Z892" s="5" t="n">
        <v>0</v>
      </c>
      <c r="AA892" s="5" t="str">
        <f aca="false">IF(Y892&gt;Z892,"Win",IF(Y892&lt;Z892,"Loss","Draw"))</f>
        <v>Win</v>
      </c>
      <c r="AB892" s="5" t="s">
        <v>98</v>
      </c>
      <c r="AC892" s="5" t="s">
        <v>99</v>
      </c>
      <c r="AD892" s="5" t="s">
        <v>2573</v>
      </c>
      <c r="AE892" s="5" t="s">
        <v>2574</v>
      </c>
      <c r="AF892" s="5" t="str">
        <f aca="false">IF(AD892&lt;AE892,AD892,AE892)</f>
        <v>Berserker, Electro Spirit, Hog Rider, Lightning, Mega Knight, Musketeer, Tesla, The Log</v>
      </c>
      <c r="AG892" s="5" t="str">
        <f aca="false">IF(AD892&lt;AE892,AE892,AD892)</f>
        <v>Cannon, Earthquake, Electro Spirit, Firecracker, Hog Rider, Monk, Skeletons, The Log</v>
      </c>
      <c r="AH892" s="5" t="str">
        <f aca="false">IF(AD892=AF892,AA892,IF(AA892="Win","Loss",IF(AA892="Loss","Win","Draw")))</f>
        <v>Win</v>
      </c>
      <c r="AI892" s="5" t="s">
        <v>123</v>
      </c>
    </row>
    <row r="893" customFormat="false" ht="16.5" hidden="false" customHeight="true" outlineLevel="0" collapsed="false">
      <c r="A893" s="5" t="s">
        <v>2568</v>
      </c>
      <c r="B893" s="5" t="n">
        <v>3</v>
      </c>
      <c r="C893" s="5" t="s">
        <v>2516</v>
      </c>
      <c r="D893" s="5" t="s">
        <v>2517</v>
      </c>
      <c r="E893" s="5" t="s">
        <v>2569</v>
      </c>
      <c r="F893" s="5" t="s">
        <v>2570</v>
      </c>
      <c r="G893" s="5" t="s">
        <v>2575</v>
      </c>
      <c r="H893" s="5" t="s">
        <v>81</v>
      </c>
      <c r="I893" s="5" t="s">
        <v>140</v>
      </c>
      <c r="J893" s="5" t="s">
        <v>232</v>
      </c>
      <c r="K893" s="5" t="s">
        <v>142</v>
      </c>
      <c r="L893" s="5" t="s">
        <v>97</v>
      </c>
      <c r="M893" s="5" t="s">
        <v>111</v>
      </c>
      <c r="N893" s="5" t="s">
        <v>120</v>
      </c>
      <c r="O893" s="5" t="s">
        <v>113</v>
      </c>
      <c r="P893" s="5" t="s">
        <v>176</v>
      </c>
      <c r="Q893" s="5" t="s">
        <v>210</v>
      </c>
      <c r="R893" s="5" t="s">
        <v>199</v>
      </c>
      <c r="S893" s="5" t="s">
        <v>239</v>
      </c>
      <c r="T893" s="5" t="s">
        <v>393</v>
      </c>
      <c r="U893" s="5" t="s">
        <v>227</v>
      </c>
      <c r="V893" s="5" t="s">
        <v>112</v>
      </c>
      <c r="W893" s="5" t="s">
        <v>240</v>
      </c>
      <c r="X893" s="5" t="s">
        <v>92</v>
      </c>
      <c r="Y893" s="5" t="n">
        <v>1</v>
      </c>
      <c r="Z893" s="5" t="n">
        <v>0</v>
      </c>
      <c r="AA893" s="5" t="str">
        <f aca="false">IF(Y893&gt;Z893,"Win",IF(Y893&lt;Z893,"Loss","Draw"))</f>
        <v>Win</v>
      </c>
      <c r="AB893" s="5" t="s">
        <v>98</v>
      </c>
      <c r="AC893" s="5" t="s">
        <v>99</v>
      </c>
      <c r="AD893" s="5" t="s">
        <v>2576</v>
      </c>
      <c r="AE893" s="5" t="s">
        <v>2577</v>
      </c>
      <c r="AF893" s="5" t="str">
        <f aca="false">IF(AD893&lt;AE893,AD893,AE893)</f>
        <v>Arrows, Bandit, Battle Ram, Electro Wizard, Golden Knight, Mega Knight, Mother Witch, Royal Ghost</v>
      </c>
      <c r="AG893" s="5" t="str">
        <f aca="false">IF(AD893&lt;AE893,AE893,AD893)</f>
        <v>Bomb Tower, Dart Goblin, Fire Spirit, Goblin Barrel, Mighty Miner, Royal Delivery, Skeletons, Wall Breakers</v>
      </c>
      <c r="AH893" s="5" t="str">
        <f aca="false">IF(AD893=AF893,AA893,IF(AA893="Win","Loss",IF(AA893="Loss","Win","Draw")))</f>
        <v>Loss</v>
      </c>
      <c r="AI893" s="5" t="s">
        <v>123</v>
      </c>
    </row>
    <row r="894" customFormat="false" ht="16.5" hidden="false" customHeight="true" outlineLevel="0" collapsed="false">
      <c r="A894" s="5" t="s">
        <v>2578</v>
      </c>
      <c r="B894" s="5" t="n">
        <v>1</v>
      </c>
      <c r="C894" s="5" t="s">
        <v>2516</v>
      </c>
      <c r="D894" s="5" t="s">
        <v>2517</v>
      </c>
      <c r="E894" s="5" t="s">
        <v>2207</v>
      </c>
      <c r="F894" s="5" t="s">
        <v>2208</v>
      </c>
      <c r="G894" s="5" t="s">
        <v>2579</v>
      </c>
      <c r="H894" s="5" t="s">
        <v>372</v>
      </c>
      <c r="I894" s="5" t="s">
        <v>116</v>
      </c>
      <c r="J894" s="5" t="s">
        <v>115</v>
      </c>
      <c r="K894" s="5" t="s">
        <v>114</v>
      </c>
      <c r="L894" s="5" t="s">
        <v>117</v>
      </c>
      <c r="M894" s="5" t="s">
        <v>91</v>
      </c>
      <c r="N894" s="5" t="s">
        <v>94</v>
      </c>
      <c r="O894" s="5" t="s">
        <v>119</v>
      </c>
      <c r="P894" s="5" t="s">
        <v>118</v>
      </c>
      <c r="Q894" s="5" t="s">
        <v>169</v>
      </c>
      <c r="R894" s="5" t="s">
        <v>109</v>
      </c>
      <c r="S894" s="5" t="s">
        <v>168</v>
      </c>
      <c r="T894" s="5" t="s">
        <v>93</v>
      </c>
      <c r="U894" s="5" t="s">
        <v>97</v>
      </c>
      <c r="V894" s="5" t="s">
        <v>170</v>
      </c>
      <c r="W894" s="5" t="s">
        <v>167</v>
      </c>
      <c r="X894" s="5" t="s">
        <v>154</v>
      </c>
      <c r="Y894" s="5" t="n">
        <v>1</v>
      </c>
      <c r="Z894" s="5" t="n">
        <v>0</v>
      </c>
      <c r="AA894" s="5" t="str">
        <f aca="false">IF(Y894&gt;Z894,"Win",IF(Y894&lt;Z894,"Loss","Draw"))</f>
        <v>Win</v>
      </c>
      <c r="AB894" s="5" t="s">
        <v>98</v>
      </c>
      <c r="AC894" s="5" t="s">
        <v>99</v>
      </c>
      <c r="AD894" s="5" t="s">
        <v>185</v>
      </c>
      <c r="AE894" s="5" t="s">
        <v>2580</v>
      </c>
      <c r="AF894" s="5" t="str">
        <f aca="false">IF(AD894&lt;AE894,AD894,AE894)</f>
        <v>Baby Dragon, Cannon, Electro Spirit, Lightning, Ronin, Royal Hogs, Skeletons, The Log</v>
      </c>
      <c r="AG894" s="5" t="str">
        <f aca="false">IF(AD894&lt;AE894,AE894,AD894)</f>
        <v>Barbarian Barrel, Cannon Cart, Fireball, Goblins, Minions, Mortar, Rascals, Skeleton Barrel</v>
      </c>
      <c r="AH894" s="5" t="str">
        <f aca="false">IF(AD894=AF894,AA894,IF(AA894="Win","Loss",IF(AA894="Loss","Win","Draw")))</f>
        <v>Loss</v>
      </c>
      <c r="AI894" s="5" t="s">
        <v>123</v>
      </c>
    </row>
    <row r="895" customFormat="false" ht="16.5" hidden="false" customHeight="true" outlineLevel="0" collapsed="false">
      <c r="A895" s="5" t="s">
        <v>2578</v>
      </c>
      <c r="B895" s="5" t="n">
        <v>2</v>
      </c>
      <c r="C895" s="5" t="s">
        <v>2516</v>
      </c>
      <c r="D895" s="5" t="s">
        <v>2517</v>
      </c>
      <c r="E895" s="5" t="s">
        <v>2207</v>
      </c>
      <c r="F895" s="5" t="s">
        <v>2208</v>
      </c>
      <c r="G895" s="5" t="s">
        <v>2581</v>
      </c>
      <c r="H895" s="5" t="s">
        <v>81</v>
      </c>
      <c r="I895" s="5" t="s">
        <v>142</v>
      </c>
      <c r="J895" s="5" t="s">
        <v>232</v>
      </c>
      <c r="K895" s="5" t="s">
        <v>140</v>
      </c>
      <c r="L895" s="5" t="s">
        <v>143</v>
      </c>
      <c r="M895" s="5" t="s">
        <v>144</v>
      </c>
      <c r="N895" s="5" t="s">
        <v>176</v>
      </c>
      <c r="O895" s="5" t="s">
        <v>97</v>
      </c>
      <c r="P895" s="5" t="s">
        <v>120</v>
      </c>
      <c r="Q895" s="5" t="s">
        <v>287</v>
      </c>
      <c r="R895" s="5" t="s">
        <v>145</v>
      </c>
      <c r="S895" s="5" t="s">
        <v>200</v>
      </c>
      <c r="T895" s="5" t="s">
        <v>326</v>
      </c>
      <c r="U895" s="5" t="s">
        <v>112</v>
      </c>
      <c r="V895" s="5" t="s">
        <v>148</v>
      </c>
      <c r="W895" s="5" t="s">
        <v>146</v>
      </c>
      <c r="X895" s="5" t="s">
        <v>87</v>
      </c>
      <c r="Y895" s="5" t="n">
        <v>1</v>
      </c>
      <c r="Z895" s="5" t="n">
        <v>2</v>
      </c>
      <c r="AA895" s="5" t="str">
        <f aca="false">IF(Y895&gt;Z895,"Win",IF(Y895&lt;Z895,"Loss","Draw"))</f>
        <v>Loss</v>
      </c>
      <c r="AB895" s="5" t="s">
        <v>98</v>
      </c>
      <c r="AC895" s="5" t="s">
        <v>99</v>
      </c>
      <c r="AD895" s="5" t="s">
        <v>2582</v>
      </c>
      <c r="AE895" s="5" t="s">
        <v>2583</v>
      </c>
      <c r="AF895" s="5" t="str">
        <f aca="false">IF(AD895&lt;AE895,AD895,AE895)</f>
        <v>Arrows, Balloon, Berserker, Goblin Cage, Lava Hound, Skeleton Dragons, Valkyrie, Void</v>
      </c>
      <c r="AG895" s="5" t="str">
        <f aca="false">IF(AD895&lt;AE895,AE895,AD895)</f>
        <v>Dart Goblin, Goblin Barrel, Ice Spirit, Mighty Miner, Royal Delivery, Skeletons, Tesla, Wall Breakers</v>
      </c>
      <c r="AH895" s="5" t="str">
        <f aca="false">IF(AD895=AF895,AA895,IF(AA895="Win","Loss",IF(AA895="Loss","Win","Draw")))</f>
        <v>Win</v>
      </c>
      <c r="AI895" s="5" t="s">
        <v>123</v>
      </c>
    </row>
    <row r="896" customFormat="false" ht="16.5" hidden="false" customHeight="true" outlineLevel="0" collapsed="false">
      <c r="A896" s="5" t="s">
        <v>2578</v>
      </c>
      <c r="B896" s="5" t="n">
        <v>3</v>
      </c>
      <c r="C896" s="5" t="s">
        <v>2516</v>
      </c>
      <c r="D896" s="5" t="s">
        <v>2517</v>
      </c>
      <c r="E896" s="5" t="s">
        <v>2207</v>
      </c>
      <c r="F896" s="5" t="s">
        <v>2208</v>
      </c>
      <c r="G896" s="5" t="s">
        <v>2584</v>
      </c>
      <c r="H896" s="5" t="s">
        <v>81</v>
      </c>
      <c r="I896" s="5" t="s">
        <v>170</v>
      </c>
      <c r="J896" s="5" t="s">
        <v>181</v>
      </c>
      <c r="K896" s="5" t="s">
        <v>271</v>
      </c>
      <c r="L896" s="5" t="s">
        <v>182</v>
      </c>
      <c r="M896" s="5" t="s">
        <v>87</v>
      </c>
      <c r="N896" s="5" t="s">
        <v>88</v>
      </c>
      <c r="O896" s="5" t="s">
        <v>93</v>
      </c>
      <c r="P896" s="5" t="s">
        <v>167</v>
      </c>
      <c r="Q896" s="5" t="s">
        <v>142</v>
      </c>
      <c r="R896" s="5" t="s">
        <v>213</v>
      </c>
      <c r="S896" s="5" t="s">
        <v>176</v>
      </c>
      <c r="T896" s="5" t="s">
        <v>91</v>
      </c>
      <c r="U896" s="5" t="s">
        <v>120</v>
      </c>
      <c r="V896" s="5" t="s">
        <v>113</v>
      </c>
      <c r="W896" s="5" t="s">
        <v>143</v>
      </c>
      <c r="X896" s="5" t="s">
        <v>140</v>
      </c>
      <c r="Y896" s="5" t="n">
        <v>0</v>
      </c>
      <c r="Z896" s="5" t="n">
        <v>1</v>
      </c>
      <c r="AA896" s="5" t="str">
        <f aca="false">IF(Y896&gt;Z896,"Win",IF(Y896&lt;Z896,"Loss","Draw"))</f>
        <v>Loss</v>
      </c>
      <c r="AB896" s="5" t="s">
        <v>98</v>
      </c>
      <c r="AC896" s="5" t="s">
        <v>99</v>
      </c>
      <c r="AD896" s="5" t="s">
        <v>2585</v>
      </c>
      <c r="AE896" s="5" t="s">
        <v>2586</v>
      </c>
      <c r="AF896" s="5" t="str">
        <f aca="false">IF(AD896&lt;AE896,AD896,AE896)</f>
        <v>Barbarian Barrel, Bomb Tower, Bowler, Dart Goblin, Goblin Barrel, Ice Spirit, Royal Delivery, Wall Breakers</v>
      </c>
      <c r="AG896" s="5" t="str">
        <f aca="false">IF(AD896&lt;AE896,AE896,AD896)</f>
        <v>Berserker, Cannon, Electro Spirit, Firecracker, Hog Rider, Monk, Poison, The Log</v>
      </c>
      <c r="AH896" s="5" t="str">
        <f aca="false">IF(AD896=AF896,AA896,IF(AA896="Win","Loss",IF(AA896="Loss","Win","Draw")))</f>
        <v>Win</v>
      </c>
      <c r="AI896" s="5" t="s">
        <v>123</v>
      </c>
    </row>
    <row r="897" customFormat="false" ht="16.5" hidden="false" customHeight="true" outlineLevel="0" collapsed="false">
      <c r="A897" s="5" t="s">
        <v>2587</v>
      </c>
      <c r="B897" s="5" t="n">
        <v>1</v>
      </c>
      <c r="C897" s="5" t="s">
        <v>348</v>
      </c>
      <c r="D897" s="5" t="s">
        <v>349</v>
      </c>
      <c r="E897" s="5" t="s">
        <v>2588</v>
      </c>
      <c r="F897" s="5" t="s">
        <v>2589</v>
      </c>
      <c r="G897" s="5" t="s">
        <v>2590</v>
      </c>
      <c r="H897" s="5" t="s">
        <v>668</v>
      </c>
      <c r="I897" s="5" t="s">
        <v>210</v>
      </c>
      <c r="J897" s="5" t="s">
        <v>199</v>
      </c>
      <c r="K897" s="5" t="s">
        <v>239</v>
      </c>
      <c r="L897" s="5" t="s">
        <v>240</v>
      </c>
      <c r="M897" s="5" t="s">
        <v>146</v>
      </c>
      <c r="N897" s="5" t="s">
        <v>227</v>
      </c>
      <c r="O897" s="5" t="s">
        <v>393</v>
      </c>
      <c r="P897" s="5" t="s">
        <v>112</v>
      </c>
      <c r="Q897" s="5" t="s">
        <v>114</v>
      </c>
      <c r="R897" s="5" t="s">
        <v>83</v>
      </c>
      <c r="S897" s="5" t="s">
        <v>116</v>
      </c>
      <c r="T897" s="5" t="s">
        <v>176</v>
      </c>
      <c r="U897" s="5" t="s">
        <v>118</v>
      </c>
      <c r="V897" s="5" t="s">
        <v>91</v>
      </c>
      <c r="W897" s="5" t="s">
        <v>119</v>
      </c>
      <c r="X897" s="5" t="s">
        <v>94</v>
      </c>
      <c r="Y897" s="5" t="n">
        <v>0</v>
      </c>
      <c r="Z897" s="5" t="n">
        <v>1</v>
      </c>
      <c r="AA897" s="5" t="str">
        <f aca="false">IF(Y897&gt;Z897,"Win",IF(Y897&lt;Z897,"Loss","Draw"))</f>
        <v>Loss</v>
      </c>
      <c r="AB897" s="5" t="s">
        <v>98</v>
      </c>
      <c r="AC897" s="5" t="s">
        <v>99</v>
      </c>
      <c r="AD897" s="5" t="s">
        <v>395</v>
      </c>
      <c r="AE897" s="5" t="s">
        <v>2591</v>
      </c>
      <c r="AF897" s="5" t="str">
        <f aca="false">IF(AD897&lt;AE897,AD897,AE897)</f>
        <v>Arrows, Bandit, Battle Ram, Electro Wizard, Golden Knight, Mega Knight, Mother Witch, Skeleton Dragons</v>
      </c>
      <c r="AG897" s="5" t="str">
        <f aca="false">IF(AD897&lt;AE897,AE897,AD897)</f>
        <v>Barbarian Barrel, Cannon Cart, Dark Prince, Dart Goblin, Fireball, Mortar, Rascals, Skeleton Barrel</v>
      </c>
      <c r="AH897" s="5" t="str">
        <f aca="false">IF(AD897=AF897,AA897,IF(AA897="Win","Loss",IF(AA897="Loss","Win","Draw")))</f>
        <v>Loss</v>
      </c>
      <c r="AI897" s="5" t="s">
        <v>102</v>
      </c>
    </row>
    <row r="898" customFormat="false" ht="16.5" hidden="false" customHeight="true" outlineLevel="0" collapsed="false">
      <c r="A898" s="7" t="s">
        <v>2592</v>
      </c>
      <c r="B898" s="7" t="n">
        <v>1</v>
      </c>
      <c r="C898" s="7" t="s">
        <v>348</v>
      </c>
      <c r="D898" s="7" t="s">
        <v>349</v>
      </c>
      <c r="E898" s="7" t="s">
        <v>2588</v>
      </c>
      <c r="F898" s="7" t="s">
        <v>2589</v>
      </c>
      <c r="G898" s="7" t="s">
        <v>2593</v>
      </c>
      <c r="H898" s="7" t="s">
        <v>668</v>
      </c>
      <c r="I898" s="7" t="s">
        <v>135</v>
      </c>
      <c r="J898" s="7" t="s">
        <v>156</v>
      </c>
      <c r="K898" s="7" t="s">
        <v>131</v>
      </c>
      <c r="L898" s="7" t="s">
        <v>94</v>
      </c>
      <c r="M898" s="7" t="s">
        <v>190</v>
      </c>
      <c r="N898" s="7" t="s">
        <v>112</v>
      </c>
      <c r="O898" s="7" t="s">
        <v>83</v>
      </c>
      <c r="P898" s="7" t="s">
        <v>130</v>
      </c>
      <c r="Q898" s="7" t="s">
        <v>114</v>
      </c>
      <c r="R898" s="7" t="s">
        <v>83</v>
      </c>
      <c r="S898" s="7" t="s">
        <v>116</v>
      </c>
      <c r="T898" s="7" t="s">
        <v>176</v>
      </c>
      <c r="U898" s="7" t="s">
        <v>118</v>
      </c>
      <c r="V898" s="7" t="s">
        <v>91</v>
      </c>
      <c r="W898" s="7" t="s">
        <v>119</v>
      </c>
      <c r="X898" s="7" t="s">
        <v>94</v>
      </c>
      <c r="Y898" s="7" t="n">
        <v>3</v>
      </c>
      <c r="Z898" s="7" t="n">
        <v>0</v>
      </c>
      <c r="AA898" s="7" t="str">
        <f aca="false">IF(Y898&gt;Z898,"Win",IF(Y898&lt;Z898,"Loss","Draw"))</f>
        <v>Win</v>
      </c>
      <c r="AB898" s="7" t="s">
        <v>99</v>
      </c>
      <c r="AC898" s="7" t="s">
        <v>99</v>
      </c>
      <c r="AD898" s="7" t="s">
        <v>2594</v>
      </c>
      <c r="AE898" s="7" t="s">
        <v>2591</v>
      </c>
      <c r="AF898" s="7" t="str">
        <f aca="false">IF(AD898&lt;AE898,AD898,AE898)</f>
        <v>Arrows, Bomber, Dark Prince, Fireball, Giant, Mega Minion, Prince, Zap</v>
      </c>
      <c r="AG898" s="7" t="str">
        <f aca="false">IF(AD898&lt;AE898,AE898,AD898)</f>
        <v>Barbarian Barrel, Cannon Cart, Dark Prince, Dart Goblin, Fireball, Mortar, Rascals, Skeleton Barrel</v>
      </c>
      <c r="AH898" s="7" t="str">
        <f aca="false">IF(AD898=AF898,AA898,IF(AA898="Win","Loss",IF(AA898="Loss","Win","Draw")))</f>
        <v>Win</v>
      </c>
      <c r="AI898" s="7" t="s">
        <v>102</v>
      </c>
    </row>
    <row r="899" customFormat="false" ht="16.5" hidden="false" customHeight="true" outlineLevel="0" collapsed="false">
      <c r="A899" s="5" t="s">
        <v>2595</v>
      </c>
      <c r="B899" s="5" t="n">
        <v>1</v>
      </c>
      <c r="C899" s="5" t="s">
        <v>348</v>
      </c>
      <c r="D899" s="5" t="s">
        <v>349</v>
      </c>
      <c r="E899" s="5" t="s">
        <v>2596</v>
      </c>
      <c r="F899" s="5" t="s">
        <v>2597</v>
      </c>
      <c r="G899" s="5" t="s">
        <v>2598</v>
      </c>
      <c r="H899" s="5" t="s">
        <v>81</v>
      </c>
      <c r="I899" s="5" t="s">
        <v>135</v>
      </c>
      <c r="J899" s="5" t="s">
        <v>156</v>
      </c>
      <c r="K899" s="5" t="s">
        <v>131</v>
      </c>
      <c r="L899" s="5" t="s">
        <v>130</v>
      </c>
      <c r="M899" s="5" t="s">
        <v>155</v>
      </c>
      <c r="N899" s="5" t="s">
        <v>83</v>
      </c>
      <c r="O899" s="5" t="s">
        <v>94</v>
      </c>
      <c r="P899" s="5" t="s">
        <v>190</v>
      </c>
      <c r="Q899" s="5" t="s">
        <v>90</v>
      </c>
      <c r="R899" s="5" t="s">
        <v>318</v>
      </c>
      <c r="S899" s="5" t="s">
        <v>82</v>
      </c>
      <c r="T899" s="5" t="s">
        <v>202</v>
      </c>
      <c r="U899" s="5" t="s">
        <v>95</v>
      </c>
      <c r="V899" s="5" t="s">
        <v>149</v>
      </c>
      <c r="W899" s="5" t="s">
        <v>91</v>
      </c>
      <c r="X899" s="5" t="s">
        <v>94</v>
      </c>
      <c r="Y899" s="5" t="n">
        <v>3</v>
      </c>
      <c r="Z899" s="5" t="n">
        <v>0</v>
      </c>
      <c r="AA899" s="5" t="str">
        <f aca="false">IF(Y899&gt;Z899,"Win",IF(Y899&lt;Z899,"Loss","Draw"))</f>
        <v>Win</v>
      </c>
      <c r="AB899" s="5" t="s">
        <v>98</v>
      </c>
      <c r="AC899" s="5" t="s">
        <v>99</v>
      </c>
      <c r="AD899" s="5" t="s">
        <v>192</v>
      </c>
      <c r="AE899" s="5" t="s">
        <v>2599</v>
      </c>
      <c r="AF899" s="5" t="str">
        <f aca="false">IF(AD899&lt;AE899,AD899,AE899)</f>
        <v>Archers, Barbarian Barrel, Fireball, Fisherman, Royal Giant, Skeleton King, Tombstone, Zappies</v>
      </c>
      <c r="AG899" s="5" t="str">
        <f aca="false">IF(AD899&lt;AE899,AE899,AD899)</f>
        <v>Bomber, Dark Prince, Fireball, Giant, Mega Minion, Prince, Rage, Zap</v>
      </c>
      <c r="AH899" s="5" t="str">
        <f aca="false">IF(AD899=AF899,AA899,IF(AA899="Win","Loss",IF(AA899="Loss","Win","Draw")))</f>
        <v>Loss</v>
      </c>
      <c r="AI899" s="5" t="s">
        <v>102</v>
      </c>
    </row>
    <row r="900" customFormat="false" ht="16.5" hidden="false" customHeight="true" outlineLevel="0" collapsed="false">
      <c r="A900" s="5" t="s">
        <v>2600</v>
      </c>
      <c r="B900" s="5" t="n">
        <v>1</v>
      </c>
      <c r="C900" s="5" t="s">
        <v>348</v>
      </c>
      <c r="D900" s="5" t="s">
        <v>349</v>
      </c>
      <c r="E900" s="5" t="s">
        <v>2601</v>
      </c>
      <c r="F900" s="5" t="s">
        <v>2602</v>
      </c>
      <c r="G900" s="5" t="s">
        <v>2603</v>
      </c>
      <c r="H900" s="5" t="s">
        <v>668</v>
      </c>
      <c r="I900" s="5" t="s">
        <v>132</v>
      </c>
      <c r="J900" s="5" t="s">
        <v>91</v>
      </c>
      <c r="K900" s="5" t="s">
        <v>169</v>
      </c>
      <c r="L900" s="5" t="s">
        <v>90</v>
      </c>
      <c r="M900" s="5" t="s">
        <v>95</v>
      </c>
      <c r="N900" s="5" t="s">
        <v>94</v>
      </c>
      <c r="O900" s="5" t="s">
        <v>202</v>
      </c>
      <c r="P900" s="5" t="s">
        <v>93</v>
      </c>
      <c r="Q900" s="5" t="s">
        <v>144</v>
      </c>
      <c r="R900" s="5" t="s">
        <v>128</v>
      </c>
      <c r="S900" s="5" t="s">
        <v>375</v>
      </c>
      <c r="T900" s="5" t="s">
        <v>182</v>
      </c>
      <c r="U900" s="5" t="s">
        <v>143</v>
      </c>
      <c r="V900" s="5" t="s">
        <v>109</v>
      </c>
      <c r="W900" s="5" t="s">
        <v>167</v>
      </c>
      <c r="X900" s="5" t="s">
        <v>135</v>
      </c>
      <c r="Y900" s="5" t="n">
        <v>1</v>
      </c>
      <c r="Z900" s="5" t="n">
        <v>0</v>
      </c>
      <c r="AA900" s="5" t="str">
        <f aca="false">IF(Y900&gt;Z900,"Win",IF(Y900&lt;Z900,"Loss","Draw"))</f>
        <v>Win</v>
      </c>
      <c r="AB900" s="5" t="s">
        <v>98</v>
      </c>
      <c r="AC900" s="5" t="s">
        <v>99</v>
      </c>
      <c r="AD900" s="5" t="s">
        <v>2604</v>
      </c>
      <c r="AE900" s="5" t="s">
        <v>2605</v>
      </c>
      <c r="AF900" s="5" t="str">
        <f aca="false">IF(AD900&lt;AE900,AD900,AE900)</f>
        <v>Baby Dragon, Barbarian Barrel, Electro Spirit, Fireball, Fisherman, Lumberjack, Royal Giant, Zappies</v>
      </c>
      <c r="AG900" s="5" t="str">
        <f aca="false">IF(AD900&lt;AE900,AE900,AD900)</f>
        <v>Executioner, Hog Rider, Ice Spirit, Knight, Ronin, Tesla, The Log, Zap</v>
      </c>
      <c r="AH900" s="5" t="str">
        <f aca="false">IF(AD900=AF900,AA900,IF(AA900="Win","Loss",IF(AA900="Loss","Win","Draw")))</f>
        <v>Win</v>
      </c>
      <c r="AI900" s="5" t="s">
        <v>102</v>
      </c>
    </row>
    <row r="901" customFormat="false" ht="16.5" hidden="false" customHeight="true" outlineLevel="0" collapsed="false">
      <c r="A901" s="5" t="s">
        <v>2606</v>
      </c>
      <c r="B901" s="5" t="n">
        <v>1</v>
      </c>
      <c r="C901" s="5" t="s">
        <v>348</v>
      </c>
      <c r="D901" s="5" t="s">
        <v>349</v>
      </c>
      <c r="E901" s="5" t="s">
        <v>2607</v>
      </c>
      <c r="F901" s="5" t="s">
        <v>2608</v>
      </c>
      <c r="G901" s="5" t="s">
        <v>2609</v>
      </c>
      <c r="H901" s="5" t="s">
        <v>81</v>
      </c>
      <c r="I901" s="5" t="s">
        <v>169</v>
      </c>
      <c r="J901" s="5" t="s">
        <v>199</v>
      </c>
      <c r="K901" s="5" t="s">
        <v>200</v>
      </c>
      <c r="L901" s="5" t="s">
        <v>136</v>
      </c>
      <c r="M901" s="5" t="s">
        <v>154</v>
      </c>
      <c r="N901" s="5" t="s">
        <v>191</v>
      </c>
      <c r="O901" s="5" t="s">
        <v>336</v>
      </c>
      <c r="P901" s="5" t="s">
        <v>91</v>
      </c>
      <c r="Q901" s="5" t="s">
        <v>209</v>
      </c>
      <c r="R901" s="5" t="s">
        <v>145</v>
      </c>
      <c r="S901" s="5" t="s">
        <v>84</v>
      </c>
      <c r="T901" s="5" t="s">
        <v>113</v>
      </c>
      <c r="U901" s="5" t="s">
        <v>244</v>
      </c>
      <c r="V901" s="5" t="s">
        <v>97</v>
      </c>
      <c r="W901" s="5" t="s">
        <v>226</v>
      </c>
      <c r="X901" s="5" t="s">
        <v>91</v>
      </c>
      <c r="Y901" s="5" t="n">
        <v>1</v>
      </c>
      <c r="Z901" s="5" t="n">
        <v>0</v>
      </c>
      <c r="AA901" s="5" t="str">
        <f aca="false">IF(Y901&gt;Z901,"Win",IF(Y901&lt;Z901,"Loss","Draw"))</f>
        <v>Win</v>
      </c>
      <c r="AB901" s="5" t="s">
        <v>98</v>
      </c>
      <c r="AC901" s="5" t="s">
        <v>99</v>
      </c>
      <c r="AD901" s="5" t="s">
        <v>778</v>
      </c>
      <c r="AE901" s="5" t="s">
        <v>2610</v>
      </c>
      <c r="AF901" s="5" t="str">
        <f aca="false">IF(AD901&lt;AE901,AD901,AE901)</f>
        <v>Baby Dragon, Barbarian Barrel, Goblin Cage, Golden Knight, Golem, Ice Wizard, Lightning, Tornado</v>
      </c>
      <c r="AG901" s="5" t="str">
        <f aca="false">IF(AD901&lt;AE901,AE901,AD901)</f>
        <v>Balloon, Barbarian Barrel, Bomb Tower, Giant Snowball, Ice Golem, Miner, Musketeer, Skeletons</v>
      </c>
      <c r="AH901" s="5" t="str">
        <f aca="false">IF(AD901=AF901,AA901,IF(AA901="Win","Loss",IF(AA901="Loss","Win","Draw")))</f>
        <v>Win</v>
      </c>
      <c r="AI901" s="5" t="s">
        <v>123</v>
      </c>
    </row>
    <row r="902" customFormat="false" ht="16.5" hidden="false" customHeight="true" outlineLevel="0" collapsed="false">
      <c r="A902" s="5" t="s">
        <v>2606</v>
      </c>
      <c r="B902" s="5" t="n">
        <v>2</v>
      </c>
      <c r="C902" s="5" t="s">
        <v>348</v>
      </c>
      <c r="D902" s="5" t="s">
        <v>349</v>
      </c>
      <c r="E902" s="5" t="s">
        <v>2607</v>
      </c>
      <c r="F902" s="5" t="s">
        <v>2608</v>
      </c>
      <c r="G902" s="5" t="s">
        <v>2611</v>
      </c>
      <c r="H902" s="5" t="s">
        <v>668</v>
      </c>
      <c r="I902" s="5" t="s">
        <v>168</v>
      </c>
      <c r="J902" s="5" t="s">
        <v>181</v>
      </c>
      <c r="K902" s="5" t="s">
        <v>82</v>
      </c>
      <c r="L902" s="5" t="s">
        <v>87</v>
      </c>
      <c r="M902" s="5" t="s">
        <v>94</v>
      </c>
      <c r="N902" s="5" t="s">
        <v>89</v>
      </c>
      <c r="O902" s="5" t="s">
        <v>93</v>
      </c>
      <c r="P902" s="5" t="s">
        <v>167</v>
      </c>
      <c r="Q902" s="5" t="s">
        <v>210</v>
      </c>
      <c r="R902" s="5" t="s">
        <v>108</v>
      </c>
      <c r="S902" s="5" t="s">
        <v>132</v>
      </c>
      <c r="T902" s="5" t="s">
        <v>135</v>
      </c>
      <c r="U902" s="5" t="s">
        <v>257</v>
      </c>
      <c r="V902" s="5" t="s">
        <v>231</v>
      </c>
      <c r="W902" s="5" t="s">
        <v>240</v>
      </c>
      <c r="X902" s="5" t="s">
        <v>202</v>
      </c>
      <c r="Y902" s="5" t="n">
        <v>0</v>
      </c>
      <c r="Z902" s="5" t="n">
        <v>1</v>
      </c>
      <c r="AA902" s="5" t="str">
        <f aca="false">IF(Y902&gt;Z902,"Win",IF(Y902&lt;Z902,"Loss","Draw"))</f>
        <v>Loss</v>
      </c>
      <c r="AB902" s="5" t="s">
        <v>98</v>
      </c>
      <c r="AC902" s="5" t="s">
        <v>99</v>
      </c>
      <c r="AD902" s="5" t="s">
        <v>2612</v>
      </c>
      <c r="AE902" s="5" t="s">
        <v>2613</v>
      </c>
      <c r="AF902" s="5" t="str">
        <f aca="false">IF(AD902&lt;AE902,AD902,AE902)</f>
        <v>Archer Queen, Bandit, Lumberjack, Mega Knight, Ram Rider, Vines, Zap, Zappies</v>
      </c>
      <c r="AG902" s="5" t="str">
        <f aca="false">IF(AD902&lt;AE902,AE902,AD902)</f>
        <v>Archers, Berserker, Electro Spirit, Fireball, Goblin Hut, Monk, Royal Hogs, The Log</v>
      </c>
      <c r="AH902" s="5" t="str">
        <f aca="false">IF(AD902=AF902,AA902,IF(AA902="Win","Loss",IF(AA902="Loss","Win","Draw")))</f>
        <v>Win</v>
      </c>
      <c r="AI902" s="5" t="s">
        <v>123</v>
      </c>
    </row>
    <row r="903" customFormat="false" ht="16.5" hidden="false" customHeight="true" outlineLevel="0" collapsed="false">
      <c r="A903" s="5" t="s">
        <v>2606</v>
      </c>
      <c r="B903" s="5" t="n">
        <v>3</v>
      </c>
      <c r="C903" s="5" t="s">
        <v>348</v>
      </c>
      <c r="D903" s="5" t="s">
        <v>349</v>
      </c>
      <c r="E903" s="5" t="s">
        <v>2607</v>
      </c>
      <c r="F903" s="5" t="s">
        <v>2608</v>
      </c>
      <c r="G903" s="5" t="s">
        <v>2614</v>
      </c>
      <c r="H903" s="5" t="s">
        <v>81</v>
      </c>
      <c r="I903" s="5" t="s">
        <v>239</v>
      </c>
      <c r="J903" s="5" t="s">
        <v>131</v>
      </c>
      <c r="K903" s="5" t="s">
        <v>210</v>
      </c>
      <c r="L903" s="5" t="s">
        <v>227</v>
      </c>
      <c r="M903" s="5" t="s">
        <v>132</v>
      </c>
      <c r="N903" s="5" t="s">
        <v>393</v>
      </c>
      <c r="O903" s="5" t="s">
        <v>240</v>
      </c>
      <c r="P903" s="5" t="s">
        <v>112</v>
      </c>
      <c r="Q903" s="5" t="s">
        <v>142</v>
      </c>
      <c r="R903" s="5" t="s">
        <v>115</v>
      </c>
      <c r="S903" s="5" t="s">
        <v>287</v>
      </c>
      <c r="T903" s="5" t="s">
        <v>140</v>
      </c>
      <c r="U903" s="5" t="s">
        <v>143</v>
      </c>
      <c r="V903" s="5" t="s">
        <v>176</v>
      </c>
      <c r="W903" s="5" t="s">
        <v>170</v>
      </c>
      <c r="X903" s="5" t="s">
        <v>167</v>
      </c>
      <c r="Y903" s="5" t="n">
        <v>1</v>
      </c>
      <c r="Z903" s="5" t="n">
        <v>0</v>
      </c>
      <c r="AA903" s="5" t="str">
        <f aca="false">IF(Y903&gt;Z903,"Win",IF(Y903&lt;Z903,"Loss","Draw"))</f>
        <v>Win</v>
      </c>
      <c r="AB903" s="5" t="s">
        <v>98</v>
      </c>
      <c r="AC903" s="5" t="s">
        <v>99</v>
      </c>
      <c r="AD903" s="5" t="s">
        <v>2615</v>
      </c>
      <c r="AE903" s="5" t="s">
        <v>2616</v>
      </c>
      <c r="AF903" s="5" t="str">
        <f aca="false">IF(AD903&lt;AE903,AD903,AE903)</f>
        <v>Arrows, Bandit, Battle Ram, Electro Wizard, Lumberjack, Mega Knight, Mega Minion, Mother Witch</v>
      </c>
      <c r="AG903" s="5" t="str">
        <f aca="false">IF(AD903&lt;AE903,AE903,AD903)</f>
        <v>Cannon, Dart Goblin, Goblin Barrel, Goblins, Ice Spirit, The Log, Valkyrie, Wall Breakers</v>
      </c>
      <c r="AH903" s="5" t="str">
        <f aca="false">IF(AD903=AF903,AA903,IF(AA903="Win","Loss",IF(AA903="Loss","Win","Draw")))</f>
        <v>Win</v>
      </c>
      <c r="AI903" s="5" t="s">
        <v>123</v>
      </c>
    </row>
    <row r="904" customFormat="false" ht="16.5" hidden="false" customHeight="true" outlineLevel="0" collapsed="false">
      <c r="A904" s="5" t="s">
        <v>2617</v>
      </c>
      <c r="B904" s="5" t="n">
        <v>1</v>
      </c>
      <c r="C904" s="5" t="s">
        <v>348</v>
      </c>
      <c r="D904" s="5" t="s">
        <v>349</v>
      </c>
      <c r="E904" s="5" t="s">
        <v>1902</v>
      </c>
      <c r="F904" s="5" t="s">
        <v>1903</v>
      </c>
      <c r="G904" s="5" t="s">
        <v>2618</v>
      </c>
      <c r="H904" s="5" t="s">
        <v>668</v>
      </c>
      <c r="I904" s="5" t="s">
        <v>135</v>
      </c>
      <c r="J904" s="5" t="s">
        <v>83</v>
      </c>
      <c r="K904" s="5" t="s">
        <v>131</v>
      </c>
      <c r="L904" s="5" t="s">
        <v>200</v>
      </c>
      <c r="M904" s="5" t="s">
        <v>147</v>
      </c>
      <c r="N904" s="5" t="s">
        <v>148</v>
      </c>
      <c r="O904" s="5" t="s">
        <v>146</v>
      </c>
      <c r="P904" s="5" t="s">
        <v>94</v>
      </c>
      <c r="Q904" s="5" t="s">
        <v>114</v>
      </c>
      <c r="R904" s="5" t="s">
        <v>115</v>
      </c>
      <c r="S904" s="5" t="s">
        <v>92</v>
      </c>
      <c r="T904" s="5" t="s">
        <v>176</v>
      </c>
      <c r="U904" s="5" t="s">
        <v>335</v>
      </c>
      <c r="V904" s="5" t="s">
        <v>113</v>
      </c>
      <c r="W904" s="5" t="s">
        <v>118</v>
      </c>
      <c r="X904" s="5" t="s">
        <v>257</v>
      </c>
      <c r="Y904" s="5" t="n">
        <v>1</v>
      </c>
      <c r="Z904" s="5" t="n">
        <v>0</v>
      </c>
      <c r="AA904" s="5" t="str">
        <f aca="false">IF(Y904&gt;Z904,"Win",IF(Y904&lt;Z904,"Loss","Draw"))</f>
        <v>Win</v>
      </c>
      <c r="AB904" s="5" t="s">
        <v>98</v>
      </c>
      <c r="AC904" s="5" t="s">
        <v>99</v>
      </c>
      <c r="AD904" s="5" t="s">
        <v>2619</v>
      </c>
      <c r="AE904" s="5" t="s">
        <v>2620</v>
      </c>
      <c r="AF904" s="5" t="str">
        <f aca="false">IF(AD904&lt;AE904,AD904,AE904)</f>
        <v>Bomb Tower, Dart Goblin, Goblins, Rascals, Royal Ghost, Skeleton Barrel, Suspicious Bush, Vines</v>
      </c>
      <c r="AG904" s="5" t="str">
        <f aca="false">IF(AD904&lt;AE904,AE904,AD904)</f>
        <v>Dark Prince, Fireball, Goblin Cage, Lava Hound, Mega Minion, Skeleton Dragons, Spirit Empress, Zap</v>
      </c>
      <c r="AH904" s="5" t="str">
        <f aca="false">IF(AD904=AF904,AA904,IF(AA904="Win","Loss",IF(AA904="Loss","Win","Draw")))</f>
        <v>Loss</v>
      </c>
      <c r="AI904" s="5" t="s">
        <v>123</v>
      </c>
    </row>
    <row r="905" customFormat="false" ht="16.5" hidden="false" customHeight="true" outlineLevel="0" collapsed="false">
      <c r="A905" s="5" t="s">
        <v>2617</v>
      </c>
      <c r="B905" s="5" t="n">
        <v>2</v>
      </c>
      <c r="C905" s="5" t="s">
        <v>348</v>
      </c>
      <c r="D905" s="5" t="s">
        <v>349</v>
      </c>
      <c r="E905" s="5" t="s">
        <v>1902</v>
      </c>
      <c r="F905" s="5" t="s">
        <v>1903</v>
      </c>
      <c r="G905" s="5" t="s">
        <v>2621</v>
      </c>
      <c r="H905" s="5" t="s">
        <v>668</v>
      </c>
      <c r="I905" s="5" t="s">
        <v>293</v>
      </c>
      <c r="J905" s="5" t="s">
        <v>128</v>
      </c>
      <c r="K905" s="5" t="s">
        <v>213</v>
      </c>
      <c r="L905" s="5" t="s">
        <v>88</v>
      </c>
      <c r="M905" s="5" t="s">
        <v>84</v>
      </c>
      <c r="N905" s="5" t="s">
        <v>85</v>
      </c>
      <c r="O905" s="5" t="s">
        <v>89</v>
      </c>
      <c r="P905" s="5" t="s">
        <v>143</v>
      </c>
      <c r="Q905" s="5" t="s">
        <v>90</v>
      </c>
      <c r="R905" s="5" t="s">
        <v>181</v>
      </c>
      <c r="S905" s="5" t="s">
        <v>96</v>
      </c>
      <c r="T905" s="5" t="s">
        <v>110</v>
      </c>
      <c r="U905" s="5" t="s">
        <v>93</v>
      </c>
      <c r="V905" s="5" t="s">
        <v>95</v>
      </c>
      <c r="W905" s="5" t="s">
        <v>91</v>
      </c>
      <c r="X905" s="5" t="s">
        <v>94</v>
      </c>
      <c r="Y905" s="5" t="n">
        <v>1</v>
      </c>
      <c r="Z905" s="5" t="n">
        <v>0</v>
      </c>
      <c r="AA905" s="5" t="str">
        <f aca="false">IF(Y905&gt;Z905,"Win",IF(Y905&lt;Z905,"Loss","Draw"))</f>
        <v>Win</v>
      </c>
      <c r="AB905" s="5" t="s">
        <v>98</v>
      </c>
      <c r="AC905" s="5" t="s">
        <v>99</v>
      </c>
      <c r="AD905" s="5" t="s">
        <v>2622</v>
      </c>
      <c r="AE905" s="5" t="s">
        <v>1573</v>
      </c>
      <c r="AF905" s="5" t="str">
        <f aca="false">IF(AD905&lt;AE905,AD905,AE905)</f>
        <v>Barbarian Barrel, Electro Spirit, Fireball, Fisherman, Guards, Hunter, Monk, Royal Giant</v>
      </c>
      <c r="AG905" s="5" t="str">
        <f aca="false">IF(AD905&lt;AE905,AE905,AD905)</f>
        <v>Bowler, Furnace, Giant Snowball, Goblin Hut, Graveyard, Ice Spirit, Knight, Poison</v>
      </c>
      <c r="AH905" s="5" t="str">
        <f aca="false">IF(AD905=AF905,AA905,IF(AA905="Win","Loss",IF(AA905="Loss","Win","Draw")))</f>
        <v>Loss</v>
      </c>
      <c r="AI905" s="5" t="s">
        <v>123</v>
      </c>
    </row>
    <row r="906" customFormat="false" ht="16.5" hidden="false" customHeight="true" outlineLevel="0" collapsed="false">
      <c r="A906" s="5" t="s">
        <v>2623</v>
      </c>
      <c r="B906" s="5" t="n">
        <v>1</v>
      </c>
      <c r="C906" s="5" t="s">
        <v>348</v>
      </c>
      <c r="D906" s="5" t="s">
        <v>349</v>
      </c>
      <c r="E906" s="5" t="s">
        <v>1515</v>
      </c>
      <c r="F906" s="5" t="s">
        <v>1516</v>
      </c>
      <c r="G906" s="5" t="s">
        <v>2624</v>
      </c>
      <c r="H906" s="5" t="s">
        <v>81</v>
      </c>
      <c r="I906" s="5" t="s">
        <v>210</v>
      </c>
      <c r="J906" s="5" t="s">
        <v>199</v>
      </c>
      <c r="K906" s="5" t="s">
        <v>239</v>
      </c>
      <c r="L906" s="5" t="s">
        <v>227</v>
      </c>
      <c r="M906" s="5" t="s">
        <v>240</v>
      </c>
      <c r="N906" s="5" t="s">
        <v>112</v>
      </c>
      <c r="O906" s="5" t="s">
        <v>393</v>
      </c>
      <c r="P906" s="5" t="s">
        <v>155</v>
      </c>
      <c r="Q906" s="5" t="s">
        <v>200</v>
      </c>
      <c r="R906" s="5" t="s">
        <v>91</v>
      </c>
      <c r="S906" s="5" t="s">
        <v>90</v>
      </c>
      <c r="T906" s="5" t="s">
        <v>94</v>
      </c>
      <c r="U906" s="5" t="s">
        <v>365</v>
      </c>
      <c r="V906" s="5" t="s">
        <v>174</v>
      </c>
      <c r="W906" s="5" t="s">
        <v>93</v>
      </c>
      <c r="X906" s="5" t="s">
        <v>132</v>
      </c>
      <c r="Y906" s="5" t="n">
        <v>1</v>
      </c>
      <c r="Z906" s="5" t="n">
        <v>0</v>
      </c>
      <c r="AA906" s="5" t="str">
        <f aca="false">IF(Y906&gt;Z906,"Win",IF(Y906&lt;Z906,"Loss","Draw"))</f>
        <v>Win</v>
      </c>
      <c r="AB906" s="5" t="s">
        <v>98</v>
      </c>
      <c r="AC906" s="5" t="s">
        <v>99</v>
      </c>
      <c r="AD906" s="5" t="s">
        <v>1536</v>
      </c>
      <c r="AE906" s="5" t="s">
        <v>488</v>
      </c>
      <c r="AF906" s="5" t="str">
        <f aca="false">IF(AD906&lt;AE906,AD906,AE906)</f>
        <v>Arrows, Bandit, Battle Ram, Electro Wizard, Golden Knight, Mega Knight, Mother Witch, Rage</v>
      </c>
      <c r="AG906" s="5" t="str">
        <f aca="false">IF(AD906&lt;AE906,AE906,AD906)</f>
        <v>Barbarian Barrel, Electro Spirit, Fireball, Goblin Cage, Heal Spirit, Lumberjack, Phoenix, Royal Giant</v>
      </c>
      <c r="AH906" s="5" t="str">
        <f aca="false">IF(AD906=AF906,AA906,IF(AA906="Win","Loss",IF(AA906="Loss","Win","Draw")))</f>
        <v>Win</v>
      </c>
      <c r="AI906" s="5" t="s">
        <v>123</v>
      </c>
    </row>
    <row r="907" customFormat="false" ht="16.5" hidden="false" customHeight="true" outlineLevel="0" collapsed="false">
      <c r="A907" s="5" t="s">
        <v>2623</v>
      </c>
      <c r="B907" s="5" t="n">
        <v>2</v>
      </c>
      <c r="C907" s="5" t="s">
        <v>348</v>
      </c>
      <c r="D907" s="5" t="s">
        <v>349</v>
      </c>
      <c r="E907" s="5" t="s">
        <v>1515</v>
      </c>
      <c r="F907" s="5" t="s">
        <v>1516</v>
      </c>
      <c r="G907" s="5" t="s">
        <v>1537</v>
      </c>
      <c r="H907" s="5" t="s">
        <v>81</v>
      </c>
      <c r="I907" s="5" t="s">
        <v>107</v>
      </c>
      <c r="J907" s="5" t="s">
        <v>128</v>
      </c>
      <c r="K907" s="5" t="s">
        <v>84</v>
      </c>
      <c r="L907" s="5" t="s">
        <v>82</v>
      </c>
      <c r="M907" s="5" t="s">
        <v>86</v>
      </c>
      <c r="N907" s="5" t="s">
        <v>89</v>
      </c>
      <c r="O907" s="5" t="s">
        <v>88</v>
      </c>
      <c r="P907" s="5" t="s">
        <v>97</v>
      </c>
      <c r="Q907" s="5" t="s">
        <v>135</v>
      </c>
      <c r="R907" s="5" t="s">
        <v>83</v>
      </c>
      <c r="S907" s="5" t="s">
        <v>213</v>
      </c>
      <c r="T907" s="5" t="s">
        <v>156</v>
      </c>
      <c r="U907" s="5" t="s">
        <v>133</v>
      </c>
      <c r="V907" s="5" t="s">
        <v>195</v>
      </c>
      <c r="W907" s="5" t="s">
        <v>112</v>
      </c>
      <c r="X907" s="5" t="s">
        <v>655</v>
      </c>
      <c r="Y907" s="5" t="n">
        <v>1</v>
      </c>
      <c r="Z907" s="5" t="n">
        <v>0</v>
      </c>
      <c r="AA907" s="5" t="str">
        <f aca="false">IF(Y907&gt;Z907,"Win",IF(Y907&lt;Z907,"Loss","Draw"))</f>
        <v>Win</v>
      </c>
      <c r="AB907" s="5" t="s">
        <v>98</v>
      </c>
      <c r="AC907" s="5" t="s">
        <v>99</v>
      </c>
      <c r="AD907" s="5" t="s">
        <v>788</v>
      </c>
      <c r="AE907" s="5" t="s">
        <v>1538</v>
      </c>
      <c r="AF907" s="5" t="str">
        <f aca="false">IF(AD907&lt;AE907,AD907,AE907)</f>
        <v>Archers, Giant Snowball, Goblin Demolisher, Goblin Drill, Goblin Hut, Knight, Poison, Skeletons</v>
      </c>
      <c r="AG907" s="5" t="str">
        <f aca="false">IF(AD907&lt;AE907,AE907,AD907)</f>
        <v>Arrows, Bowler, Dark Prince, Giant, Goblin Gang, Inferno Dragon, Night Witch, Zap</v>
      </c>
      <c r="AH907" s="5" t="str">
        <f aca="false">IF(AD907=AF907,AA907,IF(AA907="Win","Loss",IF(AA907="Loss","Win","Draw")))</f>
        <v>Win</v>
      </c>
      <c r="AI907" s="5" t="s">
        <v>123</v>
      </c>
    </row>
    <row r="908" customFormat="false" ht="16.5" hidden="false" customHeight="true" outlineLevel="0" collapsed="false">
      <c r="A908" s="5" t="s">
        <v>2625</v>
      </c>
      <c r="B908" s="5" t="n">
        <v>1</v>
      </c>
      <c r="C908" s="5" t="s">
        <v>348</v>
      </c>
      <c r="D908" s="5" t="s">
        <v>349</v>
      </c>
      <c r="E908" s="5" t="s">
        <v>2626</v>
      </c>
      <c r="F908" s="5" t="s">
        <v>2627</v>
      </c>
      <c r="G908" s="5" t="s">
        <v>2628</v>
      </c>
      <c r="H908" s="5" t="s">
        <v>81</v>
      </c>
      <c r="I908" s="5" t="s">
        <v>132</v>
      </c>
      <c r="J908" s="5" t="s">
        <v>91</v>
      </c>
      <c r="K908" s="5" t="s">
        <v>90</v>
      </c>
      <c r="L908" s="5" t="s">
        <v>93</v>
      </c>
      <c r="M908" s="5" t="s">
        <v>174</v>
      </c>
      <c r="N908" s="5" t="s">
        <v>200</v>
      </c>
      <c r="O908" s="5" t="s">
        <v>94</v>
      </c>
      <c r="P908" s="5" t="s">
        <v>365</v>
      </c>
      <c r="Q908" s="5" t="s">
        <v>142</v>
      </c>
      <c r="R908" s="5" t="s">
        <v>83</v>
      </c>
      <c r="S908" s="5" t="s">
        <v>84</v>
      </c>
      <c r="T908" s="5" t="s">
        <v>118</v>
      </c>
      <c r="U908" s="5" t="s">
        <v>240</v>
      </c>
      <c r="V908" s="5" t="s">
        <v>655</v>
      </c>
      <c r="W908" s="5" t="s">
        <v>119</v>
      </c>
      <c r="X908" s="5" t="s">
        <v>433</v>
      </c>
      <c r="Y908" s="5" t="n">
        <v>1</v>
      </c>
      <c r="Z908" s="5" t="n">
        <v>0</v>
      </c>
      <c r="AA908" s="5" t="str">
        <f aca="false">IF(Y908&gt;Z908,"Win",IF(Y908&lt;Z908,"Loss","Draw"))</f>
        <v>Win</v>
      </c>
      <c r="AB908" s="5" t="s">
        <v>98</v>
      </c>
      <c r="AC908" s="5" t="s">
        <v>99</v>
      </c>
      <c r="AD908" s="5" t="s">
        <v>488</v>
      </c>
      <c r="AE908" s="5" t="s">
        <v>2629</v>
      </c>
      <c r="AF908" s="5" t="str">
        <f aca="false">IF(AD908&lt;AE908,AD908,AE908)</f>
        <v>Bandit, Cannon Cart, Dark Prince, Giant Snowball, Goblin Barrel, Goblin Gang, Princess, Rascals</v>
      </c>
      <c r="AG908" s="5" t="str">
        <f aca="false">IF(AD908&lt;AE908,AE908,AD908)</f>
        <v>Barbarian Barrel, Electro Spirit, Fireball, Goblin Cage, Heal Spirit, Lumberjack, Phoenix, Royal Giant</v>
      </c>
      <c r="AH908" s="5" t="str">
        <f aca="false">IF(AD908=AF908,AA908,IF(AA908="Win","Loss",IF(AA908="Loss","Win","Draw")))</f>
        <v>Loss</v>
      </c>
      <c r="AI908" s="5" t="s">
        <v>123</v>
      </c>
    </row>
    <row r="909" customFormat="false" ht="16.5" hidden="false" customHeight="true" outlineLevel="0" collapsed="false">
      <c r="A909" s="5" t="s">
        <v>2625</v>
      </c>
      <c r="B909" s="5" t="n">
        <v>2</v>
      </c>
      <c r="C909" s="5" t="s">
        <v>348</v>
      </c>
      <c r="D909" s="5" t="s">
        <v>349</v>
      </c>
      <c r="E909" s="5" t="s">
        <v>2626</v>
      </c>
      <c r="F909" s="5" t="s">
        <v>2627</v>
      </c>
      <c r="G909" s="5" t="s">
        <v>2630</v>
      </c>
      <c r="H909" s="5" t="s">
        <v>81</v>
      </c>
      <c r="I909" s="5" t="s">
        <v>210</v>
      </c>
      <c r="J909" s="5" t="s">
        <v>199</v>
      </c>
      <c r="K909" s="5" t="s">
        <v>239</v>
      </c>
      <c r="L909" s="5" t="s">
        <v>227</v>
      </c>
      <c r="M909" s="5" t="s">
        <v>240</v>
      </c>
      <c r="N909" s="5" t="s">
        <v>112</v>
      </c>
      <c r="O909" s="5" t="s">
        <v>393</v>
      </c>
      <c r="P909" s="5" t="s">
        <v>155</v>
      </c>
      <c r="Q909" s="5" t="s">
        <v>239</v>
      </c>
      <c r="R909" s="5" t="s">
        <v>157</v>
      </c>
      <c r="S909" s="5" t="s">
        <v>135</v>
      </c>
      <c r="T909" s="5" t="s">
        <v>327</v>
      </c>
      <c r="U909" s="5" t="s">
        <v>94</v>
      </c>
      <c r="V909" s="5" t="s">
        <v>393</v>
      </c>
      <c r="W909" s="5" t="s">
        <v>92</v>
      </c>
      <c r="X909" s="5" t="s">
        <v>365</v>
      </c>
      <c r="Y909" s="5" t="n">
        <v>0</v>
      </c>
      <c r="Z909" s="5" t="n">
        <v>1</v>
      </c>
      <c r="AA909" s="5" t="str">
        <f aca="false">IF(Y909&gt;Z909,"Win",IF(Y909&lt;Z909,"Loss","Draw"))</f>
        <v>Loss</v>
      </c>
      <c r="AB909" s="5" t="s">
        <v>98</v>
      </c>
      <c r="AC909" s="5" t="s">
        <v>99</v>
      </c>
      <c r="AD909" s="5" t="s">
        <v>1536</v>
      </c>
      <c r="AE909" s="5" t="s">
        <v>2631</v>
      </c>
      <c r="AF909" s="5" t="str">
        <f aca="false">IF(AD909&lt;AE909,AD909,AE909)</f>
        <v>Arrows, Bandit, Battle Ram, Electro Wizard, Golden Knight, Mega Knight, Mother Witch, Rage</v>
      </c>
      <c r="AG909" s="5" t="str">
        <f aca="false">IF(AD909&lt;AE909,AE909,AD909)</f>
        <v>Battle Ram, Electro Wizard, Fireball, Giant Skeleton, Mini P.E.K.K.A, Phoenix, Royal Ghost, Zap</v>
      </c>
      <c r="AH909" s="5" t="str">
        <f aca="false">IF(AD909=AF909,AA909,IF(AA909="Win","Loss",IF(AA909="Loss","Win","Draw")))</f>
        <v>Loss</v>
      </c>
      <c r="AI909" s="5" t="s">
        <v>123</v>
      </c>
    </row>
    <row r="910" customFormat="false" ht="16.5" hidden="false" customHeight="true" outlineLevel="0" collapsed="false">
      <c r="A910" s="5" t="s">
        <v>2625</v>
      </c>
      <c r="B910" s="5" t="n">
        <v>3</v>
      </c>
      <c r="C910" s="5" t="s">
        <v>348</v>
      </c>
      <c r="D910" s="5" t="s">
        <v>349</v>
      </c>
      <c r="E910" s="5" t="s">
        <v>2626</v>
      </c>
      <c r="F910" s="5" t="s">
        <v>2627</v>
      </c>
      <c r="G910" s="5" t="s">
        <v>2632</v>
      </c>
      <c r="H910" s="5" t="s">
        <v>81</v>
      </c>
      <c r="I910" s="5" t="s">
        <v>107</v>
      </c>
      <c r="J910" s="5" t="s">
        <v>128</v>
      </c>
      <c r="K910" s="5" t="s">
        <v>84</v>
      </c>
      <c r="L910" s="5" t="s">
        <v>195</v>
      </c>
      <c r="M910" s="5" t="s">
        <v>86</v>
      </c>
      <c r="N910" s="5" t="s">
        <v>89</v>
      </c>
      <c r="O910" s="5" t="s">
        <v>88</v>
      </c>
      <c r="P910" s="5" t="s">
        <v>97</v>
      </c>
      <c r="Q910" s="5" t="s">
        <v>195</v>
      </c>
      <c r="R910" s="5" t="s">
        <v>145</v>
      </c>
      <c r="S910" s="5" t="s">
        <v>287</v>
      </c>
      <c r="T910" s="5" t="s">
        <v>148</v>
      </c>
      <c r="U910" s="5" t="s">
        <v>112</v>
      </c>
      <c r="V910" s="5" t="s">
        <v>326</v>
      </c>
      <c r="W910" s="5" t="s">
        <v>87</v>
      </c>
      <c r="X910" s="5" t="s">
        <v>146</v>
      </c>
      <c r="Y910" s="5" t="n">
        <v>1</v>
      </c>
      <c r="Z910" s="5" t="n">
        <v>0</v>
      </c>
      <c r="AA910" s="5" t="str">
        <f aca="false">IF(Y910&gt;Z910,"Win",IF(Y910&lt;Z910,"Loss","Draw"))</f>
        <v>Win</v>
      </c>
      <c r="AB910" s="5" t="s">
        <v>98</v>
      </c>
      <c r="AC910" s="5" t="s">
        <v>99</v>
      </c>
      <c r="AD910" s="5" t="s">
        <v>2633</v>
      </c>
      <c r="AE910" s="5" t="s">
        <v>2634</v>
      </c>
      <c r="AF910" s="5" t="str">
        <f aca="false">IF(AD910&lt;AE910,AD910,AE910)</f>
        <v>Arrows, Balloon, Berserker, Inferno Dragon, Lava Hound, Skeleton Dragons, Valkyrie, Void</v>
      </c>
      <c r="AG910" s="5" t="str">
        <f aca="false">IF(AD910&lt;AE910,AE910,AD910)</f>
        <v>Giant Snowball, Goblin Demolisher, Goblin Drill, Goblin Hut, Inferno Dragon, Knight, Poison, Skeletons</v>
      </c>
      <c r="AH910" s="5" t="str">
        <f aca="false">IF(AD910=AF910,AA910,IF(AA910="Win","Loss",IF(AA910="Loss","Win","Draw")))</f>
        <v>Loss</v>
      </c>
      <c r="AI910" s="5" t="s">
        <v>123</v>
      </c>
    </row>
    <row r="911" customFormat="false" ht="16.5" hidden="false" customHeight="true" outlineLevel="0" collapsed="false">
      <c r="A911" s="5" t="s">
        <v>2635</v>
      </c>
      <c r="B911" s="5" t="n">
        <v>1</v>
      </c>
      <c r="C911" s="5" t="s">
        <v>348</v>
      </c>
      <c r="D911" s="5" t="s">
        <v>349</v>
      </c>
      <c r="E911" s="5" t="s">
        <v>280</v>
      </c>
      <c r="F911" s="5" t="s">
        <v>281</v>
      </c>
      <c r="G911" s="5" t="s">
        <v>350</v>
      </c>
      <c r="H911" s="5" t="s">
        <v>81</v>
      </c>
      <c r="I911" s="5" t="s">
        <v>135</v>
      </c>
      <c r="J911" s="5" t="s">
        <v>83</v>
      </c>
      <c r="K911" s="5" t="s">
        <v>131</v>
      </c>
      <c r="L911" s="5" t="s">
        <v>200</v>
      </c>
      <c r="M911" s="5" t="s">
        <v>147</v>
      </c>
      <c r="N911" s="5" t="s">
        <v>148</v>
      </c>
      <c r="O911" s="5" t="s">
        <v>91</v>
      </c>
      <c r="P911" s="5" t="s">
        <v>94</v>
      </c>
      <c r="Q911" s="5" t="s">
        <v>142</v>
      </c>
      <c r="R911" s="5" t="s">
        <v>141</v>
      </c>
      <c r="S911" s="5" t="s">
        <v>140</v>
      </c>
      <c r="T911" s="5" t="s">
        <v>143</v>
      </c>
      <c r="U911" s="5" t="s">
        <v>111</v>
      </c>
      <c r="V911" s="5" t="s">
        <v>113</v>
      </c>
      <c r="W911" s="5" t="s">
        <v>120</v>
      </c>
      <c r="X911" s="5" t="s">
        <v>87</v>
      </c>
      <c r="Y911" s="5" t="n">
        <v>0</v>
      </c>
      <c r="Z911" s="5" t="n">
        <v>1</v>
      </c>
      <c r="AA911" s="5" t="str">
        <f aca="false">IF(Y911&gt;Z911,"Win",IF(Y911&lt;Z911,"Loss","Draw"))</f>
        <v>Loss</v>
      </c>
      <c r="AB911" s="5" t="s">
        <v>98</v>
      </c>
      <c r="AC911" s="5" t="s">
        <v>99</v>
      </c>
      <c r="AD911" s="5" t="s">
        <v>352</v>
      </c>
      <c r="AE911" s="5" t="s">
        <v>351</v>
      </c>
      <c r="AF911" s="5" t="str">
        <f aca="false">IF(AD911&lt;AE911,AD911,AE911)</f>
        <v>Barbarian Barrel, Dark Prince, Fireball, Goblin Cage, Lava Hound, Mega Minion, Spirit Empress, Zap</v>
      </c>
      <c r="AG911" s="5" t="str">
        <f aca="false">IF(AD911&lt;AE911,AE911,AD911)</f>
        <v>Berserker, Bomb Tower, Fire Spirit, Goblin Barrel, Ice Spirit, Magic Archer, Royal Delivery, Wall Breakers</v>
      </c>
      <c r="AH911" s="5" t="str">
        <f aca="false">IF(AD911=AF911,AA911,IF(AA911="Win","Loss",IF(AA911="Loss","Win","Draw")))</f>
        <v>Loss</v>
      </c>
      <c r="AI911" s="5" t="s">
        <v>123</v>
      </c>
    </row>
    <row r="912" customFormat="false" ht="16.5" hidden="false" customHeight="true" outlineLevel="0" collapsed="false">
      <c r="A912" s="5" t="s">
        <v>2635</v>
      </c>
      <c r="B912" s="5" t="n">
        <v>2</v>
      </c>
      <c r="C912" s="5" t="s">
        <v>348</v>
      </c>
      <c r="D912" s="5" t="s">
        <v>349</v>
      </c>
      <c r="E912" s="5" t="s">
        <v>280</v>
      </c>
      <c r="F912" s="5" t="s">
        <v>281</v>
      </c>
      <c r="G912" s="5" t="s">
        <v>353</v>
      </c>
      <c r="H912" s="5" t="s">
        <v>81</v>
      </c>
      <c r="I912" s="5" t="s">
        <v>239</v>
      </c>
      <c r="J912" s="5" t="s">
        <v>141</v>
      </c>
      <c r="K912" s="5" t="s">
        <v>210</v>
      </c>
      <c r="L912" s="5" t="s">
        <v>112</v>
      </c>
      <c r="M912" s="5" t="s">
        <v>117</v>
      </c>
      <c r="N912" s="5" t="s">
        <v>155</v>
      </c>
      <c r="O912" s="5" t="s">
        <v>190</v>
      </c>
      <c r="P912" s="5" t="s">
        <v>240</v>
      </c>
      <c r="Q912" s="5" t="s">
        <v>107</v>
      </c>
      <c r="R912" s="5" t="s">
        <v>181</v>
      </c>
      <c r="S912" s="5" t="s">
        <v>84</v>
      </c>
      <c r="T912" s="5" t="s">
        <v>86</v>
      </c>
      <c r="U912" s="5" t="s">
        <v>115</v>
      </c>
      <c r="V912" s="5" t="s">
        <v>144</v>
      </c>
      <c r="W912" s="5" t="s">
        <v>88</v>
      </c>
      <c r="X912" s="5" t="s">
        <v>93</v>
      </c>
      <c r="Y912" s="5" t="n">
        <v>0</v>
      </c>
      <c r="Z912" s="5" t="n">
        <v>1</v>
      </c>
      <c r="AA912" s="5" t="str">
        <f aca="false">IF(Y912&gt;Z912,"Win",IF(Y912&lt;Z912,"Loss","Draw"))</f>
        <v>Loss</v>
      </c>
      <c r="AB912" s="5" t="s">
        <v>98</v>
      </c>
      <c r="AC912" s="5" t="s">
        <v>99</v>
      </c>
      <c r="AD912" s="5" t="s">
        <v>355</v>
      </c>
      <c r="AE912" s="5" t="s">
        <v>354</v>
      </c>
      <c r="AF912" s="5" t="str">
        <f aca="false">IF(AD912&lt;AE912,AD912,AE912)</f>
        <v>Arrows, Bandit, Battle Ram, Magic Archer, Mega Knight, Minions, Prince, Rage</v>
      </c>
      <c r="AG912" s="5" t="str">
        <f aca="false">IF(AD912&lt;AE912,AE912,AD912)</f>
        <v>Electro Spirit, Giant Snowball, Goblin Demolisher, Goblin Drill, Goblins, Monk, Poison, Tesla</v>
      </c>
      <c r="AH912" s="5" t="str">
        <f aca="false">IF(AD912=AF912,AA912,IF(AA912="Win","Loss",IF(AA912="Loss","Win","Draw")))</f>
        <v>Loss</v>
      </c>
      <c r="AI912" s="5" t="s">
        <v>123</v>
      </c>
    </row>
    <row r="913" customFormat="false" ht="16.5" hidden="false" customHeight="true" outlineLevel="0" collapsed="false">
      <c r="A913" s="5" t="s">
        <v>2636</v>
      </c>
      <c r="B913" s="5" t="n">
        <v>1</v>
      </c>
      <c r="C913" s="5" t="s">
        <v>348</v>
      </c>
      <c r="D913" s="5" t="s">
        <v>349</v>
      </c>
      <c r="E913" s="5" t="s">
        <v>1525</v>
      </c>
      <c r="F913" s="5" t="s">
        <v>1526</v>
      </c>
      <c r="G913" s="5" t="s">
        <v>2637</v>
      </c>
      <c r="H913" s="5" t="s">
        <v>216</v>
      </c>
      <c r="I913" s="5" t="s">
        <v>375</v>
      </c>
      <c r="J913" s="5" t="s">
        <v>145</v>
      </c>
      <c r="K913" s="5" t="s">
        <v>135</v>
      </c>
      <c r="L913" s="5" t="s">
        <v>336</v>
      </c>
      <c r="M913" s="5" t="s">
        <v>202</v>
      </c>
      <c r="N913" s="5" t="s">
        <v>226</v>
      </c>
      <c r="O913" s="5" t="s">
        <v>327</v>
      </c>
      <c r="P913" s="5" t="s">
        <v>149</v>
      </c>
      <c r="Q913" s="5" t="s">
        <v>116</v>
      </c>
      <c r="R913" s="5" t="s">
        <v>153</v>
      </c>
      <c r="S913" s="5" t="s">
        <v>92</v>
      </c>
      <c r="T913" s="5" t="s">
        <v>119</v>
      </c>
      <c r="U913" s="5" t="s">
        <v>154</v>
      </c>
      <c r="V913" s="5" t="s">
        <v>117</v>
      </c>
      <c r="W913" s="5" t="s">
        <v>97</v>
      </c>
      <c r="X913" s="5" t="s">
        <v>91</v>
      </c>
      <c r="Y913" s="5" t="n">
        <v>0</v>
      </c>
      <c r="Z913" s="5" t="n">
        <v>1</v>
      </c>
      <c r="AA913" s="5" t="str">
        <f aca="false">IF(Y913&gt;Z913,"Win",IF(Y913&lt;Z913,"Loss","Draw"))</f>
        <v>Loss</v>
      </c>
      <c r="AB913" s="5" t="s">
        <v>98</v>
      </c>
      <c r="AC913" s="5" t="s">
        <v>99</v>
      </c>
      <c r="AD913" s="5" t="s">
        <v>711</v>
      </c>
      <c r="AE913" s="5" t="s">
        <v>160</v>
      </c>
      <c r="AF913" s="5" t="str">
        <f aca="false">IF(AD913&lt;AE913,AD913,AE913)</f>
        <v>Balloon, Executioner, Giant Skeleton, Miner, Tombstone, Tornado, Zap, Zappies</v>
      </c>
      <c r="AG913" s="5" t="str">
        <f aca="false">IF(AD913&lt;AE913,AE913,AD913)</f>
        <v>Barbarian Barrel, Cannon Cart, Goblinstein, Lightning, Minions, Mortar, Royal Ghost, Skeletons</v>
      </c>
      <c r="AH913" s="5" t="str">
        <f aca="false">IF(AD913=AF913,AA913,IF(AA913="Win","Loss",IF(AA913="Loss","Win","Draw")))</f>
        <v>Loss</v>
      </c>
      <c r="AI913" s="5" t="s">
        <v>123</v>
      </c>
    </row>
    <row r="914" customFormat="false" ht="16.5" hidden="false" customHeight="true" outlineLevel="0" collapsed="false">
      <c r="A914" s="5" t="s">
        <v>2636</v>
      </c>
      <c r="B914" s="5" t="n">
        <v>2</v>
      </c>
      <c r="C914" s="5" t="s">
        <v>348</v>
      </c>
      <c r="D914" s="5" t="s">
        <v>349</v>
      </c>
      <c r="E914" s="5" t="s">
        <v>1525</v>
      </c>
      <c r="F914" s="5" t="s">
        <v>1526</v>
      </c>
      <c r="G914" s="5" t="s">
        <v>2638</v>
      </c>
      <c r="H914" s="5" t="s">
        <v>216</v>
      </c>
      <c r="I914" s="5" t="s">
        <v>132</v>
      </c>
      <c r="J914" s="5" t="s">
        <v>91</v>
      </c>
      <c r="K914" s="5" t="s">
        <v>90</v>
      </c>
      <c r="L914" s="5" t="s">
        <v>93</v>
      </c>
      <c r="M914" s="5" t="s">
        <v>174</v>
      </c>
      <c r="N914" s="5" t="s">
        <v>200</v>
      </c>
      <c r="O914" s="5" t="s">
        <v>94</v>
      </c>
      <c r="P914" s="5" t="s">
        <v>365</v>
      </c>
      <c r="Q914" s="5" t="s">
        <v>90</v>
      </c>
      <c r="R914" s="5" t="s">
        <v>149</v>
      </c>
      <c r="S914" s="5" t="s">
        <v>181</v>
      </c>
      <c r="T914" s="5" t="s">
        <v>227</v>
      </c>
      <c r="U914" s="5" t="s">
        <v>95</v>
      </c>
      <c r="V914" s="5" t="s">
        <v>94</v>
      </c>
      <c r="W914" s="5" t="s">
        <v>146</v>
      </c>
      <c r="X914" s="5" t="s">
        <v>167</v>
      </c>
      <c r="Y914" s="5" t="n">
        <v>1</v>
      </c>
      <c r="Z914" s="5" t="n">
        <v>0</v>
      </c>
      <c r="AA914" s="5" t="str">
        <f aca="false">IF(Y914&gt;Z914,"Win",IF(Y914&lt;Z914,"Loss","Draw"))</f>
        <v>Win</v>
      </c>
      <c r="AB914" s="5" t="s">
        <v>98</v>
      </c>
      <c r="AC914" s="5" t="s">
        <v>99</v>
      </c>
      <c r="AD914" s="5" t="s">
        <v>488</v>
      </c>
      <c r="AE914" s="5" t="s">
        <v>229</v>
      </c>
      <c r="AF914" s="5" t="str">
        <f aca="false">IF(AD914&lt;AE914,AD914,AE914)</f>
        <v>Barbarian Barrel, Electro Spirit, Fireball, Goblin Cage, Heal Spirit, Lumberjack, Phoenix, Royal Giant</v>
      </c>
      <c r="AG914" s="5" t="str">
        <f aca="false">IF(AD914&lt;AE914,AE914,AD914)</f>
        <v>Fireball, Fisherman, Monk, Mother Witch, Royal Giant, Skeleton Dragons, The Log, Tombstone</v>
      </c>
      <c r="AH914" s="5" t="str">
        <f aca="false">IF(AD914=AF914,AA914,IF(AA914="Win","Loss",IF(AA914="Loss","Win","Draw")))</f>
        <v>Win</v>
      </c>
      <c r="AI914" s="5" t="s">
        <v>123</v>
      </c>
    </row>
    <row r="915" customFormat="false" ht="16.5" hidden="false" customHeight="true" outlineLevel="0" collapsed="false">
      <c r="A915" s="5" t="s">
        <v>2636</v>
      </c>
      <c r="B915" s="5" t="n">
        <v>3</v>
      </c>
      <c r="C915" s="5" t="s">
        <v>348</v>
      </c>
      <c r="D915" s="5" t="s">
        <v>349</v>
      </c>
      <c r="E915" s="5" t="s">
        <v>1525</v>
      </c>
      <c r="F915" s="5" t="s">
        <v>1526</v>
      </c>
      <c r="G915" s="5" t="s">
        <v>2639</v>
      </c>
      <c r="H915" s="5" t="s">
        <v>216</v>
      </c>
      <c r="I915" s="5" t="s">
        <v>195</v>
      </c>
      <c r="J915" s="5" t="s">
        <v>199</v>
      </c>
      <c r="K915" s="5" t="s">
        <v>239</v>
      </c>
      <c r="L915" s="5" t="s">
        <v>227</v>
      </c>
      <c r="M915" s="5" t="s">
        <v>240</v>
      </c>
      <c r="N915" s="5" t="s">
        <v>112</v>
      </c>
      <c r="O915" s="5" t="s">
        <v>393</v>
      </c>
      <c r="P915" s="5" t="s">
        <v>210</v>
      </c>
      <c r="Q915" s="5" t="s">
        <v>82</v>
      </c>
      <c r="R915" s="5" t="s">
        <v>128</v>
      </c>
      <c r="S915" s="5" t="s">
        <v>84</v>
      </c>
      <c r="T915" s="5" t="s">
        <v>107</v>
      </c>
      <c r="U915" s="5" t="s">
        <v>88</v>
      </c>
      <c r="V915" s="5" t="s">
        <v>115</v>
      </c>
      <c r="W915" s="5" t="s">
        <v>93</v>
      </c>
      <c r="X915" s="5" t="s">
        <v>129</v>
      </c>
      <c r="Y915" s="5" t="n">
        <v>1</v>
      </c>
      <c r="Z915" s="5" t="n">
        <v>0</v>
      </c>
      <c r="AA915" s="5" t="str">
        <f aca="false">IF(Y915&gt;Z915,"Win",IF(Y915&lt;Z915,"Loss","Draw"))</f>
        <v>Win</v>
      </c>
      <c r="AB915" s="5" t="s">
        <v>98</v>
      </c>
      <c r="AC915" s="5" t="s">
        <v>99</v>
      </c>
      <c r="AD915" s="5" t="s">
        <v>2640</v>
      </c>
      <c r="AE915" s="5" t="s">
        <v>137</v>
      </c>
      <c r="AF915" s="5" t="str">
        <f aca="false">IF(AD915&lt;AE915,AD915,AE915)</f>
        <v>Archers, Electro Spirit, Giant Snowball, Goblin Drill, Goblins, Inferno Tower, Knight, Poison</v>
      </c>
      <c r="AG915" s="5" t="str">
        <f aca="false">IF(AD915&lt;AE915,AE915,AD915)</f>
        <v>Arrows, Bandit, Battle Ram, Electro Wizard, Golden Knight, Inferno Dragon, Mega Knight, Mother Witch</v>
      </c>
      <c r="AH915" s="5" t="str">
        <f aca="false">IF(AD915=AF915,AA915,IF(AA915="Win","Loss",IF(AA915="Loss","Win","Draw")))</f>
        <v>Loss</v>
      </c>
      <c r="AI915" s="5" t="s">
        <v>123</v>
      </c>
    </row>
    <row r="916" customFormat="false" ht="16.5" hidden="false" customHeight="true" outlineLevel="0" collapsed="false">
      <c r="A916" s="5" t="s">
        <v>2641</v>
      </c>
      <c r="B916" s="5" t="n">
        <v>1</v>
      </c>
      <c r="C916" s="5" t="s">
        <v>348</v>
      </c>
      <c r="D916" s="5" t="s">
        <v>349</v>
      </c>
      <c r="E916" s="5" t="s">
        <v>163</v>
      </c>
      <c r="F916" s="5" t="s">
        <v>164</v>
      </c>
      <c r="G916" s="5" t="s">
        <v>2642</v>
      </c>
      <c r="H916" s="5" t="s">
        <v>81</v>
      </c>
      <c r="I916" s="5" t="s">
        <v>107</v>
      </c>
      <c r="J916" s="5" t="s">
        <v>128</v>
      </c>
      <c r="K916" s="5" t="s">
        <v>84</v>
      </c>
      <c r="L916" s="5" t="s">
        <v>227</v>
      </c>
      <c r="M916" s="5" t="s">
        <v>86</v>
      </c>
      <c r="N916" s="5" t="s">
        <v>89</v>
      </c>
      <c r="O916" s="5" t="s">
        <v>88</v>
      </c>
      <c r="P916" s="5" t="s">
        <v>97</v>
      </c>
      <c r="Q916" s="5" t="s">
        <v>142</v>
      </c>
      <c r="R916" s="5" t="s">
        <v>141</v>
      </c>
      <c r="S916" s="5" t="s">
        <v>140</v>
      </c>
      <c r="T916" s="5" t="s">
        <v>120</v>
      </c>
      <c r="U916" s="5" t="s">
        <v>111</v>
      </c>
      <c r="V916" s="5" t="s">
        <v>143</v>
      </c>
      <c r="W916" s="5" t="s">
        <v>287</v>
      </c>
      <c r="X916" s="5" t="s">
        <v>113</v>
      </c>
      <c r="Y916" s="5" t="n">
        <v>0</v>
      </c>
      <c r="Z916" s="5" t="n">
        <v>1</v>
      </c>
      <c r="AA916" s="5" t="str">
        <f aca="false">IF(Y916&gt;Z916,"Win",IF(Y916&lt;Z916,"Loss","Draw"))</f>
        <v>Loss</v>
      </c>
      <c r="AB916" s="5" t="s">
        <v>98</v>
      </c>
      <c r="AC916" s="5" t="s">
        <v>99</v>
      </c>
      <c r="AD916" s="5" t="s">
        <v>2643</v>
      </c>
      <c r="AE916" s="5" t="s">
        <v>2644</v>
      </c>
      <c r="AF916" s="5" t="str">
        <f aca="false">IF(AD916&lt;AE916,AD916,AE916)</f>
        <v>Bomb Tower, Fire Spirit, Goblin Barrel, Ice Spirit, Magic Archer, Royal Delivery, Valkyrie, Wall Breakers</v>
      </c>
      <c r="AG916" s="5" t="str">
        <f aca="false">IF(AD916&lt;AE916,AE916,AD916)</f>
        <v>Giant Snowball, Goblin Demolisher, Goblin Drill, Goblin Hut, Knight, Mother Witch, Poison, Skeletons</v>
      </c>
      <c r="AH916" s="5" t="str">
        <f aca="false">IF(AD916=AF916,AA916,IF(AA916="Win","Loss",IF(AA916="Loss","Win","Draw")))</f>
        <v>Win</v>
      </c>
      <c r="AI916" s="5" t="s">
        <v>123</v>
      </c>
    </row>
    <row r="917" customFormat="false" ht="16.5" hidden="false" customHeight="true" outlineLevel="0" collapsed="false">
      <c r="A917" s="5" t="s">
        <v>2641</v>
      </c>
      <c r="B917" s="5" t="n">
        <v>2</v>
      </c>
      <c r="C917" s="5" t="s">
        <v>348</v>
      </c>
      <c r="D917" s="5" t="s">
        <v>349</v>
      </c>
      <c r="E917" s="5" t="s">
        <v>163</v>
      </c>
      <c r="F917" s="5" t="s">
        <v>164</v>
      </c>
      <c r="G917" s="5" t="s">
        <v>2645</v>
      </c>
      <c r="H917" s="5" t="s">
        <v>81</v>
      </c>
      <c r="I917" s="5" t="s">
        <v>132</v>
      </c>
      <c r="J917" s="5" t="s">
        <v>91</v>
      </c>
      <c r="K917" s="5" t="s">
        <v>90</v>
      </c>
      <c r="L917" s="5" t="s">
        <v>93</v>
      </c>
      <c r="M917" s="5" t="s">
        <v>174</v>
      </c>
      <c r="N917" s="5" t="s">
        <v>200</v>
      </c>
      <c r="O917" s="5" t="s">
        <v>365</v>
      </c>
      <c r="P917" s="5" t="s">
        <v>94</v>
      </c>
      <c r="Q917" s="5" t="s">
        <v>239</v>
      </c>
      <c r="R917" s="5" t="s">
        <v>199</v>
      </c>
      <c r="S917" s="5" t="s">
        <v>210</v>
      </c>
      <c r="T917" s="5" t="s">
        <v>227</v>
      </c>
      <c r="U917" s="5" t="s">
        <v>109</v>
      </c>
      <c r="V917" s="5" t="s">
        <v>393</v>
      </c>
      <c r="W917" s="5" t="s">
        <v>240</v>
      </c>
      <c r="X917" s="5" t="s">
        <v>112</v>
      </c>
      <c r="Y917" s="5" t="n">
        <v>0</v>
      </c>
      <c r="Z917" s="5" t="n">
        <v>1</v>
      </c>
      <c r="AA917" s="5" t="str">
        <f aca="false">IF(Y917&gt;Z917,"Win",IF(Y917&lt;Z917,"Loss","Draw"))</f>
        <v>Loss</v>
      </c>
      <c r="AB917" s="5" t="s">
        <v>98</v>
      </c>
      <c r="AC917" s="5" t="s">
        <v>99</v>
      </c>
      <c r="AD917" s="5" t="s">
        <v>488</v>
      </c>
      <c r="AE917" s="5" t="s">
        <v>1079</v>
      </c>
      <c r="AF917" s="5" t="str">
        <f aca="false">IF(AD917&lt;AE917,AD917,AE917)</f>
        <v>Arrows, Bandit, Battle Ram, Electro Wizard, Golden Knight, Mega Knight, Mother Witch, Ronin</v>
      </c>
      <c r="AG917" s="5" t="str">
        <f aca="false">IF(AD917&lt;AE917,AE917,AD917)</f>
        <v>Barbarian Barrel, Electro Spirit, Fireball, Goblin Cage, Heal Spirit, Lumberjack, Phoenix, Royal Giant</v>
      </c>
      <c r="AH917" s="5" t="str">
        <f aca="false">IF(AD917=AF917,AA917,IF(AA917="Win","Loss",IF(AA917="Loss","Win","Draw")))</f>
        <v>Win</v>
      </c>
      <c r="AI917" s="5" t="s">
        <v>123</v>
      </c>
    </row>
    <row r="918" customFormat="false" ht="16.5" hidden="false" customHeight="true" outlineLevel="0" collapsed="false">
      <c r="A918" s="5" t="s">
        <v>2646</v>
      </c>
      <c r="B918" s="5" t="n">
        <v>1</v>
      </c>
      <c r="C918" s="5" t="s">
        <v>348</v>
      </c>
      <c r="D918" s="5" t="s">
        <v>349</v>
      </c>
      <c r="E918" s="5" t="s">
        <v>323</v>
      </c>
      <c r="F918" s="5" t="s">
        <v>324</v>
      </c>
      <c r="G918" s="5" t="s">
        <v>2647</v>
      </c>
      <c r="H918" s="5" t="s">
        <v>81</v>
      </c>
      <c r="I918" s="5" t="s">
        <v>293</v>
      </c>
      <c r="J918" s="5" t="s">
        <v>128</v>
      </c>
      <c r="K918" s="5" t="s">
        <v>213</v>
      </c>
      <c r="L918" s="5" t="s">
        <v>88</v>
      </c>
      <c r="M918" s="5" t="s">
        <v>84</v>
      </c>
      <c r="N918" s="5" t="s">
        <v>85</v>
      </c>
      <c r="O918" s="5" t="s">
        <v>89</v>
      </c>
      <c r="P918" s="5" t="s">
        <v>143</v>
      </c>
      <c r="Q918" s="5" t="s">
        <v>169</v>
      </c>
      <c r="R918" s="5" t="s">
        <v>213</v>
      </c>
      <c r="S918" s="5" t="s">
        <v>200</v>
      </c>
      <c r="T918" s="5" t="s">
        <v>191</v>
      </c>
      <c r="U918" s="5" t="s">
        <v>336</v>
      </c>
      <c r="V918" s="5" t="s">
        <v>154</v>
      </c>
      <c r="W918" s="5" t="s">
        <v>596</v>
      </c>
      <c r="X918" s="5" t="s">
        <v>91</v>
      </c>
      <c r="Y918" s="5" t="n">
        <v>1</v>
      </c>
      <c r="Z918" s="5" t="n">
        <v>0</v>
      </c>
      <c r="AA918" s="5" t="str">
        <f aca="false">IF(Y918&gt;Z918,"Win",IF(Y918&lt;Z918,"Loss","Draw"))</f>
        <v>Win</v>
      </c>
      <c r="AB918" s="5" t="s">
        <v>98</v>
      </c>
      <c r="AC918" s="5" t="s">
        <v>99</v>
      </c>
      <c r="AD918" s="5" t="s">
        <v>2622</v>
      </c>
      <c r="AE918" s="5" t="s">
        <v>762</v>
      </c>
      <c r="AF918" s="5" t="str">
        <f aca="false">IF(AD918&lt;AE918,AD918,AE918)</f>
        <v>Baby Dragon, Barbarian Barrel, Bowler, Electro Giant, Goblin Cage, Ice Wizard, Lightning, Tornado</v>
      </c>
      <c r="AG918" s="5" t="str">
        <f aca="false">IF(AD918&lt;AE918,AE918,AD918)</f>
        <v>Bowler, Furnace, Giant Snowball, Goblin Hut, Graveyard, Ice Spirit, Knight, Poison</v>
      </c>
      <c r="AH918" s="5" t="str">
        <f aca="false">IF(AD918=AF918,AA918,IF(AA918="Win","Loss",IF(AA918="Loss","Win","Draw")))</f>
        <v>Loss</v>
      </c>
      <c r="AI918" s="5" t="s">
        <v>123</v>
      </c>
    </row>
    <row r="919" customFormat="false" ht="16.5" hidden="false" customHeight="true" outlineLevel="0" collapsed="false">
      <c r="A919" s="5" t="s">
        <v>2646</v>
      </c>
      <c r="B919" s="5" t="n">
        <v>2</v>
      </c>
      <c r="C919" s="5" t="s">
        <v>348</v>
      </c>
      <c r="D919" s="5" t="s">
        <v>349</v>
      </c>
      <c r="E919" s="5" t="s">
        <v>323</v>
      </c>
      <c r="F919" s="5" t="s">
        <v>324</v>
      </c>
      <c r="G919" s="5" t="s">
        <v>2648</v>
      </c>
      <c r="H919" s="5" t="s">
        <v>81</v>
      </c>
      <c r="I919" s="5" t="s">
        <v>135</v>
      </c>
      <c r="J919" s="5" t="s">
        <v>83</v>
      </c>
      <c r="K919" s="5" t="s">
        <v>200</v>
      </c>
      <c r="L919" s="5" t="s">
        <v>146</v>
      </c>
      <c r="M919" s="5" t="s">
        <v>147</v>
      </c>
      <c r="N919" s="5" t="s">
        <v>148</v>
      </c>
      <c r="O919" s="5" t="s">
        <v>91</v>
      </c>
      <c r="P919" s="5" t="s">
        <v>94</v>
      </c>
      <c r="Q919" s="5" t="s">
        <v>180</v>
      </c>
      <c r="R919" s="5" t="s">
        <v>181</v>
      </c>
      <c r="S919" s="5" t="s">
        <v>144</v>
      </c>
      <c r="T919" s="5" t="s">
        <v>183</v>
      </c>
      <c r="U919" s="5" t="s">
        <v>167</v>
      </c>
      <c r="V919" s="5" t="s">
        <v>182</v>
      </c>
      <c r="W919" s="5" t="s">
        <v>93</v>
      </c>
      <c r="X919" s="5" t="s">
        <v>110</v>
      </c>
      <c r="Y919" s="5" t="n">
        <v>3</v>
      </c>
      <c r="Z919" s="5" t="n">
        <v>0</v>
      </c>
      <c r="AA919" s="5" t="str">
        <f aca="false">IF(Y919&gt;Z919,"Win",IF(Y919&lt;Z919,"Loss","Draw"))</f>
        <v>Win</v>
      </c>
      <c r="AB919" s="5" t="s">
        <v>98</v>
      </c>
      <c r="AC919" s="5" t="s">
        <v>99</v>
      </c>
      <c r="AD919" s="5" t="s">
        <v>1657</v>
      </c>
      <c r="AE919" s="5" t="s">
        <v>1858</v>
      </c>
      <c r="AF919" s="5" t="str">
        <f aca="false">IF(AD919&lt;AE919,AD919,AE919)</f>
        <v>Barbarian Barrel, Dark Prince, Fireball, Goblin Cage, Lava Hound, Skeleton Dragons, Spirit Empress, Zap</v>
      </c>
      <c r="AG919" s="5" t="str">
        <f aca="false">IF(AD919&lt;AE919,AE919,AD919)</f>
        <v>Earthquake, Electro Spirit, Guards, Hog Rider, Monk, Tesla, The Log, Wizard</v>
      </c>
      <c r="AH919" s="5" t="str">
        <f aca="false">IF(AD919=AF919,AA919,IF(AA919="Win","Loss",IF(AA919="Loss","Win","Draw")))</f>
        <v>Win</v>
      </c>
      <c r="AI919" s="5" t="s">
        <v>123</v>
      </c>
    </row>
    <row r="920" customFormat="false" ht="16.5" hidden="false" customHeight="true" outlineLevel="0" collapsed="false">
      <c r="A920" s="5" t="s">
        <v>2649</v>
      </c>
      <c r="B920" s="5" t="n">
        <v>1</v>
      </c>
      <c r="C920" s="5" t="s">
        <v>348</v>
      </c>
      <c r="D920" s="5" t="s">
        <v>349</v>
      </c>
      <c r="E920" s="5" t="s">
        <v>369</v>
      </c>
      <c r="F920" s="5" t="s">
        <v>370</v>
      </c>
      <c r="G920" s="5" t="s">
        <v>1792</v>
      </c>
      <c r="H920" s="5" t="s">
        <v>372</v>
      </c>
      <c r="I920" s="5" t="s">
        <v>135</v>
      </c>
      <c r="J920" s="5" t="s">
        <v>83</v>
      </c>
      <c r="K920" s="5" t="s">
        <v>195</v>
      </c>
      <c r="L920" s="5" t="s">
        <v>200</v>
      </c>
      <c r="M920" s="5" t="s">
        <v>147</v>
      </c>
      <c r="N920" s="5" t="s">
        <v>148</v>
      </c>
      <c r="O920" s="5" t="s">
        <v>91</v>
      </c>
      <c r="P920" s="5" t="s">
        <v>94</v>
      </c>
      <c r="Q920" s="5" t="s">
        <v>375</v>
      </c>
      <c r="R920" s="5" t="s">
        <v>145</v>
      </c>
      <c r="S920" s="5" t="s">
        <v>128</v>
      </c>
      <c r="T920" s="5" t="s">
        <v>226</v>
      </c>
      <c r="U920" s="5" t="s">
        <v>336</v>
      </c>
      <c r="V920" s="5" t="s">
        <v>135</v>
      </c>
      <c r="W920" s="5" t="s">
        <v>113</v>
      </c>
      <c r="X920" s="5" t="s">
        <v>87</v>
      </c>
      <c r="Y920" s="5" t="n">
        <v>1</v>
      </c>
      <c r="Z920" s="5" t="n">
        <v>0</v>
      </c>
      <c r="AA920" s="5" t="str">
        <f aca="false">IF(Y920&gt;Z920,"Win",IF(Y920&lt;Z920,"Loss","Draw"))</f>
        <v>Win</v>
      </c>
      <c r="AB920" s="5" t="s">
        <v>98</v>
      </c>
      <c r="AC920" s="5" t="s">
        <v>99</v>
      </c>
      <c r="AD920" s="5" t="s">
        <v>2650</v>
      </c>
      <c r="AE920" s="5" t="s">
        <v>377</v>
      </c>
      <c r="AF920" s="5" t="str">
        <f aca="false">IF(AD920&lt;AE920,AD920,AE920)</f>
        <v>Balloon, Berserker, Bomb Tower, Executioner, Knight, Miner, Tornado, Zap</v>
      </c>
      <c r="AG920" s="5" t="str">
        <f aca="false">IF(AD920&lt;AE920,AE920,AD920)</f>
        <v>Barbarian Barrel, Dark Prince, Fireball, Goblin Cage, Inferno Dragon, Lava Hound, Spirit Empress, Zap</v>
      </c>
      <c r="AH920" s="5" t="str">
        <f aca="false">IF(AD920=AF920,AA920,IF(AA920="Win","Loss",IF(AA920="Loss","Win","Draw")))</f>
        <v>Loss</v>
      </c>
      <c r="AI920" s="5" t="s">
        <v>123</v>
      </c>
    </row>
    <row r="921" customFormat="false" ht="16.5" hidden="false" customHeight="true" outlineLevel="0" collapsed="false">
      <c r="A921" s="5" t="s">
        <v>2649</v>
      </c>
      <c r="B921" s="5" t="n">
        <v>2</v>
      </c>
      <c r="C921" s="5" t="s">
        <v>348</v>
      </c>
      <c r="D921" s="5" t="s">
        <v>349</v>
      </c>
      <c r="E921" s="5" t="s">
        <v>369</v>
      </c>
      <c r="F921" s="5" t="s">
        <v>370</v>
      </c>
      <c r="G921" s="5" t="s">
        <v>2651</v>
      </c>
      <c r="H921" s="5" t="s">
        <v>372</v>
      </c>
      <c r="I921" s="5" t="s">
        <v>132</v>
      </c>
      <c r="J921" s="5" t="s">
        <v>156</v>
      </c>
      <c r="K921" s="5" t="s">
        <v>131</v>
      </c>
      <c r="L921" s="5" t="s">
        <v>112</v>
      </c>
      <c r="M921" s="5" t="s">
        <v>154</v>
      </c>
      <c r="N921" s="5" t="s">
        <v>155</v>
      </c>
      <c r="O921" s="5" t="s">
        <v>190</v>
      </c>
      <c r="P921" s="5" t="s">
        <v>130</v>
      </c>
      <c r="Q921" s="5" t="s">
        <v>90</v>
      </c>
      <c r="R921" s="5" t="s">
        <v>91</v>
      </c>
      <c r="S921" s="5" t="s">
        <v>200</v>
      </c>
      <c r="T921" s="5" t="s">
        <v>93</v>
      </c>
      <c r="U921" s="5" t="s">
        <v>365</v>
      </c>
      <c r="V921" s="5" t="s">
        <v>94</v>
      </c>
      <c r="W921" s="5" t="s">
        <v>109</v>
      </c>
      <c r="X921" s="5" t="s">
        <v>174</v>
      </c>
      <c r="Y921" s="5" t="n">
        <v>1</v>
      </c>
      <c r="Z921" s="5" t="n">
        <v>0</v>
      </c>
      <c r="AA921" s="5" t="str">
        <f aca="false">IF(Y921&gt;Z921,"Win",IF(Y921&lt;Z921,"Loss","Draw"))</f>
        <v>Win</v>
      </c>
      <c r="AB921" s="5" t="s">
        <v>98</v>
      </c>
      <c r="AC921" s="5" t="s">
        <v>99</v>
      </c>
      <c r="AD921" s="5" t="s">
        <v>2652</v>
      </c>
      <c r="AE921" s="5" t="s">
        <v>2410</v>
      </c>
      <c r="AF921" s="5" t="str">
        <f aca="false">IF(AD921&lt;AE921,AD921,AE921)</f>
        <v>Arrows, Bomber, Giant, Lightning, Lumberjack, Mega Minion, Prince, Rage</v>
      </c>
      <c r="AG921" s="5" t="str">
        <f aca="false">IF(AD921&lt;AE921,AE921,AD921)</f>
        <v>Barbarian Barrel, Electro Spirit, Fireball, Goblin Cage, Heal Spirit, Phoenix, Ronin, Royal Giant</v>
      </c>
      <c r="AH921" s="5" t="str">
        <f aca="false">IF(AD921=AF921,AA921,IF(AA921="Win","Loss",IF(AA921="Loss","Win","Draw")))</f>
        <v>Win</v>
      </c>
      <c r="AI921" s="5" t="s">
        <v>123</v>
      </c>
    </row>
    <row r="922" customFormat="false" ht="16.5" hidden="false" customHeight="true" outlineLevel="0" collapsed="false">
      <c r="A922" s="5" t="s">
        <v>2653</v>
      </c>
      <c r="B922" s="5" t="n">
        <v>1</v>
      </c>
      <c r="C922" s="5" t="s">
        <v>676</v>
      </c>
      <c r="D922" s="5" t="s">
        <v>677</v>
      </c>
      <c r="E922" s="5" t="s">
        <v>2654</v>
      </c>
      <c r="F922" s="5" t="s">
        <v>2655</v>
      </c>
      <c r="G922" s="5" t="s">
        <v>2656</v>
      </c>
      <c r="H922" s="5" t="s">
        <v>81</v>
      </c>
      <c r="I922" s="5" t="s">
        <v>170</v>
      </c>
      <c r="J922" s="5" t="s">
        <v>244</v>
      </c>
      <c r="K922" s="5" t="s">
        <v>209</v>
      </c>
      <c r="L922" s="5" t="s">
        <v>182</v>
      </c>
      <c r="M922" s="5" t="s">
        <v>97</v>
      </c>
      <c r="N922" s="5" t="s">
        <v>143</v>
      </c>
      <c r="O922" s="5" t="s">
        <v>94</v>
      </c>
      <c r="P922" s="5" t="s">
        <v>167</v>
      </c>
      <c r="Q922" s="5" t="s">
        <v>107</v>
      </c>
      <c r="R922" s="5" t="s">
        <v>209</v>
      </c>
      <c r="S922" s="5" t="s">
        <v>97</v>
      </c>
      <c r="T922" s="5" t="s">
        <v>109</v>
      </c>
      <c r="U922" s="5" t="s">
        <v>88</v>
      </c>
      <c r="V922" s="5" t="s">
        <v>167</v>
      </c>
      <c r="W922" s="5" t="s">
        <v>113</v>
      </c>
      <c r="X922" s="5" t="s">
        <v>87</v>
      </c>
      <c r="Y922" s="5" t="n">
        <v>1</v>
      </c>
      <c r="Z922" s="5" t="n">
        <v>0</v>
      </c>
      <c r="AA922" s="5" t="str">
        <f aca="false">IF(Y922&gt;Z922,"Win",IF(Y922&lt;Z922,"Loss","Draw"))</f>
        <v>Win</v>
      </c>
      <c r="AB922" s="5" t="s">
        <v>98</v>
      </c>
      <c r="AC922" s="5" t="s">
        <v>99</v>
      </c>
      <c r="AD922" s="5" t="s">
        <v>1273</v>
      </c>
      <c r="AE922" s="5" t="s">
        <v>2657</v>
      </c>
      <c r="AF922" s="5" t="str">
        <f aca="false">IF(AD922&lt;AE922,AD922,AE922)</f>
        <v>Berserker, Bomb Tower, Goblin Drill, Musketeer, Poison, Ronin, Skeletons, The Log</v>
      </c>
      <c r="AG922" s="5" t="str">
        <f aca="false">IF(AD922&lt;AE922,AE922,AD922)</f>
        <v>Cannon, Fireball, Hog Rider, Ice Golem, Ice Spirit, Musketeer, Skeletons, The Log</v>
      </c>
      <c r="AH922" s="5" t="str">
        <f aca="false">IF(AD922=AF922,AA922,IF(AA922="Win","Loss",IF(AA922="Loss","Win","Draw")))</f>
        <v>Loss</v>
      </c>
      <c r="AI922" s="5" t="s">
        <v>123</v>
      </c>
    </row>
    <row r="923" customFormat="false" ht="16.5" hidden="false" customHeight="true" outlineLevel="0" collapsed="false">
      <c r="A923" s="5" t="s">
        <v>2653</v>
      </c>
      <c r="B923" s="5" t="n">
        <v>2</v>
      </c>
      <c r="C923" s="5" t="s">
        <v>676</v>
      </c>
      <c r="D923" s="5" t="s">
        <v>677</v>
      </c>
      <c r="E923" s="5" t="s">
        <v>2654</v>
      </c>
      <c r="F923" s="5" t="s">
        <v>2655</v>
      </c>
      <c r="G923" s="5" t="s">
        <v>2658</v>
      </c>
      <c r="H923" s="5" t="s">
        <v>81</v>
      </c>
      <c r="I923" s="5" t="s">
        <v>82</v>
      </c>
      <c r="J923" s="5" t="s">
        <v>115</v>
      </c>
      <c r="K923" s="5" t="s">
        <v>84</v>
      </c>
      <c r="L923" s="5" t="s">
        <v>109</v>
      </c>
      <c r="M923" s="5" t="s">
        <v>111</v>
      </c>
      <c r="N923" s="5" t="s">
        <v>93</v>
      </c>
      <c r="O923" s="5" t="s">
        <v>159</v>
      </c>
      <c r="P923" s="5" t="s">
        <v>166</v>
      </c>
      <c r="Q923" s="5" t="s">
        <v>116</v>
      </c>
      <c r="R923" s="5" t="s">
        <v>128</v>
      </c>
      <c r="S923" s="5" t="s">
        <v>114</v>
      </c>
      <c r="T923" s="5" t="s">
        <v>655</v>
      </c>
      <c r="U923" s="5" t="s">
        <v>226</v>
      </c>
      <c r="V923" s="5" t="s">
        <v>119</v>
      </c>
      <c r="W923" s="5" t="s">
        <v>146</v>
      </c>
      <c r="X923" s="5" t="s">
        <v>94</v>
      </c>
      <c r="Y923" s="5" t="n">
        <v>0</v>
      </c>
      <c r="Z923" s="5" t="n">
        <v>1</v>
      </c>
      <c r="AA923" s="5" t="str">
        <f aca="false">IF(Y923&gt;Z923,"Win",IF(Y923&lt;Z923,"Loss","Draw"))</f>
        <v>Loss</v>
      </c>
      <c r="AB923" s="5" t="s">
        <v>98</v>
      </c>
      <c r="AC923" s="5" t="s">
        <v>99</v>
      </c>
      <c r="AD923" s="5" t="s">
        <v>2659</v>
      </c>
      <c r="AE923" s="5" t="s">
        <v>2660</v>
      </c>
      <c r="AF923" s="5" t="str">
        <f aca="false">IF(AD923&lt;AE923,AD923,AE923)</f>
        <v>Archers, Electro Spirit, Elixir Collector, Fire Spirit, Giant Snowball, Goblins, Ronin, X-Bow</v>
      </c>
      <c r="AG923" s="5" t="str">
        <f aca="false">IF(AD923&lt;AE923,AE923,AD923)</f>
        <v>Cannon Cart, Fireball, Goblin Gang, Knight, Miner, Mortar, Skeleton Barrel, Skeleton Dragons</v>
      </c>
      <c r="AH923" s="5" t="str">
        <f aca="false">IF(AD923=AF923,AA923,IF(AA923="Win","Loss",IF(AA923="Loss","Win","Draw")))</f>
        <v>Loss</v>
      </c>
      <c r="AI923" s="5" t="s">
        <v>123</v>
      </c>
    </row>
    <row r="924" customFormat="false" ht="16.5" hidden="false" customHeight="true" outlineLevel="0" collapsed="false">
      <c r="A924" s="5" t="s">
        <v>2653</v>
      </c>
      <c r="B924" s="5" t="n">
        <v>3</v>
      </c>
      <c r="C924" s="5" t="s">
        <v>676</v>
      </c>
      <c r="D924" s="5" t="s">
        <v>677</v>
      </c>
      <c r="E924" s="5" t="s">
        <v>2654</v>
      </c>
      <c r="F924" s="5" t="s">
        <v>2655</v>
      </c>
      <c r="G924" s="5" t="s">
        <v>2661</v>
      </c>
      <c r="H924" s="5" t="s">
        <v>81</v>
      </c>
      <c r="I924" s="5" t="s">
        <v>82</v>
      </c>
      <c r="J924" s="5" t="s">
        <v>115</v>
      </c>
      <c r="K924" s="5" t="s">
        <v>84</v>
      </c>
      <c r="L924" s="5" t="s">
        <v>109</v>
      </c>
      <c r="M924" s="5" t="s">
        <v>111</v>
      </c>
      <c r="N924" s="5" t="s">
        <v>93</v>
      </c>
      <c r="O924" s="5" t="s">
        <v>159</v>
      </c>
      <c r="P924" s="5" t="s">
        <v>166</v>
      </c>
      <c r="Q924" s="5" t="s">
        <v>84</v>
      </c>
      <c r="R924" s="5" t="s">
        <v>175</v>
      </c>
      <c r="S924" s="5" t="s">
        <v>199</v>
      </c>
      <c r="T924" s="5" t="s">
        <v>182</v>
      </c>
      <c r="U924" s="5" t="s">
        <v>91</v>
      </c>
      <c r="V924" s="5" t="s">
        <v>375</v>
      </c>
      <c r="W924" s="5" t="s">
        <v>96</v>
      </c>
      <c r="X924" s="5" t="s">
        <v>420</v>
      </c>
      <c r="Y924" s="5" t="n">
        <v>3</v>
      </c>
      <c r="Z924" s="5" t="n">
        <v>0</v>
      </c>
      <c r="AA924" s="5" t="str">
        <f aca="false">IF(Y924&gt;Z924,"Win",IF(Y924&lt;Z924,"Loss","Draw"))</f>
        <v>Win</v>
      </c>
      <c r="AB924" s="5" t="s">
        <v>98</v>
      </c>
      <c r="AC924" s="5" t="s">
        <v>98</v>
      </c>
      <c r="AD924" s="5" t="s">
        <v>2659</v>
      </c>
      <c r="AE924" s="5" t="s">
        <v>2662</v>
      </c>
      <c r="AF924" s="5" t="str">
        <f aca="false">IF(AD924&lt;AE924,AD924,AE924)</f>
        <v>Archers, Electro Spirit, Elixir Collector, Fire Spirit, Giant Snowball, Goblins, Ronin, X-Bow</v>
      </c>
      <c r="AG924" s="5" t="str">
        <f aca="false">IF(AD924&lt;AE924,AE924,AD924)</f>
        <v>Barbarian Barrel, Boss Bandit, Executioner, Freeze, Giant Snowball, Golden Knight, Hog Rider, Hunter</v>
      </c>
      <c r="AH924" s="5" t="str">
        <f aca="false">IF(AD924=AF924,AA924,IF(AA924="Win","Loss",IF(AA924="Loss","Win","Draw")))</f>
        <v>Win</v>
      </c>
      <c r="AI924" s="5" t="s">
        <v>123</v>
      </c>
    </row>
    <row r="925" customFormat="false" ht="16.5" hidden="false" customHeight="true" outlineLevel="0" collapsed="false">
      <c r="A925" s="5" t="s">
        <v>2663</v>
      </c>
      <c r="B925" s="5" t="n">
        <v>1</v>
      </c>
      <c r="C925" s="5" t="s">
        <v>676</v>
      </c>
      <c r="D925" s="5" t="s">
        <v>677</v>
      </c>
      <c r="E925" s="5" t="s">
        <v>2664</v>
      </c>
      <c r="F925" s="5" t="s">
        <v>2665</v>
      </c>
      <c r="G925" s="5" t="s">
        <v>2666</v>
      </c>
      <c r="H925" s="5" t="s">
        <v>81</v>
      </c>
      <c r="I925" s="5" t="s">
        <v>107</v>
      </c>
      <c r="J925" s="5" t="s">
        <v>232</v>
      </c>
      <c r="K925" s="5" t="s">
        <v>84</v>
      </c>
      <c r="L925" s="5" t="s">
        <v>88</v>
      </c>
      <c r="M925" s="5" t="s">
        <v>97</v>
      </c>
      <c r="N925" s="5" t="s">
        <v>111</v>
      </c>
      <c r="O925" s="5" t="s">
        <v>144</v>
      </c>
      <c r="P925" s="5" t="s">
        <v>130</v>
      </c>
      <c r="Q925" s="5" t="s">
        <v>375</v>
      </c>
      <c r="R925" s="5" t="s">
        <v>175</v>
      </c>
      <c r="S925" s="5" t="s">
        <v>84</v>
      </c>
      <c r="T925" s="5" t="s">
        <v>231</v>
      </c>
      <c r="U925" s="5" t="s">
        <v>109</v>
      </c>
      <c r="V925" s="5" t="s">
        <v>154</v>
      </c>
      <c r="W925" s="5" t="s">
        <v>130</v>
      </c>
      <c r="X925" s="5" t="s">
        <v>97</v>
      </c>
      <c r="Y925" s="5" t="n">
        <v>0</v>
      </c>
      <c r="Z925" s="5" t="n">
        <v>1</v>
      </c>
      <c r="AA925" s="5" t="str">
        <f aca="false">IF(Y925&gt;Z925,"Win",IF(Y925&lt;Z925,"Loss","Draw"))</f>
        <v>Loss</v>
      </c>
      <c r="AB925" s="5" t="s">
        <v>98</v>
      </c>
      <c r="AC925" s="5" t="s">
        <v>99</v>
      </c>
      <c r="AD925" s="5" t="s">
        <v>1986</v>
      </c>
      <c r="AE925" s="5" t="s">
        <v>2149</v>
      </c>
      <c r="AF925" s="5" t="str">
        <f aca="false">IF(AD925&lt;AE925,AD925,AE925)</f>
        <v>Bomber, Boss Bandit, Executioner, Giant Snowball, Lightning, Ram Rider, Ronin, Skeletons</v>
      </c>
      <c r="AG925" s="5" t="str">
        <f aca="false">IF(AD925&lt;AE925,AE925,AD925)</f>
        <v>Bomber, Fire Spirit, Giant Snowball, Goblin Drill, Mighty Miner, Poison, Skeletons, Tesla</v>
      </c>
      <c r="AH925" s="5" t="str">
        <f aca="false">IF(AD925=AF925,AA925,IF(AA925="Win","Loss",IF(AA925="Loss","Win","Draw")))</f>
        <v>Win</v>
      </c>
      <c r="AI925" s="5" t="s">
        <v>123</v>
      </c>
    </row>
    <row r="926" customFormat="false" ht="16.5" hidden="false" customHeight="true" outlineLevel="0" collapsed="false">
      <c r="A926" s="5" t="s">
        <v>2663</v>
      </c>
      <c r="B926" s="5" t="n">
        <v>2</v>
      </c>
      <c r="C926" s="5" t="s">
        <v>676</v>
      </c>
      <c r="D926" s="5" t="s">
        <v>677</v>
      </c>
      <c r="E926" s="5" t="s">
        <v>2664</v>
      </c>
      <c r="F926" s="5" t="s">
        <v>2665</v>
      </c>
      <c r="G926" s="5" t="s">
        <v>2667</v>
      </c>
      <c r="H926" s="5" t="s">
        <v>81</v>
      </c>
      <c r="I926" s="5" t="s">
        <v>168</v>
      </c>
      <c r="J926" s="5" t="s">
        <v>108</v>
      </c>
      <c r="K926" s="5" t="s">
        <v>170</v>
      </c>
      <c r="L926" s="5" t="s">
        <v>167</v>
      </c>
      <c r="M926" s="5" t="s">
        <v>93</v>
      </c>
      <c r="N926" s="5" t="s">
        <v>109</v>
      </c>
      <c r="O926" s="5" t="s">
        <v>154</v>
      </c>
      <c r="P926" s="5" t="s">
        <v>87</v>
      </c>
      <c r="Q926" s="5" t="s">
        <v>135</v>
      </c>
      <c r="R926" s="5" t="s">
        <v>157</v>
      </c>
      <c r="S926" s="5" t="s">
        <v>132</v>
      </c>
      <c r="T926" s="5" t="s">
        <v>136</v>
      </c>
      <c r="U926" s="5" t="s">
        <v>112</v>
      </c>
      <c r="V926" s="5" t="s">
        <v>133</v>
      </c>
      <c r="W926" s="5" t="s">
        <v>326</v>
      </c>
      <c r="X926" s="5" t="s">
        <v>365</v>
      </c>
      <c r="Y926" s="5" t="n">
        <v>2</v>
      </c>
      <c r="Z926" s="5" t="n">
        <v>1</v>
      </c>
      <c r="AA926" s="5" t="str">
        <f aca="false">IF(Y926&gt;Z926,"Win",IF(Y926&lt;Z926,"Loss","Draw"))</f>
        <v>Win</v>
      </c>
      <c r="AB926" s="5" t="s">
        <v>98</v>
      </c>
      <c r="AC926" s="5" t="s">
        <v>99</v>
      </c>
      <c r="AD926" s="5" t="s">
        <v>2668</v>
      </c>
      <c r="AE926" s="5" t="s">
        <v>2669</v>
      </c>
      <c r="AF926" s="5" t="str">
        <f aca="false">IF(AD926&lt;AE926,AD926,AE926)</f>
        <v>Archer Queen, Berserker, Cannon, Electro Spirit, Lightning, Ronin, Royal Hogs, The Log</v>
      </c>
      <c r="AG926" s="5" t="str">
        <f aca="false">IF(AD926&lt;AE926,AE926,AD926)</f>
        <v>Arrows, Golem, Lumberjack, Mini P.E.K.K.A, Night Witch, Phoenix, Void, Zap</v>
      </c>
      <c r="AH926" s="5" t="str">
        <f aca="false">IF(AD926=AF926,AA926,IF(AA926="Win","Loss",IF(AA926="Loss","Win","Draw")))</f>
        <v>Win</v>
      </c>
      <c r="AI926" s="5" t="s">
        <v>123</v>
      </c>
    </row>
    <row r="927" customFormat="false" ht="16.5" hidden="false" customHeight="true" outlineLevel="0" collapsed="false">
      <c r="A927" s="5" t="s">
        <v>2663</v>
      </c>
      <c r="B927" s="5" t="n">
        <v>3</v>
      </c>
      <c r="C927" s="5" t="s">
        <v>676</v>
      </c>
      <c r="D927" s="5" t="s">
        <v>677</v>
      </c>
      <c r="E927" s="5" t="s">
        <v>2664</v>
      </c>
      <c r="F927" s="5" t="s">
        <v>2665</v>
      </c>
      <c r="G927" s="5" t="s">
        <v>2670</v>
      </c>
      <c r="H927" s="5" t="s">
        <v>81</v>
      </c>
      <c r="I927" s="5" t="s">
        <v>132</v>
      </c>
      <c r="J927" s="5" t="s">
        <v>91</v>
      </c>
      <c r="K927" s="5" t="s">
        <v>200</v>
      </c>
      <c r="L927" s="5" t="s">
        <v>365</v>
      </c>
      <c r="M927" s="5" t="s">
        <v>94</v>
      </c>
      <c r="N927" s="5" t="s">
        <v>90</v>
      </c>
      <c r="O927" s="5" t="s">
        <v>174</v>
      </c>
      <c r="P927" s="5" t="s">
        <v>143</v>
      </c>
      <c r="Q927" s="5" t="s">
        <v>287</v>
      </c>
      <c r="R927" s="5" t="s">
        <v>131</v>
      </c>
      <c r="S927" s="5" t="s">
        <v>149</v>
      </c>
      <c r="T927" s="5" t="s">
        <v>147</v>
      </c>
      <c r="U927" s="5" t="s">
        <v>87</v>
      </c>
      <c r="V927" s="5" t="s">
        <v>257</v>
      </c>
      <c r="W927" s="5" t="s">
        <v>94</v>
      </c>
      <c r="X927" s="5" t="s">
        <v>148</v>
      </c>
      <c r="Y927" s="5" t="n">
        <v>1</v>
      </c>
      <c r="Z927" s="5" t="n">
        <v>0</v>
      </c>
      <c r="AA927" s="5" t="str">
        <f aca="false">IF(Y927&gt;Z927,"Win",IF(Y927&lt;Z927,"Loss","Draw"))</f>
        <v>Win</v>
      </c>
      <c r="AB927" s="5" t="s">
        <v>98</v>
      </c>
      <c r="AC927" s="5" t="s">
        <v>99</v>
      </c>
      <c r="AD927" s="5" t="s">
        <v>2671</v>
      </c>
      <c r="AE927" s="5" t="s">
        <v>2672</v>
      </c>
      <c r="AF927" s="5" t="str">
        <f aca="false">IF(AD927&lt;AE927,AD927,AE927)</f>
        <v>Barbarian Barrel, Fireball, Goblin Cage, Heal Spirit, Ice Spirit, Lumberjack, Phoenix, Royal Giant</v>
      </c>
      <c r="AG927" s="5" t="str">
        <f aca="false">IF(AD927&lt;AE927,AE927,AD927)</f>
        <v>Berserker, Fireball, Lava Hound, Mega Minion, Spirit Empress, Tombstone, Valkyrie, Vines</v>
      </c>
      <c r="AH927" s="5" t="str">
        <f aca="false">IF(AD927=AF927,AA927,IF(AA927="Win","Loss",IF(AA927="Loss","Win","Draw")))</f>
        <v>Win</v>
      </c>
      <c r="AI927" s="5" t="s">
        <v>123</v>
      </c>
    </row>
    <row r="928" customFormat="false" ht="16.5" hidden="false" customHeight="true" outlineLevel="0" collapsed="false">
      <c r="A928" s="5" t="s">
        <v>2673</v>
      </c>
      <c r="B928" s="5" t="n">
        <v>1</v>
      </c>
      <c r="C928" s="5" t="s">
        <v>676</v>
      </c>
      <c r="D928" s="5" t="s">
        <v>677</v>
      </c>
      <c r="E928" s="5" t="s">
        <v>2674</v>
      </c>
      <c r="F928" s="5" t="s">
        <v>2675</v>
      </c>
      <c r="G928" s="5" t="s">
        <v>2676</v>
      </c>
      <c r="H928" s="5" t="s">
        <v>81</v>
      </c>
      <c r="I928" s="5" t="s">
        <v>82</v>
      </c>
      <c r="J928" s="5" t="s">
        <v>83</v>
      </c>
      <c r="K928" s="5" t="s">
        <v>84</v>
      </c>
      <c r="L928" s="5" t="s">
        <v>143</v>
      </c>
      <c r="M928" s="5" t="s">
        <v>86</v>
      </c>
      <c r="N928" s="5" t="s">
        <v>85</v>
      </c>
      <c r="O928" s="5" t="s">
        <v>88</v>
      </c>
      <c r="P928" s="5" t="s">
        <v>89</v>
      </c>
      <c r="Q928" s="5" t="s">
        <v>90</v>
      </c>
      <c r="R928" s="5" t="s">
        <v>181</v>
      </c>
      <c r="S928" s="5" t="s">
        <v>96</v>
      </c>
      <c r="T928" s="5" t="s">
        <v>93</v>
      </c>
      <c r="U928" s="5" t="s">
        <v>95</v>
      </c>
      <c r="V928" s="5" t="s">
        <v>97</v>
      </c>
      <c r="W928" s="5" t="s">
        <v>94</v>
      </c>
      <c r="X928" s="5" t="s">
        <v>167</v>
      </c>
      <c r="Y928" s="5" t="n">
        <v>1</v>
      </c>
      <c r="Z928" s="5" t="n">
        <v>0</v>
      </c>
      <c r="AA928" s="5" t="str">
        <f aca="false">IF(Y928&gt;Z928,"Win",IF(Y928&lt;Z928,"Loss","Draw"))</f>
        <v>Win</v>
      </c>
      <c r="AB928" s="5" t="s">
        <v>98</v>
      </c>
      <c r="AC928" s="5" t="s">
        <v>99</v>
      </c>
      <c r="AD928" s="5" t="s">
        <v>627</v>
      </c>
      <c r="AE928" s="5" t="s">
        <v>1085</v>
      </c>
      <c r="AF928" s="5" t="str">
        <f aca="false">IF(AD928&lt;AE928,AD928,AE928)</f>
        <v>Archers, Dark Prince, Giant Snowball, Goblin Demolisher, Goblin Hut, Graveyard, Ice Spirit, Poison</v>
      </c>
      <c r="AG928" s="5" t="str">
        <f aca="false">IF(AD928&lt;AE928,AE928,AD928)</f>
        <v>Electro Spirit, Fireball, Fisherman, Hunter, Monk, Royal Giant, Skeletons, The Log</v>
      </c>
      <c r="AH928" s="5" t="str">
        <f aca="false">IF(AD928=AF928,AA928,IF(AA928="Win","Loss",IF(AA928="Loss","Win","Draw")))</f>
        <v>Win</v>
      </c>
      <c r="AI928" s="5" t="s">
        <v>123</v>
      </c>
    </row>
    <row r="929" customFormat="false" ht="16.5" hidden="false" customHeight="true" outlineLevel="0" collapsed="false">
      <c r="A929" s="5" t="s">
        <v>2673</v>
      </c>
      <c r="B929" s="5" t="n">
        <v>2</v>
      </c>
      <c r="C929" s="5" t="s">
        <v>676</v>
      </c>
      <c r="D929" s="5" t="s">
        <v>677</v>
      </c>
      <c r="E929" s="5" t="s">
        <v>2674</v>
      </c>
      <c r="F929" s="5" t="s">
        <v>2675</v>
      </c>
      <c r="G929" s="5" t="s">
        <v>2677</v>
      </c>
      <c r="H929" s="5" t="s">
        <v>81</v>
      </c>
      <c r="I929" s="5" t="s">
        <v>170</v>
      </c>
      <c r="J929" s="5" t="s">
        <v>141</v>
      </c>
      <c r="K929" s="5" t="s">
        <v>168</v>
      </c>
      <c r="L929" s="5" t="s">
        <v>93</v>
      </c>
      <c r="M929" s="5" t="s">
        <v>91</v>
      </c>
      <c r="N929" s="5" t="s">
        <v>154</v>
      </c>
      <c r="O929" s="5" t="s">
        <v>97</v>
      </c>
      <c r="P929" s="5" t="s">
        <v>146</v>
      </c>
      <c r="Q929" s="5" t="s">
        <v>82</v>
      </c>
      <c r="R929" s="5" t="s">
        <v>83</v>
      </c>
      <c r="S929" s="5" t="s">
        <v>84</v>
      </c>
      <c r="T929" s="5" t="s">
        <v>143</v>
      </c>
      <c r="U929" s="5" t="s">
        <v>86</v>
      </c>
      <c r="V929" s="5" t="s">
        <v>85</v>
      </c>
      <c r="W929" s="5" t="s">
        <v>88</v>
      </c>
      <c r="X929" s="5" t="s">
        <v>89</v>
      </c>
      <c r="Y929" s="5" t="n">
        <v>1</v>
      </c>
      <c r="Z929" s="5" t="n">
        <v>0</v>
      </c>
      <c r="AA929" s="5" t="str">
        <f aca="false">IF(Y929&gt;Z929,"Win",IF(Y929&lt;Z929,"Loss","Draw"))</f>
        <v>Win</v>
      </c>
      <c r="AB929" s="5" t="s">
        <v>98</v>
      </c>
      <c r="AC929" s="5" t="s">
        <v>99</v>
      </c>
      <c r="AD929" s="5" t="s">
        <v>2678</v>
      </c>
      <c r="AE929" s="5" t="s">
        <v>627</v>
      </c>
      <c r="AF929" s="5" t="str">
        <f aca="false">IF(AD929&lt;AE929,AD929,AE929)</f>
        <v>Archers, Dark Prince, Giant Snowball, Goblin Demolisher, Goblin Hut, Graveyard, Ice Spirit, Poison</v>
      </c>
      <c r="AG929" s="5" t="str">
        <f aca="false">IF(AD929&lt;AE929,AE929,AD929)</f>
        <v>Barbarian Barrel, Cannon, Electro Spirit, Lightning, Magic Archer, Royal Hogs, Skeleton Dragons, Skeletons</v>
      </c>
      <c r="AH929" s="5" t="str">
        <f aca="false">IF(AD929=AF929,AA929,IF(AA929="Win","Loss",IF(AA929="Loss","Win","Draw")))</f>
        <v>Loss</v>
      </c>
      <c r="AI929" s="5" t="s">
        <v>123</v>
      </c>
    </row>
    <row r="930" customFormat="false" ht="16.5" hidden="false" customHeight="true" outlineLevel="0" collapsed="false">
      <c r="A930" s="5" t="s">
        <v>2679</v>
      </c>
      <c r="B930" s="5" t="n">
        <v>1</v>
      </c>
      <c r="C930" s="5" t="s">
        <v>676</v>
      </c>
      <c r="D930" s="5" t="s">
        <v>677</v>
      </c>
      <c r="E930" s="5" t="s">
        <v>2680</v>
      </c>
      <c r="F930" s="5" t="s">
        <v>2681</v>
      </c>
      <c r="G930" s="5" t="s">
        <v>2682</v>
      </c>
      <c r="H930" s="5" t="s">
        <v>81</v>
      </c>
      <c r="I930" s="5" t="s">
        <v>82</v>
      </c>
      <c r="J930" s="5" t="s">
        <v>83</v>
      </c>
      <c r="K930" s="5" t="s">
        <v>144</v>
      </c>
      <c r="L930" s="5" t="s">
        <v>97</v>
      </c>
      <c r="M930" s="5" t="s">
        <v>143</v>
      </c>
      <c r="N930" s="5" t="s">
        <v>88</v>
      </c>
      <c r="O930" s="5" t="s">
        <v>85</v>
      </c>
      <c r="P930" s="5" t="s">
        <v>120</v>
      </c>
      <c r="Q930" s="5" t="s">
        <v>375</v>
      </c>
      <c r="R930" s="5" t="s">
        <v>145</v>
      </c>
      <c r="S930" s="5" t="s">
        <v>84</v>
      </c>
      <c r="T930" s="5" t="s">
        <v>202</v>
      </c>
      <c r="U930" s="5" t="s">
        <v>327</v>
      </c>
      <c r="V930" s="5" t="s">
        <v>170</v>
      </c>
      <c r="W930" s="5" t="s">
        <v>226</v>
      </c>
      <c r="X930" s="5" t="s">
        <v>336</v>
      </c>
      <c r="Y930" s="5" t="n">
        <v>1</v>
      </c>
      <c r="Z930" s="5" t="n">
        <v>0</v>
      </c>
      <c r="AA930" s="5" t="str">
        <f aca="false">IF(Y930&gt;Z930,"Win",IF(Y930&lt;Z930,"Loss","Draw"))</f>
        <v>Win</v>
      </c>
      <c r="AB930" s="5" t="s">
        <v>98</v>
      </c>
      <c r="AC930" s="5" t="s">
        <v>99</v>
      </c>
      <c r="AD930" s="5" t="s">
        <v>2683</v>
      </c>
      <c r="AE930" s="5" t="s">
        <v>2684</v>
      </c>
      <c r="AF930" s="5" t="str">
        <f aca="false">IF(AD930&lt;AE930,AD930,AE930)</f>
        <v>Archers, Dark Prince, Graveyard, Ice Spirit, Poison, Royal Delivery, Skeletons, Tesla</v>
      </c>
      <c r="AG930" s="5" t="str">
        <f aca="false">IF(AD930&lt;AE930,AE930,AD930)</f>
        <v>Balloon, Cannon, Executioner, Giant Skeleton, Giant Snowball, Miner, Tornado, Zappies</v>
      </c>
      <c r="AH930" s="5" t="str">
        <f aca="false">IF(AD930=AF930,AA930,IF(AA930="Win","Loss",IF(AA930="Loss","Win","Draw")))</f>
        <v>Win</v>
      </c>
      <c r="AI930" s="5" t="s">
        <v>123</v>
      </c>
    </row>
    <row r="931" customFormat="false" ht="16.5" hidden="false" customHeight="true" outlineLevel="0" collapsed="false">
      <c r="A931" s="5" t="s">
        <v>2679</v>
      </c>
      <c r="B931" s="5" t="n">
        <v>2</v>
      </c>
      <c r="C931" s="5" t="s">
        <v>676</v>
      </c>
      <c r="D931" s="5" t="s">
        <v>677</v>
      </c>
      <c r="E931" s="5" t="s">
        <v>2680</v>
      </c>
      <c r="F931" s="5" t="s">
        <v>2681</v>
      </c>
      <c r="G931" s="5" t="s">
        <v>2685</v>
      </c>
      <c r="H931" s="5" t="s">
        <v>81</v>
      </c>
      <c r="I931" s="5" t="s">
        <v>90</v>
      </c>
      <c r="J931" s="5" t="s">
        <v>181</v>
      </c>
      <c r="K931" s="5" t="s">
        <v>180</v>
      </c>
      <c r="L931" s="5" t="s">
        <v>155</v>
      </c>
      <c r="M931" s="5" t="s">
        <v>93</v>
      </c>
      <c r="N931" s="5" t="s">
        <v>95</v>
      </c>
      <c r="O931" s="5" t="s">
        <v>94</v>
      </c>
      <c r="P931" s="5" t="s">
        <v>293</v>
      </c>
      <c r="Q931" s="5" t="s">
        <v>195</v>
      </c>
      <c r="R931" s="5" t="s">
        <v>180</v>
      </c>
      <c r="S931" s="5" t="s">
        <v>92</v>
      </c>
      <c r="T931" s="5" t="s">
        <v>210</v>
      </c>
      <c r="U931" s="5" t="s">
        <v>231</v>
      </c>
      <c r="V931" s="5" t="s">
        <v>94</v>
      </c>
      <c r="W931" s="5" t="s">
        <v>135</v>
      </c>
      <c r="X931" s="5" t="s">
        <v>240</v>
      </c>
      <c r="Y931" s="5" t="n">
        <v>0</v>
      </c>
      <c r="Z931" s="5" t="n">
        <v>1</v>
      </c>
      <c r="AA931" s="5" t="str">
        <f aca="false">IF(Y931&gt;Z931,"Win",IF(Y931&lt;Z931,"Loss","Draw"))</f>
        <v>Loss</v>
      </c>
      <c r="AB931" s="5" t="s">
        <v>98</v>
      </c>
      <c r="AC931" s="5" t="s">
        <v>99</v>
      </c>
      <c r="AD931" s="5" t="s">
        <v>2686</v>
      </c>
      <c r="AE931" s="5" t="s">
        <v>2687</v>
      </c>
      <c r="AF931" s="5" t="str">
        <f aca="false">IF(AD931&lt;AE931,AD931,AE931)</f>
        <v>Bandit, Fireball, Inferno Dragon, Mega Knight, Ram Rider, Royal Ghost, Wizard, Zap</v>
      </c>
      <c r="AG931" s="5" t="str">
        <f aca="false">IF(AD931&lt;AE931,AE931,AD931)</f>
        <v>Electro Spirit, Fireball, Fisherman, Furnace, Monk, Rage, Royal Giant, Wizard</v>
      </c>
      <c r="AH931" s="5" t="str">
        <f aca="false">IF(AD931=AF931,AA931,IF(AA931="Win","Loss",IF(AA931="Loss","Win","Draw")))</f>
        <v>Win</v>
      </c>
      <c r="AI931" s="5" t="s">
        <v>123</v>
      </c>
    </row>
    <row r="932" customFormat="false" ht="16.5" hidden="false" customHeight="true" outlineLevel="0" collapsed="false">
      <c r="A932" s="5" t="s">
        <v>2679</v>
      </c>
      <c r="B932" s="5" t="n">
        <v>3</v>
      </c>
      <c r="C932" s="5" t="s">
        <v>676</v>
      </c>
      <c r="D932" s="5" t="s">
        <v>677</v>
      </c>
      <c r="E932" s="5" t="s">
        <v>2680</v>
      </c>
      <c r="F932" s="5" t="s">
        <v>2681</v>
      </c>
      <c r="G932" s="5" t="s">
        <v>2688</v>
      </c>
      <c r="H932" s="5" t="s">
        <v>81</v>
      </c>
      <c r="I932" s="5" t="s">
        <v>140</v>
      </c>
      <c r="J932" s="5" t="s">
        <v>141</v>
      </c>
      <c r="K932" s="5" t="s">
        <v>225</v>
      </c>
      <c r="L932" s="5" t="s">
        <v>226</v>
      </c>
      <c r="M932" s="5" t="s">
        <v>113</v>
      </c>
      <c r="N932" s="5" t="s">
        <v>111</v>
      </c>
      <c r="O932" s="5" t="s">
        <v>87</v>
      </c>
      <c r="P932" s="5" t="s">
        <v>167</v>
      </c>
      <c r="Q932" s="5" t="s">
        <v>116</v>
      </c>
      <c r="R932" s="5" t="s">
        <v>153</v>
      </c>
      <c r="S932" s="5" t="s">
        <v>114</v>
      </c>
      <c r="T932" s="5" t="s">
        <v>154</v>
      </c>
      <c r="U932" s="5" t="s">
        <v>117</v>
      </c>
      <c r="V932" s="5" t="s">
        <v>115</v>
      </c>
      <c r="W932" s="5" t="s">
        <v>91</v>
      </c>
      <c r="X932" s="5" t="s">
        <v>119</v>
      </c>
      <c r="Y932" s="5" t="n">
        <v>1</v>
      </c>
      <c r="Z932" s="5" t="n">
        <v>2</v>
      </c>
      <c r="AA932" s="5" t="str">
        <f aca="false">IF(Y932&gt;Z932,"Win",IF(Y932&lt;Z932,"Loss","Draw"))</f>
        <v>Loss</v>
      </c>
      <c r="AB932" s="5" t="s">
        <v>98</v>
      </c>
      <c r="AC932" s="5" t="s">
        <v>99</v>
      </c>
      <c r="AD932" s="5" t="s">
        <v>1916</v>
      </c>
      <c r="AE932" s="5" t="s">
        <v>2689</v>
      </c>
      <c r="AF932" s="5" t="str">
        <f aca="false">IF(AD932&lt;AE932,AD932,AE932)</f>
        <v>Barbarian Barrel, Cannon Cart, Goblins, Goblinstein, Lightning, Minions, Mortar, Skeleton Barrel</v>
      </c>
      <c r="AG932" s="5" t="str">
        <f aca="false">IF(AD932&lt;AE932,AE932,AD932)</f>
        <v>Bats, Berserker, Bomb Tower, Fire Spirit, Magic Archer, Miner, The Log, Wall Breakers</v>
      </c>
      <c r="AH932" s="5" t="str">
        <f aca="false">IF(AD932=AF932,AA932,IF(AA932="Win","Loss",IF(AA932="Loss","Win","Draw")))</f>
        <v>Win</v>
      </c>
      <c r="AI932" s="5" t="s">
        <v>123</v>
      </c>
    </row>
    <row r="933" customFormat="false" ht="16.5" hidden="false" customHeight="true" outlineLevel="0" collapsed="false">
      <c r="A933" s="5" t="s">
        <v>2690</v>
      </c>
      <c r="B933" s="5" t="n">
        <v>1</v>
      </c>
      <c r="C933" s="5" t="s">
        <v>676</v>
      </c>
      <c r="D933" s="5" t="s">
        <v>677</v>
      </c>
      <c r="E933" s="5" t="s">
        <v>2172</v>
      </c>
      <c r="F933" s="5" t="s">
        <v>2173</v>
      </c>
      <c r="G933" s="5" t="s">
        <v>2691</v>
      </c>
      <c r="H933" s="5" t="s">
        <v>372</v>
      </c>
      <c r="I933" s="5" t="s">
        <v>195</v>
      </c>
      <c r="J933" s="5" t="s">
        <v>145</v>
      </c>
      <c r="K933" s="5" t="s">
        <v>169</v>
      </c>
      <c r="L933" s="5" t="s">
        <v>420</v>
      </c>
      <c r="M933" s="5" t="s">
        <v>213</v>
      </c>
      <c r="N933" s="5" t="s">
        <v>128</v>
      </c>
      <c r="O933" s="5" t="s">
        <v>336</v>
      </c>
      <c r="P933" s="5" t="s">
        <v>91</v>
      </c>
      <c r="Q933" s="5" t="s">
        <v>169</v>
      </c>
      <c r="R933" s="5" t="s">
        <v>199</v>
      </c>
      <c r="S933" s="5" t="s">
        <v>82</v>
      </c>
      <c r="T933" s="5" t="s">
        <v>231</v>
      </c>
      <c r="U933" s="5" t="s">
        <v>210</v>
      </c>
      <c r="V933" s="5" t="s">
        <v>112</v>
      </c>
      <c r="W933" s="5" t="s">
        <v>155</v>
      </c>
      <c r="X933" s="5" t="s">
        <v>240</v>
      </c>
      <c r="Y933" s="5" t="n">
        <v>1</v>
      </c>
      <c r="Z933" s="5" t="n">
        <v>0</v>
      </c>
      <c r="AA933" s="5" t="str">
        <f aca="false">IF(Y933&gt;Z933,"Win",IF(Y933&lt;Z933,"Loss","Draw"))</f>
        <v>Win</v>
      </c>
      <c r="AB933" s="5" t="s">
        <v>98</v>
      </c>
      <c r="AC933" s="5" t="s">
        <v>99</v>
      </c>
      <c r="AD933" s="5" t="s">
        <v>1299</v>
      </c>
      <c r="AE933" s="5" t="s">
        <v>2692</v>
      </c>
      <c r="AF933" s="5" t="str">
        <f aca="false">IF(AD933&lt;AE933,AD933,AE933)</f>
        <v>Archers, Arrows, Baby Dragon, Bandit, Golden Knight, Mega Knight, Rage, Ram Rider</v>
      </c>
      <c r="AG933" s="5" t="str">
        <f aca="false">IF(AD933&lt;AE933,AE933,AD933)</f>
        <v>Baby Dragon, Balloon, Barbarian Barrel, Bowler, Freeze, Inferno Dragon, Knight, Tornado</v>
      </c>
      <c r="AH933" s="5" t="str">
        <f aca="false">IF(AD933=AF933,AA933,IF(AA933="Win","Loss",IF(AA933="Loss","Win","Draw")))</f>
        <v>Loss</v>
      </c>
      <c r="AI933" s="5" t="s">
        <v>123</v>
      </c>
    </row>
    <row r="934" customFormat="false" ht="16.5" hidden="false" customHeight="true" outlineLevel="0" collapsed="false">
      <c r="A934" s="5" t="s">
        <v>2690</v>
      </c>
      <c r="B934" s="5" t="n">
        <v>2</v>
      </c>
      <c r="C934" s="5" t="s">
        <v>676</v>
      </c>
      <c r="D934" s="5" t="s">
        <v>677</v>
      </c>
      <c r="E934" s="5" t="s">
        <v>2172</v>
      </c>
      <c r="F934" s="5" t="s">
        <v>2173</v>
      </c>
      <c r="G934" s="5" t="s">
        <v>2693</v>
      </c>
      <c r="H934" s="5" t="s">
        <v>372</v>
      </c>
      <c r="I934" s="5" t="s">
        <v>84</v>
      </c>
      <c r="J934" s="5" t="s">
        <v>83</v>
      </c>
      <c r="K934" s="5" t="s">
        <v>107</v>
      </c>
      <c r="L934" s="5" t="s">
        <v>130</v>
      </c>
      <c r="M934" s="5" t="s">
        <v>111</v>
      </c>
      <c r="N934" s="5" t="s">
        <v>97</v>
      </c>
      <c r="O934" s="5" t="s">
        <v>129</v>
      </c>
      <c r="P934" s="5" t="s">
        <v>88</v>
      </c>
      <c r="Q934" s="5" t="s">
        <v>209</v>
      </c>
      <c r="R934" s="5" t="s">
        <v>213</v>
      </c>
      <c r="S934" s="5" t="s">
        <v>135</v>
      </c>
      <c r="T934" s="5" t="s">
        <v>85</v>
      </c>
      <c r="U934" s="5" t="s">
        <v>156</v>
      </c>
      <c r="V934" s="5" t="s">
        <v>133</v>
      </c>
      <c r="W934" s="5" t="s">
        <v>110</v>
      </c>
      <c r="X934" s="5" t="s">
        <v>326</v>
      </c>
      <c r="Y934" s="5" t="n">
        <v>1</v>
      </c>
      <c r="Z934" s="5" t="n">
        <v>0</v>
      </c>
      <c r="AA934" s="5" t="str">
        <f aca="false">IF(Y934&gt;Z934,"Win",IF(Y934&lt;Z934,"Loss","Draw"))</f>
        <v>Win</v>
      </c>
      <c r="AB934" s="5" t="s">
        <v>98</v>
      </c>
      <c r="AC934" s="5" t="s">
        <v>99</v>
      </c>
      <c r="AD934" s="5" t="s">
        <v>2694</v>
      </c>
      <c r="AE934" s="5" t="s">
        <v>2695</v>
      </c>
      <c r="AF934" s="5" t="str">
        <f aca="false">IF(AD934&lt;AE934,AD934,AE934)</f>
        <v>Bomber, Dark Prince, Fire Spirit, Giant Snowball, Goblin Drill, Inferno Tower, Poison, Skeletons</v>
      </c>
      <c r="AG934" s="5" t="str">
        <f aca="false">IF(AD934&lt;AE934,AE934,AD934)</f>
        <v>Bowler, Giant, Graveyard, Guards, Musketeer, Night Witch, Void, Zap</v>
      </c>
      <c r="AH934" s="5" t="str">
        <f aca="false">IF(AD934=AF934,AA934,IF(AA934="Win","Loss",IF(AA934="Loss","Win","Draw")))</f>
        <v>Win</v>
      </c>
      <c r="AI934" s="5" t="s">
        <v>123</v>
      </c>
    </row>
    <row r="935" customFormat="false" ht="16.5" hidden="false" customHeight="true" outlineLevel="0" collapsed="false">
      <c r="A935" s="5" t="s">
        <v>2696</v>
      </c>
      <c r="B935" s="5" t="n">
        <v>1</v>
      </c>
      <c r="C935" s="5" t="s">
        <v>676</v>
      </c>
      <c r="D935" s="5" t="s">
        <v>677</v>
      </c>
      <c r="E935" s="5" t="s">
        <v>2697</v>
      </c>
      <c r="F935" s="5" t="s">
        <v>2698</v>
      </c>
      <c r="G935" s="5" t="s">
        <v>2699</v>
      </c>
      <c r="H935" s="5" t="s">
        <v>81</v>
      </c>
      <c r="I935" s="5" t="s">
        <v>142</v>
      </c>
      <c r="J935" s="5" t="s">
        <v>115</v>
      </c>
      <c r="K935" s="5" t="s">
        <v>287</v>
      </c>
      <c r="L935" s="5" t="s">
        <v>111</v>
      </c>
      <c r="M935" s="5" t="s">
        <v>143</v>
      </c>
      <c r="N935" s="5" t="s">
        <v>140</v>
      </c>
      <c r="O935" s="5" t="s">
        <v>176</v>
      </c>
      <c r="P935" s="5" t="s">
        <v>334</v>
      </c>
      <c r="Q935" s="5" t="s">
        <v>84</v>
      </c>
      <c r="R935" s="5" t="s">
        <v>128</v>
      </c>
      <c r="S935" s="5" t="s">
        <v>107</v>
      </c>
      <c r="T935" s="5" t="s">
        <v>111</v>
      </c>
      <c r="U935" s="5" t="s">
        <v>97</v>
      </c>
      <c r="V935" s="5" t="s">
        <v>88</v>
      </c>
      <c r="W935" s="5" t="s">
        <v>86</v>
      </c>
      <c r="X935" s="5" t="s">
        <v>144</v>
      </c>
      <c r="Y935" s="5" t="n">
        <v>1</v>
      </c>
      <c r="Z935" s="5" t="n">
        <v>0</v>
      </c>
      <c r="AA935" s="5" t="str">
        <f aca="false">IF(Y935&gt;Z935,"Win",IF(Y935&lt;Z935,"Loss","Draw"))</f>
        <v>Win</v>
      </c>
      <c r="AB935" s="5" t="s">
        <v>98</v>
      </c>
      <c r="AC935" s="5" t="s">
        <v>99</v>
      </c>
      <c r="AD935" s="5" t="s">
        <v>394</v>
      </c>
      <c r="AE935" s="5" t="s">
        <v>277</v>
      </c>
      <c r="AF935" s="5" t="str">
        <f aca="false">IF(AD935&lt;AE935,AD935,AE935)</f>
        <v>Dart Goblin, Fire Spirit, Goblin Barrel, Goblins, Ice Spirit, Rocket, Valkyrie, Wall Breakers</v>
      </c>
      <c r="AG935" s="5" t="str">
        <f aca="false">IF(AD935&lt;AE935,AE935,AD935)</f>
        <v>Fire Spirit, Giant Snowball, Goblin Demolisher, Goblin Drill, Knight, Poison, Skeletons, Tesla</v>
      </c>
      <c r="AH935" s="5" t="str">
        <f aca="false">IF(AD935=AF935,AA935,IF(AA935="Win","Loss",IF(AA935="Loss","Win","Draw")))</f>
        <v>Win</v>
      </c>
      <c r="AI935" s="5" t="s">
        <v>123</v>
      </c>
    </row>
    <row r="936" customFormat="false" ht="16.5" hidden="false" customHeight="true" outlineLevel="0" collapsed="false">
      <c r="A936" s="5" t="s">
        <v>2696</v>
      </c>
      <c r="B936" s="5" t="n">
        <v>2</v>
      </c>
      <c r="C936" s="5" t="s">
        <v>676</v>
      </c>
      <c r="D936" s="5" t="s">
        <v>677</v>
      </c>
      <c r="E936" s="5" t="s">
        <v>2697</v>
      </c>
      <c r="F936" s="5" t="s">
        <v>2698</v>
      </c>
      <c r="G936" s="5" t="s">
        <v>2700</v>
      </c>
      <c r="H936" s="5" t="s">
        <v>81</v>
      </c>
      <c r="I936" s="5" t="s">
        <v>116</v>
      </c>
      <c r="J936" s="5" t="s">
        <v>91</v>
      </c>
      <c r="K936" s="5" t="s">
        <v>114</v>
      </c>
      <c r="L936" s="5" t="s">
        <v>119</v>
      </c>
      <c r="M936" s="5" t="s">
        <v>118</v>
      </c>
      <c r="N936" s="5" t="s">
        <v>94</v>
      </c>
      <c r="O936" s="5" t="s">
        <v>93</v>
      </c>
      <c r="P936" s="5" t="s">
        <v>117</v>
      </c>
      <c r="Q936" s="5" t="s">
        <v>169</v>
      </c>
      <c r="R936" s="5" t="s">
        <v>213</v>
      </c>
      <c r="S936" s="5" t="s">
        <v>200</v>
      </c>
      <c r="T936" s="5" t="s">
        <v>596</v>
      </c>
      <c r="U936" s="5" t="s">
        <v>154</v>
      </c>
      <c r="V936" s="5" t="s">
        <v>191</v>
      </c>
      <c r="W936" s="5" t="s">
        <v>336</v>
      </c>
      <c r="X936" s="5" t="s">
        <v>91</v>
      </c>
      <c r="Y936" s="5" t="n">
        <v>1</v>
      </c>
      <c r="Z936" s="5" t="n">
        <v>0</v>
      </c>
      <c r="AA936" s="5" t="str">
        <f aca="false">IF(Y936&gt;Z936,"Win",IF(Y936&lt;Z936,"Loss","Draw"))</f>
        <v>Win</v>
      </c>
      <c r="AB936" s="5" t="s">
        <v>98</v>
      </c>
      <c r="AC936" s="5" t="s">
        <v>99</v>
      </c>
      <c r="AD936" s="5" t="s">
        <v>2701</v>
      </c>
      <c r="AE936" s="5" t="s">
        <v>762</v>
      </c>
      <c r="AF936" s="5" t="str">
        <f aca="false">IF(AD936&lt;AE936,AD936,AE936)</f>
        <v>Baby Dragon, Barbarian Barrel, Bowler, Electro Giant, Goblin Cage, Ice Wizard, Lightning, Tornado</v>
      </c>
      <c r="AG936" s="5" t="str">
        <f aca="false">IF(AD936&lt;AE936,AE936,AD936)</f>
        <v>Barbarian Barrel, Cannon Cart, Electro Spirit, Fireball, Minions, Mortar, Rascals, Skeleton Barrel</v>
      </c>
      <c r="AH936" s="5" t="str">
        <f aca="false">IF(AD936=AF936,AA936,IF(AA936="Win","Loss",IF(AA936="Loss","Win","Draw")))</f>
        <v>Loss</v>
      </c>
      <c r="AI936" s="5" t="s">
        <v>123</v>
      </c>
    </row>
    <row r="937" customFormat="false" ht="16.5" hidden="false" customHeight="true" outlineLevel="0" collapsed="false">
      <c r="A937" s="5" t="s">
        <v>2702</v>
      </c>
      <c r="B937" s="5" t="n">
        <v>1</v>
      </c>
      <c r="C937" s="5" t="s">
        <v>676</v>
      </c>
      <c r="D937" s="5" t="s">
        <v>677</v>
      </c>
      <c r="E937" s="5" t="s">
        <v>2534</v>
      </c>
      <c r="F937" s="5" t="s">
        <v>2535</v>
      </c>
      <c r="G937" s="5" t="s">
        <v>2703</v>
      </c>
      <c r="H937" s="5" t="s">
        <v>81</v>
      </c>
      <c r="I937" s="5" t="s">
        <v>90</v>
      </c>
      <c r="J937" s="5" t="s">
        <v>181</v>
      </c>
      <c r="K937" s="5" t="s">
        <v>180</v>
      </c>
      <c r="L937" s="5" t="s">
        <v>155</v>
      </c>
      <c r="M937" s="5" t="s">
        <v>97</v>
      </c>
      <c r="N937" s="5" t="s">
        <v>93</v>
      </c>
      <c r="O937" s="5" t="s">
        <v>95</v>
      </c>
      <c r="P937" s="5" t="s">
        <v>94</v>
      </c>
      <c r="Q937" s="5" t="s">
        <v>168</v>
      </c>
      <c r="R937" s="5" t="s">
        <v>232</v>
      </c>
      <c r="S937" s="5" t="s">
        <v>169</v>
      </c>
      <c r="T937" s="5" t="s">
        <v>93</v>
      </c>
      <c r="U937" s="5" t="s">
        <v>167</v>
      </c>
      <c r="V937" s="5" t="s">
        <v>87</v>
      </c>
      <c r="W937" s="5" t="s">
        <v>170</v>
      </c>
      <c r="X937" s="5" t="s">
        <v>154</v>
      </c>
      <c r="Y937" s="5" t="n">
        <v>0</v>
      </c>
      <c r="Z937" s="5" t="n">
        <v>1</v>
      </c>
      <c r="AA937" s="5" t="str">
        <f aca="false">IF(Y937&gt;Z937,"Win",IF(Y937&lt;Z937,"Loss","Draw"))</f>
        <v>Loss</v>
      </c>
      <c r="AB937" s="5" t="s">
        <v>98</v>
      </c>
      <c r="AC937" s="5" t="s">
        <v>99</v>
      </c>
      <c r="AD937" s="5" t="s">
        <v>929</v>
      </c>
      <c r="AE937" s="5" t="s">
        <v>496</v>
      </c>
      <c r="AF937" s="5" t="str">
        <f aca="false">IF(AD937&lt;AE937,AD937,AE937)</f>
        <v>Baby Dragon, Berserker, Cannon, Electro Spirit, Lightning, Mighty Miner, Royal Hogs, The Log</v>
      </c>
      <c r="AG937" s="5" t="str">
        <f aca="false">IF(AD937&lt;AE937,AE937,AD937)</f>
        <v>Electro Spirit, Fireball, Fisherman, Monk, Rage, Royal Giant, Skeletons, Wizard</v>
      </c>
      <c r="AH937" s="5" t="str">
        <f aca="false">IF(AD937=AF937,AA937,IF(AA937="Win","Loss",IF(AA937="Loss","Win","Draw")))</f>
        <v>Win</v>
      </c>
      <c r="AI937" s="5" t="s">
        <v>123</v>
      </c>
    </row>
    <row r="938" customFormat="false" ht="16.5" hidden="false" customHeight="true" outlineLevel="0" collapsed="false">
      <c r="A938" s="5" t="s">
        <v>2702</v>
      </c>
      <c r="B938" s="5" t="n">
        <v>2</v>
      </c>
      <c r="C938" s="5" t="s">
        <v>676</v>
      </c>
      <c r="D938" s="5" t="s">
        <v>677</v>
      </c>
      <c r="E938" s="5" t="s">
        <v>2534</v>
      </c>
      <c r="F938" s="5" t="s">
        <v>2535</v>
      </c>
      <c r="G938" s="5" t="s">
        <v>2704</v>
      </c>
      <c r="H938" s="5" t="s">
        <v>251</v>
      </c>
      <c r="I938" s="5" t="s">
        <v>82</v>
      </c>
      <c r="J938" s="5" t="s">
        <v>83</v>
      </c>
      <c r="K938" s="5" t="s">
        <v>144</v>
      </c>
      <c r="L938" s="5" t="s">
        <v>115</v>
      </c>
      <c r="M938" s="5" t="s">
        <v>88</v>
      </c>
      <c r="N938" s="5" t="s">
        <v>85</v>
      </c>
      <c r="O938" s="5" t="s">
        <v>143</v>
      </c>
      <c r="P938" s="5" t="s">
        <v>91</v>
      </c>
      <c r="Q938" s="5" t="s">
        <v>84</v>
      </c>
      <c r="R938" s="5" t="s">
        <v>108</v>
      </c>
      <c r="S938" s="5" t="s">
        <v>144</v>
      </c>
      <c r="T938" s="5" t="s">
        <v>97</v>
      </c>
      <c r="U938" s="5" t="s">
        <v>143</v>
      </c>
      <c r="V938" s="5" t="s">
        <v>128</v>
      </c>
      <c r="W938" s="5" t="s">
        <v>88</v>
      </c>
      <c r="X938" s="5" t="s">
        <v>107</v>
      </c>
      <c r="Y938" s="5" t="n">
        <v>1</v>
      </c>
      <c r="Z938" s="5" t="n">
        <v>0</v>
      </c>
      <c r="AA938" s="5" t="str">
        <f aca="false">IF(Y938&gt;Z938,"Win",IF(Y938&lt;Z938,"Loss","Draw"))</f>
        <v>Win</v>
      </c>
      <c r="AB938" s="5" t="s">
        <v>98</v>
      </c>
      <c r="AC938" s="5" t="s">
        <v>99</v>
      </c>
      <c r="AD938" s="5" t="s">
        <v>2473</v>
      </c>
      <c r="AE938" s="5" t="s">
        <v>2705</v>
      </c>
      <c r="AF938" s="5" t="str">
        <f aca="false">IF(AD938&lt;AE938,AD938,AE938)</f>
        <v>Archer Queen, Giant Snowball, Goblin Drill, Ice Spirit, Knight, Poison, Skeletons, Tesla</v>
      </c>
      <c r="AG938" s="5" t="str">
        <f aca="false">IF(AD938&lt;AE938,AE938,AD938)</f>
        <v>Archers, Barbarian Barrel, Dark Prince, Goblins, Graveyard, Ice Spirit, Poison, Tesla</v>
      </c>
      <c r="AH938" s="5" t="str">
        <f aca="false">IF(AD938=AF938,AA938,IF(AA938="Win","Loss",IF(AA938="Loss","Win","Draw")))</f>
        <v>Loss</v>
      </c>
      <c r="AI938" s="5" t="s">
        <v>123</v>
      </c>
    </row>
    <row r="939" customFormat="false" ht="16.5" hidden="false" customHeight="true" outlineLevel="0" collapsed="false">
      <c r="A939" s="5" t="s">
        <v>2702</v>
      </c>
      <c r="B939" s="5" t="n">
        <v>3</v>
      </c>
      <c r="C939" s="5" t="s">
        <v>676</v>
      </c>
      <c r="D939" s="5" t="s">
        <v>677</v>
      </c>
      <c r="E939" s="5" t="s">
        <v>2534</v>
      </c>
      <c r="F939" s="5" t="s">
        <v>2535</v>
      </c>
      <c r="G939" s="5" t="s">
        <v>2706</v>
      </c>
      <c r="H939" s="5" t="s">
        <v>81</v>
      </c>
      <c r="I939" s="5" t="s">
        <v>176</v>
      </c>
      <c r="J939" s="5" t="s">
        <v>128</v>
      </c>
      <c r="K939" s="5" t="s">
        <v>142</v>
      </c>
      <c r="L939" s="5" t="s">
        <v>140</v>
      </c>
      <c r="M939" s="5" t="s">
        <v>111</v>
      </c>
      <c r="N939" s="5" t="s">
        <v>200</v>
      </c>
      <c r="O939" s="5" t="s">
        <v>167</v>
      </c>
      <c r="P939" s="5" t="s">
        <v>433</v>
      </c>
      <c r="Q939" s="5" t="s">
        <v>140</v>
      </c>
      <c r="R939" s="5" t="s">
        <v>141</v>
      </c>
      <c r="S939" s="5" t="s">
        <v>142</v>
      </c>
      <c r="T939" s="5" t="s">
        <v>120</v>
      </c>
      <c r="U939" s="5" t="s">
        <v>113</v>
      </c>
      <c r="V939" s="5" t="s">
        <v>110</v>
      </c>
      <c r="W939" s="5" t="s">
        <v>334</v>
      </c>
      <c r="X939" s="5" t="s">
        <v>91</v>
      </c>
      <c r="Y939" s="5" t="n">
        <v>1</v>
      </c>
      <c r="Z939" s="5" t="n">
        <v>0</v>
      </c>
      <c r="AA939" s="5" t="str">
        <f aca="false">IF(Y939&gt;Z939,"Win",IF(Y939&lt;Z939,"Loss","Draw"))</f>
        <v>Win</v>
      </c>
      <c r="AB939" s="5" t="s">
        <v>98</v>
      </c>
      <c r="AC939" s="5" t="s">
        <v>99</v>
      </c>
      <c r="AD939" s="5" t="s">
        <v>2707</v>
      </c>
      <c r="AE939" s="5" t="s">
        <v>2708</v>
      </c>
      <c r="AF939" s="5" t="str">
        <f aca="false">IF(AD939&lt;AE939,AD939,AE939)</f>
        <v>Barbarian Barrel, Bomb Tower, Goblin Barrel, Guards, Magic Archer, Rocket, Royal Delivery, Wall Breakers</v>
      </c>
      <c r="AG939" s="5" t="str">
        <f aca="false">IF(AD939&lt;AE939,AE939,AD939)</f>
        <v>Dart Goblin, Fire Spirit, Goblin Barrel, Goblin Cage, Knight, Princess, The Log, Wall Breakers</v>
      </c>
      <c r="AH939" s="5" t="str">
        <f aca="false">IF(AD939=AF939,AA939,IF(AA939="Win","Loss",IF(AA939="Loss","Win","Draw")))</f>
        <v>Loss</v>
      </c>
      <c r="AI939" s="5" t="s">
        <v>123</v>
      </c>
    </row>
    <row r="940" customFormat="false" ht="16.5" hidden="false" customHeight="true" outlineLevel="0" collapsed="false">
      <c r="A940" s="5" t="s">
        <v>2709</v>
      </c>
      <c r="B940" s="5" t="n">
        <v>1</v>
      </c>
      <c r="C940" s="5" t="s">
        <v>676</v>
      </c>
      <c r="D940" s="5" t="s">
        <v>677</v>
      </c>
      <c r="E940" s="5" t="s">
        <v>2710</v>
      </c>
      <c r="F940" s="5" t="s">
        <v>2711</v>
      </c>
      <c r="G940" s="5" t="s">
        <v>1310</v>
      </c>
      <c r="H940" s="5" t="s">
        <v>81</v>
      </c>
      <c r="I940" s="5" t="s">
        <v>90</v>
      </c>
      <c r="J940" s="5" t="s">
        <v>149</v>
      </c>
      <c r="K940" s="5" t="s">
        <v>181</v>
      </c>
      <c r="L940" s="5" t="s">
        <v>95</v>
      </c>
      <c r="M940" s="5" t="s">
        <v>167</v>
      </c>
      <c r="N940" s="5" t="s">
        <v>227</v>
      </c>
      <c r="O940" s="5" t="s">
        <v>94</v>
      </c>
      <c r="P940" s="5" t="s">
        <v>146</v>
      </c>
      <c r="Q940" s="5" t="s">
        <v>168</v>
      </c>
      <c r="R940" s="5" t="s">
        <v>181</v>
      </c>
      <c r="S940" s="5" t="s">
        <v>132</v>
      </c>
      <c r="T940" s="5" t="s">
        <v>245</v>
      </c>
      <c r="U940" s="5" t="s">
        <v>96</v>
      </c>
      <c r="V940" s="5" t="s">
        <v>174</v>
      </c>
      <c r="W940" s="5" t="s">
        <v>91</v>
      </c>
      <c r="X940" s="5" t="s">
        <v>94</v>
      </c>
      <c r="Y940" s="5" t="n">
        <v>1</v>
      </c>
      <c r="Z940" s="5" t="n">
        <v>0</v>
      </c>
      <c r="AA940" s="5" t="str">
        <f aca="false">IF(Y940&gt;Z940,"Win",IF(Y940&lt;Z940,"Loss","Draw"))</f>
        <v>Win</v>
      </c>
      <c r="AB940" s="5" t="s">
        <v>98</v>
      </c>
      <c r="AC940" s="5" t="s">
        <v>99</v>
      </c>
      <c r="AD940" s="5" t="s">
        <v>229</v>
      </c>
      <c r="AE940" s="5" t="s">
        <v>1679</v>
      </c>
      <c r="AF940" s="5" t="str">
        <f aca="false">IF(AD940&lt;AE940,AD940,AE940)</f>
        <v>Barbarian Barrel, Fireball, Heal Spirit, Hunter, Lumberjack, Monk, Royal Hogs, Three Musketeers</v>
      </c>
      <c r="AG940" s="5" t="str">
        <f aca="false">IF(AD940&lt;AE940,AE940,AD940)</f>
        <v>Fireball, Fisherman, Monk, Mother Witch, Royal Giant, Skeleton Dragons, The Log, Tombstone</v>
      </c>
      <c r="AH940" s="5" t="str">
        <f aca="false">IF(AD940=AF940,AA940,IF(AA940="Win","Loss",IF(AA940="Loss","Win","Draw")))</f>
        <v>Loss</v>
      </c>
      <c r="AI940" s="5" t="s">
        <v>123</v>
      </c>
    </row>
    <row r="941" customFormat="false" ht="16.5" hidden="false" customHeight="true" outlineLevel="0" collapsed="false">
      <c r="A941" s="5" t="s">
        <v>2709</v>
      </c>
      <c r="B941" s="5" t="n">
        <v>2</v>
      </c>
      <c r="C941" s="5" t="s">
        <v>676</v>
      </c>
      <c r="D941" s="5" t="s">
        <v>677</v>
      </c>
      <c r="E941" s="5" t="s">
        <v>2710</v>
      </c>
      <c r="F941" s="5" t="s">
        <v>2711</v>
      </c>
      <c r="G941" s="5" t="s">
        <v>2712</v>
      </c>
      <c r="H941" s="5" t="s">
        <v>81</v>
      </c>
      <c r="I941" s="5" t="s">
        <v>271</v>
      </c>
      <c r="J941" s="5" t="s">
        <v>232</v>
      </c>
      <c r="K941" s="5" t="s">
        <v>200</v>
      </c>
      <c r="L941" s="5" t="s">
        <v>93</v>
      </c>
      <c r="M941" s="5" t="s">
        <v>97</v>
      </c>
      <c r="N941" s="5" t="s">
        <v>183</v>
      </c>
      <c r="O941" s="5" t="s">
        <v>182</v>
      </c>
      <c r="P941" s="5" t="s">
        <v>91</v>
      </c>
      <c r="Q941" s="5" t="s">
        <v>239</v>
      </c>
      <c r="R941" s="5" t="s">
        <v>199</v>
      </c>
      <c r="S941" s="5" t="s">
        <v>135</v>
      </c>
      <c r="T941" s="5" t="s">
        <v>227</v>
      </c>
      <c r="U941" s="5" t="s">
        <v>83</v>
      </c>
      <c r="V941" s="5" t="s">
        <v>393</v>
      </c>
      <c r="W941" s="5" t="s">
        <v>412</v>
      </c>
      <c r="X941" s="5" t="s">
        <v>88</v>
      </c>
      <c r="Y941" s="5" t="n">
        <v>1</v>
      </c>
      <c r="Z941" s="5" t="n">
        <v>0</v>
      </c>
      <c r="AA941" s="5" t="str">
        <f aca="false">IF(Y941&gt;Z941,"Win",IF(Y941&lt;Z941,"Loss","Draw"))</f>
        <v>Win</v>
      </c>
      <c r="AB941" s="5" t="s">
        <v>98</v>
      </c>
      <c r="AC941" s="5" t="s">
        <v>99</v>
      </c>
      <c r="AD941" s="5" t="s">
        <v>2713</v>
      </c>
      <c r="AE941" s="5" t="s">
        <v>2714</v>
      </c>
      <c r="AF941" s="5" t="str">
        <f aca="false">IF(AD941&lt;AE941,AD941,AE941)</f>
        <v>Barbarian Barrel, Earthquake, Electro Spirit, Firecracker, Goblin Cage, Hog Rider, Mighty Miner, Skeletons</v>
      </c>
      <c r="AG941" s="5" t="str">
        <f aca="false">IF(AD941&lt;AE941,AE941,AD941)</f>
        <v>Battle Ram, Dark Prince, Electro Wizard, Golden Knight, Mother Witch, P.E.K.K.A, Poison, Zap</v>
      </c>
      <c r="AH941" s="5" t="str">
        <f aca="false">IF(AD941=AF941,AA941,IF(AA941="Win","Loss",IF(AA941="Loss","Win","Draw")))</f>
        <v>Win</v>
      </c>
      <c r="AI941" s="5" t="s">
        <v>123</v>
      </c>
    </row>
    <row r="942" customFormat="false" ht="16.5" hidden="false" customHeight="true" outlineLevel="0" collapsed="false">
      <c r="A942" s="5" t="s">
        <v>2715</v>
      </c>
      <c r="B942" s="5" t="n">
        <v>1</v>
      </c>
      <c r="C942" s="5" t="s">
        <v>676</v>
      </c>
      <c r="D942" s="5" t="s">
        <v>677</v>
      </c>
      <c r="E942" s="5" t="s">
        <v>583</v>
      </c>
      <c r="F942" s="5" t="s">
        <v>584</v>
      </c>
      <c r="G942" s="5" t="s">
        <v>678</v>
      </c>
      <c r="H942" s="5" t="s">
        <v>81</v>
      </c>
      <c r="I942" s="5" t="s">
        <v>225</v>
      </c>
      <c r="J942" s="5" t="s">
        <v>141</v>
      </c>
      <c r="K942" s="5" t="s">
        <v>140</v>
      </c>
      <c r="L942" s="5" t="s">
        <v>97</v>
      </c>
      <c r="M942" s="5" t="s">
        <v>170</v>
      </c>
      <c r="N942" s="5" t="s">
        <v>111</v>
      </c>
      <c r="O942" s="5" t="s">
        <v>226</v>
      </c>
      <c r="P942" s="5" t="s">
        <v>167</v>
      </c>
      <c r="Q942" s="5" t="s">
        <v>82</v>
      </c>
      <c r="R942" s="5" t="s">
        <v>91</v>
      </c>
      <c r="S942" s="5" t="s">
        <v>144</v>
      </c>
      <c r="T942" s="5" t="s">
        <v>85</v>
      </c>
      <c r="U942" s="5" t="s">
        <v>109</v>
      </c>
      <c r="V942" s="5" t="s">
        <v>87</v>
      </c>
      <c r="W942" s="5" t="s">
        <v>88</v>
      </c>
      <c r="X942" s="5" t="s">
        <v>143</v>
      </c>
      <c r="Y942" s="5" t="n">
        <v>1</v>
      </c>
      <c r="Z942" s="5" t="n">
        <v>0</v>
      </c>
      <c r="AA942" s="5" t="str">
        <f aca="false">IF(Y942&gt;Z942,"Win",IF(Y942&lt;Z942,"Loss","Draw"))</f>
        <v>Win</v>
      </c>
      <c r="AB942" s="5" t="s">
        <v>98</v>
      </c>
      <c r="AC942" s="5" t="s">
        <v>99</v>
      </c>
      <c r="AD942" s="5" t="s">
        <v>680</v>
      </c>
      <c r="AE942" s="5" t="s">
        <v>679</v>
      </c>
      <c r="AF942" s="5" t="str">
        <f aca="false">IF(AD942&lt;AE942,AD942,AE942)</f>
        <v>Archers, Barbarian Barrel, Berserker, Graveyard, Ice Spirit, Poison, Ronin, Tesla</v>
      </c>
      <c r="AG942" s="5" t="str">
        <f aca="false">IF(AD942&lt;AE942,AE942,AD942)</f>
        <v>Bats, Cannon, Fire Spirit, Magic Archer, Miner, Skeletons, The Log, Wall Breakers</v>
      </c>
      <c r="AH942" s="5" t="str">
        <f aca="false">IF(AD942=AF942,AA942,IF(AA942="Win","Loss",IF(AA942="Loss","Win","Draw")))</f>
        <v>Loss</v>
      </c>
      <c r="AI942" s="5" t="s">
        <v>123</v>
      </c>
    </row>
    <row r="943" customFormat="false" ht="16.5" hidden="false" customHeight="true" outlineLevel="0" collapsed="false">
      <c r="A943" s="5" t="s">
        <v>2715</v>
      </c>
      <c r="B943" s="5" t="n">
        <v>2</v>
      </c>
      <c r="C943" s="5" t="s">
        <v>676</v>
      </c>
      <c r="D943" s="5" t="s">
        <v>677</v>
      </c>
      <c r="E943" s="5" t="s">
        <v>583</v>
      </c>
      <c r="F943" s="5" t="s">
        <v>584</v>
      </c>
      <c r="G943" s="5" t="s">
        <v>681</v>
      </c>
      <c r="H943" s="5" t="s">
        <v>81</v>
      </c>
      <c r="I943" s="5" t="s">
        <v>82</v>
      </c>
      <c r="J943" s="5" t="s">
        <v>181</v>
      </c>
      <c r="K943" s="5" t="s">
        <v>168</v>
      </c>
      <c r="L943" s="5" t="s">
        <v>143</v>
      </c>
      <c r="M943" s="5" t="s">
        <v>154</v>
      </c>
      <c r="N943" s="5" t="s">
        <v>200</v>
      </c>
      <c r="O943" s="5" t="s">
        <v>91</v>
      </c>
      <c r="P943" s="5" t="s">
        <v>146</v>
      </c>
      <c r="Q943" s="5" t="s">
        <v>132</v>
      </c>
      <c r="R943" s="5" t="s">
        <v>213</v>
      </c>
      <c r="S943" s="5" t="s">
        <v>210</v>
      </c>
      <c r="T943" s="5" t="s">
        <v>182</v>
      </c>
      <c r="U943" s="5" t="s">
        <v>227</v>
      </c>
      <c r="V943" s="5" t="s">
        <v>183</v>
      </c>
      <c r="W943" s="5" t="s">
        <v>202</v>
      </c>
      <c r="X943" s="5" t="s">
        <v>112</v>
      </c>
      <c r="Y943" s="5" t="n">
        <v>0</v>
      </c>
      <c r="Z943" s="5" t="n">
        <v>1</v>
      </c>
      <c r="AA943" s="5" t="str">
        <f aca="false">IF(Y943&gt;Z943,"Win",IF(Y943&lt;Z943,"Loss","Draw"))</f>
        <v>Loss</v>
      </c>
      <c r="AB943" s="5" t="s">
        <v>98</v>
      </c>
      <c r="AC943" s="5" t="s">
        <v>99</v>
      </c>
      <c r="AD943" s="5" t="s">
        <v>682</v>
      </c>
      <c r="AE943" s="5" t="s">
        <v>458</v>
      </c>
      <c r="AF943" s="5" t="str">
        <f aca="false">IF(AD943&lt;AE943,AD943,AE943)</f>
        <v>Archers, Barbarian Barrel, Goblin Cage, Ice Spirit, Lightning, Monk, Royal Hogs, Skeleton Dragons</v>
      </c>
      <c r="AG943" s="5" t="str">
        <f aca="false">IF(AD943&lt;AE943,AE943,AD943)</f>
        <v>Arrows, Bowler, Earthquake, Hog Rider, Lumberjack, Mega Knight, Mother Witch, Zappies</v>
      </c>
      <c r="AH943" s="5" t="str">
        <f aca="false">IF(AD943=AF943,AA943,IF(AA943="Win","Loss",IF(AA943="Loss","Win","Draw")))</f>
        <v>Loss</v>
      </c>
      <c r="AI943" s="5" t="s">
        <v>123</v>
      </c>
    </row>
    <row r="944" customFormat="false" ht="16.5" hidden="false" customHeight="true" outlineLevel="0" collapsed="false">
      <c r="A944" s="5" t="s">
        <v>2715</v>
      </c>
      <c r="B944" s="5" t="n">
        <v>3</v>
      </c>
      <c r="C944" s="5" t="s">
        <v>676</v>
      </c>
      <c r="D944" s="5" t="s">
        <v>677</v>
      </c>
      <c r="E944" s="5" t="s">
        <v>583</v>
      </c>
      <c r="F944" s="5" t="s">
        <v>584</v>
      </c>
      <c r="G944" s="5" t="s">
        <v>683</v>
      </c>
      <c r="H944" s="5" t="s">
        <v>81</v>
      </c>
      <c r="I944" s="5" t="s">
        <v>107</v>
      </c>
      <c r="J944" s="5" t="s">
        <v>83</v>
      </c>
      <c r="K944" s="5" t="s">
        <v>84</v>
      </c>
      <c r="L944" s="5" t="s">
        <v>87</v>
      </c>
      <c r="M944" s="5" t="s">
        <v>88</v>
      </c>
      <c r="N944" s="5" t="s">
        <v>144</v>
      </c>
      <c r="O944" s="5" t="s">
        <v>130</v>
      </c>
      <c r="P944" s="5" t="s">
        <v>93</v>
      </c>
      <c r="Q944" s="5" t="s">
        <v>116</v>
      </c>
      <c r="R944" s="5" t="s">
        <v>153</v>
      </c>
      <c r="S944" s="5" t="s">
        <v>92</v>
      </c>
      <c r="T944" s="5" t="s">
        <v>119</v>
      </c>
      <c r="U944" s="5" t="s">
        <v>154</v>
      </c>
      <c r="V944" s="5" t="s">
        <v>117</v>
      </c>
      <c r="W944" s="5" t="s">
        <v>97</v>
      </c>
      <c r="X944" s="5" t="s">
        <v>167</v>
      </c>
      <c r="Y944" s="5" t="n">
        <v>1</v>
      </c>
      <c r="Z944" s="5" t="n">
        <v>0</v>
      </c>
      <c r="AA944" s="5" t="str">
        <f aca="false">IF(Y944&gt;Z944,"Win",IF(Y944&lt;Z944,"Loss","Draw"))</f>
        <v>Win</v>
      </c>
      <c r="AB944" s="5" t="s">
        <v>98</v>
      </c>
      <c r="AC944" s="5" t="s">
        <v>99</v>
      </c>
      <c r="AD944" s="5" t="s">
        <v>685</v>
      </c>
      <c r="AE944" s="5" t="s">
        <v>684</v>
      </c>
      <c r="AF944" s="5" t="str">
        <f aca="false">IF(AD944&lt;AE944,AD944,AE944)</f>
        <v>Berserker, Bomber, Dark Prince, Electro Spirit, Giant Snowball, Goblin Drill, Poison, Tesla</v>
      </c>
      <c r="AG944" s="5" t="str">
        <f aca="false">IF(AD944&lt;AE944,AE944,AD944)</f>
        <v>Cannon Cart, Goblinstein, Lightning, Minions, Mortar, Royal Ghost, Skeletons, The Log</v>
      </c>
      <c r="AH944" s="5" t="str">
        <f aca="false">IF(AD944=AF944,AA944,IF(AA944="Win","Loss",IF(AA944="Loss","Win","Draw")))</f>
        <v>Win</v>
      </c>
      <c r="AI944" s="5" t="s">
        <v>123</v>
      </c>
    </row>
    <row r="945" customFormat="false" ht="15" hidden="false" customHeight="true" outlineLevel="0" collapsed="false">
      <c r="A945" s="5" t="s">
        <v>2716</v>
      </c>
      <c r="B945" s="5" t="n">
        <v>1</v>
      </c>
      <c r="C945" s="5" t="s">
        <v>1232</v>
      </c>
      <c r="D945" s="5" t="s">
        <v>1233</v>
      </c>
      <c r="E945" s="5" t="s">
        <v>583</v>
      </c>
      <c r="F945" s="5" t="s">
        <v>584</v>
      </c>
      <c r="G945" s="5" t="s">
        <v>2717</v>
      </c>
      <c r="H945" s="5" t="s">
        <v>81</v>
      </c>
      <c r="I945" s="5" t="s">
        <v>239</v>
      </c>
      <c r="J945" s="5" t="s">
        <v>199</v>
      </c>
      <c r="K945" s="5" t="s">
        <v>244</v>
      </c>
      <c r="L945" s="5" t="s">
        <v>96</v>
      </c>
      <c r="M945" s="5" t="s">
        <v>245</v>
      </c>
      <c r="N945" s="5" t="s">
        <v>174</v>
      </c>
      <c r="O945" s="5" t="s">
        <v>132</v>
      </c>
      <c r="P945" s="5" t="s">
        <v>112</v>
      </c>
      <c r="Q945" s="5" t="s">
        <v>140</v>
      </c>
      <c r="R945" s="5" t="s">
        <v>141</v>
      </c>
      <c r="S945" s="5" t="s">
        <v>225</v>
      </c>
      <c r="T945" s="5" t="s">
        <v>226</v>
      </c>
      <c r="U945" s="5" t="s">
        <v>87</v>
      </c>
      <c r="V945" s="5" t="s">
        <v>111</v>
      </c>
      <c r="W945" s="5" t="s">
        <v>120</v>
      </c>
      <c r="X945" s="5" t="s">
        <v>113</v>
      </c>
      <c r="Y945" s="5" t="n">
        <v>0</v>
      </c>
      <c r="Z945" s="5" t="n">
        <v>1</v>
      </c>
      <c r="AA945" s="5" t="str">
        <f aca="false">IF(Y945&gt;Z945,"Win",IF(Y945&lt;Z945,"Loss","Draw"))</f>
        <v>Loss</v>
      </c>
      <c r="AB945" s="5" t="s">
        <v>98</v>
      </c>
      <c r="AC945" s="5" t="s">
        <v>99</v>
      </c>
      <c r="AD945" s="5" t="s">
        <v>2718</v>
      </c>
      <c r="AE945" s="5" t="s">
        <v>228</v>
      </c>
      <c r="AF945" s="5" t="str">
        <f aca="false">IF(AD945&lt;AE945,AD945,AE945)</f>
        <v>Arrows, Battle Ram, Golden Knight, Heal Spirit, Hunter, Ice Golem, Lumberjack, Three Musketeers</v>
      </c>
      <c r="AG945" s="5" t="str">
        <f aca="false">IF(AD945&lt;AE945,AE945,AD945)</f>
        <v>Bats, Berserker, Bomb Tower, Fire Spirit, Magic Archer, Miner, Royal Delivery, Wall Breakers</v>
      </c>
      <c r="AH945" s="5" t="str">
        <f aca="false">IF(AD945=AF945,AA945,IF(AA945="Win","Loss",IF(AA945="Loss","Win","Draw")))</f>
        <v>Loss</v>
      </c>
      <c r="AI945" s="5" t="s">
        <v>102</v>
      </c>
    </row>
    <row r="946" customFormat="false" ht="15" hidden="false" customHeight="true" outlineLevel="0" collapsed="false">
      <c r="A946" s="5" t="s">
        <v>2716</v>
      </c>
      <c r="B946" s="5" t="n">
        <v>2</v>
      </c>
      <c r="C946" s="5" t="s">
        <v>1232</v>
      </c>
      <c r="D946" s="5" t="s">
        <v>1233</v>
      </c>
      <c r="E946" s="5" t="s">
        <v>583</v>
      </c>
      <c r="F946" s="5" t="s">
        <v>584</v>
      </c>
      <c r="G946" s="5" t="s">
        <v>2719</v>
      </c>
      <c r="H946" s="5" t="s">
        <v>81</v>
      </c>
      <c r="I946" s="5" t="s">
        <v>116</v>
      </c>
      <c r="J946" s="5" t="s">
        <v>213</v>
      </c>
      <c r="K946" s="5" t="s">
        <v>114</v>
      </c>
      <c r="L946" s="5" t="s">
        <v>93</v>
      </c>
      <c r="M946" s="5" t="s">
        <v>94</v>
      </c>
      <c r="N946" s="5" t="s">
        <v>176</v>
      </c>
      <c r="O946" s="5" t="s">
        <v>118</v>
      </c>
      <c r="P946" s="5" t="s">
        <v>117</v>
      </c>
      <c r="Q946" s="5" t="s">
        <v>168</v>
      </c>
      <c r="R946" s="5" t="s">
        <v>83</v>
      </c>
      <c r="S946" s="5" t="s">
        <v>170</v>
      </c>
      <c r="T946" s="5" t="s">
        <v>154</v>
      </c>
      <c r="U946" s="5" t="s">
        <v>146</v>
      </c>
      <c r="V946" s="5" t="s">
        <v>97</v>
      </c>
      <c r="W946" s="5" t="s">
        <v>93</v>
      </c>
      <c r="X946" s="5" t="s">
        <v>91</v>
      </c>
      <c r="Y946" s="5" t="n">
        <v>1</v>
      </c>
      <c r="Z946" s="5" t="n">
        <v>0</v>
      </c>
      <c r="AA946" s="5" t="str">
        <f aca="false">IF(Y946&gt;Z946,"Win",IF(Y946&lt;Z946,"Loss","Draw"))</f>
        <v>Win</v>
      </c>
      <c r="AB946" s="5" t="s">
        <v>98</v>
      </c>
      <c r="AC946" s="5" t="s">
        <v>99</v>
      </c>
      <c r="AD946" s="5" t="s">
        <v>608</v>
      </c>
      <c r="AE946" s="5" t="s">
        <v>708</v>
      </c>
      <c r="AF946" s="5" t="str">
        <f aca="false">IF(AD946&lt;AE946,AD946,AE946)</f>
        <v>Barbarian Barrel, Cannon, Dark Prince, Electro Spirit, Lightning, Royal Hogs, Skeleton Dragons, Skeletons</v>
      </c>
      <c r="AG946" s="5" t="str">
        <f aca="false">IF(AD946&lt;AE946,AE946,AD946)</f>
        <v>Bowler, Dart Goblin, Electro Spirit, Fireball, Minions, Mortar, Rascals, Skeleton Barrel</v>
      </c>
      <c r="AH946" s="5" t="str">
        <f aca="false">IF(AD946=AF946,AA946,IF(AA946="Win","Loss",IF(AA946="Loss","Win","Draw")))</f>
        <v>Loss</v>
      </c>
      <c r="AI946" s="5" t="s">
        <v>102</v>
      </c>
    </row>
    <row r="947" customFormat="false" ht="15" hidden="false" customHeight="true" outlineLevel="0" collapsed="false">
      <c r="A947" s="7" t="s">
        <v>2720</v>
      </c>
      <c r="B947" s="7" t="n">
        <v>1</v>
      </c>
      <c r="C947" s="7" t="s">
        <v>1232</v>
      </c>
      <c r="D947" s="7" t="s">
        <v>1233</v>
      </c>
      <c r="E947" s="7" t="s">
        <v>583</v>
      </c>
      <c r="F947" s="7" t="s">
        <v>584</v>
      </c>
      <c r="G947" s="7" t="s">
        <v>2721</v>
      </c>
      <c r="H947" s="7" t="s">
        <v>81</v>
      </c>
      <c r="I947" s="7" t="s">
        <v>239</v>
      </c>
      <c r="J947" s="7" t="s">
        <v>180</v>
      </c>
      <c r="K947" s="7" t="s">
        <v>92</v>
      </c>
      <c r="L947" s="7" t="s">
        <v>91</v>
      </c>
      <c r="M947" s="7" t="s">
        <v>257</v>
      </c>
      <c r="N947" s="7" t="s">
        <v>327</v>
      </c>
      <c r="O947" s="7" t="s">
        <v>202</v>
      </c>
      <c r="P947" s="7" t="s">
        <v>227</v>
      </c>
      <c r="Q947" s="7" t="s">
        <v>375</v>
      </c>
      <c r="R947" s="7" t="s">
        <v>145</v>
      </c>
      <c r="S947" s="7" t="s">
        <v>135</v>
      </c>
      <c r="T947" s="7" t="s">
        <v>226</v>
      </c>
      <c r="U947" s="7" t="s">
        <v>327</v>
      </c>
      <c r="V947" s="7" t="s">
        <v>202</v>
      </c>
      <c r="W947" s="7" t="s">
        <v>336</v>
      </c>
      <c r="X947" s="7" t="s">
        <v>149</v>
      </c>
      <c r="Y947" s="7" t="n">
        <v>1</v>
      </c>
      <c r="Z947" s="7" t="n">
        <v>0</v>
      </c>
      <c r="AA947" s="7" t="str">
        <f aca="false">IF(Y947&gt;Z947,"Win",IF(Y947&lt;Z947,"Loss","Draw"))</f>
        <v>Win</v>
      </c>
      <c r="AB947" s="7" t="s">
        <v>99</v>
      </c>
      <c r="AC947" s="7" t="s">
        <v>99</v>
      </c>
      <c r="AD947" s="7" t="s">
        <v>614</v>
      </c>
      <c r="AE947" s="7" t="s">
        <v>711</v>
      </c>
      <c r="AF947" s="7" t="str">
        <f aca="false">IF(AD947&lt;AE947,AD947,AE947)</f>
        <v>Balloon, Executioner, Giant Skeleton, Miner, Tombstone, Tornado, Zap, Zappies</v>
      </c>
      <c r="AG947" s="7" t="str">
        <f aca="false">IF(AD947&lt;AE947,AE947,AD947)</f>
        <v>Barbarian Barrel, Battle Ram, Giant Skeleton, Mother Witch, Royal Ghost, Vines, Wizard, Zappies</v>
      </c>
      <c r="AH947" s="7" t="str">
        <f aca="false">IF(AD947=AF947,AA947,IF(AA947="Win","Loss",IF(AA947="Loss","Win","Draw")))</f>
        <v>Loss</v>
      </c>
      <c r="AI947" s="7" t="s">
        <v>102</v>
      </c>
    </row>
    <row r="948" customFormat="false" ht="15" hidden="false" customHeight="true" outlineLevel="0" collapsed="false">
      <c r="A948" s="7" t="s">
        <v>2720</v>
      </c>
      <c r="B948" s="7" t="n">
        <v>2</v>
      </c>
      <c r="C948" s="7" t="s">
        <v>1232</v>
      </c>
      <c r="D948" s="7" t="s">
        <v>1233</v>
      </c>
      <c r="E948" s="7" t="s">
        <v>583</v>
      </c>
      <c r="F948" s="7" t="s">
        <v>584</v>
      </c>
      <c r="G948" s="7" t="s">
        <v>2722</v>
      </c>
      <c r="H948" s="7" t="s">
        <v>81</v>
      </c>
      <c r="I948" s="7" t="s">
        <v>144</v>
      </c>
      <c r="J948" s="7" t="s">
        <v>108</v>
      </c>
      <c r="K948" s="7" t="s">
        <v>143</v>
      </c>
      <c r="L948" s="7" t="s">
        <v>167</v>
      </c>
      <c r="M948" s="7" t="s">
        <v>182</v>
      </c>
      <c r="N948" s="7" t="s">
        <v>110</v>
      </c>
      <c r="O948" s="7" t="s">
        <v>154</v>
      </c>
      <c r="P948" s="7" t="s">
        <v>109</v>
      </c>
      <c r="Q948" s="7" t="s">
        <v>82</v>
      </c>
      <c r="R948" s="7" t="s">
        <v>213</v>
      </c>
      <c r="S948" s="7" t="s">
        <v>84</v>
      </c>
      <c r="T948" s="7" t="s">
        <v>85</v>
      </c>
      <c r="U948" s="7" t="s">
        <v>156</v>
      </c>
      <c r="V948" s="7" t="s">
        <v>133</v>
      </c>
      <c r="W948" s="7" t="s">
        <v>117</v>
      </c>
      <c r="X948" s="7" t="s">
        <v>112</v>
      </c>
      <c r="Y948" s="7" t="n">
        <v>0</v>
      </c>
      <c r="Z948" s="7" t="n">
        <v>2</v>
      </c>
      <c r="AA948" s="7" t="str">
        <f aca="false">IF(Y948&gt;Z948,"Win",IF(Y948&lt;Z948,"Loss","Draw"))</f>
        <v>Loss</v>
      </c>
      <c r="AB948" s="7" t="s">
        <v>99</v>
      </c>
      <c r="AC948" s="7" t="s">
        <v>99</v>
      </c>
      <c r="AD948" s="7" t="s">
        <v>2723</v>
      </c>
      <c r="AE948" s="7" t="s">
        <v>697</v>
      </c>
      <c r="AF948" s="7" t="str">
        <f aca="false">IF(AD948&lt;AE948,AD948,AE948)</f>
        <v>Archer Queen, Guards, Hog Rider, Ice Spirit, Lightning, Ronin, Tesla, The Log</v>
      </c>
      <c r="AG948" s="7" t="str">
        <f aca="false">IF(AD948&lt;AE948,AE948,AD948)</f>
        <v>Archers, Arrows, Bowler, Giant, Giant Snowball, Graveyard, Minions, Night Witch</v>
      </c>
      <c r="AH948" s="7" t="str">
        <f aca="false">IF(AD948=AF948,AA948,IF(AA948="Win","Loss",IF(AA948="Loss","Win","Draw")))</f>
        <v>Loss</v>
      </c>
      <c r="AI948" s="7" t="s">
        <v>102</v>
      </c>
    </row>
    <row r="949" customFormat="false" ht="15" hidden="false" customHeight="true" outlineLevel="0" collapsed="false">
      <c r="A949" s="7" t="s">
        <v>2720</v>
      </c>
      <c r="B949" s="7" t="n">
        <v>3</v>
      </c>
      <c r="C949" s="7" t="s">
        <v>1232</v>
      </c>
      <c r="D949" s="7" t="s">
        <v>1233</v>
      </c>
      <c r="E949" s="7" t="s">
        <v>583</v>
      </c>
      <c r="F949" s="7" t="s">
        <v>584</v>
      </c>
      <c r="G949" s="7" t="s">
        <v>2724</v>
      </c>
      <c r="H949" s="7" t="s">
        <v>81</v>
      </c>
      <c r="I949" s="7" t="s">
        <v>140</v>
      </c>
      <c r="J949" s="7" t="s">
        <v>141</v>
      </c>
      <c r="K949" s="7" t="s">
        <v>225</v>
      </c>
      <c r="L949" s="7" t="s">
        <v>226</v>
      </c>
      <c r="M949" s="7" t="s">
        <v>87</v>
      </c>
      <c r="N949" s="7" t="s">
        <v>111</v>
      </c>
      <c r="O949" s="7" t="s">
        <v>120</v>
      </c>
      <c r="P949" s="7" t="s">
        <v>113</v>
      </c>
      <c r="Q949" s="7" t="s">
        <v>90</v>
      </c>
      <c r="R949" s="7" t="s">
        <v>115</v>
      </c>
      <c r="S949" s="7" t="s">
        <v>92</v>
      </c>
      <c r="T949" s="7" t="s">
        <v>96</v>
      </c>
      <c r="U949" s="7" t="s">
        <v>95</v>
      </c>
      <c r="V949" s="7" t="s">
        <v>94</v>
      </c>
      <c r="W949" s="7" t="s">
        <v>91</v>
      </c>
      <c r="X949" s="7" t="s">
        <v>174</v>
      </c>
      <c r="Y949" s="7" t="n">
        <v>1</v>
      </c>
      <c r="Z949" s="7" t="n">
        <v>0</v>
      </c>
      <c r="AA949" s="7" t="str">
        <f aca="false">IF(Y949&gt;Z949,"Win",IF(Y949&lt;Z949,"Loss","Draw"))</f>
        <v>Win</v>
      </c>
      <c r="AB949" s="7" t="s">
        <v>99</v>
      </c>
      <c r="AC949" s="7" t="s">
        <v>99</v>
      </c>
      <c r="AD949" s="7" t="s">
        <v>228</v>
      </c>
      <c r="AE949" s="7" t="s">
        <v>2725</v>
      </c>
      <c r="AF949" s="7" t="str">
        <f aca="false">IF(AD949&lt;AE949,AD949,AE949)</f>
        <v>Barbarian Barrel, Fireball, Fisherman, Goblins, Heal Spirit, Hunter, Royal Ghost, Royal Giant</v>
      </c>
      <c r="AG949" s="7" t="str">
        <f aca="false">IF(AD949&lt;AE949,AE949,AD949)</f>
        <v>Bats, Berserker, Bomb Tower, Fire Spirit, Magic Archer, Miner, Royal Delivery, Wall Breakers</v>
      </c>
      <c r="AH949" s="7" t="str">
        <f aca="false">IF(AD949=AF949,AA949,IF(AA949="Win","Loss",IF(AA949="Loss","Win","Draw")))</f>
        <v>Loss</v>
      </c>
      <c r="AI949" s="7" t="s">
        <v>102</v>
      </c>
    </row>
    <row r="950" customFormat="false" ht="15" hidden="false" customHeight="true" outlineLevel="0" collapsed="false">
      <c r="A950" s="7" t="s">
        <v>2726</v>
      </c>
      <c r="B950" s="7" t="n">
        <v>1</v>
      </c>
      <c r="C950" s="7" t="s">
        <v>1232</v>
      </c>
      <c r="D950" s="7" t="s">
        <v>1233</v>
      </c>
      <c r="E950" s="7" t="s">
        <v>583</v>
      </c>
      <c r="F950" s="7" t="s">
        <v>584</v>
      </c>
      <c r="G950" s="7" t="s">
        <v>2727</v>
      </c>
      <c r="H950" s="7" t="s">
        <v>81</v>
      </c>
      <c r="I950" s="7" t="s">
        <v>168</v>
      </c>
      <c r="J950" s="7" t="s">
        <v>91</v>
      </c>
      <c r="K950" s="7" t="s">
        <v>144</v>
      </c>
      <c r="L950" s="7" t="s">
        <v>146</v>
      </c>
      <c r="M950" s="7" t="s">
        <v>109</v>
      </c>
      <c r="N950" s="7" t="s">
        <v>93</v>
      </c>
      <c r="O950" s="7" t="s">
        <v>97</v>
      </c>
      <c r="P950" s="7" t="s">
        <v>154</v>
      </c>
      <c r="Q950" s="7" t="s">
        <v>82</v>
      </c>
      <c r="R950" s="7" t="s">
        <v>83</v>
      </c>
      <c r="S950" s="7" t="s">
        <v>84</v>
      </c>
      <c r="T950" s="7" t="s">
        <v>85</v>
      </c>
      <c r="U950" s="7" t="s">
        <v>86</v>
      </c>
      <c r="V950" s="7" t="s">
        <v>88</v>
      </c>
      <c r="W950" s="7" t="s">
        <v>89</v>
      </c>
      <c r="X950" s="7" t="s">
        <v>143</v>
      </c>
      <c r="Y950" s="7" t="n">
        <v>1</v>
      </c>
      <c r="Z950" s="7" t="n">
        <v>0</v>
      </c>
      <c r="AA950" s="7" t="str">
        <f aca="false">IF(Y950&gt;Z950,"Win",IF(Y950&lt;Z950,"Loss","Draw"))</f>
        <v>Win</v>
      </c>
      <c r="AB950" s="7" t="s">
        <v>99</v>
      </c>
      <c r="AC950" s="7" t="s">
        <v>99</v>
      </c>
      <c r="AD950" s="7" t="s">
        <v>2277</v>
      </c>
      <c r="AE950" s="7" t="s">
        <v>627</v>
      </c>
      <c r="AF950" s="7" t="str">
        <f aca="false">IF(AD950&lt;AE950,AD950,AE950)</f>
        <v>Archers, Dark Prince, Giant Snowball, Goblin Demolisher, Goblin Hut, Graveyard, Ice Spirit, Poison</v>
      </c>
      <c r="AG950" s="7" t="str">
        <f aca="false">IF(AD950&lt;AE950,AE950,AD950)</f>
        <v>Barbarian Barrel, Electro Spirit, Lightning, Ronin, Royal Hogs, Skeleton Dragons, Skeletons, Tesla</v>
      </c>
      <c r="AH950" s="7" t="str">
        <f aca="false">IF(AD950=AF950,AA950,IF(AA950="Win","Loss",IF(AA950="Loss","Win","Draw")))</f>
        <v>Loss</v>
      </c>
      <c r="AI950" s="7" t="s">
        <v>102</v>
      </c>
    </row>
    <row r="951" customFormat="false" ht="15" hidden="false" customHeight="true" outlineLevel="0" collapsed="false">
      <c r="A951" s="5" t="s">
        <v>2728</v>
      </c>
      <c r="B951" s="5" t="n">
        <v>1</v>
      </c>
      <c r="C951" s="5" t="s">
        <v>1232</v>
      </c>
      <c r="D951" s="5" t="s">
        <v>1233</v>
      </c>
      <c r="E951" s="5" t="s">
        <v>1800</v>
      </c>
      <c r="F951" s="5" t="s">
        <v>1801</v>
      </c>
      <c r="G951" s="5" t="s">
        <v>1802</v>
      </c>
      <c r="H951" s="5" t="s">
        <v>81</v>
      </c>
      <c r="I951" s="5" t="s">
        <v>168</v>
      </c>
      <c r="J951" s="5" t="s">
        <v>232</v>
      </c>
      <c r="K951" s="5" t="s">
        <v>169</v>
      </c>
      <c r="L951" s="5" t="s">
        <v>170</v>
      </c>
      <c r="M951" s="5" t="s">
        <v>97</v>
      </c>
      <c r="N951" s="5" t="s">
        <v>93</v>
      </c>
      <c r="O951" s="5" t="s">
        <v>154</v>
      </c>
      <c r="P951" s="5" t="s">
        <v>167</v>
      </c>
      <c r="Q951" s="5" t="s">
        <v>168</v>
      </c>
      <c r="R951" s="5" t="s">
        <v>83</v>
      </c>
      <c r="S951" s="5" t="s">
        <v>82</v>
      </c>
      <c r="T951" s="5" t="s">
        <v>87</v>
      </c>
      <c r="U951" s="5" t="s">
        <v>154</v>
      </c>
      <c r="V951" s="5" t="s">
        <v>93</v>
      </c>
      <c r="W951" s="5" t="s">
        <v>91</v>
      </c>
      <c r="X951" s="5" t="s">
        <v>144</v>
      </c>
      <c r="Y951" s="5" t="n">
        <v>0</v>
      </c>
      <c r="Z951" s="5" t="n">
        <v>1</v>
      </c>
      <c r="AA951" s="5" t="str">
        <f aca="false">IF(Y951&gt;Z951,"Win",IF(Y951&lt;Z951,"Loss","Draw"))</f>
        <v>Loss</v>
      </c>
      <c r="AB951" s="5" t="s">
        <v>98</v>
      </c>
      <c r="AC951" s="5" t="s">
        <v>99</v>
      </c>
      <c r="AD951" s="5" t="s">
        <v>418</v>
      </c>
      <c r="AE951" s="5" t="s">
        <v>1803</v>
      </c>
      <c r="AF951" s="5" t="str">
        <f aca="false">IF(AD951&lt;AE951,AD951,AE951)</f>
        <v>Archers, Barbarian Barrel, Berserker, Dark Prince, Electro Spirit, Lightning, Royal Hogs, Tesla</v>
      </c>
      <c r="AG951" s="5" t="str">
        <f aca="false">IF(AD951&lt;AE951,AE951,AD951)</f>
        <v>Baby Dragon, Cannon, Electro Spirit, Lightning, Mighty Miner, Royal Hogs, Skeletons, The Log</v>
      </c>
      <c r="AH951" s="5" t="str">
        <f aca="false">IF(AD951=AF951,AA951,IF(AA951="Win","Loss",IF(AA951="Loss","Win","Draw")))</f>
        <v>Win</v>
      </c>
      <c r="AI951" s="5" t="s">
        <v>102</v>
      </c>
    </row>
    <row r="952" customFormat="false" ht="15" hidden="false" customHeight="true" outlineLevel="0" collapsed="false">
      <c r="A952" s="5" t="s">
        <v>2728</v>
      </c>
      <c r="B952" s="5" t="n">
        <v>2</v>
      </c>
      <c r="C952" s="5" t="s">
        <v>1232</v>
      </c>
      <c r="D952" s="5" t="s">
        <v>1233</v>
      </c>
      <c r="E952" s="5" t="s">
        <v>1800</v>
      </c>
      <c r="F952" s="5" t="s">
        <v>1801</v>
      </c>
      <c r="G952" s="5" t="s">
        <v>1804</v>
      </c>
      <c r="H952" s="5" t="s">
        <v>81</v>
      </c>
      <c r="I952" s="5" t="s">
        <v>144</v>
      </c>
      <c r="J952" s="5" t="s">
        <v>108</v>
      </c>
      <c r="K952" s="5" t="s">
        <v>83</v>
      </c>
      <c r="L952" s="5" t="s">
        <v>182</v>
      </c>
      <c r="M952" s="5" t="s">
        <v>183</v>
      </c>
      <c r="N952" s="5" t="s">
        <v>143</v>
      </c>
      <c r="O952" s="5" t="s">
        <v>115</v>
      </c>
      <c r="P952" s="5" t="s">
        <v>91</v>
      </c>
      <c r="Q952" s="5" t="s">
        <v>90</v>
      </c>
      <c r="R952" s="5" t="s">
        <v>115</v>
      </c>
      <c r="S952" s="5" t="s">
        <v>92</v>
      </c>
      <c r="T952" s="5" t="s">
        <v>96</v>
      </c>
      <c r="U952" s="5" t="s">
        <v>95</v>
      </c>
      <c r="V952" s="5" t="s">
        <v>94</v>
      </c>
      <c r="W952" s="5" t="s">
        <v>174</v>
      </c>
      <c r="X952" s="5" t="s">
        <v>167</v>
      </c>
      <c r="Y952" s="5" t="n">
        <v>1</v>
      </c>
      <c r="Z952" s="5" t="n">
        <v>0</v>
      </c>
      <c r="AA952" s="5" t="str">
        <f aca="false">IF(Y952&gt;Z952,"Win",IF(Y952&lt;Z952,"Loss","Draw"))</f>
        <v>Win</v>
      </c>
      <c r="AB952" s="5" t="s">
        <v>98</v>
      </c>
      <c r="AC952" s="5" t="s">
        <v>99</v>
      </c>
      <c r="AD952" s="5" t="s">
        <v>1805</v>
      </c>
      <c r="AE952" s="5" t="s">
        <v>656</v>
      </c>
      <c r="AF952" s="5" t="str">
        <f aca="false">IF(AD952&lt;AE952,AD952,AE952)</f>
        <v>Archer Queen, Barbarian Barrel, Dark Prince, Earthquake, Goblins, Hog Rider, Ice Spirit, Tesla</v>
      </c>
      <c r="AG952" s="5" t="str">
        <f aca="false">IF(AD952&lt;AE952,AE952,AD952)</f>
        <v>Fireball, Fisherman, Goblins, Heal Spirit, Hunter, Royal Ghost, Royal Giant, The Log</v>
      </c>
      <c r="AH952" s="5" t="str">
        <f aca="false">IF(AD952=AF952,AA952,IF(AA952="Win","Loss",IF(AA952="Loss","Win","Draw")))</f>
        <v>Win</v>
      </c>
      <c r="AI952" s="5" t="s">
        <v>102</v>
      </c>
    </row>
    <row r="953" customFormat="false" ht="15" hidden="false" customHeight="true" outlineLevel="0" collapsed="false">
      <c r="A953" s="5" t="s">
        <v>2728</v>
      </c>
      <c r="B953" s="5" t="n">
        <v>3</v>
      </c>
      <c r="C953" s="5" t="s">
        <v>1232</v>
      </c>
      <c r="D953" s="5" t="s">
        <v>1233</v>
      </c>
      <c r="E953" s="5" t="s">
        <v>1800</v>
      </c>
      <c r="F953" s="5" t="s">
        <v>1801</v>
      </c>
      <c r="G953" s="5" t="s">
        <v>1806</v>
      </c>
      <c r="H953" s="5" t="s">
        <v>81</v>
      </c>
      <c r="I953" s="5" t="s">
        <v>140</v>
      </c>
      <c r="J953" s="5" t="s">
        <v>141</v>
      </c>
      <c r="K953" s="5" t="s">
        <v>142</v>
      </c>
      <c r="L953" s="5" t="s">
        <v>111</v>
      </c>
      <c r="M953" s="5" t="s">
        <v>120</v>
      </c>
      <c r="N953" s="5" t="s">
        <v>109</v>
      </c>
      <c r="O953" s="5" t="s">
        <v>113</v>
      </c>
      <c r="P953" s="5" t="s">
        <v>87</v>
      </c>
      <c r="Q953" s="5" t="s">
        <v>142</v>
      </c>
      <c r="R953" s="5" t="s">
        <v>149</v>
      </c>
      <c r="S953" s="5" t="s">
        <v>140</v>
      </c>
      <c r="T953" s="5" t="s">
        <v>334</v>
      </c>
      <c r="U953" s="5" t="s">
        <v>176</v>
      </c>
      <c r="V953" s="5" t="s">
        <v>111</v>
      </c>
      <c r="W953" s="5" t="s">
        <v>143</v>
      </c>
      <c r="X953" s="5" t="s">
        <v>287</v>
      </c>
      <c r="Y953" s="5" t="n">
        <v>1</v>
      </c>
      <c r="Z953" s="5" t="n">
        <v>0</v>
      </c>
      <c r="AA953" s="5" t="str">
        <f aca="false">IF(Y953&gt;Z953,"Win",IF(Y953&lt;Z953,"Loss","Draw"))</f>
        <v>Win</v>
      </c>
      <c r="AB953" s="5" t="s">
        <v>98</v>
      </c>
      <c r="AC953" s="5" t="s">
        <v>99</v>
      </c>
      <c r="AD953" s="5" t="s">
        <v>1808</v>
      </c>
      <c r="AE953" s="5" t="s">
        <v>1807</v>
      </c>
      <c r="AF953" s="5" t="str">
        <f aca="false">IF(AD953&lt;AE953,AD953,AE953)</f>
        <v>Berserker, Bomb Tower, Fire Spirit, Goblin Barrel, Magic Archer, Ronin, Royal Delivery, Wall Breakers</v>
      </c>
      <c r="AG953" s="5" t="str">
        <f aca="false">IF(AD953&lt;AE953,AE953,AD953)</f>
        <v>Dart Goblin, Fire Spirit, Goblin Barrel, Ice Spirit, Rocket, Tombstone, Valkyrie, Wall Breakers</v>
      </c>
      <c r="AH953" s="5" t="str">
        <f aca="false">IF(AD953=AF953,AA953,IF(AA953="Win","Loss",IF(AA953="Loss","Win","Draw")))</f>
        <v>Win</v>
      </c>
      <c r="AI953" s="5" t="s">
        <v>102</v>
      </c>
    </row>
    <row r="954" customFormat="false" ht="15" hidden="false" customHeight="true" outlineLevel="0" collapsed="false">
      <c r="A954" s="7" t="s">
        <v>2729</v>
      </c>
      <c r="B954" s="7" t="n">
        <v>1</v>
      </c>
      <c r="C954" s="7" t="s">
        <v>1232</v>
      </c>
      <c r="D954" s="7" t="s">
        <v>1233</v>
      </c>
      <c r="E954" s="7" t="s">
        <v>1800</v>
      </c>
      <c r="F954" s="7" t="s">
        <v>1801</v>
      </c>
      <c r="G954" s="7" t="s">
        <v>1810</v>
      </c>
      <c r="H954" s="7" t="s">
        <v>81</v>
      </c>
      <c r="I954" s="7" t="s">
        <v>116</v>
      </c>
      <c r="J954" s="7" t="s">
        <v>213</v>
      </c>
      <c r="K954" s="7" t="s">
        <v>114</v>
      </c>
      <c r="L954" s="7" t="s">
        <v>93</v>
      </c>
      <c r="M954" s="7" t="s">
        <v>94</v>
      </c>
      <c r="N954" s="7" t="s">
        <v>176</v>
      </c>
      <c r="O954" s="7" t="s">
        <v>118</v>
      </c>
      <c r="P954" s="7" t="s">
        <v>117</v>
      </c>
      <c r="Q954" s="7" t="s">
        <v>180</v>
      </c>
      <c r="R954" s="7" t="s">
        <v>232</v>
      </c>
      <c r="S954" s="7" t="s">
        <v>170</v>
      </c>
      <c r="T954" s="7" t="s">
        <v>182</v>
      </c>
      <c r="U954" s="7" t="s">
        <v>183</v>
      </c>
      <c r="V954" s="7" t="s">
        <v>110</v>
      </c>
      <c r="W954" s="7" t="s">
        <v>93</v>
      </c>
      <c r="X954" s="7" t="s">
        <v>167</v>
      </c>
      <c r="Y954" s="7" t="n">
        <v>0</v>
      </c>
      <c r="Z954" s="7" t="n">
        <v>1</v>
      </c>
      <c r="AA954" s="7" t="str">
        <f aca="false">IF(Y954&gt;Z954,"Win",IF(Y954&lt;Z954,"Loss","Draw"))</f>
        <v>Loss</v>
      </c>
      <c r="AB954" s="7" t="s">
        <v>99</v>
      </c>
      <c r="AC954" s="7" t="s">
        <v>99</v>
      </c>
      <c r="AD954" s="7" t="s">
        <v>608</v>
      </c>
      <c r="AE954" s="7" t="s">
        <v>720</v>
      </c>
      <c r="AF954" s="7" t="str">
        <f aca="false">IF(AD954&lt;AE954,AD954,AE954)</f>
        <v>Bowler, Dart Goblin, Electro Spirit, Fireball, Minions, Mortar, Rascals, Skeleton Barrel</v>
      </c>
      <c r="AG954" s="7" t="str">
        <f aca="false">IF(AD954&lt;AE954,AE954,AD954)</f>
        <v>Cannon, Earthquake, Electro Spirit, Guards, Hog Rider, Mighty Miner, The Log, Wizard</v>
      </c>
      <c r="AH954" s="7" t="str">
        <f aca="false">IF(AD954=AF954,AA954,IF(AA954="Win","Loss",IF(AA954="Loss","Win","Draw")))</f>
        <v>Loss</v>
      </c>
      <c r="AI954" s="7" t="s">
        <v>102</v>
      </c>
    </row>
    <row r="955" customFormat="false" ht="15" hidden="false" customHeight="true" outlineLevel="0" collapsed="false">
      <c r="A955" s="7" t="s">
        <v>2729</v>
      </c>
      <c r="B955" s="7" t="n">
        <v>2</v>
      </c>
      <c r="C955" s="7" t="s">
        <v>1232</v>
      </c>
      <c r="D955" s="7" t="s">
        <v>1233</v>
      </c>
      <c r="E955" s="7" t="s">
        <v>1800</v>
      </c>
      <c r="F955" s="7" t="s">
        <v>1801</v>
      </c>
      <c r="G955" s="7" t="s">
        <v>1811</v>
      </c>
      <c r="H955" s="7" t="s">
        <v>81</v>
      </c>
      <c r="I955" s="7" t="s">
        <v>375</v>
      </c>
      <c r="J955" s="7" t="s">
        <v>145</v>
      </c>
      <c r="K955" s="7" t="s">
        <v>84</v>
      </c>
      <c r="L955" s="7" t="s">
        <v>327</v>
      </c>
      <c r="M955" s="7" t="s">
        <v>202</v>
      </c>
      <c r="N955" s="7" t="s">
        <v>149</v>
      </c>
      <c r="O955" s="7" t="s">
        <v>336</v>
      </c>
      <c r="P955" s="7" t="s">
        <v>226</v>
      </c>
      <c r="Q955" s="7" t="s">
        <v>107</v>
      </c>
      <c r="R955" s="7" t="s">
        <v>108</v>
      </c>
      <c r="S955" s="7" t="s">
        <v>84</v>
      </c>
      <c r="T955" s="7" t="s">
        <v>109</v>
      </c>
      <c r="U955" s="7" t="s">
        <v>88</v>
      </c>
      <c r="V955" s="7" t="s">
        <v>111</v>
      </c>
      <c r="W955" s="7" t="s">
        <v>97</v>
      </c>
      <c r="X955" s="7" t="s">
        <v>113</v>
      </c>
      <c r="Y955" s="7" t="n">
        <v>0</v>
      </c>
      <c r="Z955" s="7" t="n">
        <v>1</v>
      </c>
      <c r="AA955" s="7" t="str">
        <f aca="false">IF(Y955&gt;Z955,"Win",IF(Y955&lt;Z955,"Loss","Draw"))</f>
        <v>Loss</v>
      </c>
      <c r="AB955" s="7" t="s">
        <v>99</v>
      </c>
      <c r="AC955" s="7" t="s">
        <v>99</v>
      </c>
      <c r="AD955" s="7" t="s">
        <v>1812</v>
      </c>
      <c r="AE955" s="7" t="s">
        <v>714</v>
      </c>
      <c r="AF955" s="7" t="str">
        <f aca="false">IF(AD955&lt;AE955,AD955,AE955)</f>
        <v>Archer Queen, Bomb Tower, Fire Spirit, Giant Snowball, Goblin Drill, Poison, Ronin, Skeletons</v>
      </c>
      <c r="AG955" s="7" t="str">
        <f aca="false">IF(AD955&lt;AE955,AE955,AD955)</f>
        <v>Balloon, Executioner, Giant Skeleton, Giant Snowball, Miner, Tombstone, Tornado, Zappies</v>
      </c>
      <c r="AH955" s="7" t="str">
        <f aca="false">IF(AD955=AF955,AA955,IF(AA955="Win","Loss",IF(AA955="Loss","Win","Draw")))</f>
        <v>Win</v>
      </c>
      <c r="AI955" s="7" t="s">
        <v>102</v>
      </c>
    </row>
    <row r="956" customFormat="false" ht="15" hidden="false" customHeight="true" outlineLevel="0" collapsed="false">
      <c r="A956" s="7" t="s">
        <v>2729</v>
      </c>
      <c r="B956" s="7" t="n">
        <v>3</v>
      </c>
      <c r="C956" s="7" t="s">
        <v>1232</v>
      </c>
      <c r="D956" s="7" t="s">
        <v>1233</v>
      </c>
      <c r="E956" s="7" t="s">
        <v>1800</v>
      </c>
      <c r="F956" s="7" t="s">
        <v>1801</v>
      </c>
      <c r="G956" s="7" t="s">
        <v>1813</v>
      </c>
      <c r="H956" s="7" t="s">
        <v>81</v>
      </c>
      <c r="I956" s="7" t="s">
        <v>144</v>
      </c>
      <c r="J956" s="7" t="s">
        <v>83</v>
      </c>
      <c r="K956" s="7" t="s">
        <v>293</v>
      </c>
      <c r="L956" s="7" t="s">
        <v>91</v>
      </c>
      <c r="M956" s="7" t="s">
        <v>88</v>
      </c>
      <c r="N956" s="7" t="s">
        <v>85</v>
      </c>
      <c r="O956" s="7" t="s">
        <v>97</v>
      </c>
      <c r="P956" s="7" t="s">
        <v>143</v>
      </c>
      <c r="Q956" s="7" t="s">
        <v>239</v>
      </c>
      <c r="R956" s="7" t="s">
        <v>199</v>
      </c>
      <c r="S956" s="7" t="s">
        <v>169</v>
      </c>
      <c r="T956" s="7" t="s">
        <v>412</v>
      </c>
      <c r="U956" s="7" t="s">
        <v>227</v>
      </c>
      <c r="V956" s="7" t="s">
        <v>92</v>
      </c>
      <c r="W956" s="7" t="s">
        <v>202</v>
      </c>
      <c r="X956" s="7" t="s">
        <v>112</v>
      </c>
      <c r="Y956" s="7" t="n">
        <v>0</v>
      </c>
      <c r="Z956" s="7" t="n">
        <v>1</v>
      </c>
      <c r="AA956" s="7" t="str">
        <f aca="false">IF(Y956&gt;Z956,"Win",IF(Y956&lt;Z956,"Loss","Draw"))</f>
        <v>Loss</v>
      </c>
      <c r="AB956" s="7" t="s">
        <v>99</v>
      </c>
      <c r="AC956" s="7" t="s">
        <v>99</v>
      </c>
      <c r="AD956" s="7" t="s">
        <v>1814</v>
      </c>
      <c r="AE956" s="7" t="s">
        <v>1184</v>
      </c>
      <c r="AF956" s="7" t="str">
        <f aca="false">IF(AD956&lt;AE956,AD956,AE956)</f>
        <v>Arrows, Baby Dragon, Battle Ram, Golden Knight, Mother Witch, P.E.K.K.A, Royal Ghost, Zappies</v>
      </c>
      <c r="AG956" s="7" t="str">
        <f aca="false">IF(AD956&lt;AE956,AE956,AD956)</f>
        <v>Barbarian Barrel, Dark Prince, Furnace, Graveyard, Ice Spirit, Poison, Skeletons, Tesla</v>
      </c>
      <c r="AH956" s="7" t="str">
        <f aca="false">IF(AD956=AF956,AA956,IF(AA956="Win","Loss",IF(AA956="Loss","Win","Draw")))</f>
        <v>Win</v>
      </c>
      <c r="AI956" s="7" t="s">
        <v>102</v>
      </c>
    </row>
    <row r="957" customFormat="false" ht="15" hidden="false" customHeight="true" outlineLevel="0" collapsed="false">
      <c r="A957" s="7" t="s">
        <v>2730</v>
      </c>
      <c r="B957" s="7" t="n">
        <v>1</v>
      </c>
      <c r="C957" s="7" t="s">
        <v>1232</v>
      </c>
      <c r="D957" s="7" t="s">
        <v>1233</v>
      </c>
      <c r="E957" s="7" t="s">
        <v>1800</v>
      </c>
      <c r="F957" s="7" t="s">
        <v>1801</v>
      </c>
      <c r="G957" s="7" t="s">
        <v>1816</v>
      </c>
      <c r="H957" s="7" t="s">
        <v>81</v>
      </c>
      <c r="I957" s="7" t="s">
        <v>140</v>
      </c>
      <c r="J957" s="7" t="s">
        <v>141</v>
      </c>
      <c r="K957" s="7" t="s">
        <v>225</v>
      </c>
      <c r="L957" s="7" t="s">
        <v>226</v>
      </c>
      <c r="M957" s="7" t="s">
        <v>109</v>
      </c>
      <c r="N957" s="7" t="s">
        <v>111</v>
      </c>
      <c r="O957" s="7" t="s">
        <v>120</v>
      </c>
      <c r="P957" s="7" t="s">
        <v>113</v>
      </c>
      <c r="Q957" s="7" t="s">
        <v>209</v>
      </c>
      <c r="R957" s="7" t="s">
        <v>149</v>
      </c>
      <c r="S957" s="7" t="s">
        <v>128</v>
      </c>
      <c r="T957" s="7" t="s">
        <v>85</v>
      </c>
      <c r="U957" s="7" t="s">
        <v>88</v>
      </c>
      <c r="V957" s="7" t="s">
        <v>146</v>
      </c>
      <c r="W957" s="7" t="s">
        <v>143</v>
      </c>
      <c r="X957" s="7" t="s">
        <v>91</v>
      </c>
      <c r="Y957" s="7" t="n">
        <v>0</v>
      </c>
      <c r="Z957" s="7" t="n">
        <v>1</v>
      </c>
      <c r="AA957" s="7" t="str">
        <f aca="false">IF(Y957&gt;Z957,"Win",IF(Y957&lt;Z957,"Loss","Draw"))</f>
        <v>Loss</v>
      </c>
      <c r="AB957" s="7" t="s">
        <v>99</v>
      </c>
      <c r="AC957" s="7" t="s">
        <v>99</v>
      </c>
      <c r="AD957" s="7" t="s">
        <v>497</v>
      </c>
      <c r="AE957" s="7" t="s">
        <v>748</v>
      </c>
      <c r="AF957" s="7" t="str">
        <f aca="false">IF(AD957&lt;AE957,AD957,AE957)</f>
        <v>Barbarian Barrel, Graveyard, Ice Spirit, Knight, Musketeer, Poison, Skeleton Dragons, Tombstone</v>
      </c>
      <c r="AG957" s="7" t="str">
        <f aca="false">IF(AD957&lt;AE957,AE957,AD957)</f>
        <v>Bats, Bomb Tower, Fire Spirit, Magic Archer, Miner, Ronin, Royal Delivery, Wall Breakers</v>
      </c>
      <c r="AH957" s="7" t="str">
        <f aca="false">IF(AD957=AF957,AA957,IF(AA957="Win","Loss",IF(AA957="Loss","Win","Draw")))</f>
        <v>Win</v>
      </c>
      <c r="AI957" s="7" t="s">
        <v>102</v>
      </c>
    </row>
    <row r="958" customFormat="false" ht="15" hidden="false" customHeight="true" outlineLevel="0" collapsed="false">
      <c r="A958" s="7" t="s">
        <v>2730</v>
      </c>
      <c r="B958" s="7" t="n">
        <v>2</v>
      </c>
      <c r="C958" s="7" t="s">
        <v>1232</v>
      </c>
      <c r="D958" s="7" t="s">
        <v>1233</v>
      </c>
      <c r="E958" s="7" t="s">
        <v>1800</v>
      </c>
      <c r="F958" s="7" t="s">
        <v>1801</v>
      </c>
      <c r="G958" s="7" t="s">
        <v>1817</v>
      </c>
      <c r="H958" s="7" t="s">
        <v>81</v>
      </c>
      <c r="I958" s="7" t="s">
        <v>239</v>
      </c>
      <c r="J958" s="7" t="s">
        <v>199</v>
      </c>
      <c r="K958" s="7" t="s">
        <v>210</v>
      </c>
      <c r="L958" s="7" t="s">
        <v>227</v>
      </c>
      <c r="M958" s="7" t="s">
        <v>146</v>
      </c>
      <c r="N958" s="7" t="s">
        <v>393</v>
      </c>
      <c r="O958" s="7" t="s">
        <v>92</v>
      </c>
      <c r="P958" s="7" t="s">
        <v>112</v>
      </c>
      <c r="Q958" s="7" t="s">
        <v>140</v>
      </c>
      <c r="R958" s="7" t="s">
        <v>141</v>
      </c>
      <c r="S958" s="7" t="s">
        <v>225</v>
      </c>
      <c r="T958" s="7" t="s">
        <v>226</v>
      </c>
      <c r="U958" s="7" t="s">
        <v>87</v>
      </c>
      <c r="V958" s="7" t="s">
        <v>111</v>
      </c>
      <c r="W958" s="7" t="s">
        <v>120</v>
      </c>
      <c r="X958" s="7" t="s">
        <v>113</v>
      </c>
      <c r="Y958" s="7" t="n">
        <v>0</v>
      </c>
      <c r="Z958" s="7" t="n">
        <v>1</v>
      </c>
      <c r="AA958" s="7" t="str">
        <f aca="false">IF(Y958&gt;Z958,"Win",IF(Y958&lt;Z958,"Loss","Draw"))</f>
        <v>Loss</v>
      </c>
      <c r="AB958" s="7" t="s">
        <v>99</v>
      </c>
      <c r="AC958" s="7" t="s">
        <v>99</v>
      </c>
      <c r="AD958" s="7" t="s">
        <v>1818</v>
      </c>
      <c r="AE958" s="7" t="s">
        <v>228</v>
      </c>
      <c r="AF958" s="7" t="str">
        <f aca="false">IF(AD958&lt;AE958,AD958,AE958)</f>
        <v>Arrows, Battle Ram, Electro Wizard, Golden Knight, Mega Knight, Mother Witch, Royal Ghost, Skeleton Dragons</v>
      </c>
      <c r="AG958" s="7" t="str">
        <f aca="false">IF(AD958&lt;AE958,AE958,AD958)</f>
        <v>Bats, Berserker, Bomb Tower, Fire Spirit, Magic Archer, Miner, Royal Delivery, Wall Breakers</v>
      </c>
      <c r="AH958" s="7" t="str">
        <f aca="false">IF(AD958=AF958,AA958,IF(AA958="Win","Loss",IF(AA958="Loss","Win","Draw")))</f>
        <v>Loss</v>
      </c>
      <c r="AI958" s="7" t="s">
        <v>102</v>
      </c>
    </row>
    <row r="959" customFormat="false" ht="15" hidden="false" customHeight="true" outlineLevel="0" collapsed="false">
      <c r="A959" s="7" t="s">
        <v>2730</v>
      </c>
      <c r="B959" s="7" t="n">
        <v>3</v>
      </c>
      <c r="C959" s="7" t="s">
        <v>1232</v>
      </c>
      <c r="D959" s="7" t="s">
        <v>1233</v>
      </c>
      <c r="E959" s="7" t="s">
        <v>1800</v>
      </c>
      <c r="F959" s="7" t="s">
        <v>1801</v>
      </c>
      <c r="G959" s="7" t="s">
        <v>1819</v>
      </c>
      <c r="H959" s="7" t="s">
        <v>81</v>
      </c>
      <c r="I959" s="7" t="s">
        <v>293</v>
      </c>
      <c r="J959" s="7" t="s">
        <v>232</v>
      </c>
      <c r="K959" s="7" t="s">
        <v>144</v>
      </c>
      <c r="L959" s="7" t="s">
        <v>182</v>
      </c>
      <c r="M959" s="7" t="s">
        <v>154</v>
      </c>
      <c r="N959" s="7" t="s">
        <v>167</v>
      </c>
      <c r="O959" s="7" t="s">
        <v>93</v>
      </c>
      <c r="P959" s="7" t="s">
        <v>97</v>
      </c>
      <c r="Q959" s="7" t="s">
        <v>168</v>
      </c>
      <c r="R959" s="7" t="s">
        <v>232</v>
      </c>
      <c r="S959" s="7" t="s">
        <v>169</v>
      </c>
      <c r="T959" s="7" t="s">
        <v>154</v>
      </c>
      <c r="U959" s="7" t="s">
        <v>97</v>
      </c>
      <c r="V959" s="7" t="s">
        <v>93</v>
      </c>
      <c r="W959" s="7" t="s">
        <v>167</v>
      </c>
      <c r="X959" s="7" t="s">
        <v>170</v>
      </c>
      <c r="Y959" s="7" t="n">
        <v>1</v>
      </c>
      <c r="Z959" s="7" t="n">
        <v>0</v>
      </c>
      <c r="AA959" s="7" t="str">
        <f aca="false">IF(Y959&gt;Z959,"Win",IF(Y959&lt;Z959,"Loss","Draw"))</f>
        <v>Win</v>
      </c>
      <c r="AB959" s="7" t="s">
        <v>99</v>
      </c>
      <c r="AC959" s="7" t="s">
        <v>99</v>
      </c>
      <c r="AD959" s="7" t="s">
        <v>504</v>
      </c>
      <c r="AE959" s="7" t="s">
        <v>418</v>
      </c>
      <c r="AF959" s="7" t="str">
        <f aca="false">IF(AD959&lt;AE959,AD959,AE959)</f>
        <v>Baby Dragon, Cannon, Electro Spirit, Lightning, Mighty Miner, Royal Hogs, Skeletons, The Log</v>
      </c>
      <c r="AG959" s="7" t="str">
        <f aca="false">IF(AD959&lt;AE959,AE959,AD959)</f>
        <v>Electro Spirit, Furnace, Hog Rider, Lightning, Mighty Miner, Skeletons, Tesla, The Log</v>
      </c>
      <c r="AH959" s="7" t="str">
        <f aca="false">IF(AD959=AF959,AA959,IF(AA959="Win","Loss",IF(AA959="Loss","Win","Draw")))</f>
        <v>Loss</v>
      </c>
      <c r="AI959" s="7" t="s">
        <v>102</v>
      </c>
    </row>
    <row r="960" customFormat="false" ht="15" hidden="false" customHeight="true" outlineLevel="0" collapsed="false">
      <c r="A960" s="7" t="s">
        <v>2731</v>
      </c>
      <c r="B960" s="7" t="n">
        <v>1</v>
      </c>
      <c r="C960" s="7" t="s">
        <v>1232</v>
      </c>
      <c r="D960" s="7" t="s">
        <v>1233</v>
      </c>
      <c r="E960" s="7" t="s">
        <v>1800</v>
      </c>
      <c r="F960" s="7" t="s">
        <v>1801</v>
      </c>
      <c r="G960" s="7" t="s">
        <v>1821</v>
      </c>
      <c r="H960" s="7" t="s">
        <v>81</v>
      </c>
      <c r="I960" s="7" t="s">
        <v>200</v>
      </c>
      <c r="J960" s="7" t="s">
        <v>83</v>
      </c>
      <c r="K960" s="7" t="s">
        <v>135</v>
      </c>
      <c r="L960" s="7" t="s">
        <v>148</v>
      </c>
      <c r="M960" s="7" t="s">
        <v>147</v>
      </c>
      <c r="N960" s="7" t="s">
        <v>94</v>
      </c>
      <c r="O960" s="7" t="s">
        <v>146</v>
      </c>
      <c r="P960" s="7" t="s">
        <v>87</v>
      </c>
      <c r="Q960" s="7" t="s">
        <v>132</v>
      </c>
      <c r="R960" s="7" t="s">
        <v>91</v>
      </c>
      <c r="S960" s="7" t="s">
        <v>200</v>
      </c>
      <c r="T960" s="7" t="s">
        <v>90</v>
      </c>
      <c r="U960" s="7" t="s">
        <v>365</v>
      </c>
      <c r="V960" s="7" t="s">
        <v>94</v>
      </c>
      <c r="W960" s="7" t="s">
        <v>93</v>
      </c>
      <c r="X960" s="7" t="s">
        <v>174</v>
      </c>
      <c r="Y960" s="7" t="n">
        <v>1</v>
      </c>
      <c r="Z960" s="7" t="n">
        <v>0</v>
      </c>
      <c r="AA960" s="7" t="str">
        <f aca="false">IF(Y960&gt;Z960,"Win",IF(Y960&lt;Z960,"Loss","Draw"))</f>
        <v>Win</v>
      </c>
      <c r="AB960" s="7" t="s">
        <v>99</v>
      </c>
      <c r="AC960" s="7" t="s">
        <v>99</v>
      </c>
      <c r="AD960" s="7" t="s">
        <v>1822</v>
      </c>
      <c r="AE960" s="7" t="s">
        <v>488</v>
      </c>
      <c r="AF960" s="7" t="str">
        <f aca="false">IF(AD960&lt;AE960,AD960,AE960)</f>
        <v>Barbarian Barrel, Electro Spirit, Fireball, Goblin Cage, Heal Spirit, Lumberjack, Phoenix, Royal Giant</v>
      </c>
      <c r="AG960" s="7" t="str">
        <f aca="false">IF(AD960&lt;AE960,AE960,AD960)</f>
        <v>Berserker, Dark Prince, Fireball, Goblin Cage, Lava Hound, Skeleton Dragons, Spirit Empress, Zap</v>
      </c>
      <c r="AH960" s="7" t="str">
        <f aca="false">IF(AD960=AF960,AA960,IF(AA960="Win","Loss",IF(AA960="Loss","Win","Draw")))</f>
        <v>Loss</v>
      </c>
      <c r="AI960" s="7" t="s">
        <v>102</v>
      </c>
    </row>
    <row r="961" customFormat="false" ht="15" hidden="false" customHeight="true" outlineLevel="0" collapsed="false">
      <c r="A961" s="7" t="s">
        <v>2731</v>
      </c>
      <c r="B961" s="7" t="n">
        <v>2</v>
      </c>
      <c r="C961" s="7" t="s">
        <v>1232</v>
      </c>
      <c r="D961" s="7" t="s">
        <v>1233</v>
      </c>
      <c r="E961" s="7" t="s">
        <v>1800</v>
      </c>
      <c r="F961" s="7" t="s">
        <v>1801</v>
      </c>
      <c r="G961" s="7" t="s">
        <v>1823</v>
      </c>
      <c r="H961" s="7" t="s">
        <v>81</v>
      </c>
      <c r="I961" s="7" t="s">
        <v>168</v>
      </c>
      <c r="J961" s="7" t="s">
        <v>181</v>
      </c>
      <c r="K961" s="7" t="s">
        <v>141</v>
      </c>
      <c r="L961" s="7" t="s">
        <v>167</v>
      </c>
      <c r="M961" s="7" t="s">
        <v>93</v>
      </c>
      <c r="N961" s="7" t="s">
        <v>97</v>
      </c>
      <c r="O961" s="7" t="s">
        <v>154</v>
      </c>
      <c r="P961" s="7" t="s">
        <v>144</v>
      </c>
      <c r="Q961" s="7" t="s">
        <v>170</v>
      </c>
      <c r="R961" s="7" t="s">
        <v>141</v>
      </c>
      <c r="S961" s="7" t="s">
        <v>143</v>
      </c>
      <c r="T961" s="7" t="s">
        <v>182</v>
      </c>
      <c r="U961" s="7" t="s">
        <v>109</v>
      </c>
      <c r="V961" s="7" t="s">
        <v>87</v>
      </c>
      <c r="W961" s="7" t="s">
        <v>154</v>
      </c>
      <c r="X961" s="7" t="s">
        <v>167</v>
      </c>
      <c r="Y961" s="7" t="n">
        <v>0</v>
      </c>
      <c r="Z961" s="7" t="n">
        <v>1</v>
      </c>
      <c r="AA961" s="7" t="str">
        <f aca="false">IF(Y961&gt;Z961,"Win",IF(Y961&lt;Z961,"Loss","Draw"))</f>
        <v>Loss</v>
      </c>
      <c r="AB961" s="7" t="s">
        <v>99</v>
      </c>
      <c r="AC961" s="7" t="s">
        <v>99</v>
      </c>
      <c r="AD961" s="7" t="s">
        <v>1825</v>
      </c>
      <c r="AE961" s="7" t="s">
        <v>1824</v>
      </c>
      <c r="AF961" s="7" t="str">
        <f aca="false">IF(AD961&lt;AE961,AD961,AE961)</f>
        <v>Berserker, Cannon, Hog Rider, Ice Spirit, Lightning, Magic Archer, Ronin, The Log</v>
      </c>
      <c r="AG961" s="7" t="str">
        <f aca="false">IF(AD961&lt;AE961,AE961,AD961)</f>
        <v>Electro Spirit, Lightning, Magic Archer, Monk, Royal Hogs, Skeletons, Tesla, The Log</v>
      </c>
      <c r="AH961" s="7" t="str">
        <f aca="false">IF(AD961=AF961,AA961,IF(AA961="Win","Loss",IF(AA961="Loss","Win","Draw")))</f>
        <v>Win</v>
      </c>
      <c r="AI961" s="7" t="s">
        <v>102</v>
      </c>
    </row>
    <row r="962" customFormat="false" ht="15" hidden="false" customHeight="true" outlineLevel="0" collapsed="false">
      <c r="A962" s="7" t="s">
        <v>2731</v>
      </c>
      <c r="B962" s="7" t="n">
        <v>3</v>
      </c>
      <c r="C962" s="7" t="s">
        <v>1232</v>
      </c>
      <c r="D962" s="7" t="s">
        <v>1233</v>
      </c>
      <c r="E962" s="7" t="s">
        <v>1800</v>
      </c>
      <c r="F962" s="7" t="s">
        <v>1801</v>
      </c>
      <c r="G962" s="7" t="s">
        <v>1826</v>
      </c>
      <c r="H962" s="7" t="s">
        <v>81</v>
      </c>
      <c r="I962" s="7" t="s">
        <v>239</v>
      </c>
      <c r="J962" s="7" t="s">
        <v>199</v>
      </c>
      <c r="K962" s="7" t="s">
        <v>244</v>
      </c>
      <c r="L962" s="7" t="s">
        <v>91</v>
      </c>
      <c r="M962" s="7" t="s">
        <v>245</v>
      </c>
      <c r="N962" s="7" t="s">
        <v>183</v>
      </c>
      <c r="O962" s="7" t="s">
        <v>174</v>
      </c>
      <c r="P962" s="7" t="s">
        <v>96</v>
      </c>
      <c r="Q962" s="7" t="s">
        <v>140</v>
      </c>
      <c r="R962" s="7" t="s">
        <v>199</v>
      </c>
      <c r="S962" s="7" t="s">
        <v>225</v>
      </c>
      <c r="T962" s="7" t="s">
        <v>226</v>
      </c>
      <c r="U962" s="7" t="s">
        <v>303</v>
      </c>
      <c r="V962" s="7" t="s">
        <v>113</v>
      </c>
      <c r="W962" s="7" t="s">
        <v>120</v>
      </c>
      <c r="X962" s="7" t="s">
        <v>111</v>
      </c>
      <c r="Y962" s="7" t="n">
        <v>1</v>
      </c>
      <c r="Z962" s="7" t="n">
        <v>0</v>
      </c>
      <c r="AA962" s="7" t="str">
        <f aca="false">IF(Y962&gt;Z962,"Win",IF(Y962&lt;Z962,"Loss","Draw"))</f>
        <v>Win</v>
      </c>
      <c r="AB962" s="7" t="s">
        <v>99</v>
      </c>
      <c r="AC962" s="7" t="s">
        <v>99</v>
      </c>
      <c r="AD962" s="7" t="s">
        <v>1828</v>
      </c>
      <c r="AE962" s="7" t="s">
        <v>1827</v>
      </c>
      <c r="AF962" s="7" t="str">
        <f aca="false">IF(AD962&lt;AE962,AD962,AE962)</f>
        <v>Barbarian Barrel, Battle Ram, Earthquake, Golden Knight, Heal Spirit, Hunter, Ice Golem, Three Musketeers</v>
      </c>
      <c r="AG962" s="7" t="str">
        <f aca="false">IF(AD962&lt;AE962,AE962,AD962)</f>
        <v>Bats, Bomb Tower, Fire Spirit, Golden Knight, Miner, Royal Delivery, Spear Goblins, Wall Breakers</v>
      </c>
      <c r="AH962" s="7" t="str">
        <f aca="false">IF(AD962=AF962,AA962,IF(AA962="Win","Loss",IF(AA962="Loss","Win","Draw")))</f>
        <v>Win</v>
      </c>
      <c r="AI962" s="7" t="s">
        <v>102</v>
      </c>
    </row>
    <row r="963" customFormat="false" ht="15" hidden="false" customHeight="true" outlineLevel="0" collapsed="false">
      <c r="A963" s="7" t="s">
        <v>2732</v>
      </c>
      <c r="B963" s="7" t="n">
        <v>1</v>
      </c>
      <c r="C963" s="7" t="s">
        <v>1232</v>
      </c>
      <c r="D963" s="7" t="s">
        <v>1233</v>
      </c>
      <c r="E963" s="7" t="s">
        <v>1800</v>
      </c>
      <c r="F963" s="7" t="s">
        <v>1801</v>
      </c>
      <c r="G963" s="7" t="s">
        <v>1830</v>
      </c>
      <c r="H963" s="7" t="s">
        <v>81</v>
      </c>
      <c r="I963" s="7" t="s">
        <v>140</v>
      </c>
      <c r="J963" s="7" t="s">
        <v>141</v>
      </c>
      <c r="K963" s="7" t="s">
        <v>142</v>
      </c>
      <c r="L963" s="7" t="s">
        <v>109</v>
      </c>
      <c r="M963" s="7" t="s">
        <v>111</v>
      </c>
      <c r="N963" s="7" t="s">
        <v>97</v>
      </c>
      <c r="O963" s="7" t="s">
        <v>120</v>
      </c>
      <c r="P963" s="7" t="s">
        <v>144</v>
      </c>
      <c r="Q963" s="7" t="s">
        <v>116</v>
      </c>
      <c r="R963" s="7" t="s">
        <v>108</v>
      </c>
      <c r="S963" s="7" t="s">
        <v>225</v>
      </c>
      <c r="T963" s="7" t="s">
        <v>226</v>
      </c>
      <c r="U963" s="7" t="s">
        <v>109</v>
      </c>
      <c r="V963" s="7" t="s">
        <v>88</v>
      </c>
      <c r="W963" s="7" t="s">
        <v>97</v>
      </c>
      <c r="X963" s="7" t="s">
        <v>91</v>
      </c>
      <c r="Y963" s="7" t="n">
        <v>0</v>
      </c>
      <c r="Z963" s="7" t="n">
        <v>1</v>
      </c>
      <c r="AA963" s="7" t="str">
        <f aca="false">IF(Y963&gt;Z963,"Win",IF(Y963&lt;Z963,"Loss","Draw"))</f>
        <v>Loss</v>
      </c>
      <c r="AB963" s="7" t="s">
        <v>99</v>
      </c>
      <c r="AC963" s="7" t="s">
        <v>99</v>
      </c>
      <c r="AD963" s="7" t="s">
        <v>1832</v>
      </c>
      <c r="AE963" s="7" t="s">
        <v>1831</v>
      </c>
      <c r="AF963" s="7" t="str">
        <f aca="false">IF(AD963&lt;AE963,AD963,AE963)</f>
        <v>Archer Queen, Barbarian Barrel, Bats, Miner, Mortar, Poison, Ronin, Skeletons</v>
      </c>
      <c r="AG963" s="7" t="str">
        <f aca="false">IF(AD963&lt;AE963,AE963,AD963)</f>
        <v>Fire Spirit, Goblin Barrel, Magic Archer, Ronin, Royal Delivery, Skeletons, Tesla, Wall Breakers</v>
      </c>
      <c r="AH963" s="7" t="str">
        <f aca="false">IF(AD963=AF963,AA963,IF(AA963="Win","Loss",IF(AA963="Loss","Win","Draw")))</f>
        <v>Win</v>
      </c>
      <c r="AI963" s="7" t="s">
        <v>102</v>
      </c>
    </row>
    <row r="964" customFormat="false" ht="15" hidden="false" customHeight="true" outlineLevel="0" collapsed="false">
      <c r="A964" s="7" t="s">
        <v>2732</v>
      </c>
      <c r="B964" s="7" t="n">
        <v>2</v>
      </c>
      <c r="C964" s="7" t="s">
        <v>1232</v>
      </c>
      <c r="D964" s="7" t="s">
        <v>1233</v>
      </c>
      <c r="E964" s="7" t="s">
        <v>1800</v>
      </c>
      <c r="F964" s="7" t="s">
        <v>1801</v>
      </c>
      <c r="G964" s="7" t="s">
        <v>1833</v>
      </c>
      <c r="H964" s="7" t="s">
        <v>81</v>
      </c>
      <c r="I964" s="7" t="s">
        <v>293</v>
      </c>
      <c r="J964" s="7" t="s">
        <v>175</v>
      </c>
      <c r="K964" s="7" t="s">
        <v>115</v>
      </c>
      <c r="L964" s="7" t="s">
        <v>167</v>
      </c>
      <c r="M964" s="7" t="s">
        <v>93</v>
      </c>
      <c r="N964" s="7" t="s">
        <v>89</v>
      </c>
      <c r="O964" s="7" t="s">
        <v>182</v>
      </c>
      <c r="P964" s="7" t="s">
        <v>154</v>
      </c>
      <c r="Q964" s="7" t="s">
        <v>200</v>
      </c>
      <c r="R964" s="7" t="s">
        <v>83</v>
      </c>
      <c r="S964" s="7" t="s">
        <v>135</v>
      </c>
      <c r="T964" s="7" t="s">
        <v>148</v>
      </c>
      <c r="U964" s="7" t="s">
        <v>147</v>
      </c>
      <c r="V964" s="7" t="s">
        <v>94</v>
      </c>
      <c r="W964" s="7" t="s">
        <v>146</v>
      </c>
      <c r="X964" s="7" t="s">
        <v>87</v>
      </c>
      <c r="Y964" s="7" t="n">
        <v>0</v>
      </c>
      <c r="Z964" s="7" t="n">
        <v>1</v>
      </c>
      <c r="AA964" s="7" t="str">
        <f aca="false">IF(Y964&gt;Z964,"Win",IF(Y964&lt;Z964,"Loss","Draw"))</f>
        <v>Loss</v>
      </c>
      <c r="AB964" s="7" t="s">
        <v>99</v>
      </c>
      <c r="AC964" s="7" t="s">
        <v>99</v>
      </c>
      <c r="AD964" s="7" t="s">
        <v>1834</v>
      </c>
      <c r="AE964" s="7" t="s">
        <v>1822</v>
      </c>
      <c r="AF964" s="7" t="str">
        <f aca="false">IF(AD964&lt;AE964,AD964,AE964)</f>
        <v>Berserker, Dark Prince, Fireball, Goblin Cage, Lava Hound, Skeleton Dragons, Spirit Empress, Zap</v>
      </c>
      <c r="AG964" s="7" t="str">
        <f aca="false">IF(AD964&lt;AE964,AE964,AD964)</f>
        <v>Boss Bandit, Electro Spirit, Furnace, Goblin Hut, Goblins, Hog Rider, Lightning, The Log</v>
      </c>
      <c r="AH964" s="7" t="str">
        <f aca="false">IF(AD964=AF964,AA964,IF(AA964="Win","Loss",IF(AA964="Loss","Win","Draw")))</f>
        <v>Win</v>
      </c>
      <c r="AI964" s="7" t="s">
        <v>102</v>
      </c>
    </row>
    <row r="965" customFormat="false" ht="15" hidden="false" customHeight="true" outlineLevel="0" collapsed="false">
      <c r="A965" s="7" t="s">
        <v>2732</v>
      </c>
      <c r="B965" s="7" t="n">
        <v>3</v>
      </c>
      <c r="C965" s="7" t="s">
        <v>1232</v>
      </c>
      <c r="D965" s="7" t="s">
        <v>1233</v>
      </c>
      <c r="E965" s="7" t="s">
        <v>1800</v>
      </c>
      <c r="F965" s="7" t="s">
        <v>1801</v>
      </c>
      <c r="G965" s="7" t="s">
        <v>1835</v>
      </c>
      <c r="H965" s="7" t="s">
        <v>81</v>
      </c>
      <c r="I965" s="7" t="s">
        <v>90</v>
      </c>
      <c r="J965" s="7" t="s">
        <v>181</v>
      </c>
      <c r="K965" s="7" t="s">
        <v>96</v>
      </c>
      <c r="L965" s="7" t="s">
        <v>94</v>
      </c>
      <c r="M965" s="7" t="s">
        <v>91</v>
      </c>
      <c r="N965" s="7" t="s">
        <v>174</v>
      </c>
      <c r="O965" s="7" t="s">
        <v>87</v>
      </c>
      <c r="P965" s="7" t="s">
        <v>95</v>
      </c>
      <c r="Q965" s="7" t="s">
        <v>90</v>
      </c>
      <c r="R965" s="7" t="s">
        <v>181</v>
      </c>
      <c r="S965" s="7" t="s">
        <v>149</v>
      </c>
      <c r="T965" s="7" t="s">
        <v>95</v>
      </c>
      <c r="U965" s="7" t="s">
        <v>202</v>
      </c>
      <c r="V965" s="7" t="s">
        <v>227</v>
      </c>
      <c r="W965" s="7" t="s">
        <v>167</v>
      </c>
      <c r="X965" s="7" t="s">
        <v>183</v>
      </c>
      <c r="Y965" s="7" t="n">
        <v>2</v>
      </c>
      <c r="Z965" s="7" t="n">
        <v>0</v>
      </c>
      <c r="AA965" s="7" t="str">
        <f aca="false">IF(Y965&gt;Z965,"Win",IF(Y965&lt;Z965,"Loss","Draw"))</f>
        <v>Win</v>
      </c>
      <c r="AB965" s="7" t="s">
        <v>99</v>
      </c>
      <c r="AC965" s="7" t="s">
        <v>99</v>
      </c>
      <c r="AD965" s="7" t="s">
        <v>1837</v>
      </c>
      <c r="AE965" s="7" t="s">
        <v>1836</v>
      </c>
      <c r="AF965" s="7" t="str">
        <f aca="false">IF(AD965&lt;AE965,AD965,AE965)</f>
        <v>Barbarian Barrel, Berserker, Fireball, Fisherman, Heal Spirit, Hunter, Monk, Royal Giant</v>
      </c>
      <c r="AG965" s="7" t="str">
        <f aca="false">IF(AD965&lt;AE965,AE965,AD965)</f>
        <v>Earthquake, Fisherman, Monk, Mother Witch, Royal Giant, The Log, Tombstone, Zappies</v>
      </c>
      <c r="AH965" s="7" t="str">
        <f aca="false">IF(AD965=AF965,AA965,IF(AA965="Win","Loss",IF(AA965="Loss","Win","Draw")))</f>
        <v>Win</v>
      </c>
      <c r="AI965" s="7" t="s">
        <v>102</v>
      </c>
    </row>
    <row r="966" customFormat="false" ht="15" hidden="false" customHeight="true" outlineLevel="0" collapsed="false">
      <c r="A966" s="7" t="s">
        <v>2733</v>
      </c>
      <c r="B966" s="7" t="n">
        <v>1</v>
      </c>
      <c r="C966" s="7" t="s">
        <v>1232</v>
      </c>
      <c r="D966" s="7" t="s">
        <v>1233</v>
      </c>
      <c r="E966" s="7" t="s">
        <v>1800</v>
      </c>
      <c r="F966" s="7" t="s">
        <v>1801</v>
      </c>
      <c r="G966" s="7" t="s">
        <v>1839</v>
      </c>
      <c r="H966" s="7" t="s">
        <v>81</v>
      </c>
      <c r="I966" s="7" t="s">
        <v>210</v>
      </c>
      <c r="J966" s="7" t="s">
        <v>141</v>
      </c>
      <c r="K966" s="7" t="s">
        <v>144</v>
      </c>
      <c r="L966" s="7" t="s">
        <v>182</v>
      </c>
      <c r="M966" s="7" t="s">
        <v>154</v>
      </c>
      <c r="N966" s="7" t="s">
        <v>97</v>
      </c>
      <c r="O966" s="7" t="s">
        <v>93</v>
      </c>
      <c r="P966" s="7" t="s">
        <v>91</v>
      </c>
      <c r="Q966" s="7" t="s">
        <v>114</v>
      </c>
      <c r="R966" s="7" t="s">
        <v>115</v>
      </c>
      <c r="S966" s="7" t="s">
        <v>116</v>
      </c>
      <c r="T966" s="7" t="s">
        <v>109</v>
      </c>
      <c r="U966" s="7" t="s">
        <v>94</v>
      </c>
      <c r="V966" s="7" t="s">
        <v>176</v>
      </c>
      <c r="W966" s="7" t="s">
        <v>118</v>
      </c>
      <c r="X966" s="7" t="s">
        <v>91</v>
      </c>
      <c r="Y966" s="7" t="n">
        <v>1</v>
      </c>
      <c r="Z966" s="7" t="n">
        <v>0</v>
      </c>
      <c r="AA966" s="7" t="str">
        <f aca="false">IF(Y966&gt;Z966,"Win",IF(Y966&lt;Z966,"Loss","Draw"))</f>
        <v>Win</v>
      </c>
      <c r="AB966" s="7" t="s">
        <v>99</v>
      </c>
      <c r="AC966" s="7" t="s">
        <v>99</v>
      </c>
      <c r="AD966" s="7" t="s">
        <v>1840</v>
      </c>
      <c r="AE966" s="7" t="s">
        <v>692</v>
      </c>
      <c r="AF966" s="7" t="str">
        <f aca="false">IF(AD966&lt;AE966,AD966,AE966)</f>
        <v>Barbarian Barrel, Dart Goblin, Fireball, Goblins, Mortar, Rascals, Ronin, Skeleton Barrel</v>
      </c>
      <c r="AG966" s="7" t="str">
        <f aca="false">IF(AD966&lt;AE966,AE966,AD966)</f>
        <v>Barbarian Barrel, Electro Spirit, Hog Rider, Lightning, Magic Archer, Mega Knight, Skeletons, Tesla</v>
      </c>
      <c r="AH966" s="7" t="str">
        <f aca="false">IF(AD966=AF966,AA966,IF(AA966="Win","Loss",IF(AA966="Loss","Win","Draw")))</f>
        <v>Loss</v>
      </c>
      <c r="AI966" s="7" t="s">
        <v>102</v>
      </c>
    </row>
    <row r="967" customFormat="false" ht="15" hidden="false" customHeight="true" outlineLevel="0" collapsed="false">
      <c r="A967" s="7" t="s">
        <v>2733</v>
      </c>
      <c r="B967" s="7" t="n">
        <v>2</v>
      </c>
      <c r="C967" s="7" t="s">
        <v>1232</v>
      </c>
      <c r="D967" s="7" t="s">
        <v>1233</v>
      </c>
      <c r="E967" s="7" t="s">
        <v>1800</v>
      </c>
      <c r="F967" s="7" t="s">
        <v>1801</v>
      </c>
      <c r="G967" s="7" t="s">
        <v>1841</v>
      </c>
      <c r="H967" s="7" t="s">
        <v>81</v>
      </c>
      <c r="I967" s="7" t="s">
        <v>170</v>
      </c>
      <c r="J967" s="7" t="s">
        <v>108</v>
      </c>
      <c r="K967" s="7" t="s">
        <v>168</v>
      </c>
      <c r="L967" s="7" t="s">
        <v>167</v>
      </c>
      <c r="M967" s="7" t="s">
        <v>143</v>
      </c>
      <c r="N967" s="7" t="s">
        <v>183</v>
      </c>
      <c r="O967" s="7" t="s">
        <v>120</v>
      </c>
      <c r="P967" s="7" t="s">
        <v>87</v>
      </c>
      <c r="Q967" s="7" t="s">
        <v>140</v>
      </c>
      <c r="R967" s="7" t="s">
        <v>141</v>
      </c>
      <c r="S967" s="7" t="s">
        <v>142</v>
      </c>
      <c r="T967" s="7" t="s">
        <v>287</v>
      </c>
      <c r="U967" s="7" t="s">
        <v>111</v>
      </c>
      <c r="V967" s="7" t="s">
        <v>143</v>
      </c>
      <c r="W967" s="7" t="s">
        <v>120</v>
      </c>
      <c r="X967" s="7" t="s">
        <v>144</v>
      </c>
      <c r="Y967" s="7" t="n">
        <v>1</v>
      </c>
      <c r="Z967" s="7" t="n">
        <v>0</v>
      </c>
      <c r="AA967" s="7" t="str">
        <f aca="false">IF(Y967&gt;Z967,"Win",IF(Y967&lt;Z967,"Loss","Draw"))</f>
        <v>Win</v>
      </c>
      <c r="AB967" s="7" t="s">
        <v>99</v>
      </c>
      <c r="AC967" s="7" t="s">
        <v>99</v>
      </c>
      <c r="AD967" s="7" t="s">
        <v>696</v>
      </c>
      <c r="AE967" s="7" t="s">
        <v>924</v>
      </c>
      <c r="AF967" s="7" t="str">
        <f aca="false">IF(AD967&lt;AE967,AD967,AE967)</f>
        <v>Archer Queen, Berserker, Cannon, Earthquake, Ice Spirit, Royal Delivery, Royal Hogs, The Log</v>
      </c>
      <c r="AG967" s="7" t="str">
        <f aca="false">IF(AD967&lt;AE967,AE967,AD967)</f>
        <v>Fire Spirit, Goblin Barrel, Ice Spirit, Magic Archer, Royal Delivery, Tesla, Valkyrie, Wall Breakers</v>
      </c>
      <c r="AH967" s="7" t="str">
        <f aca="false">IF(AD967=AF967,AA967,IF(AA967="Win","Loss",IF(AA967="Loss","Win","Draw")))</f>
        <v>Win</v>
      </c>
      <c r="AI967" s="7" t="s">
        <v>102</v>
      </c>
    </row>
    <row r="968" customFormat="false" ht="15" hidden="false" customHeight="true" outlineLevel="0" collapsed="false">
      <c r="A968" s="7" t="s">
        <v>2733</v>
      </c>
      <c r="B968" s="7" t="n">
        <v>3</v>
      </c>
      <c r="C968" s="7" t="s">
        <v>1232</v>
      </c>
      <c r="D968" s="7" t="s">
        <v>1233</v>
      </c>
      <c r="E968" s="7" t="s">
        <v>1800</v>
      </c>
      <c r="F968" s="7" t="s">
        <v>1801</v>
      </c>
      <c r="G968" s="7" t="s">
        <v>1842</v>
      </c>
      <c r="H968" s="7" t="s">
        <v>81</v>
      </c>
      <c r="I968" s="7" t="s">
        <v>84</v>
      </c>
      <c r="J968" s="7" t="s">
        <v>128</v>
      </c>
      <c r="K968" s="7" t="s">
        <v>107</v>
      </c>
      <c r="L968" s="7" t="s">
        <v>88</v>
      </c>
      <c r="M968" s="7" t="s">
        <v>111</v>
      </c>
      <c r="N968" s="7" t="s">
        <v>115</v>
      </c>
      <c r="O968" s="7" t="s">
        <v>86</v>
      </c>
      <c r="P968" s="7" t="s">
        <v>89</v>
      </c>
      <c r="Q968" s="7" t="s">
        <v>135</v>
      </c>
      <c r="R968" s="7" t="s">
        <v>83</v>
      </c>
      <c r="S968" s="7" t="s">
        <v>149</v>
      </c>
      <c r="T968" s="7" t="s">
        <v>226</v>
      </c>
      <c r="U968" s="7" t="s">
        <v>147</v>
      </c>
      <c r="V968" s="7" t="s">
        <v>257</v>
      </c>
      <c r="W968" s="7" t="s">
        <v>117</v>
      </c>
      <c r="X968" s="7" t="s">
        <v>148</v>
      </c>
      <c r="Y968" s="7" t="n">
        <v>1</v>
      </c>
      <c r="Z968" s="7" t="n">
        <v>0</v>
      </c>
      <c r="AA968" s="7" t="str">
        <f aca="false">IF(Y968&gt;Z968,"Win",IF(Y968&lt;Z968,"Loss","Draw"))</f>
        <v>Win</v>
      </c>
      <c r="AB968" s="7" t="s">
        <v>99</v>
      </c>
      <c r="AC968" s="7" t="s">
        <v>99</v>
      </c>
      <c r="AD968" s="7" t="s">
        <v>1844</v>
      </c>
      <c r="AE968" s="7" t="s">
        <v>1843</v>
      </c>
      <c r="AF968" s="7" t="str">
        <f aca="false">IF(AD968&lt;AE968,AD968,AE968)</f>
        <v>Dark Prince, Lava Hound, Miner, Minions, Spirit Empress, Tombstone, Vines, Zap</v>
      </c>
      <c r="AG968" s="7" t="str">
        <f aca="false">IF(AD968&lt;AE968,AE968,AD968)</f>
        <v>Fire Spirit, Giant Snowball, Goblin Demolisher, Goblin Drill, Goblin Hut, Goblins, Knight, Poison</v>
      </c>
      <c r="AH968" s="7" t="str">
        <f aca="false">IF(AD968=AF968,AA968,IF(AA968="Win","Loss",IF(AA968="Loss","Win","Draw")))</f>
        <v>Loss</v>
      </c>
      <c r="AI968" s="7" t="s">
        <v>102</v>
      </c>
    </row>
    <row r="969" customFormat="false" ht="15" hidden="false" customHeight="true" outlineLevel="0" collapsed="false">
      <c r="A969" s="7" t="s">
        <v>2734</v>
      </c>
      <c r="B969" s="7" t="n">
        <v>1</v>
      </c>
      <c r="C969" s="7" t="s">
        <v>1232</v>
      </c>
      <c r="D969" s="7" t="s">
        <v>1233</v>
      </c>
      <c r="E969" s="7" t="s">
        <v>1800</v>
      </c>
      <c r="F969" s="7" t="s">
        <v>1801</v>
      </c>
      <c r="G969" s="7" t="s">
        <v>1846</v>
      </c>
      <c r="H969" s="7" t="s">
        <v>81</v>
      </c>
      <c r="I969" s="7" t="s">
        <v>132</v>
      </c>
      <c r="J969" s="7" t="s">
        <v>91</v>
      </c>
      <c r="K969" s="7" t="s">
        <v>200</v>
      </c>
      <c r="L969" s="7" t="s">
        <v>90</v>
      </c>
      <c r="M969" s="7" t="s">
        <v>365</v>
      </c>
      <c r="N969" s="7" t="s">
        <v>94</v>
      </c>
      <c r="O969" s="7" t="s">
        <v>93</v>
      </c>
      <c r="P969" s="7" t="s">
        <v>174</v>
      </c>
      <c r="Q969" s="7" t="s">
        <v>168</v>
      </c>
      <c r="R969" s="7" t="s">
        <v>115</v>
      </c>
      <c r="S969" s="7" t="s">
        <v>82</v>
      </c>
      <c r="T969" s="7" t="s">
        <v>109</v>
      </c>
      <c r="U969" s="7" t="s">
        <v>154</v>
      </c>
      <c r="V969" s="7" t="s">
        <v>89</v>
      </c>
      <c r="W969" s="7" t="s">
        <v>143</v>
      </c>
      <c r="X969" s="7" t="s">
        <v>167</v>
      </c>
      <c r="Y969" s="7" t="n">
        <v>0</v>
      </c>
      <c r="Z969" s="7" t="n">
        <v>1</v>
      </c>
      <c r="AA969" s="7" t="str">
        <f aca="false">IF(Y969&gt;Z969,"Win",IF(Y969&lt;Z969,"Loss","Draw"))</f>
        <v>Loss</v>
      </c>
      <c r="AB969" s="7" t="s">
        <v>99</v>
      </c>
      <c r="AC969" s="7" t="s">
        <v>99</v>
      </c>
      <c r="AD969" s="7" t="s">
        <v>488</v>
      </c>
      <c r="AE969" s="7" t="s">
        <v>1847</v>
      </c>
      <c r="AF969" s="7" t="str">
        <f aca="false">IF(AD969&lt;AE969,AD969,AE969)</f>
        <v>Archers, Goblin Hut, Goblins, Ice Spirit, Lightning, Ronin, Royal Hogs, The Log</v>
      </c>
      <c r="AG969" s="7" t="str">
        <f aca="false">IF(AD969&lt;AE969,AE969,AD969)</f>
        <v>Barbarian Barrel, Electro Spirit, Fireball, Goblin Cage, Heal Spirit, Lumberjack, Phoenix, Royal Giant</v>
      </c>
      <c r="AH969" s="7" t="str">
        <f aca="false">IF(AD969=AF969,AA969,IF(AA969="Win","Loss",IF(AA969="Loss","Win","Draw")))</f>
        <v>Win</v>
      </c>
      <c r="AI969" s="7" t="s">
        <v>102</v>
      </c>
    </row>
    <row r="970" customFormat="false" ht="15" hidden="false" customHeight="true" outlineLevel="0" collapsed="false">
      <c r="A970" s="7" t="s">
        <v>2734</v>
      </c>
      <c r="B970" s="7" t="n">
        <v>2</v>
      </c>
      <c r="C970" s="7" t="s">
        <v>1232</v>
      </c>
      <c r="D970" s="7" t="s">
        <v>1233</v>
      </c>
      <c r="E970" s="7" t="s">
        <v>1800</v>
      </c>
      <c r="F970" s="7" t="s">
        <v>1801</v>
      </c>
      <c r="G970" s="7" t="s">
        <v>1848</v>
      </c>
      <c r="H970" s="7" t="s">
        <v>81</v>
      </c>
      <c r="I970" s="7" t="s">
        <v>140</v>
      </c>
      <c r="J970" s="7" t="s">
        <v>141</v>
      </c>
      <c r="K970" s="7" t="s">
        <v>153</v>
      </c>
      <c r="L970" s="7" t="s">
        <v>113</v>
      </c>
      <c r="M970" s="7" t="s">
        <v>226</v>
      </c>
      <c r="N970" s="7" t="s">
        <v>167</v>
      </c>
      <c r="O970" s="7" t="s">
        <v>97</v>
      </c>
      <c r="P970" s="7" t="s">
        <v>336</v>
      </c>
      <c r="Q970" s="7" t="s">
        <v>140</v>
      </c>
      <c r="R970" s="7" t="s">
        <v>141</v>
      </c>
      <c r="S970" s="7" t="s">
        <v>225</v>
      </c>
      <c r="T970" s="7" t="s">
        <v>226</v>
      </c>
      <c r="U970" s="7" t="s">
        <v>87</v>
      </c>
      <c r="V970" s="7" t="s">
        <v>111</v>
      </c>
      <c r="W970" s="7" t="s">
        <v>113</v>
      </c>
      <c r="X970" s="7" t="s">
        <v>120</v>
      </c>
      <c r="Y970" s="7" t="n">
        <v>0</v>
      </c>
      <c r="Z970" s="7" t="n">
        <v>1</v>
      </c>
      <c r="AA970" s="7" t="str">
        <f aca="false">IF(Y970&gt;Z970,"Win",IF(Y970&lt;Z970,"Loss","Draw"))</f>
        <v>Loss</v>
      </c>
      <c r="AB970" s="7" t="s">
        <v>99</v>
      </c>
      <c r="AC970" s="7" t="s">
        <v>99</v>
      </c>
      <c r="AD970" s="7" t="s">
        <v>1849</v>
      </c>
      <c r="AE970" s="7" t="s">
        <v>228</v>
      </c>
      <c r="AF970" s="7" t="str">
        <f aca="false">IF(AD970&lt;AE970,AD970,AE970)</f>
        <v>Bats, Berserker, Bomb Tower, Fire Spirit, Magic Archer, Miner, Royal Delivery, Wall Breakers</v>
      </c>
      <c r="AG970" s="7" t="str">
        <f aca="false">IF(AD970&lt;AE970,AE970,AD970)</f>
        <v>Bomb Tower, Goblinstein, Magic Archer, Miner, Skeletons, The Log, Tornado, Wall Breakers</v>
      </c>
      <c r="AH970" s="7" t="str">
        <f aca="false">IF(AD970=AF970,AA970,IF(AA970="Win","Loss",IF(AA970="Loss","Win","Draw")))</f>
        <v>Win</v>
      </c>
      <c r="AI970" s="7" t="s">
        <v>102</v>
      </c>
    </row>
    <row r="971" customFormat="false" ht="15" hidden="false" customHeight="true" outlineLevel="0" collapsed="false">
      <c r="A971" s="7" t="s">
        <v>2734</v>
      </c>
      <c r="B971" s="7" t="n">
        <v>3</v>
      </c>
      <c r="C971" s="7" t="s">
        <v>1232</v>
      </c>
      <c r="D971" s="7" t="s">
        <v>1233</v>
      </c>
      <c r="E971" s="7" t="s">
        <v>1800</v>
      </c>
      <c r="F971" s="7" t="s">
        <v>1801</v>
      </c>
      <c r="G971" s="7" t="s">
        <v>1850</v>
      </c>
      <c r="H971" s="7" t="s">
        <v>81</v>
      </c>
      <c r="I971" s="7" t="s">
        <v>239</v>
      </c>
      <c r="J971" s="7" t="s">
        <v>180</v>
      </c>
      <c r="K971" s="7" t="s">
        <v>92</v>
      </c>
      <c r="L971" s="7" t="s">
        <v>327</v>
      </c>
      <c r="M971" s="7" t="s">
        <v>257</v>
      </c>
      <c r="N971" s="7" t="s">
        <v>227</v>
      </c>
      <c r="O971" s="7" t="s">
        <v>202</v>
      </c>
      <c r="P971" s="7" t="s">
        <v>135</v>
      </c>
      <c r="Q971" s="7" t="s">
        <v>114</v>
      </c>
      <c r="R971" s="7" t="s">
        <v>83</v>
      </c>
      <c r="S971" s="7" t="s">
        <v>116</v>
      </c>
      <c r="T971" s="7" t="s">
        <v>94</v>
      </c>
      <c r="U971" s="7" t="s">
        <v>117</v>
      </c>
      <c r="V971" s="7" t="s">
        <v>118</v>
      </c>
      <c r="W971" s="7" t="s">
        <v>91</v>
      </c>
      <c r="X971" s="7" t="s">
        <v>119</v>
      </c>
      <c r="Y971" s="7" t="n">
        <v>0</v>
      </c>
      <c r="Z971" s="7" t="n">
        <v>1</v>
      </c>
      <c r="AA971" s="7" t="str">
        <f aca="false">IF(Y971&gt;Z971,"Win",IF(Y971&lt;Z971,"Loss","Draw"))</f>
        <v>Loss</v>
      </c>
      <c r="AB971" s="7" t="s">
        <v>99</v>
      </c>
      <c r="AC971" s="7" t="s">
        <v>99</v>
      </c>
      <c r="AD971" s="7" t="s">
        <v>1852</v>
      </c>
      <c r="AE971" s="7" t="s">
        <v>1851</v>
      </c>
      <c r="AF971" s="7" t="str">
        <f aca="false">IF(AD971&lt;AE971,AD971,AE971)</f>
        <v>Barbarian Barrel, Cannon Cart, Dark Prince, Fireball, Minions, Mortar, Rascals, Skeleton Barrel</v>
      </c>
      <c r="AG971" s="7" t="str">
        <f aca="false">IF(AD971&lt;AE971,AE971,AD971)</f>
        <v>Battle Ram, Giant Skeleton, Mother Witch, Royal Ghost, Vines, Wizard, Zap, Zappies</v>
      </c>
      <c r="AH971" s="7" t="str">
        <f aca="false">IF(AD971=AF971,AA971,IF(AA971="Win","Loss",IF(AA971="Loss","Win","Draw")))</f>
        <v>Win</v>
      </c>
      <c r="AI971" s="7" t="s">
        <v>102</v>
      </c>
    </row>
    <row r="972" customFormat="false" ht="15" hidden="false" customHeight="true" outlineLevel="0" collapsed="false">
      <c r="A972" s="5" t="s">
        <v>2735</v>
      </c>
      <c r="B972" s="5" t="n">
        <v>1</v>
      </c>
      <c r="C972" s="5" t="s">
        <v>1232</v>
      </c>
      <c r="D972" s="5" t="s">
        <v>1233</v>
      </c>
      <c r="E972" s="5" t="s">
        <v>2332</v>
      </c>
      <c r="F972" s="5" t="s">
        <v>2333</v>
      </c>
      <c r="G972" s="5" t="s">
        <v>2736</v>
      </c>
      <c r="H972" s="5" t="s">
        <v>81</v>
      </c>
      <c r="I972" s="5" t="s">
        <v>132</v>
      </c>
      <c r="J972" s="5" t="s">
        <v>91</v>
      </c>
      <c r="K972" s="5" t="s">
        <v>200</v>
      </c>
      <c r="L972" s="5" t="s">
        <v>90</v>
      </c>
      <c r="M972" s="5" t="s">
        <v>365</v>
      </c>
      <c r="N972" s="5" t="s">
        <v>94</v>
      </c>
      <c r="O972" s="5" t="s">
        <v>93</v>
      </c>
      <c r="P972" s="5" t="s">
        <v>174</v>
      </c>
      <c r="Q972" s="5" t="s">
        <v>168</v>
      </c>
      <c r="R972" s="5" t="s">
        <v>232</v>
      </c>
      <c r="S972" s="5" t="s">
        <v>169</v>
      </c>
      <c r="T972" s="5" t="s">
        <v>154</v>
      </c>
      <c r="U972" s="5" t="s">
        <v>97</v>
      </c>
      <c r="V972" s="5" t="s">
        <v>93</v>
      </c>
      <c r="W972" s="5" t="s">
        <v>167</v>
      </c>
      <c r="X972" s="5" t="s">
        <v>170</v>
      </c>
      <c r="Y972" s="5" t="n">
        <v>0</v>
      </c>
      <c r="Z972" s="5" t="n">
        <v>1</v>
      </c>
      <c r="AA972" s="5" t="str">
        <f aca="false">IF(Y972&gt;Z972,"Win",IF(Y972&lt;Z972,"Loss","Draw"))</f>
        <v>Loss</v>
      </c>
      <c r="AB972" s="5" t="s">
        <v>98</v>
      </c>
      <c r="AC972" s="5" t="s">
        <v>99</v>
      </c>
      <c r="AD972" s="5" t="s">
        <v>488</v>
      </c>
      <c r="AE972" s="5" t="s">
        <v>418</v>
      </c>
      <c r="AF972" s="5" t="str">
        <f aca="false">IF(AD972&lt;AE972,AD972,AE972)</f>
        <v>Baby Dragon, Cannon, Electro Spirit, Lightning, Mighty Miner, Royal Hogs, Skeletons, The Log</v>
      </c>
      <c r="AG972" s="5" t="str">
        <f aca="false">IF(AD972&lt;AE972,AE972,AD972)</f>
        <v>Barbarian Barrel, Electro Spirit, Fireball, Goblin Cage, Heal Spirit, Lumberjack, Phoenix, Royal Giant</v>
      </c>
      <c r="AH972" s="5" t="str">
        <f aca="false">IF(AD972=AF972,AA972,IF(AA972="Win","Loss",IF(AA972="Loss","Win","Draw")))</f>
        <v>Win</v>
      </c>
      <c r="AI972" s="5" t="s">
        <v>102</v>
      </c>
    </row>
    <row r="973" customFormat="false" ht="15" hidden="false" customHeight="true" outlineLevel="0" collapsed="false">
      <c r="A973" s="5" t="s">
        <v>2735</v>
      </c>
      <c r="B973" s="5" t="n">
        <v>2</v>
      </c>
      <c r="C973" s="5" t="s">
        <v>1232</v>
      </c>
      <c r="D973" s="5" t="s">
        <v>1233</v>
      </c>
      <c r="E973" s="5" t="s">
        <v>2332</v>
      </c>
      <c r="F973" s="5" t="s">
        <v>2333</v>
      </c>
      <c r="G973" s="5" t="s">
        <v>2737</v>
      </c>
      <c r="H973" s="5" t="s">
        <v>81</v>
      </c>
      <c r="I973" s="5" t="s">
        <v>140</v>
      </c>
      <c r="J973" s="5" t="s">
        <v>141</v>
      </c>
      <c r="K973" s="5" t="s">
        <v>142</v>
      </c>
      <c r="L973" s="5" t="s">
        <v>111</v>
      </c>
      <c r="M973" s="5" t="s">
        <v>109</v>
      </c>
      <c r="N973" s="5" t="s">
        <v>113</v>
      </c>
      <c r="O973" s="5" t="s">
        <v>143</v>
      </c>
      <c r="P973" s="5" t="s">
        <v>120</v>
      </c>
      <c r="Q973" s="5" t="s">
        <v>140</v>
      </c>
      <c r="R973" s="5" t="s">
        <v>141</v>
      </c>
      <c r="S973" s="5" t="s">
        <v>142</v>
      </c>
      <c r="T973" s="5" t="s">
        <v>109</v>
      </c>
      <c r="U973" s="5" t="s">
        <v>111</v>
      </c>
      <c r="V973" s="5" t="s">
        <v>143</v>
      </c>
      <c r="W973" s="5" t="s">
        <v>120</v>
      </c>
      <c r="X973" s="5" t="s">
        <v>144</v>
      </c>
      <c r="Y973" s="5" t="n">
        <v>1</v>
      </c>
      <c r="Z973" s="5" t="n">
        <v>0</v>
      </c>
      <c r="AA973" s="5" t="str">
        <f aca="false">IF(Y973&gt;Z973,"Win",IF(Y973&lt;Z973,"Loss","Draw"))</f>
        <v>Win</v>
      </c>
      <c r="AB973" s="5" t="s">
        <v>98</v>
      </c>
      <c r="AC973" s="5" t="s">
        <v>99</v>
      </c>
      <c r="AD973" s="5" t="s">
        <v>741</v>
      </c>
      <c r="AE973" s="5" t="s">
        <v>649</v>
      </c>
      <c r="AF973" s="5" t="str">
        <f aca="false">IF(AD973&lt;AE973,AD973,AE973)</f>
        <v>Bomb Tower, Fire Spirit, Goblin Barrel, Ice Spirit, Magic Archer, Ronin, Royal Delivery, Wall Breakers</v>
      </c>
      <c r="AG973" s="5" t="str">
        <f aca="false">IF(AD973&lt;AE973,AE973,AD973)</f>
        <v>Fire Spirit, Goblin Barrel, Ice Spirit, Magic Archer, Ronin, Royal Delivery, Tesla, Wall Breakers</v>
      </c>
      <c r="AH973" s="5" t="str">
        <f aca="false">IF(AD973=AF973,AA973,IF(AA973="Win","Loss",IF(AA973="Loss","Win","Draw")))</f>
        <v>Win</v>
      </c>
      <c r="AI973" s="5" t="s">
        <v>102</v>
      </c>
    </row>
    <row r="974" customFormat="false" ht="15" hidden="false" customHeight="true" outlineLevel="0" collapsed="false">
      <c r="A974" s="5" t="s">
        <v>2735</v>
      </c>
      <c r="B974" s="5" t="n">
        <v>3</v>
      </c>
      <c r="C974" s="5" t="s">
        <v>1232</v>
      </c>
      <c r="D974" s="5" t="s">
        <v>1233</v>
      </c>
      <c r="E974" s="5" t="s">
        <v>2332</v>
      </c>
      <c r="F974" s="5" t="s">
        <v>2333</v>
      </c>
      <c r="G974" s="5" t="s">
        <v>2738</v>
      </c>
      <c r="H974" s="5" t="s">
        <v>81</v>
      </c>
      <c r="I974" s="5" t="s">
        <v>375</v>
      </c>
      <c r="J974" s="5" t="s">
        <v>145</v>
      </c>
      <c r="K974" s="5" t="s">
        <v>84</v>
      </c>
      <c r="L974" s="5" t="s">
        <v>327</v>
      </c>
      <c r="M974" s="5" t="s">
        <v>226</v>
      </c>
      <c r="N974" s="5" t="s">
        <v>149</v>
      </c>
      <c r="O974" s="5" t="s">
        <v>146</v>
      </c>
      <c r="P974" s="5" t="s">
        <v>336</v>
      </c>
      <c r="Q974" s="5" t="s">
        <v>82</v>
      </c>
      <c r="R974" s="5" t="s">
        <v>83</v>
      </c>
      <c r="S974" s="5" t="s">
        <v>84</v>
      </c>
      <c r="T974" s="5" t="s">
        <v>107</v>
      </c>
      <c r="U974" s="5" t="s">
        <v>86</v>
      </c>
      <c r="V974" s="5" t="s">
        <v>87</v>
      </c>
      <c r="W974" s="5" t="s">
        <v>88</v>
      </c>
      <c r="X974" s="5" t="s">
        <v>89</v>
      </c>
      <c r="Y974" s="5" t="n">
        <v>0</v>
      </c>
      <c r="Z974" s="5" t="n">
        <v>1</v>
      </c>
      <c r="AA974" s="5" t="str">
        <f aca="false">IF(Y974&gt;Z974,"Win",IF(Y974&lt;Z974,"Loss","Draw"))</f>
        <v>Loss</v>
      </c>
      <c r="AB974" s="5" t="s">
        <v>98</v>
      </c>
      <c r="AC974" s="5" t="s">
        <v>99</v>
      </c>
      <c r="AD974" s="5" t="s">
        <v>2739</v>
      </c>
      <c r="AE974" s="5" t="s">
        <v>1413</v>
      </c>
      <c r="AF974" s="5" t="str">
        <f aca="false">IF(AD974&lt;AE974,AD974,AE974)</f>
        <v>Archers, Berserker, Dark Prince, Giant Snowball, Goblin Demolisher, Goblin Drill, Goblin Hut, Poison</v>
      </c>
      <c r="AG974" s="5" t="str">
        <f aca="false">IF(AD974&lt;AE974,AE974,AD974)</f>
        <v>Balloon, Executioner, Giant Skeleton, Giant Snowball, Miner, Skeleton Dragons, Tombstone, Tornado</v>
      </c>
      <c r="AH974" s="5" t="str">
        <f aca="false">IF(AD974=AF974,AA974,IF(AA974="Win","Loss",IF(AA974="Loss","Win","Draw")))</f>
        <v>Win</v>
      </c>
      <c r="AI974" s="5" t="s">
        <v>102</v>
      </c>
    </row>
    <row r="975" customFormat="false" ht="15" hidden="false" customHeight="true" outlineLevel="0" collapsed="false">
      <c r="A975" s="7" t="s">
        <v>2740</v>
      </c>
      <c r="B975" s="7" t="n">
        <v>1</v>
      </c>
      <c r="C975" s="7" t="s">
        <v>1232</v>
      </c>
      <c r="D975" s="7" t="s">
        <v>1233</v>
      </c>
      <c r="E975" s="7" t="s">
        <v>2332</v>
      </c>
      <c r="F975" s="7" t="s">
        <v>2333</v>
      </c>
      <c r="G975" s="7" t="s">
        <v>2741</v>
      </c>
      <c r="H975" s="7" t="s">
        <v>81</v>
      </c>
      <c r="I975" s="7" t="s">
        <v>293</v>
      </c>
      <c r="J975" s="7" t="s">
        <v>91</v>
      </c>
      <c r="K975" s="7" t="s">
        <v>144</v>
      </c>
      <c r="L975" s="7" t="s">
        <v>88</v>
      </c>
      <c r="M975" s="7" t="s">
        <v>97</v>
      </c>
      <c r="N975" s="7" t="s">
        <v>143</v>
      </c>
      <c r="O975" s="7" t="s">
        <v>128</v>
      </c>
      <c r="P975" s="7" t="s">
        <v>85</v>
      </c>
      <c r="Q975" s="7" t="s">
        <v>140</v>
      </c>
      <c r="R975" s="7" t="s">
        <v>141</v>
      </c>
      <c r="S975" s="7" t="s">
        <v>153</v>
      </c>
      <c r="T975" s="7" t="s">
        <v>226</v>
      </c>
      <c r="U975" s="7" t="s">
        <v>87</v>
      </c>
      <c r="V975" s="7" t="s">
        <v>336</v>
      </c>
      <c r="W975" s="7" t="s">
        <v>91</v>
      </c>
      <c r="X975" s="7" t="s">
        <v>113</v>
      </c>
      <c r="Y975" s="7" t="n">
        <v>1</v>
      </c>
      <c r="Z975" s="7" t="n">
        <v>0</v>
      </c>
      <c r="AA975" s="7" t="str">
        <f aca="false">IF(Y975&gt;Z975,"Win",IF(Y975&lt;Z975,"Loss","Draw"))</f>
        <v>Win</v>
      </c>
      <c r="AB975" s="7" t="s">
        <v>99</v>
      </c>
      <c r="AC975" s="7" t="s">
        <v>99</v>
      </c>
      <c r="AD975" s="7" t="s">
        <v>410</v>
      </c>
      <c r="AE975" s="7" t="s">
        <v>338</v>
      </c>
      <c r="AF975" s="7" t="str">
        <f aca="false">IF(AD975&lt;AE975,AD975,AE975)</f>
        <v>Barbarian Barrel, Berserker, Bomb Tower, Goblinstein, Magic Archer, Miner, Tornado, Wall Breakers</v>
      </c>
      <c r="AG975" s="7" t="str">
        <f aca="false">IF(AD975&lt;AE975,AE975,AD975)</f>
        <v>Barbarian Barrel, Furnace, Graveyard, Ice Spirit, Knight, Poison, Skeletons, Tesla</v>
      </c>
      <c r="AH975" s="7" t="str">
        <f aca="false">IF(AD975=AF975,AA975,IF(AA975="Win","Loss",IF(AA975="Loss","Win","Draw")))</f>
        <v>Loss</v>
      </c>
      <c r="AI975" s="7" t="s">
        <v>102</v>
      </c>
    </row>
    <row r="976" customFormat="false" ht="15" hidden="false" customHeight="true" outlineLevel="0" collapsed="false">
      <c r="A976" s="7" t="s">
        <v>2740</v>
      </c>
      <c r="B976" s="7" t="n">
        <v>2</v>
      </c>
      <c r="C976" s="7" t="s">
        <v>1232</v>
      </c>
      <c r="D976" s="7" t="s">
        <v>1233</v>
      </c>
      <c r="E976" s="7" t="s">
        <v>2332</v>
      </c>
      <c r="F976" s="7" t="s">
        <v>2333</v>
      </c>
      <c r="G976" s="7" t="s">
        <v>2742</v>
      </c>
      <c r="H976" s="7" t="s">
        <v>81</v>
      </c>
      <c r="I976" s="7" t="s">
        <v>169</v>
      </c>
      <c r="J976" s="7" t="s">
        <v>232</v>
      </c>
      <c r="K976" s="7" t="s">
        <v>168</v>
      </c>
      <c r="L976" s="7" t="s">
        <v>93</v>
      </c>
      <c r="M976" s="7" t="s">
        <v>170</v>
      </c>
      <c r="N976" s="7" t="s">
        <v>154</v>
      </c>
      <c r="O976" s="7" t="s">
        <v>167</v>
      </c>
      <c r="P976" s="7" t="s">
        <v>87</v>
      </c>
      <c r="Q976" s="7" t="s">
        <v>90</v>
      </c>
      <c r="R976" s="7" t="s">
        <v>181</v>
      </c>
      <c r="S976" s="7" t="s">
        <v>180</v>
      </c>
      <c r="T976" s="7" t="s">
        <v>95</v>
      </c>
      <c r="U976" s="7" t="s">
        <v>94</v>
      </c>
      <c r="V976" s="7" t="s">
        <v>110</v>
      </c>
      <c r="W976" s="7" t="s">
        <v>93</v>
      </c>
      <c r="X976" s="7" t="s">
        <v>167</v>
      </c>
      <c r="Y976" s="7" t="n">
        <v>1</v>
      </c>
      <c r="Z976" s="7" t="n">
        <v>0</v>
      </c>
      <c r="AA976" s="7" t="str">
        <f aca="false">IF(Y976&gt;Z976,"Win",IF(Y976&lt;Z976,"Loss","Draw"))</f>
        <v>Win</v>
      </c>
      <c r="AB976" s="7" t="s">
        <v>99</v>
      </c>
      <c r="AC976" s="7" t="s">
        <v>99</v>
      </c>
      <c r="AD976" s="7" t="s">
        <v>496</v>
      </c>
      <c r="AE976" s="7" t="s">
        <v>1364</v>
      </c>
      <c r="AF976" s="7" t="str">
        <f aca="false">IF(AD976&lt;AE976,AD976,AE976)</f>
        <v>Baby Dragon, Berserker, Cannon, Electro Spirit, Lightning, Mighty Miner, Royal Hogs, The Log</v>
      </c>
      <c r="AG976" s="7" t="str">
        <f aca="false">IF(AD976&lt;AE976,AE976,AD976)</f>
        <v>Electro Spirit, Fireball, Fisherman, Guards, Monk, Royal Giant, The Log, Wizard</v>
      </c>
      <c r="AH976" s="7" t="str">
        <f aca="false">IF(AD976=AF976,AA976,IF(AA976="Win","Loss",IF(AA976="Loss","Win","Draw")))</f>
        <v>Win</v>
      </c>
      <c r="AI976" s="7" t="s">
        <v>102</v>
      </c>
    </row>
    <row r="977" customFormat="false" ht="15" hidden="false" customHeight="true" outlineLevel="0" collapsed="false">
      <c r="A977" s="7" t="s">
        <v>2740</v>
      </c>
      <c r="B977" s="7" t="n">
        <v>3</v>
      </c>
      <c r="C977" s="7" t="s">
        <v>1232</v>
      </c>
      <c r="D977" s="7" t="s">
        <v>1233</v>
      </c>
      <c r="E977" s="7" t="s">
        <v>2332</v>
      </c>
      <c r="F977" s="7" t="s">
        <v>2333</v>
      </c>
      <c r="G977" s="7" t="s">
        <v>2743</v>
      </c>
      <c r="H977" s="7" t="s">
        <v>81</v>
      </c>
      <c r="I977" s="7" t="s">
        <v>116</v>
      </c>
      <c r="J977" s="7" t="s">
        <v>213</v>
      </c>
      <c r="K977" s="7" t="s">
        <v>114</v>
      </c>
      <c r="L977" s="7" t="s">
        <v>94</v>
      </c>
      <c r="M977" s="7" t="s">
        <v>115</v>
      </c>
      <c r="N977" s="7" t="s">
        <v>176</v>
      </c>
      <c r="O977" s="7" t="s">
        <v>117</v>
      </c>
      <c r="P977" s="7" t="s">
        <v>118</v>
      </c>
      <c r="Q977" s="7" t="s">
        <v>82</v>
      </c>
      <c r="R977" s="7" t="s">
        <v>115</v>
      </c>
      <c r="S977" s="7" t="s">
        <v>84</v>
      </c>
      <c r="T977" s="7" t="s">
        <v>85</v>
      </c>
      <c r="U977" s="7" t="s">
        <v>86</v>
      </c>
      <c r="V977" s="7" t="s">
        <v>109</v>
      </c>
      <c r="W977" s="7" t="s">
        <v>88</v>
      </c>
      <c r="X977" s="7" t="s">
        <v>89</v>
      </c>
      <c r="Y977" s="7" t="n">
        <v>1</v>
      </c>
      <c r="Z977" s="7" t="n">
        <v>0</v>
      </c>
      <c r="AA977" s="7" t="str">
        <f aca="false">IF(Y977&gt;Z977,"Win",IF(Y977&lt;Z977,"Loss","Draw"))</f>
        <v>Win</v>
      </c>
      <c r="AB977" s="7" t="s">
        <v>99</v>
      </c>
      <c r="AC977" s="7" t="s">
        <v>99</v>
      </c>
      <c r="AD977" s="7" t="s">
        <v>2744</v>
      </c>
      <c r="AE977" s="7" t="s">
        <v>1102</v>
      </c>
      <c r="AF977" s="7" t="str">
        <f aca="false">IF(AD977&lt;AE977,AD977,AE977)</f>
        <v>Archers, Giant Snowball, Goblin Demolisher, Goblin Hut, Goblins, Graveyard, Poison, Ronin</v>
      </c>
      <c r="AG977" s="7" t="str">
        <f aca="false">IF(AD977&lt;AE977,AE977,AD977)</f>
        <v>Bowler, Dart Goblin, Fireball, Goblins, Minions, Mortar, Rascals, Skeleton Barrel</v>
      </c>
      <c r="AH977" s="7" t="str">
        <f aca="false">IF(AD977=AF977,AA977,IF(AA977="Win","Loss",IF(AA977="Loss","Win","Draw")))</f>
        <v>Loss</v>
      </c>
      <c r="AI977" s="7" t="s">
        <v>102</v>
      </c>
    </row>
    <row r="978" customFormat="false" ht="15" hidden="false" customHeight="true" outlineLevel="0" collapsed="false">
      <c r="A978" s="7" t="s">
        <v>2745</v>
      </c>
      <c r="B978" s="7" t="n">
        <v>1</v>
      </c>
      <c r="C978" s="7" t="s">
        <v>1232</v>
      </c>
      <c r="D978" s="7" t="s">
        <v>1233</v>
      </c>
      <c r="E978" s="7" t="s">
        <v>2332</v>
      </c>
      <c r="F978" s="7" t="s">
        <v>2333</v>
      </c>
      <c r="G978" s="7" t="s">
        <v>2746</v>
      </c>
      <c r="H978" s="7" t="s">
        <v>81</v>
      </c>
      <c r="I978" s="7" t="s">
        <v>168</v>
      </c>
      <c r="J978" s="7" t="s">
        <v>181</v>
      </c>
      <c r="K978" s="7" t="s">
        <v>82</v>
      </c>
      <c r="L978" s="7" t="s">
        <v>89</v>
      </c>
      <c r="M978" s="7" t="s">
        <v>146</v>
      </c>
      <c r="N978" s="7" t="s">
        <v>93</v>
      </c>
      <c r="O978" s="7" t="s">
        <v>91</v>
      </c>
      <c r="P978" s="7" t="s">
        <v>94</v>
      </c>
      <c r="Q978" s="7" t="s">
        <v>287</v>
      </c>
      <c r="R978" s="7" t="s">
        <v>149</v>
      </c>
      <c r="S978" s="7" t="s">
        <v>135</v>
      </c>
      <c r="T978" s="7" t="s">
        <v>148</v>
      </c>
      <c r="U978" s="7" t="s">
        <v>147</v>
      </c>
      <c r="V978" s="7" t="s">
        <v>87</v>
      </c>
      <c r="W978" s="7" t="s">
        <v>94</v>
      </c>
      <c r="X978" s="7" t="s">
        <v>146</v>
      </c>
      <c r="Y978" s="7" t="n">
        <v>0</v>
      </c>
      <c r="Z978" s="7" t="n">
        <v>1</v>
      </c>
      <c r="AA978" s="7" t="str">
        <f aca="false">IF(Y978&gt;Z978,"Win",IF(Y978&lt;Z978,"Loss","Draw"))</f>
        <v>Loss</v>
      </c>
      <c r="AB978" s="7" t="s">
        <v>99</v>
      </c>
      <c r="AC978" s="7" t="s">
        <v>99</v>
      </c>
      <c r="AD978" s="7" t="s">
        <v>1311</v>
      </c>
      <c r="AE978" s="7" t="s">
        <v>726</v>
      </c>
      <c r="AF978" s="7" t="str">
        <f aca="false">IF(AD978&lt;AE978,AD978,AE978)</f>
        <v>Archers, Barbarian Barrel, Electro Spirit, Fireball, Goblin Hut, Monk, Royal Hogs, Skeleton Dragons</v>
      </c>
      <c r="AG978" s="7" t="str">
        <f aca="false">IF(AD978&lt;AE978,AE978,AD978)</f>
        <v>Berserker, Fireball, Lava Hound, Skeleton Dragons, Spirit Empress, Tombstone, Valkyrie, Zap</v>
      </c>
      <c r="AH978" s="7" t="str">
        <f aca="false">IF(AD978=AF978,AA978,IF(AA978="Win","Loss",IF(AA978="Loss","Win","Draw")))</f>
        <v>Loss</v>
      </c>
      <c r="AI978" s="7" t="s">
        <v>102</v>
      </c>
    </row>
    <row r="979" customFormat="false" ht="15" hidden="false" customHeight="true" outlineLevel="0" collapsed="false">
      <c r="A979" s="7" t="s">
        <v>2745</v>
      </c>
      <c r="B979" s="7" t="n">
        <v>2</v>
      </c>
      <c r="C979" s="7" t="s">
        <v>1232</v>
      </c>
      <c r="D979" s="7" t="s">
        <v>1233</v>
      </c>
      <c r="E979" s="7" t="s">
        <v>2332</v>
      </c>
      <c r="F979" s="7" t="s">
        <v>2333</v>
      </c>
      <c r="G979" s="7" t="s">
        <v>2747</v>
      </c>
      <c r="H979" s="7" t="s">
        <v>81</v>
      </c>
      <c r="I979" s="7" t="s">
        <v>92</v>
      </c>
      <c r="J979" s="7" t="s">
        <v>180</v>
      </c>
      <c r="K979" s="7" t="s">
        <v>239</v>
      </c>
      <c r="L979" s="7" t="s">
        <v>202</v>
      </c>
      <c r="M979" s="7" t="s">
        <v>327</v>
      </c>
      <c r="N979" s="7" t="s">
        <v>257</v>
      </c>
      <c r="O979" s="7" t="s">
        <v>112</v>
      </c>
      <c r="P979" s="7" t="s">
        <v>227</v>
      </c>
      <c r="Q979" s="7" t="s">
        <v>168</v>
      </c>
      <c r="R979" s="7" t="s">
        <v>181</v>
      </c>
      <c r="S979" s="7" t="s">
        <v>293</v>
      </c>
      <c r="T979" s="7" t="s">
        <v>154</v>
      </c>
      <c r="U979" s="7" t="s">
        <v>110</v>
      </c>
      <c r="V979" s="7" t="s">
        <v>93</v>
      </c>
      <c r="W979" s="7" t="s">
        <v>167</v>
      </c>
      <c r="X979" s="7" t="s">
        <v>113</v>
      </c>
      <c r="Y979" s="7" t="n">
        <v>0</v>
      </c>
      <c r="Z979" s="7" t="n">
        <v>1</v>
      </c>
      <c r="AA979" s="7" t="str">
        <f aca="false">IF(Y979&gt;Z979,"Win",IF(Y979&lt;Z979,"Loss","Draw"))</f>
        <v>Loss</v>
      </c>
      <c r="AB979" s="7" t="s">
        <v>99</v>
      </c>
      <c r="AC979" s="7" t="s">
        <v>99</v>
      </c>
      <c r="AD979" s="7" t="s">
        <v>2177</v>
      </c>
      <c r="AE979" s="7" t="s">
        <v>2748</v>
      </c>
      <c r="AF979" s="7" t="str">
        <f aca="false">IF(AD979&lt;AE979,AD979,AE979)</f>
        <v>Arrows, Battle Ram, Giant Skeleton, Mother Witch, Royal Ghost, Vines, Wizard, Zappies</v>
      </c>
      <c r="AG979" s="7" t="str">
        <f aca="false">IF(AD979&lt;AE979,AE979,AD979)</f>
        <v>Bomb Tower, Electro Spirit, Furnace, Guards, Lightning, Monk, Royal Hogs, The Log</v>
      </c>
      <c r="AH979" s="7" t="str">
        <f aca="false">IF(AD979=AF979,AA979,IF(AA979="Win","Loss",IF(AA979="Loss","Win","Draw")))</f>
        <v>Loss</v>
      </c>
      <c r="AI979" s="7" t="s">
        <v>102</v>
      </c>
    </row>
    <row r="980" customFormat="false" ht="15" hidden="false" customHeight="true" outlineLevel="0" collapsed="false">
      <c r="A980" s="7" t="s">
        <v>2745</v>
      </c>
      <c r="B980" s="7" t="n">
        <v>3</v>
      </c>
      <c r="C980" s="7" t="s">
        <v>1232</v>
      </c>
      <c r="D980" s="7" t="s">
        <v>1233</v>
      </c>
      <c r="E980" s="7" t="s">
        <v>2332</v>
      </c>
      <c r="F980" s="7" t="s">
        <v>2333</v>
      </c>
      <c r="G980" s="7" t="s">
        <v>2749</v>
      </c>
      <c r="H980" s="7" t="s">
        <v>81</v>
      </c>
      <c r="I980" s="7" t="s">
        <v>225</v>
      </c>
      <c r="J980" s="7" t="s">
        <v>141</v>
      </c>
      <c r="K980" s="7" t="s">
        <v>140</v>
      </c>
      <c r="L980" s="7" t="s">
        <v>226</v>
      </c>
      <c r="M980" s="7" t="s">
        <v>111</v>
      </c>
      <c r="N980" s="7" t="s">
        <v>167</v>
      </c>
      <c r="O980" s="7" t="s">
        <v>144</v>
      </c>
      <c r="P980" s="7" t="s">
        <v>109</v>
      </c>
      <c r="Q980" s="7" t="s">
        <v>82</v>
      </c>
      <c r="R980" s="7" t="s">
        <v>91</v>
      </c>
      <c r="S980" s="7" t="s">
        <v>144</v>
      </c>
      <c r="T980" s="7" t="s">
        <v>85</v>
      </c>
      <c r="U980" s="7" t="s">
        <v>128</v>
      </c>
      <c r="V980" s="7" t="s">
        <v>88</v>
      </c>
      <c r="W980" s="7" t="s">
        <v>97</v>
      </c>
      <c r="X980" s="7" t="s">
        <v>143</v>
      </c>
      <c r="Y980" s="7" t="n">
        <v>0</v>
      </c>
      <c r="Z980" s="7" t="n">
        <v>1</v>
      </c>
      <c r="AA980" s="7" t="str">
        <f aca="false">IF(Y980&gt;Z980,"Win",IF(Y980&lt;Z980,"Loss","Draw"))</f>
        <v>Loss</v>
      </c>
      <c r="AB980" s="7" t="s">
        <v>99</v>
      </c>
      <c r="AC980" s="7" t="s">
        <v>99</v>
      </c>
      <c r="AD980" s="7" t="s">
        <v>2750</v>
      </c>
      <c r="AE980" s="7" t="s">
        <v>2751</v>
      </c>
      <c r="AF980" s="7" t="str">
        <f aca="false">IF(AD980&lt;AE980,AD980,AE980)</f>
        <v>Archers, Barbarian Barrel, Graveyard, Ice Spirit, Knight, Poison, Skeletons, Tesla</v>
      </c>
      <c r="AG980" s="7" t="str">
        <f aca="false">IF(AD980&lt;AE980,AE980,AD980)</f>
        <v>Bats, Fire Spirit, Magic Archer, Miner, Ronin, Tesla, The Log, Wall Breakers</v>
      </c>
      <c r="AH980" s="7" t="str">
        <f aca="false">IF(AD980=AF980,AA980,IF(AA980="Win","Loss",IF(AA980="Loss","Win","Draw")))</f>
        <v>Win</v>
      </c>
      <c r="AI980" s="7" t="s">
        <v>102</v>
      </c>
    </row>
    <row r="981" customFormat="false" ht="15" hidden="false" customHeight="true" outlineLevel="0" collapsed="false">
      <c r="A981" s="7" t="s">
        <v>2752</v>
      </c>
      <c r="B981" s="7" t="n">
        <v>1</v>
      </c>
      <c r="C981" s="7" t="s">
        <v>1232</v>
      </c>
      <c r="D981" s="7" t="s">
        <v>1233</v>
      </c>
      <c r="E981" s="7" t="s">
        <v>2332</v>
      </c>
      <c r="F981" s="7" t="s">
        <v>2333</v>
      </c>
      <c r="G981" s="7" t="s">
        <v>2753</v>
      </c>
      <c r="H981" s="7" t="s">
        <v>81</v>
      </c>
      <c r="I981" s="7" t="s">
        <v>210</v>
      </c>
      <c r="J981" s="7" t="s">
        <v>209</v>
      </c>
      <c r="K981" s="7" t="s">
        <v>170</v>
      </c>
      <c r="L981" s="7" t="s">
        <v>97</v>
      </c>
      <c r="M981" s="7" t="s">
        <v>167</v>
      </c>
      <c r="N981" s="7" t="s">
        <v>94</v>
      </c>
      <c r="O981" s="7" t="s">
        <v>143</v>
      </c>
      <c r="P981" s="7" t="s">
        <v>182</v>
      </c>
      <c r="Q981" s="7" t="s">
        <v>200</v>
      </c>
      <c r="R981" s="7" t="s">
        <v>83</v>
      </c>
      <c r="S981" s="7" t="s">
        <v>135</v>
      </c>
      <c r="T981" s="7" t="s">
        <v>148</v>
      </c>
      <c r="U981" s="7" t="s">
        <v>147</v>
      </c>
      <c r="V981" s="7" t="s">
        <v>87</v>
      </c>
      <c r="W981" s="7" t="s">
        <v>94</v>
      </c>
      <c r="X981" s="7" t="s">
        <v>146</v>
      </c>
      <c r="Y981" s="7" t="n">
        <v>0</v>
      </c>
      <c r="Z981" s="7" t="n">
        <v>1</v>
      </c>
      <c r="AA981" s="7" t="str">
        <f aca="false">IF(Y981&gt;Z981,"Win",IF(Y981&lt;Z981,"Loss","Draw"))</f>
        <v>Loss</v>
      </c>
      <c r="AB981" s="7" t="s">
        <v>99</v>
      </c>
      <c r="AC981" s="7" t="s">
        <v>99</v>
      </c>
      <c r="AD981" s="7" t="s">
        <v>2754</v>
      </c>
      <c r="AE981" s="7" t="s">
        <v>1822</v>
      </c>
      <c r="AF981" s="7" t="str">
        <f aca="false">IF(AD981&lt;AE981,AD981,AE981)</f>
        <v>Berserker, Dark Prince, Fireball, Goblin Cage, Lava Hound, Skeleton Dragons, Spirit Empress, Zap</v>
      </c>
      <c r="AG981" s="7" t="str">
        <f aca="false">IF(AD981&lt;AE981,AE981,AD981)</f>
        <v>Cannon, Fireball, Hog Rider, Ice Spirit, Mega Knight, Musketeer, Skeletons, The Log</v>
      </c>
      <c r="AH981" s="7" t="str">
        <f aca="false">IF(AD981=AF981,AA981,IF(AA981="Win","Loss",IF(AA981="Loss","Win","Draw")))</f>
        <v>Win</v>
      </c>
      <c r="AI981" s="7" t="s">
        <v>102</v>
      </c>
    </row>
    <row r="982" customFormat="false" ht="15" hidden="false" customHeight="true" outlineLevel="0" collapsed="false">
      <c r="A982" s="7" t="s">
        <v>2752</v>
      </c>
      <c r="B982" s="7" t="n">
        <v>2</v>
      </c>
      <c r="C982" s="7" t="s">
        <v>1232</v>
      </c>
      <c r="D982" s="7" t="s">
        <v>1233</v>
      </c>
      <c r="E982" s="7" t="s">
        <v>2332</v>
      </c>
      <c r="F982" s="7" t="s">
        <v>2333</v>
      </c>
      <c r="G982" s="7" t="s">
        <v>2755</v>
      </c>
      <c r="H982" s="7" t="s">
        <v>81</v>
      </c>
      <c r="I982" s="7" t="s">
        <v>84</v>
      </c>
      <c r="J982" s="7" t="s">
        <v>128</v>
      </c>
      <c r="K982" s="7" t="s">
        <v>107</v>
      </c>
      <c r="L982" s="7" t="s">
        <v>144</v>
      </c>
      <c r="M982" s="7" t="s">
        <v>88</v>
      </c>
      <c r="N982" s="7" t="s">
        <v>111</v>
      </c>
      <c r="O982" s="7" t="s">
        <v>130</v>
      </c>
      <c r="P982" s="7" t="s">
        <v>87</v>
      </c>
      <c r="Q982" s="7" t="s">
        <v>142</v>
      </c>
      <c r="R982" s="7" t="s">
        <v>175</v>
      </c>
      <c r="S982" s="7" t="s">
        <v>176</v>
      </c>
      <c r="T982" s="7" t="s">
        <v>111</v>
      </c>
      <c r="U982" s="7" t="s">
        <v>97</v>
      </c>
      <c r="V982" s="7" t="s">
        <v>143</v>
      </c>
      <c r="W982" s="7" t="s">
        <v>120</v>
      </c>
      <c r="X982" s="7" t="s">
        <v>144</v>
      </c>
      <c r="Y982" s="7" t="n">
        <v>0</v>
      </c>
      <c r="Z982" s="7" t="n">
        <v>1</v>
      </c>
      <c r="AA982" s="7" t="str">
        <f aca="false">IF(Y982&gt;Z982,"Win",IF(Y982&lt;Z982,"Loss","Draw"))</f>
        <v>Loss</v>
      </c>
      <c r="AB982" s="7" t="s">
        <v>99</v>
      </c>
      <c r="AC982" s="7" t="s">
        <v>99</v>
      </c>
      <c r="AD982" s="7" t="s">
        <v>1187</v>
      </c>
      <c r="AE982" s="7" t="s">
        <v>2756</v>
      </c>
      <c r="AF982" s="7" t="str">
        <f aca="false">IF(AD982&lt;AE982,AD982,AE982)</f>
        <v>Berserker, Bomber, Fire Spirit, Giant Snowball, Goblin Drill, Knight, Poison, Tesla</v>
      </c>
      <c r="AG982" s="7" t="str">
        <f aca="false">IF(AD982&lt;AE982,AE982,AD982)</f>
        <v>Boss Bandit, Dart Goblin, Fire Spirit, Goblin Barrel, Ice Spirit, Royal Delivery, Skeletons, Tesla</v>
      </c>
      <c r="AH982" s="7" t="str">
        <f aca="false">IF(AD982=AF982,AA982,IF(AA982="Win","Loss",IF(AA982="Loss","Win","Draw")))</f>
        <v>Loss</v>
      </c>
      <c r="AI982" s="7" t="s">
        <v>102</v>
      </c>
    </row>
    <row r="983" customFormat="false" ht="15" hidden="false" customHeight="true" outlineLevel="0" collapsed="false">
      <c r="A983" s="7" t="s">
        <v>2752</v>
      </c>
      <c r="B983" s="7" t="n">
        <v>3</v>
      </c>
      <c r="C983" s="7" t="s">
        <v>1232</v>
      </c>
      <c r="D983" s="7" t="s">
        <v>1233</v>
      </c>
      <c r="E983" s="7" t="s">
        <v>2332</v>
      </c>
      <c r="F983" s="7" t="s">
        <v>2333</v>
      </c>
      <c r="G983" s="7" t="s">
        <v>2757</v>
      </c>
      <c r="H983" s="7" t="s">
        <v>81</v>
      </c>
      <c r="I983" s="7" t="s">
        <v>82</v>
      </c>
      <c r="J983" s="7" t="s">
        <v>115</v>
      </c>
      <c r="K983" s="7" t="s">
        <v>168</v>
      </c>
      <c r="L983" s="7" t="s">
        <v>91</v>
      </c>
      <c r="M983" s="7" t="s">
        <v>154</v>
      </c>
      <c r="N983" s="7" t="s">
        <v>93</v>
      </c>
      <c r="O983" s="7" t="s">
        <v>113</v>
      </c>
      <c r="P983" s="7" t="s">
        <v>109</v>
      </c>
      <c r="Q983" s="7" t="s">
        <v>168</v>
      </c>
      <c r="R983" s="7" t="s">
        <v>181</v>
      </c>
      <c r="S983" s="7" t="s">
        <v>293</v>
      </c>
      <c r="T983" s="7" t="s">
        <v>154</v>
      </c>
      <c r="U983" s="7" t="s">
        <v>110</v>
      </c>
      <c r="V983" s="7" t="s">
        <v>93</v>
      </c>
      <c r="W983" s="7" t="s">
        <v>167</v>
      </c>
      <c r="X983" s="7" t="s">
        <v>113</v>
      </c>
      <c r="Y983" s="7" t="n">
        <v>1</v>
      </c>
      <c r="Z983" s="7" t="n">
        <v>0</v>
      </c>
      <c r="AA983" s="7" t="str">
        <f aca="false">IF(Y983&gt;Z983,"Win",IF(Y983&lt;Z983,"Loss","Draw"))</f>
        <v>Win</v>
      </c>
      <c r="AB983" s="7" t="s">
        <v>99</v>
      </c>
      <c r="AC983" s="7" t="s">
        <v>99</v>
      </c>
      <c r="AD983" s="7" t="s">
        <v>2758</v>
      </c>
      <c r="AE983" s="7" t="s">
        <v>2748</v>
      </c>
      <c r="AF983" s="7" t="str">
        <f aca="false">IF(AD983&lt;AE983,AD983,AE983)</f>
        <v>Archers, Barbarian Barrel, Bomb Tower, Electro Spirit, Goblins, Lightning, Ronin, Royal Hogs</v>
      </c>
      <c r="AG983" s="7" t="str">
        <f aca="false">IF(AD983&lt;AE983,AE983,AD983)</f>
        <v>Bomb Tower, Electro Spirit, Furnace, Guards, Lightning, Monk, Royal Hogs, The Log</v>
      </c>
      <c r="AH983" s="7" t="str">
        <f aca="false">IF(AD983=AF983,AA983,IF(AA983="Win","Loss",IF(AA983="Loss","Win","Draw")))</f>
        <v>Win</v>
      </c>
      <c r="AI983" s="7" t="s">
        <v>102</v>
      </c>
    </row>
    <row r="984" customFormat="false" ht="15" hidden="false" customHeight="true" outlineLevel="0" collapsed="false">
      <c r="A984" s="7" t="s">
        <v>2759</v>
      </c>
      <c r="B984" s="7" t="n">
        <v>1</v>
      </c>
      <c r="C984" s="7" t="s">
        <v>1232</v>
      </c>
      <c r="D984" s="7" t="s">
        <v>1233</v>
      </c>
      <c r="E984" s="7" t="s">
        <v>2332</v>
      </c>
      <c r="F984" s="7" t="s">
        <v>2333</v>
      </c>
      <c r="G984" s="7" t="s">
        <v>2760</v>
      </c>
      <c r="H984" s="7" t="s">
        <v>81</v>
      </c>
      <c r="I984" s="7" t="s">
        <v>210</v>
      </c>
      <c r="J984" s="7" t="s">
        <v>199</v>
      </c>
      <c r="K984" s="7" t="s">
        <v>239</v>
      </c>
      <c r="L984" s="7" t="s">
        <v>146</v>
      </c>
      <c r="M984" s="7" t="s">
        <v>112</v>
      </c>
      <c r="N984" s="7" t="s">
        <v>240</v>
      </c>
      <c r="O984" s="7" t="s">
        <v>227</v>
      </c>
      <c r="P984" s="7" t="s">
        <v>393</v>
      </c>
      <c r="Q984" s="7" t="s">
        <v>168</v>
      </c>
      <c r="R984" s="7" t="s">
        <v>83</v>
      </c>
      <c r="S984" s="7" t="s">
        <v>144</v>
      </c>
      <c r="T984" s="7" t="s">
        <v>154</v>
      </c>
      <c r="U984" s="7" t="s">
        <v>146</v>
      </c>
      <c r="V984" s="7" t="s">
        <v>97</v>
      </c>
      <c r="W984" s="7" t="s">
        <v>93</v>
      </c>
      <c r="X984" s="7" t="s">
        <v>91</v>
      </c>
      <c r="Y984" s="7" t="n">
        <v>1</v>
      </c>
      <c r="Z984" s="7" t="n">
        <v>0</v>
      </c>
      <c r="AA984" s="7" t="str">
        <f aca="false">IF(Y984&gt;Z984,"Win",IF(Y984&lt;Z984,"Loss","Draw"))</f>
        <v>Win</v>
      </c>
      <c r="AB984" s="7" t="s">
        <v>99</v>
      </c>
      <c r="AC984" s="7" t="s">
        <v>99</v>
      </c>
      <c r="AD984" s="7" t="s">
        <v>395</v>
      </c>
      <c r="AE984" s="7" t="s">
        <v>2761</v>
      </c>
      <c r="AF984" s="7" t="str">
        <f aca="false">IF(AD984&lt;AE984,AD984,AE984)</f>
        <v>Arrows, Bandit, Battle Ram, Electro Wizard, Golden Knight, Mega Knight, Mother Witch, Skeleton Dragons</v>
      </c>
      <c r="AG984" s="7" t="str">
        <f aca="false">IF(AD984&lt;AE984,AE984,AD984)</f>
        <v>Barbarian Barrel, Dark Prince, Electro Spirit, Lightning, Royal Hogs, Skeleton Dragons, Skeletons, Tesla</v>
      </c>
      <c r="AH984" s="7" t="str">
        <f aca="false">IF(AD984=AF984,AA984,IF(AA984="Win","Loss",IF(AA984="Loss","Win","Draw")))</f>
        <v>Win</v>
      </c>
      <c r="AI984" s="7" t="s">
        <v>102</v>
      </c>
    </row>
    <row r="985" customFormat="false" ht="15" hidden="false" customHeight="true" outlineLevel="0" collapsed="false">
      <c r="A985" s="7" t="s">
        <v>2759</v>
      </c>
      <c r="B985" s="7" t="n">
        <v>2</v>
      </c>
      <c r="C985" s="7" t="s">
        <v>1232</v>
      </c>
      <c r="D985" s="7" t="s">
        <v>1233</v>
      </c>
      <c r="E985" s="7" t="s">
        <v>2332</v>
      </c>
      <c r="F985" s="7" t="s">
        <v>2333</v>
      </c>
      <c r="G985" s="7" t="s">
        <v>2762</v>
      </c>
      <c r="H985" s="7" t="s">
        <v>81</v>
      </c>
      <c r="I985" s="7" t="s">
        <v>135</v>
      </c>
      <c r="J985" s="7" t="s">
        <v>131</v>
      </c>
      <c r="K985" s="7" t="s">
        <v>287</v>
      </c>
      <c r="L985" s="7" t="s">
        <v>94</v>
      </c>
      <c r="M985" s="7" t="s">
        <v>148</v>
      </c>
      <c r="N985" s="7" t="s">
        <v>87</v>
      </c>
      <c r="O985" s="7" t="s">
        <v>147</v>
      </c>
      <c r="P985" s="7" t="s">
        <v>149</v>
      </c>
      <c r="Q985" s="7" t="s">
        <v>82</v>
      </c>
      <c r="R985" s="7" t="s">
        <v>115</v>
      </c>
      <c r="S985" s="7" t="s">
        <v>84</v>
      </c>
      <c r="T985" s="7" t="s">
        <v>85</v>
      </c>
      <c r="U985" s="7" t="s">
        <v>109</v>
      </c>
      <c r="V985" s="7" t="s">
        <v>88</v>
      </c>
      <c r="W985" s="7" t="s">
        <v>130</v>
      </c>
      <c r="X985" s="7" t="s">
        <v>89</v>
      </c>
      <c r="Y985" s="7" t="n">
        <v>0</v>
      </c>
      <c r="Z985" s="7" t="n">
        <v>1</v>
      </c>
      <c r="AA985" s="7" t="str">
        <f aca="false">IF(Y985&gt;Z985,"Win",IF(Y985&lt;Z985,"Loss","Draw"))</f>
        <v>Loss</v>
      </c>
      <c r="AB985" s="7" t="s">
        <v>99</v>
      </c>
      <c r="AC985" s="7" t="s">
        <v>99</v>
      </c>
      <c r="AD985" s="7" t="s">
        <v>2763</v>
      </c>
      <c r="AE985" s="7" t="s">
        <v>2764</v>
      </c>
      <c r="AF985" s="7" t="str">
        <f aca="false">IF(AD985&lt;AE985,AD985,AE985)</f>
        <v>Archers, Bomber, Giant Snowball, Goblin Hut, Goblins, Graveyard, Poison, Ronin</v>
      </c>
      <c r="AG985" s="7" t="str">
        <f aca="false">IF(AD985&lt;AE985,AE985,AD985)</f>
        <v>Berserker, Fireball, Lava Hound, Mega Minion, Spirit Empress, Tombstone, Valkyrie, Zap</v>
      </c>
      <c r="AH985" s="7" t="str">
        <f aca="false">IF(AD985=AF985,AA985,IF(AA985="Win","Loss",IF(AA985="Loss","Win","Draw")))</f>
        <v>Win</v>
      </c>
      <c r="AI985" s="7" t="s">
        <v>102</v>
      </c>
    </row>
    <row r="986" customFormat="false" ht="15" hidden="false" customHeight="true" outlineLevel="0" collapsed="false">
      <c r="A986" s="7" t="s">
        <v>2759</v>
      </c>
      <c r="B986" s="7" t="n">
        <v>3</v>
      </c>
      <c r="C986" s="7" t="s">
        <v>1232</v>
      </c>
      <c r="D986" s="7" t="s">
        <v>1233</v>
      </c>
      <c r="E986" s="7" t="s">
        <v>2332</v>
      </c>
      <c r="F986" s="7" t="s">
        <v>2333</v>
      </c>
      <c r="G986" s="7" t="s">
        <v>2765</v>
      </c>
      <c r="H986" s="7" t="s">
        <v>81</v>
      </c>
      <c r="I986" s="7" t="s">
        <v>169</v>
      </c>
      <c r="J986" s="7" t="s">
        <v>83</v>
      </c>
      <c r="K986" s="7" t="s">
        <v>200</v>
      </c>
      <c r="L986" s="7" t="s">
        <v>154</v>
      </c>
      <c r="M986" s="7" t="s">
        <v>336</v>
      </c>
      <c r="N986" s="7" t="s">
        <v>596</v>
      </c>
      <c r="O986" s="7" t="s">
        <v>91</v>
      </c>
      <c r="P986" s="7" t="s">
        <v>191</v>
      </c>
      <c r="Q986" s="7" t="s">
        <v>140</v>
      </c>
      <c r="R986" s="7" t="s">
        <v>141</v>
      </c>
      <c r="S986" s="7" t="s">
        <v>319</v>
      </c>
      <c r="T986" s="7" t="s">
        <v>226</v>
      </c>
      <c r="U986" s="7" t="s">
        <v>87</v>
      </c>
      <c r="V986" s="7" t="s">
        <v>111</v>
      </c>
      <c r="W986" s="7" t="s">
        <v>120</v>
      </c>
      <c r="X986" s="7" t="s">
        <v>113</v>
      </c>
      <c r="Y986" s="7" t="n">
        <v>1</v>
      </c>
      <c r="Z986" s="7" t="n">
        <v>0</v>
      </c>
      <c r="AA986" s="7" t="str">
        <f aca="false">IF(Y986&gt;Z986,"Win",IF(Y986&lt;Z986,"Loss","Draw"))</f>
        <v>Win</v>
      </c>
      <c r="AB986" s="7" t="s">
        <v>99</v>
      </c>
      <c r="AC986" s="7" t="s">
        <v>99</v>
      </c>
      <c r="AD986" s="7" t="s">
        <v>2283</v>
      </c>
      <c r="AE986" s="7" t="s">
        <v>2766</v>
      </c>
      <c r="AF986" s="7" t="str">
        <f aca="false">IF(AD986&lt;AE986,AD986,AE986)</f>
        <v>Baby Dragon, Barbarian Barrel, Dark Prince, Electro Giant, Goblin Cage, Ice Wizard, Lightning, Tornado</v>
      </c>
      <c r="AG986" s="7" t="str">
        <f aca="false">IF(AD986&lt;AE986,AE986,AD986)</f>
        <v>Berserker, Bomb Tower, Fire Spirit, Magic Archer, Miner, Royal Delivery, Skeleton Army, Wall Breakers</v>
      </c>
      <c r="AH986" s="7" t="str">
        <f aca="false">IF(AD986=AF986,AA986,IF(AA986="Win","Loss",IF(AA986="Loss","Win","Draw")))</f>
        <v>Win</v>
      </c>
      <c r="AI986" s="7" t="s">
        <v>102</v>
      </c>
    </row>
    <row r="987" customFormat="false" ht="16.5" hidden="false" customHeight="true" outlineLevel="0" collapsed="false">
      <c r="A987" s="5" t="s">
        <v>2767</v>
      </c>
      <c r="B987" s="5" t="n">
        <v>1</v>
      </c>
      <c r="C987" s="5" t="s">
        <v>1232</v>
      </c>
      <c r="D987" s="5" t="s">
        <v>1233</v>
      </c>
      <c r="E987" s="6" t="s">
        <v>1982</v>
      </c>
      <c r="F987" s="5" t="s">
        <v>1983</v>
      </c>
      <c r="G987" s="5" t="s">
        <v>2768</v>
      </c>
      <c r="H987" s="5" t="s">
        <v>81</v>
      </c>
      <c r="I987" s="5" t="s">
        <v>168</v>
      </c>
      <c r="J987" s="5" t="s">
        <v>232</v>
      </c>
      <c r="K987" s="5" t="s">
        <v>169</v>
      </c>
      <c r="L987" s="5" t="s">
        <v>154</v>
      </c>
      <c r="M987" s="5" t="s">
        <v>97</v>
      </c>
      <c r="N987" s="5" t="s">
        <v>93</v>
      </c>
      <c r="O987" s="5" t="s">
        <v>167</v>
      </c>
      <c r="P987" s="5" t="s">
        <v>170</v>
      </c>
      <c r="Q987" s="5" t="s">
        <v>169</v>
      </c>
      <c r="R987" s="5" t="s">
        <v>83</v>
      </c>
      <c r="S987" s="5" t="s">
        <v>200</v>
      </c>
      <c r="T987" s="5" t="s">
        <v>191</v>
      </c>
      <c r="U987" s="5" t="s">
        <v>154</v>
      </c>
      <c r="V987" s="5" t="s">
        <v>336</v>
      </c>
      <c r="W987" s="5" t="s">
        <v>91</v>
      </c>
      <c r="X987" s="5" t="s">
        <v>596</v>
      </c>
      <c r="Y987" s="5" t="n">
        <v>1</v>
      </c>
      <c r="Z987" s="5" t="n">
        <v>0</v>
      </c>
      <c r="AA987" s="5" t="str">
        <f aca="false">IF(Y987&gt;Z987,"Win",IF(Y987&lt;Z987,"Loss","Draw"))</f>
        <v>Win</v>
      </c>
      <c r="AB987" s="5" t="s">
        <v>98</v>
      </c>
      <c r="AC987" s="5" t="s">
        <v>99</v>
      </c>
      <c r="AD987" s="5" t="s">
        <v>418</v>
      </c>
      <c r="AE987" s="5" t="s">
        <v>2283</v>
      </c>
      <c r="AF987" s="5" t="str">
        <f aca="false">IF(AD987&lt;AE987,AD987,AE987)</f>
        <v>Baby Dragon, Barbarian Barrel, Dark Prince, Electro Giant, Goblin Cage, Ice Wizard, Lightning, Tornado</v>
      </c>
      <c r="AG987" s="5" t="str">
        <f aca="false">IF(AD987&lt;AE987,AE987,AD987)</f>
        <v>Baby Dragon, Cannon, Electro Spirit, Lightning, Mighty Miner, Royal Hogs, Skeletons, The Log</v>
      </c>
      <c r="AH987" s="5" t="str">
        <f aca="false">IF(AD987=AF987,AA987,IF(AA987="Win","Loss",IF(AA987="Loss","Win","Draw")))</f>
        <v>Loss</v>
      </c>
      <c r="AI987" s="5" t="s">
        <v>102</v>
      </c>
    </row>
    <row r="988" customFormat="false" ht="15" hidden="false" customHeight="true" outlineLevel="0" collapsed="false">
      <c r="A988" s="5" t="s">
        <v>2769</v>
      </c>
      <c r="B988" s="5" t="n">
        <v>1</v>
      </c>
      <c r="C988" s="5" t="s">
        <v>1232</v>
      </c>
      <c r="D988" s="5" t="s">
        <v>1233</v>
      </c>
      <c r="E988" s="5" t="s">
        <v>2261</v>
      </c>
      <c r="F988" s="5" t="s">
        <v>2262</v>
      </c>
      <c r="G988" s="5" t="s">
        <v>2770</v>
      </c>
      <c r="H988" s="5" t="s">
        <v>1394</v>
      </c>
      <c r="I988" s="5" t="s">
        <v>140</v>
      </c>
      <c r="J988" s="5" t="s">
        <v>141</v>
      </c>
      <c r="K988" s="5" t="s">
        <v>142</v>
      </c>
      <c r="L988" s="5" t="s">
        <v>109</v>
      </c>
      <c r="M988" s="5" t="s">
        <v>111</v>
      </c>
      <c r="N988" s="5" t="s">
        <v>143</v>
      </c>
      <c r="O988" s="5" t="s">
        <v>120</v>
      </c>
      <c r="P988" s="5" t="s">
        <v>144</v>
      </c>
      <c r="Q988" s="5" t="s">
        <v>82</v>
      </c>
      <c r="R988" s="5" t="s">
        <v>91</v>
      </c>
      <c r="S988" s="5" t="s">
        <v>144</v>
      </c>
      <c r="T988" s="5" t="s">
        <v>87</v>
      </c>
      <c r="U988" s="5" t="s">
        <v>85</v>
      </c>
      <c r="V988" s="5" t="s">
        <v>143</v>
      </c>
      <c r="W988" s="5" t="s">
        <v>88</v>
      </c>
      <c r="X988" s="5" t="s">
        <v>109</v>
      </c>
      <c r="Y988" s="5" t="n">
        <v>1</v>
      </c>
      <c r="Z988" s="5" t="n">
        <v>0</v>
      </c>
      <c r="AA988" s="5" t="str">
        <f aca="false">IF(Y988&gt;Z988,"Win",IF(Y988&lt;Z988,"Loss","Draw"))</f>
        <v>Win</v>
      </c>
      <c r="AB988" s="5" t="s">
        <v>98</v>
      </c>
      <c r="AC988" s="5" t="s">
        <v>99</v>
      </c>
      <c r="AD988" s="5" t="s">
        <v>649</v>
      </c>
      <c r="AE988" s="5" t="s">
        <v>679</v>
      </c>
      <c r="AF988" s="5" t="str">
        <f aca="false">IF(AD988&lt;AE988,AD988,AE988)</f>
        <v>Archers, Barbarian Barrel, Berserker, Graveyard, Ice Spirit, Poison, Ronin, Tesla</v>
      </c>
      <c r="AG988" s="5" t="str">
        <f aca="false">IF(AD988&lt;AE988,AE988,AD988)</f>
        <v>Fire Spirit, Goblin Barrel, Ice Spirit, Magic Archer, Ronin, Royal Delivery, Tesla, Wall Breakers</v>
      </c>
      <c r="AH988" s="5" t="str">
        <f aca="false">IF(AD988=AF988,AA988,IF(AA988="Win","Loss",IF(AA988="Loss","Win","Draw")))</f>
        <v>Loss</v>
      </c>
      <c r="AI988" s="5" t="s">
        <v>102</v>
      </c>
    </row>
    <row r="989" customFormat="false" ht="15" hidden="false" customHeight="true" outlineLevel="0" collapsed="false">
      <c r="A989" s="5" t="s">
        <v>2769</v>
      </c>
      <c r="B989" s="5" t="n">
        <v>2</v>
      </c>
      <c r="C989" s="5" t="s">
        <v>1232</v>
      </c>
      <c r="D989" s="5" t="s">
        <v>1233</v>
      </c>
      <c r="E989" s="5" t="s">
        <v>2261</v>
      </c>
      <c r="F989" s="5" t="s">
        <v>2262</v>
      </c>
      <c r="G989" s="5" t="s">
        <v>2771</v>
      </c>
      <c r="H989" s="5" t="s">
        <v>81</v>
      </c>
      <c r="I989" s="5" t="s">
        <v>82</v>
      </c>
      <c r="J989" s="5" t="s">
        <v>128</v>
      </c>
      <c r="K989" s="5" t="s">
        <v>84</v>
      </c>
      <c r="L989" s="5" t="s">
        <v>89</v>
      </c>
      <c r="M989" s="5" t="s">
        <v>88</v>
      </c>
      <c r="N989" s="5" t="s">
        <v>85</v>
      </c>
      <c r="O989" s="5" t="s">
        <v>86</v>
      </c>
      <c r="P989" s="5" t="s">
        <v>97</v>
      </c>
      <c r="Q989" s="5" t="s">
        <v>195</v>
      </c>
      <c r="R989" s="5" t="s">
        <v>145</v>
      </c>
      <c r="S989" s="5" t="s">
        <v>319</v>
      </c>
      <c r="T989" s="5" t="s">
        <v>130</v>
      </c>
      <c r="U989" s="5" t="s">
        <v>94</v>
      </c>
      <c r="V989" s="5" t="s">
        <v>84</v>
      </c>
      <c r="W989" s="5" t="s">
        <v>148</v>
      </c>
      <c r="X989" s="5" t="s">
        <v>117</v>
      </c>
      <c r="Y989" s="5" t="n">
        <v>1</v>
      </c>
      <c r="Z989" s="5" t="n">
        <v>0</v>
      </c>
      <c r="AA989" s="5" t="str">
        <f aca="false">IF(Y989&gt;Z989,"Win",IF(Y989&lt;Z989,"Loss","Draw"))</f>
        <v>Win</v>
      </c>
      <c r="AB989" s="5" t="s">
        <v>98</v>
      </c>
      <c r="AC989" s="5" t="s">
        <v>99</v>
      </c>
      <c r="AD989" s="5" t="s">
        <v>1196</v>
      </c>
      <c r="AE989" s="5" t="s">
        <v>718</v>
      </c>
      <c r="AF989" s="5" t="str">
        <f aca="false">IF(AD989&lt;AE989,AD989,AE989)</f>
        <v>Archers, Giant Snowball, Goblin Demolisher, Goblin Hut, Graveyard, Knight, Poison, Skeletons</v>
      </c>
      <c r="AG989" s="5" t="str">
        <f aca="false">IF(AD989&lt;AE989,AE989,AD989)</f>
        <v>Balloon, Bomber, Fireball, Giant Snowball, Inferno Dragon, Lava Hound, Minions, Skeleton Army</v>
      </c>
      <c r="AH989" s="5" t="str">
        <f aca="false">IF(AD989=AF989,AA989,IF(AA989="Win","Loss",IF(AA989="Loss","Win","Draw")))</f>
        <v>Win</v>
      </c>
      <c r="AI989" s="5" t="s">
        <v>102</v>
      </c>
    </row>
    <row r="990" customFormat="false" ht="15" hidden="false" customHeight="true" outlineLevel="0" collapsed="false">
      <c r="A990" s="5" t="s">
        <v>2769</v>
      </c>
      <c r="B990" s="5" t="n">
        <v>3</v>
      </c>
      <c r="C990" s="5" t="s">
        <v>1232</v>
      </c>
      <c r="D990" s="5" t="s">
        <v>1233</v>
      </c>
      <c r="E990" s="5" t="s">
        <v>2261</v>
      </c>
      <c r="F990" s="5" t="s">
        <v>2262</v>
      </c>
      <c r="G990" s="5" t="s">
        <v>2772</v>
      </c>
      <c r="H990" s="5" t="s">
        <v>1394</v>
      </c>
      <c r="I990" s="5" t="s">
        <v>169</v>
      </c>
      <c r="J990" s="5" t="s">
        <v>232</v>
      </c>
      <c r="K990" s="5" t="s">
        <v>168</v>
      </c>
      <c r="L990" s="5" t="s">
        <v>167</v>
      </c>
      <c r="M990" s="5" t="s">
        <v>93</v>
      </c>
      <c r="N990" s="5" t="s">
        <v>115</v>
      </c>
      <c r="O990" s="5" t="s">
        <v>154</v>
      </c>
      <c r="P990" s="5" t="s">
        <v>170</v>
      </c>
      <c r="Q990" s="5" t="s">
        <v>170</v>
      </c>
      <c r="R990" s="5" t="s">
        <v>232</v>
      </c>
      <c r="S990" s="5" t="s">
        <v>271</v>
      </c>
      <c r="T990" s="5" t="s">
        <v>183</v>
      </c>
      <c r="U990" s="5" t="s">
        <v>93</v>
      </c>
      <c r="V990" s="5" t="s">
        <v>182</v>
      </c>
      <c r="W990" s="5" t="s">
        <v>97</v>
      </c>
      <c r="X990" s="5" t="s">
        <v>167</v>
      </c>
      <c r="Y990" s="5" t="n">
        <v>0</v>
      </c>
      <c r="Z990" s="5" t="n">
        <v>1</v>
      </c>
      <c r="AA990" s="5" t="str">
        <f aca="false">IF(Y990&gt;Z990,"Win",IF(Y990&lt;Z990,"Loss","Draw"))</f>
        <v>Loss</v>
      </c>
      <c r="AB990" s="5" t="s">
        <v>98</v>
      </c>
      <c r="AC990" s="5" t="s">
        <v>99</v>
      </c>
      <c r="AD990" s="5" t="s">
        <v>2773</v>
      </c>
      <c r="AE990" s="5" t="s">
        <v>1281</v>
      </c>
      <c r="AF990" s="5" t="str">
        <f aca="false">IF(AD990&lt;AE990,AD990,AE990)</f>
        <v>Baby Dragon, Cannon, Electro Spirit, Goblins, Lightning, Mighty Miner, Royal Hogs, The Log</v>
      </c>
      <c r="AG990" s="5" t="str">
        <f aca="false">IF(AD990&lt;AE990,AE990,AD990)</f>
        <v>Cannon, Earthquake, Electro Spirit, Firecracker, Hog Rider, Mighty Miner, Skeletons, The Log</v>
      </c>
      <c r="AH990" s="5" t="str">
        <f aca="false">IF(AD990=AF990,AA990,IF(AA990="Win","Loss",IF(AA990="Loss","Win","Draw")))</f>
        <v>Loss</v>
      </c>
      <c r="AI990" s="5" t="s">
        <v>102</v>
      </c>
    </row>
    <row r="991" customFormat="false" ht="15" hidden="false" customHeight="true" outlineLevel="0" collapsed="false">
      <c r="A991" s="7" t="s">
        <v>2774</v>
      </c>
      <c r="B991" s="7" t="n">
        <v>1</v>
      </c>
      <c r="C991" s="7" t="s">
        <v>1232</v>
      </c>
      <c r="D991" s="7" t="s">
        <v>1233</v>
      </c>
      <c r="E991" s="7" t="s">
        <v>2261</v>
      </c>
      <c r="F991" s="7" t="s">
        <v>2262</v>
      </c>
      <c r="G991" s="7" t="s">
        <v>2775</v>
      </c>
      <c r="H991" s="7" t="s">
        <v>81</v>
      </c>
      <c r="I991" s="7" t="s">
        <v>140</v>
      </c>
      <c r="J991" s="7" t="s">
        <v>141</v>
      </c>
      <c r="K991" s="7" t="s">
        <v>153</v>
      </c>
      <c r="L991" s="7" t="s">
        <v>226</v>
      </c>
      <c r="M991" s="7" t="s">
        <v>97</v>
      </c>
      <c r="N991" s="7" t="s">
        <v>336</v>
      </c>
      <c r="O991" s="7" t="s">
        <v>91</v>
      </c>
      <c r="P991" s="7" t="s">
        <v>113</v>
      </c>
      <c r="Q991" s="7" t="s">
        <v>239</v>
      </c>
      <c r="R991" s="7" t="s">
        <v>180</v>
      </c>
      <c r="S991" s="7" t="s">
        <v>92</v>
      </c>
      <c r="T991" s="7" t="s">
        <v>91</v>
      </c>
      <c r="U991" s="7" t="s">
        <v>327</v>
      </c>
      <c r="V991" s="7" t="s">
        <v>227</v>
      </c>
      <c r="W991" s="7" t="s">
        <v>257</v>
      </c>
      <c r="X991" s="7" t="s">
        <v>202</v>
      </c>
      <c r="Y991" s="7" t="n">
        <v>1</v>
      </c>
      <c r="Z991" s="7" t="n">
        <v>0</v>
      </c>
      <c r="AA991" s="7" t="str">
        <f aca="false">IF(Y991&gt;Z991,"Win",IF(Y991&lt;Z991,"Loss","Draw"))</f>
        <v>Win</v>
      </c>
      <c r="AB991" s="7" t="s">
        <v>99</v>
      </c>
      <c r="AC991" s="7" t="s">
        <v>99</v>
      </c>
      <c r="AD991" s="7" t="s">
        <v>477</v>
      </c>
      <c r="AE991" s="7" t="s">
        <v>614</v>
      </c>
      <c r="AF991" s="7" t="str">
        <f aca="false">IF(AD991&lt;AE991,AD991,AE991)</f>
        <v>Barbarian Barrel, Battle Ram, Giant Skeleton, Mother Witch, Royal Ghost, Vines, Wizard, Zappies</v>
      </c>
      <c r="AG991" s="7" t="str">
        <f aca="false">IF(AD991&lt;AE991,AE991,AD991)</f>
        <v>Barbarian Barrel, Bomb Tower, Goblinstein, Magic Archer, Miner, Skeletons, Tornado, Wall Breakers</v>
      </c>
      <c r="AH991" s="7" t="str">
        <f aca="false">IF(AD991=AF991,AA991,IF(AA991="Win","Loss",IF(AA991="Loss","Win","Draw")))</f>
        <v>Loss</v>
      </c>
      <c r="AI991" s="7" t="s">
        <v>102</v>
      </c>
    </row>
    <row r="992" customFormat="false" ht="15" hidden="false" customHeight="true" outlineLevel="0" collapsed="false">
      <c r="A992" s="7" t="s">
        <v>2774</v>
      </c>
      <c r="B992" s="7" t="n">
        <v>2</v>
      </c>
      <c r="C992" s="7" t="s">
        <v>1232</v>
      </c>
      <c r="D992" s="7" t="s">
        <v>1233</v>
      </c>
      <c r="E992" s="7" t="s">
        <v>2261</v>
      </c>
      <c r="F992" s="7" t="s">
        <v>2262</v>
      </c>
      <c r="G992" s="7" t="s">
        <v>2776</v>
      </c>
      <c r="H992" s="7" t="s">
        <v>1394</v>
      </c>
      <c r="I992" s="7" t="s">
        <v>144</v>
      </c>
      <c r="J992" s="7" t="s">
        <v>232</v>
      </c>
      <c r="K992" s="7" t="s">
        <v>293</v>
      </c>
      <c r="L992" s="7" t="s">
        <v>154</v>
      </c>
      <c r="M992" s="7" t="s">
        <v>93</v>
      </c>
      <c r="N992" s="7" t="s">
        <v>115</v>
      </c>
      <c r="O992" s="7" t="s">
        <v>167</v>
      </c>
      <c r="P992" s="7" t="s">
        <v>182</v>
      </c>
      <c r="Q992" s="7" t="s">
        <v>142</v>
      </c>
      <c r="R992" s="7" t="s">
        <v>141</v>
      </c>
      <c r="S992" s="7" t="s">
        <v>140</v>
      </c>
      <c r="T992" s="7" t="s">
        <v>87</v>
      </c>
      <c r="U992" s="7" t="s">
        <v>111</v>
      </c>
      <c r="V992" s="7" t="s">
        <v>143</v>
      </c>
      <c r="W992" s="7" t="s">
        <v>120</v>
      </c>
      <c r="X992" s="7" t="s">
        <v>144</v>
      </c>
      <c r="Y992" s="7" t="n">
        <v>1</v>
      </c>
      <c r="Z992" s="7" t="n">
        <v>0</v>
      </c>
      <c r="AA992" s="7" t="str">
        <f aca="false">IF(Y992&gt;Z992,"Win",IF(Y992&lt;Z992,"Loss","Draw"))</f>
        <v>Win</v>
      </c>
      <c r="AB992" s="7" t="s">
        <v>99</v>
      </c>
      <c r="AC992" s="7" t="s">
        <v>99</v>
      </c>
      <c r="AD992" s="7" t="s">
        <v>2777</v>
      </c>
      <c r="AE992" s="7" t="s">
        <v>150</v>
      </c>
      <c r="AF992" s="7" t="str">
        <f aca="false">IF(AD992&lt;AE992,AD992,AE992)</f>
        <v>Berserker, Fire Spirit, Goblin Barrel, Ice Spirit, Magic Archer, Royal Delivery, Tesla, Wall Breakers</v>
      </c>
      <c r="AG992" s="7" t="str">
        <f aca="false">IF(AD992&lt;AE992,AE992,AD992)</f>
        <v>Electro Spirit, Furnace, Goblins, Hog Rider, Lightning, Mighty Miner, Tesla, The Log</v>
      </c>
      <c r="AH992" s="7" t="str">
        <f aca="false">IF(AD992=AF992,AA992,IF(AA992="Win","Loss",IF(AA992="Loss","Win","Draw")))</f>
        <v>Loss</v>
      </c>
      <c r="AI992" s="7" t="s">
        <v>102</v>
      </c>
    </row>
    <row r="993" customFormat="false" ht="15" hidden="false" customHeight="true" outlineLevel="0" collapsed="false">
      <c r="A993" s="7" t="s">
        <v>2774</v>
      </c>
      <c r="B993" s="7" t="n">
        <v>3</v>
      </c>
      <c r="C993" s="7" t="s">
        <v>1232</v>
      </c>
      <c r="D993" s="7" t="s">
        <v>1233</v>
      </c>
      <c r="E993" s="7" t="s">
        <v>2261</v>
      </c>
      <c r="F993" s="7" t="s">
        <v>2262</v>
      </c>
      <c r="G993" s="7" t="s">
        <v>2778</v>
      </c>
      <c r="H993" s="7" t="s">
        <v>1394</v>
      </c>
      <c r="I993" s="7" t="s">
        <v>210</v>
      </c>
      <c r="J993" s="7" t="s">
        <v>199</v>
      </c>
      <c r="K993" s="7" t="s">
        <v>239</v>
      </c>
      <c r="L993" s="7" t="s">
        <v>112</v>
      </c>
      <c r="M993" s="7" t="s">
        <v>92</v>
      </c>
      <c r="N993" s="7" t="s">
        <v>393</v>
      </c>
      <c r="O993" s="7" t="s">
        <v>227</v>
      </c>
      <c r="P993" s="7" t="s">
        <v>146</v>
      </c>
      <c r="Q993" s="7" t="s">
        <v>116</v>
      </c>
      <c r="R993" s="7" t="s">
        <v>115</v>
      </c>
      <c r="S993" s="7" t="s">
        <v>114</v>
      </c>
      <c r="T993" s="7" t="s">
        <v>119</v>
      </c>
      <c r="U993" s="7" t="s">
        <v>93</v>
      </c>
      <c r="V993" s="7" t="s">
        <v>94</v>
      </c>
      <c r="W993" s="7" t="s">
        <v>117</v>
      </c>
      <c r="X993" s="7" t="s">
        <v>118</v>
      </c>
      <c r="Y993" s="7" t="n">
        <v>0</v>
      </c>
      <c r="Z993" s="7" t="n">
        <v>1</v>
      </c>
      <c r="AA993" s="7" t="str">
        <f aca="false">IF(Y993&gt;Z993,"Win",IF(Y993&lt;Z993,"Loss","Draw"))</f>
        <v>Loss</v>
      </c>
      <c r="AB993" s="7" t="s">
        <v>99</v>
      </c>
      <c r="AC993" s="7" t="s">
        <v>99</v>
      </c>
      <c r="AD993" s="7" t="s">
        <v>1818</v>
      </c>
      <c r="AE993" s="7" t="s">
        <v>307</v>
      </c>
      <c r="AF993" s="7" t="str">
        <f aca="false">IF(AD993&lt;AE993,AD993,AE993)</f>
        <v>Arrows, Battle Ram, Electro Wizard, Golden Knight, Mega Knight, Mother Witch, Royal Ghost, Skeleton Dragons</v>
      </c>
      <c r="AG993" s="7" t="str">
        <f aca="false">IF(AD993&lt;AE993,AE993,AD993)</f>
        <v>Cannon Cart, Electro Spirit, Fireball, Goblins, Minions, Mortar, Rascals, Skeleton Barrel</v>
      </c>
      <c r="AH993" s="7" t="str">
        <f aca="false">IF(AD993=AF993,AA993,IF(AA993="Win","Loss",IF(AA993="Loss","Win","Draw")))</f>
        <v>Loss</v>
      </c>
      <c r="AI993" s="7" t="s">
        <v>102</v>
      </c>
    </row>
    <row r="994" customFormat="false" ht="15" hidden="false" customHeight="true" outlineLevel="0" collapsed="false">
      <c r="A994" s="7" t="s">
        <v>2779</v>
      </c>
      <c r="B994" s="7" t="n">
        <v>1</v>
      </c>
      <c r="C994" s="7" t="s">
        <v>1232</v>
      </c>
      <c r="D994" s="7" t="s">
        <v>1233</v>
      </c>
      <c r="E994" s="7" t="s">
        <v>2261</v>
      </c>
      <c r="F994" s="7" t="s">
        <v>2262</v>
      </c>
      <c r="G994" s="7" t="s">
        <v>2780</v>
      </c>
      <c r="H994" s="7" t="s">
        <v>81</v>
      </c>
      <c r="I994" s="7" t="s">
        <v>140</v>
      </c>
      <c r="J994" s="7" t="s">
        <v>141</v>
      </c>
      <c r="K994" s="7" t="s">
        <v>225</v>
      </c>
      <c r="L994" s="7" t="s">
        <v>226</v>
      </c>
      <c r="M994" s="7" t="s">
        <v>109</v>
      </c>
      <c r="N994" s="7" t="s">
        <v>111</v>
      </c>
      <c r="O994" s="7" t="s">
        <v>120</v>
      </c>
      <c r="P994" s="7" t="s">
        <v>113</v>
      </c>
      <c r="Q994" s="7" t="s">
        <v>293</v>
      </c>
      <c r="R994" s="7" t="s">
        <v>83</v>
      </c>
      <c r="S994" s="7" t="s">
        <v>84</v>
      </c>
      <c r="T994" s="7" t="s">
        <v>327</v>
      </c>
      <c r="U994" s="7" t="s">
        <v>89</v>
      </c>
      <c r="V994" s="7" t="s">
        <v>85</v>
      </c>
      <c r="W994" s="7" t="s">
        <v>143</v>
      </c>
      <c r="X994" s="7" t="s">
        <v>88</v>
      </c>
      <c r="Y994" s="7" t="n">
        <v>1</v>
      </c>
      <c r="Z994" s="7" t="n">
        <v>0</v>
      </c>
      <c r="AA994" s="7" t="str">
        <f aca="false">IF(Y994&gt;Z994,"Win",IF(Y994&lt;Z994,"Loss","Draw"))</f>
        <v>Win</v>
      </c>
      <c r="AB994" s="7" t="s">
        <v>99</v>
      </c>
      <c r="AC994" s="7" t="s">
        <v>99</v>
      </c>
      <c r="AD994" s="7" t="s">
        <v>497</v>
      </c>
      <c r="AE994" s="7" t="s">
        <v>2781</v>
      </c>
      <c r="AF994" s="7" t="str">
        <f aca="false">IF(AD994&lt;AE994,AD994,AE994)</f>
        <v>Bats, Bomb Tower, Fire Spirit, Magic Archer, Miner, Ronin, Royal Delivery, Wall Breakers</v>
      </c>
      <c r="AG994" s="7" t="str">
        <f aca="false">IF(AD994&lt;AE994,AE994,AD994)</f>
        <v>Dark Prince, Furnace, Giant Skeleton, Giant Snowball, Goblin Hut, Graveyard, Ice Spirit, Poison</v>
      </c>
      <c r="AH994" s="7" t="str">
        <f aca="false">IF(AD994=AF994,AA994,IF(AA994="Win","Loss",IF(AA994="Loss","Win","Draw")))</f>
        <v>Win</v>
      </c>
      <c r="AI994" s="7" t="s">
        <v>102</v>
      </c>
    </row>
    <row r="995" customFormat="false" ht="15" hidden="false" customHeight="true" outlineLevel="0" collapsed="false">
      <c r="A995" s="7" t="s">
        <v>2779</v>
      </c>
      <c r="B995" s="7" t="n">
        <v>2</v>
      </c>
      <c r="C995" s="7" t="s">
        <v>1232</v>
      </c>
      <c r="D995" s="7" t="s">
        <v>1233</v>
      </c>
      <c r="E995" s="7" t="s">
        <v>2261</v>
      </c>
      <c r="F995" s="7" t="s">
        <v>2262</v>
      </c>
      <c r="G995" s="7" t="s">
        <v>2782</v>
      </c>
      <c r="H995" s="7" t="s">
        <v>1394</v>
      </c>
      <c r="I995" s="7" t="s">
        <v>90</v>
      </c>
      <c r="J995" s="7" t="s">
        <v>91</v>
      </c>
      <c r="K995" s="7" t="s">
        <v>92</v>
      </c>
      <c r="L995" s="7" t="s">
        <v>96</v>
      </c>
      <c r="M995" s="7" t="s">
        <v>94</v>
      </c>
      <c r="N995" s="7" t="s">
        <v>97</v>
      </c>
      <c r="O995" s="7" t="s">
        <v>93</v>
      </c>
      <c r="P995" s="7" t="s">
        <v>95</v>
      </c>
      <c r="Q995" s="7" t="s">
        <v>239</v>
      </c>
      <c r="R995" s="7" t="s">
        <v>199</v>
      </c>
      <c r="S995" s="7" t="s">
        <v>210</v>
      </c>
      <c r="T995" s="7" t="s">
        <v>112</v>
      </c>
      <c r="U995" s="7" t="s">
        <v>240</v>
      </c>
      <c r="V995" s="7" t="s">
        <v>393</v>
      </c>
      <c r="W995" s="7" t="s">
        <v>227</v>
      </c>
      <c r="X995" s="7" t="s">
        <v>146</v>
      </c>
      <c r="Y995" s="7" t="n">
        <v>3</v>
      </c>
      <c r="Z995" s="7" t="n">
        <v>0</v>
      </c>
      <c r="AA995" s="7" t="str">
        <f aca="false">IF(Y995&gt;Z995,"Win",IF(Y995&lt;Z995,"Loss","Draw"))</f>
        <v>Win</v>
      </c>
      <c r="AB995" s="7" t="s">
        <v>99</v>
      </c>
      <c r="AC995" s="7" t="s">
        <v>99</v>
      </c>
      <c r="AD995" s="7" t="s">
        <v>101</v>
      </c>
      <c r="AE995" s="7" t="s">
        <v>395</v>
      </c>
      <c r="AF995" s="7" t="str">
        <f aca="false">IF(AD995&lt;AE995,AD995,AE995)</f>
        <v>Arrows, Bandit, Battle Ram, Electro Wizard, Golden Knight, Mega Knight, Mother Witch, Skeleton Dragons</v>
      </c>
      <c r="AG995" s="7" t="str">
        <f aca="false">IF(AD995&lt;AE995,AE995,AD995)</f>
        <v>Barbarian Barrel, Electro Spirit, Fireball, Fisherman, Hunter, Royal Ghost, Royal Giant, Skeletons</v>
      </c>
      <c r="AH995" s="7" t="str">
        <f aca="false">IF(AD995=AF995,AA995,IF(AA995="Win","Loss",IF(AA995="Loss","Win","Draw")))</f>
        <v>Loss</v>
      </c>
      <c r="AI995" s="7" t="s">
        <v>102</v>
      </c>
    </row>
    <row r="996" customFormat="false" ht="15" hidden="false" customHeight="true" outlineLevel="0" collapsed="false">
      <c r="A996" s="7" t="s">
        <v>2779</v>
      </c>
      <c r="B996" s="7" t="n">
        <v>3</v>
      </c>
      <c r="C996" s="7" t="s">
        <v>1232</v>
      </c>
      <c r="D996" s="7" t="s">
        <v>1233</v>
      </c>
      <c r="E996" s="7" t="s">
        <v>2261</v>
      </c>
      <c r="F996" s="7" t="s">
        <v>2262</v>
      </c>
      <c r="G996" s="7" t="s">
        <v>2783</v>
      </c>
      <c r="H996" s="7" t="s">
        <v>1394</v>
      </c>
      <c r="I996" s="7" t="s">
        <v>90</v>
      </c>
      <c r="J996" s="7" t="s">
        <v>91</v>
      </c>
      <c r="K996" s="7" t="s">
        <v>92</v>
      </c>
      <c r="L996" s="7" t="s">
        <v>96</v>
      </c>
      <c r="M996" s="7" t="s">
        <v>94</v>
      </c>
      <c r="N996" s="7" t="s">
        <v>97</v>
      </c>
      <c r="O996" s="7" t="s">
        <v>93</v>
      </c>
      <c r="P996" s="7" t="s">
        <v>95</v>
      </c>
      <c r="Q996" s="7" t="s">
        <v>239</v>
      </c>
      <c r="R996" s="7" t="s">
        <v>199</v>
      </c>
      <c r="S996" s="7" t="s">
        <v>210</v>
      </c>
      <c r="T996" s="7" t="s">
        <v>112</v>
      </c>
      <c r="U996" s="7" t="s">
        <v>240</v>
      </c>
      <c r="V996" s="7" t="s">
        <v>393</v>
      </c>
      <c r="W996" s="7" t="s">
        <v>227</v>
      </c>
      <c r="X996" s="7" t="s">
        <v>146</v>
      </c>
      <c r="Y996" s="7" t="n">
        <v>1</v>
      </c>
      <c r="Z996" s="7" t="n">
        <v>0</v>
      </c>
      <c r="AA996" s="7" t="str">
        <f aca="false">IF(Y996&gt;Z996,"Win",IF(Y996&lt;Z996,"Loss","Draw"))</f>
        <v>Win</v>
      </c>
      <c r="AB996" s="7" t="s">
        <v>99</v>
      </c>
      <c r="AC996" s="7" t="s">
        <v>98</v>
      </c>
      <c r="AD996" s="7" t="s">
        <v>101</v>
      </c>
      <c r="AE996" s="7" t="s">
        <v>395</v>
      </c>
      <c r="AF996" s="7" t="str">
        <f aca="false">IF(AD996&lt;AE996,AD996,AE996)</f>
        <v>Arrows, Bandit, Battle Ram, Electro Wizard, Golden Knight, Mega Knight, Mother Witch, Skeleton Dragons</v>
      </c>
      <c r="AG996" s="7" t="str">
        <f aca="false">IF(AD996&lt;AE996,AE996,AD996)</f>
        <v>Barbarian Barrel, Electro Spirit, Fireball, Fisherman, Hunter, Royal Ghost, Royal Giant, Skeletons</v>
      </c>
      <c r="AH996" s="7" t="str">
        <f aca="false">IF(AD996=AF996,AA996,IF(AA996="Win","Loss",IF(AA996="Loss","Win","Draw")))</f>
        <v>Loss</v>
      </c>
      <c r="AI996" s="7" t="s">
        <v>102</v>
      </c>
    </row>
    <row r="997" customFormat="false" ht="15" hidden="false" customHeight="true" outlineLevel="0" collapsed="false">
      <c r="A997" s="7" t="s">
        <v>2784</v>
      </c>
      <c r="B997" s="7" t="n">
        <v>1</v>
      </c>
      <c r="C997" s="7" t="s">
        <v>1232</v>
      </c>
      <c r="D997" s="7" t="s">
        <v>1233</v>
      </c>
      <c r="E997" s="7" t="s">
        <v>2261</v>
      </c>
      <c r="F997" s="7" t="s">
        <v>2262</v>
      </c>
      <c r="G997" s="7" t="s">
        <v>2785</v>
      </c>
      <c r="H997" s="7" t="s">
        <v>1394</v>
      </c>
      <c r="I997" s="7" t="s">
        <v>84</v>
      </c>
      <c r="J997" s="7" t="s">
        <v>128</v>
      </c>
      <c r="K997" s="7" t="s">
        <v>107</v>
      </c>
      <c r="L997" s="7" t="s">
        <v>144</v>
      </c>
      <c r="M997" s="7" t="s">
        <v>88</v>
      </c>
      <c r="N997" s="7" t="s">
        <v>86</v>
      </c>
      <c r="O997" s="7" t="s">
        <v>143</v>
      </c>
      <c r="P997" s="7" t="s">
        <v>87</v>
      </c>
      <c r="Q997" s="7" t="s">
        <v>170</v>
      </c>
      <c r="R997" s="7" t="s">
        <v>108</v>
      </c>
      <c r="S997" s="7" t="s">
        <v>168</v>
      </c>
      <c r="T997" s="7" t="s">
        <v>183</v>
      </c>
      <c r="U997" s="7" t="s">
        <v>111</v>
      </c>
      <c r="V997" s="7" t="s">
        <v>120</v>
      </c>
      <c r="W997" s="7" t="s">
        <v>97</v>
      </c>
      <c r="X997" s="7" t="s">
        <v>167</v>
      </c>
      <c r="Y997" s="7" t="n">
        <v>1</v>
      </c>
      <c r="Z997" s="7" t="n">
        <v>0</v>
      </c>
      <c r="AA997" s="7" t="str">
        <f aca="false">IF(Y997&gt;Z997,"Win",IF(Y997&lt;Z997,"Loss","Draw"))</f>
        <v>Win</v>
      </c>
      <c r="AB997" s="7" t="s">
        <v>99</v>
      </c>
      <c r="AC997" s="7" t="s">
        <v>99</v>
      </c>
      <c r="AD997" s="7" t="s">
        <v>2786</v>
      </c>
      <c r="AE997" s="7" t="s">
        <v>742</v>
      </c>
      <c r="AF997" s="7" t="str">
        <f aca="false">IF(AD997&lt;AE997,AD997,AE997)</f>
        <v>Archer Queen, Cannon, Earthquake, Fire Spirit, Royal Delivery, Royal Hogs, Skeletons, The Log</v>
      </c>
      <c r="AG997" s="7" t="str">
        <f aca="false">IF(AD997&lt;AE997,AE997,AD997)</f>
        <v>Berserker, Giant Snowball, Goblin Demolisher, Goblin Drill, Ice Spirit, Knight, Poison, Tesla</v>
      </c>
      <c r="AH997" s="7" t="str">
        <f aca="false">IF(AD997=AF997,AA997,IF(AA997="Win","Loss",IF(AA997="Loss","Win","Draw")))</f>
        <v>Loss</v>
      </c>
      <c r="AI997" s="7" t="s">
        <v>102</v>
      </c>
    </row>
    <row r="998" customFormat="false" ht="15" hidden="false" customHeight="true" outlineLevel="0" collapsed="false">
      <c r="A998" s="7" t="s">
        <v>2784</v>
      </c>
      <c r="B998" s="7" t="n">
        <v>2</v>
      </c>
      <c r="C998" s="7" t="s">
        <v>1232</v>
      </c>
      <c r="D998" s="7" t="s">
        <v>1233</v>
      </c>
      <c r="E998" s="7" t="s">
        <v>2261</v>
      </c>
      <c r="F998" s="7" t="s">
        <v>2262</v>
      </c>
      <c r="G998" s="7" t="s">
        <v>2787</v>
      </c>
      <c r="H998" s="7" t="s">
        <v>81</v>
      </c>
      <c r="I998" s="7" t="s">
        <v>116</v>
      </c>
      <c r="J998" s="7" t="s">
        <v>213</v>
      </c>
      <c r="K998" s="7" t="s">
        <v>114</v>
      </c>
      <c r="L998" s="7" t="s">
        <v>93</v>
      </c>
      <c r="M998" s="7" t="s">
        <v>94</v>
      </c>
      <c r="N998" s="7" t="s">
        <v>176</v>
      </c>
      <c r="O998" s="7" t="s">
        <v>118</v>
      </c>
      <c r="P998" s="7" t="s">
        <v>117</v>
      </c>
      <c r="Q998" s="7" t="s">
        <v>169</v>
      </c>
      <c r="R998" s="7" t="s">
        <v>199</v>
      </c>
      <c r="S998" s="7" t="s">
        <v>200</v>
      </c>
      <c r="T998" s="7" t="s">
        <v>91</v>
      </c>
      <c r="U998" s="7" t="s">
        <v>136</v>
      </c>
      <c r="V998" s="7" t="s">
        <v>191</v>
      </c>
      <c r="W998" s="7" t="s">
        <v>154</v>
      </c>
      <c r="X998" s="7" t="s">
        <v>336</v>
      </c>
      <c r="Y998" s="7" t="n">
        <v>1</v>
      </c>
      <c r="Z998" s="7" t="n">
        <v>0</v>
      </c>
      <c r="AA998" s="7" t="str">
        <f aca="false">IF(Y998&gt;Z998,"Win",IF(Y998&lt;Z998,"Loss","Draw"))</f>
        <v>Win</v>
      </c>
      <c r="AB998" s="7" t="s">
        <v>99</v>
      </c>
      <c r="AC998" s="7" t="s">
        <v>99</v>
      </c>
      <c r="AD998" s="7" t="s">
        <v>608</v>
      </c>
      <c r="AE998" s="7" t="s">
        <v>778</v>
      </c>
      <c r="AF998" s="7" t="str">
        <f aca="false">IF(AD998&lt;AE998,AD998,AE998)</f>
        <v>Baby Dragon, Barbarian Barrel, Goblin Cage, Golden Knight, Golem, Ice Wizard, Lightning, Tornado</v>
      </c>
      <c r="AG998" s="7" t="str">
        <f aca="false">IF(AD998&lt;AE998,AE998,AD998)</f>
        <v>Bowler, Dart Goblin, Electro Spirit, Fireball, Minions, Mortar, Rascals, Skeleton Barrel</v>
      </c>
      <c r="AH998" s="7" t="str">
        <f aca="false">IF(AD998=AF998,AA998,IF(AA998="Win","Loss",IF(AA998="Loss","Win","Draw")))</f>
        <v>Loss</v>
      </c>
      <c r="AI998" s="7" t="s">
        <v>102</v>
      </c>
    </row>
    <row r="999" customFormat="false" ht="15" hidden="false" customHeight="true" outlineLevel="0" collapsed="false">
      <c r="A999" s="7" t="s">
        <v>2788</v>
      </c>
      <c r="B999" s="7" t="n">
        <v>1</v>
      </c>
      <c r="C999" s="7" t="s">
        <v>1232</v>
      </c>
      <c r="D999" s="7" t="s">
        <v>1233</v>
      </c>
      <c r="E999" s="7" t="s">
        <v>2261</v>
      </c>
      <c r="F999" s="7" t="s">
        <v>2262</v>
      </c>
      <c r="G999" s="7" t="s">
        <v>2789</v>
      </c>
      <c r="H999" s="7" t="s">
        <v>1394</v>
      </c>
      <c r="I999" s="7" t="s">
        <v>375</v>
      </c>
      <c r="J999" s="7" t="s">
        <v>145</v>
      </c>
      <c r="K999" s="7" t="s">
        <v>84</v>
      </c>
      <c r="L999" s="7" t="s">
        <v>336</v>
      </c>
      <c r="M999" s="7" t="s">
        <v>202</v>
      </c>
      <c r="N999" s="7" t="s">
        <v>226</v>
      </c>
      <c r="O999" s="7" t="s">
        <v>149</v>
      </c>
      <c r="P999" s="7" t="s">
        <v>327</v>
      </c>
      <c r="Q999" s="7" t="s">
        <v>82</v>
      </c>
      <c r="R999" s="7" t="s">
        <v>181</v>
      </c>
      <c r="S999" s="7" t="s">
        <v>90</v>
      </c>
      <c r="T999" s="7" t="s">
        <v>94</v>
      </c>
      <c r="U999" s="7" t="s">
        <v>95</v>
      </c>
      <c r="V999" s="7" t="s">
        <v>167</v>
      </c>
      <c r="W999" s="7" t="s">
        <v>149</v>
      </c>
      <c r="X999" s="7" t="s">
        <v>202</v>
      </c>
      <c r="Y999" s="7" t="n">
        <v>0</v>
      </c>
      <c r="Z999" s="7" t="n">
        <v>1</v>
      </c>
      <c r="AA999" s="7" t="str">
        <f aca="false">IF(Y999&gt;Z999,"Win",IF(Y999&lt;Z999,"Loss","Draw"))</f>
        <v>Loss</v>
      </c>
      <c r="AB999" s="7" t="s">
        <v>99</v>
      </c>
      <c r="AC999" s="7" t="s">
        <v>99</v>
      </c>
      <c r="AD999" s="7" t="s">
        <v>1812</v>
      </c>
      <c r="AE999" s="7" t="s">
        <v>2790</v>
      </c>
      <c r="AF999" s="7" t="str">
        <f aca="false">IF(AD999&lt;AE999,AD999,AE999)</f>
        <v>Archers, Fireball, Fisherman, Monk, Royal Giant, The Log, Tombstone, Zappies</v>
      </c>
      <c r="AG999" s="7" t="str">
        <f aca="false">IF(AD999&lt;AE999,AE999,AD999)</f>
        <v>Balloon, Executioner, Giant Skeleton, Giant Snowball, Miner, Tombstone, Tornado, Zappies</v>
      </c>
      <c r="AH999" s="7" t="str">
        <f aca="false">IF(AD999=AF999,AA999,IF(AA999="Win","Loss",IF(AA999="Loss","Win","Draw")))</f>
        <v>Win</v>
      </c>
      <c r="AI999" s="7" t="s">
        <v>102</v>
      </c>
    </row>
    <row r="1000" customFormat="false" ht="15" hidden="false" customHeight="true" outlineLevel="0" collapsed="false">
      <c r="A1000" s="7" t="s">
        <v>2788</v>
      </c>
      <c r="B1000" s="7" t="n">
        <v>2</v>
      </c>
      <c r="C1000" s="7" t="s">
        <v>1232</v>
      </c>
      <c r="D1000" s="7" t="s">
        <v>1233</v>
      </c>
      <c r="E1000" s="7" t="s">
        <v>2261</v>
      </c>
      <c r="F1000" s="7" t="s">
        <v>2262</v>
      </c>
      <c r="G1000" s="7" t="s">
        <v>2791</v>
      </c>
      <c r="H1000" s="7" t="s">
        <v>1394</v>
      </c>
      <c r="I1000" s="7" t="s">
        <v>433</v>
      </c>
      <c r="J1000" s="7" t="s">
        <v>232</v>
      </c>
      <c r="K1000" s="7" t="s">
        <v>142</v>
      </c>
      <c r="L1000" s="7" t="s">
        <v>144</v>
      </c>
      <c r="M1000" s="7" t="s">
        <v>334</v>
      </c>
      <c r="N1000" s="7" t="s">
        <v>167</v>
      </c>
      <c r="O1000" s="7" t="s">
        <v>97</v>
      </c>
      <c r="P1000" s="7" t="s">
        <v>143</v>
      </c>
      <c r="Q1000" s="7" t="s">
        <v>176</v>
      </c>
      <c r="R1000" s="7" t="s">
        <v>232</v>
      </c>
      <c r="S1000" s="7" t="s">
        <v>142</v>
      </c>
      <c r="T1000" s="7" t="s">
        <v>87</v>
      </c>
      <c r="U1000" s="7" t="s">
        <v>113</v>
      </c>
      <c r="V1000" s="7" t="s">
        <v>111</v>
      </c>
      <c r="W1000" s="7" t="s">
        <v>143</v>
      </c>
      <c r="X1000" s="7" t="s">
        <v>120</v>
      </c>
      <c r="Y1000" s="7" t="n">
        <v>0</v>
      </c>
      <c r="Z1000" s="7" t="n">
        <v>1</v>
      </c>
      <c r="AA1000" s="7" t="str">
        <f aca="false">IF(Y1000&gt;Z1000,"Win",IF(Y1000&lt;Z1000,"Loss","Draw"))</f>
        <v>Loss</v>
      </c>
      <c r="AB1000" s="7" t="s">
        <v>99</v>
      </c>
      <c r="AC1000" s="7" t="s">
        <v>99</v>
      </c>
      <c r="AD1000" s="7" t="s">
        <v>2792</v>
      </c>
      <c r="AE1000" s="7" t="s">
        <v>234</v>
      </c>
      <c r="AF1000" s="7" t="str">
        <f aca="false">IF(AD1000&lt;AE1000,AD1000,AE1000)</f>
        <v>Berserker, Bomb Tower, Dart Goblin, Fire Spirit, Goblin Barrel, Ice Spirit, Mighty Miner, Royal Delivery</v>
      </c>
      <c r="AG1000" s="7" t="str">
        <f aca="false">IF(AD1000&lt;AE1000,AE1000,AD1000)</f>
        <v>Goblin Barrel, Ice Spirit, Mighty Miner, Princess, Rocket, Skeletons, Tesla, The Log</v>
      </c>
      <c r="AH1000" s="7" t="str">
        <f aca="false">IF(AD1000=AF1000,AA1000,IF(AA1000="Win","Loss",IF(AA1000="Loss","Win","Draw")))</f>
        <v>Win</v>
      </c>
      <c r="AI1000" s="7" t="s">
        <v>102</v>
      </c>
    </row>
    <row r="1001" customFormat="false" ht="15" hidden="false" customHeight="true" outlineLevel="0" collapsed="false">
      <c r="A1001" s="5" t="s">
        <v>2793</v>
      </c>
      <c r="B1001" s="5" t="n">
        <v>1</v>
      </c>
      <c r="C1001" s="5" t="s">
        <v>1232</v>
      </c>
      <c r="D1001" s="5" t="s">
        <v>1233</v>
      </c>
      <c r="E1001" s="5" t="s">
        <v>2794</v>
      </c>
      <c r="F1001" s="5" t="s">
        <v>2795</v>
      </c>
      <c r="G1001" s="5" t="s">
        <v>2796</v>
      </c>
      <c r="H1001" s="5" t="s">
        <v>408</v>
      </c>
      <c r="I1001" s="5" t="s">
        <v>132</v>
      </c>
      <c r="J1001" s="5" t="s">
        <v>91</v>
      </c>
      <c r="K1001" s="5" t="s">
        <v>200</v>
      </c>
      <c r="L1001" s="5" t="s">
        <v>90</v>
      </c>
      <c r="M1001" s="5" t="s">
        <v>365</v>
      </c>
      <c r="N1001" s="5" t="s">
        <v>94</v>
      </c>
      <c r="O1001" s="5" t="s">
        <v>174</v>
      </c>
      <c r="P1001" s="5" t="s">
        <v>93</v>
      </c>
      <c r="Q1001" s="5" t="s">
        <v>92</v>
      </c>
      <c r="R1001" s="5" t="s">
        <v>244</v>
      </c>
      <c r="S1001" s="5" t="s">
        <v>199</v>
      </c>
      <c r="T1001" s="5" t="s">
        <v>134</v>
      </c>
      <c r="U1001" s="5" t="s">
        <v>91</v>
      </c>
      <c r="V1001" s="5" t="s">
        <v>159</v>
      </c>
      <c r="W1001" s="5" t="s">
        <v>245</v>
      </c>
      <c r="X1001" s="5" t="s">
        <v>174</v>
      </c>
      <c r="Y1001" s="5" t="n">
        <v>0</v>
      </c>
      <c r="Z1001" s="5" t="n">
        <v>1</v>
      </c>
      <c r="AA1001" s="5" t="str">
        <f aca="false">IF(Y1001&gt;Z1001,"Win",IF(Y1001&lt;Z1001,"Loss","Draw"))</f>
        <v>Loss</v>
      </c>
      <c r="AB1001" s="5" t="s">
        <v>98</v>
      </c>
      <c r="AC1001" s="5" t="s">
        <v>99</v>
      </c>
      <c r="AD1001" s="5" t="s">
        <v>488</v>
      </c>
      <c r="AE1001" s="5" t="s">
        <v>2797</v>
      </c>
      <c r="AF1001" s="5" t="str">
        <f aca="false">IF(AD1001&lt;AE1001,AD1001,AE1001)</f>
        <v>Barbarian Barrel, Electro Spirit, Fireball, Goblin Cage, Heal Spirit, Lumberjack, Phoenix, Royal Giant</v>
      </c>
      <c r="AG1001" s="5" t="str">
        <f aca="false">IF(AD1001&lt;AE1001,AE1001,AD1001)</f>
        <v>Barbarian Barrel, Elite Barbarians, Elixir Collector, Golden Knight, Heal Spirit, Ice Golem, Royal Ghost, Three Musketeers</v>
      </c>
      <c r="AH1001" s="5" t="str">
        <f aca="false">IF(AD1001=AF1001,AA1001,IF(AA1001="Win","Loss",IF(AA1001="Loss","Win","Draw")))</f>
        <v>Loss</v>
      </c>
      <c r="AI1001" s="5" t="s">
        <v>102</v>
      </c>
    </row>
    <row r="1002" customFormat="false" ht="15" hidden="false" customHeight="true" outlineLevel="0" collapsed="false">
      <c r="A1002" s="5" t="s">
        <v>2798</v>
      </c>
      <c r="B1002" s="5" t="n">
        <v>1</v>
      </c>
      <c r="C1002" s="5" t="s">
        <v>1232</v>
      </c>
      <c r="D1002" s="5" t="s">
        <v>1233</v>
      </c>
      <c r="E1002" s="5" t="s">
        <v>2799</v>
      </c>
      <c r="F1002" s="5" t="s">
        <v>2800</v>
      </c>
      <c r="G1002" s="5" t="s">
        <v>2801</v>
      </c>
      <c r="H1002" s="5" t="s">
        <v>372</v>
      </c>
      <c r="I1002" s="5" t="s">
        <v>82</v>
      </c>
      <c r="J1002" s="5" t="s">
        <v>128</v>
      </c>
      <c r="K1002" s="5" t="s">
        <v>84</v>
      </c>
      <c r="L1002" s="5" t="s">
        <v>85</v>
      </c>
      <c r="M1002" s="5" t="s">
        <v>86</v>
      </c>
      <c r="N1002" s="5" t="s">
        <v>88</v>
      </c>
      <c r="O1002" s="5" t="s">
        <v>115</v>
      </c>
      <c r="P1002" s="5" t="s">
        <v>89</v>
      </c>
      <c r="Q1002" s="5" t="s">
        <v>169</v>
      </c>
      <c r="R1002" s="5" t="s">
        <v>157</v>
      </c>
      <c r="S1002" s="5" t="s">
        <v>1695</v>
      </c>
      <c r="T1002" s="5" t="s">
        <v>257</v>
      </c>
      <c r="U1002" s="5" t="s">
        <v>606</v>
      </c>
      <c r="V1002" s="5" t="s">
        <v>1512</v>
      </c>
      <c r="W1002" s="5" t="s">
        <v>110</v>
      </c>
      <c r="X1002" s="5" t="s">
        <v>336</v>
      </c>
      <c r="Y1002" s="5" t="n">
        <v>1</v>
      </c>
      <c r="Z1002" s="5" t="n">
        <v>0</v>
      </c>
      <c r="AA1002" s="5" t="str">
        <f aca="false">IF(Y1002&gt;Z1002,"Win",IF(Y1002&lt;Z1002,"Loss","Draw"))</f>
        <v>Win</v>
      </c>
      <c r="AB1002" s="5" t="s">
        <v>98</v>
      </c>
      <c r="AC1002" s="5" t="s">
        <v>99</v>
      </c>
      <c r="AD1002" s="5" t="s">
        <v>2802</v>
      </c>
      <c r="AE1002" s="5" t="s">
        <v>2803</v>
      </c>
      <c r="AF1002" s="5" t="str">
        <f aca="false">IF(AD1002&lt;AE1002,AD1002,AE1002)</f>
        <v>Archers, Giant Snowball, Goblin Demolisher, Goblin Hut, Goblins, Graveyard, Knight, Poison</v>
      </c>
      <c r="AG1002" s="5" t="str">
        <f aca="false">IF(AD1002&lt;AE1002,AE1002,AD1002)</f>
        <v>Baby Dragon, Battle Healer, Electro Dragon, Elixir Golem, Guards, Mini P.E.K.K.A, Tornado, Vines</v>
      </c>
      <c r="AH1002" s="5" t="str">
        <f aca="false">IF(AD1002=AF1002,AA1002,IF(AA1002="Win","Loss",IF(AA1002="Loss","Win","Draw")))</f>
        <v>Win</v>
      </c>
      <c r="AI1002" s="5" t="s">
        <v>102</v>
      </c>
    </row>
    <row r="1003" customFormat="false" ht="15" hidden="false" customHeight="true" outlineLevel="0" collapsed="false">
      <c r="A1003" s="5" t="s">
        <v>2804</v>
      </c>
      <c r="B1003" s="5" t="n">
        <v>1</v>
      </c>
      <c r="C1003" s="5" t="s">
        <v>1232</v>
      </c>
      <c r="D1003" s="5" t="s">
        <v>1233</v>
      </c>
      <c r="E1003" s="5" t="s">
        <v>2805</v>
      </c>
      <c r="F1003" s="5" t="s">
        <v>2806</v>
      </c>
      <c r="G1003" s="5" t="s">
        <v>2807</v>
      </c>
      <c r="H1003" s="5" t="s">
        <v>216</v>
      </c>
      <c r="I1003" s="5" t="s">
        <v>140</v>
      </c>
      <c r="J1003" s="5" t="s">
        <v>141</v>
      </c>
      <c r="K1003" s="5" t="s">
        <v>225</v>
      </c>
      <c r="L1003" s="5" t="s">
        <v>226</v>
      </c>
      <c r="M1003" s="5" t="s">
        <v>109</v>
      </c>
      <c r="N1003" s="5" t="s">
        <v>111</v>
      </c>
      <c r="O1003" s="5" t="s">
        <v>120</v>
      </c>
      <c r="P1003" s="5" t="s">
        <v>144</v>
      </c>
      <c r="Q1003" s="5" t="s">
        <v>210</v>
      </c>
      <c r="R1003" s="5" t="s">
        <v>199</v>
      </c>
      <c r="S1003" s="5" t="s">
        <v>239</v>
      </c>
      <c r="T1003" s="5" t="s">
        <v>393</v>
      </c>
      <c r="U1003" s="5" t="s">
        <v>112</v>
      </c>
      <c r="V1003" s="5" t="s">
        <v>240</v>
      </c>
      <c r="W1003" s="5" t="s">
        <v>227</v>
      </c>
      <c r="X1003" s="5" t="s">
        <v>146</v>
      </c>
      <c r="Y1003" s="5" t="n">
        <v>0</v>
      </c>
      <c r="Z1003" s="5" t="n">
        <v>1</v>
      </c>
      <c r="AA1003" s="5" t="str">
        <f aca="false">IF(Y1003&gt;Z1003,"Win",IF(Y1003&lt;Z1003,"Loss","Draw"))</f>
        <v>Loss</v>
      </c>
      <c r="AB1003" s="5" t="s">
        <v>98</v>
      </c>
      <c r="AC1003" s="5" t="s">
        <v>99</v>
      </c>
      <c r="AD1003" s="5" t="s">
        <v>2808</v>
      </c>
      <c r="AE1003" s="5" t="s">
        <v>395</v>
      </c>
      <c r="AF1003" s="5" t="str">
        <f aca="false">IF(AD1003&lt;AE1003,AD1003,AE1003)</f>
        <v>Arrows, Bandit, Battle Ram, Electro Wizard, Golden Knight, Mega Knight, Mother Witch, Skeleton Dragons</v>
      </c>
      <c r="AG1003" s="5" t="str">
        <f aca="false">IF(AD1003&lt;AE1003,AE1003,AD1003)</f>
        <v>Bats, Fire Spirit, Magic Archer, Miner, Ronin, Royal Delivery, Tesla, Wall Breakers</v>
      </c>
      <c r="AH1003" s="5" t="str">
        <f aca="false">IF(AD1003=AF1003,AA1003,IF(AA1003="Win","Loss",IF(AA1003="Loss","Win","Draw")))</f>
        <v>Win</v>
      </c>
      <c r="AI1003" s="5" t="s">
        <v>102</v>
      </c>
    </row>
    <row r="1004" customFormat="false" ht="15" hidden="false" customHeight="true" outlineLevel="0" collapsed="false">
      <c r="A1004" s="7" t="s">
        <v>2809</v>
      </c>
      <c r="B1004" s="7" t="n">
        <v>1</v>
      </c>
      <c r="C1004" s="7" t="s">
        <v>1232</v>
      </c>
      <c r="D1004" s="7" t="s">
        <v>1233</v>
      </c>
      <c r="E1004" s="7" t="s">
        <v>2805</v>
      </c>
      <c r="F1004" s="7" t="s">
        <v>2806</v>
      </c>
      <c r="G1004" s="7" t="s">
        <v>2810</v>
      </c>
      <c r="H1004" s="7" t="s">
        <v>216</v>
      </c>
      <c r="I1004" s="7" t="s">
        <v>142</v>
      </c>
      <c r="J1004" s="7" t="s">
        <v>115</v>
      </c>
      <c r="K1004" s="7" t="s">
        <v>176</v>
      </c>
      <c r="L1004" s="7" t="s">
        <v>109</v>
      </c>
      <c r="M1004" s="7" t="s">
        <v>111</v>
      </c>
      <c r="N1004" s="7" t="s">
        <v>113</v>
      </c>
      <c r="O1004" s="7" t="s">
        <v>143</v>
      </c>
      <c r="P1004" s="7" t="s">
        <v>120</v>
      </c>
      <c r="Q1004" s="7" t="s">
        <v>132</v>
      </c>
      <c r="R1004" s="7" t="s">
        <v>199</v>
      </c>
      <c r="S1004" s="7" t="s">
        <v>169</v>
      </c>
      <c r="T1004" s="7" t="s">
        <v>327</v>
      </c>
      <c r="U1004" s="7" t="s">
        <v>231</v>
      </c>
      <c r="V1004" s="7" t="s">
        <v>227</v>
      </c>
      <c r="W1004" s="7" t="s">
        <v>95</v>
      </c>
      <c r="X1004" s="7" t="s">
        <v>112</v>
      </c>
      <c r="Y1004" s="7" t="n">
        <v>1</v>
      </c>
      <c r="Z1004" s="7" t="n">
        <v>0</v>
      </c>
      <c r="AA1004" s="7" t="str">
        <f aca="false">IF(Y1004&gt;Z1004,"Win",IF(Y1004&lt;Z1004,"Loss","Draw"))</f>
        <v>Win</v>
      </c>
      <c r="AB1004" s="7" t="s">
        <v>99</v>
      </c>
      <c r="AC1004" s="7" t="s">
        <v>99</v>
      </c>
      <c r="AD1004" s="7" t="s">
        <v>1003</v>
      </c>
      <c r="AE1004" s="7" t="s">
        <v>2811</v>
      </c>
      <c r="AF1004" s="7" t="str">
        <f aca="false">IF(AD1004&lt;AE1004,AD1004,AE1004)</f>
        <v>Arrows, Baby Dragon, Fisherman, Giant Skeleton, Golden Knight, Lumberjack, Mother Witch, Ram Rider</v>
      </c>
      <c r="AG1004" s="7" t="str">
        <f aca="false">IF(AD1004&lt;AE1004,AE1004,AD1004)</f>
        <v>Bomb Tower, Dart Goblin, Fire Spirit, Goblin Barrel, Goblins, Ice Spirit, Ronin, Royal Delivery</v>
      </c>
      <c r="AH1004" s="7" t="str">
        <f aca="false">IF(AD1004=AF1004,AA1004,IF(AA1004="Win","Loss",IF(AA1004="Loss","Win","Draw")))</f>
        <v>Loss</v>
      </c>
      <c r="AI1004" s="7" t="s">
        <v>102</v>
      </c>
    </row>
    <row r="1005" customFormat="false" ht="15" hidden="false" customHeight="true" outlineLevel="0" collapsed="false">
      <c r="A1005" s="7" t="s">
        <v>2809</v>
      </c>
      <c r="B1005" s="7" t="n">
        <v>2</v>
      </c>
      <c r="C1005" s="7" t="s">
        <v>1232</v>
      </c>
      <c r="D1005" s="7" t="s">
        <v>1233</v>
      </c>
      <c r="E1005" s="7" t="s">
        <v>2805</v>
      </c>
      <c r="F1005" s="7" t="s">
        <v>2806</v>
      </c>
      <c r="G1005" s="7" t="s">
        <v>2812</v>
      </c>
      <c r="H1005" s="7" t="s">
        <v>216</v>
      </c>
      <c r="I1005" s="7" t="s">
        <v>142</v>
      </c>
      <c r="J1005" s="7" t="s">
        <v>115</v>
      </c>
      <c r="K1005" s="7" t="s">
        <v>176</v>
      </c>
      <c r="L1005" s="7" t="s">
        <v>109</v>
      </c>
      <c r="M1005" s="7" t="s">
        <v>111</v>
      </c>
      <c r="N1005" s="7" t="s">
        <v>113</v>
      </c>
      <c r="O1005" s="7" t="s">
        <v>143</v>
      </c>
      <c r="P1005" s="7" t="s">
        <v>120</v>
      </c>
      <c r="Q1005" s="7" t="s">
        <v>239</v>
      </c>
      <c r="R1005" s="7" t="s">
        <v>180</v>
      </c>
      <c r="S1005" s="7" t="s">
        <v>132</v>
      </c>
      <c r="T1005" s="7" t="s">
        <v>327</v>
      </c>
      <c r="U1005" s="7" t="s">
        <v>393</v>
      </c>
      <c r="V1005" s="7" t="s">
        <v>257</v>
      </c>
      <c r="W1005" s="7" t="s">
        <v>227</v>
      </c>
      <c r="X1005" s="7" t="s">
        <v>91</v>
      </c>
      <c r="Y1005" s="7" t="n">
        <v>2</v>
      </c>
      <c r="Z1005" s="7" t="n">
        <v>0</v>
      </c>
      <c r="AA1005" s="7" t="str">
        <f aca="false">IF(Y1005&gt;Z1005,"Win",IF(Y1005&lt;Z1005,"Loss","Draw"))</f>
        <v>Win</v>
      </c>
      <c r="AB1005" s="7" t="s">
        <v>99</v>
      </c>
      <c r="AC1005" s="7" t="s">
        <v>98</v>
      </c>
      <c r="AD1005" s="7" t="s">
        <v>1003</v>
      </c>
      <c r="AE1005" s="7" t="s">
        <v>2813</v>
      </c>
      <c r="AF1005" s="7" t="str">
        <f aca="false">IF(AD1005&lt;AE1005,AD1005,AE1005)</f>
        <v>Barbarian Barrel, Battle Ram, Electro Wizard, Giant Skeleton, Lumberjack, Mother Witch, Vines, Wizard</v>
      </c>
      <c r="AG1005" s="7" t="str">
        <f aca="false">IF(AD1005&lt;AE1005,AE1005,AD1005)</f>
        <v>Bomb Tower, Dart Goblin, Fire Spirit, Goblin Barrel, Goblins, Ice Spirit, Ronin, Royal Delivery</v>
      </c>
      <c r="AH1005" s="7" t="str">
        <f aca="false">IF(AD1005=AF1005,AA1005,IF(AA1005="Win","Loss",IF(AA1005="Loss","Win","Draw")))</f>
        <v>Loss</v>
      </c>
      <c r="AI1005" s="7" t="s">
        <v>102</v>
      </c>
    </row>
    <row r="1006" customFormat="false" ht="15" hidden="false" customHeight="true" outlineLevel="0" collapsed="false">
      <c r="A1006" s="7" t="s">
        <v>2814</v>
      </c>
      <c r="B1006" s="7" t="n">
        <v>1</v>
      </c>
      <c r="C1006" s="7" t="s">
        <v>1232</v>
      </c>
      <c r="D1006" s="7" t="s">
        <v>1233</v>
      </c>
      <c r="E1006" s="7" t="s">
        <v>2805</v>
      </c>
      <c r="F1006" s="7" t="s">
        <v>2806</v>
      </c>
      <c r="G1006" s="7" t="s">
        <v>2815</v>
      </c>
      <c r="H1006" s="7" t="s">
        <v>216</v>
      </c>
      <c r="I1006" s="7" t="s">
        <v>90</v>
      </c>
      <c r="J1006" s="7" t="s">
        <v>91</v>
      </c>
      <c r="K1006" s="7" t="s">
        <v>96</v>
      </c>
      <c r="L1006" s="7" t="s">
        <v>97</v>
      </c>
      <c r="M1006" s="7" t="s">
        <v>109</v>
      </c>
      <c r="N1006" s="7" t="s">
        <v>95</v>
      </c>
      <c r="O1006" s="7" t="s">
        <v>93</v>
      </c>
      <c r="P1006" s="7" t="s">
        <v>94</v>
      </c>
      <c r="Q1006" s="7" t="s">
        <v>239</v>
      </c>
      <c r="R1006" s="7" t="s">
        <v>180</v>
      </c>
      <c r="S1006" s="7" t="s">
        <v>132</v>
      </c>
      <c r="T1006" s="7" t="s">
        <v>327</v>
      </c>
      <c r="U1006" s="7" t="s">
        <v>393</v>
      </c>
      <c r="V1006" s="7" t="s">
        <v>257</v>
      </c>
      <c r="W1006" s="7" t="s">
        <v>227</v>
      </c>
      <c r="X1006" s="7" t="s">
        <v>91</v>
      </c>
      <c r="Y1006" s="7" t="n">
        <v>3</v>
      </c>
      <c r="Z1006" s="7" t="n">
        <v>0</v>
      </c>
      <c r="AA1006" s="7" t="str">
        <f aca="false">IF(Y1006&gt;Z1006,"Win",IF(Y1006&lt;Z1006,"Loss","Draw"))</f>
        <v>Win</v>
      </c>
      <c r="AB1006" s="7" t="s">
        <v>99</v>
      </c>
      <c r="AC1006" s="7" t="s">
        <v>99</v>
      </c>
      <c r="AD1006" s="7" t="s">
        <v>1522</v>
      </c>
      <c r="AE1006" s="7" t="s">
        <v>2813</v>
      </c>
      <c r="AF1006" s="7" t="str">
        <f aca="false">IF(AD1006&lt;AE1006,AD1006,AE1006)</f>
        <v>Barbarian Barrel, Battle Ram, Electro Wizard, Giant Skeleton, Lumberjack, Mother Witch, Vines, Wizard</v>
      </c>
      <c r="AG1006" s="7" t="str">
        <f aca="false">IF(AD1006&lt;AE1006,AE1006,AD1006)</f>
        <v>Barbarian Barrel, Electro Spirit, Fireball, Fisherman, Hunter, Ronin, Royal Giant, Skeletons</v>
      </c>
      <c r="AH1006" s="7" t="str">
        <f aca="false">IF(AD1006=AF1006,AA1006,IF(AA1006="Win","Loss",IF(AA1006="Loss","Win","Draw")))</f>
        <v>Loss</v>
      </c>
      <c r="AI1006" s="7" t="s">
        <v>102</v>
      </c>
    </row>
    <row r="1007" customFormat="false" ht="15" hidden="false" customHeight="true" outlineLevel="0" collapsed="false">
      <c r="A1007" s="5" t="s">
        <v>2816</v>
      </c>
      <c r="B1007" s="5" t="n">
        <v>1</v>
      </c>
      <c r="C1007" s="5" t="s">
        <v>1232</v>
      </c>
      <c r="D1007" s="5" t="s">
        <v>1233</v>
      </c>
      <c r="E1007" s="5" t="s">
        <v>1061</v>
      </c>
      <c r="F1007" s="5" t="s">
        <v>1062</v>
      </c>
      <c r="G1007" s="5" t="s">
        <v>1234</v>
      </c>
      <c r="H1007" s="5" t="s">
        <v>81</v>
      </c>
      <c r="I1007" s="5" t="s">
        <v>239</v>
      </c>
      <c r="J1007" s="5" t="s">
        <v>180</v>
      </c>
      <c r="K1007" s="5" t="s">
        <v>92</v>
      </c>
      <c r="L1007" s="5" t="s">
        <v>327</v>
      </c>
      <c r="M1007" s="5" t="s">
        <v>227</v>
      </c>
      <c r="N1007" s="5" t="s">
        <v>202</v>
      </c>
      <c r="O1007" s="5" t="s">
        <v>257</v>
      </c>
      <c r="P1007" s="5" t="s">
        <v>91</v>
      </c>
      <c r="Q1007" s="5" t="s">
        <v>142</v>
      </c>
      <c r="R1007" s="5" t="s">
        <v>141</v>
      </c>
      <c r="S1007" s="5" t="s">
        <v>140</v>
      </c>
      <c r="T1007" s="5" t="s">
        <v>120</v>
      </c>
      <c r="U1007" s="5" t="s">
        <v>111</v>
      </c>
      <c r="V1007" s="5" t="s">
        <v>143</v>
      </c>
      <c r="W1007" s="5" t="s">
        <v>87</v>
      </c>
      <c r="X1007" s="5" t="s">
        <v>113</v>
      </c>
      <c r="Y1007" s="5" t="n">
        <v>1</v>
      </c>
      <c r="Z1007" s="5" t="n">
        <v>0</v>
      </c>
      <c r="AA1007" s="5" t="str">
        <f aca="false">IF(Y1007&gt;Z1007,"Win",IF(Y1007&lt;Z1007,"Loss","Draw"))</f>
        <v>Win</v>
      </c>
      <c r="AB1007" s="5" t="s">
        <v>98</v>
      </c>
      <c r="AC1007" s="5" t="s">
        <v>99</v>
      </c>
      <c r="AD1007" s="5" t="s">
        <v>614</v>
      </c>
      <c r="AE1007" s="5" t="s">
        <v>351</v>
      </c>
      <c r="AF1007" s="5" t="str">
        <f aca="false">IF(AD1007&lt;AE1007,AD1007,AE1007)</f>
        <v>Barbarian Barrel, Battle Ram, Giant Skeleton, Mother Witch, Royal Ghost, Vines, Wizard, Zappies</v>
      </c>
      <c r="AG1007" s="5" t="str">
        <f aca="false">IF(AD1007&lt;AE1007,AE1007,AD1007)</f>
        <v>Berserker, Bomb Tower, Fire Spirit, Goblin Barrel, Ice Spirit, Magic Archer, Royal Delivery, Wall Breakers</v>
      </c>
      <c r="AH1007" s="5" t="str">
        <f aca="false">IF(AD1007=AF1007,AA1007,IF(AA1007="Win","Loss",IF(AA1007="Loss","Win","Draw")))</f>
        <v>Win</v>
      </c>
      <c r="AI1007" s="5" t="s">
        <v>102</v>
      </c>
    </row>
    <row r="1008" customFormat="false" ht="15" hidden="false" customHeight="true" outlineLevel="0" collapsed="false">
      <c r="A1008" s="5" t="s">
        <v>2816</v>
      </c>
      <c r="B1008" s="5" t="n">
        <v>2</v>
      </c>
      <c r="C1008" s="5" t="s">
        <v>1232</v>
      </c>
      <c r="D1008" s="5" t="s">
        <v>1233</v>
      </c>
      <c r="E1008" s="5" t="s">
        <v>1061</v>
      </c>
      <c r="F1008" s="5" t="s">
        <v>1062</v>
      </c>
      <c r="G1008" s="5" t="s">
        <v>1235</v>
      </c>
      <c r="H1008" s="5" t="s">
        <v>81</v>
      </c>
      <c r="I1008" s="5" t="s">
        <v>168</v>
      </c>
      <c r="J1008" s="5" t="s">
        <v>232</v>
      </c>
      <c r="K1008" s="5" t="s">
        <v>169</v>
      </c>
      <c r="L1008" s="5" t="s">
        <v>93</v>
      </c>
      <c r="M1008" s="5" t="s">
        <v>170</v>
      </c>
      <c r="N1008" s="5" t="s">
        <v>154</v>
      </c>
      <c r="O1008" s="5" t="s">
        <v>97</v>
      </c>
      <c r="P1008" s="5" t="s">
        <v>167</v>
      </c>
      <c r="Q1008" s="5" t="s">
        <v>200</v>
      </c>
      <c r="R1008" s="5" t="s">
        <v>91</v>
      </c>
      <c r="S1008" s="5" t="s">
        <v>132</v>
      </c>
      <c r="T1008" s="5" t="s">
        <v>90</v>
      </c>
      <c r="U1008" s="5" t="s">
        <v>154</v>
      </c>
      <c r="V1008" s="5" t="s">
        <v>93</v>
      </c>
      <c r="W1008" s="5" t="s">
        <v>174</v>
      </c>
      <c r="X1008" s="5" t="s">
        <v>365</v>
      </c>
      <c r="Y1008" s="5" t="n">
        <v>1</v>
      </c>
      <c r="Z1008" s="5" t="n">
        <v>0</v>
      </c>
      <c r="AA1008" s="5" t="str">
        <f aca="false">IF(Y1008&gt;Z1008,"Win",IF(Y1008&lt;Z1008,"Loss","Draw"))</f>
        <v>Win</v>
      </c>
      <c r="AB1008" s="5" t="s">
        <v>98</v>
      </c>
      <c r="AC1008" s="5" t="s">
        <v>99</v>
      </c>
      <c r="AD1008" s="5" t="s">
        <v>418</v>
      </c>
      <c r="AE1008" s="5" t="s">
        <v>715</v>
      </c>
      <c r="AF1008" s="5" t="str">
        <f aca="false">IF(AD1008&lt;AE1008,AD1008,AE1008)</f>
        <v>Baby Dragon, Cannon, Electro Spirit, Lightning, Mighty Miner, Royal Hogs, Skeletons, The Log</v>
      </c>
      <c r="AG1008" s="5" t="str">
        <f aca="false">IF(AD1008&lt;AE1008,AE1008,AD1008)</f>
        <v>Barbarian Barrel, Electro Spirit, Goblin Cage, Heal Spirit, Lightning, Lumberjack, Phoenix, Royal Giant</v>
      </c>
      <c r="AH1008" s="5" t="str">
        <f aca="false">IF(AD1008=AF1008,AA1008,IF(AA1008="Win","Loss",IF(AA1008="Loss","Win","Draw")))</f>
        <v>Win</v>
      </c>
      <c r="AI1008" s="5" t="s">
        <v>102</v>
      </c>
    </row>
    <row r="1009" customFormat="false" ht="15" hidden="false" customHeight="true" outlineLevel="0" collapsed="false">
      <c r="A1009" s="5" t="s">
        <v>2816</v>
      </c>
      <c r="B1009" s="5" t="n">
        <v>3</v>
      </c>
      <c r="C1009" s="5" t="s">
        <v>1232</v>
      </c>
      <c r="D1009" s="5" t="s">
        <v>1233</v>
      </c>
      <c r="E1009" s="5" t="s">
        <v>1061</v>
      </c>
      <c r="F1009" s="5" t="s">
        <v>1062</v>
      </c>
      <c r="G1009" s="5" t="s">
        <v>1236</v>
      </c>
      <c r="H1009" s="5" t="s">
        <v>81</v>
      </c>
      <c r="I1009" s="5" t="s">
        <v>287</v>
      </c>
      <c r="J1009" s="5" t="s">
        <v>108</v>
      </c>
      <c r="K1009" s="5" t="s">
        <v>142</v>
      </c>
      <c r="L1009" s="5" t="s">
        <v>84</v>
      </c>
      <c r="M1009" s="5" t="s">
        <v>433</v>
      </c>
      <c r="N1009" s="5" t="s">
        <v>655</v>
      </c>
      <c r="O1009" s="5" t="s">
        <v>113</v>
      </c>
      <c r="P1009" s="5" t="s">
        <v>114</v>
      </c>
      <c r="Q1009" s="5" t="s">
        <v>375</v>
      </c>
      <c r="R1009" s="5" t="s">
        <v>145</v>
      </c>
      <c r="S1009" s="5" t="s">
        <v>135</v>
      </c>
      <c r="T1009" s="5" t="s">
        <v>226</v>
      </c>
      <c r="U1009" s="5" t="s">
        <v>336</v>
      </c>
      <c r="V1009" s="5" t="s">
        <v>327</v>
      </c>
      <c r="W1009" s="5" t="s">
        <v>149</v>
      </c>
      <c r="X1009" s="5" t="s">
        <v>117</v>
      </c>
      <c r="Y1009" s="5" t="n">
        <v>0</v>
      </c>
      <c r="Z1009" s="5" t="n">
        <v>1</v>
      </c>
      <c r="AA1009" s="5" t="str">
        <f aca="false">IF(Y1009&gt;Z1009,"Win",IF(Y1009&lt;Z1009,"Loss","Draw"))</f>
        <v>Loss</v>
      </c>
      <c r="AB1009" s="5" t="s">
        <v>98</v>
      </c>
      <c r="AC1009" s="5" t="s">
        <v>99</v>
      </c>
      <c r="AD1009" s="5" t="s">
        <v>1238</v>
      </c>
      <c r="AE1009" s="5" t="s">
        <v>1237</v>
      </c>
      <c r="AF1009" s="5" t="str">
        <f aca="false">IF(AD1009&lt;AE1009,AD1009,AE1009)</f>
        <v>Archer Queen, Bomb Tower, Giant Snowball, Goblin Barrel, Goblin Gang, Princess, Skeleton Barrel, Valkyrie</v>
      </c>
      <c r="AG1009" s="5" t="str">
        <f aca="false">IF(AD1009&lt;AE1009,AE1009,AD1009)</f>
        <v>Balloon, Executioner, Giant Skeleton, Miner, Minions, Tombstone, Tornado, Zap</v>
      </c>
      <c r="AH1009" s="5" t="str">
        <f aca="false">IF(AD1009=AF1009,AA1009,IF(AA1009="Win","Loss",IF(AA1009="Loss","Win","Draw")))</f>
        <v>Loss</v>
      </c>
      <c r="AI1009" s="5" t="s">
        <v>102</v>
      </c>
    </row>
    <row r="1010" customFormat="false" ht="15" hidden="false" customHeight="true" outlineLevel="0" collapsed="false">
      <c r="A1010" s="7" t="s">
        <v>2817</v>
      </c>
      <c r="B1010" s="7" t="n">
        <v>1</v>
      </c>
      <c r="C1010" s="7" t="s">
        <v>1232</v>
      </c>
      <c r="D1010" s="7" t="s">
        <v>1233</v>
      </c>
      <c r="E1010" s="7" t="s">
        <v>1061</v>
      </c>
      <c r="F1010" s="7" t="s">
        <v>1062</v>
      </c>
      <c r="G1010" s="7" t="s">
        <v>1240</v>
      </c>
      <c r="H1010" s="7" t="s">
        <v>81</v>
      </c>
      <c r="I1010" s="7" t="s">
        <v>82</v>
      </c>
      <c r="J1010" s="7" t="s">
        <v>149</v>
      </c>
      <c r="K1010" s="7" t="s">
        <v>90</v>
      </c>
      <c r="L1010" s="7" t="s">
        <v>94</v>
      </c>
      <c r="M1010" s="7" t="s">
        <v>95</v>
      </c>
      <c r="N1010" s="7" t="s">
        <v>202</v>
      </c>
      <c r="O1010" s="7" t="s">
        <v>109</v>
      </c>
      <c r="P1010" s="7" t="s">
        <v>91</v>
      </c>
      <c r="Q1010" s="7" t="s">
        <v>114</v>
      </c>
      <c r="R1010" s="7" t="s">
        <v>115</v>
      </c>
      <c r="S1010" s="7" t="s">
        <v>116</v>
      </c>
      <c r="T1010" s="7" t="s">
        <v>119</v>
      </c>
      <c r="U1010" s="7" t="s">
        <v>94</v>
      </c>
      <c r="V1010" s="7" t="s">
        <v>117</v>
      </c>
      <c r="W1010" s="7" t="s">
        <v>118</v>
      </c>
      <c r="X1010" s="7" t="s">
        <v>91</v>
      </c>
      <c r="Y1010" s="7" t="n">
        <v>0</v>
      </c>
      <c r="Z1010" s="7" t="n">
        <v>1</v>
      </c>
      <c r="AA1010" s="7" t="str">
        <f aca="false">IF(Y1010&gt;Z1010,"Win",IF(Y1010&lt;Z1010,"Loss","Draw"))</f>
        <v>Loss</v>
      </c>
      <c r="AB1010" s="7" t="s">
        <v>99</v>
      </c>
      <c r="AC1010" s="7" t="s">
        <v>99</v>
      </c>
      <c r="AD1010" s="7" t="s">
        <v>1241</v>
      </c>
      <c r="AE1010" s="7" t="s">
        <v>185</v>
      </c>
      <c r="AF1010" s="7" t="str">
        <f aca="false">IF(AD1010&lt;AE1010,AD1010,AE1010)</f>
        <v>Archers, Barbarian Barrel, Fireball, Fisherman, Ronin, Royal Giant, Tombstone, Zappies</v>
      </c>
      <c r="AG1010" s="7" t="str">
        <f aca="false">IF(AD1010&lt;AE1010,AE1010,AD1010)</f>
        <v>Barbarian Barrel, Cannon Cart, Fireball, Goblins, Minions, Mortar, Rascals, Skeleton Barrel</v>
      </c>
      <c r="AH1010" s="7" t="str">
        <f aca="false">IF(AD1010=AF1010,AA1010,IF(AA1010="Win","Loss",IF(AA1010="Loss","Win","Draw")))</f>
        <v>Loss</v>
      </c>
      <c r="AI1010" s="7" t="s">
        <v>102</v>
      </c>
    </row>
    <row r="1011" customFormat="false" ht="15" hidden="false" customHeight="true" outlineLevel="0" collapsed="false">
      <c r="A1011" s="7" t="s">
        <v>2817</v>
      </c>
      <c r="B1011" s="7" t="n">
        <v>2</v>
      </c>
      <c r="C1011" s="7" t="s">
        <v>1232</v>
      </c>
      <c r="D1011" s="7" t="s">
        <v>1233</v>
      </c>
      <c r="E1011" s="7" t="s">
        <v>1061</v>
      </c>
      <c r="F1011" s="7" t="s">
        <v>1062</v>
      </c>
      <c r="G1011" s="7" t="s">
        <v>1242</v>
      </c>
      <c r="H1011" s="7" t="s">
        <v>81</v>
      </c>
      <c r="I1011" s="7" t="s">
        <v>239</v>
      </c>
      <c r="J1011" s="7" t="s">
        <v>199</v>
      </c>
      <c r="K1011" s="7" t="s">
        <v>210</v>
      </c>
      <c r="L1011" s="7" t="s">
        <v>393</v>
      </c>
      <c r="M1011" s="7" t="s">
        <v>227</v>
      </c>
      <c r="N1011" s="7" t="s">
        <v>240</v>
      </c>
      <c r="O1011" s="7" t="s">
        <v>146</v>
      </c>
      <c r="P1011" s="7" t="s">
        <v>112</v>
      </c>
      <c r="Q1011" s="7" t="s">
        <v>140</v>
      </c>
      <c r="R1011" s="7" t="s">
        <v>141</v>
      </c>
      <c r="S1011" s="7" t="s">
        <v>153</v>
      </c>
      <c r="T1011" s="7" t="s">
        <v>113</v>
      </c>
      <c r="U1011" s="7" t="s">
        <v>336</v>
      </c>
      <c r="V1011" s="7" t="s">
        <v>226</v>
      </c>
      <c r="W1011" s="7" t="s">
        <v>167</v>
      </c>
      <c r="X1011" s="7" t="s">
        <v>87</v>
      </c>
      <c r="Y1011" s="7" t="n">
        <v>1</v>
      </c>
      <c r="Z1011" s="7" t="n">
        <v>0</v>
      </c>
      <c r="AA1011" s="7" t="str">
        <f aca="false">IF(Y1011&gt;Z1011,"Win",IF(Y1011&lt;Z1011,"Loss","Draw"))</f>
        <v>Win</v>
      </c>
      <c r="AB1011" s="7" t="s">
        <v>99</v>
      </c>
      <c r="AC1011" s="7" t="s">
        <v>99</v>
      </c>
      <c r="AD1011" s="7" t="s">
        <v>395</v>
      </c>
      <c r="AE1011" s="7" t="s">
        <v>813</v>
      </c>
      <c r="AF1011" s="7" t="str">
        <f aca="false">IF(AD1011&lt;AE1011,AD1011,AE1011)</f>
        <v>Arrows, Bandit, Battle Ram, Electro Wizard, Golden Knight, Mega Knight, Mother Witch, Skeleton Dragons</v>
      </c>
      <c r="AG1011" s="7" t="str">
        <f aca="false">IF(AD1011&lt;AE1011,AE1011,AD1011)</f>
        <v>Berserker, Bomb Tower, Goblinstein, Magic Archer, Miner, The Log, Tornado, Wall Breakers</v>
      </c>
      <c r="AH1011" s="7" t="str">
        <f aca="false">IF(AD1011=AF1011,AA1011,IF(AA1011="Win","Loss",IF(AA1011="Loss","Win","Draw")))</f>
        <v>Win</v>
      </c>
      <c r="AI1011" s="7" t="s">
        <v>102</v>
      </c>
    </row>
    <row r="1012" customFormat="false" ht="15" hidden="false" customHeight="true" outlineLevel="0" collapsed="false">
      <c r="A1012" s="7" t="s">
        <v>2817</v>
      </c>
      <c r="B1012" s="7" t="n">
        <v>3</v>
      </c>
      <c r="C1012" s="7" t="s">
        <v>1232</v>
      </c>
      <c r="D1012" s="7" t="s">
        <v>1233</v>
      </c>
      <c r="E1012" s="7" t="s">
        <v>1061</v>
      </c>
      <c r="F1012" s="7" t="s">
        <v>1062</v>
      </c>
      <c r="G1012" s="7" t="s">
        <v>1243</v>
      </c>
      <c r="H1012" s="7" t="s">
        <v>81</v>
      </c>
      <c r="I1012" s="7" t="s">
        <v>293</v>
      </c>
      <c r="J1012" s="7" t="s">
        <v>232</v>
      </c>
      <c r="K1012" s="7" t="s">
        <v>144</v>
      </c>
      <c r="L1012" s="7" t="s">
        <v>93</v>
      </c>
      <c r="M1012" s="7" t="s">
        <v>154</v>
      </c>
      <c r="N1012" s="7" t="s">
        <v>167</v>
      </c>
      <c r="O1012" s="7" t="s">
        <v>97</v>
      </c>
      <c r="P1012" s="7" t="s">
        <v>182</v>
      </c>
      <c r="Q1012" s="7" t="s">
        <v>158</v>
      </c>
      <c r="R1012" s="7" t="s">
        <v>156</v>
      </c>
      <c r="S1012" s="7" t="s">
        <v>84</v>
      </c>
      <c r="T1012" s="7" t="s">
        <v>112</v>
      </c>
      <c r="U1012" s="7" t="s">
        <v>213</v>
      </c>
      <c r="V1012" s="7" t="s">
        <v>110</v>
      </c>
      <c r="W1012" s="7" t="s">
        <v>157</v>
      </c>
      <c r="X1012" s="7" t="s">
        <v>85</v>
      </c>
      <c r="Y1012" s="7" t="n">
        <v>1</v>
      </c>
      <c r="Z1012" s="7" t="n">
        <v>0</v>
      </c>
      <c r="AA1012" s="7" t="str">
        <f aca="false">IF(Y1012&gt;Z1012,"Win",IF(Y1012&lt;Z1012,"Loss","Draw"))</f>
        <v>Win</v>
      </c>
      <c r="AB1012" s="7" t="s">
        <v>99</v>
      </c>
      <c r="AC1012" s="7" t="s">
        <v>99</v>
      </c>
      <c r="AD1012" s="7" t="s">
        <v>504</v>
      </c>
      <c r="AE1012" s="7" t="s">
        <v>1244</v>
      </c>
      <c r="AF1012" s="7" t="str">
        <f aca="false">IF(AD1012&lt;AE1012,AD1012,AE1012)</f>
        <v>Arrows, Bowler, Giant, Giant Snowball, Graveyard, Guards, Mini P.E.K.K.A, Witch</v>
      </c>
      <c r="AG1012" s="7" t="str">
        <f aca="false">IF(AD1012&lt;AE1012,AE1012,AD1012)</f>
        <v>Electro Spirit, Furnace, Hog Rider, Lightning, Mighty Miner, Skeletons, Tesla, The Log</v>
      </c>
      <c r="AH1012" s="7" t="str">
        <f aca="false">IF(AD1012=AF1012,AA1012,IF(AA1012="Win","Loss",IF(AA1012="Loss","Win","Draw")))</f>
        <v>Loss</v>
      </c>
      <c r="AI1012" s="7" t="s">
        <v>102</v>
      </c>
    </row>
    <row r="1013" customFormat="false" ht="15" hidden="false" customHeight="true" outlineLevel="0" collapsed="false">
      <c r="A1013" s="7" t="s">
        <v>2818</v>
      </c>
      <c r="B1013" s="7" t="n">
        <v>1</v>
      </c>
      <c r="C1013" s="7" t="s">
        <v>1232</v>
      </c>
      <c r="D1013" s="7" t="s">
        <v>1233</v>
      </c>
      <c r="E1013" s="7" t="s">
        <v>1061</v>
      </c>
      <c r="F1013" s="7" t="s">
        <v>1062</v>
      </c>
      <c r="G1013" s="7" t="s">
        <v>1246</v>
      </c>
      <c r="H1013" s="7" t="s">
        <v>81</v>
      </c>
      <c r="I1013" s="7" t="s">
        <v>168</v>
      </c>
      <c r="J1013" s="7" t="s">
        <v>199</v>
      </c>
      <c r="K1013" s="7" t="s">
        <v>244</v>
      </c>
      <c r="L1013" s="7" t="s">
        <v>159</v>
      </c>
      <c r="M1013" s="7" t="s">
        <v>174</v>
      </c>
      <c r="N1013" s="7" t="s">
        <v>96</v>
      </c>
      <c r="O1013" s="7" t="s">
        <v>245</v>
      </c>
      <c r="P1013" s="7" t="s">
        <v>91</v>
      </c>
      <c r="Q1013" s="7" t="s">
        <v>169</v>
      </c>
      <c r="R1013" s="7" t="s">
        <v>232</v>
      </c>
      <c r="S1013" s="7" t="s">
        <v>168</v>
      </c>
      <c r="T1013" s="7" t="s">
        <v>154</v>
      </c>
      <c r="U1013" s="7" t="s">
        <v>167</v>
      </c>
      <c r="V1013" s="7" t="s">
        <v>93</v>
      </c>
      <c r="W1013" s="7" t="s">
        <v>97</v>
      </c>
      <c r="X1013" s="7" t="s">
        <v>170</v>
      </c>
      <c r="Y1013" s="7" t="n">
        <v>0</v>
      </c>
      <c r="Z1013" s="7" t="n">
        <v>1</v>
      </c>
      <c r="AA1013" s="7" t="str">
        <f aca="false">IF(Y1013&gt;Z1013,"Win",IF(Y1013&lt;Z1013,"Loss","Draw"))</f>
        <v>Loss</v>
      </c>
      <c r="AB1013" s="7" t="s">
        <v>99</v>
      </c>
      <c r="AC1013" s="7" t="s">
        <v>99</v>
      </c>
      <c r="AD1013" s="7" t="s">
        <v>1247</v>
      </c>
      <c r="AE1013" s="7" t="s">
        <v>418</v>
      </c>
      <c r="AF1013" s="7" t="str">
        <f aca="false">IF(AD1013&lt;AE1013,AD1013,AE1013)</f>
        <v>Baby Dragon, Cannon, Electro Spirit, Lightning, Mighty Miner, Royal Hogs, Skeletons, The Log</v>
      </c>
      <c r="AG1013" s="7" t="str">
        <f aca="false">IF(AD1013&lt;AE1013,AE1013,AD1013)</f>
        <v>Barbarian Barrel, Elixir Collector, Golden Knight, Heal Spirit, Hunter, Ice Golem, Royal Hogs, Three Musketeers</v>
      </c>
      <c r="AH1013" s="7" t="str">
        <f aca="false">IF(AD1013=AF1013,AA1013,IF(AA1013="Win","Loss",IF(AA1013="Loss","Win","Draw")))</f>
        <v>Win</v>
      </c>
      <c r="AI1013" s="7" t="s">
        <v>102</v>
      </c>
    </row>
    <row r="1014" customFormat="false" ht="15" hidden="false" customHeight="true" outlineLevel="0" collapsed="false">
      <c r="A1014" s="7" t="s">
        <v>2818</v>
      </c>
      <c r="B1014" s="7" t="n">
        <v>2</v>
      </c>
      <c r="C1014" s="7" t="s">
        <v>1232</v>
      </c>
      <c r="D1014" s="7" t="s">
        <v>1233</v>
      </c>
      <c r="E1014" s="7" t="s">
        <v>1061</v>
      </c>
      <c r="F1014" s="7" t="s">
        <v>1062</v>
      </c>
      <c r="G1014" s="7" t="s">
        <v>1248</v>
      </c>
      <c r="H1014" s="7" t="s">
        <v>81</v>
      </c>
      <c r="I1014" s="7" t="s">
        <v>176</v>
      </c>
      <c r="J1014" s="7" t="s">
        <v>115</v>
      </c>
      <c r="K1014" s="7" t="s">
        <v>142</v>
      </c>
      <c r="L1014" s="7" t="s">
        <v>143</v>
      </c>
      <c r="M1014" s="7" t="s">
        <v>120</v>
      </c>
      <c r="N1014" s="7" t="s">
        <v>109</v>
      </c>
      <c r="O1014" s="7" t="s">
        <v>111</v>
      </c>
      <c r="P1014" s="7" t="s">
        <v>144</v>
      </c>
      <c r="Q1014" s="7" t="s">
        <v>180</v>
      </c>
      <c r="R1014" s="7" t="s">
        <v>181</v>
      </c>
      <c r="S1014" s="7" t="s">
        <v>144</v>
      </c>
      <c r="T1014" s="7" t="s">
        <v>115</v>
      </c>
      <c r="U1014" s="7" t="s">
        <v>91</v>
      </c>
      <c r="V1014" s="7" t="s">
        <v>182</v>
      </c>
      <c r="W1014" s="7" t="s">
        <v>183</v>
      </c>
      <c r="X1014" s="7" t="s">
        <v>143</v>
      </c>
      <c r="Y1014" s="7" t="n">
        <v>1</v>
      </c>
      <c r="Z1014" s="7" t="n">
        <v>0</v>
      </c>
      <c r="AA1014" s="7" t="str">
        <f aca="false">IF(Y1014&gt;Z1014,"Win",IF(Y1014&lt;Z1014,"Loss","Draw"))</f>
        <v>Win</v>
      </c>
      <c r="AB1014" s="7" t="s">
        <v>99</v>
      </c>
      <c r="AC1014" s="7" t="s">
        <v>99</v>
      </c>
      <c r="AD1014" s="7" t="s">
        <v>1250</v>
      </c>
      <c r="AE1014" s="7" t="s">
        <v>1249</v>
      </c>
      <c r="AF1014" s="7" t="str">
        <f aca="false">IF(AD1014&lt;AE1014,AD1014,AE1014)</f>
        <v>Barbarian Barrel, Earthquake, Goblins, Hog Rider, Ice Spirit, Monk, Tesla, Wizard</v>
      </c>
      <c r="AG1014" s="7" t="str">
        <f aca="false">IF(AD1014&lt;AE1014,AE1014,AD1014)</f>
        <v>Dart Goblin, Fire Spirit, Goblin Barrel, Goblins, Ice Spirit, Ronin, Royal Delivery, Tesla</v>
      </c>
      <c r="AH1014" s="7" t="str">
        <f aca="false">IF(AD1014=AF1014,AA1014,IF(AA1014="Win","Loss",IF(AA1014="Loss","Win","Draw")))</f>
        <v>Loss</v>
      </c>
      <c r="AI1014" s="7" t="s">
        <v>102</v>
      </c>
    </row>
    <row r="1015" customFormat="false" ht="15" hidden="false" customHeight="true" outlineLevel="0" collapsed="false">
      <c r="A1015" s="7" t="s">
        <v>2818</v>
      </c>
      <c r="B1015" s="7" t="n">
        <v>3</v>
      </c>
      <c r="C1015" s="7" t="s">
        <v>1232</v>
      </c>
      <c r="D1015" s="7" t="s">
        <v>1233</v>
      </c>
      <c r="E1015" s="7" t="s">
        <v>1061</v>
      </c>
      <c r="F1015" s="7" t="s">
        <v>1062</v>
      </c>
      <c r="G1015" s="7" t="s">
        <v>1251</v>
      </c>
      <c r="H1015" s="7" t="s">
        <v>81</v>
      </c>
      <c r="I1015" s="7" t="s">
        <v>84</v>
      </c>
      <c r="J1015" s="7" t="s">
        <v>128</v>
      </c>
      <c r="K1015" s="7" t="s">
        <v>82</v>
      </c>
      <c r="L1015" s="7" t="s">
        <v>97</v>
      </c>
      <c r="M1015" s="7" t="s">
        <v>89</v>
      </c>
      <c r="N1015" s="7" t="s">
        <v>86</v>
      </c>
      <c r="O1015" s="7" t="s">
        <v>88</v>
      </c>
      <c r="P1015" s="7" t="s">
        <v>85</v>
      </c>
      <c r="Q1015" s="7" t="s">
        <v>176</v>
      </c>
      <c r="R1015" s="7" t="s">
        <v>199</v>
      </c>
      <c r="S1015" s="7" t="s">
        <v>142</v>
      </c>
      <c r="T1015" s="7" t="s">
        <v>109</v>
      </c>
      <c r="U1015" s="7" t="s">
        <v>111</v>
      </c>
      <c r="V1015" s="7" t="s">
        <v>120</v>
      </c>
      <c r="W1015" s="7" t="s">
        <v>89</v>
      </c>
      <c r="X1015" s="7" t="s">
        <v>87</v>
      </c>
      <c r="Y1015" s="7" t="n">
        <v>0</v>
      </c>
      <c r="Z1015" s="7" t="n">
        <v>1</v>
      </c>
      <c r="AA1015" s="7" t="str">
        <f aca="false">IF(Y1015&gt;Z1015,"Win",IF(Y1015&lt;Z1015,"Loss","Draw"))</f>
        <v>Loss</v>
      </c>
      <c r="AB1015" s="7" t="s">
        <v>99</v>
      </c>
      <c r="AC1015" s="7" t="s">
        <v>99</v>
      </c>
      <c r="AD1015" s="7" t="s">
        <v>1196</v>
      </c>
      <c r="AE1015" s="7" t="s">
        <v>1252</v>
      </c>
      <c r="AF1015" s="7" t="str">
        <f aca="false">IF(AD1015&lt;AE1015,AD1015,AE1015)</f>
        <v>Archers, Giant Snowball, Goblin Demolisher, Goblin Hut, Graveyard, Knight, Poison, Skeletons</v>
      </c>
      <c r="AG1015" s="7" t="str">
        <f aca="false">IF(AD1015&lt;AE1015,AE1015,AD1015)</f>
        <v>Berserker, Dart Goblin, Fire Spirit, Goblin Barrel, Goblin Hut, Golden Knight, Ronin, Royal Delivery</v>
      </c>
      <c r="AH1015" s="7" t="str">
        <f aca="false">IF(AD1015=AF1015,AA1015,IF(AA1015="Win","Loss",IF(AA1015="Loss","Win","Draw")))</f>
        <v>Loss</v>
      </c>
      <c r="AI1015" s="7" t="s">
        <v>102</v>
      </c>
    </row>
    <row r="1016" customFormat="false" ht="15" hidden="false" customHeight="true" outlineLevel="0" collapsed="false">
      <c r="A1016" s="5" t="s">
        <v>2819</v>
      </c>
      <c r="B1016" s="5" t="n">
        <v>1</v>
      </c>
      <c r="C1016" s="5" t="s">
        <v>1232</v>
      </c>
      <c r="D1016" s="5" t="s">
        <v>1233</v>
      </c>
      <c r="E1016" s="5" t="s">
        <v>2820</v>
      </c>
      <c r="F1016" s="5" t="s">
        <v>2821</v>
      </c>
      <c r="G1016" s="5" t="s">
        <v>2822</v>
      </c>
      <c r="H1016" s="5" t="s">
        <v>81</v>
      </c>
      <c r="I1016" s="5" t="s">
        <v>116</v>
      </c>
      <c r="J1016" s="5" t="s">
        <v>115</v>
      </c>
      <c r="K1016" s="5" t="s">
        <v>114</v>
      </c>
      <c r="L1016" s="5" t="s">
        <v>91</v>
      </c>
      <c r="M1016" s="5" t="s">
        <v>94</v>
      </c>
      <c r="N1016" s="5" t="s">
        <v>119</v>
      </c>
      <c r="O1016" s="5" t="s">
        <v>118</v>
      </c>
      <c r="P1016" s="5" t="s">
        <v>117</v>
      </c>
      <c r="Q1016" s="5" t="s">
        <v>210</v>
      </c>
      <c r="R1016" s="5" t="s">
        <v>115</v>
      </c>
      <c r="S1016" s="5" t="s">
        <v>92</v>
      </c>
      <c r="T1016" s="5" t="s">
        <v>231</v>
      </c>
      <c r="U1016" s="5" t="s">
        <v>293</v>
      </c>
      <c r="V1016" s="5" t="s">
        <v>147</v>
      </c>
      <c r="W1016" s="5" t="s">
        <v>135</v>
      </c>
      <c r="X1016" s="5" t="s">
        <v>94</v>
      </c>
      <c r="Y1016" s="5" t="n">
        <v>0</v>
      </c>
      <c r="Z1016" s="5" t="n">
        <v>1</v>
      </c>
      <c r="AA1016" s="5" t="str">
        <f aca="false">IF(Y1016&gt;Z1016,"Win",IF(Y1016&lt;Z1016,"Loss","Draw"))</f>
        <v>Loss</v>
      </c>
      <c r="AB1016" s="5" t="s">
        <v>98</v>
      </c>
      <c r="AC1016" s="5" t="s">
        <v>99</v>
      </c>
      <c r="AD1016" s="5" t="s">
        <v>185</v>
      </c>
      <c r="AE1016" s="5" t="s">
        <v>1419</v>
      </c>
      <c r="AF1016" s="5" t="str">
        <f aca="false">IF(AD1016&lt;AE1016,AD1016,AE1016)</f>
        <v>Barbarian Barrel, Cannon Cart, Fireball, Goblins, Minions, Mortar, Rascals, Skeleton Barrel</v>
      </c>
      <c r="AG1016" s="5" t="str">
        <f aca="false">IF(AD1016&lt;AE1016,AE1016,AD1016)</f>
        <v>Fireball, Furnace, Goblins, Mega Knight, Ram Rider, Royal Ghost, Spirit Empress, Zap</v>
      </c>
      <c r="AH1016" s="5" t="str">
        <f aca="false">IF(AD1016=AF1016,AA1016,IF(AA1016="Win","Loss",IF(AA1016="Loss","Win","Draw")))</f>
        <v>Loss</v>
      </c>
      <c r="AI1016" s="5" t="s">
        <v>123</v>
      </c>
    </row>
    <row r="1017" customFormat="false" ht="15" hidden="false" customHeight="true" outlineLevel="0" collapsed="false">
      <c r="A1017" s="5" t="s">
        <v>2819</v>
      </c>
      <c r="B1017" s="5" t="n">
        <v>2</v>
      </c>
      <c r="C1017" s="5" t="s">
        <v>1232</v>
      </c>
      <c r="D1017" s="5" t="s">
        <v>1233</v>
      </c>
      <c r="E1017" s="5" t="s">
        <v>2820</v>
      </c>
      <c r="F1017" s="5" t="s">
        <v>2821</v>
      </c>
      <c r="G1017" s="5" t="s">
        <v>2823</v>
      </c>
      <c r="H1017" s="5" t="s">
        <v>216</v>
      </c>
      <c r="I1017" s="5" t="s">
        <v>169</v>
      </c>
      <c r="J1017" s="5" t="s">
        <v>232</v>
      </c>
      <c r="K1017" s="5" t="s">
        <v>168</v>
      </c>
      <c r="L1017" s="5" t="s">
        <v>154</v>
      </c>
      <c r="M1017" s="5" t="s">
        <v>167</v>
      </c>
      <c r="N1017" s="5" t="s">
        <v>93</v>
      </c>
      <c r="O1017" s="5" t="s">
        <v>97</v>
      </c>
      <c r="P1017" s="5" t="s">
        <v>170</v>
      </c>
      <c r="Q1017" s="5" t="s">
        <v>142</v>
      </c>
      <c r="R1017" s="5" t="s">
        <v>83</v>
      </c>
      <c r="S1017" s="5" t="s">
        <v>84</v>
      </c>
      <c r="T1017" s="5" t="s">
        <v>118</v>
      </c>
      <c r="U1017" s="5" t="s">
        <v>119</v>
      </c>
      <c r="V1017" s="5" t="s">
        <v>433</v>
      </c>
      <c r="W1017" s="5" t="s">
        <v>334</v>
      </c>
      <c r="X1017" s="5" t="s">
        <v>240</v>
      </c>
      <c r="Y1017" s="5" t="n">
        <v>1</v>
      </c>
      <c r="Z1017" s="5" t="n">
        <v>0</v>
      </c>
      <c r="AA1017" s="5" t="str">
        <f aca="false">IF(Y1017&gt;Z1017,"Win",IF(Y1017&lt;Z1017,"Loss","Draw"))</f>
        <v>Win</v>
      </c>
      <c r="AB1017" s="5" t="s">
        <v>98</v>
      </c>
      <c r="AC1017" s="5" t="s">
        <v>99</v>
      </c>
      <c r="AD1017" s="5" t="s">
        <v>418</v>
      </c>
      <c r="AE1017" s="5" t="s">
        <v>2521</v>
      </c>
      <c r="AF1017" s="5" t="str">
        <f aca="false">IF(AD1017&lt;AE1017,AD1017,AE1017)</f>
        <v>Baby Dragon, Cannon, Electro Spirit, Lightning, Mighty Miner, Royal Hogs, Skeletons, The Log</v>
      </c>
      <c r="AG1017" s="5" t="str">
        <f aca="false">IF(AD1017&lt;AE1017,AE1017,AD1017)</f>
        <v>Bandit, Cannon Cart, Dark Prince, Giant Snowball, Goblin Barrel, Princess, Rascals, Rocket</v>
      </c>
      <c r="AH1017" s="5" t="str">
        <f aca="false">IF(AD1017=AF1017,AA1017,IF(AA1017="Win","Loss",IF(AA1017="Loss","Win","Draw")))</f>
        <v>Win</v>
      </c>
      <c r="AI1017" s="5" t="s">
        <v>123</v>
      </c>
    </row>
    <row r="1018" customFormat="false" ht="15" hidden="false" customHeight="true" outlineLevel="0" collapsed="false">
      <c r="A1018" s="5" t="s">
        <v>2819</v>
      </c>
      <c r="B1018" s="5" t="n">
        <v>3</v>
      </c>
      <c r="C1018" s="5" t="s">
        <v>1232</v>
      </c>
      <c r="D1018" s="5" t="s">
        <v>1233</v>
      </c>
      <c r="E1018" s="5" t="s">
        <v>2820</v>
      </c>
      <c r="F1018" s="5" t="s">
        <v>2821</v>
      </c>
      <c r="G1018" s="5" t="s">
        <v>2824</v>
      </c>
      <c r="H1018" s="5" t="s">
        <v>81</v>
      </c>
      <c r="I1018" s="5" t="s">
        <v>140</v>
      </c>
      <c r="J1018" s="5" t="s">
        <v>141</v>
      </c>
      <c r="K1018" s="5" t="s">
        <v>225</v>
      </c>
      <c r="L1018" s="5" t="s">
        <v>120</v>
      </c>
      <c r="M1018" s="5" t="s">
        <v>143</v>
      </c>
      <c r="N1018" s="5" t="s">
        <v>87</v>
      </c>
      <c r="O1018" s="5" t="s">
        <v>113</v>
      </c>
      <c r="P1018" s="5" t="s">
        <v>226</v>
      </c>
      <c r="Q1018" s="5" t="s">
        <v>132</v>
      </c>
      <c r="R1018" s="5" t="s">
        <v>91</v>
      </c>
      <c r="S1018" s="5" t="s">
        <v>200</v>
      </c>
      <c r="T1018" s="5" t="s">
        <v>90</v>
      </c>
      <c r="U1018" s="5" t="s">
        <v>365</v>
      </c>
      <c r="V1018" s="5" t="s">
        <v>154</v>
      </c>
      <c r="W1018" s="5" t="s">
        <v>174</v>
      </c>
      <c r="X1018" s="5" t="s">
        <v>93</v>
      </c>
      <c r="Y1018" s="5" t="n">
        <v>0</v>
      </c>
      <c r="Z1018" s="5" t="n">
        <v>1</v>
      </c>
      <c r="AA1018" s="5" t="str">
        <f aca="false">IF(Y1018&gt;Z1018,"Win",IF(Y1018&lt;Z1018,"Loss","Draw"))</f>
        <v>Loss</v>
      </c>
      <c r="AB1018" s="5" t="s">
        <v>98</v>
      </c>
      <c r="AC1018" s="5" t="s">
        <v>99</v>
      </c>
      <c r="AD1018" s="5" t="s">
        <v>1366</v>
      </c>
      <c r="AE1018" s="5" t="s">
        <v>715</v>
      </c>
      <c r="AF1018" s="5" t="str">
        <f aca="false">IF(AD1018&lt;AE1018,AD1018,AE1018)</f>
        <v>Barbarian Barrel, Electro Spirit, Goblin Cage, Heal Spirit, Lightning, Lumberjack, Phoenix, Royal Giant</v>
      </c>
      <c r="AG1018" s="5" t="str">
        <f aca="false">IF(AD1018&lt;AE1018,AE1018,AD1018)</f>
        <v>Bats, Berserker, Bomb Tower, Ice Spirit, Magic Archer, Miner, Royal Delivery, Wall Breakers</v>
      </c>
      <c r="AH1018" s="5" t="str">
        <f aca="false">IF(AD1018=AF1018,AA1018,IF(AA1018="Win","Loss",IF(AA1018="Loss","Win","Draw")))</f>
        <v>Win</v>
      </c>
      <c r="AI1018" s="5" t="s">
        <v>123</v>
      </c>
    </row>
    <row r="1019" customFormat="false" ht="15" hidden="false" customHeight="true" outlineLevel="0" collapsed="false">
      <c r="A1019" s="5" t="s">
        <v>2825</v>
      </c>
      <c r="B1019" s="5" t="n">
        <v>1</v>
      </c>
      <c r="C1019" s="5" t="s">
        <v>1232</v>
      </c>
      <c r="D1019" s="5" t="s">
        <v>1233</v>
      </c>
      <c r="E1019" s="5" t="s">
        <v>2826</v>
      </c>
      <c r="F1019" s="5" t="s">
        <v>2827</v>
      </c>
      <c r="G1019" s="5" t="s">
        <v>2618</v>
      </c>
      <c r="H1019" s="5" t="s">
        <v>81</v>
      </c>
      <c r="I1019" s="5" t="s">
        <v>140</v>
      </c>
      <c r="J1019" s="5" t="s">
        <v>141</v>
      </c>
      <c r="K1019" s="5" t="s">
        <v>225</v>
      </c>
      <c r="L1019" s="5" t="s">
        <v>120</v>
      </c>
      <c r="M1019" s="5" t="s">
        <v>143</v>
      </c>
      <c r="N1019" s="5" t="s">
        <v>87</v>
      </c>
      <c r="O1019" s="5" t="s">
        <v>113</v>
      </c>
      <c r="P1019" s="5" t="s">
        <v>226</v>
      </c>
      <c r="Q1019" s="5" t="s">
        <v>116</v>
      </c>
      <c r="R1019" s="5" t="s">
        <v>119</v>
      </c>
      <c r="S1019" s="5" t="s">
        <v>114</v>
      </c>
      <c r="T1019" s="5" t="s">
        <v>202</v>
      </c>
      <c r="U1019" s="5" t="s">
        <v>117</v>
      </c>
      <c r="V1019" s="5" t="s">
        <v>128</v>
      </c>
      <c r="W1019" s="5" t="s">
        <v>655</v>
      </c>
      <c r="X1019" s="5" t="s">
        <v>112</v>
      </c>
      <c r="Y1019" s="5" t="n">
        <v>0</v>
      </c>
      <c r="Z1019" s="5" t="n">
        <v>3</v>
      </c>
      <c r="AA1019" s="5" t="str">
        <f aca="false">IF(Y1019&gt;Z1019,"Win",IF(Y1019&lt;Z1019,"Loss","Draw"))</f>
        <v>Loss</v>
      </c>
      <c r="AB1019" s="5" t="s">
        <v>98</v>
      </c>
      <c r="AC1019" s="5" t="s">
        <v>99</v>
      </c>
      <c r="AD1019" s="5" t="s">
        <v>1366</v>
      </c>
      <c r="AE1019" s="5" t="s">
        <v>2828</v>
      </c>
      <c r="AF1019" s="5" t="str">
        <f aca="false">IF(AD1019&lt;AE1019,AD1019,AE1019)</f>
        <v>Arrows, Cannon Cart, Goblin Gang, Knight, Minions, Mortar, Skeleton Barrel, Zappies</v>
      </c>
      <c r="AG1019" s="5" t="str">
        <f aca="false">IF(AD1019&lt;AE1019,AE1019,AD1019)</f>
        <v>Bats, Berserker, Bomb Tower, Ice Spirit, Magic Archer, Miner, Royal Delivery, Wall Breakers</v>
      </c>
      <c r="AH1019" s="5" t="str">
        <f aca="false">IF(AD1019=AF1019,AA1019,IF(AA1019="Win","Loss",IF(AA1019="Loss","Win","Draw")))</f>
        <v>Win</v>
      </c>
      <c r="AI1019" s="5" t="s">
        <v>123</v>
      </c>
    </row>
    <row r="1020" customFormat="false" ht="15" hidden="false" customHeight="true" outlineLevel="0" collapsed="false">
      <c r="A1020" s="5" t="s">
        <v>2825</v>
      </c>
      <c r="B1020" s="5" t="n">
        <v>2</v>
      </c>
      <c r="C1020" s="5" t="s">
        <v>1232</v>
      </c>
      <c r="D1020" s="5" t="s">
        <v>1233</v>
      </c>
      <c r="E1020" s="5" t="s">
        <v>2826</v>
      </c>
      <c r="F1020" s="5" t="s">
        <v>2827</v>
      </c>
      <c r="G1020" s="5" t="s">
        <v>2829</v>
      </c>
      <c r="H1020" s="5" t="s">
        <v>81</v>
      </c>
      <c r="I1020" s="5" t="s">
        <v>293</v>
      </c>
      <c r="J1020" s="5" t="s">
        <v>232</v>
      </c>
      <c r="K1020" s="5" t="s">
        <v>144</v>
      </c>
      <c r="L1020" s="5" t="s">
        <v>167</v>
      </c>
      <c r="M1020" s="5" t="s">
        <v>182</v>
      </c>
      <c r="N1020" s="5" t="s">
        <v>154</v>
      </c>
      <c r="O1020" s="5" t="s">
        <v>97</v>
      </c>
      <c r="P1020" s="5" t="s">
        <v>93</v>
      </c>
      <c r="Q1020" s="5" t="s">
        <v>90</v>
      </c>
      <c r="R1020" s="5" t="s">
        <v>95</v>
      </c>
      <c r="S1020" s="5" t="s">
        <v>92</v>
      </c>
      <c r="T1020" s="5" t="s">
        <v>93</v>
      </c>
      <c r="U1020" s="5" t="s">
        <v>97</v>
      </c>
      <c r="V1020" s="5" t="s">
        <v>96</v>
      </c>
      <c r="W1020" s="5" t="s">
        <v>94</v>
      </c>
      <c r="X1020" s="5" t="s">
        <v>167</v>
      </c>
      <c r="Y1020" s="5" t="n">
        <v>1</v>
      </c>
      <c r="Z1020" s="5" t="n">
        <v>0</v>
      </c>
      <c r="AA1020" s="5" t="str">
        <f aca="false">IF(Y1020&gt;Z1020,"Win",IF(Y1020&lt;Z1020,"Loss","Draw"))</f>
        <v>Win</v>
      </c>
      <c r="AB1020" s="5" t="s">
        <v>98</v>
      </c>
      <c r="AC1020" s="5" t="s">
        <v>99</v>
      </c>
      <c r="AD1020" s="5" t="s">
        <v>504</v>
      </c>
      <c r="AE1020" s="5" t="s">
        <v>2830</v>
      </c>
      <c r="AF1020" s="5" t="str">
        <f aca="false">IF(AD1020&lt;AE1020,AD1020,AE1020)</f>
        <v>Electro Spirit, Fireball, Fisherman, Hunter, Royal Ghost, Royal Giant, Skeletons, The Log</v>
      </c>
      <c r="AG1020" s="5" t="str">
        <f aca="false">IF(AD1020&lt;AE1020,AE1020,AD1020)</f>
        <v>Electro Spirit, Furnace, Hog Rider, Lightning, Mighty Miner, Skeletons, Tesla, The Log</v>
      </c>
      <c r="AH1020" s="5" t="str">
        <f aca="false">IF(AD1020=AF1020,AA1020,IF(AA1020="Win","Loss",IF(AA1020="Loss","Win","Draw")))</f>
        <v>Loss</v>
      </c>
      <c r="AI1020" s="5" t="s">
        <v>123</v>
      </c>
    </row>
    <row r="1021" customFormat="false" ht="15" hidden="false" customHeight="true" outlineLevel="0" collapsed="false">
      <c r="A1021" s="5" t="s">
        <v>2825</v>
      </c>
      <c r="B1021" s="5" t="n">
        <v>3</v>
      </c>
      <c r="C1021" s="5" t="s">
        <v>1232</v>
      </c>
      <c r="D1021" s="5" t="s">
        <v>1233</v>
      </c>
      <c r="E1021" s="5" t="s">
        <v>2826</v>
      </c>
      <c r="F1021" s="5" t="s">
        <v>2827</v>
      </c>
      <c r="G1021" s="5" t="s">
        <v>2831</v>
      </c>
      <c r="H1021" s="5" t="s">
        <v>81</v>
      </c>
      <c r="I1021" s="5" t="s">
        <v>82</v>
      </c>
      <c r="J1021" s="5" t="s">
        <v>83</v>
      </c>
      <c r="K1021" s="5" t="s">
        <v>168</v>
      </c>
      <c r="L1021" s="5" t="s">
        <v>94</v>
      </c>
      <c r="M1021" s="5" t="s">
        <v>146</v>
      </c>
      <c r="N1021" s="5" t="s">
        <v>91</v>
      </c>
      <c r="O1021" s="5" t="s">
        <v>111</v>
      </c>
      <c r="P1021" s="5" t="s">
        <v>89</v>
      </c>
      <c r="Q1021" s="5" t="s">
        <v>142</v>
      </c>
      <c r="R1021" s="5" t="s">
        <v>318</v>
      </c>
      <c r="S1021" s="5" t="s">
        <v>115</v>
      </c>
      <c r="T1021" s="5" t="s">
        <v>176</v>
      </c>
      <c r="U1021" s="5" t="s">
        <v>433</v>
      </c>
      <c r="V1021" s="5" t="s">
        <v>118</v>
      </c>
      <c r="W1021" s="5" t="s">
        <v>190</v>
      </c>
      <c r="X1021" s="5" t="s">
        <v>84</v>
      </c>
      <c r="Y1021" s="5" t="n">
        <v>1</v>
      </c>
      <c r="Z1021" s="5" t="n">
        <v>0</v>
      </c>
      <c r="AA1021" s="5" t="str">
        <f aca="false">IF(Y1021&gt;Z1021,"Win",IF(Y1021&lt;Z1021,"Loss","Draw"))</f>
        <v>Win</v>
      </c>
      <c r="AB1021" s="5" t="s">
        <v>98</v>
      </c>
      <c r="AC1021" s="5" t="s">
        <v>99</v>
      </c>
      <c r="AD1021" s="5" t="s">
        <v>2832</v>
      </c>
      <c r="AE1021" s="5" t="s">
        <v>2833</v>
      </c>
      <c r="AF1021" s="5" t="str">
        <f aca="false">IF(AD1021&lt;AE1021,AD1021,AE1021)</f>
        <v>Archers, Barbarian Barrel, Dark Prince, Fire Spirit, Fireball, Goblin Hut, Royal Hogs, Skeleton Dragons</v>
      </c>
      <c r="AG1021" s="5" t="str">
        <f aca="false">IF(AD1021&lt;AE1021,AE1021,AD1021)</f>
        <v>Dart Goblin, Giant Snowball, Goblin Barrel, Goblins, Prince, Princess, Rascals, Skeleton King</v>
      </c>
      <c r="AH1021" s="5" t="str">
        <f aca="false">IF(AD1021=AF1021,AA1021,IF(AA1021="Win","Loss",IF(AA1021="Loss","Win","Draw")))</f>
        <v>Win</v>
      </c>
      <c r="AI1021" s="5" t="s">
        <v>123</v>
      </c>
    </row>
    <row r="1022" customFormat="false" ht="15" hidden="false" customHeight="true" outlineLevel="0" collapsed="false">
      <c r="A1022" s="5" t="s">
        <v>2834</v>
      </c>
      <c r="B1022" s="5" t="n">
        <v>1</v>
      </c>
      <c r="C1022" s="5" t="s">
        <v>1232</v>
      </c>
      <c r="D1022" s="5" t="s">
        <v>1233</v>
      </c>
      <c r="E1022" s="5" t="s">
        <v>2835</v>
      </c>
      <c r="F1022" s="5" t="s">
        <v>2836</v>
      </c>
      <c r="G1022" s="5" t="s">
        <v>2837</v>
      </c>
      <c r="H1022" s="5" t="s">
        <v>81</v>
      </c>
      <c r="I1022" s="5" t="s">
        <v>82</v>
      </c>
      <c r="J1022" s="5" t="s">
        <v>128</v>
      </c>
      <c r="K1022" s="5" t="s">
        <v>84</v>
      </c>
      <c r="L1022" s="5" t="s">
        <v>86</v>
      </c>
      <c r="M1022" s="5" t="s">
        <v>115</v>
      </c>
      <c r="N1022" s="5" t="s">
        <v>89</v>
      </c>
      <c r="O1022" s="5" t="s">
        <v>88</v>
      </c>
      <c r="P1022" s="5" t="s">
        <v>85</v>
      </c>
      <c r="Q1022" s="5" t="s">
        <v>198</v>
      </c>
      <c r="R1022" s="5" t="s">
        <v>365</v>
      </c>
      <c r="S1022" s="5" t="s">
        <v>140</v>
      </c>
      <c r="T1022" s="5" t="s">
        <v>113</v>
      </c>
      <c r="U1022" s="5" t="s">
        <v>167</v>
      </c>
      <c r="V1022" s="5" t="s">
        <v>88</v>
      </c>
      <c r="W1022" s="5" t="s">
        <v>303</v>
      </c>
      <c r="X1022" s="5" t="s">
        <v>226</v>
      </c>
      <c r="Y1022" s="5" t="n">
        <v>1</v>
      </c>
      <c r="Z1022" s="5" t="n">
        <v>0</v>
      </c>
      <c r="AA1022" s="5" t="str">
        <f aca="false">IF(Y1022&gt;Z1022,"Win",IF(Y1022&lt;Z1022,"Loss","Draw"))</f>
        <v>Win</v>
      </c>
      <c r="AB1022" s="5" t="s">
        <v>98</v>
      </c>
      <c r="AC1022" s="5" t="s">
        <v>99</v>
      </c>
      <c r="AD1022" s="5" t="s">
        <v>2802</v>
      </c>
      <c r="AE1022" s="5" t="s">
        <v>2838</v>
      </c>
      <c r="AF1022" s="5" t="str">
        <f aca="false">IF(AD1022&lt;AE1022,AD1022,AE1022)</f>
        <v>Archers, Giant Snowball, Goblin Demolisher, Goblin Hut, Goblins, Graveyard, Knight, Poison</v>
      </c>
      <c r="AG1022" s="5" t="str">
        <f aca="false">IF(AD1022&lt;AE1022,AE1022,AD1022)</f>
        <v>Bomb Tower, Miner, Phoenix, Poison, Royal Recruits, Spear Goblins, The Log, Wall Breakers</v>
      </c>
      <c r="AH1022" s="5" t="str">
        <f aca="false">IF(AD1022=AF1022,AA1022,IF(AA1022="Win","Loss",IF(AA1022="Loss","Win","Draw")))</f>
        <v>Win</v>
      </c>
      <c r="AI1022" s="5" t="s">
        <v>123</v>
      </c>
    </row>
    <row r="1023" customFormat="false" ht="15" hidden="false" customHeight="true" outlineLevel="0" collapsed="false">
      <c r="A1023" s="5" t="s">
        <v>2834</v>
      </c>
      <c r="B1023" s="5" t="n">
        <v>2</v>
      </c>
      <c r="C1023" s="5" t="s">
        <v>1232</v>
      </c>
      <c r="D1023" s="5" t="s">
        <v>1233</v>
      </c>
      <c r="E1023" s="5" t="s">
        <v>2835</v>
      </c>
      <c r="F1023" s="5" t="s">
        <v>2836</v>
      </c>
      <c r="G1023" s="5" t="s">
        <v>2839</v>
      </c>
      <c r="H1023" s="5" t="s">
        <v>81</v>
      </c>
      <c r="I1023" s="5" t="s">
        <v>210</v>
      </c>
      <c r="J1023" s="5" t="s">
        <v>209</v>
      </c>
      <c r="K1023" s="5" t="s">
        <v>144</v>
      </c>
      <c r="L1023" s="5" t="s">
        <v>182</v>
      </c>
      <c r="M1023" s="5" t="s">
        <v>154</v>
      </c>
      <c r="N1023" s="5" t="s">
        <v>97</v>
      </c>
      <c r="O1023" s="5" t="s">
        <v>93</v>
      </c>
      <c r="P1023" s="5" t="s">
        <v>167</v>
      </c>
      <c r="Q1023" s="5" t="s">
        <v>287</v>
      </c>
      <c r="R1023" s="5" t="s">
        <v>91</v>
      </c>
      <c r="S1023" s="5" t="s">
        <v>169</v>
      </c>
      <c r="T1023" s="5" t="s">
        <v>336</v>
      </c>
      <c r="U1023" s="5" t="s">
        <v>89</v>
      </c>
      <c r="V1023" s="5" t="s">
        <v>213</v>
      </c>
      <c r="W1023" s="5" t="s">
        <v>154</v>
      </c>
      <c r="X1023" s="5" t="s">
        <v>596</v>
      </c>
      <c r="Y1023" s="5" t="n">
        <v>1</v>
      </c>
      <c r="Z1023" s="5" t="n">
        <v>0</v>
      </c>
      <c r="AA1023" s="5" t="str">
        <f aca="false">IF(Y1023&gt;Z1023,"Win",IF(Y1023&lt;Z1023,"Loss","Draw"))</f>
        <v>Win</v>
      </c>
      <c r="AB1023" s="5" t="s">
        <v>98</v>
      </c>
      <c r="AC1023" s="5" t="s">
        <v>99</v>
      </c>
      <c r="AD1023" s="5" t="s">
        <v>2840</v>
      </c>
      <c r="AE1023" s="5" t="s">
        <v>2841</v>
      </c>
      <c r="AF1023" s="5" t="str">
        <f aca="false">IF(AD1023&lt;AE1023,AD1023,AE1023)</f>
        <v>Baby Dragon, Barbarian Barrel, Bowler, Electro Giant, Goblin Hut, Lightning, Tornado, Valkyrie</v>
      </c>
      <c r="AG1023" s="5" t="str">
        <f aca="false">IF(AD1023&lt;AE1023,AE1023,AD1023)</f>
        <v>Electro Spirit, Hog Rider, Lightning, Mega Knight, Musketeer, Skeletons, Tesla, The Log</v>
      </c>
      <c r="AH1023" s="5" t="str">
        <f aca="false">IF(AD1023=AF1023,AA1023,IF(AA1023="Win","Loss",IF(AA1023="Loss","Win","Draw")))</f>
        <v>Loss</v>
      </c>
      <c r="AI1023" s="5" t="s">
        <v>123</v>
      </c>
    </row>
    <row r="1024" customFormat="false" ht="15" hidden="false" customHeight="true" outlineLevel="0" collapsed="false">
      <c r="A1024" s="5" t="s">
        <v>2842</v>
      </c>
      <c r="B1024" s="5" t="n">
        <v>1</v>
      </c>
      <c r="C1024" s="5" t="s">
        <v>1232</v>
      </c>
      <c r="D1024" s="5" t="s">
        <v>1233</v>
      </c>
      <c r="E1024" s="5" t="s">
        <v>2843</v>
      </c>
      <c r="F1024" s="5" t="s">
        <v>2844</v>
      </c>
      <c r="G1024" s="5" t="s">
        <v>2845</v>
      </c>
      <c r="H1024" s="5" t="s">
        <v>81</v>
      </c>
      <c r="I1024" s="5" t="s">
        <v>140</v>
      </c>
      <c r="J1024" s="5" t="s">
        <v>141</v>
      </c>
      <c r="K1024" s="5" t="s">
        <v>142</v>
      </c>
      <c r="L1024" s="5" t="s">
        <v>109</v>
      </c>
      <c r="M1024" s="5" t="s">
        <v>111</v>
      </c>
      <c r="N1024" s="5" t="s">
        <v>143</v>
      </c>
      <c r="O1024" s="5" t="s">
        <v>120</v>
      </c>
      <c r="P1024" s="5" t="s">
        <v>144</v>
      </c>
      <c r="Q1024" s="5" t="s">
        <v>210</v>
      </c>
      <c r="R1024" s="5" t="s">
        <v>199</v>
      </c>
      <c r="S1024" s="5" t="s">
        <v>92</v>
      </c>
      <c r="T1024" s="5" t="s">
        <v>112</v>
      </c>
      <c r="U1024" s="5" t="s">
        <v>183</v>
      </c>
      <c r="V1024" s="5" t="s">
        <v>182</v>
      </c>
      <c r="W1024" s="5" t="s">
        <v>227</v>
      </c>
      <c r="X1024" s="5" t="s">
        <v>202</v>
      </c>
      <c r="Y1024" s="5" t="n">
        <v>1</v>
      </c>
      <c r="Z1024" s="5" t="n">
        <v>0</v>
      </c>
      <c r="AA1024" s="5" t="str">
        <f aca="false">IF(Y1024&gt;Z1024,"Win",IF(Y1024&lt;Z1024,"Loss","Draw"))</f>
        <v>Win</v>
      </c>
      <c r="AB1024" s="5" t="s">
        <v>98</v>
      </c>
      <c r="AC1024" s="5" t="s">
        <v>99</v>
      </c>
      <c r="AD1024" s="5" t="s">
        <v>649</v>
      </c>
      <c r="AE1024" s="5" t="s">
        <v>2846</v>
      </c>
      <c r="AF1024" s="5" t="str">
        <f aca="false">IF(AD1024&lt;AE1024,AD1024,AE1024)</f>
        <v>Arrows, Earthquake, Golden Knight, Hog Rider, Mega Knight, Mother Witch, Royal Ghost, Zappies</v>
      </c>
      <c r="AG1024" s="5" t="str">
        <f aca="false">IF(AD1024&lt;AE1024,AE1024,AD1024)</f>
        <v>Fire Spirit, Goblin Barrel, Ice Spirit, Magic Archer, Ronin, Royal Delivery, Tesla, Wall Breakers</v>
      </c>
      <c r="AH1024" s="5" t="str">
        <f aca="false">IF(AD1024=AF1024,AA1024,IF(AA1024="Win","Loss",IF(AA1024="Loss","Win","Draw")))</f>
        <v>Loss</v>
      </c>
      <c r="AI1024" s="5" t="s">
        <v>123</v>
      </c>
    </row>
    <row r="1025" customFormat="false" ht="15" hidden="false" customHeight="true" outlineLevel="0" collapsed="false">
      <c r="A1025" s="5" t="s">
        <v>2842</v>
      </c>
      <c r="B1025" s="5" t="n">
        <v>2</v>
      </c>
      <c r="C1025" s="5" t="s">
        <v>1232</v>
      </c>
      <c r="D1025" s="5" t="s">
        <v>1233</v>
      </c>
      <c r="E1025" s="5" t="s">
        <v>2843</v>
      </c>
      <c r="F1025" s="5" t="s">
        <v>2844</v>
      </c>
      <c r="G1025" s="5" t="s">
        <v>2847</v>
      </c>
      <c r="H1025" s="5" t="s">
        <v>81</v>
      </c>
      <c r="I1025" s="5" t="s">
        <v>82</v>
      </c>
      <c r="J1025" s="5" t="s">
        <v>83</v>
      </c>
      <c r="K1025" s="5" t="s">
        <v>84</v>
      </c>
      <c r="L1025" s="5" t="s">
        <v>88</v>
      </c>
      <c r="M1025" s="5" t="s">
        <v>89</v>
      </c>
      <c r="N1025" s="5" t="s">
        <v>115</v>
      </c>
      <c r="O1025" s="5" t="s">
        <v>86</v>
      </c>
      <c r="P1025" s="5" t="s">
        <v>85</v>
      </c>
      <c r="Q1025" s="5" t="s">
        <v>169</v>
      </c>
      <c r="R1025" s="5" t="s">
        <v>83</v>
      </c>
      <c r="S1025" s="5" t="s">
        <v>168</v>
      </c>
      <c r="T1025" s="5" t="s">
        <v>167</v>
      </c>
      <c r="U1025" s="5" t="s">
        <v>154</v>
      </c>
      <c r="V1025" s="5" t="s">
        <v>89</v>
      </c>
      <c r="W1025" s="5" t="s">
        <v>97</v>
      </c>
      <c r="X1025" s="5" t="s">
        <v>93</v>
      </c>
      <c r="Y1025" s="5" t="n">
        <v>1</v>
      </c>
      <c r="Z1025" s="5" t="n">
        <v>0</v>
      </c>
      <c r="AA1025" s="5" t="str">
        <f aca="false">IF(Y1025&gt;Z1025,"Win",IF(Y1025&lt;Z1025,"Loss","Draw"))</f>
        <v>Win</v>
      </c>
      <c r="AB1025" s="5" t="s">
        <v>98</v>
      </c>
      <c r="AC1025" s="5" t="s">
        <v>99</v>
      </c>
      <c r="AD1025" s="5" t="s">
        <v>2848</v>
      </c>
      <c r="AE1025" s="5" t="s">
        <v>2009</v>
      </c>
      <c r="AF1025" s="5" t="str">
        <f aca="false">IF(AD1025&lt;AE1025,AD1025,AE1025)</f>
        <v>Archers, Dark Prince, Giant Snowball, Goblin Demolisher, Goblin Hut, Goblins, Graveyard, Poison</v>
      </c>
      <c r="AG1025" s="5" t="str">
        <f aca="false">IF(AD1025&lt;AE1025,AE1025,AD1025)</f>
        <v>Baby Dragon, Dark Prince, Electro Spirit, Goblin Hut, Lightning, Royal Hogs, Skeletons, The Log</v>
      </c>
      <c r="AH1025" s="5" t="str">
        <f aca="false">IF(AD1025=AF1025,AA1025,IF(AA1025="Win","Loss",IF(AA1025="Loss","Win","Draw")))</f>
        <v>Win</v>
      </c>
      <c r="AI1025" s="5" t="s">
        <v>123</v>
      </c>
    </row>
    <row r="1026" customFormat="false" ht="15" hidden="false" customHeight="true" outlineLevel="0" collapsed="false">
      <c r="A1026" s="5" t="s">
        <v>2849</v>
      </c>
      <c r="B1026" s="5" t="n">
        <v>1</v>
      </c>
      <c r="C1026" s="5" t="s">
        <v>1232</v>
      </c>
      <c r="D1026" s="5" t="s">
        <v>1233</v>
      </c>
      <c r="E1026" s="5" t="s">
        <v>1409</v>
      </c>
      <c r="F1026" s="5" t="s">
        <v>1410</v>
      </c>
      <c r="G1026" s="5" t="s">
        <v>2850</v>
      </c>
      <c r="H1026" s="5" t="s">
        <v>81</v>
      </c>
      <c r="I1026" s="5" t="s">
        <v>90</v>
      </c>
      <c r="J1026" s="5" t="s">
        <v>181</v>
      </c>
      <c r="K1026" s="5" t="s">
        <v>96</v>
      </c>
      <c r="L1026" s="5" t="s">
        <v>91</v>
      </c>
      <c r="M1026" s="5" t="s">
        <v>94</v>
      </c>
      <c r="N1026" s="5" t="s">
        <v>95</v>
      </c>
      <c r="O1026" s="5" t="s">
        <v>93</v>
      </c>
      <c r="P1026" s="5" t="s">
        <v>97</v>
      </c>
      <c r="Q1026" s="5" t="s">
        <v>169</v>
      </c>
      <c r="R1026" s="5" t="s">
        <v>232</v>
      </c>
      <c r="S1026" s="5" t="s">
        <v>168</v>
      </c>
      <c r="T1026" s="5" t="s">
        <v>93</v>
      </c>
      <c r="U1026" s="5" t="s">
        <v>97</v>
      </c>
      <c r="V1026" s="5" t="s">
        <v>154</v>
      </c>
      <c r="W1026" s="5" t="s">
        <v>167</v>
      </c>
      <c r="X1026" s="5" t="s">
        <v>170</v>
      </c>
      <c r="Y1026" s="5" t="n">
        <v>0</v>
      </c>
      <c r="Z1026" s="5" t="n">
        <v>1</v>
      </c>
      <c r="AA1026" s="5" t="str">
        <f aca="false">IF(Y1026&gt;Z1026,"Win",IF(Y1026&lt;Z1026,"Loss","Draw"))</f>
        <v>Loss</v>
      </c>
      <c r="AB1026" s="5" t="s">
        <v>98</v>
      </c>
      <c r="AC1026" s="5" t="s">
        <v>99</v>
      </c>
      <c r="AD1026" s="5" t="s">
        <v>765</v>
      </c>
      <c r="AE1026" s="5" t="s">
        <v>418</v>
      </c>
      <c r="AF1026" s="5" t="str">
        <f aca="false">IF(AD1026&lt;AE1026,AD1026,AE1026)</f>
        <v>Baby Dragon, Cannon, Electro Spirit, Lightning, Mighty Miner, Royal Hogs, Skeletons, The Log</v>
      </c>
      <c r="AG1026" s="5" t="str">
        <f aca="false">IF(AD1026&lt;AE1026,AE1026,AD1026)</f>
        <v>Barbarian Barrel, Electro Spirit, Fireball, Fisherman, Hunter, Monk, Royal Giant, Skeletons</v>
      </c>
      <c r="AH1026" s="5" t="str">
        <f aca="false">IF(AD1026=AF1026,AA1026,IF(AA1026="Win","Loss",IF(AA1026="Loss","Win","Draw")))</f>
        <v>Win</v>
      </c>
      <c r="AI1026" s="5" t="s">
        <v>123</v>
      </c>
    </row>
    <row r="1027" customFormat="false" ht="15" hidden="false" customHeight="true" outlineLevel="0" collapsed="false">
      <c r="A1027" s="5" t="s">
        <v>2849</v>
      </c>
      <c r="B1027" s="5" t="n">
        <v>2</v>
      </c>
      <c r="C1027" s="5" t="s">
        <v>1232</v>
      </c>
      <c r="D1027" s="5" t="s">
        <v>1233</v>
      </c>
      <c r="E1027" s="5" t="s">
        <v>1409</v>
      </c>
      <c r="F1027" s="5" t="s">
        <v>1410</v>
      </c>
      <c r="G1027" s="5" t="s">
        <v>2851</v>
      </c>
      <c r="H1027" s="5" t="s">
        <v>81</v>
      </c>
      <c r="I1027" s="5" t="s">
        <v>375</v>
      </c>
      <c r="J1027" s="5" t="s">
        <v>145</v>
      </c>
      <c r="K1027" s="5" t="s">
        <v>84</v>
      </c>
      <c r="L1027" s="5" t="s">
        <v>226</v>
      </c>
      <c r="M1027" s="5" t="s">
        <v>336</v>
      </c>
      <c r="N1027" s="5" t="s">
        <v>327</v>
      </c>
      <c r="O1027" s="5" t="s">
        <v>149</v>
      </c>
      <c r="P1027" s="5" t="s">
        <v>202</v>
      </c>
      <c r="Q1027" s="5" t="s">
        <v>319</v>
      </c>
      <c r="R1027" s="5" t="s">
        <v>145</v>
      </c>
      <c r="S1027" s="5" t="s">
        <v>195</v>
      </c>
      <c r="T1027" s="5" t="s">
        <v>148</v>
      </c>
      <c r="U1027" s="5" t="s">
        <v>94</v>
      </c>
      <c r="V1027" s="5" t="s">
        <v>84</v>
      </c>
      <c r="W1027" s="5" t="s">
        <v>130</v>
      </c>
      <c r="X1027" s="5" t="s">
        <v>117</v>
      </c>
      <c r="Y1027" s="5" t="n">
        <v>1</v>
      </c>
      <c r="Z1027" s="5" t="n">
        <v>0</v>
      </c>
      <c r="AA1027" s="5" t="str">
        <f aca="false">IF(Y1027&gt;Z1027,"Win",IF(Y1027&lt;Z1027,"Loss","Draw"))</f>
        <v>Win</v>
      </c>
      <c r="AB1027" s="5" t="s">
        <v>98</v>
      </c>
      <c r="AC1027" s="5" t="s">
        <v>99</v>
      </c>
      <c r="AD1027" s="5" t="s">
        <v>1812</v>
      </c>
      <c r="AE1027" s="5" t="s">
        <v>718</v>
      </c>
      <c r="AF1027" s="5" t="str">
        <f aca="false">IF(AD1027&lt;AE1027,AD1027,AE1027)</f>
        <v>Balloon, Bomber, Fireball, Giant Snowball, Inferno Dragon, Lava Hound, Minions, Skeleton Army</v>
      </c>
      <c r="AG1027" s="5" t="str">
        <f aca="false">IF(AD1027&lt;AE1027,AE1027,AD1027)</f>
        <v>Balloon, Executioner, Giant Skeleton, Giant Snowball, Miner, Tombstone, Tornado, Zappies</v>
      </c>
      <c r="AH1027" s="5" t="str">
        <f aca="false">IF(AD1027=AF1027,AA1027,IF(AA1027="Win","Loss",IF(AA1027="Loss","Win","Draw")))</f>
        <v>Loss</v>
      </c>
      <c r="AI1027" s="5" t="s">
        <v>123</v>
      </c>
    </row>
    <row r="1028" customFormat="false" ht="15" hidden="false" customHeight="true" outlineLevel="0" collapsed="false">
      <c r="A1028" s="5" t="s">
        <v>2849</v>
      </c>
      <c r="B1028" s="5" t="n">
        <v>3</v>
      </c>
      <c r="C1028" s="5" t="s">
        <v>1232</v>
      </c>
      <c r="D1028" s="5" t="s">
        <v>1233</v>
      </c>
      <c r="E1028" s="5" t="s">
        <v>1409</v>
      </c>
      <c r="F1028" s="5" t="s">
        <v>1410</v>
      </c>
      <c r="G1028" s="5" t="s">
        <v>2852</v>
      </c>
      <c r="H1028" s="5" t="s">
        <v>408</v>
      </c>
      <c r="I1028" s="5" t="s">
        <v>210</v>
      </c>
      <c r="J1028" s="5" t="s">
        <v>141</v>
      </c>
      <c r="K1028" s="5" t="s">
        <v>144</v>
      </c>
      <c r="L1028" s="5" t="s">
        <v>167</v>
      </c>
      <c r="M1028" s="5" t="s">
        <v>143</v>
      </c>
      <c r="N1028" s="5" t="s">
        <v>182</v>
      </c>
      <c r="O1028" s="5" t="s">
        <v>154</v>
      </c>
      <c r="P1028" s="5" t="s">
        <v>115</v>
      </c>
      <c r="Q1028" s="5" t="s">
        <v>209</v>
      </c>
      <c r="R1028" s="5" t="s">
        <v>213</v>
      </c>
      <c r="S1028" s="5" t="s">
        <v>135</v>
      </c>
      <c r="T1028" s="5" t="s">
        <v>110</v>
      </c>
      <c r="U1028" s="5" t="s">
        <v>133</v>
      </c>
      <c r="V1028" s="5" t="s">
        <v>112</v>
      </c>
      <c r="W1028" s="5" t="s">
        <v>156</v>
      </c>
      <c r="X1028" s="5" t="s">
        <v>85</v>
      </c>
      <c r="Y1028" s="5" t="n">
        <v>1</v>
      </c>
      <c r="Z1028" s="5" t="n">
        <v>0</v>
      </c>
      <c r="AA1028" s="5" t="str">
        <f aca="false">IF(Y1028&gt;Z1028,"Win",IF(Y1028&lt;Z1028,"Loss","Draw"))</f>
        <v>Win</v>
      </c>
      <c r="AB1028" s="5" t="s">
        <v>98</v>
      </c>
      <c r="AC1028" s="5" t="s">
        <v>99</v>
      </c>
      <c r="AD1028" s="5" t="s">
        <v>2853</v>
      </c>
      <c r="AE1028" s="5" t="s">
        <v>2854</v>
      </c>
      <c r="AF1028" s="5" t="str">
        <f aca="false">IF(AD1028&lt;AE1028,AD1028,AE1028)</f>
        <v>Arrows, Bowler, Giant, Graveyard, Guards, Musketeer, Night Witch, Zap</v>
      </c>
      <c r="AG1028" s="5" t="str">
        <f aca="false">IF(AD1028&lt;AE1028,AE1028,AD1028)</f>
        <v>Goblins, Hog Rider, Ice Spirit, Lightning, Magic Archer, Mega Knight, Tesla, The Log</v>
      </c>
      <c r="AH1028" s="5" t="str">
        <f aca="false">IF(AD1028=AF1028,AA1028,IF(AA1028="Win","Loss",IF(AA1028="Loss","Win","Draw")))</f>
        <v>Loss</v>
      </c>
      <c r="AI1028" s="5" t="s">
        <v>123</v>
      </c>
    </row>
    <row r="1029" customFormat="false" ht="16.5" hidden="false" customHeight="true" outlineLevel="0" collapsed="false">
      <c r="A1029" s="5" t="s">
        <v>2855</v>
      </c>
      <c r="B1029" s="5" t="n">
        <v>1</v>
      </c>
      <c r="C1029" s="5" t="s">
        <v>1232</v>
      </c>
      <c r="D1029" s="5" t="s">
        <v>1233</v>
      </c>
      <c r="E1029" s="6" t="s">
        <v>2856</v>
      </c>
      <c r="F1029" s="5" t="s">
        <v>2857</v>
      </c>
      <c r="G1029" s="5" t="s">
        <v>2858</v>
      </c>
      <c r="H1029" s="5" t="s">
        <v>81</v>
      </c>
      <c r="I1029" s="5" t="s">
        <v>140</v>
      </c>
      <c r="J1029" s="5" t="s">
        <v>141</v>
      </c>
      <c r="K1029" s="5" t="s">
        <v>153</v>
      </c>
      <c r="L1029" s="5" t="s">
        <v>167</v>
      </c>
      <c r="M1029" s="5" t="s">
        <v>97</v>
      </c>
      <c r="N1029" s="5" t="s">
        <v>336</v>
      </c>
      <c r="O1029" s="5" t="s">
        <v>226</v>
      </c>
      <c r="P1029" s="5" t="s">
        <v>113</v>
      </c>
      <c r="Q1029" s="5" t="s">
        <v>168</v>
      </c>
      <c r="R1029" s="5" t="s">
        <v>141</v>
      </c>
      <c r="S1029" s="5" t="s">
        <v>144</v>
      </c>
      <c r="T1029" s="5" t="s">
        <v>87</v>
      </c>
      <c r="U1029" s="5" t="s">
        <v>91</v>
      </c>
      <c r="V1029" s="5" t="s">
        <v>115</v>
      </c>
      <c r="W1029" s="5" t="s">
        <v>93</v>
      </c>
      <c r="X1029" s="5" t="s">
        <v>94</v>
      </c>
      <c r="Y1029" s="5" t="n">
        <v>0</v>
      </c>
      <c r="Z1029" s="5" t="n">
        <v>1</v>
      </c>
      <c r="AA1029" s="5" t="str">
        <f aca="false">IF(Y1029&gt;Z1029,"Win",IF(Y1029&lt;Z1029,"Loss","Draw"))</f>
        <v>Loss</v>
      </c>
      <c r="AB1029" s="5" t="s">
        <v>98</v>
      </c>
      <c r="AC1029" s="5" t="s">
        <v>99</v>
      </c>
      <c r="AD1029" s="5" t="s">
        <v>1849</v>
      </c>
      <c r="AE1029" s="5" t="s">
        <v>2859</v>
      </c>
      <c r="AF1029" s="5" t="str">
        <f aca="false">IF(AD1029&lt;AE1029,AD1029,AE1029)</f>
        <v>Barbarian Barrel, Berserker, Electro Spirit, Fireball, Goblins, Magic Archer, Royal Hogs, Tesla</v>
      </c>
      <c r="AG1029" s="5" t="str">
        <f aca="false">IF(AD1029&lt;AE1029,AE1029,AD1029)</f>
        <v>Bomb Tower, Goblinstein, Magic Archer, Miner, Skeletons, The Log, Tornado, Wall Breakers</v>
      </c>
      <c r="AH1029" s="5" t="str">
        <f aca="false">IF(AD1029=AF1029,AA1029,IF(AA1029="Win","Loss",IF(AA1029="Loss","Win","Draw")))</f>
        <v>Win</v>
      </c>
      <c r="AI1029" s="5" t="s">
        <v>123</v>
      </c>
    </row>
    <row r="1030" customFormat="false" ht="16.5" hidden="false" customHeight="true" outlineLevel="0" collapsed="false">
      <c r="A1030" s="5" t="s">
        <v>2855</v>
      </c>
      <c r="B1030" s="5" t="n">
        <v>2</v>
      </c>
      <c r="C1030" s="5" t="s">
        <v>1232</v>
      </c>
      <c r="D1030" s="5" t="s">
        <v>1233</v>
      </c>
      <c r="E1030" s="6" t="s">
        <v>2856</v>
      </c>
      <c r="F1030" s="5" t="s">
        <v>2857</v>
      </c>
      <c r="G1030" s="5" t="s">
        <v>2860</v>
      </c>
      <c r="H1030" s="5" t="s">
        <v>81</v>
      </c>
      <c r="I1030" s="5" t="s">
        <v>210</v>
      </c>
      <c r="J1030" s="5" t="s">
        <v>199</v>
      </c>
      <c r="K1030" s="5" t="s">
        <v>132</v>
      </c>
      <c r="L1030" s="5" t="s">
        <v>112</v>
      </c>
      <c r="M1030" s="5" t="s">
        <v>183</v>
      </c>
      <c r="N1030" s="5" t="s">
        <v>182</v>
      </c>
      <c r="O1030" s="5" t="s">
        <v>227</v>
      </c>
      <c r="P1030" s="5" t="s">
        <v>202</v>
      </c>
      <c r="Q1030" s="5" t="s">
        <v>97</v>
      </c>
      <c r="R1030" s="5" t="s">
        <v>244</v>
      </c>
      <c r="S1030" s="5" t="s">
        <v>271</v>
      </c>
      <c r="T1030" s="5" t="s">
        <v>182</v>
      </c>
      <c r="U1030" s="5" t="s">
        <v>143</v>
      </c>
      <c r="V1030" s="5" t="s">
        <v>113</v>
      </c>
      <c r="W1030" s="5" t="s">
        <v>183</v>
      </c>
      <c r="X1030" s="5" t="s">
        <v>167</v>
      </c>
      <c r="Y1030" s="5" t="n">
        <v>1</v>
      </c>
      <c r="Z1030" s="5" t="n">
        <v>0</v>
      </c>
      <c r="AA1030" s="5" t="str">
        <f aca="false">IF(Y1030&gt;Z1030,"Win",IF(Y1030&lt;Z1030,"Loss","Draw"))</f>
        <v>Win</v>
      </c>
      <c r="AB1030" s="5" t="s">
        <v>98</v>
      </c>
      <c r="AC1030" s="5" t="s">
        <v>99</v>
      </c>
      <c r="AD1030" s="5" t="s">
        <v>2861</v>
      </c>
      <c r="AE1030" s="5" t="s">
        <v>2862</v>
      </c>
      <c r="AF1030" s="5" t="str">
        <f aca="false">IF(AD1030&lt;AE1030,AD1030,AE1030)</f>
        <v>Arrows, Earthquake, Golden Knight, Hog Rider, Lumberjack, Mega Knight, Mother Witch, Zappies</v>
      </c>
      <c r="AG1030" s="5" t="str">
        <f aca="false">IF(AD1030&lt;AE1030,AE1030,AD1030)</f>
        <v>Bomb Tower, Earthquake, Firecracker, Hog Rider, Ice Golem, Ice Spirit, Skeletons, The Log</v>
      </c>
      <c r="AH1030" s="5" t="str">
        <f aca="false">IF(AD1030=AF1030,AA1030,IF(AA1030="Win","Loss",IF(AA1030="Loss","Win","Draw")))</f>
        <v>Win</v>
      </c>
      <c r="AI1030" s="5" t="s">
        <v>123</v>
      </c>
    </row>
    <row r="1031" customFormat="false" ht="16.5" hidden="false" customHeight="true" outlineLevel="0" collapsed="false">
      <c r="A1031" s="5" t="s">
        <v>2855</v>
      </c>
      <c r="B1031" s="5" t="n">
        <v>3</v>
      </c>
      <c r="C1031" s="5" t="s">
        <v>1232</v>
      </c>
      <c r="D1031" s="5" t="s">
        <v>1233</v>
      </c>
      <c r="E1031" s="6" t="s">
        <v>2856</v>
      </c>
      <c r="F1031" s="5" t="s">
        <v>2857</v>
      </c>
      <c r="G1031" s="5" t="s">
        <v>2863</v>
      </c>
      <c r="H1031" s="5" t="s">
        <v>81</v>
      </c>
      <c r="I1031" s="5" t="s">
        <v>293</v>
      </c>
      <c r="J1031" s="5" t="s">
        <v>83</v>
      </c>
      <c r="K1031" s="5" t="s">
        <v>84</v>
      </c>
      <c r="L1031" s="5" t="s">
        <v>88</v>
      </c>
      <c r="M1031" s="5" t="s">
        <v>107</v>
      </c>
      <c r="N1031" s="5" t="s">
        <v>89</v>
      </c>
      <c r="O1031" s="5" t="s">
        <v>111</v>
      </c>
      <c r="P1031" s="5" t="s">
        <v>115</v>
      </c>
      <c r="Q1031" s="5" t="s">
        <v>84</v>
      </c>
      <c r="R1031" s="5" t="s">
        <v>128</v>
      </c>
      <c r="S1031" s="5" t="s">
        <v>82</v>
      </c>
      <c r="T1031" s="5" t="s">
        <v>88</v>
      </c>
      <c r="U1031" s="5" t="s">
        <v>170</v>
      </c>
      <c r="V1031" s="5" t="s">
        <v>86</v>
      </c>
      <c r="W1031" s="5" t="s">
        <v>85</v>
      </c>
      <c r="X1031" s="5" t="s">
        <v>111</v>
      </c>
      <c r="Y1031" s="5" t="n">
        <v>1</v>
      </c>
      <c r="Z1031" s="5" t="n">
        <v>0</v>
      </c>
      <c r="AA1031" s="5" t="str">
        <f aca="false">IF(Y1031&gt;Z1031,"Win",IF(Y1031&lt;Z1031,"Loss","Draw"))</f>
        <v>Win</v>
      </c>
      <c r="AB1031" s="5" t="s">
        <v>98</v>
      </c>
      <c r="AC1031" s="5" t="s">
        <v>99</v>
      </c>
      <c r="AD1031" s="5" t="s">
        <v>2864</v>
      </c>
      <c r="AE1031" s="5" t="s">
        <v>2865</v>
      </c>
      <c r="AF1031" s="5" t="str">
        <f aca="false">IF(AD1031&lt;AE1031,AD1031,AE1031)</f>
        <v>Archers, Cannon, Fire Spirit, Giant Snowball, Goblin Demolisher, Graveyard, Knight, Poison</v>
      </c>
      <c r="AG1031" s="5" t="str">
        <f aca="false">IF(AD1031&lt;AE1031,AE1031,AD1031)</f>
        <v>Dark Prince, Fire Spirit, Furnace, Giant Snowball, Goblin Drill, Goblin Hut, Goblins, Poison</v>
      </c>
      <c r="AH1031" s="5" t="str">
        <f aca="false">IF(AD1031=AF1031,AA1031,IF(AA1031="Win","Loss",IF(AA1031="Loss","Win","Draw")))</f>
        <v>Loss</v>
      </c>
      <c r="AI1031" s="5" t="s">
        <v>123</v>
      </c>
    </row>
    <row r="1032" customFormat="false" ht="15" hidden="false" customHeight="true" outlineLevel="0" collapsed="false">
      <c r="A1032" s="5" t="s">
        <v>2866</v>
      </c>
      <c r="B1032" s="5" t="n">
        <v>1</v>
      </c>
      <c r="C1032" s="5" t="s">
        <v>1232</v>
      </c>
      <c r="D1032" s="5" t="s">
        <v>1233</v>
      </c>
      <c r="E1032" s="5" t="s">
        <v>2569</v>
      </c>
      <c r="F1032" s="5" t="s">
        <v>2570</v>
      </c>
      <c r="G1032" s="5" t="s">
        <v>2867</v>
      </c>
      <c r="H1032" s="5" t="s">
        <v>81</v>
      </c>
      <c r="I1032" s="5" t="s">
        <v>82</v>
      </c>
      <c r="J1032" s="5" t="s">
        <v>128</v>
      </c>
      <c r="K1032" s="5" t="s">
        <v>84</v>
      </c>
      <c r="L1032" s="5" t="s">
        <v>88</v>
      </c>
      <c r="M1032" s="5" t="s">
        <v>85</v>
      </c>
      <c r="N1032" s="5" t="s">
        <v>113</v>
      </c>
      <c r="O1032" s="5" t="s">
        <v>86</v>
      </c>
      <c r="P1032" s="5" t="s">
        <v>115</v>
      </c>
      <c r="Q1032" s="5" t="s">
        <v>140</v>
      </c>
      <c r="R1032" s="5" t="s">
        <v>141</v>
      </c>
      <c r="S1032" s="5" t="s">
        <v>225</v>
      </c>
      <c r="T1032" s="5" t="s">
        <v>167</v>
      </c>
      <c r="U1032" s="5" t="s">
        <v>111</v>
      </c>
      <c r="V1032" s="5" t="s">
        <v>226</v>
      </c>
      <c r="W1032" s="5" t="s">
        <v>97</v>
      </c>
      <c r="X1032" s="5" t="s">
        <v>113</v>
      </c>
      <c r="Y1032" s="5" t="n">
        <v>1</v>
      </c>
      <c r="Z1032" s="5" t="n">
        <v>0</v>
      </c>
      <c r="AA1032" s="5" t="str">
        <f aca="false">IF(Y1032&gt;Z1032,"Win",IF(Y1032&lt;Z1032,"Loss","Draw"))</f>
        <v>Win</v>
      </c>
      <c r="AB1032" s="5" t="s">
        <v>98</v>
      </c>
      <c r="AC1032" s="5" t="s">
        <v>99</v>
      </c>
      <c r="AD1032" s="5" t="s">
        <v>2868</v>
      </c>
      <c r="AE1032" s="5" t="s">
        <v>639</v>
      </c>
      <c r="AF1032" s="5" t="str">
        <f aca="false">IF(AD1032&lt;AE1032,AD1032,AE1032)</f>
        <v>Archers, Bomb Tower, Giant Snowball, Goblin Demolisher, Goblins, Graveyard, Knight, Poison</v>
      </c>
      <c r="AG1032" s="5" t="str">
        <f aca="false">IF(AD1032&lt;AE1032,AE1032,AD1032)</f>
        <v>Bats, Bomb Tower, Fire Spirit, Magic Archer, Miner, Skeletons, The Log, Wall Breakers</v>
      </c>
      <c r="AH1032" s="5" t="str">
        <f aca="false">IF(AD1032=AF1032,AA1032,IF(AA1032="Win","Loss",IF(AA1032="Loss","Win","Draw")))</f>
        <v>Win</v>
      </c>
      <c r="AI1032" s="5" t="s">
        <v>123</v>
      </c>
    </row>
    <row r="1033" customFormat="false" ht="15" hidden="false" customHeight="true" outlineLevel="0" collapsed="false">
      <c r="A1033" s="5" t="s">
        <v>2866</v>
      </c>
      <c r="B1033" s="5" t="n">
        <v>2</v>
      </c>
      <c r="C1033" s="5" t="s">
        <v>1232</v>
      </c>
      <c r="D1033" s="5" t="s">
        <v>1233</v>
      </c>
      <c r="E1033" s="5" t="s">
        <v>2569</v>
      </c>
      <c r="F1033" s="5" t="s">
        <v>2570</v>
      </c>
      <c r="G1033" s="5" t="s">
        <v>2869</v>
      </c>
      <c r="H1033" s="5" t="s">
        <v>81</v>
      </c>
      <c r="I1033" s="5" t="s">
        <v>142</v>
      </c>
      <c r="J1033" s="5" t="s">
        <v>141</v>
      </c>
      <c r="K1033" s="5" t="s">
        <v>140</v>
      </c>
      <c r="L1033" s="5" t="s">
        <v>287</v>
      </c>
      <c r="M1033" s="5" t="s">
        <v>111</v>
      </c>
      <c r="N1033" s="5" t="s">
        <v>143</v>
      </c>
      <c r="O1033" s="5" t="s">
        <v>170</v>
      </c>
      <c r="P1033" s="5" t="s">
        <v>120</v>
      </c>
      <c r="Q1033" s="5" t="s">
        <v>200</v>
      </c>
      <c r="R1033" s="5" t="s">
        <v>91</v>
      </c>
      <c r="S1033" s="5" t="s">
        <v>132</v>
      </c>
      <c r="T1033" s="5" t="s">
        <v>146</v>
      </c>
      <c r="U1033" s="5" t="s">
        <v>94</v>
      </c>
      <c r="V1033" s="5" t="s">
        <v>93</v>
      </c>
      <c r="W1033" s="5" t="s">
        <v>90</v>
      </c>
      <c r="X1033" s="5" t="s">
        <v>365</v>
      </c>
      <c r="Y1033" s="5" t="n">
        <v>0</v>
      </c>
      <c r="Z1033" s="5" t="n">
        <v>1</v>
      </c>
      <c r="AA1033" s="5" t="str">
        <f aca="false">IF(Y1033&gt;Z1033,"Win",IF(Y1033&lt;Z1033,"Loss","Draw"))</f>
        <v>Loss</v>
      </c>
      <c r="AB1033" s="5" t="s">
        <v>98</v>
      </c>
      <c r="AC1033" s="5" t="s">
        <v>99</v>
      </c>
      <c r="AD1033" s="5" t="s">
        <v>2870</v>
      </c>
      <c r="AE1033" s="5" t="s">
        <v>849</v>
      </c>
      <c r="AF1033" s="5" t="str">
        <f aca="false">IF(AD1033&lt;AE1033,AD1033,AE1033)</f>
        <v>Barbarian Barrel, Electro Spirit, Fireball, Goblin Cage, Lumberjack, Phoenix, Royal Giant, Skeleton Dragons</v>
      </c>
      <c r="AG1033" s="5" t="str">
        <f aca="false">IF(AD1033&lt;AE1033,AE1033,AD1033)</f>
        <v>Cannon, Fire Spirit, Goblin Barrel, Ice Spirit, Magic Archer, Royal Delivery, Valkyrie, Wall Breakers</v>
      </c>
      <c r="AH1033" s="5" t="str">
        <f aca="false">IF(AD1033=AF1033,AA1033,IF(AA1033="Win","Loss",IF(AA1033="Loss","Win","Draw")))</f>
        <v>Win</v>
      </c>
      <c r="AI1033" s="5" t="s">
        <v>123</v>
      </c>
    </row>
    <row r="1034" customFormat="false" ht="15" hidden="false" customHeight="true" outlineLevel="0" collapsed="false">
      <c r="A1034" s="5" t="s">
        <v>2866</v>
      </c>
      <c r="B1034" s="5" t="n">
        <v>3</v>
      </c>
      <c r="C1034" s="5" t="s">
        <v>1232</v>
      </c>
      <c r="D1034" s="5" t="s">
        <v>1233</v>
      </c>
      <c r="E1034" s="5" t="s">
        <v>2569</v>
      </c>
      <c r="F1034" s="5" t="s">
        <v>2570</v>
      </c>
      <c r="G1034" s="5" t="s">
        <v>2871</v>
      </c>
      <c r="H1034" s="5" t="s">
        <v>81</v>
      </c>
      <c r="I1034" s="5" t="s">
        <v>168</v>
      </c>
      <c r="J1034" s="5" t="s">
        <v>232</v>
      </c>
      <c r="K1034" s="5" t="s">
        <v>169</v>
      </c>
      <c r="L1034" s="5" t="s">
        <v>144</v>
      </c>
      <c r="M1034" s="5" t="s">
        <v>93</v>
      </c>
      <c r="N1034" s="5" t="s">
        <v>97</v>
      </c>
      <c r="O1034" s="5" t="s">
        <v>167</v>
      </c>
      <c r="P1034" s="5" t="s">
        <v>154</v>
      </c>
      <c r="Q1034" s="5" t="s">
        <v>107</v>
      </c>
      <c r="R1034" s="5" t="s">
        <v>128</v>
      </c>
      <c r="S1034" s="5" t="s">
        <v>84</v>
      </c>
      <c r="T1034" s="5" t="s">
        <v>130</v>
      </c>
      <c r="U1034" s="5" t="s">
        <v>87</v>
      </c>
      <c r="V1034" s="5" t="s">
        <v>144</v>
      </c>
      <c r="W1034" s="5" t="s">
        <v>88</v>
      </c>
      <c r="X1034" s="5" t="s">
        <v>143</v>
      </c>
      <c r="Y1034" s="5" t="n">
        <v>0</v>
      </c>
      <c r="Z1034" s="5" t="n">
        <v>1</v>
      </c>
      <c r="AA1034" s="5" t="str">
        <f aca="false">IF(Y1034&gt;Z1034,"Win",IF(Y1034&lt;Z1034,"Loss","Draw"))</f>
        <v>Loss</v>
      </c>
      <c r="AB1034" s="5" t="s">
        <v>98</v>
      </c>
      <c r="AC1034" s="5" t="s">
        <v>99</v>
      </c>
      <c r="AD1034" s="5" t="s">
        <v>2872</v>
      </c>
      <c r="AE1034" s="5" t="s">
        <v>2873</v>
      </c>
      <c r="AF1034" s="5" t="str">
        <f aca="false">IF(AD1034&lt;AE1034,AD1034,AE1034)</f>
        <v>Baby Dragon, Electro Spirit, Lightning, Mighty Miner, Royal Hogs, Skeletons, Tesla, The Log</v>
      </c>
      <c r="AG1034" s="5" t="str">
        <f aca="false">IF(AD1034&lt;AE1034,AE1034,AD1034)</f>
        <v>Berserker, Bomber, Giant Snowball, Goblin Drill, Ice Spirit, Knight, Poison, Tesla</v>
      </c>
      <c r="AH1034" s="5" t="str">
        <f aca="false">IF(AD1034=AF1034,AA1034,IF(AA1034="Win","Loss",IF(AA1034="Loss","Win","Draw")))</f>
        <v>Loss</v>
      </c>
      <c r="AI1034" s="5" t="s">
        <v>123</v>
      </c>
    </row>
    <row r="1035" customFormat="false" ht="16.5" hidden="false" customHeight="true" outlineLevel="0" collapsed="false">
      <c r="A1035" s="5" t="s">
        <v>2874</v>
      </c>
      <c r="B1035" s="5" t="n">
        <v>1</v>
      </c>
      <c r="C1035" s="5" t="s">
        <v>1232</v>
      </c>
      <c r="D1035" s="5" t="s">
        <v>1233</v>
      </c>
      <c r="E1035" s="6" t="s">
        <v>104</v>
      </c>
      <c r="F1035" s="5" t="s">
        <v>105</v>
      </c>
      <c r="G1035" s="5" t="s">
        <v>2875</v>
      </c>
      <c r="H1035" s="5" t="s">
        <v>81</v>
      </c>
      <c r="I1035" s="5" t="s">
        <v>293</v>
      </c>
      <c r="J1035" s="5" t="s">
        <v>232</v>
      </c>
      <c r="K1035" s="5" t="s">
        <v>144</v>
      </c>
      <c r="L1035" s="5" t="s">
        <v>182</v>
      </c>
      <c r="M1035" s="5" t="s">
        <v>93</v>
      </c>
      <c r="N1035" s="5" t="s">
        <v>97</v>
      </c>
      <c r="O1035" s="5" t="s">
        <v>167</v>
      </c>
      <c r="P1035" s="5" t="s">
        <v>154</v>
      </c>
      <c r="Q1035" s="5" t="s">
        <v>135</v>
      </c>
      <c r="R1035" s="5" t="s">
        <v>156</v>
      </c>
      <c r="S1035" s="5" t="s">
        <v>131</v>
      </c>
      <c r="T1035" s="5" t="s">
        <v>190</v>
      </c>
      <c r="U1035" s="5" t="s">
        <v>83</v>
      </c>
      <c r="V1035" s="5" t="s">
        <v>155</v>
      </c>
      <c r="W1035" s="5" t="s">
        <v>130</v>
      </c>
      <c r="X1035" s="5" t="s">
        <v>94</v>
      </c>
      <c r="Y1035" s="5" t="n">
        <v>0</v>
      </c>
      <c r="Z1035" s="5" t="n">
        <v>1</v>
      </c>
      <c r="AA1035" s="5" t="str">
        <f aca="false">IF(Y1035&gt;Z1035,"Win",IF(Y1035&lt;Z1035,"Loss","Draw"))</f>
        <v>Loss</v>
      </c>
      <c r="AB1035" s="5" t="s">
        <v>98</v>
      </c>
      <c r="AC1035" s="5" t="s">
        <v>99</v>
      </c>
      <c r="AD1035" s="5" t="s">
        <v>504</v>
      </c>
      <c r="AE1035" s="5" t="s">
        <v>192</v>
      </c>
      <c r="AF1035" s="5" t="str">
        <f aca="false">IF(AD1035&lt;AE1035,AD1035,AE1035)</f>
        <v>Bomber, Dark Prince, Fireball, Giant, Mega Minion, Prince, Rage, Zap</v>
      </c>
      <c r="AG1035" s="5" t="str">
        <f aca="false">IF(AD1035&lt;AE1035,AE1035,AD1035)</f>
        <v>Electro Spirit, Furnace, Hog Rider, Lightning, Mighty Miner, Skeletons, Tesla, The Log</v>
      </c>
      <c r="AH1035" s="5" t="str">
        <f aca="false">IF(AD1035=AF1035,AA1035,IF(AA1035="Win","Loss",IF(AA1035="Loss","Win","Draw")))</f>
        <v>Win</v>
      </c>
      <c r="AI1035" s="5" t="s">
        <v>123</v>
      </c>
    </row>
    <row r="1036" customFormat="false" ht="16.5" hidden="false" customHeight="true" outlineLevel="0" collapsed="false">
      <c r="A1036" s="5" t="s">
        <v>2874</v>
      </c>
      <c r="B1036" s="5" t="n">
        <v>2</v>
      </c>
      <c r="C1036" s="5" t="s">
        <v>1232</v>
      </c>
      <c r="D1036" s="5" t="s">
        <v>1233</v>
      </c>
      <c r="E1036" s="6" t="s">
        <v>104</v>
      </c>
      <c r="F1036" s="5" t="s">
        <v>105</v>
      </c>
      <c r="G1036" s="5" t="s">
        <v>2876</v>
      </c>
      <c r="H1036" s="5" t="s">
        <v>81</v>
      </c>
      <c r="I1036" s="5" t="s">
        <v>82</v>
      </c>
      <c r="J1036" s="5" t="s">
        <v>115</v>
      </c>
      <c r="K1036" s="5" t="s">
        <v>84</v>
      </c>
      <c r="L1036" s="5" t="s">
        <v>88</v>
      </c>
      <c r="M1036" s="5" t="s">
        <v>86</v>
      </c>
      <c r="N1036" s="5" t="s">
        <v>85</v>
      </c>
      <c r="O1036" s="5" t="s">
        <v>113</v>
      </c>
      <c r="P1036" s="5" t="s">
        <v>327</v>
      </c>
      <c r="Q1036" s="5" t="s">
        <v>169</v>
      </c>
      <c r="R1036" s="5" t="s">
        <v>91</v>
      </c>
      <c r="S1036" s="5" t="s">
        <v>200</v>
      </c>
      <c r="T1036" s="5" t="s">
        <v>136</v>
      </c>
      <c r="U1036" s="5" t="s">
        <v>109</v>
      </c>
      <c r="V1036" s="5" t="s">
        <v>154</v>
      </c>
      <c r="W1036" s="5" t="s">
        <v>202</v>
      </c>
      <c r="X1036" s="5" t="s">
        <v>336</v>
      </c>
      <c r="Y1036" s="5" t="n">
        <v>1</v>
      </c>
      <c r="Z1036" s="5" t="n">
        <v>0</v>
      </c>
      <c r="AA1036" s="5" t="str">
        <f aca="false">IF(Y1036&gt;Z1036,"Win",IF(Y1036&lt;Z1036,"Loss","Draw"))</f>
        <v>Win</v>
      </c>
      <c r="AB1036" s="5" t="s">
        <v>98</v>
      </c>
      <c r="AC1036" s="5" t="s">
        <v>99</v>
      </c>
      <c r="AD1036" s="5" t="s">
        <v>2877</v>
      </c>
      <c r="AE1036" s="5" t="s">
        <v>2878</v>
      </c>
      <c r="AF1036" s="5" t="str">
        <f aca="false">IF(AD1036&lt;AE1036,AD1036,AE1036)</f>
        <v>Archers, Bomb Tower, Giant Skeleton, Giant Snowball, Goblin Demolisher, Goblins, Graveyard, Poison</v>
      </c>
      <c r="AG1036" s="5" t="str">
        <f aca="false">IF(AD1036&lt;AE1036,AE1036,AD1036)</f>
        <v>Baby Dragon, Barbarian Barrel, Goblin Cage, Golem, Lightning, Ronin, Tornado, Zappies</v>
      </c>
      <c r="AH1036" s="5" t="str">
        <f aca="false">IF(AD1036=AF1036,AA1036,IF(AA1036="Win","Loss",IF(AA1036="Loss","Win","Draw")))</f>
        <v>Win</v>
      </c>
      <c r="AI1036" s="5" t="s">
        <v>123</v>
      </c>
    </row>
    <row r="1037" customFormat="false" ht="16.5" hidden="false" customHeight="true" outlineLevel="0" collapsed="false">
      <c r="A1037" s="5" t="s">
        <v>2874</v>
      </c>
      <c r="B1037" s="5" t="n">
        <v>3</v>
      </c>
      <c r="C1037" s="5" t="s">
        <v>1232</v>
      </c>
      <c r="D1037" s="5" t="s">
        <v>1233</v>
      </c>
      <c r="E1037" s="6" t="s">
        <v>104</v>
      </c>
      <c r="F1037" s="5" t="s">
        <v>105</v>
      </c>
      <c r="G1037" s="5" t="s">
        <v>2879</v>
      </c>
      <c r="H1037" s="5" t="s">
        <v>81</v>
      </c>
      <c r="I1037" s="5" t="s">
        <v>143</v>
      </c>
      <c r="J1037" s="5" t="s">
        <v>108</v>
      </c>
      <c r="K1037" s="5" t="s">
        <v>287</v>
      </c>
      <c r="L1037" s="5" t="s">
        <v>94</v>
      </c>
      <c r="M1037" s="5" t="s">
        <v>226</v>
      </c>
      <c r="N1037" s="5" t="s">
        <v>87</v>
      </c>
      <c r="O1037" s="5" t="s">
        <v>129</v>
      </c>
      <c r="P1037" s="5" t="s">
        <v>91</v>
      </c>
      <c r="Q1037" s="5" t="s">
        <v>239</v>
      </c>
      <c r="R1037" s="5" t="s">
        <v>199</v>
      </c>
      <c r="S1037" s="5" t="s">
        <v>195</v>
      </c>
      <c r="T1037" s="5" t="s">
        <v>110</v>
      </c>
      <c r="U1037" s="5" t="s">
        <v>257</v>
      </c>
      <c r="V1037" s="5" t="s">
        <v>92</v>
      </c>
      <c r="W1037" s="5" t="s">
        <v>293</v>
      </c>
      <c r="X1037" s="5" t="s">
        <v>210</v>
      </c>
      <c r="Y1037" s="5" t="n">
        <v>0</v>
      </c>
      <c r="Z1037" s="5" t="n">
        <v>1</v>
      </c>
      <c r="AA1037" s="5" t="str">
        <f aca="false">IF(Y1037&gt;Z1037,"Win",IF(Y1037&lt;Z1037,"Loss","Draw"))</f>
        <v>Loss</v>
      </c>
      <c r="AB1037" s="5" t="s">
        <v>98</v>
      </c>
      <c r="AC1037" s="5" t="s">
        <v>99</v>
      </c>
      <c r="AD1037" s="5" t="s">
        <v>2880</v>
      </c>
      <c r="AE1037" s="5" t="s">
        <v>2881</v>
      </c>
      <c r="AF1037" s="5" t="str">
        <f aca="false">IF(AD1037&lt;AE1037,AD1037,AE1037)</f>
        <v>Archer Queen, Barbarian Barrel, Berserker, Fireball, Ice Spirit, Inferno Tower, Miner, Valkyrie</v>
      </c>
      <c r="AG1037" s="5" t="str">
        <f aca="false">IF(AD1037&lt;AE1037,AE1037,AD1037)</f>
        <v>Battle Ram, Furnace, Golden Knight, Guards, Inferno Dragon, Mega Knight, Royal Ghost, Vines</v>
      </c>
      <c r="AH1037" s="5" t="str">
        <f aca="false">IF(AD1037=AF1037,AA1037,IF(AA1037="Win","Loss",IF(AA1037="Loss","Win","Draw")))</f>
        <v>Loss</v>
      </c>
      <c r="AI1037" s="5" t="s">
        <v>123</v>
      </c>
    </row>
    <row r="1038" customFormat="false" ht="15" hidden="false" customHeight="true" outlineLevel="0" collapsed="false">
      <c r="A1038" s="5" t="s">
        <v>2882</v>
      </c>
      <c r="B1038" s="5" t="n">
        <v>1</v>
      </c>
      <c r="C1038" s="5" t="s">
        <v>1232</v>
      </c>
      <c r="D1038" s="5" t="s">
        <v>1233</v>
      </c>
      <c r="E1038" s="5" t="s">
        <v>2883</v>
      </c>
      <c r="F1038" s="5" t="s">
        <v>2884</v>
      </c>
      <c r="G1038" s="5" t="s">
        <v>2885</v>
      </c>
      <c r="H1038" s="5" t="s">
        <v>81</v>
      </c>
      <c r="I1038" s="5" t="s">
        <v>140</v>
      </c>
      <c r="J1038" s="5" t="s">
        <v>141</v>
      </c>
      <c r="K1038" s="5" t="s">
        <v>225</v>
      </c>
      <c r="L1038" s="5" t="s">
        <v>226</v>
      </c>
      <c r="M1038" s="5" t="s">
        <v>109</v>
      </c>
      <c r="N1038" s="5" t="s">
        <v>111</v>
      </c>
      <c r="O1038" s="5" t="s">
        <v>120</v>
      </c>
      <c r="P1038" s="5" t="s">
        <v>144</v>
      </c>
      <c r="Q1038" s="5" t="s">
        <v>210</v>
      </c>
      <c r="R1038" s="5" t="s">
        <v>141</v>
      </c>
      <c r="S1038" s="5" t="s">
        <v>239</v>
      </c>
      <c r="T1038" s="5" t="s">
        <v>202</v>
      </c>
      <c r="U1038" s="5" t="s">
        <v>240</v>
      </c>
      <c r="V1038" s="5" t="s">
        <v>83</v>
      </c>
      <c r="W1038" s="5" t="s">
        <v>257</v>
      </c>
      <c r="X1038" s="5" t="s">
        <v>84</v>
      </c>
      <c r="Y1038" s="5" t="n">
        <v>1</v>
      </c>
      <c r="Z1038" s="5" t="n">
        <v>0</v>
      </c>
      <c r="AA1038" s="5" t="str">
        <f aca="false">IF(Y1038&gt;Z1038,"Win",IF(Y1038&lt;Z1038,"Loss","Draw"))</f>
        <v>Win</v>
      </c>
      <c r="AB1038" s="5" t="s">
        <v>98</v>
      </c>
      <c r="AC1038" s="5" t="s">
        <v>99</v>
      </c>
      <c r="AD1038" s="5" t="s">
        <v>2808</v>
      </c>
      <c r="AE1038" s="5" t="s">
        <v>2886</v>
      </c>
      <c r="AF1038" s="5" t="str">
        <f aca="false">IF(AD1038&lt;AE1038,AD1038,AE1038)</f>
        <v>Bandit, Battle Ram, Dark Prince, Giant Snowball, Magic Archer, Mega Knight, Vines, Zappies</v>
      </c>
      <c r="AG1038" s="5" t="str">
        <f aca="false">IF(AD1038&lt;AE1038,AE1038,AD1038)</f>
        <v>Bats, Fire Spirit, Magic Archer, Miner, Ronin, Royal Delivery, Tesla, Wall Breakers</v>
      </c>
      <c r="AH1038" s="5" t="str">
        <f aca="false">IF(AD1038=AF1038,AA1038,IF(AA1038="Win","Loss",IF(AA1038="Loss","Win","Draw")))</f>
        <v>Loss</v>
      </c>
      <c r="AI1038" s="5" t="s">
        <v>123</v>
      </c>
    </row>
    <row r="1039" customFormat="false" ht="15" hidden="false" customHeight="true" outlineLevel="0" collapsed="false">
      <c r="A1039" s="5" t="s">
        <v>2882</v>
      </c>
      <c r="B1039" s="5" t="n">
        <v>2</v>
      </c>
      <c r="C1039" s="5" t="s">
        <v>1232</v>
      </c>
      <c r="D1039" s="5" t="s">
        <v>1233</v>
      </c>
      <c r="E1039" s="5" t="s">
        <v>2883</v>
      </c>
      <c r="F1039" s="5" t="s">
        <v>2884</v>
      </c>
      <c r="G1039" s="5" t="s">
        <v>2887</v>
      </c>
      <c r="H1039" s="5" t="s">
        <v>81</v>
      </c>
      <c r="I1039" s="5" t="s">
        <v>107</v>
      </c>
      <c r="J1039" s="5" t="s">
        <v>128</v>
      </c>
      <c r="K1039" s="5" t="s">
        <v>84</v>
      </c>
      <c r="L1039" s="5" t="s">
        <v>87</v>
      </c>
      <c r="M1039" s="5" t="s">
        <v>88</v>
      </c>
      <c r="N1039" s="5" t="s">
        <v>143</v>
      </c>
      <c r="O1039" s="5" t="s">
        <v>89</v>
      </c>
      <c r="P1039" s="5" t="s">
        <v>130</v>
      </c>
      <c r="Q1039" s="5" t="s">
        <v>412</v>
      </c>
      <c r="R1039" s="5" t="s">
        <v>91</v>
      </c>
      <c r="S1039" s="5" t="s">
        <v>375</v>
      </c>
      <c r="T1039" s="5" t="s">
        <v>393</v>
      </c>
      <c r="U1039" s="5" t="s">
        <v>132</v>
      </c>
      <c r="V1039" s="5" t="s">
        <v>336</v>
      </c>
      <c r="W1039" s="5" t="s">
        <v>145</v>
      </c>
      <c r="X1039" s="5" t="s">
        <v>420</v>
      </c>
      <c r="Y1039" s="5" t="n">
        <v>1</v>
      </c>
      <c r="Z1039" s="5" t="n">
        <v>0</v>
      </c>
      <c r="AA1039" s="5" t="str">
        <f aca="false">IF(Y1039&gt;Z1039,"Win",IF(Y1039&lt;Z1039,"Loss","Draw"))</f>
        <v>Win</v>
      </c>
      <c r="AB1039" s="5" t="s">
        <v>98</v>
      </c>
      <c r="AC1039" s="5" t="s">
        <v>99</v>
      </c>
      <c r="AD1039" s="5" t="s">
        <v>2888</v>
      </c>
      <c r="AE1039" s="5" t="s">
        <v>2889</v>
      </c>
      <c r="AF1039" s="5" t="str">
        <f aca="false">IF(AD1039&lt;AE1039,AD1039,AE1039)</f>
        <v>Balloon, Barbarian Barrel, Electro Wizard, Executioner, Freeze, Lumberjack, P.E.K.K.A, Tornado</v>
      </c>
      <c r="AG1039" s="5" t="str">
        <f aca="false">IF(AD1039&lt;AE1039,AE1039,AD1039)</f>
        <v>Berserker, Bomber, Giant Snowball, Goblin Drill, Goblin Hut, Ice Spirit, Knight, Poison</v>
      </c>
      <c r="AH1039" s="5" t="str">
        <f aca="false">IF(AD1039=AF1039,AA1039,IF(AA1039="Win","Loss",IF(AA1039="Loss","Win","Draw")))</f>
        <v>Loss</v>
      </c>
      <c r="AI1039" s="5" t="s">
        <v>123</v>
      </c>
    </row>
    <row r="1040" customFormat="false" ht="15" hidden="false" customHeight="true" outlineLevel="0" collapsed="false">
      <c r="A1040" s="5" t="s">
        <v>2890</v>
      </c>
      <c r="B1040" s="5" t="n">
        <v>1</v>
      </c>
      <c r="C1040" s="5" t="s">
        <v>282</v>
      </c>
      <c r="D1040" s="5" t="s">
        <v>283</v>
      </c>
      <c r="E1040" s="5" t="s">
        <v>659</v>
      </c>
      <c r="F1040" s="5" t="s">
        <v>660</v>
      </c>
      <c r="G1040" s="5" t="s">
        <v>2891</v>
      </c>
      <c r="H1040" s="5" t="s">
        <v>81</v>
      </c>
      <c r="I1040" s="5" t="s">
        <v>293</v>
      </c>
      <c r="J1040" s="5" t="s">
        <v>181</v>
      </c>
      <c r="K1040" s="5" t="s">
        <v>115</v>
      </c>
      <c r="L1040" s="5" t="s">
        <v>89</v>
      </c>
      <c r="M1040" s="5" t="s">
        <v>182</v>
      </c>
      <c r="N1040" s="5" t="s">
        <v>174</v>
      </c>
      <c r="O1040" s="5" t="s">
        <v>84</v>
      </c>
      <c r="P1040" s="5" t="s">
        <v>154</v>
      </c>
      <c r="Q1040" s="5" t="s">
        <v>169</v>
      </c>
      <c r="R1040" s="5" t="s">
        <v>83</v>
      </c>
      <c r="S1040" s="5" t="s">
        <v>168</v>
      </c>
      <c r="T1040" s="5" t="s">
        <v>91</v>
      </c>
      <c r="U1040" s="5" t="s">
        <v>87</v>
      </c>
      <c r="V1040" s="5" t="s">
        <v>93</v>
      </c>
      <c r="W1040" s="5" t="s">
        <v>89</v>
      </c>
      <c r="X1040" s="5" t="s">
        <v>154</v>
      </c>
      <c r="Y1040" s="5" t="n">
        <v>1</v>
      </c>
      <c r="Z1040" s="5" t="n">
        <v>0</v>
      </c>
      <c r="AA1040" s="5" t="str">
        <f aca="false">IF(Y1040&gt;Z1040,"Win",IF(Y1040&lt;Z1040,"Loss","Draw"))</f>
        <v>Win</v>
      </c>
      <c r="AB1040" s="5" t="s">
        <v>98</v>
      </c>
      <c r="AC1040" s="5" t="s">
        <v>99</v>
      </c>
      <c r="AD1040" s="5" t="s">
        <v>2892</v>
      </c>
      <c r="AE1040" s="5" t="s">
        <v>527</v>
      </c>
      <c r="AF1040" s="5" t="str">
        <f aca="false">IF(AD1040&lt;AE1040,AD1040,AE1040)</f>
        <v>Baby Dragon, Barbarian Barrel, Berserker, Dark Prince, Electro Spirit, Goblin Hut, Lightning, Royal Hogs</v>
      </c>
      <c r="AG1040" s="5" t="str">
        <f aca="false">IF(AD1040&lt;AE1040,AE1040,AD1040)</f>
        <v>Furnace, Giant Snowball, Goblin Hut, Goblins, Heal Spirit, Hog Rider, Lightning, Monk</v>
      </c>
      <c r="AH1040" s="5" t="str">
        <f aca="false">IF(AD1040=AF1040,AA1040,IF(AA1040="Win","Loss",IF(AA1040="Loss","Win","Draw")))</f>
        <v>Loss</v>
      </c>
      <c r="AI1040" s="5" t="s">
        <v>102</v>
      </c>
    </row>
    <row r="1041" customFormat="false" ht="15" hidden="false" customHeight="true" outlineLevel="0" collapsed="false">
      <c r="A1041" s="7" t="s">
        <v>2893</v>
      </c>
      <c r="B1041" s="7" t="n">
        <v>1</v>
      </c>
      <c r="C1041" s="7" t="s">
        <v>282</v>
      </c>
      <c r="D1041" s="7" t="s">
        <v>283</v>
      </c>
      <c r="E1041" s="7" t="s">
        <v>659</v>
      </c>
      <c r="F1041" s="7" t="s">
        <v>660</v>
      </c>
      <c r="G1041" s="7" t="s">
        <v>2894</v>
      </c>
      <c r="H1041" s="7" t="s">
        <v>81</v>
      </c>
      <c r="I1041" s="7" t="s">
        <v>90</v>
      </c>
      <c r="J1041" s="7" t="s">
        <v>91</v>
      </c>
      <c r="K1041" s="7" t="s">
        <v>200</v>
      </c>
      <c r="L1041" s="7" t="s">
        <v>109</v>
      </c>
      <c r="M1041" s="7" t="s">
        <v>365</v>
      </c>
      <c r="N1041" s="7" t="s">
        <v>94</v>
      </c>
      <c r="O1041" s="7" t="s">
        <v>93</v>
      </c>
      <c r="P1041" s="7" t="s">
        <v>174</v>
      </c>
      <c r="Q1041" s="7" t="s">
        <v>169</v>
      </c>
      <c r="R1041" s="7" t="s">
        <v>232</v>
      </c>
      <c r="S1041" s="7" t="s">
        <v>168</v>
      </c>
      <c r="T1041" s="7" t="s">
        <v>170</v>
      </c>
      <c r="U1041" s="7" t="s">
        <v>93</v>
      </c>
      <c r="V1041" s="7" t="s">
        <v>154</v>
      </c>
      <c r="W1041" s="7" t="s">
        <v>97</v>
      </c>
      <c r="X1041" s="7" t="s">
        <v>167</v>
      </c>
      <c r="Y1041" s="7" t="n">
        <v>1</v>
      </c>
      <c r="Z1041" s="7" t="n">
        <v>0</v>
      </c>
      <c r="AA1041" s="7" t="str">
        <f aca="false">IF(Y1041&gt;Z1041,"Win",IF(Y1041&lt;Z1041,"Loss","Draw"))</f>
        <v>Win</v>
      </c>
      <c r="AB1041" s="7" t="s">
        <v>99</v>
      </c>
      <c r="AC1041" s="7" t="s">
        <v>99</v>
      </c>
      <c r="AD1041" s="7" t="s">
        <v>2410</v>
      </c>
      <c r="AE1041" s="7" t="s">
        <v>418</v>
      </c>
      <c r="AF1041" s="7" t="str">
        <f aca="false">IF(AD1041&lt;AE1041,AD1041,AE1041)</f>
        <v>Baby Dragon, Cannon, Electro Spirit, Lightning, Mighty Miner, Royal Hogs, Skeletons, The Log</v>
      </c>
      <c r="AG1041" s="7" t="str">
        <f aca="false">IF(AD1041&lt;AE1041,AE1041,AD1041)</f>
        <v>Barbarian Barrel, Electro Spirit, Fireball, Goblin Cage, Heal Spirit, Phoenix, Ronin, Royal Giant</v>
      </c>
      <c r="AH1041" s="7" t="str">
        <f aca="false">IF(AD1041=AF1041,AA1041,IF(AA1041="Win","Loss",IF(AA1041="Loss","Win","Draw")))</f>
        <v>Loss</v>
      </c>
      <c r="AI1041" s="7" t="s">
        <v>102</v>
      </c>
    </row>
    <row r="1042" customFormat="false" ht="15" hidden="false" customHeight="true" outlineLevel="0" collapsed="false">
      <c r="A1042" s="7" t="s">
        <v>2893</v>
      </c>
      <c r="B1042" s="7" t="n">
        <v>2</v>
      </c>
      <c r="C1042" s="7" t="s">
        <v>282</v>
      </c>
      <c r="D1042" s="7" t="s">
        <v>283</v>
      </c>
      <c r="E1042" s="7" t="s">
        <v>659</v>
      </c>
      <c r="F1042" s="7" t="s">
        <v>660</v>
      </c>
      <c r="G1042" s="7" t="s">
        <v>2895</v>
      </c>
      <c r="H1042" s="7" t="s">
        <v>81</v>
      </c>
      <c r="I1042" s="7" t="s">
        <v>107</v>
      </c>
      <c r="J1042" s="7" t="s">
        <v>128</v>
      </c>
      <c r="K1042" s="7" t="s">
        <v>84</v>
      </c>
      <c r="L1042" s="7" t="s">
        <v>130</v>
      </c>
      <c r="M1042" s="7" t="s">
        <v>88</v>
      </c>
      <c r="N1042" s="7" t="s">
        <v>97</v>
      </c>
      <c r="O1042" s="7" t="s">
        <v>111</v>
      </c>
      <c r="P1042" s="7" t="s">
        <v>144</v>
      </c>
      <c r="Q1042" s="7" t="s">
        <v>142</v>
      </c>
      <c r="R1042" s="7" t="s">
        <v>141</v>
      </c>
      <c r="S1042" s="7" t="s">
        <v>140</v>
      </c>
      <c r="T1042" s="7" t="s">
        <v>87</v>
      </c>
      <c r="U1042" s="7" t="s">
        <v>113</v>
      </c>
      <c r="V1042" s="7" t="s">
        <v>111</v>
      </c>
      <c r="W1042" s="7" t="s">
        <v>143</v>
      </c>
      <c r="X1042" s="7" t="s">
        <v>120</v>
      </c>
      <c r="Y1042" s="7" t="n">
        <v>1</v>
      </c>
      <c r="Z1042" s="7" t="n">
        <v>0</v>
      </c>
      <c r="AA1042" s="7" t="str">
        <f aca="false">IF(Y1042&gt;Z1042,"Win",IF(Y1042&lt;Z1042,"Loss","Draw"))</f>
        <v>Win</v>
      </c>
      <c r="AB1042" s="7" t="s">
        <v>99</v>
      </c>
      <c r="AC1042" s="7" t="s">
        <v>99</v>
      </c>
      <c r="AD1042" s="7" t="s">
        <v>448</v>
      </c>
      <c r="AE1042" s="7" t="s">
        <v>351</v>
      </c>
      <c r="AF1042" s="7" t="str">
        <f aca="false">IF(AD1042&lt;AE1042,AD1042,AE1042)</f>
        <v>Berserker, Bomb Tower, Fire Spirit, Goblin Barrel, Ice Spirit, Magic Archer, Royal Delivery, Wall Breakers</v>
      </c>
      <c r="AG1042" s="7" t="str">
        <f aca="false">IF(AD1042&lt;AE1042,AE1042,AD1042)</f>
        <v>Bomber, Fire Spirit, Giant Snowball, Goblin Drill, Knight, Poison, Skeletons, Tesla</v>
      </c>
      <c r="AH1042" s="7" t="str">
        <f aca="false">IF(AD1042=AF1042,AA1042,IF(AA1042="Win","Loss",IF(AA1042="Loss","Win","Draw")))</f>
        <v>Loss</v>
      </c>
      <c r="AI1042" s="7" t="s">
        <v>102</v>
      </c>
    </row>
    <row r="1043" customFormat="false" ht="15" hidden="false" customHeight="true" outlineLevel="0" collapsed="false">
      <c r="A1043" s="7" t="s">
        <v>2893</v>
      </c>
      <c r="B1043" s="7" t="n">
        <v>3</v>
      </c>
      <c r="C1043" s="7" t="s">
        <v>282</v>
      </c>
      <c r="D1043" s="7" t="s">
        <v>283</v>
      </c>
      <c r="E1043" s="7" t="s">
        <v>659</v>
      </c>
      <c r="F1043" s="7" t="s">
        <v>660</v>
      </c>
      <c r="G1043" s="7" t="s">
        <v>2896</v>
      </c>
      <c r="H1043" s="7" t="s">
        <v>81</v>
      </c>
      <c r="I1043" s="7" t="s">
        <v>168</v>
      </c>
      <c r="J1043" s="7" t="s">
        <v>83</v>
      </c>
      <c r="K1043" s="7" t="s">
        <v>141</v>
      </c>
      <c r="L1043" s="7" t="s">
        <v>89</v>
      </c>
      <c r="M1043" s="7" t="s">
        <v>154</v>
      </c>
      <c r="N1043" s="7" t="s">
        <v>120</v>
      </c>
      <c r="O1043" s="7" t="s">
        <v>143</v>
      </c>
      <c r="P1043" s="7" t="s">
        <v>87</v>
      </c>
      <c r="Q1043" s="7" t="s">
        <v>90</v>
      </c>
      <c r="R1043" s="7" t="s">
        <v>181</v>
      </c>
      <c r="S1043" s="7" t="s">
        <v>149</v>
      </c>
      <c r="T1043" s="7" t="s">
        <v>94</v>
      </c>
      <c r="U1043" s="7" t="s">
        <v>95</v>
      </c>
      <c r="V1043" s="7" t="s">
        <v>202</v>
      </c>
      <c r="W1043" s="7" t="s">
        <v>155</v>
      </c>
      <c r="X1043" s="7" t="s">
        <v>146</v>
      </c>
      <c r="Y1043" s="7" t="n">
        <v>1</v>
      </c>
      <c r="Z1043" s="7" t="n">
        <v>0</v>
      </c>
      <c r="AA1043" s="7" t="str">
        <f aca="false">IF(Y1043&gt;Z1043,"Win",IF(Y1043&lt;Z1043,"Loss","Draw"))</f>
        <v>Win</v>
      </c>
      <c r="AB1043" s="7" t="s">
        <v>99</v>
      </c>
      <c r="AC1043" s="7" t="s">
        <v>99</v>
      </c>
      <c r="AD1043" s="7" t="s">
        <v>2897</v>
      </c>
      <c r="AE1043" s="7" t="s">
        <v>2898</v>
      </c>
      <c r="AF1043" s="7" t="str">
        <f aca="false">IF(AD1043&lt;AE1043,AD1043,AE1043)</f>
        <v>Berserker, Dark Prince, Goblin Hut, Ice Spirit, Lightning, Magic Archer, Royal Delivery, Royal Hogs</v>
      </c>
      <c r="AG1043" s="7" t="str">
        <f aca="false">IF(AD1043&lt;AE1043,AE1043,AD1043)</f>
        <v>Fireball, Fisherman, Monk, Rage, Royal Giant, Skeleton Dragons, Tombstone, Zappies</v>
      </c>
      <c r="AH1043" s="7" t="str">
        <f aca="false">IF(AD1043=AF1043,AA1043,IF(AA1043="Win","Loss",IF(AA1043="Loss","Win","Draw")))</f>
        <v>Win</v>
      </c>
      <c r="AI1043" s="7" t="s">
        <v>102</v>
      </c>
    </row>
    <row r="1044" customFormat="false" ht="15" hidden="false" customHeight="true" outlineLevel="0" collapsed="false">
      <c r="A1044" s="7" t="s">
        <v>2899</v>
      </c>
      <c r="B1044" s="7" t="n">
        <v>1</v>
      </c>
      <c r="C1044" s="7" t="s">
        <v>282</v>
      </c>
      <c r="D1044" s="7" t="s">
        <v>283</v>
      </c>
      <c r="E1044" s="7" t="s">
        <v>659</v>
      </c>
      <c r="F1044" s="7" t="s">
        <v>660</v>
      </c>
      <c r="G1044" s="7" t="s">
        <v>2900</v>
      </c>
      <c r="H1044" s="7" t="s">
        <v>81</v>
      </c>
      <c r="I1044" s="7" t="s">
        <v>225</v>
      </c>
      <c r="J1044" s="7" t="s">
        <v>141</v>
      </c>
      <c r="K1044" s="7" t="s">
        <v>140</v>
      </c>
      <c r="L1044" s="7" t="s">
        <v>167</v>
      </c>
      <c r="M1044" s="7" t="s">
        <v>111</v>
      </c>
      <c r="N1044" s="7" t="s">
        <v>97</v>
      </c>
      <c r="O1044" s="7" t="s">
        <v>226</v>
      </c>
      <c r="P1044" s="7" t="s">
        <v>113</v>
      </c>
      <c r="Q1044" s="7" t="s">
        <v>169</v>
      </c>
      <c r="R1044" s="7" t="s">
        <v>199</v>
      </c>
      <c r="S1044" s="7" t="s">
        <v>200</v>
      </c>
      <c r="T1044" s="7" t="s">
        <v>91</v>
      </c>
      <c r="U1044" s="7" t="s">
        <v>136</v>
      </c>
      <c r="V1044" s="7" t="s">
        <v>191</v>
      </c>
      <c r="W1044" s="7" t="s">
        <v>154</v>
      </c>
      <c r="X1044" s="7" t="s">
        <v>336</v>
      </c>
      <c r="Y1044" s="7" t="n">
        <v>0</v>
      </c>
      <c r="Z1044" s="7" t="n">
        <v>1</v>
      </c>
      <c r="AA1044" s="7" t="str">
        <f aca="false">IF(Y1044&gt;Z1044,"Win",IF(Y1044&lt;Z1044,"Loss","Draw"))</f>
        <v>Loss</v>
      </c>
      <c r="AB1044" s="7" t="s">
        <v>99</v>
      </c>
      <c r="AC1044" s="7" t="s">
        <v>99</v>
      </c>
      <c r="AD1044" s="7" t="s">
        <v>639</v>
      </c>
      <c r="AE1044" s="7" t="s">
        <v>778</v>
      </c>
      <c r="AF1044" s="7" t="str">
        <f aca="false">IF(AD1044&lt;AE1044,AD1044,AE1044)</f>
        <v>Baby Dragon, Barbarian Barrel, Goblin Cage, Golden Knight, Golem, Ice Wizard, Lightning, Tornado</v>
      </c>
      <c r="AG1044" s="7" t="str">
        <f aca="false">IF(AD1044&lt;AE1044,AE1044,AD1044)</f>
        <v>Bats, Bomb Tower, Fire Spirit, Magic Archer, Miner, Skeletons, The Log, Wall Breakers</v>
      </c>
      <c r="AH1044" s="7" t="str">
        <f aca="false">IF(AD1044=AF1044,AA1044,IF(AA1044="Win","Loss",IF(AA1044="Loss","Win","Draw")))</f>
        <v>Win</v>
      </c>
      <c r="AI1044" s="7" t="s">
        <v>102</v>
      </c>
    </row>
    <row r="1045" customFormat="false" ht="15" hidden="false" customHeight="true" outlineLevel="0" collapsed="false">
      <c r="A1045" s="7" t="s">
        <v>2899</v>
      </c>
      <c r="B1045" s="7" t="n">
        <v>2</v>
      </c>
      <c r="C1045" s="7" t="s">
        <v>282</v>
      </c>
      <c r="D1045" s="7" t="s">
        <v>283</v>
      </c>
      <c r="E1045" s="7" t="s">
        <v>659</v>
      </c>
      <c r="F1045" s="7" t="s">
        <v>660</v>
      </c>
      <c r="G1045" s="7" t="s">
        <v>2901</v>
      </c>
      <c r="H1045" s="7" t="s">
        <v>81</v>
      </c>
      <c r="I1045" s="7" t="s">
        <v>169</v>
      </c>
      <c r="J1045" s="7" t="s">
        <v>83</v>
      </c>
      <c r="K1045" s="7" t="s">
        <v>168</v>
      </c>
      <c r="L1045" s="7" t="s">
        <v>89</v>
      </c>
      <c r="M1045" s="7" t="s">
        <v>91</v>
      </c>
      <c r="N1045" s="7" t="s">
        <v>93</v>
      </c>
      <c r="O1045" s="7" t="s">
        <v>87</v>
      </c>
      <c r="P1045" s="7" t="s">
        <v>154</v>
      </c>
      <c r="Q1045" s="7" t="s">
        <v>84</v>
      </c>
      <c r="R1045" s="7" t="s">
        <v>128</v>
      </c>
      <c r="S1045" s="7" t="s">
        <v>107</v>
      </c>
      <c r="T1045" s="7" t="s">
        <v>130</v>
      </c>
      <c r="U1045" s="7" t="s">
        <v>170</v>
      </c>
      <c r="V1045" s="7" t="s">
        <v>111</v>
      </c>
      <c r="W1045" s="7" t="s">
        <v>88</v>
      </c>
      <c r="X1045" s="7" t="s">
        <v>97</v>
      </c>
      <c r="Y1045" s="7" t="n">
        <v>1</v>
      </c>
      <c r="Z1045" s="7" t="n">
        <v>0</v>
      </c>
      <c r="AA1045" s="7" t="str">
        <f aca="false">IF(Y1045&gt;Z1045,"Win",IF(Y1045&lt;Z1045,"Loss","Draw"))</f>
        <v>Win</v>
      </c>
      <c r="AB1045" s="7" t="s">
        <v>99</v>
      </c>
      <c r="AC1045" s="7" t="s">
        <v>99</v>
      </c>
      <c r="AD1045" s="7" t="s">
        <v>527</v>
      </c>
      <c r="AE1045" s="7" t="s">
        <v>980</v>
      </c>
      <c r="AF1045" s="7" t="str">
        <f aca="false">IF(AD1045&lt;AE1045,AD1045,AE1045)</f>
        <v>Baby Dragon, Barbarian Barrel, Berserker, Dark Prince, Electro Spirit, Goblin Hut, Lightning, Royal Hogs</v>
      </c>
      <c r="AG1045" s="7" t="str">
        <f aca="false">IF(AD1045&lt;AE1045,AE1045,AD1045)</f>
        <v>Bomber, Cannon, Fire Spirit, Giant Snowball, Goblin Drill, Knight, Poison, Skeletons</v>
      </c>
      <c r="AH1045" s="7" t="str">
        <f aca="false">IF(AD1045=AF1045,AA1045,IF(AA1045="Win","Loss",IF(AA1045="Loss","Win","Draw")))</f>
        <v>Win</v>
      </c>
      <c r="AI1045" s="7" t="s">
        <v>102</v>
      </c>
    </row>
    <row r="1046" customFormat="false" ht="15" hidden="false" customHeight="true" outlineLevel="0" collapsed="false">
      <c r="A1046" s="7" t="s">
        <v>2899</v>
      </c>
      <c r="B1046" s="7" t="n">
        <v>3</v>
      </c>
      <c r="C1046" s="7" t="s">
        <v>282</v>
      </c>
      <c r="D1046" s="7" t="s">
        <v>283</v>
      </c>
      <c r="E1046" s="7" t="s">
        <v>659</v>
      </c>
      <c r="F1046" s="7" t="s">
        <v>660</v>
      </c>
      <c r="G1046" s="7" t="s">
        <v>2902</v>
      </c>
      <c r="H1046" s="7" t="s">
        <v>81</v>
      </c>
      <c r="I1046" s="7" t="s">
        <v>116</v>
      </c>
      <c r="J1046" s="7" t="s">
        <v>115</v>
      </c>
      <c r="K1046" s="7" t="s">
        <v>114</v>
      </c>
      <c r="L1046" s="7" t="s">
        <v>109</v>
      </c>
      <c r="M1046" s="7" t="s">
        <v>94</v>
      </c>
      <c r="N1046" s="7" t="s">
        <v>117</v>
      </c>
      <c r="O1046" s="7" t="s">
        <v>118</v>
      </c>
      <c r="P1046" s="7" t="s">
        <v>130</v>
      </c>
      <c r="Q1046" s="7" t="s">
        <v>293</v>
      </c>
      <c r="R1046" s="7" t="s">
        <v>115</v>
      </c>
      <c r="S1046" s="7" t="s">
        <v>144</v>
      </c>
      <c r="T1046" s="7" t="s">
        <v>182</v>
      </c>
      <c r="U1046" s="7" t="s">
        <v>167</v>
      </c>
      <c r="V1046" s="7" t="s">
        <v>93</v>
      </c>
      <c r="W1046" s="7" t="s">
        <v>109</v>
      </c>
      <c r="X1046" s="7" t="s">
        <v>183</v>
      </c>
      <c r="Y1046" s="7" t="n">
        <v>3</v>
      </c>
      <c r="Z1046" s="7" t="n">
        <v>0</v>
      </c>
      <c r="AA1046" s="7" t="str">
        <f aca="false">IF(Y1046&gt;Z1046,"Win",IF(Y1046&lt;Z1046,"Loss","Draw"))</f>
        <v>Win</v>
      </c>
      <c r="AB1046" s="7" t="s">
        <v>99</v>
      </c>
      <c r="AC1046" s="7" t="s">
        <v>99</v>
      </c>
      <c r="AD1046" s="7" t="s">
        <v>2903</v>
      </c>
      <c r="AE1046" s="7" t="s">
        <v>2904</v>
      </c>
      <c r="AF1046" s="7" t="str">
        <f aca="false">IF(AD1046&lt;AE1046,AD1046,AE1046)</f>
        <v>Bomber, Fireball, Goblins, Minions, Mortar, Rascals, Ronin, Skeleton Barrel</v>
      </c>
      <c r="AG1046" s="7" t="str">
        <f aca="false">IF(AD1046&lt;AE1046,AE1046,AD1046)</f>
        <v>Earthquake, Electro Spirit, Furnace, Goblins, Hog Rider, Ronin, Tesla, The Log</v>
      </c>
      <c r="AH1046" s="7" t="str">
        <f aca="false">IF(AD1046=AF1046,AA1046,IF(AA1046="Win","Loss",IF(AA1046="Loss","Win","Draw")))</f>
        <v>Win</v>
      </c>
      <c r="AI1046" s="7" t="s">
        <v>102</v>
      </c>
    </row>
    <row r="1047" customFormat="false" ht="15" hidden="false" customHeight="true" outlineLevel="0" collapsed="false">
      <c r="A1047" s="7" t="s">
        <v>2905</v>
      </c>
      <c r="B1047" s="7" t="n">
        <v>1</v>
      </c>
      <c r="C1047" s="7" t="s">
        <v>282</v>
      </c>
      <c r="D1047" s="7" t="s">
        <v>283</v>
      </c>
      <c r="E1047" s="7" t="s">
        <v>659</v>
      </c>
      <c r="F1047" s="7" t="s">
        <v>660</v>
      </c>
      <c r="G1047" s="7" t="s">
        <v>2906</v>
      </c>
      <c r="H1047" s="7" t="s">
        <v>81</v>
      </c>
      <c r="I1047" s="7" t="s">
        <v>144</v>
      </c>
      <c r="J1047" s="7" t="s">
        <v>91</v>
      </c>
      <c r="K1047" s="7" t="s">
        <v>82</v>
      </c>
      <c r="L1047" s="7" t="s">
        <v>143</v>
      </c>
      <c r="M1047" s="7" t="s">
        <v>109</v>
      </c>
      <c r="N1047" s="7" t="s">
        <v>85</v>
      </c>
      <c r="O1047" s="7" t="s">
        <v>97</v>
      </c>
      <c r="P1047" s="7" t="s">
        <v>88</v>
      </c>
      <c r="Q1047" s="7" t="s">
        <v>195</v>
      </c>
      <c r="R1047" s="7" t="s">
        <v>145</v>
      </c>
      <c r="S1047" s="7" t="s">
        <v>319</v>
      </c>
      <c r="T1047" s="7" t="s">
        <v>130</v>
      </c>
      <c r="U1047" s="7" t="s">
        <v>94</v>
      </c>
      <c r="V1047" s="7" t="s">
        <v>84</v>
      </c>
      <c r="W1047" s="7" t="s">
        <v>148</v>
      </c>
      <c r="X1047" s="7" t="s">
        <v>117</v>
      </c>
      <c r="Y1047" s="7" t="n">
        <v>1</v>
      </c>
      <c r="Z1047" s="7" t="n">
        <v>0</v>
      </c>
      <c r="AA1047" s="7" t="str">
        <f aca="false">IF(Y1047&gt;Z1047,"Win",IF(Y1047&lt;Z1047,"Loss","Draw"))</f>
        <v>Win</v>
      </c>
      <c r="AB1047" s="7" t="s">
        <v>99</v>
      </c>
      <c r="AC1047" s="7" t="s">
        <v>99</v>
      </c>
      <c r="AD1047" s="7" t="s">
        <v>494</v>
      </c>
      <c r="AE1047" s="7" t="s">
        <v>718</v>
      </c>
      <c r="AF1047" s="7" t="str">
        <f aca="false">IF(AD1047&lt;AE1047,AD1047,AE1047)</f>
        <v>Archers, Barbarian Barrel, Graveyard, Ice Spirit, Poison, Ronin, Skeletons, Tesla</v>
      </c>
      <c r="AG1047" s="7" t="str">
        <f aca="false">IF(AD1047&lt;AE1047,AE1047,AD1047)</f>
        <v>Balloon, Bomber, Fireball, Giant Snowball, Inferno Dragon, Lava Hound, Minions, Skeleton Army</v>
      </c>
      <c r="AH1047" s="7" t="str">
        <f aca="false">IF(AD1047=AF1047,AA1047,IF(AA1047="Win","Loss",IF(AA1047="Loss","Win","Draw")))</f>
        <v>Win</v>
      </c>
      <c r="AI1047" s="7" t="s">
        <v>102</v>
      </c>
    </row>
    <row r="1048" customFormat="false" ht="15" hidden="false" customHeight="true" outlineLevel="0" collapsed="false">
      <c r="A1048" s="7" t="s">
        <v>2905</v>
      </c>
      <c r="B1048" s="7" t="n">
        <v>2</v>
      </c>
      <c r="C1048" s="7" t="s">
        <v>282</v>
      </c>
      <c r="D1048" s="7" t="s">
        <v>283</v>
      </c>
      <c r="E1048" s="7" t="s">
        <v>659</v>
      </c>
      <c r="F1048" s="7" t="s">
        <v>660</v>
      </c>
      <c r="G1048" s="7" t="s">
        <v>2907</v>
      </c>
      <c r="H1048" s="7" t="s">
        <v>81</v>
      </c>
      <c r="I1048" s="7" t="s">
        <v>140</v>
      </c>
      <c r="J1048" s="7" t="s">
        <v>83</v>
      </c>
      <c r="K1048" s="7" t="s">
        <v>142</v>
      </c>
      <c r="L1048" s="7" t="s">
        <v>113</v>
      </c>
      <c r="M1048" s="7" t="s">
        <v>111</v>
      </c>
      <c r="N1048" s="7" t="s">
        <v>87</v>
      </c>
      <c r="O1048" s="7" t="s">
        <v>120</v>
      </c>
      <c r="P1048" s="7" t="s">
        <v>176</v>
      </c>
      <c r="Q1048" s="7" t="s">
        <v>168</v>
      </c>
      <c r="R1048" s="7" t="s">
        <v>141</v>
      </c>
      <c r="S1048" s="7" t="s">
        <v>144</v>
      </c>
      <c r="T1048" s="7" t="s">
        <v>91</v>
      </c>
      <c r="U1048" s="7" t="s">
        <v>93</v>
      </c>
      <c r="V1048" s="7" t="s">
        <v>154</v>
      </c>
      <c r="W1048" s="7" t="s">
        <v>146</v>
      </c>
      <c r="X1048" s="7" t="s">
        <v>87</v>
      </c>
      <c r="Y1048" s="7" t="n">
        <v>1</v>
      </c>
      <c r="Z1048" s="7" t="n">
        <v>0</v>
      </c>
      <c r="AA1048" s="7" t="str">
        <f aca="false">IF(Y1048&gt;Z1048,"Win",IF(Y1048&lt;Z1048,"Loss","Draw"))</f>
        <v>Win</v>
      </c>
      <c r="AB1048" s="7" t="s">
        <v>99</v>
      </c>
      <c r="AC1048" s="7" t="s">
        <v>99</v>
      </c>
      <c r="AD1048" s="7" t="s">
        <v>648</v>
      </c>
      <c r="AE1048" s="7" t="s">
        <v>2908</v>
      </c>
      <c r="AF1048" s="7" t="str">
        <f aca="false">IF(AD1048&lt;AE1048,AD1048,AE1048)</f>
        <v>Barbarian Barrel, Berserker, Electro Spirit, Lightning, Magic Archer, Royal Hogs, Skeleton Dragons, Tesla</v>
      </c>
      <c r="AG1048" s="7" t="str">
        <f aca="false">IF(AD1048&lt;AE1048,AE1048,AD1048)</f>
        <v>Berserker, Bomb Tower, Dark Prince, Dart Goblin, Fire Spirit, Goblin Barrel, Royal Delivery, Wall Breakers</v>
      </c>
      <c r="AH1048" s="7" t="str">
        <f aca="false">IF(AD1048=AF1048,AA1048,IF(AA1048="Win","Loss",IF(AA1048="Loss","Win","Draw")))</f>
        <v>Loss</v>
      </c>
      <c r="AI1048" s="7" t="s">
        <v>102</v>
      </c>
    </row>
    <row r="1049" customFormat="false" ht="15" hidden="false" customHeight="true" outlineLevel="0" collapsed="false">
      <c r="A1049" s="7" t="s">
        <v>2905</v>
      </c>
      <c r="B1049" s="7" t="n">
        <v>3</v>
      </c>
      <c r="C1049" s="7" t="s">
        <v>282</v>
      </c>
      <c r="D1049" s="7" t="s">
        <v>283</v>
      </c>
      <c r="E1049" s="7" t="s">
        <v>659</v>
      </c>
      <c r="F1049" s="7" t="s">
        <v>660</v>
      </c>
      <c r="G1049" s="7" t="s">
        <v>2909</v>
      </c>
      <c r="H1049" s="7" t="s">
        <v>81</v>
      </c>
      <c r="I1049" s="7" t="s">
        <v>92</v>
      </c>
      <c r="J1049" s="7" t="s">
        <v>244</v>
      </c>
      <c r="K1049" s="7" t="s">
        <v>168</v>
      </c>
      <c r="L1049" s="7" t="s">
        <v>245</v>
      </c>
      <c r="M1049" s="7" t="s">
        <v>94</v>
      </c>
      <c r="N1049" s="7" t="s">
        <v>202</v>
      </c>
      <c r="O1049" s="7" t="s">
        <v>167</v>
      </c>
      <c r="P1049" s="7" t="s">
        <v>174</v>
      </c>
      <c r="Q1049" s="7" t="s">
        <v>82</v>
      </c>
      <c r="R1049" s="7" t="s">
        <v>175</v>
      </c>
      <c r="S1049" s="7" t="s">
        <v>170</v>
      </c>
      <c r="T1049" s="7" t="s">
        <v>167</v>
      </c>
      <c r="U1049" s="7" t="s">
        <v>182</v>
      </c>
      <c r="V1049" s="7" t="s">
        <v>183</v>
      </c>
      <c r="W1049" s="7" t="s">
        <v>143</v>
      </c>
      <c r="X1049" s="7" t="s">
        <v>97</v>
      </c>
      <c r="Y1049" s="7" t="n">
        <v>1</v>
      </c>
      <c r="Z1049" s="7" t="n">
        <v>0</v>
      </c>
      <c r="AA1049" s="7" t="str">
        <f aca="false">IF(Y1049&gt;Z1049,"Win",IF(Y1049&lt;Z1049,"Loss","Draw"))</f>
        <v>Win</v>
      </c>
      <c r="AB1049" s="7" t="s">
        <v>99</v>
      </c>
      <c r="AC1049" s="7" t="s">
        <v>99</v>
      </c>
      <c r="AD1049" s="7" t="s">
        <v>2910</v>
      </c>
      <c r="AE1049" s="7" t="s">
        <v>2911</v>
      </c>
      <c r="AF1049" s="7" t="str">
        <f aca="false">IF(AD1049&lt;AE1049,AD1049,AE1049)</f>
        <v>Archers, Boss Bandit, Cannon, Earthquake, Hog Rider, Ice Spirit, Skeletons, The Log</v>
      </c>
      <c r="AG1049" s="7" t="str">
        <f aca="false">IF(AD1049&lt;AE1049,AE1049,AD1049)</f>
        <v>Fireball, Heal Spirit, Ice Golem, Royal Ghost, Royal Hogs, The Log, Three Musketeers, Zappies</v>
      </c>
      <c r="AH1049" s="7" t="str">
        <f aca="false">IF(AD1049=AF1049,AA1049,IF(AA1049="Win","Loss",IF(AA1049="Loss","Win","Draw")))</f>
        <v>Loss</v>
      </c>
      <c r="AI1049" s="7" t="s">
        <v>102</v>
      </c>
    </row>
    <row r="1050" customFormat="false" ht="15" hidden="false" customHeight="true" outlineLevel="0" collapsed="false">
      <c r="A1050" s="5" t="s">
        <v>2912</v>
      </c>
      <c r="B1050" s="5" t="n">
        <v>1</v>
      </c>
      <c r="C1050" s="5" t="s">
        <v>282</v>
      </c>
      <c r="D1050" s="5" t="s">
        <v>283</v>
      </c>
      <c r="E1050" s="5" t="s">
        <v>689</v>
      </c>
      <c r="F1050" s="5" t="s">
        <v>690</v>
      </c>
      <c r="G1050" s="5" t="s">
        <v>2913</v>
      </c>
      <c r="H1050" s="5" t="s">
        <v>81</v>
      </c>
      <c r="I1050" s="5" t="s">
        <v>170</v>
      </c>
      <c r="J1050" s="5" t="s">
        <v>209</v>
      </c>
      <c r="K1050" s="5" t="s">
        <v>140</v>
      </c>
      <c r="L1050" s="5" t="s">
        <v>87</v>
      </c>
      <c r="M1050" s="5" t="s">
        <v>226</v>
      </c>
      <c r="N1050" s="5" t="s">
        <v>88</v>
      </c>
      <c r="O1050" s="5" t="s">
        <v>109</v>
      </c>
      <c r="P1050" s="5" t="s">
        <v>167</v>
      </c>
      <c r="Q1050" s="5" t="s">
        <v>168</v>
      </c>
      <c r="R1050" s="5" t="s">
        <v>141</v>
      </c>
      <c r="S1050" s="5" t="s">
        <v>144</v>
      </c>
      <c r="T1050" s="5" t="s">
        <v>87</v>
      </c>
      <c r="U1050" s="5" t="s">
        <v>93</v>
      </c>
      <c r="V1050" s="5" t="s">
        <v>94</v>
      </c>
      <c r="W1050" s="5" t="s">
        <v>167</v>
      </c>
      <c r="X1050" s="5" t="s">
        <v>109</v>
      </c>
      <c r="Y1050" s="5" t="n">
        <v>0</v>
      </c>
      <c r="Z1050" s="5" t="n">
        <v>1</v>
      </c>
      <c r="AA1050" s="5" t="str">
        <f aca="false">IF(Y1050&gt;Z1050,"Win",IF(Y1050&lt;Z1050,"Loss","Draw"))</f>
        <v>Loss</v>
      </c>
      <c r="AB1050" s="5" t="s">
        <v>98</v>
      </c>
      <c r="AC1050" s="5" t="s">
        <v>99</v>
      </c>
      <c r="AD1050" s="5" t="s">
        <v>2914</v>
      </c>
      <c r="AE1050" s="5" t="s">
        <v>702</v>
      </c>
      <c r="AF1050" s="5" t="str">
        <f aca="false">IF(AD1050&lt;AE1050,AD1050,AE1050)</f>
        <v>Berserker, Cannon, Miner, Musketeer, Poison, Ronin, The Log, Wall Breakers</v>
      </c>
      <c r="AG1050" s="5" t="str">
        <f aca="false">IF(AD1050&lt;AE1050,AE1050,AD1050)</f>
        <v>Berserker, Electro Spirit, Fireball, Magic Archer, Ronin, Royal Hogs, Tesla, The Log</v>
      </c>
      <c r="AH1050" s="5" t="str">
        <f aca="false">IF(AD1050=AF1050,AA1050,IF(AA1050="Win","Loss",IF(AA1050="Loss","Win","Draw")))</f>
        <v>Loss</v>
      </c>
      <c r="AI1050" s="5" t="s">
        <v>102</v>
      </c>
    </row>
    <row r="1051" customFormat="false" ht="15" hidden="false" customHeight="true" outlineLevel="0" collapsed="false">
      <c r="A1051" s="5" t="s">
        <v>2912</v>
      </c>
      <c r="B1051" s="5" t="n">
        <v>2</v>
      </c>
      <c r="C1051" s="5" t="s">
        <v>282</v>
      </c>
      <c r="D1051" s="5" t="s">
        <v>283</v>
      </c>
      <c r="E1051" s="5" t="s">
        <v>689</v>
      </c>
      <c r="F1051" s="5" t="s">
        <v>690</v>
      </c>
      <c r="G1051" s="5" t="s">
        <v>2915</v>
      </c>
      <c r="H1051" s="5" t="s">
        <v>216</v>
      </c>
      <c r="I1051" s="5" t="s">
        <v>84</v>
      </c>
      <c r="J1051" s="5" t="s">
        <v>199</v>
      </c>
      <c r="K1051" s="5" t="s">
        <v>107</v>
      </c>
      <c r="L1051" s="5" t="s">
        <v>82</v>
      </c>
      <c r="M1051" s="5" t="s">
        <v>111</v>
      </c>
      <c r="N1051" s="5" t="s">
        <v>115</v>
      </c>
      <c r="O1051" s="5" t="s">
        <v>113</v>
      </c>
      <c r="P1051" s="5" t="s">
        <v>334</v>
      </c>
      <c r="Q1051" s="5" t="s">
        <v>142</v>
      </c>
      <c r="R1051" s="5" t="s">
        <v>175</v>
      </c>
      <c r="S1051" s="5" t="s">
        <v>176</v>
      </c>
      <c r="T1051" s="5" t="s">
        <v>111</v>
      </c>
      <c r="U1051" s="5" t="s">
        <v>143</v>
      </c>
      <c r="V1051" s="5" t="s">
        <v>113</v>
      </c>
      <c r="W1051" s="5" t="s">
        <v>120</v>
      </c>
      <c r="X1051" s="5" t="s">
        <v>97</v>
      </c>
      <c r="Y1051" s="5" t="n">
        <v>1</v>
      </c>
      <c r="Z1051" s="5" t="n">
        <v>0</v>
      </c>
      <c r="AA1051" s="5" t="str">
        <f aca="false">IF(Y1051&gt;Z1051,"Win",IF(Y1051&lt;Z1051,"Loss","Draw"))</f>
        <v>Win</v>
      </c>
      <c r="AB1051" s="5" t="s">
        <v>98</v>
      </c>
      <c r="AC1051" s="5" t="s">
        <v>99</v>
      </c>
      <c r="AD1051" s="5" t="s">
        <v>2916</v>
      </c>
      <c r="AE1051" s="5" t="s">
        <v>2917</v>
      </c>
      <c r="AF1051" s="5" t="str">
        <f aca="false">IF(AD1051&lt;AE1051,AD1051,AE1051)</f>
        <v>Archers, Bomb Tower, Fire Spirit, Giant Snowball, Goblin Drill, Goblins, Golden Knight, Rocket</v>
      </c>
      <c r="AG1051" s="5" t="str">
        <f aca="false">IF(AD1051&lt;AE1051,AE1051,AD1051)</f>
        <v>Bomb Tower, Boss Bandit, Dart Goblin, Fire Spirit, Goblin Barrel, Ice Spirit, Royal Delivery, Skeletons</v>
      </c>
      <c r="AH1051" s="5" t="str">
        <f aca="false">IF(AD1051=AF1051,AA1051,IF(AA1051="Win","Loss",IF(AA1051="Loss","Win","Draw")))</f>
        <v>Win</v>
      </c>
      <c r="AI1051" s="5" t="s">
        <v>102</v>
      </c>
    </row>
    <row r="1052" customFormat="false" ht="15" hidden="false" customHeight="true" outlineLevel="0" collapsed="false">
      <c r="A1052" s="5" t="s">
        <v>2912</v>
      </c>
      <c r="B1052" s="5" t="n">
        <v>3</v>
      </c>
      <c r="C1052" s="5" t="s">
        <v>282</v>
      </c>
      <c r="D1052" s="5" t="s">
        <v>283</v>
      </c>
      <c r="E1052" s="5" t="s">
        <v>689</v>
      </c>
      <c r="F1052" s="5" t="s">
        <v>690</v>
      </c>
      <c r="G1052" s="5" t="s">
        <v>2918</v>
      </c>
      <c r="H1052" s="5" t="s">
        <v>81</v>
      </c>
      <c r="I1052" s="5" t="s">
        <v>200</v>
      </c>
      <c r="J1052" s="5" t="s">
        <v>91</v>
      </c>
      <c r="K1052" s="5" t="s">
        <v>132</v>
      </c>
      <c r="L1052" s="5" t="s">
        <v>93</v>
      </c>
      <c r="M1052" s="5" t="s">
        <v>94</v>
      </c>
      <c r="N1052" s="5" t="s">
        <v>174</v>
      </c>
      <c r="O1052" s="5" t="s">
        <v>365</v>
      </c>
      <c r="P1052" s="5" t="s">
        <v>90</v>
      </c>
      <c r="Q1052" s="5" t="s">
        <v>92</v>
      </c>
      <c r="R1052" s="5" t="s">
        <v>91</v>
      </c>
      <c r="S1052" s="5" t="s">
        <v>90</v>
      </c>
      <c r="T1052" s="5" t="s">
        <v>93</v>
      </c>
      <c r="U1052" s="5" t="s">
        <v>97</v>
      </c>
      <c r="V1052" s="5" t="s">
        <v>94</v>
      </c>
      <c r="W1052" s="5" t="s">
        <v>95</v>
      </c>
      <c r="X1052" s="5" t="s">
        <v>96</v>
      </c>
      <c r="Y1052" s="5" t="n">
        <v>1</v>
      </c>
      <c r="Z1052" s="5" t="n">
        <v>0</v>
      </c>
      <c r="AA1052" s="5" t="str">
        <f aca="false">IF(Y1052&gt;Z1052,"Win",IF(Y1052&lt;Z1052,"Loss","Draw"))</f>
        <v>Win</v>
      </c>
      <c r="AB1052" s="5" t="s">
        <v>98</v>
      </c>
      <c r="AC1052" s="5" t="s">
        <v>99</v>
      </c>
      <c r="AD1052" s="5" t="s">
        <v>488</v>
      </c>
      <c r="AE1052" s="5" t="s">
        <v>101</v>
      </c>
      <c r="AF1052" s="5" t="str">
        <f aca="false">IF(AD1052&lt;AE1052,AD1052,AE1052)</f>
        <v>Barbarian Barrel, Electro Spirit, Fireball, Fisherman, Hunter, Royal Ghost, Royal Giant, Skeletons</v>
      </c>
      <c r="AG1052" s="5" t="str">
        <f aca="false">IF(AD1052&lt;AE1052,AE1052,AD1052)</f>
        <v>Barbarian Barrel, Electro Spirit, Fireball, Goblin Cage, Heal Spirit, Lumberjack, Phoenix, Royal Giant</v>
      </c>
      <c r="AH1052" s="5" t="str">
        <f aca="false">IF(AD1052=AF1052,AA1052,IF(AA1052="Win","Loss",IF(AA1052="Loss","Win","Draw")))</f>
        <v>Loss</v>
      </c>
      <c r="AI1052" s="5" t="s">
        <v>102</v>
      </c>
    </row>
    <row r="1053" customFormat="false" ht="15" hidden="false" customHeight="true" outlineLevel="0" collapsed="false">
      <c r="A1053" s="7" t="s">
        <v>2919</v>
      </c>
      <c r="B1053" s="7" t="n">
        <v>1</v>
      </c>
      <c r="C1053" s="7" t="s">
        <v>282</v>
      </c>
      <c r="D1053" s="7" t="s">
        <v>283</v>
      </c>
      <c r="E1053" s="7" t="s">
        <v>689</v>
      </c>
      <c r="F1053" s="7" t="s">
        <v>690</v>
      </c>
      <c r="G1053" s="7" t="s">
        <v>2920</v>
      </c>
      <c r="H1053" s="7" t="s">
        <v>81</v>
      </c>
      <c r="I1053" s="7" t="s">
        <v>84</v>
      </c>
      <c r="J1053" s="7" t="s">
        <v>128</v>
      </c>
      <c r="K1053" s="7" t="s">
        <v>107</v>
      </c>
      <c r="L1053" s="7" t="s">
        <v>130</v>
      </c>
      <c r="M1053" s="7" t="s">
        <v>170</v>
      </c>
      <c r="N1053" s="7" t="s">
        <v>111</v>
      </c>
      <c r="O1053" s="7" t="s">
        <v>88</v>
      </c>
      <c r="P1053" s="7" t="s">
        <v>97</v>
      </c>
      <c r="Q1053" s="7" t="s">
        <v>84</v>
      </c>
      <c r="R1053" s="7" t="s">
        <v>115</v>
      </c>
      <c r="S1053" s="7" t="s">
        <v>82</v>
      </c>
      <c r="T1053" s="7" t="s">
        <v>88</v>
      </c>
      <c r="U1053" s="7" t="s">
        <v>89</v>
      </c>
      <c r="V1053" s="7" t="s">
        <v>86</v>
      </c>
      <c r="W1053" s="7" t="s">
        <v>109</v>
      </c>
      <c r="X1053" s="7" t="s">
        <v>85</v>
      </c>
      <c r="Y1053" s="7" t="n">
        <v>1</v>
      </c>
      <c r="Z1053" s="7" t="n">
        <v>0</v>
      </c>
      <c r="AA1053" s="7" t="str">
        <f aca="false">IF(Y1053&gt;Z1053,"Win",IF(Y1053&lt;Z1053,"Loss","Draw"))</f>
        <v>Win</v>
      </c>
      <c r="AB1053" s="7" t="s">
        <v>99</v>
      </c>
      <c r="AC1053" s="7" t="s">
        <v>99</v>
      </c>
      <c r="AD1053" s="7" t="s">
        <v>980</v>
      </c>
      <c r="AE1053" s="7" t="s">
        <v>1102</v>
      </c>
      <c r="AF1053" s="7" t="str">
        <f aca="false">IF(AD1053&lt;AE1053,AD1053,AE1053)</f>
        <v>Archers, Giant Snowball, Goblin Demolisher, Goblin Hut, Goblins, Graveyard, Poison, Ronin</v>
      </c>
      <c r="AG1053" s="7" t="str">
        <f aca="false">IF(AD1053&lt;AE1053,AE1053,AD1053)</f>
        <v>Bomber, Cannon, Fire Spirit, Giant Snowball, Goblin Drill, Knight, Poison, Skeletons</v>
      </c>
      <c r="AH1053" s="7" t="str">
        <f aca="false">IF(AD1053=AF1053,AA1053,IF(AA1053="Win","Loss",IF(AA1053="Loss","Win","Draw")))</f>
        <v>Loss</v>
      </c>
      <c r="AI1053" s="7" t="s">
        <v>102</v>
      </c>
    </row>
    <row r="1054" customFormat="false" ht="15" hidden="false" customHeight="true" outlineLevel="0" collapsed="false">
      <c r="A1054" s="7" t="s">
        <v>2919</v>
      </c>
      <c r="B1054" s="7" t="n">
        <v>2</v>
      </c>
      <c r="C1054" s="7" t="s">
        <v>282</v>
      </c>
      <c r="D1054" s="7" t="s">
        <v>283</v>
      </c>
      <c r="E1054" s="7" t="s">
        <v>689</v>
      </c>
      <c r="F1054" s="7" t="s">
        <v>690</v>
      </c>
      <c r="G1054" s="7" t="s">
        <v>2921</v>
      </c>
      <c r="H1054" s="7" t="s">
        <v>216</v>
      </c>
      <c r="I1054" s="7" t="s">
        <v>169</v>
      </c>
      <c r="J1054" s="7" t="s">
        <v>199</v>
      </c>
      <c r="K1054" s="7" t="s">
        <v>131</v>
      </c>
      <c r="L1054" s="7" t="s">
        <v>154</v>
      </c>
      <c r="M1054" s="7" t="s">
        <v>336</v>
      </c>
      <c r="N1054" s="7" t="s">
        <v>136</v>
      </c>
      <c r="O1054" s="7" t="s">
        <v>149</v>
      </c>
      <c r="P1054" s="7" t="s">
        <v>87</v>
      </c>
      <c r="Q1054" s="7" t="s">
        <v>140</v>
      </c>
      <c r="R1054" s="7" t="s">
        <v>141</v>
      </c>
      <c r="S1054" s="7" t="s">
        <v>225</v>
      </c>
      <c r="T1054" s="7" t="s">
        <v>111</v>
      </c>
      <c r="U1054" s="7" t="s">
        <v>87</v>
      </c>
      <c r="V1054" s="7" t="s">
        <v>113</v>
      </c>
      <c r="W1054" s="7" t="s">
        <v>167</v>
      </c>
      <c r="X1054" s="7" t="s">
        <v>226</v>
      </c>
      <c r="Y1054" s="7" t="n">
        <v>1</v>
      </c>
      <c r="Z1054" s="7" t="n">
        <v>0</v>
      </c>
      <c r="AA1054" s="7" t="str">
        <f aca="false">IF(Y1054&gt;Z1054,"Win",IF(Y1054&lt;Z1054,"Loss","Draw"))</f>
        <v>Win</v>
      </c>
      <c r="AB1054" s="7" t="s">
        <v>99</v>
      </c>
      <c r="AC1054" s="7" t="s">
        <v>99</v>
      </c>
      <c r="AD1054" s="7" t="s">
        <v>2922</v>
      </c>
      <c r="AE1054" s="7" t="s">
        <v>1916</v>
      </c>
      <c r="AF1054" s="7" t="str">
        <f aca="false">IF(AD1054&lt;AE1054,AD1054,AE1054)</f>
        <v>Baby Dragon, Berserker, Golden Knight, Golem, Lightning, Mega Minion, Tombstone, Tornado</v>
      </c>
      <c r="AG1054" s="7" t="str">
        <f aca="false">IF(AD1054&lt;AE1054,AE1054,AD1054)</f>
        <v>Bats, Berserker, Bomb Tower, Fire Spirit, Magic Archer, Miner, The Log, Wall Breakers</v>
      </c>
      <c r="AH1054" s="7" t="str">
        <f aca="false">IF(AD1054=AF1054,AA1054,IF(AA1054="Win","Loss",IF(AA1054="Loss","Win","Draw")))</f>
        <v>Win</v>
      </c>
      <c r="AI1054" s="7" t="s">
        <v>102</v>
      </c>
    </row>
    <row r="1055" customFormat="false" ht="15" hidden="false" customHeight="true" outlineLevel="0" collapsed="false">
      <c r="A1055" s="7" t="s">
        <v>2923</v>
      </c>
      <c r="B1055" s="7" t="n">
        <v>1</v>
      </c>
      <c r="C1055" s="7" t="s">
        <v>282</v>
      </c>
      <c r="D1055" s="7" t="s">
        <v>283</v>
      </c>
      <c r="E1055" s="7" t="s">
        <v>689</v>
      </c>
      <c r="F1055" s="7" t="s">
        <v>690</v>
      </c>
      <c r="G1055" s="7" t="s">
        <v>2924</v>
      </c>
      <c r="H1055" s="7" t="s">
        <v>216</v>
      </c>
      <c r="I1055" s="7" t="s">
        <v>225</v>
      </c>
      <c r="J1055" s="7" t="s">
        <v>141</v>
      </c>
      <c r="K1055" s="7" t="s">
        <v>140</v>
      </c>
      <c r="L1055" s="7" t="s">
        <v>87</v>
      </c>
      <c r="M1055" s="7" t="s">
        <v>111</v>
      </c>
      <c r="N1055" s="7" t="s">
        <v>113</v>
      </c>
      <c r="O1055" s="7" t="s">
        <v>226</v>
      </c>
      <c r="P1055" s="7" t="s">
        <v>120</v>
      </c>
      <c r="Q1055" s="7" t="s">
        <v>239</v>
      </c>
      <c r="R1055" s="7" t="s">
        <v>199</v>
      </c>
      <c r="S1055" s="7" t="s">
        <v>210</v>
      </c>
      <c r="T1055" s="7" t="s">
        <v>227</v>
      </c>
      <c r="U1055" s="7" t="s">
        <v>109</v>
      </c>
      <c r="V1055" s="7" t="s">
        <v>240</v>
      </c>
      <c r="W1055" s="7" t="s">
        <v>202</v>
      </c>
      <c r="X1055" s="7" t="s">
        <v>112</v>
      </c>
      <c r="Y1055" s="7" t="n">
        <v>1</v>
      </c>
      <c r="Z1055" s="7" t="n">
        <v>0</v>
      </c>
      <c r="AA1055" s="7" t="str">
        <f aca="false">IF(Y1055&gt;Z1055,"Win",IF(Y1055&lt;Z1055,"Loss","Draw"))</f>
        <v>Win</v>
      </c>
      <c r="AB1055" s="7" t="s">
        <v>99</v>
      </c>
      <c r="AC1055" s="7" t="s">
        <v>99</v>
      </c>
      <c r="AD1055" s="7" t="s">
        <v>228</v>
      </c>
      <c r="AE1055" s="7" t="s">
        <v>242</v>
      </c>
      <c r="AF1055" s="7" t="str">
        <f aca="false">IF(AD1055&lt;AE1055,AD1055,AE1055)</f>
        <v>Arrows, Bandit, Battle Ram, Golden Knight, Mega Knight, Mother Witch, Ronin, Zappies</v>
      </c>
      <c r="AG1055" s="7" t="str">
        <f aca="false">IF(AD1055&lt;AE1055,AE1055,AD1055)</f>
        <v>Bats, Berserker, Bomb Tower, Fire Spirit, Magic Archer, Miner, Royal Delivery, Wall Breakers</v>
      </c>
      <c r="AH1055" s="7" t="str">
        <f aca="false">IF(AD1055=AF1055,AA1055,IF(AA1055="Win","Loss",IF(AA1055="Loss","Win","Draw")))</f>
        <v>Loss</v>
      </c>
      <c r="AI1055" s="7" t="s">
        <v>102</v>
      </c>
    </row>
    <row r="1056" customFormat="false" ht="15" hidden="false" customHeight="true" outlineLevel="0" collapsed="false">
      <c r="A1056" s="7" t="s">
        <v>2923</v>
      </c>
      <c r="B1056" s="7" t="n">
        <v>2</v>
      </c>
      <c r="C1056" s="7" t="s">
        <v>282</v>
      </c>
      <c r="D1056" s="7" t="s">
        <v>283</v>
      </c>
      <c r="E1056" s="7" t="s">
        <v>689</v>
      </c>
      <c r="F1056" s="7" t="s">
        <v>690</v>
      </c>
      <c r="G1056" s="7" t="s">
        <v>2440</v>
      </c>
      <c r="H1056" s="7" t="s">
        <v>216</v>
      </c>
      <c r="I1056" s="7" t="s">
        <v>90</v>
      </c>
      <c r="J1056" s="7" t="s">
        <v>181</v>
      </c>
      <c r="K1056" s="7" t="s">
        <v>149</v>
      </c>
      <c r="L1056" s="7" t="s">
        <v>95</v>
      </c>
      <c r="M1056" s="7" t="s">
        <v>154</v>
      </c>
      <c r="N1056" s="7" t="s">
        <v>146</v>
      </c>
      <c r="O1056" s="7" t="s">
        <v>167</v>
      </c>
      <c r="P1056" s="7" t="s">
        <v>227</v>
      </c>
      <c r="Q1056" s="7" t="s">
        <v>168</v>
      </c>
      <c r="R1056" s="7" t="s">
        <v>232</v>
      </c>
      <c r="S1056" s="7" t="s">
        <v>169</v>
      </c>
      <c r="T1056" s="7" t="s">
        <v>154</v>
      </c>
      <c r="U1056" s="7" t="s">
        <v>97</v>
      </c>
      <c r="V1056" s="7" t="s">
        <v>93</v>
      </c>
      <c r="W1056" s="7" t="s">
        <v>167</v>
      </c>
      <c r="X1056" s="7" t="s">
        <v>170</v>
      </c>
      <c r="Y1056" s="7" t="n">
        <v>1</v>
      </c>
      <c r="Z1056" s="7" t="n">
        <v>0</v>
      </c>
      <c r="AA1056" s="7" t="str">
        <f aca="false">IF(Y1056&gt;Z1056,"Win",IF(Y1056&lt;Z1056,"Loss","Draw"))</f>
        <v>Win</v>
      </c>
      <c r="AB1056" s="7" t="s">
        <v>99</v>
      </c>
      <c r="AC1056" s="7" t="s">
        <v>99</v>
      </c>
      <c r="AD1056" s="7" t="s">
        <v>2925</v>
      </c>
      <c r="AE1056" s="7" t="s">
        <v>418</v>
      </c>
      <c r="AF1056" s="7" t="str">
        <f aca="false">IF(AD1056&lt;AE1056,AD1056,AE1056)</f>
        <v>Baby Dragon, Cannon, Electro Spirit, Lightning, Mighty Miner, Royal Hogs, Skeletons, The Log</v>
      </c>
      <c r="AG1056" s="7" t="str">
        <f aca="false">IF(AD1056&lt;AE1056,AE1056,AD1056)</f>
        <v>Fisherman, Lightning, Monk, Mother Witch, Royal Giant, Skeleton Dragons, The Log, Tombstone</v>
      </c>
      <c r="AH1056" s="7" t="str">
        <f aca="false">IF(AD1056=AF1056,AA1056,IF(AA1056="Win","Loss",IF(AA1056="Loss","Win","Draw")))</f>
        <v>Loss</v>
      </c>
      <c r="AI1056" s="7" t="s">
        <v>102</v>
      </c>
    </row>
    <row r="1057" customFormat="false" ht="15" hidden="false" customHeight="true" outlineLevel="0" collapsed="false">
      <c r="A1057" s="7" t="s">
        <v>2923</v>
      </c>
      <c r="B1057" s="7" t="n">
        <v>3</v>
      </c>
      <c r="C1057" s="7" t="s">
        <v>282</v>
      </c>
      <c r="D1057" s="7" t="s">
        <v>283</v>
      </c>
      <c r="E1057" s="7" t="s">
        <v>689</v>
      </c>
      <c r="F1057" s="7" t="s">
        <v>690</v>
      </c>
      <c r="G1057" s="7" t="s">
        <v>2926</v>
      </c>
      <c r="H1057" s="7" t="s">
        <v>81</v>
      </c>
      <c r="I1057" s="7" t="s">
        <v>168</v>
      </c>
      <c r="J1057" s="7" t="s">
        <v>83</v>
      </c>
      <c r="K1057" s="7" t="s">
        <v>144</v>
      </c>
      <c r="L1057" s="7" t="s">
        <v>91</v>
      </c>
      <c r="M1057" s="7" t="s">
        <v>93</v>
      </c>
      <c r="N1057" s="7" t="s">
        <v>94</v>
      </c>
      <c r="O1057" s="7" t="s">
        <v>96</v>
      </c>
      <c r="P1057" s="7" t="s">
        <v>97</v>
      </c>
      <c r="Q1057" s="7" t="s">
        <v>140</v>
      </c>
      <c r="R1057" s="7" t="s">
        <v>141</v>
      </c>
      <c r="S1057" s="7" t="s">
        <v>142</v>
      </c>
      <c r="T1057" s="7" t="s">
        <v>87</v>
      </c>
      <c r="U1057" s="7" t="s">
        <v>111</v>
      </c>
      <c r="V1057" s="7" t="s">
        <v>143</v>
      </c>
      <c r="W1057" s="7" t="s">
        <v>120</v>
      </c>
      <c r="X1057" s="7" t="s">
        <v>144</v>
      </c>
      <c r="Y1057" s="7" t="n">
        <v>0</v>
      </c>
      <c r="Z1057" s="7" t="n">
        <v>1</v>
      </c>
      <c r="AA1057" s="7" t="str">
        <f aca="false">IF(Y1057&gt;Z1057,"Win",IF(Y1057&lt;Z1057,"Loss","Draw"))</f>
        <v>Loss</v>
      </c>
      <c r="AB1057" s="7" t="s">
        <v>99</v>
      </c>
      <c r="AC1057" s="7" t="s">
        <v>99</v>
      </c>
      <c r="AD1057" s="7" t="s">
        <v>2927</v>
      </c>
      <c r="AE1057" s="7" t="s">
        <v>150</v>
      </c>
      <c r="AF1057" s="7" t="str">
        <f aca="false">IF(AD1057&lt;AE1057,AD1057,AE1057)</f>
        <v>Barbarian Barrel, Dark Prince, Electro Spirit, Fireball, Hunter, Royal Hogs, Skeletons, Tesla</v>
      </c>
      <c r="AG1057" s="7" t="str">
        <f aca="false">IF(AD1057&lt;AE1057,AE1057,AD1057)</f>
        <v>Berserker, Fire Spirit, Goblin Barrel, Ice Spirit, Magic Archer, Royal Delivery, Tesla, Wall Breakers</v>
      </c>
      <c r="AH1057" s="7" t="str">
        <f aca="false">IF(AD1057=AF1057,AA1057,IF(AA1057="Win","Loss",IF(AA1057="Loss","Win","Draw")))</f>
        <v>Loss</v>
      </c>
      <c r="AI1057" s="7" t="s">
        <v>102</v>
      </c>
    </row>
    <row r="1058" customFormat="false" ht="15" hidden="false" customHeight="true" outlineLevel="0" collapsed="false">
      <c r="A1058" s="7" t="s">
        <v>2928</v>
      </c>
      <c r="B1058" s="7" t="n">
        <v>1</v>
      </c>
      <c r="C1058" s="7" t="s">
        <v>282</v>
      </c>
      <c r="D1058" s="7" t="s">
        <v>283</v>
      </c>
      <c r="E1058" s="7" t="s">
        <v>689</v>
      </c>
      <c r="F1058" s="7" t="s">
        <v>690</v>
      </c>
      <c r="G1058" s="7" t="s">
        <v>2929</v>
      </c>
      <c r="H1058" s="7" t="s">
        <v>81</v>
      </c>
      <c r="I1058" s="7" t="s">
        <v>82</v>
      </c>
      <c r="J1058" s="7" t="s">
        <v>128</v>
      </c>
      <c r="K1058" s="7" t="s">
        <v>144</v>
      </c>
      <c r="L1058" s="7" t="s">
        <v>93</v>
      </c>
      <c r="M1058" s="7" t="s">
        <v>94</v>
      </c>
      <c r="N1058" s="7" t="s">
        <v>97</v>
      </c>
      <c r="O1058" s="7" t="s">
        <v>167</v>
      </c>
      <c r="P1058" s="7" t="s">
        <v>166</v>
      </c>
      <c r="Q1058" s="7" t="s">
        <v>114</v>
      </c>
      <c r="R1058" s="7" t="s">
        <v>115</v>
      </c>
      <c r="S1058" s="7" t="s">
        <v>116</v>
      </c>
      <c r="T1058" s="7" t="s">
        <v>119</v>
      </c>
      <c r="U1058" s="7" t="s">
        <v>94</v>
      </c>
      <c r="V1058" s="7" t="s">
        <v>117</v>
      </c>
      <c r="W1058" s="7" t="s">
        <v>118</v>
      </c>
      <c r="X1058" s="7" t="s">
        <v>93</v>
      </c>
      <c r="Y1058" s="7" t="n">
        <v>0</v>
      </c>
      <c r="Z1058" s="7" t="n">
        <v>1</v>
      </c>
      <c r="AA1058" s="7" t="str">
        <f aca="false">IF(Y1058&gt;Z1058,"Win",IF(Y1058&lt;Z1058,"Loss","Draw"))</f>
        <v>Loss</v>
      </c>
      <c r="AB1058" s="7" t="s">
        <v>99</v>
      </c>
      <c r="AC1058" s="7" t="s">
        <v>99</v>
      </c>
      <c r="AD1058" s="7" t="s">
        <v>171</v>
      </c>
      <c r="AE1058" s="7" t="s">
        <v>307</v>
      </c>
      <c r="AF1058" s="7" t="str">
        <f aca="false">IF(AD1058&lt;AE1058,AD1058,AE1058)</f>
        <v>Archers, Electro Spirit, Fireball, Knight, Skeletons, Tesla, The Log, X-Bow</v>
      </c>
      <c r="AG1058" s="7" t="str">
        <f aca="false">IF(AD1058&lt;AE1058,AE1058,AD1058)</f>
        <v>Cannon Cart, Electro Spirit, Fireball, Goblins, Minions, Mortar, Rascals, Skeleton Barrel</v>
      </c>
      <c r="AH1058" s="7" t="str">
        <f aca="false">IF(AD1058=AF1058,AA1058,IF(AA1058="Win","Loss",IF(AA1058="Loss","Win","Draw")))</f>
        <v>Loss</v>
      </c>
      <c r="AI1058" s="7" t="s">
        <v>102</v>
      </c>
    </row>
    <row r="1059" customFormat="false" ht="15" hidden="false" customHeight="true" outlineLevel="0" collapsed="false">
      <c r="A1059" s="7" t="s">
        <v>2928</v>
      </c>
      <c r="B1059" s="7" t="n">
        <v>2</v>
      </c>
      <c r="C1059" s="7" t="s">
        <v>282</v>
      </c>
      <c r="D1059" s="7" t="s">
        <v>283</v>
      </c>
      <c r="E1059" s="7" t="s">
        <v>689</v>
      </c>
      <c r="F1059" s="7" t="s">
        <v>690</v>
      </c>
      <c r="G1059" s="7" t="s">
        <v>2930</v>
      </c>
      <c r="H1059" s="7" t="s">
        <v>81</v>
      </c>
      <c r="I1059" s="7" t="s">
        <v>168</v>
      </c>
      <c r="J1059" s="7" t="s">
        <v>83</v>
      </c>
      <c r="K1059" s="7" t="s">
        <v>169</v>
      </c>
      <c r="L1059" s="7" t="s">
        <v>89</v>
      </c>
      <c r="M1059" s="7" t="s">
        <v>143</v>
      </c>
      <c r="N1059" s="7" t="s">
        <v>91</v>
      </c>
      <c r="O1059" s="7" t="s">
        <v>87</v>
      </c>
      <c r="P1059" s="7" t="s">
        <v>154</v>
      </c>
      <c r="Q1059" s="7" t="s">
        <v>293</v>
      </c>
      <c r="R1059" s="7" t="s">
        <v>91</v>
      </c>
      <c r="S1059" s="7" t="s">
        <v>144</v>
      </c>
      <c r="T1059" s="7" t="s">
        <v>85</v>
      </c>
      <c r="U1059" s="7" t="s">
        <v>128</v>
      </c>
      <c r="V1059" s="7" t="s">
        <v>88</v>
      </c>
      <c r="W1059" s="7" t="s">
        <v>97</v>
      </c>
      <c r="X1059" s="7" t="s">
        <v>143</v>
      </c>
      <c r="Y1059" s="7" t="n">
        <v>0</v>
      </c>
      <c r="Z1059" s="7" t="n">
        <v>3</v>
      </c>
      <c r="AA1059" s="7" t="str">
        <f aca="false">IF(Y1059&gt;Z1059,"Win",IF(Y1059&lt;Z1059,"Loss","Draw"))</f>
        <v>Loss</v>
      </c>
      <c r="AB1059" s="7" t="s">
        <v>99</v>
      </c>
      <c r="AC1059" s="7" t="s">
        <v>99</v>
      </c>
      <c r="AD1059" s="7" t="s">
        <v>1785</v>
      </c>
      <c r="AE1059" s="7" t="s">
        <v>410</v>
      </c>
      <c r="AF1059" s="7" t="str">
        <f aca="false">IF(AD1059&lt;AE1059,AD1059,AE1059)</f>
        <v>Baby Dragon, Barbarian Barrel, Berserker, Dark Prince, Goblin Hut, Ice Spirit, Lightning, Royal Hogs</v>
      </c>
      <c r="AG1059" s="7" t="str">
        <f aca="false">IF(AD1059&lt;AE1059,AE1059,AD1059)</f>
        <v>Barbarian Barrel, Furnace, Graveyard, Ice Spirit, Knight, Poison, Skeletons, Tesla</v>
      </c>
      <c r="AH1059" s="7" t="str">
        <f aca="false">IF(AD1059=AF1059,AA1059,IF(AA1059="Win","Loss",IF(AA1059="Loss","Win","Draw")))</f>
        <v>Loss</v>
      </c>
      <c r="AI1059" s="7" t="s">
        <v>102</v>
      </c>
    </row>
    <row r="1060" customFormat="false" ht="15" hidden="false" customHeight="true" outlineLevel="0" collapsed="false">
      <c r="A1060" s="7" t="s">
        <v>2928</v>
      </c>
      <c r="B1060" s="7" t="n">
        <v>3</v>
      </c>
      <c r="C1060" s="7" t="s">
        <v>282</v>
      </c>
      <c r="D1060" s="7" t="s">
        <v>283</v>
      </c>
      <c r="E1060" s="7" t="s">
        <v>689</v>
      </c>
      <c r="F1060" s="7" t="s">
        <v>690</v>
      </c>
      <c r="G1060" s="7" t="s">
        <v>2931</v>
      </c>
      <c r="H1060" s="7" t="s">
        <v>81</v>
      </c>
      <c r="I1060" s="7" t="s">
        <v>168</v>
      </c>
      <c r="J1060" s="7" t="s">
        <v>83</v>
      </c>
      <c r="K1060" s="7" t="s">
        <v>169</v>
      </c>
      <c r="L1060" s="7" t="s">
        <v>89</v>
      </c>
      <c r="M1060" s="7" t="s">
        <v>143</v>
      </c>
      <c r="N1060" s="7" t="s">
        <v>91</v>
      </c>
      <c r="O1060" s="7" t="s">
        <v>87</v>
      </c>
      <c r="P1060" s="7" t="s">
        <v>154</v>
      </c>
      <c r="Q1060" s="7" t="s">
        <v>293</v>
      </c>
      <c r="R1060" s="7" t="s">
        <v>91</v>
      </c>
      <c r="S1060" s="7" t="s">
        <v>144</v>
      </c>
      <c r="T1060" s="7" t="s">
        <v>85</v>
      </c>
      <c r="U1060" s="7" t="s">
        <v>128</v>
      </c>
      <c r="V1060" s="7" t="s">
        <v>88</v>
      </c>
      <c r="W1060" s="7" t="s">
        <v>97</v>
      </c>
      <c r="X1060" s="7" t="s">
        <v>143</v>
      </c>
      <c r="Y1060" s="7" t="n">
        <v>0</v>
      </c>
      <c r="Z1060" s="7" t="n">
        <v>1</v>
      </c>
      <c r="AA1060" s="7" t="str">
        <f aca="false">IF(Y1060&gt;Z1060,"Win",IF(Y1060&lt;Z1060,"Loss","Draw"))</f>
        <v>Loss</v>
      </c>
      <c r="AB1060" s="7" t="s">
        <v>99</v>
      </c>
      <c r="AC1060" s="7" t="s">
        <v>98</v>
      </c>
      <c r="AD1060" s="7" t="s">
        <v>1785</v>
      </c>
      <c r="AE1060" s="7" t="s">
        <v>410</v>
      </c>
      <c r="AF1060" s="7" t="str">
        <f aca="false">IF(AD1060&lt;AE1060,AD1060,AE1060)</f>
        <v>Baby Dragon, Barbarian Barrel, Berserker, Dark Prince, Goblin Hut, Ice Spirit, Lightning, Royal Hogs</v>
      </c>
      <c r="AG1060" s="7" t="str">
        <f aca="false">IF(AD1060&lt;AE1060,AE1060,AD1060)</f>
        <v>Barbarian Barrel, Furnace, Graveyard, Ice Spirit, Knight, Poison, Skeletons, Tesla</v>
      </c>
      <c r="AH1060" s="7" t="str">
        <f aca="false">IF(AD1060=AF1060,AA1060,IF(AA1060="Win","Loss",IF(AA1060="Loss","Win","Draw")))</f>
        <v>Loss</v>
      </c>
      <c r="AI1060" s="7" t="s">
        <v>102</v>
      </c>
    </row>
    <row r="1061" customFormat="false" ht="15" hidden="false" customHeight="true" outlineLevel="0" collapsed="false">
      <c r="A1061" s="7" t="s">
        <v>2932</v>
      </c>
      <c r="B1061" s="7" t="n">
        <v>1</v>
      </c>
      <c r="C1061" s="7" t="s">
        <v>282</v>
      </c>
      <c r="D1061" s="7" t="s">
        <v>283</v>
      </c>
      <c r="E1061" s="7" t="s">
        <v>689</v>
      </c>
      <c r="F1061" s="7" t="s">
        <v>690</v>
      </c>
      <c r="G1061" s="7" t="s">
        <v>2933</v>
      </c>
      <c r="H1061" s="7" t="s">
        <v>81</v>
      </c>
      <c r="I1061" s="7" t="s">
        <v>287</v>
      </c>
      <c r="J1061" s="7" t="s">
        <v>149</v>
      </c>
      <c r="K1061" s="7" t="s">
        <v>293</v>
      </c>
      <c r="L1061" s="7" t="s">
        <v>88</v>
      </c>
      <c r="M1061" s="7" t="s">
        <v>85</v>
      </c>
      <c r="N1061" s="7" t="s">
        <v>84</v>
      </c>
      <c r="O1061" s="7" t="s">
        <v>111</v>
      </c>
      <c r="P1061" s="7" t="s">
        <v>115</v>
      </c>
      <c r="Q1061" s="7" t="s">
        <v>180</v>
      </c>
      <c r="R1061" s="7" t="s">
        <v>145</v>
      </c>
      <c r="S1061" s="7" t="s">
        <v>181</v>
      </c>
      <c r="T1061" s="7" t="s">
        <v>226</v>
      </c>
      <c r="U1061" s="7" t="s">
        <v>110</v>
      </c>
      <c r="V1061" s="7" t="s">
        <v>112</v>
      </c>
      <c r="W1061" s="7" t="s">
        <v>84</v>
      </c>
      <c r="X1061" s="7" t="s">
        <v>113</v>
      </c>
      <c r="Y1061" s="7" t="n">
        <v>0</v>
      </c>
      <c r="Z1061" s="7" t="n">
        <v>3</v>
      </c>
      <c r="AA1061" s="7" t="str">
        <f aca="false">IF(Y1061&gt;Z1061,"Win",IF(Y1061&lt;Z1061,"Loss","Draw"))</f>
        <v>Loss</v>
      </c>
      <c r="AB1061" s="7" t="s">
        <v>99</v>
      </c>
      <c r="AC1061" s="7" t="s">
        <v>99</v>
      </c>
      <c r="AD1061" s="7" t="s">
        <v>2934</v>
      </c>
      <c r="AE1061" s="7" t="s">
        <v>521</v>
      </c>
      <c r="AF1061" s="7" t="str">
        <f aca="false">IF(AD1061&lt;AE1061,AD1061,AE1061)</f>
        <v>Arrows, Balloon, Bomb Tower, Giant Snowball, Guards, Miner, Monk, Wizard</v>
      </c>
      <c r="AG1061" s="7" t="str">
        <f aca="false">IF(AD1061&lt;AE1061,AE1061,AD1061)</f>
        <v>Fire Spirit, Furnace, Giant Snowball, Goblins, Graveyard, Poison, Tombstone, Valkyrie</v>
      </c>
      <c r="AH1061" s="7" t="str">
        <f aca="false">IF(AD1061=AF1061,AA1061,IF(AA1061="Win","Loss",IF(AA1061="Loss","Win","Draw")))</f>
        <v>Win</v>
      </c>
      <c r="AI1061" s="7" t="s">
        <v>102</v>
      </c>
    </row>
    <row r="1062" customFormat="false" ht="15" hidden="false" customHeight="true" outlineLevel="0" collapsed="false">
      <c r="A1062" s="7" t="s">
        <v>2932</v>
      </c>
      <c r="B1062" s="7" t="n">
        <v>2</v>
      </c>
      <c r="C1062" s="7" t="s">
        <v>282</v>
      </c>
      <c r="D1062" s="7" t="s">
        <v>283</v>
      </c>
      <c r="E1062" s="7" t="s">
        <v>689</v>
      </c>
      <c r="F1062" s="7" t="s">
        <v>690</v>
      </c>
      <c r="G1062" s="7" t="s">
        <v>2935</v>
      </c>
      <c r="H1062" s="7" t="s">
        <v>81</v>
      </c>
      <c r="I1062" s="7" t="s">
        <v>116</v>
      </c>
      <c r="J1062" s="7" t="s">
        <v>153</v>
      </c>
      <c r="K1062" s="7" t="s">
        <v>92</v>
      </c>
      <c r="L1062" s="7" t="s">
        <v>97</v>
      </c>
      <c r="M1062" s="7" t="s">
        <v>91</v>
      </c>
      <c r="N1062" s="7" t="s">
        <v>154</v>
      </c>
      <c r="O1062" s="7" t="s">
        <v>117</v>
      </c>
      <c r="P1062" s="7" t="s">
        <v>119</v>
      </c>
      <c r="Q1062" s="7" t="s">
        <v>116</v>
      </c>
      <c r="R1062" s="7" t="s">
        <v>153</v>
      </c>
      <c r="S1062" s="7" t="s">
        <v>92</v>
      </c>
      <c r="T1062" s="7" t="s">
        <v>119</v>
      </c>
      <c r="U1062" s="7" t="s">
        <v>154</v>
      </c>
      <c r="V1062" s="7" t="s">
        <v>117</v>
      </c>
      <c r="W1062" s="7" t="s">
        <v>97</v>
      </c>
      <c r="X1062" s="7" t="s">
        <v>91</v>
      </c>
      <c r="Y1062" s="7" t="n">
        <v>3</v>
      </c>
      <c r="Z1062" s="7" t="n">
        <v>0</v>
      </c>
      <c r="AA1062" s="7" t="str">
        <f aca="false">IF(Y1062&gt;Z1062,"Win",IF(Y1062&lt;Z1062,"Loss","Draw"))</f>
        <v>Win</v>
      </c>
      <c r="AB1062" s="7" t="s">
        <v>99</v>
      </c>
      <c r="AC1062" s="7" t="s">
        <v>99</v>
      </c>
      <c r="AD1062" s="7" t="s">
        <v>160</v>
      </c>
      <c r="AE1062" s="7" t="s">
        <v>160</v>
      </c>
      <c r="AF1062" s="7" t="str">
        <f aca="false">IF(AD1062&lt;AE1062,AD1062,AE1062)</f>
        <v>Barbarian Barrel, Cannon Cart, Goblinstein, Lightning, Minions, Mortar, Royal Ghost, Skeletons</v>
      </c>
      <c r="AG1062" s="7" t="str">
        <f aca="false">IF(AD1062&lt;AE1062,AE1062,AD1062)</f>
        <v>Barbarian Barrel, Cannon Cart, Goblinstein, Lightning, Minions, Mortar, Royal Ghost, Skeletons</v>
      </c>
      <c r="AH1062" s="7" t="str">
        <f aca="false">IF(AD1062=AF1062,AA1062,IF(AA1062="Win","Loss",IF(AA1062="Loss","Win","Draw")))</f>
        <v>Win</v>
      </c>
      <c r="AI1062" s="7" t="s">
        <v>102</v>
      </c>
    </row>
    <row r="1063" customFormat="false" ht="15" hidden="false" customHeight="true" outlineLevel="0" collapsed="false">
      <c r="A1063" s="7" t="s">
        <v>2936</v>
      </c>
      <c r="B1063" s="7" t="n">
        <v>1</v>
      </c>
      <c r="C1063" s="7" t="s">
        <v>282</v>
      </c>
      <c r="D1063" s="7" t="s">
        <v>283</v>
      </c>
      <c r="E1063" s="7" t="s">
        <v>689</v>
      </c>
      <c r="F1063" s="7" t="s">
        <v>690</v>
      </c>
      <c r="G1063" s="7" t="s">
        <v>2937</v>
      </c>
      <c r="H1063" s="7" t="s">
        <v>216</v>
      </c>
      <c r="I1063" s="7" t="s">
        <v>140</v>
      </c>
      <c r="J1063" s="7" t="s">
        <v>141</v>
      </c>
      <c r="K1063" s="7" t="s">
        <v>142</v>
      </c>
      <c r="L1063" s="7" t="s">
        <v>87</v>
      </c>
      <c r="M1063" s="7" t="s">
        <v>111</v>
      </c>
      <c r="N1063" s="7" t="s">
        <v>143</v>
      </c>
      <c r="O1063" s="7" t="s">
        <v>120</v>
      </c>
      <c r="P1063" s="7" t="s">
        <v>144</v>
      </c>
      <c r="Q1063" s="7" t="s">
        <v>140</v>
      </c>
      <c r="R1063" s="7" t="s">
        <v>141</v>
      </c>
      <c r="S1063" s="7" t="s">
        <v>142</v>
      </c>
      <c r="T1063" s="7" t="s">
        <v>87</v>
      </c>
      <c r="U1063" s="7" t="s">
        <v>111</v>
      </c>
      <c r="V1063" s="7" t="s">
        <v>143</v>
      </c>
      <c r="W1063" s="7" t="s">
        <v>120</v>
      </c>
      <c r="X1063" s="7" t="s">
        <v>144</v>
      </c>
      <c r="Y1063" s="7" t="n">
        <v>0</v>
      </c>
      <c r="Z1063" s="7" t="n">
        <v>1</v>
      </c>
      <c r="AA1063" s="7" t="str">
        <f aca="false">IF(Y1063&gt;Z1063,"Win",IF(Y1063&lt;Z1063,"Loss","Draw"))</f>
        <v>Loss</v>
      </c>
      <c r="AB1063" s="7" t="s">
        <v>99</v>
      </c>
      <c r="AC1063" s="7" t="s">
        <v>99</v>
      </c>
      <c r="AD1063" s="7" t="s">
        <v>150</v>
      </c>
      <c r="AE1063" s="7" t="s">
        <v>150</v>
      </c>
      <c r="AF1063" s="7" t="str">
        <f aca="false">IF(AD1063&lt;AE1063,AD1063,AE1063)</f>
        <v>Berserker, Fire Spirit, Goblin Barrel, Ice Spirit, Magic Archer, Royal Delivery, Tesla, Wall Breakers</v>
      </c>
      <c r="AG1063" s="7" t="str">
        <f aca="false">IF(AD1063&lt;AE1063,AE1063,AD1063)</f>
        <v>Berserker, Fire Spirit, Goblin Barrel, Ice Spirit, Magic Archer, Royal Delivery, Tesla, Wall Breakers</v>
      </c>
      <c r="AH1063" s="7" t="str">
        <f aca="false">IF(AD1063=AF1063,AA1063,IF(AA1063="Win","Loss",IF(AA1063="Loss","Win","Draw")))</f>
        <v>Loss</v>
      </c>
      <c r="AI1063" s="7" t="s">
        <v>102</v>
      </c>
    </row>
    <row r="1064" customFormat="false" ht="15" hidden="false" customHeight="true" outlineLevel="0" collapsed="false">
      <c r="A1064" s="7" t="s">
        <v>2936</v>
      </c>
      <c r="B1064" s="7" t="n">
        <v>2</v>
      </c>
      <c r="C1064" s="7" t="s">
        <v>282</v>
      </c>
      <c r="D1064" s="7" t="s">
        <v>283</v>
      </c>
      <c r="E1064" s="7" t="s">
        <v>689</v>
      </c>
      <c r="F1064" s="7" t="s">
        <v>690</v>
      </c>
      <c r="G1064" s="7" t="s">
        <v>2938</v>
      </c>
      <c r="H1064" s="7" t="s">
        <v>216</v>
      </c>
      <c r="I1064" s="7" t="s">
        <v>82</v>
      </c>
      <c r="J1064" s="7" t="s">
        <v>128</v>
      </c>
      <c r="K1064" s="7" t="s">
        <v>84</v>
      </c>
      <c r="L1064" s="7" t="s">
        <v>115</v>
      </c>
      <c r="M1064" s="7" t="s">
        <v>93</v>
      </c>
      <c r="N1064" s="7" t="s">
        <v>88</v>
      </c>
      <c r="O1064" s="7" t="s">
        <v>107</v>
      </c>
      <c r="P1064" s="7" t="s">
        <v>129</v>
      </c>
      <c r="Q1064" s="7" t="s">
        <v>90</v>
      </c>
      <c r="R1064" s="7" t="s">
        <v>149</v>
      </c>
      <c r="S1064" s="7" t="s">
        <v>181</v>
      </c>
      <c r="T1064" s="7" t="s">
        <v>227</v>
      </c>
      <c r="U1064" s="7" t="s">
        <v>95</v>
      </c>
      <c r="V1064" s="7" t="s">
        <v>94</v>
      </c>
      <c r="W1064" s="7" t="s">
        <v>146</v>
      </c>
      <c r="X1064" s="7" t="s">
        <v>167</v>
      </c>
      <c r="Y1064" s="7" t="n">
        <v>0</v>
      </c>
      <c r="Z1064" s="7" t="n">
        <v>1</v>
      </c>
      <c r="AA1064" s="7" t="str">
        <f aca="false">IF(Y1064&gt;Z1064,"Win",IF(Y1064&lt;Z1064,"Loss","Draw"))</f>
        <v>Loss</v>
      </c>
      <c r="AB1064" s="7" t="s">
        <v>99</v>
      </c>
      <c r="AC1064" s="7" t="s">
        <v>99</v>
      </c>
      <c r="AD1064" s="7" t="s">
        <v>137</v>
      </c>
      <c r="AE1064" s="7" t="s">
        <v>229</v>
      </c>
      <c r="AF1064" s="7" t="str">
        <f aca="false">IF(AD1064&lt;AE1064,AD1064,AE1064)</f>
        <v>Archers, Electro Spirit, Giant Snowball, Goblin Drill, Goblins, Inferno Tower, Knight, Poison</v>
      </c>
      <c r="AG1064" s="7" t="str">
        <f aca="false">IF(AD1064&lt;AE1064,AE1064,AD1064)</f>
        <v>Fireball, Fisherman, Monk, Mother Witch, Royal Giant, Skeleton Dragons, The Log, Tombstone</v>
      </c>
      <c r="AH1064" s="7" t="str">
        <f aca="false">IF(AD1064=AF1064,AA1064,IF(AA1064="Win","Loss",IF(AA1064="Loss","Win","Draw")))</f>
        <v>Loss</v>
      </c>
      <c r="AI1064" s="7" t="s">
        <v>102</v>
      </c>
    </row>
    <row r="1065" customFormat="false" ht="15" hidden="false" customHeight="true" outlineLevel="0" collapsed="false">
      <c r="A1065" s="7" t="s">
        <v>2936</v>
      </c>
      <c r="B1065" s="7" t="n">
        <v>3</v>
      </c>
      <c r="C1065" s="7" t="s">
        <v>282</v>
      </c>
      <c r="D1065" s="7" t="s">
        <v>283</v>
      </c>
      <c r="E1065" s="7" t="s">
        <v>689</v>
      </c>
      <c r="F1065" s="7" t="s">
        <v>690</v>
      </c>
      <c r="G1065" s="7" t="s">
        <v>2939</v>
      </c>
      <c r="H1065" s="7" t="s">
        <v>216</v>
      </c>
      <c r="I1065" s="7" t="s">
        <v>169</v>
      </c>
      <c r="J1065" s="7" t="s">
        <v>199</v>
      </c>
      <c r="K1065" s="7" t="s">
        <v>200</v>
      </c>
      <c r="L1065" s="7" t="s">
        <v>91</v>
      </c>
      <c r="M1065" s="7" t="s">
        <v>136</v>
      </c>
      <c r="N1065" s="7" t="s">
        <v>191</v>
      </c>
      <c r="O1065" s="7" t="s">
        <v>154</v>
      </c>
      <c r="P1065" s="7" t="s">
        <v>336</v>
      </c>
      <c r="Q1065" s="7" t="s">
        <v>287</v>
      </c>
      <c r="R1065" s="7" t="s">
        <v>149</v>
      </c>
      <c r="S1065" s="7" t="s">
        <v>135</v>
      </c>
      <c r="T1065" s="7" t="s">
        <v>148</v>
      </c>
      <c r="U1065" s="7" t="s">
        <v>147</v>
      </c>
      <c r="V1065" s="7" t="s">
        <v>87</v>
      </c>
      <c r="W1065" s="7" t="s">
        <v>94</v>
      </c>
      <c r="X1065" s="7" t="s">
        <v>146</v>
      </c>
      <c r="Y1065" s="7" t="n">
        <v>0</v>
      </c>
      <c r="Z1065" s="7" t="n">
        <v>1</v>
      </c>
      <c r="AA1065" s="7" t="str">
        <f aca="false">IF(Y1065&gt;Z1065,"Win",IF(Y1065&lt;Z1065,"Loss","Draw"))</f>
        <v>Loss</v>
      </c>
      <c r="AB1065" s="7" t="s">
        <v>99</v>
      </c>
      <c r="AC1065" s="7" t="s">
        <v>99</v>
      </c>
      <c r="AD1065" s="7" t="s">
        <v>778</v>
      </c>
      <c r="AE1065" s="7" t="s">
        <v>726</v>
      </c>
      <c r="AF1065" s="7" t="str">
        <f aca="false">IF(AD1065&lt;AE1065,AD1065,AE1065)</f>
        <v>Baby Dragon, Barbarian Barrel, Goblin Cage, Golden Knight, Golem, Ice Wizard, Lightning, Tornado</v>
      </c>
      <c r="AG1065" s="7" t="str">
        <f aca="false">IF(AD1065&lt;AE1065,AE1065,AD1065)</f>
        <v>Berserker, Fireball, Lava Hound, Skeleton Dragons, Spirit Empress, Tombstone, Valkyrie, Zap</v>
      </c>
      <c r="AH1065" s="7" t="str">
        <f aca="false">IF(AD1065=AF1065,AA1065,IF(AA1065="Win","Loss",IF(AA1065="Loss","Win","Draw")))</f>
        <v>Loss</v>
      </c>
      <c r="AI1065" s="7" t="s">
        <v>102</v>
      </c>
    </row>
    <row r="1066" customFormat="false" ht="15" hidden="false" customHeight="true" outlineLevel="0" collapsed="false">
      <c r="A1066" s="7" t="s">
        <v>2940</v>
      </c>
      <c r="B1066" s="7" t="n">
        <v>1</v>
      </c>
      <c r="C1066" s="7" t="s">
        <v>282</v>
      </c>
      <c r="D1066" s="7" t="s">
        <v>283</v>
      </c>
      <c r="E1066" s="7" t="s">
        <v>689</v>
      </c>
      <c r="F1066" s="7" t="s">
        <v>690</v>
      </c>
      <c r="G1066" s="7" t="s">
        <v>2941</v>
      </c>
      <c r="H1066" s="7" t="s">
        <v>216</v>
      </c>
      <c r="I1066" s="7" t="s">
        <v>142</v>
      </c>
      <c r="J1066" s="7" t="s">
        <v>141</v>
      </c>
      <c r="K1066" s="7" t="s">
        <v>140</v>
      </c>
      <c r="L1066" s="7" t="s">
        <v>111</v>
      </c>
      <c r="M1066" s="7" t="s">
        <v>87</v>
      </c>
      <c r="N1066" s="7" t="s">
        <v>120</v>
      </c>
      <c r="O1066" s="7" t="s">
        <v>170</v>
      </c>
      <c r="P1066" s="7" t="s">
        <v>287</v>
      </c>
      <c r="Q1066" s="7" t="s">
        <v>169</v>
      </c>
      <c r="R1066" s="7" t="s">
        <v>199</v>
      </c>
      <c r="S1066" s="7" t="s">
        <v>200</v>
      </c>
      <c r="T1066" s="7" t="s">
        <v>136</v>
      </c>
      <c r="U1066" s="7" t="s">
        <v>154</v>
      </c>
      <c r="V1066" s="7" t="s">
        <v>191</v>
      </c>
      <c r="W1066" s="7" t="s">
        <v>336</v>
      </c>
      <c r="X1066" s="7" t="s">
        <v>91</v>
      </c>
      <c r="Y1066" s="7" t="n">
        <v>0</v>
      </c>
      <c r="Z1066" s="7" t="n">
        <v>1</v>
      </c>
      <c r="AA1066" s="7" t="str">
        <f aca="false">IF(Y1066&gt;Z1066,"Win",IF(Y1066&lt;Z1066,"Loss","Draw"))</f>
        <v>Loss</v>
      </c>
      <c r="AB1066" s="7" t="s">
        <v>99</v>
      </c>
      <c r="AC1066" s="7" t="s">
        <v>99</v>
      </c>
      <c r="AD1066" s="7" t="s">
        <v>288</v>
      </c>
      <c r="AE1066" s="7" t="s">
        <v>778</v>
      </c>
      <c r="AF1066" s="7" t="str">
        <f aca="false">IF(AD1066&lt;AE1066,AD1066,AE1066)</f>
        <v>Baby Dragon, Barbarian Barrel, Goblin Cage, Golden Knight, Golem, Ice Wizard, Lightning, Tornado</v>
      </c>
      <c r="AG1066" s="7" t="str">
        <f aca="false">IF(AD1066&lt;AE1066,AE1066,AD1066)</f>
        <v>Berserker, Cannon, Fire Spirit, Goblin Barrel, Magic Archer, Royal Delivery, Valkyrie, Wall Breakers</v>
      </c>
      <c r="AH1066" s="7" t="str">
        <f aca="false">IF(AD1066=AF1066,AA1066,IF(AA1066="Win","Loss",IF(AA1066="Loss","Win","Draw")))</f>
        <v>Win</v>
      </c>
      <c r="AI1066" s="7" t="s">
        <v>102</v>
      </c>
    </row>
    <row r="1067" customFormat="false" ht="15" hidden="false" customHeight="true" outlineLevel="0" collapsed="false">
      <c r="A1067" s="7" t="s">
        <v>2940</v>
      </c>
      <c r="B1067" s="7" t="n">
        <v>2</v>
      </c>
      <c r="C1067" s="7" t="s">
        <v>282</v>
      </c>
      <c r="D1067" s="7" t="s">
        <v>283</v>
      </c>
      <c r="E1067" s="7" t="s">
        <v>689</v>
      </c>
      <c r="F1067" s="7" t="s">
        <v>690</v>
      </c>
      <c r="G1067" s="7" t="s">
        <v>2942</v>
      </c>
      <c r="H1067" s="7" t="s">
        <v>81</v>
      </c>
      <c r="I1067" s="7" t="s">
        <v>82</v>
      </c>
      <c r="J1067" s="7" t="s">
        <v>128</v>
      </c>
      <c r="K1067" s="7" t="s">
        <v>144</v>
      </c>
      <c r="L1067" s="7" t="s">
        <v>167</v>
      </c>
      <c r="M1067" s="7" t="s">
        <v>93</v>
      </c>
      <c r="N1067" s="7" t="s">
        <v>97</v>
      </c>
      <c r="O1067" s="7" t="s">
        <v>166</v>
      </c>
      <c r="P1067" s="7" t="s">
        <v>94</v>
      </c>
      <c r="Q1067" s="7" t="s">
        <v>180</v>
      </c>
      <c r="R1067" s="7" t="s">
        <v>181</v>
      </c>
      <c r="S1067" s="7" t="s">
        <v>144</v>
      </c>
      <c r="T1067" s="7" t="s">
        <v>182</v>
      </c>
      <c r="U1067" s="7" t="s">
        <v>183</v>
      </c>
      <c r="V1067" s="7" t="s">
        <v>110</v>
      </c>
      <c r="W1067" s="7" t="s">
        <v>93</v>
      </c>
      <c r="X1067" s="7" t="s">
        <v>167</v>
      </c>
      <c r="Y1067" s="7" t="n">
        <v>0</v>
      </c>
      <c r="Z1067" s="7" t="n">
        <v>1</v>
      </c>
      <c r="AA1067" s="7" t="str">
        <f aca="false">IF(Y1067&gt;Z1067,"Win",IF(Y1067&lt;Z1067,"Loss","Draw"))</f>
        <v>Loss</v>
      </c>
      <c r="AB1067" s="7" t="s">
        <v>99</v>
      </c>
      <c r="AC1067" s="7" t="s">
        <v>99</v>
      </c>
      <c r="AD1067" s="7" t="s">
        <v>171</v>
      </c>
      <c r="AE1067" s="7" t="s">
        <v>1858</v>
      </c>
      <c r="AF1067" s="7" t="str">
        <f aca="false">IF(AD1067&lt;AE1067,AD1067,AE1067)</f>
        <v>Archers, Electro Spirit, Fireball, Knight, Skeletons, Tesla, The Log, X-Bow</v>
      </c>
      <c r="AG1067" s="7" t="str">
        <f aca="false">IF(AD1067&lt;AE1067,AE1067,AD1067)</f>
        <v>Earthquake, Electro Spirit, Guards, Hog Rider, Monk, Tesla, The Log, Wizard</v>
      </c>
      <c r="AH1067" s="7" t="str">
        <f aca="false">IF(AD1067=AF1067,AA1067,IF(AA1067="Win","Loss",IF(AA1067="Loss","Win","Draw")))</f>
        <v>Loss</v>
      </c>
      <c r="AI1067" s="7" t="s">
        <v>102</v>
      </c>
    </row>
    <row r="1068" customFormat="false" ht="15" hidden="false" customHeight="true" outlineLevel="0" collapsed="false">
      <c r="A1068" s="7" t="s">
        <v>2943</v>
      </c>
      <c r="B1068" s="7" t="n">
        <v>1</v>
      </c>
      <c r="C1068" s="7" t="s">
        <v>282</v>
      </c>
      <c r="D1068" s="7" t="s">
        <v>283</v>
      </c>
      <c r="E1068" s="7" t="s">
        <v>689</v>
      </c>
      <c r="F1068" s="7" t="s">
        <v>690</v>
      </c>
      <c r="G1068" s="7" t="s">
        <v>2944</v>
      </c>
      <c r="H1068" s="7" t="s">
        <v>81</v>
      </c>
      <c r="I1068" s="7" t="s">
        <v>84</v>
      </c>
      <c r="J1068" s="7" t="s">
        <v>213</v>
      </c>
      <c r="K1068" s="7" t="s">
        <v>82</v>
      </c>
      <c r="L1068" s="7" t="s">
        <v>109</v>
      </c>
      <c r="M1068" s="7" t="s">
        <v>156</v>
      </c>
      <c r="N1068" s="7" t="s">
        <v>112</v>
      </c>
      <c r="O1068" s="7" t="s">
        <v>117</v>
      </c>
      <c r="P1068" s="7" t="s">
        <v>85</v>
      </c>
      <c r="Q1068" s="7" t="s">
        <v>82</v>
      </c>
      <c r="R1068" s="7" t="s">
        <v>128</v>
      </c>
      <c r="S1068" s="7" t="s">
        <v>144</v>
      </c>
      <c r="T1068" s="7" t="s">
        <v>166</v>
      </c>
      <c r="U1068" s="7" t="s">
        <v>94</v>
      </c>
      <c r="V1068" s="7" t="s">
        <v>97</v>
      </c>
      <c r="W1068" s="7" t="s">
        <v>93</v>
      </c>
      <c r="X1068" s="7" t="s">
        <v>167</v>
      </c>
      <c r="Y1068" s="7" t="n">
        <v>1</v>
      </c>
      <c r="Z1068" s="7" t="n">
        <v>0</v>
      </c>
      <c r="AA1068" s="7" t="str">
        <f aca="false">IF(Y1068&gt;Z1068,"Win",IF(Y1068&lt;Z1068,"Loss","Draw"))</f>
        <v>Win</v>
      </c>
      <c r="AB1068" s="7" t="s">
        <v>99</v>
      </c>
      <c r="AC1068" s="7" t="s">
        <v>99</v>
      </c>
      <c r="AD1068" s="7" t="s">
        <v>663</v>
      </c>
      <c r="AE1068" s="7" t="s">
        <v>171</v>
      </c>
      <c r="AF1068" s="7" t="str">
        <f aca="false">IF(AD1068&lt;AE1068,AD1068,AE1068)</f>
        <v>Archers, Arrows, Bowler, Giant, Giant Snowball, Graveyard, Minions, Ronin</v>
      </c>
      <c r="AG1068" s="7" t="str">
        <f aca="false">IF(AD1068&lt;AE1068,AE1068,AD1068)</f>
        <v>Archers, Electro Spirit, Fireball, Knight, Skeletons, Tesla, The Log, X-Bow</v>
      </c>
      <c r="AH1068" s="7" t="str">
        <f aca="false">IF(AD1068=AF1068,AA1068,IF(AA1068="Win","Loss",IF(AA1068="Loss","Win","Draw")))</f>
        <v>Win</v>
      </c>
      <c r="AI1068" s="7" t="s">
        <v>102</v>
      </c>
    </row>
    <row r="1069" customFormat="false" ht="15" hidden="false" customHeight="true" outlineLevel="0" collapsed="false">
      <c r="A1069" s="7" t="s">
        <v>2943</v>
      </c>
      <c r="B1069" s="7" t="n">
        <v>2</v>
      </c>
      <c r="C1069" s="7" t="s">
        <v>282</v>
      </c>
      <c r="D1069" s="7" t="s">
        <v>283</v>
      </c>
      <c r="E1069" s="7" t="s">
        <v>689</v>
      </c>
      <c r="F1069" s="7" t="s">
        <v>690</v>
      </c>
      <c r="G1069" s="7" t="s">
        <v>2945</v>
      </c>
      <c r="H1069" s="7" t="s">
        <v>216</v>
      </c>
      <c r="I1069" s="7" t="s">
        <v>169</v>
      </c>
      <c r="J1069" s="7" t="s">
        <v>83</v>
      </c>
      <c r="K1069" s="7" t="s">
        <v>168</v>
      </c>
      <c r="L1069" s="7" t="s">
        <v>91</v>
      </c>
      <c r="M1069" s="7" t="s">
        <v>93</v>
      </c>
      <c r="N1069" s="7" t="s">
        <v>87</v>
      </c>
      <c r="O1069" s="7" t="s">
        <v>154</v>
      </c>
      <c r="P1069" s="7" t="s">
        <v>89</v>
      </c>
      <c r="Q1069" s="7" t="s">
        <v>107</v>
      </c>
      <c r="R1069" s="7" t="s">
        <v>141</v>
      </c>
      <c r="S1069" s="7" t="s">
        <v>84</v>
      </c>
      <c r="T1069" s="7" t="s">
        <v>83</v>
      </c>
      <c r="U1069" s="7" t="s">
        <v>87</v>
      </c>
      <c r="V1069" s="7" t="s">
        <v>88</v>
      </c>
      <c r="W1069" s="7" t="s">
        <v>111</v>
      </c>
      <c r="X1069" s="7" t="s">
        <v>113</v>
      </c>
      <c r="Y1069" s="7" t="n">
        <v>0</v>
      </c>
      <c r="Z1069" s="7" t="n">
        <v>1</v>
      </c>
      <c r="AA1069" s="7" t="str">
        <f aca="false">IF(Y1069&gt;Z1069,"Win",IF(Y1069&lt;Z1069,"Loss","Draw"))</f>
        <v>Loss</v>
      </c>
      <c r="AB1069" s="7" t="s">
        <v>99</v>
      </c>
      <c r="AC1069" s="7" t="s">
        <v>99</v>
      </c>
      <c r="AD1069" s="7" t="s">
        <v>527</v>
      </c>
      <c r="AE1069" s="7" t="s">
        <v>2946</v>
      </c>
      <c r="AF1069" s="7" t="str">
        <f aca="false">IF(AD1069&lt;AE1069,AD1069,AE1069)</f>
        <v>Baby Dragon, Barbarian Barrel, Berserker, Dark Prince, Electro Spirit, Goblin Hut, Lightning, Royal Hogs</v>
      </c>
      <c r="AG1069" s="7" t="str">
        <f aca="false">IF(AD1069&lt;AE1069,AE1069,AD1069)</f>
        <v>Berserker, Bomb Tower, Dark Prince, Fire Spirit, Giant Snowball, Goblin Drill, Magic Archer, Poison</v>
      </c>
      <c r="AH1069" s="7" t="str">
        <f aca="false">IF(AD1069=AF1069,AA1069,IF(AA1069="Win","Loss",IF(AA1069="Loss","Win","Draw")))</f>
        <v>Loss</v>
      </c>
      <c r="AI1069" s="7" t="s">
        <v>102</v>
      </c>
    </row>
    <row r="1070" customFormat="false" ht="15" hidden="false" customHeight="true" outlineLevel="0" collapsed="false">
      <c r="A1070" s="7" t="s">
        <v>2943</v>
      </c>
      <c r="B1070" s="7" t="n">
        <v>3</v>
      </c>
      <c r="C1070" s="7" t="s">
        <v>282</v>
      </c>
      <c r="D1070" s="7" t="s">
        <v>283</v>
      </c>
      <c r="E1070" s="7" t="s">
        <v>689</v>
      </c>
      <c r="F1070" s="7" t="s">
        <v>690</v>
      </c>
      <c r="G1070" s="7" t="s">
        <v>2947</v>
      </c>
      <c r="H1070" s="7" t="s">
        <v>81</v>
      </c>
      <c r="I1070" s="7" t="s">
        <v>96</v>
      </c>
      <c r="J1070" s="7" t="s">
        <v>181</v>
      </c>
      <c r="K1070" s="7" t="s">
        <v>90</v>
      </c>
      <c r="L1070" s="7" t="s">
        <v>167</v>
      </c>
      <c r="M1070" s="7" t="s">
        <v>174</v>
      </c>
      <c r="N1070" s="7" t="s">
        <v>95</v>
      </c>
      <c r="O1070" s="7" t="s">
        <v>94</v>
      </c>
      <c r="P1070" s="7" t="s">
        <v>97</v>
      </c>
      <c r="Q1070" s="7" t="s">
        <v>168</v>
      </c>
      <c r="R1070" s="7" t="s">
        <v>181</v>
      </c>
      <c r="S1070" s="7" t="s">
        <v>293</v>
      </c>
      <c r="T1070" s="7" t="s">
        <v>154</v>
      </c>
      <c r="U1070" s="7" t="s">
        <v>89</v>
      </c>
      <c r="V1070" s="7" t="s">
        <v>110</v>
      </c>
      <c r="W1070" s="7" t="s">
        <v>143</v>
      </c>
      <c r="X1070" s="7" t="s">
        <v>91</v>
      </c>
      <c r="Y1070" s="7" t="n">
        <v>1</v>
      </c>
      <c r="Z1070" s="7" t="n">
        <v>0</v>
      </c>
      <c r="AA1070" s="7" t="str">
        <f aca="false">IF(Y1070&gt;Z1070,"Win",IF(Y1070&lt;Z1070,"Loss","Draw"))</f>
        <v>Win</v>
      </c>
      <c r="AB1070" s="7" t="s">
        <v>99</v>
      </c>
      <c r="AC1070" s="7" t="s">
        <v>99</v>
      </c>
      <c r="AD1070" s="7" t="s">
        <v>2948</v>
      </c>
      <c r="AE1070" s="7" t="s">
        <v>2949</v>
      </c>
      <c r="AF1070" s="7" t="str">
        <f aca="false">IF(AD1070&lt;AE1070,AD1070,AE1070)</f>
        <v>Barbarian Barrel, Furnace, Goblin Hut, Guards, Ice Spirit, Lightning, Monk, Royal Hogs</v>
      </c>
      <c r="AG1070" s="7" t="str">
        <f aca="false">IF(AD1070&lt;AE1070,AE1070,AD1070)</f>
        <v>Fireball, Fisherman, Heal Spirit, Hunter, Monk, Royal Giant, Skeletons, The Log</v>
      </c>
      <c r="AH1070" s="7" t="str">
        <f aca="false">IF(AD1070=AF1070,AA1070,IF(AA1070="Win","Loss",IF(AA1070="Loss","Win","Draw")))</f>
        <v>Loss</v>
      </c>
      <c r="AI1070" s="7" t="s">
        <v>102</v>
      </c>
    </row>
    <row r="1071" customFormat="false" ht="15" hidden="false" customHeight="true" outlineLevel="0" collapsed="false">
      <c r="A1071" s="5" t="s">
        <v>2950</v>
      </c>
      <c r="B1071" s="5" t="n">
        <v>1</v>
      </c>
      <c r="C1071" s="5" t="s">
        <v>282</v>
      </c>
      <c r="D1071" s="5" t="s">
        <v>283</v>
      </c>
      <c r="E1071" s="5" t="s">
        <v>280</v>
      </c>
      <c r="F1071" s="5" t="s">
        <v>281</v>
      </c>
      <c r="G1071" s="5" t="s">
        <v>284</v>
      </c>
      <c r="H1071" s="5" t="s">
        <v>81</v>
      </c>
      <c r="I1071" s="5" t="s">
        <v>92</v>
      </c>
      <c r="J1071" s="5" t="s">
        <v>153</v>
      </c>
      <c r="K1071" s="5" t="s">
        <v>116</v>
      </c>
      <c r="L1071" s="5" t="s">
        <v>117</v>
      </c>
      <c r="M1071" s="5" t="s">
        <v>97</v>
      </c>
      <c r="N1071" s="5" t="s">
        <v>119</v>
      </c>
      <c r="O1071" s="5" t="s">
        <v>154</v>
      </c>
      <c r="P1071" s="5" t="s">
        <v>91</v>
      </c>
      <c r="Q1071" s="5" t="s">
        <v>168</v>
      </c>
      <c r="R1071" s="5" t="s">
        <v>83</v>
      </c>
      <c r="S1071" s="5" t="s">
        <v>82</v>
      </c>
      <c r="T1071" s="5" t="s">
        <v>144</v>
      </c>
      <c r="U1071" s="5" t="s">
        <v>91</v>
      </c>
      <c r="V1071" s="5" t="s">
        <v>97</v>
      </c>
      <c r="W1071" s="5" t="s">
        <v>93</v>
      </c>
      <c r="X1071" s="5" t="s">
        <v>154</v>
      </c>
      <c r="Y1071" s="5" t="n">
        <v>1</v>
      </c>
      <c r="Z1071" s="5" t="n">
        <v>0</v>
      </c>
      <c r="AA1071" s="5" t="str">
        <f aca="false">IF(Y1071&gt;Z1071,"Win",IF(Y1071&lt;Z1071,"Loss","Draw"))</f>
        <v>Win</v>
      </c>
      <c r="AB1071" s="5" t="s">
        <v>98</v>
      </c>
      <c r="AC1071" s="5" t="s">
        <v>99</v>
      </c>
      <c r="AD1071" s="5" t="s">
        <v>160</v>
      </c>
      <c r="AE1071" s="5" t="s">
        <v>285</v>
      </c>
      <c r="AF1071" s="5" t="str">
        <f aca="false">IF(AD1071&lt;AE1071,AD1071,AE1071)</f>
        <v>Archers, Barbarian Barrel, Dark Prince, Electro Spirit, Lightning, Royal Hogs, Skeletons, Tesla</v>
      </c>
      <c r="AG1071" s="5" t="str">
        <f aca="false">IF(AD1071&lt;AE1071,AE1071,AD1071)</f>
        <v>Barbarian Barrel, Cannon Cart, Goblinstein, Lightning, Minions, Mortar, Royal Ghost, Skeletons</v>
      </c>
      <c r="AH1071" s="5" t="str">
        <f aca="false">IF(AD1071=AF1071,AA1071,IF(AA1071="Win","Loss",IF(AA1071="Loss","Win","Draw")))</f>
        <v>Loss</v>
      </c>
      <c r="AI1071" s="5" t="s">
        <v>102</v>
      </c>
    </row>
    <row r="1072" customFormat="false" ht="15" hidden="false" customHeight="true" outlineLevel="0" collapsed="false">
      <c r="A1072" s="5" t="s">
        <v>2950</v>
      </c>
      <c r="B1072" s="5" t="n">
        <v>2</v>
      </c>
      <c r="C1072" s="5" t="s">
        <v>282</v>
      </c>
      <c r="D1072" s="5" t="s">
        <v>283</v>
      </c>
      <c r="E1072" s="5" t="s">
        <v>280</v>
      </c>
      <c r="F1072" s="5" t="s">
        <v>281</v>
      </c>
      <c r="G1072" s="5" t="s">
        <v>286</v>
      </c>
      <c r="H1072" s="5" t="s">
        <v>81</v>
      </c>
      <c r="I1072" s="5" t="s">
        <v>142</v>
      </c>
      <c r="J1072" s="5" t="s">
        <v>141</v>
      </c>
      <c r="K1072" s="5" t="s">
        <v>140</v>
      </c>
      <c r="L1072" s="5" t="s">
        <v>111</v>
      </c>
      <c r="M1072" s="5" t="s">
        <v>143</v>
      </c>
      <c r="N1072" s="5" t="s">
        <v>87</v>
      </c>
      <c r="O1072" s="5" t="s">
        <v>120</v>
      </c>
      <c r="P1072" s="5" t="s">
        <v>144</v>
      </c>
      <c r="Q1072" s="5" t="s">
        <v>142</v>
      </c>
      <c r="R1072" s="5" t="s">
        <v>141</v>
      </c>
      <c r="S1072" s="5" t="s">
        <v>140</v>
      </c>
      <c r="T1072" s="5" t="s">
        <v>87</v>
      </c>
      <c r="U1072" s="5" t="s">
        <v>170</v>
      </c>
      <c r="V1072" s="5" t="s">
        <v>111</v>
      </c>
      <c r="W1072" s="5" t="s">
        <v>287</v>
      </c>
      <c r="X1072" s="5" t="s">
        <v>120</v>
      </c>
      <c r="Y1072" s="5" t="n">
        <v>1</v>
      </c>
      <c r="Z1072" s="5" t="n">
        <v>0</v>
      </c>
      <c r="AA1072" s="5" t="str">
        <f aca="false">IF(Y1072&gt;Z1072,"Win",IF(Y1072&lt;Z1072,"Loss","Draw"))</f>
        <v>Win</v>
      </c>
      <c r="AB1072" s="5" t="s">
        <v>98</v>
      </c>
      <c r="AC1072" s="5" t="s">
        <v>99</v>
      </c>
      <c r="AD1072" s="5" t="s">
        <v>150</v>
      </c>
      <c r="AE1072" s="5" t="s">
        <v>288</v>
      </c>
      <c r="AF1072" s="5" t="str">
        <f aca="false">IF(AD1072&lt;AE1072,AD1072,AE1072)</f>
        <v>Berserker, Cannon, Fire Spirit, Goblin Barrel, Magic Archer, Royal Delivery, Valkyrie, Wall Breakers</v>
      </c>
      <c r="AG1072" s="5" t="str">
        <f aca="false">IF(AD1072&lt;AE1072,AE1072,AD1072)</f>
        <v>Berserker, Fire Spirit, Goblin Barrel, Ice Spirit, Magic Archer, Royal Delivery, Tesla, Wall Breakers</v>
      </c>
      <c r="AH1072" s="5" t="str">
        <f aca="false">IF(AD1072=AF1072,AA1072,IF(AA1072="Win","Loss",IF(AA1072="Loss","Win","Draw")))</f>
        <v>Loss</v>
      </c>
      <c r="AI1072" s="5" t="s">
        <v>102</v>
      </c>
    </row>
    <row r="1073" customFormat="false" ht="15" hidden="false" customHeight="true" outlineLevel="0" collapsed="false">
      <c r="A1073" s="5" t="s">
        <v>2950</v>
      </c>
      <c r="B1073" s="5" t="n">
        <v>3</v>
      </c>
      <c r="C1073" s="5" t="s">
        <v>282</v>
      </c>
      <c r="D1073" s="5" t="s">
        <v>283</v>
      </c>
      <c r="E1073" s="5" t="s">
        <v>280</v>
      </c>
      <c r="F1073" s="5" t="s">
        <v>281</v>
      </c>
      <c r="G1073" s="5" t="s">
        <v>289</v>
      </c>
      <c r="H1073" s="5" t="s">
        <v>81</v>
      </c>
      <c r="I1073" s="5" t="s">
        <v>209</v>
      </c>
      <c r="J1073" s="5" t="s">
        <v>83</v>
      </c>
      <c r="K1073" s="5" t="s">
        <v>84</v>
      </c>
      <c r="L1073" s="5" t="s">
        <v>113</v>
      </c>
      <c r="M1073" s="5" t="s">
        <v>174</v>
      </c>
      <c r="N1073" s="5" t="s">
        <v>110</v>
      </c>
      <c r="O1073" s="5" t="s">
        <v>85</v>
      </c>
      <c r="P1073" s="5" t="s">
        <v>88</v>
      </c>
      <c r="Q1073" s="5" t="s">
        <v>107</v>
      </c>
      <c r="R1073" s="5" t="s">
        <v>128</v>
      </c>
      <c r="S1073" s="5" t="s">
        <v>84</v>
      </c>
      <c r="T1073" s="5" t="s">
        <v>88</v>
      </c>
      <c r="U1073" s="5" t="s">
        <v>143</v>
      </c>
      <c r="V1073" s="5" t="s">
        <v>130</v>
      </c>
      <c r="W1073" s="5" t="s">
        <v>115</v>
      </c>
      <c r="X1073" s="5" t="s">
        <v>89</v>
      </c>
      <c r="Y1073" s="5" t="n">
        <v>0</v>
      </c>
      <c r="Z1073" s="5" t="n">
        <v>1</v>
      </c>
      <c r="AA1073" s="5" t="str">
        <f aca="false">IF(Y1073&gt;Z1073,"Win",IF(Y1073&lt;Z1073,"Loss","Draw"))</f>
        <v>Loss</v>
      </c>
      <c r="AB1073" s="5" t="s">
        <v>98</v>
      </c>
      <c r="AC1073" s="5" t="s">
        <v>99</v>
      </c>
      <c r="AD1073" s="5" t="s">
        <v>254</v>
      </c>
      <c r="AE1073" s="5" t="s">
        <v>290</v>
      </c>
      <c r="AF1073" s="5" t="str">
        <f aca="false">IF(AD1073&lt;AE1073,AD1073,AE1073)</f>
        <v>Bomb Tower, Dark Prince, Giant Snowball, Graveyard, Guards, Heal Spirit, Musketeer, Poison</v>
      </c>
      <c r="AG1073" s="5" t="str">
        <f aca="false">IF(AD1073&lt;AE1073,AE1073,AD1073)</f>
        <v>Bomber, Giant Snowball, Goblin Drill, Goblin Hut, Goblins, Ice Spirit, Knight, Poison</v>
      </c>
      <c r="AH1073" s="5" t="str">
        <f aca="false">IF(AD1073=AF1073,AA1073,IF(AA1073="Win","Loss",IF(AA1073="Loss","Win","Draw")))</f>
        <v>Loss</v>
      </c>
      <c r="AI1073" s="5" t="s">
        <v>102</v>
      </c>
    </row>
    <row r="1074" customFormat="false" ht="15" hidden="false" customHeight="true" outlineLevel="0" collapsed="false">
      <c r="A1074" s="7" t="s">
        <v>2951</v>
      </c>
      <c r="B1074" s="7" t="n">
        <v>1</v>
      </c>
      <c r="C1074" s="7" t="s">
        <v>282</v>
      </c>
      <c r="D1074" s="7" t="s">
        <v>283</v>
      </c>
      <c r="E1074" s="7" t="s">
        <v>280</v>
      </c>
      <c r="F1074" s="7" t="s">
        <v>281</v>
      </c>
      <c r="G1074" s="7" t="s">
        <v>292</v>
      </c>
      <c r="H1074" s="7" t="s">
        <v>81</v>
      </c>
      <c r="I1074" s="7" t="s">
        <v>144</v>
      </c>
      <c r="J1074" s="7" t="s">
        <v>128</v>
      </c>
      <c r="K1074" s="7" t="s">
        <v>82</v>
      </c>
      <c r="L1074" s="7" t="s">
        <v>94</v>
      </c>
      <c r="M1074" s="7" t="s">
        <v>167</v>
      </c>
      <c r="N1074" s="7" t="s">
        <v>93</v>
      </c>
      <c r="O1074" s="7" t="s">
        <v>97</v>
      </c>
      <c r="P1074" s="7" t="s">
        <v>166</v>
      </c>
      <c r="Q1074" s="7" t="s">
        <v>144</v>
      </c>
      <c r="R1074" s="7" t="s">
        <v>175</v>
      </c>
      <c r="S1074" s="7" t="s">
        <v>293</v>
      </c>
      <c r="T1074" s="7" t="s">
        <v>154</v>
      </c>
      <c r="U1074" s="7" t="s">
        <v>91</v>
      </c>
      <c r="V1074" s="7" t="s">
        <v>182</v>
      </c>
      <c r="W1074" s="7" t="s">
        <v>93</v>
      </c>
      <c r="X1074" s="7" t="s">
        <v>97</v>
      </c>
      <c r="Y1074" s="7" t="n">
        <v>1</v>
      </c>
      <c r="Z1074" s="7" t="n">
        <v>0</v>
      </c>
      <c r="AA1074" s="7" t="str">
        <f aca="false">IF(Y1074&gt;Z1074,"Win",IF(Y1074&lt;Z1074,"Loss","Draw"))</f>
        <v>Win</v>
      </c>
      <c r="AB1074" s="7" t="s">
        <v>99</v>
      </c>
      <c r="AC1074" s="7" t="s">
        <v>99</v>
      </c>
      <c r="AD1074" s="7" t="s">
        <v>171</v>
      </c>
      <c r="AE1074" s="7" t="s">
        <v>294</v>
      </c>
      <c r="AF1074" s="7" t="str">
        <f aca="false">IF(AD1074&lt;AE1074,AD1074,AE1074)</f>
        <v>Archers, Electro Spirit, Fireball, Knight, Skeletons, Tesla, The Log, X-Bow</v>
      </c>
      <c r="AG1074" s="7" t="str">
        <f aca="false">IF(AD1074&lt;AE1074,AE1074,AD1074)</f>
        <v>Barbarian Barrel, Boss Bandit, Electro Spirit, Furnace, Hog Rider, Lightning, Skeletons, Tesla</v>
      </c>
      <c r="AH1074" s="7" t="str">
        <f aca="false">IF(AD1074=AF1074,AA1074,IF(AA1074="Win","Loss",IF(AA1074="Loss","Win","Draw")))</f>
        <v>Win</v>
      </c>
      <c r="AI1074" s="7" t="s">
        <v>102</v>
      </c>
    </row>
    <row r="1075" customFormat="false" ht="15" hidden="false" customHeight="true" outlineLevel="0" collapsed="false">
      <c r="A1075" s="7" t="s">
        <v>2951</v>
      </c>
      <c r="B1075" s="7" t="n">
        <v>2</v>
      </c>
      <c r="C1075" s="7" t="s">
        <v>282</v>
      </c>
      <c r="D1075" s="7" t="s">
        <v>283</v>
      </c>
      <c r="E1075" s="7" t="s">
        <v>280</v>
      </c>
      <c r="F1075" s="7" t="s">
        <v>281</v>
      </c>
      <c r="G1075" s="7" t="s">
        <v>295</v>
      </c>
      <c r="H1075" s="7" t="s">
        <v>81</v>
      </c>
      <c r="I1075" s="7" t="s">
        <v>168</v>
      </c>
      <c r="J1075" s="7" t="s">
        <v>181</v>
      </c>
      <c r="K1075" s="7" t="s">
        <v>141</v>
      </c>
      <c r="L1075" s="7" t="s">
        <v>170</v>
      </c>
      <c r="M1075" s="7" t="s">
        <v>154</v>
      </c>
      <c r="N1075" s="7" t="s">
        <v>91</v>
      </c>
      <c r="O1075" s="7" t="s">
        <v>111</v>
      </c>
      <c r="P1075" s="7" t="s">
        <v>87</v>
      </c>
      <c r="Q1075" s="7" t="s">
        <v>140</v>
      </c>
      <c r="R1075" s="7" t="s">
        <v>141</v>
      </c>
      <c r="S1075" s="7" t="s">
        <v>225</v>
      </c>
      <c r="T1075" s="7" t="s">
        <v>113</v>
      </c>
      <c r="U1075" s="7" t="s">
        <v>111</v>
      </c>
      <c r="V1075" s="7" t="s">
        <v>87</v>
      </c>
      <c r="W1075" s="7" t="s">
        <v>120</v>
      </c>
      <c r="X1075" s="7" t="s">
        <v>226</v>
      </c>
      <c r="Y1075" s="7" t="n">
        <v>1</v>
      </c>
      <c r="Z1075" s="7" t="n">
        <v>0</v>
      </c>
      <c r="AA1075" s="7" t="str">
        <f aca="false">IF(Y1075&gt;Z1075,"Win",IF(Y1075&lt;Z1075,"Loss","Draw"))</f>
        <v>Win</v>
      </c>
      <c r="AB1075" s="7" t="s">
        <v>99</v>
      </c>
      <c r="AC1075" s="7" t="s">
        <v>99</v>
      </c>
      <c r="AD1075" s="7" t="s">
        <v>296</v>
      </c>
      <c r="AE1075" s="7" t="s">
        <v>228</v>
      </c>
      <c r="AF1075" s="7" t="str">
        <f aca="false">IF(AD1075&lt;AE1075,AD1075,AE1075)</f>
        <v>Barbarian Barrel, Berserker, Cannon, Fire Spirit, Lightning, Magic Archer, Monk, Royal Hogs</v>
      </c>
      <c r="AG1075" s="7" t="str">
        <f aca="false">IF(AD1075&lt;AE1075,AE1075,AD1075)</f>
        <v>Bats, Berserker, Bomb Tower, Fire Spirit, Magic Archer, Miner, Royal Delivery, Wall Breakers</v>
      </c>
      <c r="AH1075" s="7" t="str">
        <f aca="false">IF(AD1075=AF1075,AA1075,IF(AA1075="Win","Loss",IF(AA1075="Loss","Win","Draw")))</f>
        <v>Win</v>
      </c>
      <c r="AI1075" s="7" t="s">
        <v>102</v>
      </c>
    </row>
    <row r="1076" customFormat="false" ht="15" hidden="false" customHeight="true" outlineLevel="0" collapsed="false">
      <c r="A1076" s="7" t="s">
        <v>2951</v>
      </c>
      <c r="B1076" s="7" t="n">
        <v>3</v>
      </c>
      <c r="C1076" s="7" t="s">
        <v>282</v>
      </c>
      <c r="D1076" s="7" t="s">
        <v>283</v>
      </c>
      <c r="E1076" s="7" t="s">
        <v>280</v>
      </c>
      <c r="F1076" s="7" t="s">
        <v>281</v>
      </c>
      <c r="G1076" s="7" t="s">
        <v>297</v>
      </c>
      <c r="H1076" s="7" t="s">
        <v>81</v>
      </c>
      <c r="I1076" s="7" t="s">
        <v>116</v>
      </c>
      <c r="J1076" s="7" t="s">
        <v>213</v>
      </c>
      <c r="K1076" s="7" t="s">
        <v>114</v>
      </c>
      <c r="L1076" s="7" t="s">
        <v>88</v>
      </c>
      <c r="M1076" s="7" t="s">
        <v>118</v>
      </c>
      <c r="N1076" s="7" t="s">
        <v>120</v>
      </c>
      <c r="O1076" s="7" t="s">
        <v>110</v>
      </c>
      <c r="P1076" s="7" t="s">
        <v>176</v>
      </c>
      <c r="Q1076" s="7" t="s">
        <v>195</v>
      </c>
      <c r="R1076" s="7" t="s">
        <v>145</v>
      </c>
      <c r="S1076" s="7" t="s">
        <v>287</v>
      </c>
      <c r="T1076" s="7" t="s">
        <v>94</v>
      </c>
      <c r="U1076" s="7" t="s">
        <v>148</v>
      </c>
      <c r="V1076" s="7" t="s">
        <v>135</v>
      </c>
      <c r="W1076" s="7" t="s">
        <v>146</v>
      </c>
      <c r="X1076" s="7" t="s">
        <v>149</v>
      </c>
      <c r="Y1076" s="7" t="n">
        <v>1</v>
      </c>
      <c r="Z1076" s="7" t="n">
        <v>0</v>
      </c>
      <c r="AA1076" s="7" t="str">
        <f aca="false">IF(Y1076&gt;Z1076,"Win",IF(Y1076&lt;Z1076,"Loss","Draw"))</f>
        <v>Win</v>
      </c>
      <c r="AB1076" s="7" t="s">
        <v>99</v>
      </c>
      <c r="AC1076" s="7" t="s">
        <v>99</v>
      </c>
      <c r="AD1076" s="7" t="s">
        <v>241</v>
      </c>
      <c r="AE1076" s="7" t="s">
        <v>298</v>
      </c>
      <c r="AF1076" s="7" t="str">
        <f aca="false">IF(AD1076&lt;AE1076,AD1076,AE1076)</f>
        <v>Balloon, Fireball, Inferno Dragon, Lava Hound, Skeleton Dragons, Tombstone, Valkyrie, Zap</v>
      </c>
      <c r="AG1076" s="7" t="str">
        <f aca="false">IF(AD1076&lt;AE1076,AE1076,AD1076)</f>
        <v>Bowler, Dart Goblin, Guards, Mortar, Poison, Rascals, Royal Delivery, Skeleton Barrel</v>
      </c>
      <c r="AH1076" s="7" t="str">
        <f aca="false">IF(AD1076=AF1076,AA1076,IF(AA1076="Win","Loss",IF(AA1076="Loss","Win","Draw")))</f>
        <v>Loss</v>
      </c>
      <c r="AI1076" s="7" t="s">
        <v>102</v>
      </c>
    </row>
    <row r="1077" customFormat="false" ht="15" hidden="false" customHeight="true" outlineLevel="0" collapsed="false">
      <c r="A1077" s="5" t="s">
        <v>2952</v>
      </c>
      <c r="B1077" s="5" t="n">
        <v>1</v>
      </c>
      <c r="C1077" s="5" t="s">
        <v>282</v>
      </c>
      <c r="D1077" s="5" t="s">
        <v>283</v>
      </c>
      <c r="E1077" s="5" t="s">
        <v>2953</v>
      </c>
      <c r="F1077" s="5" t="s">
        <v>2954</v>
      </c>
      <c r="G1077" s="5" t="s">
        <v>823</v>
      </c>
      <c r="H1077" s="5" t="s">
        <v>81</v>
      </c>
      <c r="I1077" s="5" t="s">
        <v>107</v>
      </c>
      <c r="J1077" s="5" t="s">
        <v>128</v>
      </c>
      <c r="K1077" s="5" t="s">
        <v>84</v>
      </c>
      <c r="L1077" s="5" t="s">
        <v>88</v>
      </c>
      <c r="M1077" s="5" t="s">
        <v>97</v>
      </c>
      <c r="N1077" s="5" t="s">
        <v>111</v>
      </c>
      <c r="O1077" s="5" t="s">
        <v>144</v>
      </c>
      <c r="P1077" s="5" t="s">
        <v>130</v>
      </c>
      <c r="Q1077" s="5" t="s">
        <v>170</v>
      </c>
      <c r="R1077" s="5" t="s">
        <v>244</v>
      </c>
      <c r="S1077" s="5" t="s">
        <v>209</v>
      </c>
      <c r="T1077" s="5" t="s">
        <v>143</v>
      </c>
      <c r="U1077" s="5" t="s">
        <v>182</v>
      </c>
      <c r="V1077" s="5" t="s">
        <v>97</v>
      </c>
      <c r="W1077" s="5" t="s">
        <v>167</v>
      </c>
      <c r="X1077" s="5" t="s">
        <v>94</v>
      </c>
      <c r="Y1077" s="5" t="n">
        <v>1</v>
      </c>
      <c r="Z1077" s="5" t="n">
        <v>0</v>
      </c>
      <c r="AA1077" s="5" t="str">
        <f aca="false">IF(Y1077&gt;Z1077,"Win",IF(Y1077&lt;Z1077,"Loss","Draw"))</f>
        <v>Win</v>
      </c>
      <c r="AB1077" s="5" t="s">
        <v>98</v>
      </c>
      <c r="AC1077" s="5" t="s">
        <v>99</v>
      </c>
      <c r="AD1077" s="5" t="s">
        <v>448</v>
      </c>
      <c r="AE1077" s="5" t="s">
        <v>1273</v>
      </c>
      <c r="AF1077" s="5" t="str">
        <f aca="false">IF(AD1077&lt;AE1077,AD1077,AE1077)</f>
        <v>Bomber, Fire Spirit, Giant Snowball, Goblin Drill, Knight, Poison, Skeletons, Tesla</v>
      </c>
      <c r="AG1077" s="5" t="str">
        <f aca="false">IF(AD1077&lt;AE1077,AE1077,AD1077)</f>
        <v>Cannon, Fireball, Hog Rider, Ice Golem, Ice Spirit, Musketeer, Skeletons, The Log</v>
      </c>
      <c r="AH1077" s="5" t="str">
        <f aca="false">IF(AD1077=AF1077,AA1077,IF(AA1077="Win","Loss",IF(AA1077="Loss","Win","Draw")))</f>
        <v>Win</v>
      </c>
      <c r="AI1077" s="5" t="s">
        <v>123</v>
      </c>
    </row>
    <row r="1078" customFormat="false" ht="15" hidden="false" customHeight="true" outlineLevel="0" collapsed="false">
      <c r="A1078" s="5" t="s">
        <v>2952</v>
      </c>
      <c r="B1078" s="5" t="n">
        <v>2</v>
      </c>
      <c r="C1078" s="5" t="s">
        <v>282</v>
      </c>
      <c r="D1078" s="5" t="s">
        <v>283</v>
      </c>
      <c r="E1078" s="5" t="s">
        <v>2953</v>
      </c>
      <c r="F1078" s="5" t="s">
        <v>2954</v>
      </c>
      <c r="G1078" s="5" t="s">
        <v>2955</v>
      </c>
      <c r="H1078" s="5" t="s">
        <v>81</v>
      </c>
      <c r="I1078" s="5" t="s">
        <v>168</v>
      </c>
      <c r="J1078" s="5" t="s">
        <v>83</v>
      </c>
      <c r="K1078" s="5" t="s">
        <v>169</v>
      </c>
      <c r="L1078" s="5" t="s">
        <v>89</v>
      </c>
      <c r="M1078" s="5" t="s">
        <v>91</v>
      </c>
      <c r="N1078" s="5" t="s">
        <v>93</v>
      </c>
      <c r="O1078" s="5" t="s">
        <v>87</v>
      </c>
      <c r="P1078" s="5" t="s">
        <v>154</v>
      </c>
      <c r="Q1078" s="5" t="s">
        <v>168</v>
      </c>
      <c r="R1078" s="5" t="s">
        <v>115</v>
      </c>
      <c r="S1078" s="5" t="s">
        <v>108</v>
      </c>
      <c r="T1078" s="5" t="s">
        <v>120</v>
      </c>
      <c r="U1078" s="5" t="s">
        <v>144</v>
      </c>
      <c r="V1078" s="5" t="s">
        <v>91</v>
      </c>
      <c r="W1078" s="5" t="s">
        <v>111</v>
      </c>
      <c r="X1078" s="5" t="s">
        <v>183</v>
      </c>
      <c r="Y1078" s="5" t="n">
        <v>1</v>
      </c>
      <c r="Z1078" s="5" t="n">
        <v>0</v>
      </c>
      <c r="AA1078" s="5" t="str">
        <f aca="false">IF(Y1078&gt;Z1078,"Win",IF(Y1078&lt;Z1078,"Loss","Draw"))</f>
        <v>Win</v>
      </c>
      <c r="AB1078" s="5" t="s">
        <v>98</v>
      </c>
      <c r="AC1078" s="5" t="s">
        <v>99</v>
      </c>
      <c r="AD1078" s="5" t="s">
        <v>527</v>
      </c>
      <c r="AE1078" s="5" t="s">
        <v>2956</v>
      </c>
      <c r="AF1078" s="5" t="str">
        <f aca="false">IF(AD1078&lt;AE1078,AD1078,AE1078)</f>
        <v>Archer Queen, Barbarian Barrel, Earthquake, Fire Spirit, Goblins, Royal Delivery, Royal Hogs, Tesla</v>
      </c>
      <c r="AG1078" s="5" t="str">
        <f aca="false">IF(AD1078&lt;AE1078,AE1078,AD1078)</f>
        <v>Baby Dragon, Barbarian Barrel, Berserker, Dark Prince, Electro Spirit, Goblin Hut, Lightning, Royal Hogs</v>
      </c>
      <c r="AH1078" s="5" t="str">
        <f aca="false">IF(AD1078=AF1078,AA1078,IF(AA1078="Win","Loss",IF(AA1078="Loss","Win","Draw")))</f>
        <v>Loss</v>
      </c>
      <c r="AI1078" s="5" t="s">
        <v>123</v>
      </c>
    </row>
    <row r="1079" customFormat="false" ht="15" hidden="false" customHeight="true" outlineLevel="0" collapsed="false">
      <c r="A1079" s="5" t="s">
        <v>2957</v>
      </c>
      <c r="B1079" s="5" t="n">
        <v>1</v>
      </c>
      <c r="C1079" s="5" t="s">
        <v>282</v>
      </c>
      <c r="D1079" s="5" t="s">
        <v>283</v>
      </c>
      <c r="E1079" s="5" t="s">
        <v>2958</v>
      </c>
      <c r="F1079" s="5" t="s">
        <v>2959</v>
      </c>
      <c r="G1079" s="5" t="s">
        <v>2960</v>
      </c>
      <c r="H1079" s="5" t="s">
        <v>81</v>
      </c>
      <c r="I1079" s="5" t="s">
        <v>82</v>
      </c>
      <c r="J1079" s="5" t="s">
        <v>83</v>
      </c>
      <c r="K1079" s="5" t="s">
        <v>168</v>
      </c>
      <c r="L1079" s="5" t="s">
        <v>154</v>
      </c>
      <c r="M1079" s="5" t="s">
        <v>144</v>
      </c>
      <c r="N1079" s="5" t="s">
        <v>120</v>
      </c>
      <c r="O1079" s="5" t="s">
        <v>93</v>
      </c>
      <c r="P1079" s="5" t="s">
        <v>97</v>
      </c>
      <c r="Q1079" s="5" t="s">
        <v>198</v>
      </c>
      <c r="R1079" s="5" t="s">
        <v>91</v>
      </c>
      <c r="S1079" s="5" t="s">
        <v>200</v>
      </c>
      <c r="T1079" s="5" t="s">
        <v>201</v>
      </c>
      <c r="U1079" s="5" t="s">
        <v>93</v>
      </c>
      <c r="V1079" s="5" t="s">
        <v>202</v>
      </c>
      <c r="W1079" s="5" t="s">
        <v>168</v>
      </c>
      <c r="X1079" s="5" t="s">
        <v>112</v>
      </c>
      <c r="Y1079" s="5" t="n">
        <v>1</v>
      </c>
      <c r="Z1079" s="5" t="n">
        <v>0</v>
      </c>
      <c r="AA1079" s="5" t="str">
        <f aca="false">IF(Y1079&gt;Z1079,"Win",IF(Y1079&lt;Z1079,"Loss","Draw"))</f>
        <v>Win</v>
      </c>
      <c r="AB1079" s="5" t="s">
        <v>98</v>
      </c>
      <c r="AC1079" s="5" t="s">
        <v>99</v>
      </c>
      <c r="AD1079" s="5" t="s">
        <v>2961</v>
      </c>
      <c r="AE1079" s="5" t="s">
        <v>1021</v>
      </c>
      <c r="AF1079" s="5" t="str">
        <f aca="false">IF(AD1079&lt;AE1079,AD1079,AE1079)</f>
        <v>Archers, Dark Prince, Electro Spirit, Lightning, Royal Delivery, Royal Hogs, Skeletons, Tesla</v>
      </c>
      <c r="AG1079" s="5" t="str">
        <f aca="false">IF(AD1079&lt;AE1079,AE1079,AD1079)</f>
        <v>Arrows, Barbarian Barrel, Electro Spirit, Flying Machine, Goblin Cage, Royal Hogs, Royal Recruits, Zappies</v>
      </c>
      <c r="AH1079" s="5" t="str">
        <f aca="false">IF(AD1079=AF1079,AA1079,IF(AA1079="Win","Loss",IF(AA1079="Loss","Win","Draw")))</f>
        <v>Win</v>
      </c>
      <c r="AI1079" s="5" t="s">
        <v>123</v>
      </c>
    </row>
    <row r="1080" customFormat="false" ht="15" hidden="false" customHeight="true" outlineLevel="0" collapsed="false">
      <c r="A1080" s="5" t="s">
        <v>2957</v>
      </c>
      <c r="B1080" s="5" t="n">
        <v>2</v>
      </c>
      <c r="C1080" s="5" t="s">
        <v>282</v>
      </c>
      <c r="D1080" s="5" t="s">
        <v>283</v>
      </c>
      <c r="E1080" s="5" t="s">
        <v>2958</v>
      </c>
      <c r="F1080" s="5" t="s">
        <v>2959</v>
      </c>
      <c r="G1080" s="5" t="s">
        <v>2962</v>
      </c>
      <c r="H1080" s="5" t="s">
        <v>81</v>
      </c>
      <c r="I1080" s="5" t="s">
        <v>84</v>
      </c>
      <c r="J1080" s="5" t="s">
        <v>108</v>
      </c>
      <c r="K1080" s="5" t="s">
        <v>107</v>
      </c>
      <c r="L1080" s="5" t="s">
        <v>113</v>
      </c>
      <c r="M1080" s="5" t="s">
        <v>88</v>
      </c>
      <c r="N1080" s="5" t="s">
        <v>143</v>
      </c>
      <c r="O1080" s="5" t="s">
        <v>128</v>
      </c>
      <c r="P1080" s="5" t="s">
        <v>115</v>
      </c>
      <c r="Q1080" s="5" t="s">
        <v>169</v>
      </c>
      <c r="R1080" s="5" t="s">
        <v>157</v>
      </c>
      <c r="S1080" s="5" t="s">
        <v>287</v>
      </c>
      <c r="T1080" s="5" t="s">
        <v>136</v>
      </c>
      <c r="U1080" s="5" t="s">
        <v>1512</v>
      </c>
      <c r="V1080" s="5" t="s">
        <v>257</v>
      </c>
      <c r="W1080" s="5" t="s">
        <v>159</v>
      </c>
      <c r="X1080" s="5" t="s">
        <v>393</v>
      </c>
      <c r="Y1080" s="5" t="n">
        <v>1</v>
      </c>
      <c r="Z1080" s="5" t="n">
        <v>0</v>
      </c>
      <c r="AA1080" s="5" t="str">
        <f aca="false">IF(Y1080&gt;Z1080,"Win",IF(Y1080&lt;Z1080,"Loss","Draw"))</f>
        <v>Win</v>
      </c>
      <c r="AB1080" s="5" t="s">
        <v>98</v>
      </c>
      <c r="AC1080" s="5" t="s">
        <v>99</v>
      </c>
      <c r="AD1080" s="5" t="s">
        <v>1305</v>
      </c>
      <c r="AE1080" s="5" t="s">
        <v>2963</v>
      </c>
      <c r="AF1080" s="5" t="str">
        <f aca="false">IF(AD1080&lt;AE1080,AD1080,AE1080)</f>
        <v>Archer Queen, Bomb Tower, Giant Snowball, Goblin Drill, Goblins, Ice Spirit, Knight, Poison</v>
      </c>
      <c r="AG1080" s="5" t="str">
        <f aca="false">IF(AD1080&lt;AE1080,AE1080,AD1080)</f>
        <v>Baby Dragon, Battle Healer, Electro Wizard, Elixir Collector, Golem, Mini P.E.K.K.A, Valkyrie, Vines</v>
      </c>
      <c r="AH1080" s="5" t="str">
        <f aca="false">IF(AD1080=AF1080,AA1080,IF(AA1080="Win","Loss",IF(AA1080="Loss","Win","Draw")))</f>
        <v>Win</v>
      </c>
      <c r="AI1080" s="5" t="s">
        <v>123</v>
      </c>
    </row>
    <row r="1081" customFormat="false" ht="15" hidden="false" customHeight="true" outlineLevel="0" collapsed="false">
      <c r="A1081" s="5" t="s">
        <v>2964</v>
      </c>
      <c r="B1081" s="5" t="n">
        <v>1</v>
      </c>
      <c r="C1081" s="5" t="s">
        <v>282</v>
      </c>
      <c r="D1081" s="5" t="s">
        <v>283</v>
      </c>
      <c r="E1081" s="5" t="s">
        <v>2965</v>
      </c>
      <c r="F1081" s="5" t="s">
        <v>2966</v>
      </c>
      <c r="G1081" s="5" t="s">
        <v>528</v>
      </c>
      <c r="H1081" s="5" t="s">
        <v>81</v>
      </c>
      <c r="I1081" s="5" t="s">
        <v>169</v>
      </c>
      <c r="J1081" s="5" t="s">
        <v>83</v>
      </c>
      <c r="K1081" s="5" t="s">
        <v>168</v>
      </c>
      <c r="L1081" s="5" t="s">
        <v>93</v>
      </c>
      <c r="M1081" s="5" t="s">
        <v>89</v>
      </c>
      <c r="N1081" s="5" t="s">
        <v>91</v>
      </c>
      <c r="O1081" s="5" t="s">
        <v>154</v>
      </c>
      <c r="P1081" s="5" t="s">
        <v>97</v>
      </c>
      <c r="Q1081" s="5" t="s">
        <v>90</v>
      </c>
      <c r="R1081" s="5" t="s">
        <v>131</v>
      </c>
      <c r="S1081" s="5" t="s">
        <v>92</v>
      </c>
      <c r="T1081" s="5" t="s">
        <v>227</v>
      </c>
      <c r="U1081" s="5" t="s">
        <v>95</v>
      </c>
      <c r="V1081" s="5" t="s">
        <v>91</v>
      </c>
      <c r="W1081" s="5" t="s">
        <v>154</v>
      </c>
      <c r="X1081" s="5" t="s">
        <v>93</v>
      </c>
      <c r="Y1081" s="5" t="n">
        <v>1</v>
      </c>
      <c r="Z1081" s="5" t="n">
        <v>0</v>
      </c>
      <c r="AA1081" s="5" t="str">
        <f aca="false">IF(Y1081&gt;Z1081,"Win",IF(Y1081&lt;Z1081,"Loss","Draw"))</f>
        <v>Win</v>
      </c>
      <c r="AB1081" s="5" t="s">
        <v>98</v>
      </c>
      <c r="AC1081" s="5" t="s">
        <v>99</v>
      </c>
      <c r="AD1081" s="5" t="s">
        <v>2967</v>
      </c>
      <c r="AE1081" s="5" t="s">
        <v>2968</v>
      </c>
      <c r="AF1081" s="5" t="str">
        <f aca="false">IF(AD1081&lt;AE1081,AD1081,AE1081)</f>
        <v>Baby Dragon, Barbarian Barrel, Dark Prince, Electro Spirit, Goblin Hut, Lightning, Royal Hogs, Skeletons</v>
      </c>
      <c r="AG1081" s="5" t="str">
        <f aca="false">IF(AD1081&lt;AE1081,AE1081,AD1081)</f>
        <v>Barbarian Barrel, Electro Spirit, Fisherman, Lightning, Mega Minion, Mother Witch, Royal Ghost, Royal Giant</v>
      </c>
      <c r="AH1081" s="5" t="str">
        <f aca="false">IF(AD1081=AF1081,AA1081,IF(AA1081="Win","Loss",IF(AA1081="Loss","Win","Draw")))</f>
        <v>Win</v>
      </c>
      <c r="AI1081" s="5" t="s">
        <v>123</v>
      </c>
    </row>
    <row r="1082" customFormat="false" ht="15" hidden="false" customHeight="true" outlineLevel="0" collapsed="false">
      <c r="A1082" s="5" t="s">
        <v>2969</v>
      </c>
      <c r="B1082" s="5" t="n">
        <v>1</v>
      </c>
      <c r="C1082" s="5" t="s">
        <v>282</v>
      </c>
      <c r="D1082" s="5" t="s">
        <v>283</v>
      </c>
      <c r="E1082" s="5" t="s">
        <v>1324</v>
      </c>
      <c r="F1082" s="5" t="s">
        <v>1325</v>
      </c>
      <c r="G1082" s="5" t="s">
        <v>1467</v>
      </c>
      <c r="H1082" s="5" t="s">
        <v>81</v>
      </c>
      <c r="I1082" s="5" t="s">
        <v>140</v>
      </c>
      <c r="J1082" s="5" t="s">
        <v>141</v>
      </c>
      <c r="K1082" s="5" t="s">
        <v>142</v>
      </c>
      <c r="L1082" s="5" t="s">
        <v>120</v>
      </c>
      <c r="M1082" s="5" t="s">
        <v>143</v>
      </c>
      <c r="N1082" s="5" t="s">
        <v>111</v>
      </c>
      <c r="O1082" s="5" t="s">
        <v>87</v>
      </c>
      <c r="P1082" s="5" t="s">
        <v>144</v>
      </c>
      <c r="Q1082" s="5" t="s">
        <v>84</v>
      </c>
      <c r="R1082" s="5" t="s">
        <v>128</v>
      </c>
      <c r="S1082" s="5" t="s">
        <v>107</v>
      </c>
      <c r="T1082" s="5" t="s">
        <v>111</v>
      </c>
      <c r="U1082" s="5" t="s">
        <v>88</v>
      </c>
      <c r="V1082" s="5" t="s">
        <v>130</v>
      </c>
      <c r="W1082" s="5" t="s">
        <v>97</v>
      </c>
      <c r="X1082" s="5" t="s">
        <v>170</v>
      </c>
      <c r="Y1082" s="5" t="n">
        <v>1</v>
      </c>
      <c r="Z1082" s="5" t="n">
        <v>0</v>
      </c>
      <c r="AA1082" s="5" t="str">
        <f aca="false">IF(Y1082&gt;Z1082,"Win",IF(Y1082&lt;Z1082,"Loss","Draw"))</f>
        <v>Win</v>
      </c>
      <c r="AB1082" s="5" t="s">
        <v>98</v>
      </c>
      <c r="AC1082" s="5" t="s">
        <v>99</v>
      </c>
      <c r="AD1082" s="5" t="s">
        <v>150</v>
      </c>
      <c r="AE1082" s="5" t="s">
        <v>980</v>
      </c>
      <c r="AF1082" s="5" t="str">
        <f aca="false">IF(AD1082&lt;AE1082,AD1082,AE1082)</f>
        <v>Berserker, Fire Spirit, Goblin Barrel, Ice Spirit, Magic Archer, Royal Delivery, Tesla, Wall Breakers</v>
      </c>
      <c r="AG1082" s="5" t="str">
        <f aca="false">IF(AD1082&lt;AE1082,AE1082,AD1082)</f>
        <v>Bomber, Cannon, Fire Spirit, Giant Snowball, Goblin Drill, Knight, Poison, Skeletons</v>
      </c>
      <c r="AH1082" s="5" t="str">
        <f aca="false">IF(AD1082=AF1082,AA1082,IF(AA1082="Win","Loss",IF(AA1082="Loss","Win","Draw")))</f>
        <v>Win</v>
      </c>
      <c r="AI1082" s="5" t="s">
        <v>123</v>
      </c>
    </row>
    <row r="1083" customFormat="false" ht="15" hidden="false" customHeight="true" outlineLevel="0" collapsed="false">
      <c r="A1083" s="5" t="s">
        <v>2969</v>
      </c>
      <c r="B1083" s="5" t="n">
        <v>2</v>
      </c>
      <c r="C1083" s="5" t="s">
        <v>282</v>
      </c>
      <c r="D1083" s="5" t="s">
        <v>283</v>
      </c>
      <c r="E1083" s="5" t="s">
        <v>1324</v>
      </c>
      <c r="F1083" s="5" t="s">
        <v>1325</v>
      </c>
      <c r="G1083" s="5" t="s">
        <v>1468</v>
      </c>
      <c r="H1083" s="5" t="s">
        <v>81</v>
      </c>
      <c r="I1083" s="5" t="s">
        <v>169</v>
      </c>
      <c r="J1083" s="5" t="s">
        <v>181</v>
      </c>
      <c r="K1083" s="5" t="s">
        <v>168</v>
      </c>
      <c r="L1083" s="5" t="s">
        <v>154</v>
      </c>
      <c r="M1083" s="5" t="s">
        <v>91</v>
      </c>
      <c r="N1083" s="5" t="s">
        <v>93</v>
      </c>
      <c r="O1083" s="5" t="s">
        <v>89</v>
      </c>
      <c r="P1083" s="5" t="s">
        <v>97</v>
      </c>
      <c r="Q1083" s="5" t="s">
        <v>210</v>
      </c>
      <c r="R1083" s="5" t="s">
        <v>115</v>
      </c>
      <c r="S1083" s="5" t="s">
        <v>96</v>
      </c>
      <c r="T1083" s="5" t="s">
        <v>167</v>
      </c>
      <c r="U1083" s="5" t="s">
        <v>95</v>
      </c>
      <c r="V1083" s="5" t="s">
        <v>94</v>
      </c>
      <c r="W1083" s="5" t="s">
        <v>93</v>
      </c>
      <c r="X1083" s="5" t="s">
        <v>90</v>
      </c>
      <c r="Y1083" s="5" t="n">
        <v>0</v>
      </c>
      <c r="Z1083" s="5" t="n">
        <v>1</v>
      </c>
      <c r="AA1083" s="5" t="str">
        <f aca="false">IF(Y1083&gt;Z1083,"Win",IF(Y1083&lt;Z1083,"Loss","Draw"))</f>
        <v>Loss</v>
      </c>
      <c r="AB1083" s="5" t="s">
        <v>98</v>
      </c>
      <c r="AC1083" s="5" t="s">
        <v>99</v>
      </c>
      <c r="AD1083" s="5" t="s">
        <v>1470</v>
      </c>
      <c r="AE1083" s="5" t="s">
        <v>1469</v>
      </c>
      <c r="AF1083" s="5" t="str">
        <f aca="false">IF(AD1083&lt;AE1083,AD1083,AE1083)</f>
        <v>Baby Dragon, Barbarian Barrel, Electro Spirit, Goblin Hut, Lightning, Monk, Royal Hogs, Skeletons</v>
      </c>
      <c r="AG1083" s="5" t="str">
        <f aca="false">IF(AD1083&lt;AE1083,AE1083,AD1083)</f>
        <v>Electro Spirit, Fireball, Fisherman, Goblins, Hunter, Mega Knight, Royal Giant, The Log</v>
      </c>
      <c r="AH1083" s="5" t="str">
        <f aca="false">IF(AD1083=AF1083,AA1083,IF(AA1083="Win","Loss",IF(AA1083="Loss","Win","Draw")))</f>
        <v>Loss</v>
      </c>
      <c r="AI1083" s="5" t="s">
        <v>123</v>
      </c>
    </row>
    <row r="1084" customFormat="false" ht="15" hidden="false" customHeight="true" outlineLevel="0" collapsed="false">
      <c r="A1084" s="5" t="s">
        <v>2969</v>
      </c>
      <c r="B1084" s="5" t="n">
        <v>3</v>
      </c>
      <c r="C1084" s="5" t="s">
        <v>282</v>
      </c>
      <c r="D1084" s="5" t="s">
        <v>283</v>
      </c>
      <c r="E1084" s="5" t="s">
        <v>1324</v>
      </c>
      <c r="F1084" s="5" t="s">
        <v>1325</v>
      </c>
      <c r="G1084" s="5" t="s">
        <v>1471</v>
      </c>
      <c r="H1084" s="5" t="s">
        <v>81</v>
      </c>
      <c r="I1084" s="5" t="s">
        <v>116</v>
      </c>
      <c r="J1084" s="5" t="s">
        <v>213</v>
      </c>
      <c r="K1084" s="5" t="s">
        <v>114</v>
      </c>
      <c r="L1084" s="5" t="s">
        <v>118</v>
      </c>
      <c r="M1084" s="5" t="s">
        <v>94</v>
      </c>
      <c r="N1084" s="5" t="s">
        <v>167</v>
      </c>
      <c r="O1084" s="5" t="s">
        <v>176</v>
      </c>
      <c r="P1084" s="5" t="s">
        <v>115</v>
      </c>
      <c r="Q1084" s="5" t="s">
        <v>144</v>
      </c>
      <c r="R1084" s="5" t="s">
        <v>175</v>
      </c>
      <c r="S1084" s="5" t="s">
        <v>271</v>
      </c>
      <c r="T1084" s="5" t="s">
        <v>182</v>
      </c>
      <c r="U1084" s="5" t="s">
        <v>154</v>
      </c>
      <c r="V1084" s="5" t="s">
        <v>91</v>
      </c>
      <c r="W1084" s="5" t="s">
        <v>143</v>
      </c>
      <c r="X1084" s="5" t="s">
        <v>87</v>
      </c>
      <c r="Y1084" s="5" t="n">
        <v>1</v>
      </c>
      <c r="Z1084" s="5" t="n">
        <v>0</v>
      </c>
      <c r="AA1084" s="5" t="str">
        <f aca="false">IF(Y1084&gt;Z1084,"Win",IF(Y1084&lt;Z1084,"Loss","Draw"))</f>
        <v>Win</v>
      </c>
      <c r="AB1084" s="5" t="s">
        <v>98</v>
      </c>
      <c r="AC1084" s="5" t="s">
        <v>99</v>
      </c>
      <c r="AD1084" s="5" t="s">
        <v>1473</v>
      </c>
      <c r="AE1084" s="5" t="s">
        <v>1472</v>
      </c>
      <c r="AF1084" s="5" t="str">
        <f aca="false">IF(AD1084&lt;AE1084,AD1084,AE1084)</f>
        <v>Barbarian Barrel, Berserker, Boss Bandit, Firecracker, Hog Rider, Ice Spirit, Lightning, Tesla</v>
      </c>
      <c r="AG1084" s="5" t="str">
        <f aca="false">IF(AD1084&lt;AE1084,AE1084,AD1084)</f>
        <v>Bowler, Dart Goblin, Fireball, Goblins, Mortar, Rascals, Skeleton Barrel, The Log</v>
      </c>
      <c r="AH1084" s="5" t="str">
        <f aca="false">IF(AD1084=AF1084,AA1084,IF(AA1084="Win","Loss",IF(AA1084="Loss","Win","Draw")))</f>
        <v>Loss</v>
      </c>
      <c r="AI1084" s="5" t="s">
        <v>123</v>
      </c>
    </row>
    <row r="1085" customFormat="false" ht="15" hidden="false" customHeight="true" outlineLevel="0" collapsed="false">
      <c r="A1085" s="5" t="s">
        <v>2970</v>
      </c>
      <c r="B1085" s="5" t="n">
        <v>1</v>
      </c>
      <c r="C1085" s="5" t="s">
        <v>282</v>
      </c>
      <c r="D1085" s="5" t="s">
        <v>283</v>
      </c>
      <c r="E1085" s="5" t="s">
        <v>2135</v>
      </c>
      <c r="F1085" s="5" t="s">
        <v>2136</v>
      </c>
      <c r="G1085" s="5" t="s">
        <v>2850</v>
      </c>
      <c r="H1085" s="5" t="s">
        <v>81</v>
      </c>
      <c r="I1085" s="5" t="s">
        <v>142</v>
      </c>
      <c r="J1085" s="5" t="s">
        <v>141</v>
      </c>
      <c r="K1085" s="5" t="s">
        <v>140</v>
      </c>
      <c r="L1085" s="5" t="s">
        <v>143</v>
      </c>
      <c r="M1085" s="5" t="s">
        <v>111</v>
      </c>
      <c r="N1085" s="5" t="s">
        <v>120</v>
      </c>
      <c r="O1085" s="5" t="s">
        <v>87</v>
      </c>
      <c r="P1085" s="5" t="s">
        <v>144</v>
      </c>
      <c r="Q1085" s="5" t="s">
        <v>116</v>
      </c>
      <c r="R1085" s="5" t="s">
        <v>108</v>
      </c>
      <c r="S1085" s="5" t="s">
        <v>287</v>
      </c>
      <c r="T1085" s="5" t="s">
        <v>182</v>
      </c>
      <c r="U1085" s="5" t="s">
        <v>94</v>
      </c>
      <c r="V1085" s="5" t="s">
        <v>110</v>
      </c>
      <c r="W1085" s="5" t="s">
        <v>143</v>
      </c>
      <c r="X1085" s="5" t="s">
        <v>91</v>
      </c>
      <c r="Y1085" s="5" t="n">
        <v>1</v>
      </c>
      <c r="Z1085" s="5" t="n">
        <v>0</v>
      </c>
      <c r="AA1085" s="5" t="str">
        <f aca="false">IF(Y1085&gt;Z1085,"Win",IF(Y1085&lt;Z1085,"Loss","Draw"))</f>
        <v>Win</v>
      </c>
      <c r="AB1085" s="5" t="s">
        <v>98</v>
      </c>
      <c r="AC1085" s="5" t="s">
        <v>99</v>
      </c>
      <c r="AD1085" s="5" t="s">
        <v>150</v>
      </c>
      <c r="AE1085" s="5" t="s">
        <v>2971</v>
      </c>
      <c r="AF1085" s="5" t="str">
        <f aca="false">IF(AD1085&lt;AE1085,AD1085,AE1085)</f>
        <v>Archer Queen, Barbarian Barrel, Fireball, Guards, Hog Rider, Ice Spirit, Mortar, Valkyrie</v>
      </c>
      <c r="AG1085" s="5" t="str">
        <f aca="false">IF(AD1085&lt;AE1085,AE1085,AD1085)</f>
        <v>Berserker, Fire Spirit, Goblin Barrel, Ice Spirit, Magic Archer, Royal Delivery, Tesla, Wall Breakers</v>
      </c>
      <c r="AH1085" s="5" t="str">
        <f aca="false">IF(AD1085=AF1085,AA1085,IF(AA1085="Win","Loss",IF(AA1085="Loss","Win","Draw")))</f>
        <v>Loss</v>
      </c>
      <c r="AI1085" s="5" t="s">
        <v>123</v>
      </c>
    </row>
    <row r="1086" customFormat="false" ht="15" hidden="false" customHeight="true" outlineLevel="0" collapsed="false">
      <c r="A1086" s="5" t="s">
        <v>2970</v>
      </c>
      <c r="B1086" s="5" t="n">
        <v>2</v>
      </c>
      <c r="C1086" s="5" t="s">
        <v>282</v>
      </c>
      <c r="D1086" s="5" t="s">
        <v>283</v>
      </c>
      <c r="E1086" s="5" t="s">
        <v>2135</v>
      </c>
      <c r="F1086" s="5" t="s">
        <v>2136</v>
      </c>
      <c r="G1086" s="5" t="s">
        <v>2972</v>
      </c>
      <c r="H1086" s="5" t="s">
        <v>81</v>
      </c>
      <c r="I1086" s="5" t="s">
        <v>200</v>
      </c>
      <c r="J1086" s="5" t="s">
        <v>91</v>
      </c>
      <c r="K1086" s="5" t="s">
        <v>132</v>
      </c>
      <c r="L1086" s="5" t="s">
        <v>90</v>
      </c>
      <c r="M1086" s="5" t="s">
        <v>174</v>
      </c>
      <c r="N1086" s="5" t="s">
        <v>93</v>
      </c>
      <c r="O1086" s="5" t="s">
        <v>94</v>
      </c>
      <c r="P1086" s="5" t="s">
        <v>365</v>
      </c>
      <c r="Q1086" s="5" t="s">
        <v>168</v>
      </c>
      <c r="R1086" s="5" t="s">
        <v>181</v>
      </c>
      <c r="S1086" s="5" t="s">
        <v>169</v>
      </c>
      <c r="T1086" s="5" t="s">
        <v>154</v>
      </c>
      <c r="U1086" s="5" t="s">
        <v>97</v>
      </c>
      <c r="V1086" s="5" t="s">
        <v>93</v>
      </c>
      <c r="W1086" s="5" t="s">
        <v>167</v>
      </c>
      <c r="X1086" s="5" t="s">
        <v>170</v>
      </c>
      <c r="Y1086" s="5" t="n">
        <v>3</v>
      </c>
      <c r="Z1086" s="5" t="n">
        <v>0</v>
      </c>
      <c r="AA1086" s="5" t="str">
        <f aca="false">IF(Y1086&gt;Z1086,"Win",IF(Y1086&lt;Z1086,"Loss","Draw"))</f>
        <v>Win</v>
      </c>
      <c r="AB1086" s="5" t="s">
        <v>98</v>
      </c>
      <c r="AC1086" s="5" t="s">
        <v>99</v>
      </c>
      <c r="AD1086" s="5" t="s">
        <v>488</v>
      </c>
      <c r="AE1086" s="5" t="s">
        <v>2973</v>
      </c>
      <c r="AF1086" s="5" t="str">
        <f aca="false">IF(AD1086&lt;AE1086,AD1086,AE1086)</f>
        <v>Baby Dragon, Cannon, Electro Spirit, Lightning, Monk, Royal Hogs, Skeletons, The Log</v>
      </c>
      <c r="AG1086" s="5" t="str">
        <f aca="false">IF(AD1086&lt;AE1086,AE1086,AD1086)</f>
        <v>Barbarian Barrel, Electro Spirit, Fireball, Goblin Cage, Heal Spirit, Lumberjack, Phoenix, Royal Giant</v>
      </c>
      <c r="AH1086" s="5" t="str">
        <f aca="false">IF(AD1086=AF1086,AA1086,IF(AA1086="Win","Loss",IF(AA1086="Loss","Win","Draw")))</f>
        <v>Loss</v>
      </c>
      <c r="AI1086" s="5" t="s">
        <v>123</v>
      </c>
    </row>
    <row r="1087" customFormat="false" ht="15" hidden="false" customHeight="true" outlineLevel="0" collapsed="false">
      <c r="A1087" s="5" t="s">
        <v>2974</v>
      </c>
      <c r="B1087" s="5" t="n">
        <v>1</v>
      </c>
      <c r="C1087" s="5" t="s">
        <v>282</v>
      </c>
      <c r="D1087" s="5" t="s">
        <v>283</v>
      </c>
      <c r="E1087" s="5" t="s">
        <v>973</v>
      </c>
      <c r="F1087" s="5" t="s">
        <v>974</v>
      </c>
      <c r="G1087" s="5" t="s">
        <v>2975</v>
      </c>
      <c r="H1087" s="5" t="s">
        <v>81</v>
      </c>
      <c r="I1087" s="5" t="s">
        <v>116</v>
      </c>
      <c r="J1087" s="5" t="s">
        <v>153</v>
      </c>
      <c r="K1087" s="5" t="s">
        <v>92</v>
      </c>
      <c r="L1087" s="5" t="s">
        <v>119</v>
      </c>
      <c r="M1087" s="5" t="s">
        <v>154</v>
      </c>
      <c r="N1087" s="5" t="s">
        <v>117</v>
      </c>
      <c r="O1087" s="5" t="s">
        <v>97</v>
      </c>
      <c r="P1087" s="5" t="s">
        <v>91</v>
      </c>
      <c r="Q1087" s="5" t="s">
        <v>375</v>
      </c>
      <c r="R1087" s="5" t="s">
        <v>175</v>
      </c>
      <c r="S1087" s="5" t="s">
        <v>84</v>
      </c>
      <c r="T1087" s="5" t="s">
        <v>231</v>
      </c>
      <c r="U1087" s="5" t="s">
        <v>109</v>
      </c>
      <c r="V1087" s="5" t="s">
        <v>154</v>
      </c>
      <c r="W1087" s="5" t="s">
        <v>92</v>
      </c>
      <c r="X1087" s="5" t="s">
        <v>110</v>
      </c>
      <c r="Y1087" s="5" t="n">
        <v>1</v>
      </c>
      <c r="Z1087" s="5" t="n">
        <v>0</v>
      </c>
      <c r="AA1087" s="5" t="str">
        <f aca="false">IF(Y1087&gt;Z1087,"Win",IF(Y1087&lt;Z1087,"Loss","Draw"))</f>
        <v>Win</v>
      </c>
      <c r="AB1087" s="5" t="s">
        <v>98</v>
      </c>
      <c r="AC1087" s="5" t="s">
        <v>99</v>
      </c>
      <c r="AD1087" s="5" t="s">
        <v>160</v>
      </c>
      <c r="AE1087" s="5" t="s">
        <v>2976</v>
      </c>
      <c r="AF1087" s="5" t="str">
        <f aca="false">IF(AD1087&lt;AE1087,AD1087,AE1087)</f>
        <v>Barbarian Barrel, Cannon Cart, Goblinstein, Lightning, Minions, Mortar, Royal Ghost, Skeletons</v>
      </c>
      <c r="AG1087" s="5" t="str">
        <f aca="false">IF(AD1087&lt;AE1087,AE1087,AD1087)</f>
        <v>Boss Bandit, Executioner, Giant Snowball, Guards, Lightning, Ram Rider, Ronin, Royal Ghost</v>
      </c>
      <c r="AH1087" s="5" t="str">
        <f aca="false">IF(AD1087=AF1087,AA1087,IF(AA1087="Win","Loss",IF(AA1087="Loss","Win","Draw")))</f>
        <v>Win</v>
      </c>
      <c r="AI1087" s="5" t="s">
        <v>123</v>
      </c>
    </row>
    <row r="1088" customFormat="false" ht="15" hidden="false" customHeight="true" outlineLevel="0" collapsed="false">
      <c r="A1088" s="5" t="s">
        <v>2974</v>
      </c>
      <c r="B1088" s="5" t="n">
        <v>2</v>
      </c>
      <c r="C1088" s="5" t="s">
        <v>282</v>
      </c>
      <c r="D1088" s="5" t="s">
        <v>283</v>
      </c>
      <c r="E1088" s="5" t="s">
        <v>973</v>
      </c>
      <c r="F1088" s="5" t="s">
        <v>974</v>
      </c>
      <c r="G1088" s="5" t="s">
        <v>1557</v>
      </c>
      <c r="H1088" s="5" t="s">
        <v>81</v>
      </c>
      <c r="I1088" s="5" t="s">
        <v>140</v>
      </c>
      <c r="J1088" s="5" t="s">
        <v>83</v>
      </c>
      <c r="K1088" s="5" t="s">
        <v>142</v>
      </c>
      <c r="L1088" s="5" t="s">
        <v>176</v>
      </c>
      <c r="M1088" s="5" t="s">
        <v>87</v>
      </c>
      <c r="N1088" s="5" t="s">
        <v>143</v>
      </c>
      <c r="O1088" s="5" t="s">
        <v>120</v>
      </c>
      <c r="P1088" s="5" t="s">
        <v>144</v>
      </c>
      <c r="Q1088" s="5" t="s">
        <v>82</v>
      </c>
      <c r="R1088" s="5" t="s">
        <v>83</v>
      </c>
      <c r="S1088" s="5" t="s">
        <v>144</v>
      </c>
      <c r="T1088" s="5" t="s">
        <v>97</v>
      </c>
      <c r="U1088" s="5" t="s">
        <v>88</v>
      </c>
      <c r="V1088" s="5" t="s">
        <v>143</v>
      </c>
      <c r="W1088" s="5" t="s">
        <v>91</v>
      </c>
      <c r="X1088" s="5" t="s">
        <v>85</v>
      </c>
      <c r="Y1088" s="5" t="n">
        <v>1</v>
      </c>
      <c r="Z1088" s="5" t="n">
        <v>0</v>
      </c>
      <c r="AA1088" s="5" t="str">
        <f aca="false">IF(Y1088&gt;Z1088,"Win",IF(Y1088&lt;Z1088,"Loss","Draw"))</f>
        <v>Win</v>
      </c>
      <c r="AB1088" s="5" t="s">
        <v>98</v>
      </c>
      <c r="AC1088" s="5" t="s">
        <v>99</v>
      </c>
      <c r="AD1088" s="5" t="s">
        <v>2977</v>
      </c>
      <c r="AE1088" s="5" t="s">
        <v>397</v>
      </c>
      <c r="AF1088" s="5" t="str">
        <f aca="false">IF(AD1088&lt;AE1088,AD1088,AE1088)</f>
        <v>Archers, Barbarian Barrel, Dark Prince, Graveyard, Ice Spirit, Poison, Skeletons, Tesla</v>
      </c>
      <c r="AG1088" s="5" t="str">
        <f aca="false">IF(AD1088&lt;AE1088,AE1088,AD1088)</f>
        <v>Berserker, Dark Prince, Dart Goblin, Goblin Barrel, Ice Spirit, Royal Delivery, Tesla, Wall Breakers</v>
      </c>
      <c r="AH1088" s="5" t="str">
        <f aca="false">IF(AD1088=AF1088,AA1088,IF(AA1088="Win","Loss",IF(AA1088="Loss","Win","Draw")))</f>
        <v>Loss</v>
      </c>
      <c r="AI1088" s="5" t="s">
        <v>123</v>
      </c>
    </row>
    <row r="1089" customFormat="false" ht="15" hidden="false" customHeight="true" outlineLevel="0" collapsed="false">
      <c r="A1089" s="5" t="s">
        <v>2978</v>
      </c>
      <c r="B1089" s="5" t="n">
        <v>1</v>
      </c>
      <c r="C1089" s="5" t="s">
        <v>282</v>
      </c>
      <c r="D1089" s="5" t="s">
        <v>283</v>
      </c>
      <c r="E1089" s="5" t="s">
        <v>1673</v>
      </c>
      <c r="F1089" s="5" t="s">
        <v>1674</v>
      </c>
      <c r="G1089" s="5" t="s">
        <v>1997</v>
      </c>
      <c r="H1089" s="5" t="s">
        <v>81</v>
      </c>
      <c r="I1089" s="5" t="s">
        <v>169</v>
      </c>
      <c r="J1089" s="5" t="s">
        <v>232</v>
      </c>
      <c r="K1089" s="5" t="s">
        <v>168</v>
      </c>
      <c r="L1089" s="5" t="s">
        <v>154</v>
      </c>
      <c r="M1089" s="5" t="s">
        <v>167</v>
      </c>
      <c r="N1089" s="5" t="s">
        <v>97</v>
      </c>
      <c r="O1089" s="5" t="s">
        <v>93</v>
      </c>
      <c r="P1089" s="5" t="s">
        <v>170</v>
      </c>
      <c r="Q1089" s="5" t="s">
        <v>82</v>
      </c>
      <c r="R1089" s="5" t="s">
        <v>128</v>
      </c>
      <c r="S1089" s="5" t="s">
        <v>144</v>
      </c>
      <c r="T1089" s="5" t="s">
        <v>97</v>
      </c>
      <c r="U1089" s="5" t="s">
        <v>93</v>
      </c>
      <c r="V1089" s="5" t="s">
        <v>167</v>
      </c>
      <c r="W1089" s="5" t="s">
        <v>94</v>
      </c>
      <c r="X1089" s="5" t="s">
        <v>166</v>
      </c>
      <c r="Y1089" s="5" t="n">
        <v>0</v>
      </c>
      <c r="Z1089" s="5" t="n">
        <v>1</v>
      </c>
      <c r="AA1089" s="5" t="str">
        <f aca="false">IF(Y1089&gt;Z1089,"Win",IF(Y1089&lt;Z1089,"Loss","Draw"))</f>
        <v>Loss</v>
      </c>
      <c r="AB1089" s="5" t="s">
        <v>98</v>
      </c>
      <c r="AC1089" s="5" t="s">
        <v>99</v>
      </c>
      <c r="AD1089" s="5" t="s">
        <v>418</v>
      </c>
      <c r="AE1089" s="5" t="s">
        <v>171</v>
      </c>
      <c r="AF1089" s="5" t="str">
        <f aca="false">IF(AD1089&lt;AE1089,AD1089,AE1089)</f>
        <v>Archers, Electro Spirit, Fireball, Knight, Skeletons, Tesla, The Log, X-Bow</v>
      </c>
      <c r="AG1089" s="5" t="str">
        <f aca="false">IF(AD1089&lt;AE1089,AE1089,AD1089)</f>
        <v>Baby Dragon, Cannon, Electro Spirit, Lightning, Mighty Miner, Royal Hogs, Skeletons, The Log</v>
      </c>
      <c r="AH1089" s="5" t="str">
        <f aca="false">IF(AD1089=AF1089,AA1089,IF(AA1089="Win","Loss",IF(AA1089="Loss","Win","Draw")))</f>
        <v>Win</v>
      </c>
      <c r="AI1089" s="5" t="s">
        <v>123</v>
      </c>
    </row>
    <row r="1090" customFormat="false" ht="15" hidden="false" customHeight="true" outlineLevel="0" collapsed="false">
      <c r="A1090" s="5" t="s">
        <v>2978</v>
      </c>
      <c r="B1090" s="5" t="n">
        <v>2</v>
      </c>
      <c r="C1090" s="5" t="s">
        <v>282</v>
      </c>
      <c r="D1090" s="5" t="s">
        <v>283</v>
      </c>
      <c r="E1090" s="5" t="s">
        <v>1673</v>
      </c>
      <c r="F1090" s="5" t="s">
        <v>1674</v>
      </c>
      <c r="G1090" s="5" t="s">
        <v>1998</v>
      </c>
      <c r="H1090" s="5" t="s">
        <v>81</v>
      </c>
      <c r="I1090" s="5" t="s">
        <v>287</v>
      </c>
      <c r="J1090" s="5" t="s">
        <v>91</v>
      </c>
      <c r="K1090" s="5" t="s">
        <v>135</v>
      </c>
      <c r="L1090" s="5" t="s">
        <v>148</v>
      </c>
      <c r="M1090" s="5" t="s">
        <v>147</v>
      </c>
      <c r="N1090" s="5" t="s">
        <v>146</v>
      </c>
      <c r="O1090" s="5" t="s">
        <v>94</v>
      </c>
      <c r="P1090" s="5" t="s">
        <v>149</v>
      </c>
      <c r="Q1090" s="5" t="s">
        <v>116</v>
      </c>
      <c r="R1090" s="5" t="s">
        <v>153</v>
      </c>
      <c r="S1090" s="5" t="s">
        <v>92</v>
      </c>
      <c r="T1090" s="5" t="s">
        <v>91</v>
      </c>
      <c r="U1090" s="5" t="s">
        <v>87</v>
      </c>
      <c r="V1090" s="5" t="s">
        <v>154</v>
      </c>
      <c r="W1090" s="5" t="s">
        <v>119</v>
      </c>
      <c r="X1090" s="5" t="s">
        <v>117</v>
      </c>
      <c r="Y1090" s="5" t="n">
        <v>1</v>
      </c>
      <c r="Z1090" s="5" t="n">
        <v>0</v>
      </c>
      <c r="AA1090" s="5" t="str">
        <f aca="false">IF(Y1090&gt;Z1090,"Win",IF(Y1090&lt;Z1090,"Loss","Draw"))</f>
        <v>Win</v>
      </c>
      <c r="AB1090" s="5" t="s">
        <v>98</v>
      </c>
      <c r="AC1090" s="5" t="s">
        <v>99</v>
      </c>
      <c r="AD1090" s="5" t="s">
        <v>2000</v>
      </c>
      <c r="AE1090" s="5" t="s">
        <v>1999</v>
      </c>
      <c r="AF1090" s="5" t="str">
        <f aca="false">IF(AD1090&lt;AE1090,AD1090,AE1090)</f>
        <v>Barbarian Barrel, Berserker, Cannon Cart, Goblinstein, Lightning, Minions, Mortar, Royal Ghost</v>
      </c>
      <c r="AG1090" s="5" t="str">
        <f aca="false">IF(AD1090&lt;AE1090,AE1090,AD1090)</f>
        <v>Barbarian Barrel, Fireball, Lava Hound, Skeleton Dragons, Spirit Empress, Tombstone, Valkyrie, Zap</v>
      </c>
      <c r="AH1090" s="5" t="str">
        <f aca="false">IF(AD1090=AF1090,AA1090,IF(AA1090="Win","Loss",IF(AA1090="Loss","Win","Draw")))</f>
        <v>Loss</v>
      </c>
      <c r="AI1090" s="5" t="s">
        <v>123</v>
      </c>
    </row>
    <row r="1091" customFormat="false" ht="15" hidden="false" customHeight="true" outlineLevel="0" collapsed="false">
      <c r="A1091" s="5" t="s">
        <v>2978</v>
      </c>
      <c r="B1091" s="5" t="n">
        <v>3</v>
      </c>
      <c r="C1091" s="5" t="s">
        <v>282</v>
      </c>
      <c r="D1091" s="5" t="s">
        <v>283</v>
      </c>
      <c r="E1091" s="5" t="s">
        <v>1673</v>
      </c>
      <c r="F1091" s="5" t="s">
        <v>1674</v>
      </c>
      <c r="G1091" s="5" t="s">
        <v>2001</v>
      </c>
      <c r="H1091" s="5" t="s">
        <v>81</v>
      </c>
      <c r="I1091" s="5" t="s">
        <v>144</v>
      </c>
      <c r="J1091" s="5" t="s">
        <v>128</v>
      </c>
      <c r="K1091" s="5" t="s">
        <v>82</v>
      </c>
      <c r="L1091" s="5" t="s">
        <v>110</v>
      </c>
      <c r="M1091" s="5" t="s">
        <v>111</v>
      </c>
      <c r="N1091" s="5" t="s">
        <v>166</v>
      </c>
      <c r="O1091" s="5" t="s">
        <v>334</v>
      </c>
      <c r="P1091" s="5" t="s">
        <v>84</v>
      </c>
      <c r="Q1091" s="5" t="s">
        <v>84</v>
      </c>
      <c r="R1091" s="5" t="s">
        <v>83</v>
      </c>
      <c r="S1091" s="5" t="s">
        <v>107</v>
      </c>
      <c r="T1091" s="5" t="s">
        <v>170</v>
      </c>
      <c r="U1091" s="5" t="s">
        <v>111</v>
      </c>
      <c r="V1091" s="5" t="s">
        <v>115</v>
      </c>
      <c r="W1091" s="5" t="s">
        <v>88</v>
      </c>
      <c r="X1091" s="5" t="s">
        <v>141</v>
      </c>
      <c r="Y1091" s="5" t="n">
        <v>1</v>
      </c>
      <c r="Z1091" s="5" t="n">
        <v>0</v>
      </c>
      <c r="AA1091" s="5" t="str">
        <f aca="false">IF(Y1091&gt;Z1091,"Win",IF(Y1091&lt;Z1091,"Loss","Draw"))</f>
        <v>Win</v>
      </c>
      <c r="AB1091" s="5" t="s">
        <v>98</v>
      </c>
      <c r="AC1091" s="5" t="s">
        <v>99</v>
      </c>
      <c r="AD1091" s="5" t="s">
        <v>2003</v>
      </c>
      <c r="AE1091" s="5" t="s">
        <v>2002</v>
      </c>
      <c r="AF1091" s="5" t="str">
        <f aca="false">IF(AD1091&lt;AE1091,AD1091,AE1091)</f>
        <v>Archers, Fire Spirit, Giant Snowball, Guards, Knight, Rocket, Tesla, X-Bow</v>
      </c>
      <c r="AG1091" s="5" t="str">
        <f aca="false">IF(AD1091&lt;AE1091,AE1091,AD1091)</f>
        <v>Cannon, Dark Prince, Fire Spirit, Giant Snowball, Goblin Drill, Goblins, Magic Archer, Poison</v>
      </c>
      <c r="AH1091" s="5" t="str">
        <f aca="false">IF(AD1091=AF1091,AA1091,IF(AA1091="Win","Loss",IF(AA1091="Loss","Win","Draw")))</f>
        <v>Win</v>
      </c>
      <c r="AI1091" s="5" t="s">
        <v>123</v>
      </c>
    </row>
    <row r="1092" customFormat="false" ht="15" hidden="false" customHeight="true" outlineLevel="0" collapsed="false">
      <c r="A1092" s="5" t="s">
        <v>2979</v>
      </c>
      <c r="B1092" s="5" t="n">
        <v>1</v>
      </c>
      <c r="C1092" s="5" t="s">
        <v>282</v>
      </c>
      <c r="D1092" s="5" t="s">
        <v>283</v>
      </c>
      <c r="E1092" s="5" t="s">
        <v>890</v>
      </c>
      <c r="F1092" s="5" t="s">
        <v>891</v>
      </c>
      <c r="G1092" s="5" t="s">
        <v>1052</v>
      </c>
      <c r="H1092" s="5" t="s">
        <v>251</v>
      </c>
      <c r="I1092" s="5" t="s">
        <v>144</v>
      </c>
      <c r="J1092" s="5" t="s">
        <v>128</v>
      </c>
      <c r="K1092" s="5" t="s">
        <v>82</v>
      </c>
      <c r="L1092" s="5" t="s">
        <v>97</v>
      </c>
      <c r="M1092" s="5" t="s">
        <v>93</v>
      </c>
      <c r="N1092" s="5" t="s">
        <v>166</v>
      </c>
      <c r="O1092" s="5" t="s">
        <v>94</v>
      </c>
      <c r="P1092" s="5" t="s">
        <v>167</v>
      </c>
      <c r="Q1092" s="5" t="s">
        <v>140</v>
      </c>
      <c r="R1092" s="5" t="s">
        <v>153</v>
      </c>
      <c r="S1092" s="5" t="s">
        <v>141</v>
      </c>
      <c r="T1092" s="5" t="s">
        <v>336</v>
      </c>
      <c r="U1092" s="5" t="s">
        <v>91</v>
      </c>
      <c r="V1092" s="5" t="s">
        <v>113</v>
      </c>
      <c r="W1092" s="5" t="s">
        <v>226</v>
      </c>
      <c r="X1092" s="5" t="s">
        <v>87</v>
      </c>
      <c r="Y1092" s="5" t="n">
        <v>0</v>
      </c>
      <c r="Z1092" s="5" t="n">
        <v>1</v>
      </c>
      <c r="AA1092" s="5" t="str">
        <f aca="false">IF(Y1092&gt;Z1092,"Win",IF(Y1092&lt;Z1092,"Loss","Draw"))</f>
        <v>Loss</v>
      </c>
      <c r="AB1092" s="5" t="s">
        <v>98</v>
      </c>
      <c r="AC1092" s="5" t="s">
        <v>99</v>
      </c>
      <c r="AD1092" s="5" t="s">
        <v>171</v>
      </c>
      <c r="AE1092" s="5" t="s">
        <v>338</v>
      </c>
      <c r="AF1092" s="5" t="str">
        <f aca="false">IF(AD1092&lt;AE1092,AD1092,AE1092)</f>
        <v>Archers, Electro Spirit, Fireball, Knight, Skeletons, Tesla, The Log, X-Bow</v>
      </c>
      <c r="AG1092" s="5" t="str">
        <f aca="false">IF(AD1092&lt;AE1092,AE1092,AD1092)</f>
        <v>Barbarian Barrel, Berserker, Bomb Tower, Goblinstein, Magic Archer, Miner, Tornado, Wall Breakers</v>
      </c>
      <c r="AH1092" s="5" t="str">
        <f aca="false">IF(AD1092=AF1092,AA1092,IF(AA1092="Win","Loss",IF(AA1092="Loss","Win","Draw")))</f>
        <v>Loss</v>
      </c>
      <c r="AI1092" s="5" t="s">
        <v>123</v>
      </c>
    </row>
    <row r="1093" customFormat="false" ht="15" hidden="false" customHeight="true" outlineLevel="0" collapsed="false">
      <c r="A1093" s="5" t="s">
        <v>2979</v>
      </c>
      <c r="B1093" s="5" t="n">
        <v>2</v>
      </c>
      <c r="C1093" s="5" t="s">
        <v>282</v>
      </c>
      <c r="D1093" s="5" t="s">
        <v>283</v>
      </c>
      <c r="E1093" s="5" t="s">
        <v>890</v>
      </c>
      <c r="F1093" s="5" t="s">
        <v>891</v>
      </c>
      <c r="G1093" s="5" t="s">
        <v>1053</v>
      </c>
      <c r="H1093" s="5" t="s">
        <v>81</v>
      </c>
      <c r="I1093" s="5" t="s">
        <v>116</v>
      </c>
      <c r="J1093" s="5" t="s">
        <v>153</v>
      </c>
      <c r="K1093" s="5" t="s">
        <v>92</v>
      </c>
      <c r="L1093" s="5" t="s">
        <v>154</v>
      </c>
      <c r="M1093" s="5" t="s">
        <v>91</v>
      </c>
      <c r="N1093" s="5" t="s">
        <v>115</v>
      </c>
      <c r="O1093" s="5" t="s">
        <v>117</v>
      </c>
      <c r="P1093" s="5" t="s">
        <v>119</v>
      </c>
      <c r="Q1093" s="5" t="s">
        <v>433</v>
      </c>
      <c r="R1093" s="5" t="s">
        <v>128</v>
      </c>
      <c r="S1093" s="5" t="s">
        <v>84</v>
      </c>
      <c r="T1093" s="5" t="s">
        <v>88</v>
      </c>
      <c r="U1093" s="5" t="s">
        <v>107</v>
      </c>
      <c r="V1093" s="5" t="s">
        <v>86</v>
      </c>
      <c r="W1093" s="5" t="s">
        <v>144</v>
      </c>
      <c r="X1093" s="5" t="s">
        <v>97</v>
      </c>
      <c r="Y1093" s="5" t="n">
        <v>1</v>
      </c>
      <c r="Z1093" s="5" t="n">
        <v>0</v>
      </c>
      <c r="AA1093" s="5" t="str">
        <f aca="false">IF(Y1093&gt;Z1093,"Win",IF(Y1093&lt;Z1093,"Loss","Draw"))</f>
        <v>Win</v>
      </c>
      <c r="AB1093" s="5" t="s">
        <v>98</v>
      </c>
      <c r="AC1093" s="5" t="s">
        <v>99</v>
      </c>
      <c r="AD1093" s="5" t="s">
        <v>1013</v>
      </c>
      <c r="AE1093" s="5" t="s">
        <v>1054</v>
      </c>
      <c r="AF1093" s="5" t="str">
        <f aca="false">IF(AD1093&lt;AE1093,AD1093,AE1093)</f>
        <v>Barbarian Barrel, Cannon Cart, Goblins, Goblinstein, Lightning, Minions, Mortar, Royal Ghost</v>
      </c>
      <c r="AG1093" s="5" t="str">
        <f aca="false">IF(AD1093&lt;AE1093,AE1093,AD1093)</f>
        <v>Giant Snowball, Goblin Demolisher, Goblin Drill, Knight, Poison, Princess, Skeletons, Tesla</v>
      </c>
      <c r="AH1093" s="5" t="str">
        <f aca="false">IF(AD1093=AF1093,AA1093,IF(AA1093="Win","Loss",IF(AA1093="Loss","Win","Draw")))</f>
        <v>Win</v>
      </c>
      <c r="AI1093" s="5" t="s">
        <v>123</v>
      </c>
    </row>
    <row r="1094" customFormat="false" ht="15" hidden="false" customHeight="true" outlineLevel="0" collapsed="false">
      <c r="A1094" s="5" t="s">
        <v>2979</v>
      </c>
      <c r="B1094" s="5" t="n">
        <v>3</v>
      </c>
      <c r="C1094" s="5" t="s">
        <v>282</v>
      </c>
      <c r="D1094" s="5" t="s">
        <v>283</v>
      </c>
      <c r="E1094" s="5" t="s">
        <v>890</v>
      </c>
      <c r="F1094" s="5" t="s">
        <v>891</v>
      </c>
      <c r="G1094" s="5" t="s">
        <v>1055</v>
      </c>
      <c r="H1094" s="5" t="s">
        <v>251</v>
      </c>
      <c r="I1094" s="5" t="s">
        <v>168</v>
      </c>
      <c r="J1094" s="5" t="s">
        <v>181</v>
      </c>
      <c r="K1094" s="5" t="s">
        <v>209</v>
      </c>
      <c r="L1094" s="5" t="s">
        <v>174</v>
      </c>
      <c r="M1094" s="5" t="s">
        <v>89</v>
      </c>
      <c r="N1094" s="5" t="s">
        <v>183</v>
      </c>
      <c r="O1094" s="5" t="s">
        <v>120</v>
      </c>
      <c r="P1094" s="5" t="s">
        <v>110</v>
      </c>
      <c r="Q1094" s="5" t="s">
        <v>90</v>
      </c>
      <c r="R1094" s="5" t="s">
        <v>181</v>
      </c>
      <c r="S1094" s="5" t="s">
        <v>149</v>
      </c>
      <c r="T1094" s="5" t="s">
        <v>146</v>
      </c>
      <c r="U1094" s="5" t="s">
        <v>227</v>
      </c>
      <c r="V1094" s="5" t="s">
        <v>167</v>
      </c>
      <c r="W1094" s="5" t="s">
        <v>94</v>
      </c>
      <c r="X1094" s="5" t="s">
        <v>95</v>
      </c>
      <c r="Y1094" s="5" t="n">
        <v>1</v>
      </c>
      <c r="Z1094" s="5" t="n">
        <v>0</v>
      </c>
      <c r="AA1094" s="5" t="str">
        <f aca="false">IF(Y1094&gt;Z1094,"Win",IF(Y1094&lt;Z1094,"Loss","Draw"))</f>
        <v>Win</v>
      </c>
      <c r="AB1094" s="5" t="s">
        <v>98</v>
      </c>
      <c r="AC1094" s="5" t="s">
        <v>99</v>
      </c>
      <c r="AD1094" s="5" t="s">
        <v>1056</v>
      </c>
      <c r="AE1094" s="5" t="s">
        <v>229</v>
      </c>
      <c r="AF1094" s="5" t="str">
        <f aca="false">IF(AD1094&lt;AE1094,AD1094,AE1094)</f>
        <v>Earthquake, Goblin Hut, Guards, Heal Spirit, Monk, Musketeer, Royal Delivery, Royal Hogs</v>
      </c>
      <c r="AG1094" s="5" t="str">
        <f aca="false">IF(AD1094&lt;AE1094,AE1094,AD1094)</f>
        <v>Fireball, Fisherman, Monk, Mother Witch, Royal Giant, Skeleton Dragons, The Log, Tombstone</v>
      </c>
      <c r="AH1094" s="5" t="str">
        <f aca="false">IF(AD1094=AF1094,AA1094,IF(AA1094="Win","Loss",IF(AA1094="Loss","Win","Draw")))</f>
        <v>Win</v>
      </c>
      <c r="AI1094" s="5" t="s">
        <v>123</v>
      </c>
    </row>
    <row r="1095" customFormat="false" ht="16.5" hidden="false" customHeight="true" outlineLevel="0" collapsed="false">
      <c r="A1095" s="5" t="s">
        <v>2980</v>
      </c>
      <c r="B1095" s="5" t="n">
        <v>1</v>
      </c>
      <c r="C1095" s="5" t="s">
        <v>282</v>
      </c>
      <c r="D1095" s="5" t="s">
        <v>283</v>
      </c>
      <c r="E1095" s="6" t="s">
        <v>2981</v>
      </c>
      <c r="F1095" s="5" t="s">
        <v>2982</v>
      </c>
      <c r="G1095" s="5" t="s">
        <v>2983</v>
      </c>
      <c r="H1095" s="5" t="s">
        <v>81</v>
      </c>
      <c r="I1095" s="5" t="s">
        <v>82</v>
      </c>
      <c r="J1095" s="5" t="s">
        <v>83</v>
      </c>
      <c r="K1095" s="5" t="s">
        <v>168</v>
      </c>
      <c r="L1095" s="5" t="s">
        <v>154</v>
      </c>
      <c r="M1095" s="5" t="s">
        <v>89</v>
      </c>
      <c r="N1095" s="5" t="s">
        <v>91</v>
      </c>
      <c r="O1095" s="5" t="s">
        <v>97</v>
      </c>
      <c r="P1095" s="5" t="s">
        <v>93</v>
      </c>
      <c r="Q1095" s="5" t="s">
        <v>82</v>
      </c>
      <c r="R1095" s="5" t="s">
        <v>181</v>
      </c>
      <c r="S1095" s="5" t="s">
        <v>90</v>
      </c>
      <c r="T1095" s="5" t="s">
        <v>97</v>
      </c>
      <c r="U1095" s="5" t="s">
        <v>95</v>
      </c>
      <c r="V1095" s="5" t="s">
        <v>94</v>
      </c>
      <c r="W1095" s="5" t="s">
        <v>167</v>
      </c>
      <c r="X1095" s="5" t="s">
        <v>93</v>
      </c>
      <c r="Y1095" s="5" t="n">
        <v>1</v>
      </c>
      <c r="Z1095" s="5" t="n">
        <v>0</v>
      </c>
      <c r="AA1095" s="5" t="str">
        <f aca="false">IF(Y1095&gt;Z1095,"Win",IF(Y1095&lt;Z1095,"Loss","Draw"))</f>
        <v>Win</v>
      </c>
      <c r="AB1095" s="5" t="s">
        <v>98</v>
      </c>
      <c r="AC1095" s="5" t="s">
        <v>99</v>
      </c>
      <c r="AD1095" s="5" t="s">
        <v>2984</v>
      </c>
      <c r="AE1095" s="5" t="s">
        <v>2985</v>
      </c>
      <c r="AF1095" s="5" t="str">
        <f aca="false">IF(AD1095&lt;AE1095,AD1095,AE1095)</f>
        <v>Archers, Barbarian Barrel, Dark Prince, Electro Spirit, Goblin Hut, Lightning, Royal Hogs, Skeletons</v>
      </c>
      <c r="AG1095" s="5" t="str">
        <f aca="false">IF(AD1095&lt;AE1095,AE1095,AD1095)</f>
        <v>Archers, Electro Spirit, Fireball, Fisherman, Monk, Royal Giant, Skeletons, The Log</v>
      </c>
      <c r="AH1095" s="5" t="str">
        <f aca="false">IF(AD1095=AF1095,AA1095,IF(AA1095="Win","Loss",IF(AA1095="Loss","Win","Draw")))</f>
        <v>Win</v>
      </c>
      <c r="AI1095" s="5" t="s">
        <v>123</v>
      </c>
    </row>
    <row r="1096" customFormat="false" ht="16.5" hidden="false" customHeight="true" outlineLevel="0" collapsed="false">
      <c r="A1096" s="5" t="s">
        <v>2980</v>
      </c>
      <c r="B1096" s="5" t="n">
        <v>2</v>
      </c>
      <c r="C1096" s="5" t="s">
        <v>282</v>
      </c>
      <c r="D1096" s="5" t="s">
        <v>283</v>
      </c>
      <c r="E1096" s="6" t="s">
        <v>2981</v>
      </c>
      <c r="F1096" s="5" t="s">
        <v>2982</v>
      </c>
      <c r="G1096" s="5" t="s">
        <v>2986</v>
      </c>
      <c r="H1096" s="5" t="s">
        <v>81</v>
      </c>
      <c r="I1096" s="5" t="s">
        <v>140</v>
      </c>
      <c r="J1096" s="5" t="s">
        <v>141</v>
      </c>
      <c r="K1096" s="5" t="s">
        <v>142</v>
      </c>
      <c r="L1096" s="5" t="s">
        <v>144</v>
      </c>
      <c r="M1096" s="5" t="s">
        <v>120</v>
      </c>
      <c r="N1096" s="5" t="s">
        <v>111</v>
      </c>
      <c r="O1096" s="5" t="s">
        <v>143</v>
      </c>
      <c r="P1096" s="5" t="s">
        <v>87</v>
      </c>
      <c r="Q1096" s="5" t="s">
        <v>169</v>
      </c>
      <c r="R1096" s="5" t="s">
        <v>83</v>
      </c>
      <c r="S1096" s="5" t="s">
        <v>168</v>
      </c>
      <c r="T1096" s="5" t="s">
        <v>143</v>
      </c>
      <c r="U1096" s="5" t="s">
        <v>91</v>
      </c>
      <c r="V1096" s="5" t="s">
        <v>111</v>
      </c>
      <c r="W1096" s="5" t="s">
        <v>154</v>
      </c>
      <c r="X1096" s="5" t="s">
        <v>170</v>
      </c>
      <c r="Y1096" s="5" t="n">
        <v>0</v>
      </c>
      <c r="Z1096" s="5" t="n">
        <v>1</v>
      </c>
      <c r="AA1096" s="5" t="str">
        <f aca="false">IF(Y1096&gt;Z1096,"Win",IF(Y1096&lt;Z1096,"Loss","Draw"))</f>
        <v>Loss</v>
      </c>
      <c r="AB1096" s="5" t="s">
        <v>98</v>
      </c>
      <c r="AC1096" s="5" t="s">
        <v>99</v>
      </c>
      <c r="AD1096" s="5" t="s">
        <v>150</v>
      </c>
      <c r="AE1096" s="5" t="s">
        <v>2987</v>
      </c>
      <c r="AF1096" s="5" t="str">
        <f aca="false">IF(AD1096&lt;AE1096,AD1096,AE1096)</f>
        <v>Baby Dragon, Barbarian Barrel, Cannon, Dark Prince, Fire Spirit, Ice Spirit, Lightning, Royal Hogs</v>
      </c>
      <c r="AG1096" s="5" t="str">
        <f aca="false">IF(AD1096&lt;AE1096,AE1096,AD1096)</f>
        <v>Berserker, Fire Spirit, Goblin Barrel, Ice Spirit, Magic Archer, Royal Delivery, Tesla, Wall Breakers</v>
      </c>
      <c r="AH1096" s="5" t="str">
        <f aca="false">IF(AD1096=AF1096,AA1096,IF(AA1096="Win","Loss",IF(AA1096="Loss","Win","Draw")))</f>
        <v>Win</v>
      </c>
      <c r="AI1096" s="5" t="s">
        <v>123</v>
      </c>
    </row>
    <row r="1097" customFormat="false" ht="16.5" hidden="false" customHeight="true" outlineLevel="0" collapsed="false">
      <c r="A1097" s="5" t="s">
        <v>2980</v>
      </c>
      <c r="B1097" s="5" t="n">
        <v>3</v>
      </c>
      <c r="C1097" s="5" t="s">
        <v>282</v>
      </c>
      <c r="D1097" s="5" t="s">
        <v>283</v>
      </c>
      <c r="E1097" s="6" t="s">
        <v>2981</v>
      </c>
      <c r="F1097" s="5" t="s">
        <v>2982</v>
      </c>
      <c r="G1097" s="5" t="s">
        <v>2988</v>
      </c>
      <c r="H1097" s="5" t="s">
        <v>81</v>
      </c>
      <c r="I1097" s="5" t="s">
        <v>92</v>
      </c>
      <c r="J1097" s="5" t="s">
        <v>108</v>
      </c>
      <c r="K1097" s="5" t="s">
        <v>170</v>
      </c>
      <c r="L1097" s="5" t="s">
        <v>167</v>
      </c>
      <c r="M1097" s="5" t="s">
        <v>174</v>
      </c>
      <c r="N1097" s="5" t="s">
        <v>107</v>
      </c>
      <c r="O1097" s="5" t="s">
        <v>94</v>
      </c>
      <c r="P1097" s="5" t="s">
        <v>115</v>
      </c>
      <c r="Q1097" s="5" t="s">
        <v>142</v>
      </c>
      <c r="R1097" s="5" t="s">
        <v>141</v>
      </c>
      <c r="S1097" s="5" t="s">
        <v>140</v>
      </c>
      <c r="T1097" s="5" t="s">
        <v>115</v>
      </c>
      <c r="U1097" s="5" t="s">
        <v>144</v>
      </c>
      <c r="V1097" s="5" t="s">
        <v>87</v>
      </c>
      <c r="W1097" s="5" t="s">
        <v>287</v>
      </c>
      <c r="X1097" s="5" t="s">
        <v>120</v>
      </c>
      <c r="Y1097" s="5" t="n">
        <v>0</v>
      </c>
      <c r="Z1097" s="5" t="n">
        <v>1</v>
      </c>
      <c r="AA1097" s="5" t="str">
        <f aca="false">IF(Y1097&gt;Z1097,"Win",IF(Y1097&lt;Z1097,"Loss","Draw"))</f>
        <v>Loss</v>
      </c>
      <c r="AB1097" s="5" t="s">
        <v>98</v>
      </c>
      <c r="AC1097" s="5" t="s">
        <v>99</v>
      </c>
      <c r="AD1097" s="5" t="s">
        <v>2989</v>
      </c>
      <c r="AE1097" s="5" t="s">
        <v>2990</v>
      </c>
      <c r="AF1097" s="5" t="str">
        <f aca="false">IF(AD1097&lt;AE1097,AD1097,AE1097)</f>
        <v>Archer Queen, Cannon, Fireball, Goblin Drill, Goblins, Heal Spirit, Royal Ghost, The Log</v>
      </c>
      <c r="AG1097" s="5" t="str">
        <f aca="false">IF(AD1097&lt;AE1097,AE1097,AD1097)</f>
        <v>Berserker, Goblin Barrel, Goblins, Magic Archer, Royal Delivery, Tesla, Valkyrie, Wall Breakers</v>
      </c>
      <c r="AH1097" s="5" t="str">
        <f aca="false">IF(AD1097=AF1097,AA1097,IF(AA1097="Win","Loss",IF(AA1097="Loss","Win","Draw")))</f>
        <v>Loss</v>
      </c>
      <c r="AI1097" s="5" t="s">
        <v>123</v>
      </c>
    </row>
    <row r="1098" customFormat="false" ht="15" hidden="false" customHeight="true" outlineLevel="0" collapsed="false">
      <c r="A1098" s="5" t="s">
        <v>2991</v>
      </c>
      <c r="B1098" s="5" t="n">
        <v>1</v>
      </c>
      <c r="C1098" s="5" t="s">
        <v>2185</v>
      </c>
      <c r="D1098" s="5" t="s">
        <v>2186</v>
      </c>
      <c r="E1098" s="5" t="s">
        <v>219</v>
      </c>
      <c r="F1098" s="5" t="s">
        <v>220</v>
      </c>
      <c r="G1098" s="5" t="s">
        <v>2992</v>
      </c>
      <c r="H1098" s="5" t="s">
        <v>222</v>
      </c>
      <c r="I1098" s="5" t="s">
        <v>169</v>
      </c>
      <c r="J1098" s="5" t="s">
        <v>213</v>
      </c>
      <c r="K1098" s="5" t="s">
        <v>200</v>
      </c>
      <c r="L1098" s="5" t="s">
        <v>596</v>
      </c>
      <c r="M1098" s="5" t="s">
        <v>154</v>
      </c>
      <c r="N1098" s="5" t="s">
        <v>336</v>
      </c>
      <c r="O1098" s="5" t="s">
        <v>111</v>
      </c>
      <c r="P1098" s="5" t="s">
        <v>191</v>
      </c>
      <c r="Q1098" s="5" t="s">
        <v>84</v>
      </c>
      <c r="R1098" s="5" t="s">
        <v>141</v>
      </c>
      <c r="S1098" s="5" t="s">
        <v>144</v>
      </c>
      <c r="T1098" s="5" t="s">
        <v>107</v>
      </c>
      <c r="U1098" s="5" t="s">
        <v>128</v>
      </c>
      <c r="V1098" s="5" t="s">
        <v>87</v>
      </c>
      <c r="W1098" s="5" t="s">
        <v>88</v>
      </c>
      <c r="X1098" s="5" t="s">
        <v>111</v>
      </c>
      <c r="Y1098" s="5" t="n">
        <v>0</v>
      </c>
      <c r="Z1098" s="5" t="n">
        <v>1</v>
      </c>
      <c r="AA1098" s="5" t="str">
        <f aca="false">IF(Y1098&gt;Z1098,"Win",IF(Y1098&lt;Z1098,"Loss","Draw"))</f>
        <v>Loss</v>
      </c>
      <c r="AB1098" s="5" t="s">
        <v>98</v>
      </c>
      <c r="AC1098" s="5" t="s">
        <v>99</v>
      </c>
      <c r="AD1098" s="5" t="s">
        <v>2993</v>
      </c>
      <c r="AE1098" s="5" t="s">
        <v>417</v>
      </c>
      <c r="AF1098" s="5" t="str">
        <f aca="false">IF(AD1098&lt;AE1098,AD1098,AE1098)</f>
        <v>Baby Dragon, Bowler, Electro Giant, Fire Spirit, Goblin Cage, Ice Wizard, Lightning, Tornado</v>
      </c>
      <c r="AG1098" s="5" t="str">
        <f aca="false">IF(AD1098&lt;AE1098,AE1098,AD1098)</f>
        <v>Berserker, Fire Spirit, Giant Snowball, Goblin Drill, Knight, Magic Archer, Poison, Tesla</v>
      </c>
      <c r="AH1098" s="5" t="str">
        <f aca="false">IF(AD1098=AF1098,AA1098,IF(AA1098="Win","Loss",IF(AA1098="Loss","Win","Draw")))</f>
        <v>Loss</v>
      </c>
      <c r="AI1098" s="5" t="s">
        <v>102</v>
      </c>
    </row>
    <row r="1099" customFormat="false" ht="15" hidden="false" customHeight="true" outlineLevel="0" collapsed="false">
      <c r="A1099" s="5" t="s">
        <v>2991</v>
      </c>
      <c r="B1099" s="5" t="n">
        <v>2</v>
      </c>
      <c r="C1099" s="5" t="s">
        <v>2185</v>
      </c>
      <c r="D1099" s="5" t="s">
        <v>2186</v>
      </c>
      <c r="E1099" s="5" t="s">
        <v>219</v>
      </c>
      <c r="F1099" s="5" t="s">
        <v>220</v>
      </c>
      <c r="G1099" s="5" t="s">
        <v>2994</v>
      </c>
      <c r="H1099" s="5" t="s">
        <v>222</v>
      </c>
      <c r="I1099" s="5" t="s">
        <v>169</v>
      </c>
      <c r="J1099" s="5" t="s">
        <v>213</v>
      </c>
      <c r="K1099" s="5" t="s">
        <v>200</v>
      </c>
      <c r="L1099" s="5" t="s">
        <v>596</v>
      </c>
      <c r="M1099" s="5" t="s">
        <v>154</v>
      </c>
      <c r="N1099" s="5" t="s">
        <v>336</v>
      </c>
      <c r="O1099" s="5" t="s">
        <v>111</v>
      </c>
      <c r="P1099" s="5" t="s">
        <v>191</v>
      </c>
      <c r="Q1099" s="5" t="s">
        <v>84</v>
      </c>
      <c r="R1099" s="5" t="s">
        <v>141</v>
      </c>
      <c r="S1099" s="5" t="s">
        <v>144</v>
      </c>
      <c r="T1099" s="5" t="s">
        <v>107</v>
      </c>
      <c r="U1099" s="5" t="s">
        <v>128</v>
      </c>
      <c r="V1099" s="5" t="s">
        <v>87</v>
      </c>
      <c r="W1099" s="5" t="s">
        <v>88</v>
      </c>
      <c r="X1099" s="5" t="s">
        <v>111</v>
      </c>
      <c r="Y1099" s="5" t="n">
        <v>0</v>
      </c>
      <c r="Z1099" s="5" t="n">
        <v>1</v>
      </c>
      <c r="AA1099" s="5" t="str">
        <f aca="false">IF(Y1099&gt;Z1099,"Win",IF(Y1099&lt;Z1099,"Loss","Draw"))</f>
        <v>Loss</v>
      </c>
      <c r="AB1099" s="5" t="s">
        <v>98</v>
      </c>
      <c r="AC1099" s="5" t="s">
        <v>98</v>
      </c>
      <c r="AD1099" s="5" t="s">
        <v>2993</v>
      </c>
      <c r="AE1099" s="5" t="s">
        <v>417</v>
      </c>
      <c r="AF1099" s="5" t="str">
        <f aca="false">IF(AD1099&lt;AE1099,AD1099,AE1099)</f>
        <v>Baby Dragon, Bowler, Electro Giant, Fire Spirit, Goblin Cage, Ice Wizard, Lightning, Tornado</v>
      </c>
      <c r="AG1099" s="5" t="str">
        <f aca="false">IF(AD1099&lt;AE1099,AE1099,AD1099)</f>
        <v>Berserker, Fire Spirit, Giant Snowball, Goblin Drill, Knight, Magic Archer, Poison, Tesla</v>
      </c>
      <c r="AH1099" s="5" t="str">
        <f aca="false">IF(AD1099=AF1099,AA1099,IF(AA1099="Win","Loss",IF(AA1099="Loss","Win","Draw")))</f>
        <v>Loss</v>
      </c>
      <c r="AI1099" s="5" t="s">
        <v>102</v>
      </c>
    </row>
    <row r="1100" customFormat="false" ht="15" hidden="false" customHeight="true" outlineLevel="0" collapsed="false">
      <c r="A1100" s="5" t="s">
        <v>2991</v>
      </c>
      <c r="B1100" s="5" t="n">
        <v>3</v>
      </c>
      <c r="C1100" s="5" t="s">
        <v>2185</v>
      </c>
      <c r="D1100" s="5" t="s">
        <v>2186</v>
      </c>
      <c r="E1100" s="5" t="s">
        <v>219</v>
      </c>
      <c r="F1100" s="5" t="s">
        <v>220</v>
      </c>
      <c r="G1100" s="5" t="s">
        <v>2995</v>
      </c>
      <c r="H1100" s="5" t="s">
        <v>222</v>
      </c>
      <c r="I1100" s="5" t="s">
        <v>180</v>
      </c>
      <c r="J1100" s="5" t="s">
        <v>232</v>
      </c>
      <c r="K1100" s="5" t="s">
        <v>170</v>
      </c>
      <c r="L1100" s="5" t="s">
        <v>182</v>
      </c>
      <c r="M1100" s="5" t="s">
        <v>183</v>
      </c>
      <c r="N1100" s="5" t="s">
        <v>110</v>
      </c>
      <c r="O1100" s="5" t="s">
        <v>93</v>
      </c>
      <c r="P1100" s="5" t="s">
        <v>167</v>
      </c>
      <c r="Q1100" s="5" t="s">
        <v>168</v>
      </c>
      <c r="R1100" s="5" t="s">
        <v>232</v>
      </c>
      <c r="S1100" s="5" t="s">
        <v>169</v>
      </c>
      <c r="T1100" s="5" t="s">
        <v>154</v>
      </c>
      <c r="U1100" s="5" t="s">
        <v>97</v>
      </c>
      <c r="V1100" s="5" t="s">
        <v>93</v>
      </c>
      <c r="W1100" s="5" t="s">
        <v>167</v>
      </c>
      <c r="X1100" s="5" t="s">
        <v>170</v>
      </c>
      <c r="Y1100" s="5" t="n">
        <v>1</v>
      </c>
      <c r="Z1100" s="5" t="n">
        <v>0</v>
      </c>
      <c r="AA1100" s="5" t="str">
        <f aca="false">IF(Y1100&gt;Z1100,"Win",IF(Y1100&lt;Z1100,"Loss","Draw"))</f>
        <v>Win</v>
      </c>
      <c r="AB1100" s="5" t="s">
        <v>98</v>
      </c>
      <c r="AC1100" s="5" t="s">
        <v>99</v>
      </c>
      <c r="AD1100" s="5" t="s">
        <v>720</v>
      </c>
      <c r="AE1100" s="5" t="s">
        <v>418</v>
      </c>
      <c r="AF1100" s="5" t="str">
        <f aca="false">IF(AD1100&lt;AE1100,AD1100,AE1100)</f>
        <v>Baby Dragon, Cannon, Electro Spirit, Lightning, Mighty Miner, Royal Hogs, Skeletons, The Log</v>
      </c>
      <c r="AG1100" s="5" t="str">
        <f aca="false">IF(AD1100&lt;AE1100,AE1100,AD1100)</f>
        <v>Cannon, Earthquake, Electro Spirit, Guards, Hog Rider, Mighty Miner, The Log, Wizard</v>
      </c>
      <c r="AH1100" s="5" t="str">
        <f aca="false">IF(AD1100=AF1100,AA1100,IF(AA1100="Win","Loss",IF(AA1100="Loss","Win","Draw")))</f>
        <v>Loss</v>
      </c>
      <c r="AI1100" s="5" t="s">
        <v>102</v>
      </c>
    </row>
    <row r="1101" customFormat="false" ht="15" hidden="false" customHeight="true" outlineLevel="0" collapsed="false">
      <c r="A1101" s="7" t="s">
        <v>2996</v>
      </c>
      <c r="B1101" s="7" t="n">
        <v>1</v>
      </c>
      <c r="C1101" s="7" t="s">
        <v>2185</v>
      </c>
      <c r="D1101" s="7" t="s">
        <v>2186</v>
      </c>
      <c r="E1101" s="7" t="s">
        <v>219</v>
      </c>
      <c r="F1101" s="7" t="s">
        <v>220</v>
      </c>
      <c r="G1101" s="7" t="s">
        <v>2997</v>
      </c>
      <c r="H1101" s="7" t="s">
        <v>222</v>
      </c>
      <c r="I1101" s="7" t="s">
        <v>144</v>
      </c>
      <c r="J1101" s="7" t="s">
        <v>128</v>
      </c>
      <c r="K1101" s="7" t="s">
        <v>84</v>
      </c>
      <c r="L1101" s="7" t="s">
        <v>130</v>
      </c>
      <c r="M1101" s="7" t="s">
        <v>143</v>
      </c>
      <c r="N1101" s="7" t="s">
        <v>107</v>
      </c>
      <c r="O1101" s="7" t="s">
        <v>87</v>
      </c>
      <c r="P1101" s="7" t="s">
        <v>88</v>
      </c>
      <c r="Q1101" s="7" t="s">
        <v>114</v>
      </c>
      <c r="R1101" s="7" t="s">
        <v>115</v>
      </c>
      <c r="S1101" s="7" t="s">
        <v>116</v>
      </c>
      <c r="T1101" s="7" t="s">
        <v>109</v>
      </c>
      <c r="U1101" s="7" t="s">
        <v>94</v>
      </c>
      <c r="V1101" s="7" t="s">
        <v>176</v>
      </c>
      <c r="W1101" s="7" t="s">
        <v>118</v>
      </c>
      <c r="X1101" s="7" t="s">
        <v>91</v>
      </c>
      <c r="Y1101" s="7" t="n">
        <v>0</v>
      </c>
      <c r="Z1101" s="7" t="n">
        <v>1</v>
      </c>
      <c r="AA1101" s="7" t="str">
        <f aca="false">IF(Y1101&gt;Z1101,"Win",IF(Y1101&lt;Z1101,"Loss","Draw"))</f>
        <v>Loss</v>
      </c>
      <c r="AB1101" s="7" t="s">
        <v>99</v>
      </c>
      <c r="AC1101" s="7" t="s">
        <v>99</v>
      </c>
      <c r="AD1101" s="7" t="s">
        <v>2873</v>
      </c>
      <c r="AE1101" s="7" t="s">
        <v>692</v>
      </c>
      <c r="AF1101" s="7" t="str">
        <f aca="false">IF(AD1101&lt;AE1101,AD1101,AE1101)</f>
        <v>Barbarian Barrel, Dart Goblin, Fireball, Goblins, Mortar, Rascals, Ronin, Skeleton Barrel</v>
      </c>
      <c r="AG1101" s="7" t="str">
        <f aca="false">IF(AD1101&lt;AE1101,AE1101,AD1101)</f>
        <v>Berserker, Bomber, Giant Snowball, Goblin Drill, Ice Spirit, Knight, Poison, Tesla</v>
      </c>
      <c r="AH1101" s="7" t="str">
        <f aca="false">IF(AD1101=AF1101,AA1101,IF(AA1101="Win","Loss",IF(AA1101="Loss","Win","Draw")))</f>
        <v>Win</v>
      </c>
      <c r="AI1101" s="7" t="s">
        <v>102</v>
      </c>
    </row>
    <row r="1102" customFormat="false" ht="15" hidden="false" customHeight="true" outlineLevel="0" collapsed="false">
      <c r="A1102" s="7" t="s">
        <v>2998</v>
      </c>
      <c r="B1102" s="7" t="n">
        <v>1</v>
      </c>
      <c r="C1102" s="7" t="s">
        <v>2185</v>
      </c>
      <c r="D1102" s="7" t="s">
        <v>2186</v>
      </c>
      <c r="E1102" s="7" t="s">
        <v>219</v>
      </c>
      <c r="F1102" s="7" t="s">
        <v>220</v>
      </c>
      <c r="G1102" s="7" t="s">
        <v>2999</v>
      </c>
      <c r="H1102" s="7" t="s">
        <v>1394</v>
      </c>
      <c r="I1102" s="7" t="s">
        <v>319</v>
      </c>
      <c r="J1102" s="7" t="s">
        <v>145</v>
      </c>
      <c r="K1102" s="7" t="s">
        <v>195</v>
      </c>
      <c r="L1102" s="7" t="s">
        <v>148</v>
      </c>
      <c r="M1102" s="7" t="s">
        <v>94</v>
      </c>
      <c r="N1102" s="7" t="s">
        <v>117</v>
      </c>
      <c r="O1102" s="7" t="s">
        <v>130</v>
      </c>
      <c r="P1102" s="7" t="s">
        <v>84</v>
      </c>
      <c r="Q1102" s="7" t="s">
        <v>107</v>
      </c>
      <c r="R1102" s="7" t="s">
        <v>141</v>
      </c>
      <c r="S1102" s="7" t="s">
        <v>84</v>
      </c>
      <c r="T1102" s="7" t="s">
        <v>87</v>
      </c>
      <c r="U1102" s="7" t="s">
        <v>88</v>
      </c>
      <c r="V1102" s="7" t="s">
        <v>110</v>
      </c>
      <c r="W1102" s="7" t="s">
        <v>143</v>
      </c>
      <c r="X1102" s="7" t="s">
        <v>144</v>
      </c>
      <c r="Y1102" s="7" t="n">
        <v>0</v>
      </c>
      <c r="Z1102" s="7" t="n">
        <v>1</v>
      </c>
      <c r="AA1102" s="7" t="str">
        <f aca="false">IF(Y1102&gt;Z1102,"Win",IF(Y1102&lt;Z1102,"Loss","Draw"))</f>
        <v>Loss</v>
      </c>
      <c r="AB1102" s="7" t="s">
        <v>99</v>
      </c>
      <c r="AC1102" s="7" t="s">
        <v>99</v>
      </c>
      <c r="AD1102" s="7" t="s">
        <v>718</v>
      </c>
      <c r="AE1102" s="7" t="s">
        <v>3000</v>
      </c>
      <c r="AF1102" s="7" t="str">
        <f aca="false">IF(AD1102&lt;AE1102,AD1102,AE1102)</f>
        <v>Balloon, Bomber, Fireball, Giant Snowball, Inferno Dragon, Lava Hound, Minions, Skeleton Army</v>
      </c>
      <c r="AG1102" s="7" t="str">
        <f aca="false">IF(AD1102&lt;AE1102,AE1102,AD1102)</f>
        <v>Berserker, Giant Snowball, Goblin Drill, Guards, Ice Spirit, Magic Archer, Poison, Tesla</v>
      </c>
      <c r="AH1102" s="7" t="str">
        <f aca="false">IF(AD1102=AF1102,AA1102,IF(AA1102="Win","Loss",IF(AA1102="Loss","Win","Draw")))</f>
        <v>Loss</v>
      </c>
      <c r="AI1102" s="7" t="s">
        <v>102</v>
      </c>
    </row>
    <row r="1103" customFormat="false" ht="15" hidden="false" customHeight="true" outlineLevel="0" collapsed="false">
      <c r="A1103" s="7" t="s">
        <v>2998</v>
      </c>
      <c r="B1103" s="7" t="n">
        <v>2</v>
      </c>
      <c r="C1103" s="7" t="s">
        <v>2185</v>
      </c>
      <c r="D1103" s="7" t="s">
        <v>2186</v>
      </c>
      <c r="E1103" s="7" t="s">
        <v>219</v>
      </c>
      <c r="F1103" s="7" t="s">
        <v>220</v>
      </c>
      <c r="G1103" s="7" t="s">
        <v>3001</v>
      </c>
      <c r="H1103" s="7" t="s">
        <v>1394</v>
      </c>
      <c r="I1103" s="7" t="s">
        <v>116</v>
      </c>
      <c r="J1103" s="7" t="s">
        <v>213</v>
      </c>
      <c r="K1103" s="7" t="s">
        <v>225</v>
      </c>
      <c r="L1103" s="7" t="s">
        <v>226</v>
      </c>
      <c r="M1103" s="7" t="s">
        <v>119</v>
      </c>
      <c r="N1103" s="7" t="s">
        <v>87</v>
      </c>
      <c r="O1103" s="7" t="s">
        <v>146</v>
      </c>
      <c r="P1103" s="7" t="s">
        <v>112</v>
      </c>
      <c r="Q1103" s="7" t="s">
        <v>90</v>
      </c>
      <c r="R1103" s="7" t="s">
        <v>91</v>
      </c>
      <c r="S1103" s="7" t="s">
        <v>92</v>
      </c>
      <c r="T1103" s="7" t="s">
        <v>96</v>
      </c>
      <c r="U1103" s="7" t="s">
        <v>94</v>
      </c>
      <c r="V1103" s="7" t="s">
        <v>97</v>
      </c>
      <c r="W1103" s="7" t="s">
        <v>93</v>
      </c>
      <c r="X1103" s="7" t="s">
        <v>95</v>
      </c>
      <c r="Y1103" s="7" t="n">
        <v>0</v>
      </c>
      <c r="Z1103" s="7" t="n">
        <v>1</v>
      </c>
      <c r="AA1103" s="7" t="str">
        <f aca="false">IF(Y1103&gt;Z1103,"Win",IF(Y1103&lt;Z1103,"Loss","Draw"))</f>
        <v>Loss</v>
      </c>
      <c r="AB1103" s="7" t="s">
        <v>99</v>
      </c>
      <c r="AC1103" s="7" t="s">
        <v>99</v>
      </c>
      <c r="AD1103" s="7" t="s">
        <v>3002</v>
      </c>
      <c r="AE1103" s="7" t="s">
        <v>101</v>
      </c>
      <c r="AF1103" s="7" t="str">
        <f aca="false">IF(AD1103&lt;AE1103,AD1103,AE1103)</f>
        <v>Arrows, Bats, Berserker, Bowler, Cannon Cart, Miner, Mortar, Skeleton Dragons</v>
      </c>
      <c r="AG1103" s="7" t="str">
        <f aca="false">IF(AD1103&lt;AE1103,AE1103,AD1103)</f>
        <v>Barbarian Barrel, Electro Spirit, Fireball, Fisherman, Hunter, Royal Ghost, Royal Giant, Skeletons</v>
      </c>
      <c r="AH1103" s="7" t="str">
        <f aca="false">IF(AD1103=AF1103,AA1103,IF(AA1103="Win","Loss",IF(AA1103="Loss","Win","Draw")))</f>
        <v>Loss</v>
      </c>
      <c r="AI1103" s="7" t="s">
        <v>102</v>
      </c>
    </row>
    <row r="1104" customFormat="false" ht="15" hidden="false" customHeight="true" outlineLevel="0" collapsed="false">
      <c r="A1104" s="5" t="s">
        <v>3003</v>
      </c>
      <c r="B1104" s="5" t="n">
        <v>1</v>
      </c>
      <c r="C1104" s="5" t="s">
        <v>2185</v>
      </c>
      <c r="D1104" s="5" t="s">
        <v>2186</v>
      </c>
      <c r="E1104" s="5" t="s">
        <v>3004</v>
      </c>
      <c r="F1104" s="5" t="s">
        <v>3005</v>
      </c>
      <c r="G1104" s="5" t="s">
        <v>3006</v>
      </c>
      <c r="H1104" s="5" t="s">
        <v>81</v>
      </c>
      <c r="I1104" s="5" t="s">
        <v>239</v>
      </c>
      <c r="J1104" s="5" t="s">
        <v>180</v>
      </c>
      <c r="K1104" s="5" t="s">
        <v>92</v>
      </c>
      <c r="L1104" s="5" t="s">
        <v>202</v>
      </c>
      <c r="M1104" s="5" t="s">
        <v>227</v>
      </c>
      <c r="N1104" s="5" t="s">
        <v>327</v>
      </c>
      <c r="O1104" s="5" t="s">
        <v>257</v>
      </c>
      <c r="P1104" s="5" t="s">
        <v>91</v>
      </c>
      <c r="Q1104" s="5" t="s">
        <v>293</v>
      </c>
      <c r="R1104" s="5" t="s">
        <v>115</v>
      </c>
      <c r="S1104" s="5" t="s">
        <v>287</v>
      </c>
      <c r="T1104" s="5" t="s">
        <v>85</v>
      </c>
      <c r="U1104" s="5" t="s">
        <v>88</v>
      </c>
      <c r="V1104" s="5" t="s">
        <v>149</v>
      </c>
      <c r="W1104" s="5" t="s">
        <v>111</v>
      </c>
      <c r="X1104" s="5" t="s">
        <v>84</v>
      </c>
      <c r="Y1104" s="5" t="n">
        <v>1</v>
      </c>
      <c r="Z1104" s="5" t="n">
        <v>0</v>
      </c>
      <c r="AA1104" s="5" t="str">
        <f aca="false">IF(Y1104&gt;Z1104,"Win",IF(Y1104&lt;Z1104,"Loss","Draw"))</f>
        <v>Win</v>
      </c>
      <c r="AB1104" s="5" t="s">
        <v>98</v>
      </c>
      <c r="AC1104" s="5" t="s">
        <v>99</v>
      </c>
      <c r="AD1104" s="5" t="s">
        <v>614</v>
      </c>
      <c r="AE1104" s="5" t="s">
        <v>2934</v>
      </c>
      <c r="AF1104" s="5" t="str">
        <f aca="false">IF(AD1104&lt;AE1104,AD1104,AE1104)</f>
        <v>Barbarian Barrel, Battle Ram, Giant Skeleton, Mother Witch, Royal Ghost, Vines, Wizard, Zappies</v>
      </c>
      <c r="AG1104" s="5" t="str">
        <f aca="false">IF(AD1104&lt;AE1104,AE1104,AD1104)</f>
        <v>Fire Spirit, Furnace, Giant Snowball, Goblins, Graveyard, Poison, Tombstone, Valkyrie</v>
      </c>
      <c r="AH1104" s="5" t="str">
        <f aca="false">IF(AD1104=AF1104,AA1104,IF(AA1104="Win","Loss",IF(AA1104="Loss","Win","Draw")))</f>
        <v>Win</v>
      </c>
      <c r="AI1104" s="5" t="s">
        <v>123</v>
      </c>
    </row>
    <row r="1105" customFormat="false" ht="15" hidden="false" customHeight="true" outlineLevel="0" collapsed="false">
      <c r="A1105" s="5" t="s">
        <v>3007</v>
      </c>
      <c r="B1105" s="5" t="n">
        <v>1</v>
      </c>
      <c r="C1105" s="5" t="s">
        <v>2185</v>
      </c>
      <c r="D1105" s="5" t="s">
        <v>2186</v>
      </c>
      <c r="E1105" s="5" t="s">
        <v>3008</v>
      </c>
      <c r="F1105" s="5" t="s">
        <v>3009</v>
      </c>
      <c r="G1105" s="5" t="s">
        <v>831</v>
      </c>
      <c r="H1105" s="5" t="s">
        <v>1394</v>
      </c>
      <c r="I1105" s="5" t="s">
        <v>287</v>
      </c>
      <c r="J1105" s="5" t="s">
        <v>145</v>
      </c>
      <c r="K1105" s="5" t="s">
        <v>135</v>
      </c>
      <c r="L1105" s="5" t="s">
        <v>148</v>
      </c>
      <c r="M1105" s="5" t="s">
        <v>131</v>
      </c>
      <c r="N1105" s="5" t="s">
        <v>147</v>
      </c>
      <c r="O1105" s="5" t="s">
        <v>149</v>
      </c>
      <c r="P1105" s="5" t="s">
        <v>94</v>
      </c>
      <c r="Q1105" s="5" t="s">
        <v>239</v>
      </c>
      <c r="R1105" s="5" t="s">
        <v>180</v>
      </c>
      <c r="S1105" s="5" t="s">
        <v>92</v>
      </c>
      <c r="T1105" s="5" t="s">
        <v>227</v>
      </c>
      <c r="U1105" s="5" t="s">
        <v>91</v>
      </c>
      <c r="V1105" s="5" t="s">
        <v>257</v>
      </c>
      <c r="W1105" s="5" t="s">
        <v>202</v>
      </c>
      <c r="X1105" s="5" t="s">
        <v>327</v>
      </c>
      <c r="Y1105" s="5" t="n">
        <v>0</v>
      </c>
      <c r="Z1105" s="5" t="n">
        <v>1</v>
      </c>
      <c r="AA1105" s="5" t="str">
        <f aca="false">IF(Y1105&gt;Z1105,"Win",IF(Y1105&lt;Z1105,"Loss","Draw"))</f>
        <v>Loss</v>
      </c>
      <c r="AB1105" s="5" t="s">
        <v>98</v>
      </c>
      <c r="AC1105" s="5" t="s">
        <v>99</v>
      </c>
      <c r="AD1105" s="5" t="s">
        <v>3010</v>
      </c>
      <c r="AE1105" s="5" t="s">
        <v>614</v>
      </c>
      <c r="AF1105" s="5" t="str">
        <f aca="false">IF(AD1105&lt;AE1105,AD1105,AE1105)</f>
        <v>Balloon, Fireball, Lava Hound, Mega Minion, Spirit Empress, Tombstone, Valkyrie, Zap</v>
      </c>
      <c r="AG1105" s="5" t="str">
        <f aca="false">IF(AD1105&lt;AE1105,AE1105,AD1105)</f>
        <v>Barbarian Barrel, Battle Ram, Giant Skeleton, Mother Witch, Royal Ghost, Vines, Wizard, Zappies</v>
      </c>
      <c r="AH1105" s="5" t="str">
        <f aca="false">IF(AD1105=AF1105,AA1105,IF(AA1105="Win","Loss",IF(AA1105="Loss","Win","Draw")))</f>
        <v>Loss</v>
      </c>
      <c r="AI1105" s="5" t="s">
        <v>123</v>
      </c>
    </row>
    <row r="1106" customFormat="false" ht="15" hidden="false" customHeight="true" outlineLevel="0" collapsed="false">
      <c r="A1106" s="5" t="s">
        <v>3007</v>
      </c>
      <c r="B1106" s="5" t="n">
        <v>2</v>
      </c>
      <c r="C1106" s="5" t="s">
        <v>2185</v>
      </c>
      <c r="D1106" s="5" t="s">
        <v>2186</v>
      </c>
      <c r="E1106" s="5" t="s">
        <v>3008</v>
      </c>
      <c r="F1106" s="5" t="s">
        <v>3009</v>
      </c>
      <c r="G1106" s="5" t="s">
        <v>3011</v>
      </c>
      <c r="H1106" s="5" t="s">
        <v>1394</v>
      </c>
      <c r="I1106" s="5" t="s">
        <v>239</v>
      </c>
      <c r="J1106" s="5" t="s">
        <v>180</v>
      </c>
      <c r="K1106" s="5" t="s">
        <v>92</v>
      </c>
      <c r="L1106" s="5" t="s">
        <v>202</v>
      </c>
      <c r="M1106" s="5" t="s">
        <v>227</v>
      </c>
      <c r="N1106" s="5" t="s">
        <v>327</v>
      </c>
      <c r="O1106" s="5" t="s">
        <v>257</v>
      </c>
      <c r="P1106" s="5" t="s">
        <v>91</v>
      </c>
      <c r="Q1106" s="5" t="s">
        <v>107</v>
      </c>
      <c r="R1106" s="5" t="s">
        <v>128</v>
      </c>
      <c r="S1106" s="5" t="s">
        <v>84</v>
      </c>
      <c r="T1106" s="5" t="s">
        <v>86</v>
      </c>
      <c r="U1106" s="5" t="s">
        <v>88</v>
      </c>
      <c r="V1106" s="5" t="s">
        <v>144</v>
      </c>
      <c r="W1106" s="5" t="s">
        <v>111</v>
      </c>
      <c r="X1106" s="5" t="s">
        <v>97</v>
      </c>
      <c r="Y1106" s="5" t="n">
        <v>3</v>
      </c>
      <c r="Z1106" s="5" t="n">
        <v>0</v>
      </c>
      <c r="AA1106" s="5" t="str">
        <f aca="false">IF(Y1106&gt;Z1106,"Win",IF(Y1106&lt;Z1106,"Loss","Draw"))</f>
        <v>Win</v>
      </c>
      <c r="AB1106" s="5" t="s">
        <v>98</v>
      </c>
      <c r="AC1106" s="5" t="s">
        <v>99</v>
      </c>
      <c r="AD1106" s="5" t="s">
        <v>614</v>
      </c>
      <c r="AE1106" s="5" t="s">
        <v>277</v>
      </c>
      <c r="AF1106" s="5" t="str">
        <f aca="false">IF(AD1106&lt;AE1106,AD1106,AE1106)</f>
        <v>Barbarian Barrel, Battle Ram, Giant Skeleton, Mother Witch, Royal Ghost, Vines, Wizard, Zappies</v>
      </c>
      <c r="AG1106" s="5" t="str">
        <f aca="false">IF(AD1106&lt;AE1106,AE1106,AD1106)</f>
        <v>Fire Spirit, Giant Snowball, Goblin Demolisher, Goblin Drill, Knight, Poison, Skeletons, Tesla</v>
      </c>
      <c r="AH1106" s="5" t="str">
        <f aca="false">IF(AD1106=AF1106,AA1106,IF(AA1106="Win","Loss",IF(AA1106="Loss","Win","Draw")))</f>
        <v>Win</v>
      </c>
      <c r="AI1106" s="5" t="s">
        <v>123</v>
      </c>
    </row>
    <row r="1107" customFormat="false" ht="15" hidden="false" customHeight="true" outlineLevel="0" collapsed="false">
      <c r="A1107" s="5" t="s">
        <v>3007</v>
      </c>
      <c r="B1107" s="5" t="n">
        <v>3</v>
      </c>
      <c r="C1107" s="5" t="s">
        <v>2185</v>
      </c>
      <c r="D1107" s="5" t="s">
        <v>2186</v>
      </c>
      <c r="E1107" s="5" t="s">
        <v>3008</v>
      </c>
      <c r="F1107" s="5" t="s">
        <v>3009</v>
      </c>
      <c r="G1107" s="5" t="s">
        <v>3012</v>
      </c>
      <c r="H1107" s="5" t="s">
        <v>1394</v>
      </c>
      <c r="I1107" s="5" t="s">
        <v>116</v>
      </c>
      <c r="J1107" s="5" t="s">
        <v>108</v>
      </c>
      <c r="K1107" s="5" t="s">
        <v>225</v>
      </c>
      <c r="L1107" s="5" t="s">
        <v>226</v>
      </c>
      <c r="M1107" s="5" t="s">
        <v>109</v>
      </c>
      <c r="N1107" s="5" t="s">
        <v>167</v>
      </c>
      <c r="O1107" s="5" t="s">
        <v>88</v>
      </c>
      <c r="P1107" s="5" t="s">
        <v>97</v>
      </c>
      <c r="Q1107" s="5" t="s">
        <v>287</v>
      </c>
      <c r="R1107" s="5" t="s">
        <v>145</v>
      </c>
      <c r="S1107" s="5" t="s">
        <v>169</v>
      </c>
      <c r="T1107" s="5" t="s">
        <v>149</v>
      </c>
      <c r="U1107" s="5" t="s">
        <v>112</v>
      </c>
      <c r="V1107" s="5" t="s">
        <v>94</v>
      </c>
      <c r="W1107" s="5" t="s">
        <v>365</v>
      </c>
      <c r="X1107" s="5" t="s">
        <v>148</v>
      </c>
      <c r="Y1107" s="5" t="n">
        <v>1</v>
      </c>
      <c r="Z1107" s="5" t="n">
        <v>0</v>
      </c>
      <c r="AA1107" s="5" t="str">
        <f aca="false">IF(Y1107&gt;Z1107,"Win",IF(Y1107&lt;Z1107,"Loss","Draw"))</f>
        <v>Win</v>
      </c>
      <c r="AB1107" s="5" t="s">
        <v>98</v>
      </c>
      <c r="AC1107" s="5" t="s">
        <v>99</v>
      </c>
      <c r="AD1107" s="5" t="s">
        <v>3013</v>
      </c>
      <c r="AE1107" s="5" t="s">
        <v>3014</v>
      </c>
      <c r="AF1107" s="5" t="str">
        <f aca="false">IF(AD1107&lt;AE1107,AD1107,AE1107)</f>
        <v>Archer Queen, Bats, Miner, Mortar, Poison, Ronin, Skeletons, The Log</v>
      </c>
      <c r="AG1107" s="5" t="str">
        <f aca="false">IF(AD1107&lt;AE1107,AE1107,AD1107)</f>
        <v>Arrows, Baby Dragon, Balloon, Fireball, Lava Hound, Phoenix, Tombstone, Valkyrie</v>
      </c>
      <c r="AH1107" s="5" t="str">
        <f aca="false">IF(AD1107=AF1107,AA1107,IF(AA1107="Win","Loss",IF(AA1107="Loss","Win","Draw")))</f>
        <v>Win</v>
      </c>
      <c r="AI1107" s="5" t="s">
        <v>123</v>
      </c>
    </row>
    <row r="1108" customFormat="false" ht="15" hidden="false" customHeight="true" outlineLevel="0" collapsed="false">
      <c r="A1108" s="5" t="s">
        <v>3015</v>
      </c>
      <c r="B1108" s="5" t="n">
        <v>1</v>
      </c>
      <c r="C1108" s="5" t="s">
        <v>2185</v>
      </c>
      <c r="D1108" s="5" t="s">
        <v>2186</v>
      </c>
      <c r="E1108" s="5" t="s">
        <v>3016</v>
      </c>
      <c r="F1108" s="5" t="s">
        <v>3017</v>
      </c>
      <c r="G1108" s="5" t="s">
        <v>3018</v>
      </c>
      <c r="H1108" s="5" t="s">
        <v>1394</v>
      </c>
      <c r="I1108" s="5" t="s">
        <v>239</v>
      </c>
      <c r="J1108" s="5" t="s">
        <v>180</v>
      </c>
      <c r="K1108" s="5" t="s">
        <v>92</v>
      </c>
      <c r="L1108" s="5" t="s">
        <v>202</v>
      </c>
      <c r="M1108" s="5" t="s">
        <v>227</v>
      </c>
      <c r="N1108" s="5" t="s">
        <v>327</v>
      </c>
      <c r="O1108" s="5" t="s">
        <v>257</v>
      </c>
      <c r="P1108" s="5" t="s">
        <v>91</v>
      </c>
      <c r="Q1108" s="5" t="s">
        <v>168</v>
      </c>
      <c r="R1108" s="5" t="s">
        <v>244</v>
      </c>
      <c r="S1108" s="5" t="s">
        <v>92</v>
      </c>
      <c r="T1108" s="5" t="s">
        <v>96</v>
      </c>
      <c r="U1108" s="5" t="s">
        <v>245</v>
      </c>
      <c r="V1108" s="5" t="s">
        <v>94</v>
      </c>
      <c r="W1108" s="5" t="s">
        <v>91</v>
      </c>
      <c r="X1108" s="5" t="s">
        <v>174</v>
      </c>
      <c r="Y1108" s="5" t="n">
        <v>1</v>
      </c>
      <c r="Z1108" s="5" t="n">
        <v>0</v>
      </c>
      <c r="AA1108" s="5" t="str">
        <f aca="false">IF(Y1108&gt;Z1108,"Win",IF(Y1108&lt;Z1108,"Loss","Draw"))</f>
        <v>Win</v>
      </c>
      <c r="AB1108" s="5" t="s">
        <v>98</v>
      </c>
      <c r="AC1108" s="5" t="s">
        <v>99</v>
      </c>
      <c r="AD1108" s="5" t="s">
        <v>614</v>
      </c>
      <c r="AE1108" s="5" t="s">
        <v>3019</v>
      </c>
      <c r="AF1108" s="5" t="str">
        <f aca="false">IF(AD1108&lt;AE1108,AD1108,AE1108)</f>
        <v>Barbarian Barrel, Battle Ram, Giant Skeleton, Mother Witch, Royal Ghost, Vines, Wizard, Zappies</v>
      </c>
      <c r="AG1108" s="5" t="str">
        <f aca="false">IF(AD1108&lt;AE1108,AE1108,AD1108)</f>
        <v>Barbarian Barrel, Fireball, Heal Spirit, Hunter, Ice Golem, Royal Ghost, Royal Hogs, Three Musketeers</v>
      </c>
      <c r="AH1108" s="5" t="str">
        <f aca="false">IF(AD1108=AF1108,AA1108,IF(AA1108="Win","Loss",IF(AA1108="Loss","Win","Draw")))</f>
        <v>Win</v>
      </c>
      <c r="AI1108" s="5" t="s">
        <v>123</v>
      </c>
    </row>
    <row r="1109" customFormat="false" ht="15" hidden="false" customHeight="true" outlineLevel="0" collapsed="false">
      <c r="A1109" s="5" t="s">
        <v>3015</v>
      </c>
      <c r="B1109" s="5" t="n">
        <v>2</v>
      </c>
      <c r="C1109" s="5" t="s">
        <v>2185</v>
      </c>
      <c r="D1109" s="5" t="s">
        <v>2186</v>
      </c>
      <c r="E1109" s="5" t="s">
        <v>3016</v>
      </c>
      <c r="F1109" s="5" t="s">
        <v>3017</v>
      </c>
      <c r="G1109" s="5" t="s">
        <v>3020</v>
      </c>
      <c r="H1109" s="5" t="s">
        <v>1394</v>
      </c>
      <c r="I1109" s="5" t="s">
        <v>168</v>
      </c>
      <c r="J1109" s="5" t="s">
        <v>83</v>
      </c>
      <c r="K1109" s="5" t="s">
        <v>82</v>
      </c>
      <c r="L1109" s="5" t="s">
        <v>144</v>
      </c>
      <c r="M1109" s="5" t="s">
        <v>87</v>
      </c>
      <c r="N1109" s="5" t="s">
        <v>143</v>
      </c>
      <c r="O1109" s="5" t="s">
        <v>167</v>
      </c>
      <c r="P1109" s="5" t="s">
        <v>154</v>
      </c>
      <c r="Q1109" s="5" t="s">
        <v>116</v>
      </c>
      <c r="R1109" s="5" t="s">
        <v>153</v>
      </c>
      <c r="S1109" s="5" t="s">
        <v>1087</v>
      </c>
      <c r="T1109" s="5" t="s">
        <v>119</v>
      </c>
      <c r="U1109" s="5" t="s">
        <v>154</v>
      </c>
      <c r="V1109" s="5" t="s">
        <v>117</v>
      </c>
      <c r="W1109" s="5" t="s">
        <v>97</v>
      </c>
      <c r="X1109" s="5" t="s">
        <v>112</v>
      </c>
      <c r="Y1109" s="5" t="n">
        <v>1</v>
      </c>
      <c r="Z1109" s="5" t="n">
        <v>2</v>
      </c>
      <c r="AA1109" s="5" t="str">
        <f aca="false">IF(Y1109&gt;Z1109,"Win",IF(Y1109&lt;Z1109,"Loss","Draw"))</f>
        <v>Loss</v>
      </c>
      <c r="AB1109" s="5" t="s">
        <v>98</v>
      </c>
      <c r="AC1109" s="5" t="s">
        <v>99</v>
      </c>
      <c r="AD1109" s="5" t="s">
        <v>920</v>
      </c>
      <c r="AE1109" s="5" t="s">
        <v>3021</v>
      </c>
      <c r="AF1109" s="5" t="str">
        <f aca="false">IF(AD1109&lt;AE1109,AD1109,AE1109)</f>
        <v>Archers, Berserker, Dark Prince, Ice Spirit, Lightning, Royal Hogs, Tesla, The Log</v>
      </c>
      <c r="AG1109" s="5" t="str">
        <f aca="false">IF(AD1109&lt;AE1109,AE1109,AD1109)</f>
        <v>Arrows, Cannon Cart, Goblinstein, Lightning, Minion Horde, Minions, Mortar, Skeletons</v>
      </c>
      <c r="AH1109" s="5" t="str">
        <f aca="false">IF(AD1109=AF1109,AA1109,IF(AA1109="Win","Loss",IF(AA1109="Loss","Win","Draw")))</f>
        <v>Loss</v>
      </c>
      <c r="AI1109" s="5" t="s">
        <v>123</v>
      </c>
    </row>
    <row r="1110" customFormat="false" ht="15" hidden="false" customHeight="true" outlineLevel="0" collapsed="false">
      <c r="A1110" s="5" t="s">
        <v>3015</v>
      </c>
      <c r="B1110" s="5" t="n">
        <v>3</v>
      </c>
      <c r="C1110" s="5" t="s">
        <v>2185</v>
      </c>
      <c r="D1110" s="5" t="s">
        <v>2186</v>
      </c>
      <c r="E1110" s="5" t="s">
        <v>3016</v>
      </c>
      <c r="F1110" s="5" t="s">
        <v>3017</v>
      </c>
      <c r="G1110" s="5" t="s">
        <v>3022</v>
      </c>
      <c r="H1110" s="5" t="s">
        <v>1394</v>
      </c>
      <c r="I1110" s="5" t="s">
        <v>210</v>
      </c>
      <c r="J1110" s="5" t="s">
        <v>199</v>
      </c>
      <c r="K1110" s="5" t="s">
        <v>169</v>
      </c>
      <c r="L1110" s="5" t="s">
        <v>112</v>
      </c>
      <c r="M1110" s="5" t="s">
        <v>86</v>
      </c>
      <c r="N1110" s="5" t="s">
        <v>393</v>
      </c>
      <c r="O1110" s="5" t="s">
        <v>231</v>
      </c>
      <c r="P1110" s="5" t="s">
        <v>607</v>
      </c>
      <c r="Q1110" s="5" t="s">
        <v>140</v>
      </c>
      <c r="R1110" s="5" t="s">
        <v>141</v>
      </c>
      <c r="S1110" s="5" t="s">
        <v>142</v>
      </c>
      <c r="T1110" s="5" t="s">
        <v>87</v>
      </c>
      <c r="U1110" s="5" t="s">
        <v>334</v>
      </c>
      <c r="V1110" s="5" t="s">
        <v>143</v>
      </c>
      <c r="W1110" s="5" t="s">
        <v>120</v>
      </c>
      <c r="X1110" s="5" t="s">
        <v>144</v>
      </c>
      <c r="Y1110" s="5" t="n">
        <v>1</v>
      </c>
      <c r="Z1110" s="5" t="n">
        <v>0</v>
      </c>
      <c r="AA1110" s="5" t="str">
        <f aca="false">IF(Y1110&gt;Z1110,"Win",IF(Y1110&lt;Z1110,"Loss","Draw"))</f>
        <v>Win</v>
      </c>
      <c r="AB1110" s="5" t="s">
        <v>98</v>
      </c>
      <c r="AC1110" s="5" t="s">
        <v>99</v>
      </c>
      <c r="AD1110" s="5" t="s">
        <v>3023</v>
      </c>
      <c r="AE1110" s="5" t="s">
        <v>3024</v>
      </c>
      <c r="AF1110" s="5" t="str">
        <f aca="false">IF(AD1110&lt;AE1110,AD1110,AE1110)</f>
        <v>Arrows, Baby Dragon, Electro Wizard, Goblin Curse, Goblin Demolisher, Golden Knight, Mega Knight, Ram Rider</v>
      </c>
      <c r="AG1110" s="5" t="str">
        <f aca="false">IF(AD1110&lt;AE1110,AE1110,AD1110)</f>
        <v>Berserker, Goblin Barrel, Ice Spirit, Magic Archer, Rocket, Royal Delivery, Tesla, Wall Breakers</v>
      </c>
      <c r="AH1110" s="5" t="str">
        <f aca="false">IF(AD1110=AF1110,AA1110,IF(AA1110="Win","Loss",IF(AA1110="Loss","Win","Draw")))</f>
        <v>Win</v>
      </c>
      <c r="AI1110" s="5" t="s">
        <v>123</v>
      </c>
    </row>
    <row r="1111" customFormat="false" ht="15" hidden="false" customHeight="true" outlineLevel="0" collapsed="false">
      <c r="A1111" s="5" t="s">
        <v>3025</v>
      </c>
      <c r="B1111" s="5" t="n">
        <v>1</v>
      </c>
      <c r="C1111" s="5" t="s">
        <v>2185</v>
      </c>
      <c r="D1111" s="5" t="s">
        <v>2186</v>
      </c>
      <c r="E1111" s="5" t="s">
        <v>268</v>
      </c>
      <c r="F1111" s="5" t="s">
        <v>269</v>
      </c>
      <c r="G1111" s="5" t="s">
        <v>212</v>
      </c>
      <c r="H1111" s="5" t="s">
        <v>1394</v>
      </c>
      <c r="I1111" s="5" t="s">
        <v>170</v>
      </c>
      <c r="J1111" s="5" t="s">
        <v>115</v>
      </c>
      <c r="K1111" s="5" t="s">
        <v>180</v>
      </c>
      <c r="L1111" s="5" t="s">
        <v>182</v>
      </c>
      <c r="M1111" s="5" t="s">
        <v>154</v>
      </c>
      <c r="N1111" s="5" t="s">
        <v>111</v>
      </c>
      <c r="O1111" s="5" t="s">
        <v>167</v>
      </c>
      <c r="P1111" s="5" t="s">
        <v>109</v>
      </c>
      <c r="Q1111" s="5" t="s">
        <v>114</v>
      </c>
      <c r="R1111" s="5" t="s">
        <v>115</v>
      </c>
      <c r="S1111" s="5" t="s">
        <v>116</v>
      </c>
      <c r="T1111" s="5" t="s">
        <v>176</v>
      </c>
      <c r="U1111" s="5" t="s">
        <v>118</v>
      </c>
      <c r="V1111" s="5" t="s">
        <v>93</v>
      </c>
      <c r="W1111" s="5" t="s">
        <v>109</v>
      </c>
      <c r="X1111" s="5" t="s">
        <v>94</v>
      </c>
      <c r="Y1111" s="5" t="n">
        <v>1</v>
      </c>
      <c r="Z1111" s="5" t="n">
        <v>0</v>
      </c>
      <c r="AA1111" s="5" t="str">
        <f aca="false">IF(Y1111&gt;Z1111,"Win",IF(Y1111&lt;Z1111,"Loss","Draw"))</f>
        <v>Win</v>
      </c>
      <c r="AB1111" s="5" t="s">
        <v>98</v>
      </c>
      <c r="AC1111" s="5" t="s">
        <v>99</v>
      </c>
      <c r="AD1111" s="5" t="s">
        <v>2187</v>
      </c>
      <c r="AE1111" s="5" t="s">
        <v>2129</v>
      </c>
      <c r="AF1111" s="5" t="str">
        <f aca="false">IF(AD1111&lt;AE1111,AD1111,AE1111)</f>
        <v>Cannon, Fire Spirit, Goblins, Hog Rider, Lightning, Ronin, The Log, Wizard</v>
      </c>
      <c r="AG1111" s="5" t="str">
        <f aca="false">IF(AD1111&lt;AE1111,AE1111,AD1111)</f>
        <v>Dart Goblin, Electro Spirit, Fireball, Goblins, Mortar, Rascals, Ronin, Skeleton Barrel</v>
      </c>
      <c r="AH1111" s="5" t="str">
        <f aca="false">IF(AD1111=AF1111,AA1111,IF(AA1111="Win","Loss",IF(AA1111="Loss","Win","Draw")))</f>
        <v>Win</v>
      </c>
      <c r="AI1111" s="5" t="s">
        <v>123</v>
      </c>
    </row>
    <row r="1112" customFormat="false" ht="15" hidden="false" customHeight="true" outlineLevel="0" collapsed="false">
      <c r="A1112" s="5" t="s">
        <v>3025</v>
      </c>
      <c r="B1112" s="5" t="n">
        <v>2</v>
      </c>
      <c r="C1112" s="5" t="s">
        <v>2185</v>
      </c>
      <c r="D1112" s="5" t="s">
        <v>2186</v>
      </c>
      <c r="E1112" s="5" t="s">
        <v>268</v>
      </c>
      <c r="F1112" s="5" t="s">
        <v>269</v>
      </c>
      <c r="G1112" s="5" t="s">
        <v>2188</v>
      </c>
      <c r="H1112" s="5" t="s">
        <v>1394</v>
      </c>
      <c r="I1112" s="5" t="s">
        <v>239</v>
      </c>
      <c r="J1112" s="5" t="s">
        <v>83</v>
      </c>
      <c r="K1112" s="5" t="s">
        <v>92</v>
      </c>
      <c r="L1112" s="5" t="s">
        <v>202</v>
      </c>
      <c r="M1112" s="5" t="s">
        <v>227</v>
      </c>
      <c r="N1112" s="5" t="s">
        <v>327</v>
      </c>
      <c r="O1112" s="5" t="s">
        <v>257</v>
      </c>
      <c r="P1112" s="5" t="s">
        <v>91</v>
      </c>
      <c r="Q1112" s="5" t="s">
        <v>209</v>
      </c>
      <c r="R1112" s="5" t="s">
        <v>145</v>
      </c>
      <c r="S1112" s="5" t="s">
        <v>181</v>
      </c>
      <c r="T1112" s="5" t="s">
        <v>110</v>
      </c>
      <c r="U1112" s="5" t="s">
        <v>113</v>
      </c>
      <c r="V1112" s="5" t="s">
        <v>84</v>
      </c>
      <c r="W1112" s="5" t="s">
        <v>226</v>
      </c>
      <c r="X1112" s="5" t="s">
        <v>112</v>
      </c>
      <c r="Y1112" s="5" t="n">
        <v>0</v>
      </c>
      <c r="Z1112" s="5" t="n">
        <v>1</v>
      </c>
      <c r="AA1112" s="5" t="str">
        <f aca="false">IF(Y1112&gt;Z1112,"Win",IF(Y1112&lt;Z1112,"Loss","Draw"))</f>
        <v>Loss</v>
      </c>
      <c r="AB1112" s="5" t="s">
        <v>98</v>
      </c>
      <c r="AC1112" s="5" t="s">
        <v>99</v>
      </c>
      <c r="AD1112" s="5" t="s">
        <v>2190</v>
      </c>
      <c r="AE1112" s="5" t="s">
        <v>2189</v>
      </c>
      <c r="AF1112" s="5" t="str">
        <f aca="false">IF(AD1112&lt;AE1112,AD1112,AE1112)</f>
        <v>Arrows, Balloon, Bomb Tower, Giant Snowball, Guards, Miner, Monk, Musketeer</v>
      </c>
      <c r="AG1112" s="5" t="str">
        <f aca="false">IF(AD1112&lt;AE1112,AE1112,AD1112)</f>
        <v>Barbarian Barrel, Battle Ram, Dark Prince, Giant Skeleton, Mother Witch, Royal Ghost, Vines, Zappies</v>
      </c>
      <c r="AH1112" s="5" t="str">
        <f aca="false">IF(AD1112=AF1112,AA1112,IF(AA1112="Win","Loss",IF(AA1112="Loss","Win","Draw")))</f>
        <v>Win</v>
      </c>
      <c r="AI1112" s="5" t="s">
        <v>123</v>
      </c>
    </row>
    <row r="1113" customFormat="false" ht="16.5" hidden="false" customHeight="true" outlineLevel="0" collapsed="false">
      <c r="A1113" s="5" t="s">
        <v>3026</v>
      </c>
      <c r="B1113" s="5" t="n">
        <v>1</v>
      </c>
      <c r="C1113" s="5" t="s">
        <v>2185</v>
      </c>
      <c r="D1113" s="5" t="s">
        <v>2186</v>
      </c>
      <c r="E1113" s="6" t="s">
        <v>3027</v>
      </c>
      <c r="F1113" s="5" t="s">
        <v>3028</v>
      </c>
      <c r="G1113" s="5" t="s">
        <v>3029</v>
      </c>
      <c r="H1113" s="5" t="s">
        <v>1394</v>
      </c>
      <c r="I1113" s="5" t="s">
        <v>239</v>
      </c>
      <c r="J1113" s="5" t="s">
        <v>180</v>
      </c>
      <c r="K1113" s="5" t="s">
        <v>92</v>
      </c>
      <c r="L1113" s="5" t="s">
        <v>202</v>
      </c>
      <c r="M1113" s="5" t="s">
        <v>227</v>
      </c>
      <c r="N1113" s="5" t="s">
        <v>327</v>
      </c>
      <c r="O1113" s="5" t="s">
        <v>257</v>
      </c>
      <c r="P1113" s="5" t="s">
        <v>91</v>
      </c>
      <c r="Q1113" s="5" t="s">
        <v>239</v>
      </c>
      <c r="R1113" s="5" t="s">
        <v>108</v>
      </c>
      <c r="S1113" s="5" t="s">
        <v>626</v>
      </c>
      <c r="T1113" s="5" t="s">
        <v>92</v>
      </c>
      <c r="U1113" s="5" t="s">
        <v>240</v>
      </c>
      <c r="V1113" s="5" t="s">
        <v>112</v>
      </c>
      <c r="W1113" s="5" t="s">
        <v>174</v>
      </c>
      <c r="X1113" s="5" t="s">
        <v>159</v>
      </c>
      <c r="Y1113" s="5" t="n">
        <v>1</v>
      </c>
      <c r="Z1113" s="5" t="n">
        <v>0</v>
      </c>
      <c r="AA1113" s="5" t="str">
        <f aca="false">IF(Y1113&gt;Z1113,"Win",IF(Y1113&lt;Z1113,"Loss","Draw"))</f>
        <v>Win</v>
      </c>
      <c r="AB1113" s="5" t="s">
        <v>98</v>
      </c>
      <c r="AC1113" s="5" t="s">
        <v>99</v>
      </c>
      <c r="AD1113" s="5" t="s">
        <v>614</v>
      </c>
      <c r="AE1113" s="5" t="s">
        <v>1868</v>
      </c>
      <c r="AF1113" s="5" t="str">
        <f aca="false">IF(AD1113&lt;AE1113,AD1113,AE1113)</f>
        <v>Archer Queen, Arrows, Bandit, Barbarians, Battle Ram, Elixir Collector, Heal Spirit, Royal Ghost</v>
      </c>
      <c r="AG1113" s="5" t="str">
        <f aca="false">IF(AD1113&lt;AE1113,AE1113,AD1113)</f>
        <v>Barbarian Barrel, Battle Ram, Giant Skeleton, Mother Witch, Royal Ghost, Vines, Wizard, Zappies</v>
      </c>
      <c r="AH1113" s="5" t="str">
        <f aca="false">IF(AD1113=AF1113,AA1113,IF(AA1113="Win","Loss",IF(AA1113="Loss","Win","Draw")))</f>
        <v>Loss</v>
      </c>
      <c r="AI1113" s="5" t="s">
        <v>123</v>
      </c>
    </row>
    <row r="1114" customFormat="false" ht="16.5" hidden="false" customHeight="true" outlineLevel="0" collapsed="false">
      <c r="A1114" s="5" t="s">
        <v>3026</v>
      </c>
      <c r="B1114" s="5" t="n">
        <v>2</v>
      </c>
      <c r="C1114" s="5" t="s">
        <v>2185</v>
      </c>
      <c r="D1114" s="5" t="s">
        <v>2186</v>
      </c>
      <c r="E1114" s="6" t="s">
        <v>3027</v>
      </c>
      <c r="F1114" s="5" t="s">
        <v>3028</v>
      </c>
      <c r="G1114" s="5" t="s">
        <v>3030</v>
      </c>
      <c r="H1114" s="5" t="s">
        <v>408</v>
      </c>
      <c r="I1114" s="5" t="s">
        <v>170</v>
      </c>
      <c r="J1114" s="5" t="s">
        <v>199</v>
      </c>
      <c r="K1114" s="5" t="s">
        <v>271</v>
      </c>
      <c r="L1114" s="5" t="s">
        <v>167</v>
      </c>
      <c r="M1114" s="5" t="s">
        <v>111</v>
      </c>
      <c r="N1114" s="5" t="s">
        <v>87</v>
      </c>
      <c r="O1114" s="5" t="s">
        <v>182</v>
      </c>
      <c r="P1114" s="5" t="s">
        <v>183</v>
      </c>
      <c r="Q1114" s="5" t="s">
        <v>195</v>
      </c>
      <c r="R1114" s="5" t="s">
        <v>181</v>
      </c>
      <c r="S1114" s="5" t="s">
        <v>132</v>
      </c>
      <c r="T1114" s="5" t="s">
        <v>93</v>
      </c>
      <c r="U1114" s="5" t="s">
        <v>89</v>
      </c>
      <c r="V1114" s="5" t="s">
        <v>154</v>
      </c>
      <c r="W1114" s="5" t="s">
        <v>90</v>
      </c>
      <c r="X1114" s="5" t="s">
        <v>91</v>
      </c>
      <c r="Y1114" s="5" t="n">
        <v>0</v>
      </c>
      <c r="Z1114" s="5" t="n">
        <v>1</v>
      </c>
      <c r="AA1114" s="5" t="str">
        <f aca="false">IF(Y1114&gt;Z1114,"Win",IF(Y1114&lt;Z1114,"Loss","Draw"))</f>
        <v>Loss</v>
      </c>
      <c r="AB1114" s="5" t="s">
        <v>98</v>
      </c>
      <c r="AC1114" s="5" t="s">
        <v>99</v>
      </c>
      <c r="AD1114" s="5" t="s">
        <v>3031</v>
      </c>
      <c r="AE1114" s="5" t="s">
        <v>3032</v>
      </c>
      <c r="AF1114" s="5" t="str">
        <f aca="false">IF(AD1114&lt;AE1114,AD1114,AE1114)</f>
        <v>Barbarian Barrel, Electro Spirit, Goblin Hut, Inferno Dragon, Lightning, Lumberjack, Monk, Royal Giant</v>
      </c>
      <c r="AG1114" s="5" t="str">
        <f aca="false">IF(AD1114&lt;AE1114,AE1114,AD1114)</f>
        <v>Berserker, Cannon, Earthquake, Fire Spirit, Firecracker, Golden Knight, Hog Rider, The Log</v>
      </c>
      <c r="AH1114" s="5" t="str">
        <f aca="false">IF(AD1114=AF1114,AA1114,IF(AA1114="Win","Loss",IF(AA1114="Loss","Win","Draw")))</f>
        <v>Win</v>
      </c>
      <c r="AI1114" s="5" t="s">
        <v>123</v>
      </c>
    </row>
    <row r="1115" customFormat="false" ht="16.5" hidden="false" customHeight="true" outlineLevel="0" collapsed="false">
      <c r="A1115" s="5" t="s">
        <v>3026</v>
      </c>
      <c r="B1115" s="5" t="n">
        <v>3</v>
      </c>
      <c r="C1115" s="5" t="s">
        <v>2185</v>
      </c>
      <c r="D1115" s="5" t="s">
        <v>2186</v>
      </c>
      <c r="E1115" s="6" t="s">
        <v>3027</v>
      </c>
      <c r="F1115" s="5" t="s">
        <v>3028</v>
      </c>
      <c r="G1115" s="5" t="s">
        <v>3033</v>
      </c>
      <c r="H1115" s="5" t="s">
        <v>1394</v>
      </c>
      <c r="I1115" s="5" t="s">
        <v>287</v>
      </c>
      <c r="J1115" s="5" t="s">
        <v>145</v>
      </c>
      <c r="K1115" s="5" t="s">
        <v>195</v>
      </c>
      <c r="L1115" s="5" t="s">
        <v>148</v>
      </c>
      <c r="M1115" s="5" t="s">
        <v>135</v>
      </c>
      <c r="N1115" s="5" t="s">
        <v>147</v>
      </c>
      <c r="O1115" s="5" t="s">
        <v>149</v>
      </c>
      <c r="P1115" s="5" t="s">
        <v>112</v>
      </c>
      <c r="Q1115" s="5" t="s">
        <v>210</v>
      </c>
      <c r="R1115" s="5" t="s">
        <v>199</v>
      </c>
      <c r="S1115" s="5" t="s">
        <v>135</v>
      </c>
      <c r="T1115" s="5" t="s">
        <v>147</v>
      </c>
      <c r="U1115" s="5" t="s">
        <v>87</v>
      </c>
      <c r="V1115" s="5" t="s">
        <v>109</v>
      </c>
      <c r="W1115" s="5" t="s">
        <v>94</v>
      </c>
      <c r="X1115" s="5" t="s">
        <v>182</v>
      </c>
      <c r="Y1115" s="5" t="n">
        <v>1</v>
      </c>
      <c r="Z1115" s="5" t="n">
        <v>2</v>
      </c>
      <c r="AA1115" s="5" t="str">
        <f aca="false">IF(Y1115&gt;Z1115,"Win",IF(Y1115&lt;Z1115,"Loss","Draw"))</f>
        <v>Loss</v>
      </c>
      <c r="AB1115" s="5" t="s">
        <v>98</v>
      </c>
      <c r="AC1115" s="5" t="s">
        <v>99</v>
      </c>
      <c r="AD1115" s="5" t="s">
        <v>3034</v>
      </c>
      <c r="AE1115" s="5" t="s">
        <v>3035</v>
      </c>
      <c r="AF1115" s="5" t="str">
        <f aca="false">IF(AD1115&lt;AE1115,AD1115,AE1115)</f>
        <v>Arrows, Balloon, Inferno Dragon, Lava Hound, Spirit Empress, Tombstone, Valkyrie, Zap</v>
      </c>
      <c r="AG1115" s="5" t="str">
        <f aca="false">IF(AD1115&lt;AE1115,AE1115,AD1115)</f>
        <v>Berserker, Fireball, Golden Knight, Hog Rider, Mega Knight, Ronin, Spirit Empress, Zap</v>
      </c>
      <c r="AH1115" s="5" t="str">
        <f aca="false">IF(AD1115=AF1115,AA1115,IF(AA1115="Win","Loss",IF(AA1115="Loss","Win","Draw")))</f>
        <v>Loss</v>
      </c>
      <c r="AI1115" s="5" t="s">
        <v>123</v>
      </c>
    </row>
    <row r="1116" customFormat="false" ht="15" hidden="false" customHeight="true" outlineLevel="0" collapsed="false">
      <c r="A1116" s="5" t="s">
        <v>3036</v>
      </c>
      <c r="B1116" s="5" t="n">
        <v>1</v>
      </c>
      <c r="C1116" s="5" t="s">
        <v>2185</v>
      </c>
      <c r="D1116" s="5" t="s">
        <v>2186</v>
      </c>
      <c r="E1116" s="5" t="s">
        <v>3037</v>
      </c>
      <c r="F1116" s="5" t="s">
        <v>3038</v>
      </c>
      <c r="G1116" s="5" t="s">
        <v>3039</v>
      </c>
      <c r="H1116" s="5" t="s">
        <v>1394</v>
      </c>
      <c r="I1116" s="5" t="s">
        <v>144</v>
      </c>
      <c r="J1116" s="5" t="s">
        <v>128</v>
      </c>
      <c r="K1116" s="5" t="s">
        <v>84</v>
      </c>
      <c r="L1116" s="5" t="s">
        <v>130</v>
      </c>
      <c r="M1116" s="5" t="s">
        <v>97</v>
      </c>
      <c r="N1116" s="5" t="s">
        <v>107</v>
      </c>
      <c r="O1116" s="5" t="s">
        <v>111</v>
      </c>
      <c r="P1116" s="5" t="s">
        <v>88</v>
      </c>
      <c r="Q1116" s="5" t="s">
        <v>144</v>
      </c>
      <c r="R1116" s="5" t="s">
        <v>232</v>
      </c>
      <c r="S1116" s="5" t="s">
        <v>293</v>
      </c>
      <c r="T1116" s="5" t="s">
        <v>88</v>
      </c>
      <c r="U1116" s="5" t="s">
        <v>107</v>
      </c>
      <c r="V1116" s="5" t="s">
        <v>84</v>
      </c>
      <c r="W1116" s="5" t="s">
        <v>111</v>
      </c>
      <c r="X1116" s="5" t="s">
        <v>110</v>
      </c>
      <c r="Y1116" s="5" t="n">
        <v>1</v>
      </c>
      <c r="Z1116" s="5" t="n">
        <v>0</v>
      </c>
      <c r="AA1116" s="5" t="str">
        <f aca="false">IF(Y1116&gt;Z1116,"Win",IF(Y1116&lt;Z1116,"Loss","Draw"))</f>
        <v>Win</v>
      </c>
      <c r="AB1116" s="5" t="s">
        <v>98</v>
      </c>
      <c r="AC1116" s="5" t="s">
        <v>99</v>
      </c>
      <c r="AD1116" s="5" t="s">
        <v>448</v>
      </c>
      <c r="AE1116" s="5" t="s">
        <v>3040</v>
      </c>
      <c r="AF1116" s="5" t="str">
        <f aca="false">IF(AD1116&lt;AE1116,AD1116,AE1116)</f>
        <v>Bomber, Fire Spirit, Giant Snowball, Goblin Drill, Knight, Poison, Skeletons, Tesla</v>
      </c>
      <c r="AG1116" s="5" t="str">
        <f aca="false">IF(AD1116&lt;AE1116,AE1116,AD1116)</f>
        <v>Fire Spirit, Furnace, Giant Snowball, Goblin Drill, Guards, Mighty Miner, Poison, Tesla</v>
      </c>
      <c r="AH1116" s="5" t="str">
        <f aca="false">IF(AD1116=AF1116,AA1116,IF(AA1116="Win","Loss",IF(AA1116="Loss","Win","Draw")))</f>
        <v>Win</v>
      </c>
      <c r="AI1116" s="5" t="s">
        <v>123</v>
      </c>
    </row>
    <row r="1117" customFormat="false" ht="15" hidden="false" customHeight="true" outlineLevel="0" collapsed="false">
      <c r="A1117" s="5" t="s">
        <v>3036</v>
      </c>
      <c r="B1117" s="5" t="n">
        <v>2</v>
      </c>
      <c r="C1117" s="5" t="s">
        <v>2185</v>
      </c>
      <c r="D1117" s="5" t="s">
        <v>2186</v>
      </c>
      <c r="E1117" s="5" t="s">
        <v>3037</v>
      </c>
      <c r="F1117" s="5" t="s">
        <v>3038</v>
      </c>
      <c r="G1117" s="5" t="s">
        <v>3041</v>
      </c>
      <c r="H1117" s="5" t="s">
        <v>1394</v>
      </c>
      <c r="I1117" s="5" t="s">
        <v>239</v>
      </c>
      <c r="J1117" s="5" t="s">
        <v>180</v>
      </c>
      <c r="K1117" s="5" t="s">
        <v>92</v>
      </c>
      <c r="L1117" s="5" t="s">
        <v>202</v>
      </c>
      <c r="M1117" s="5" t="s">
        <v>227</v>
      </c>
      <c r="N1117" s="5" t="s">
        <v>327</v>
      </c>
      <c r="O1117" s="5" t="s">
        <v>257</v>
      </c>
      <c r="P1117" s="5" t="s">
        <v>91</v>
      </c>
      <c r="Q1117" s="5" t="s">
        <v>168</v>
      </c>
      <c r="R1117" s="5" t="s">
        <v>244</v>
      </c>
      <c r="S1117" s="5" t="s">
        <v>92</v>
      </c>
      <c r="T1117" s="5" t="s">
        <v>245</v>
      </c>
      <c r="U1117" s="5" t="s">
        <v>96</v>
      </c>
      <c r="V1117" s="5" t="s">
        <v>94</v>
      </c>
      <c r="W1117" s="5" t="s">
        <v>91</v>
      </c>
      <c r="X1117" s="5" t="s">
        <v>174</v>
      </c>
      <c r="Y1117" s="5" t="n">
        <v>3</v>
      </c>
      <c r="Z1117" s="5" t="n">
        <v>0</v>
      </c>
      <c r="AA1117" s="5" t="str">
        <f aca="false">IF(Y1117&gt;Z1117,"Win",IF(Y1117&lt;Z1117,"Loss","Draw"))</f>
        <v>Win</v>
      </c>
      <c r="AB1117" s="5" t="s">
        <v>98</v>
      </c>
      <c r="AC1117" s="5" t="s">
        <v>99</v>
      </c>
      <c r="AD1117" s="5" t="s">
        <v>614</v>
      </c>
      <c r="AE1117" s="5" t="s">
        <v>3019</v>
      </c>
      <c r="AF1117" s="5" t="str">
        <f aca="false">IF(AD1117&lt;AE1117,AD1117,AE1117)</f>
        <v>Barbarian Barrel, Battle Ram, Giant Skeleton, Mother Witch, Royal Ghost, Vines, Wizard, Zappies</v>
      </c>
      <c r="AG1117" s="5" t="str">
        <f aca="false">IF(AD1117&lt;AE1117,AE1117,AD1117)</f>
        <v>Barbarian Barrel, Fireball, Heal Spirit, Hunter, Ice Golem, Royal Ghost, Royal Hogs, Three Musketeers</v>
      </c>
      <c r="AH1117" s="5" t="str">
        <f aca="false">IF(AD1117=AF1117,AA1117,IF(AA1117="Win","Loss",IF(AA1117="Loss","Win","Draw")))</f>
        <v>Win</v>
      </c>
      <c r="AI1117" s="5" t="s">
        <v>123</v>
      </c>
    </row>
    <row r="1118" customFormat="false" ht="15" hidden="false" customHeight="true" outlineLevel="0" collapsed="false">
      <c r="A1118" s="5" t="s">
        <v>3042</v>
      </c>
      <c r="B1118" s="5" t="n">
        <v>1</v>
      </c>
      <c r="C1118" s="5" t="s">
        <v>2185</v>
      </c>
      <c r="D1118" s="5" t="s">
        <v>2186</v>
      </c>
      <c r="E1118" s="5" t="s">
        <v>651</v>
      </c>
      <c r="F1118" s="5" t="s">
        <v>652</v>
      </c>
      <c r="G1118" s="5" t="s">
        <v>3043</v>
      </c>
      <c r="H1118" s="5" t="s">
        <v>1394</v>
      </c>
      <c r="I1118" s="5" t="s">
        <v>144</v>
      </c>
      <c r="J1118" s="5" t="s">
        <v>128</v>
      </c>
      <c r="K1118" s="5" t="s">
        <v>84</v>
      </c>
      <c r="L1118" s="5" t="s">
        <v>130</v>
      </c>
      <c r="M1118" s="5" t="s">
        <v>97</v>
      </c>
      <c r="N1118" s="5" t="s">
        <v>107</v>
      </c>
      <c r="O1118" s="5" t="s">
        <v>111</v>
      </c>
      <c r="P1118" s="5" t="s">
        <v>88</v>
      </c>
      <c r="Q1118" s="5" t="s">
        <v>82</v>
      </c>
      <c r="R1118" s="5" t="s">
        <v>83</v>
      </c>
      <c r="S1118" s="5" t="s">
        <v>144</v>
      </c>
      <c r="T1118" s="5" t="s">
        <v>85</v>
      </c>
      <c r="U1118" s="5" t="s">
        <v>88</v>
      </c>
      <c r="V1118" s="5" t="s">
        <v>97</v>
      </c>
      <c r="W1118" s="5" t="s">
        <v>111</v>
      </c>
      <c r="X1118" s="5" t="s">
        <v>91</v>
      </c>
      <c r="Y1118" s="5" t="n">
        <v>0</v>
      </c>
      <c r="Z1118" s="5" t="n">
        <v>1</v>
      </c>
      <c r="AA1118" s="5" t="str">
        <f aca="false">IF(Y1118&gt;Z1118,"Win",IF(Y1118&lt;Z1118,"Loss","Draw"))</f>
        <v>Loss</v>
      </c>
      <c r="AB1118" s="5" t="s">
        <v>98</v>
      </c>
      <c r="AC1118" s="5" t="s">
        <v>99</v>
      </c>
      <c r="AD1118" s="5" t="s">
        <v>448</v>
      </c>
      <c r="AE1118" s="5" t="s">
        <v>3044</v>
      </c>
      <c r="AF1118" s="5" t="str">
        <f aca="false">IF(AD1118&lt;AE1118,AD1118,AE1118)</f>
        <v>Archers, Barbarian Barrel, Dark Prince, Fire Spirit, Graveyard, Poison, Skeletons, Tesla</v>
      </c>
      <c r="AG1118" s="5" t="str">
        <f aca="false">IF(AD1118&lt;AE1118,AE1118,AD1118)</f>
        <v>Bomber, Fire Spirit, Giant Snowball, Goblin Drill, Knight, Poison, Skeletons, Tesla</v>
      </c>
      <c r="AH1118" s="5" t="str">
        <f aca="false">IF(AD1118=AF1118,AA1118,IF(AA1118="Win","Loss",IF(AA1118="Loss","Win","Draw")))</f>
        <v>Win</v>
      </c>
      <c r="AI1118" s="5" t="s">
        <v>123</v>
      </c>
    </row>
    <row r="1119" customFormat="false" ht="15" hidden="false" customHeight="true" outlineLevel="0" collapsed="false">
      <c r="A1119" s="5" t="s">
        <v>3042</v>
      </c>
      <c r="B1119" s="5" t="n">
        <v>2</v>
      </c>
      <c r="C1119" s="5" t="s">
        <v>2185</v>
      </c>
      <c r="D1119" s="5" t="s">
        <v>2186</v>
      </c>
      <c r="E1119" s="5" t="s">
        <v>651</v>
      </c>
      <c r="F1119" s="5" t="s">
        <v>652</v>
      </c>
      <c r="G1119" s="5" t="s">
        <v>3045</v>
      </c>
      <c r="H1119" s="5" t="s">
        <v>1394</v>
      </c>
      <c r="I1119" s="5" t="s">
        <v>116</v>
      </c>
      <c r="J1119" s="5" t="s">
        <v>108</v>
      </c>
      <c r="K1119" s="5" t="s">
        <v>225</v>
      </c>
      <c r="L1119" s="5" t="s">
        <v>226</v>
      </c>
      <c r="M1119" s="5" t="s">
        <v>109</v>
      </c>
      <c r="N1119" s="5" t="s">
        <v>167</v>
      </c>
      <c r="O1119" s="5" t="s">
        <v>94</v>
      </c>
      <c r="P1119" s="5" t="s">
        <v>143</v>
      </c>
      <c r="Q1119" s="5" t="s">
        <v>116</v>
      </c>
      <c r="R1119" s="5" t="s">
        <v>213</v>
      </c>
      <c r="S1119" s="5" t="s">
        <v>114</v>
      </c>
      <c r="T1119" s="5" t="s">
        <v>119</v>
      </c>
      <c r="U1119" s="5" t="s">
        <v>94</v>
      </c>
      <c r="V1119" s="5" t="s">
        <v>93</v>
      </c>
      <c r="W1119" s="5" t="s">
        <v>110</v>
      </c>
      <c r="X1119" s="5" t="s">
        <v>117</v>
      </c>
      <c r="Y1119" s="5" t="n">
        <v>0</v>
      </c>
      <c r="Z1119" s="5" t="n">
        <v>1</v>
      </c>
      <c r="AA1119" s="5" t="str">
        <f aca="false">IF(Y1119&gt;Z1119,"Win",IF(Y1119&lt;Z1119,"Loss","Draw"))</f>
        <v>Loss</v>
      </c>
      <c r="AB1119" s="5" t="s">
        <v>98</v>
      </c>
      <c r="AC1119" s="5" t="s">
        <v>99</v>
      </c>
      <c r="AD1119" s="5" t="s">
        <v>3046</v>
      </c>
      <c r="AE1119" s="5" t="s">
        <v>3047</v>
      </c>
      <c r="AF1119" s="5" t="str">
        <f aca="false">IF(AD1119&lt;AE1119,AD1119,AE1119)</f>
        <v>Archer Queen, Bats, Fireball, Ice Spirit, Miner, Mortar, Ronin, The Log</v>
      </c>
      <c r="AG1119" s="5" t="str">
        <f aca="false">IF(AD1119&lt;AE1119,AE1119,AD1119)</f>
        <v>Bowler, Cannon Cart, Electro Spirit, Fireball, Guards, Minions, Mortar, Skeleton Barrel</v>
      </c>
      <c r="AH1119" s="5" t="str">
        <f aca="false">IF(AD1119=AF1119,AA1119,IF(AA1119="Win","Loss",IF(AA1119="Loss","Win","Draw")))</f>
        <v>Loss</v>
      </c>
      <c r="AI1119" s="5" t="s">
        <v>123</v>
      </c>
    </row>
    <row r="1120" customFormat="false" ht="15" hidden="false" customHeight="true" outlineLevel="0" collapsed="false">
      <c r="A1120" s="5" t="s">
        <v>3048</v>
      </c>
      <c r="B1120" s="5" t="n">
        <v>1</v>
      </c>
      <c r="C1120" s="5" t="s">
        <v>2185</v>
      </c>
      <c r="D1120" s="5" t="s">
        <v>2186</v>
      </c>
      <c r="E1120" s="5" t="s">
        <v>3049</v>
      </c>
      <c r="F1120" s="5" t="s">
        <v>3050</v>
      </c>
      <c r="G1120" s="5" t="s">
        <v>3051</v>
      </c>
      <c r="H1120" s="5" t="s">
        <v>1394</v>
      </c>
      <c r="I1120" s="5" t="s">
        <v>168</v>
      </c>
      <c r="J1120" s="5" t="s">
        <v>83</v>
      </c>
      <c r="K1120" s="5" t="s">
        <v>82</v>
      </c>
      <c r="L1120" s="5" t="s">
        <v>144</v>
      </c>
      <c r="M1120" s="5" t="s">
        <v>87</v>
      </c>
      <c r="N1120" s="5" t="s">
        <v>143</v>
      </c>
      <c r="O1120" s="5" t="s">
        <v>167</v>
      </c>
      <c r="P1120" s="5" t="s">
        <v>154</v>
      </c>
      <c r="Q1120" s="5" t="s">
        <v>169</v>
      </c>
      <c r="R1120" s="5" t="s">
        <v>199</v>
      </c>
      <c r="S1120" s="5" t="s">
        <v>239</v>
      </c>
      <c r="T1120" s="5" t="s">
        <v>257</v>
      </c>
      <c r="U1120" s="5" t="s">
        <v>412</v>
      </c>
      <c r="V1120" s="5" t="s">
        <v>93</v>
      </c>
      <c r="W1120" s="5" t="s">
        <v>117</v>
      </c>
      <c r="X1120" s="5" t="s">
        <v>393</v>
      </c>
      <c r="Y1120" s="5" t="n">
        <v>1</v>
      </c>
      <c r="Z1120" s="5" t="n">
        <v>0</v>
      </c>
      <c r="AA1120" s="5" t="str">
        <f aca="false">IF(Y1120&gt;Z1120,"Win",IF(Y1120&lt;Z1120,"Loss","Draw"))</f>
        <v>Win</v>
      </c>
      <c r="AB1120" s="5" t="s">
        <v>98</v>
      </c>
      <c r="AC1120" s="5" t="s">
        <v>99</v>
      </c>
      <c r="AD1120" s="5" t="s">
        <v>920</v>
      </c>
      <c r="AE1120" s="5" t="s">
        <v>3052</v>
      </c>
      <c r="AF1120" s="5" t="str">
        <f aca="false">IF(AD1120&lt;AE1120,AD1120,AE1120)</f>
        <v>Archers, Berserker, Dark Prince, Ice Spirit, Lightning, Royal Hogs, Tesla, The Log</v>
      </c>
      <c r="AG1120" s="5" t="str">
        <f aca="false">IF(AD1120&lt;AE1120,AE1120,AD1120)</f>
        <v>Baby Dragon, Battle Ram, Electro Spirit, Electro Wizard, Golden Knight, Minions, P.E.K.K.A, Vines</v>
      </c>
      <c r="AH1120" s="5" t="str">
        <f aca="false">IF(AD1120=AF1120,AA1120,IF(AA1120="Win","Loss",IF(AA1120="Loss","Win","Draw")))</f>
        <v>Win</v>
      </c>
      <c r="AI1120" s="5" t="s">
        <v>123</v>
      </c>
    </row>
    <row r="1121" customFormat="false" ht="15" hidden="false" customHeight="true" outlineLevel="0" collapsed="false">
      <c r="A1121" s="5" t="s">
        <v>3048</v>
      </c>
      <c r="B1121" s="5" t="n">
        <v>2</v>
      </c>
      <c r="C1121" s="5" t="s">
        <v>2185</v>
      </c>
      <c r="D1121" s="5" t="s">
        <v>2186</v>
      </c>
      <c r="E1121" s="5" t="s">
        <v>3049</v>
      </c>
      <c r="F1121" s="5" t="s">
        <v>3050</v>
      </c>
      <c r="G1121" s="5" t="s">
        <v>3053</v>
      </c>
      <c r="H1121" s="5" t="s">
        <v>1394</v>
      </c>
      <c r="I1121" s="5" t="s">
        <v>200</v>
      </c>
      <c r="J1121" s="5" t="s">
        <v>91</v>
      </c>
      <c r="K1121" s="5" t="s">
        <v>132</v>
      </c>
      <c r="L1121" s="5" t="s">
        <v>174</v>
      </c>
      <c r="M1121" s="5" t="s">
        <v>94</v>
      </c>
      <c r="N1121" s="5" t="s">
        <v>93</v>
      </c>
      <c r="O1121" s="5" t="s">
        <v>90</v>
      </c>
      <c r="P1121" s="5" t="s">
        <v>365</v>
      </c>
      <c r="Q1121" s="5" t="s">
        <v>116</v>
      </c>
      <c r="R1121" s="5" t="s">
        <v>153</v>
      </c>
      <c r="S1121" s="5" t="s">
        <v>92</v>
      </c>
      <c r="T1121" s="5" t="s">
        <v>87</v>
      </c>
      <c r="U1121" s="5" t="s">
        <v>154</v>
      </c>
      <c r="V1121" s="5" t="s">
        <v>91</v>
      </c>
      <c r="W1121" s="5" t="s">
        <v>117</v>
      </c>
      <c r="X1121" s="5" t="s">
        <v>119</v>
      </c>
      <c r="Y1121" s="5" t="n">
        <v>1</v>
      </c>
      <c r="Z1121" s="5" t="n">
        <v>0</v>
      </c>
      <c r="AA1121" s="5" t="str">
        <f aca="false">IF(Y1121&gt;Z1121,"Win",IF(Y1121&lt;Z1121,"Loss","Draw"))</f>
        <v>Win</v>
      </c>
      <c r="AB1121" s="5" t="s">
        <v>98</v>
      </c>
      <c r="AC1121" s="5" t="s">
        <v>99</v>
      </c>
      <c r="AD1121" s="5" t="s">
        <v>488</v>
      </c>
      <c r="AE1121" s="5" t="s">
        <v>1999</v>
      </c>
      <c r="AF1121" s="5" t="str">
        <f aca="false">IF(AD1121&lt;AE1121,AD1121,AE1121)</f>
        <v>Barbarian Barrel, Berserker, Cannon Cart, Goblinstein, Lightning, Minions, Mortar, Royal Ghost</v>
      </c>
      <c r="AG1121" s="5" t="str">
        <f aca="false">IF(AD1121&lt;AE1121,AE1121,AD1121)</f>
        <v>Barbarian Barrel, Electro Spirit, Fireball, Goblin Cage, Heal Spirit, Lumberjack, Phoenix, Royal Giant</v>
      </c>
      <c r="AH1121" s="5" t="str">
        <f aca="false">IF(AD1121=AF1121,AA1121,IF(AA1121="Win","Loss",IF(AA1121="Loss","Win","Draw")))</f>
        <v>Loss</v>
      </c>
      <c r="AI1121" s="5" t="s">
        <v>123</v>
      </c>
    </row>
    <row r="1122" customFormat="false" ht="15" hidden="false" customHeight="true" outlineLevel="0" collapsed="false">
      <c r="A1122" s="5" t="s">
        <v>3054</v>
      </c>
      <c r="B1122" s="5" t="n">
        <v>1</v>
      </c>
      <c r="C1122" s="5" t="s">
        <v>2185</v>
      </c>
      <c r="D1122" s="5" t="s">
        <v>2186</v>
      </c>
      <c r="E1122" s="5" t="s">
        <v>3055</v>
      </c>
      <c r="F1122" s="5" t="s">
        <v>3056</v>
      </c>
      <c r="G1122" s="5" t="s">
        <v>574</v>
      </c>
      <c r="H1122" s="5" t="s">
        <v>1394</v>
      </c>
      <c r="I1122" s="5" t="s">
        <v>180</v>
      </c>
      <c r="J1122" s="5" t="s">
        <v>232</v>
      </c>
      <c r="K1122" s="5" t="s">
        <v>170</v>
      </c>
      <c r="L1122" s="5" t="s">
        <v>182</v>
      </c>
      <c r="M1122" s="5" t="s">
        <v>183</v>
      </c>
      <c r="N1122" s="5" t="s">
        <v>110</v>
      </c>
      <c r="O1122" s="5" t="s">
        <v>93</v>
      </c>
      <c r="P1122" s="5" t="s">
        <v>91</v>
      </c>
      <c r="Q1122" s="5" t="s">
        <v>168</v>
      </c>
      <c r="R1122" s="5" t="s">
        <v>108</v>
      </c>
      <c r="S1122" s="5" t="s">
        <v>170</v>
      </c>
      <c r="T1122" s="5" t="s">
        <v>97</v>
      </c>
      <c r="U1122" s="5" t="s">
        <v>143</v>
      </c>
      <c r="V1122" s="5" t="s">
        <v>167</v>
      </c>
      <c r="W1122" s="5" t="s">
        <v>183</v>
      </c>
      <c r="X1122" s="5" t="s">
        <v>120</v>
      </c>
      <c r="Y1122" s="5" t="n">
        <v>0</v>
      </c>
      <c r="Z1122" s="5" t="n">
        <v>1</v>
      </c>
      <c r="AA1122" s="5" t="str">
        <f aca="false">IF(Y1122&gt;Z1122,"Win",IF(Y1122&lt;Z1122,"Loss","Draw"))</f>
        <v>Loss</v>
      </c>
      <c r="AB1122" s="5" t="s">
        <v>98</v>
      </c>
      <c r="AC1122" s="5" t="s">
        <v>99</v>
      </c>
      <c r="AD1122" s="5" t="s">
        <v>3057</v>
      </c>
      <c r="AE1122" s="5" t="s">
        <v>770</v>
      </c>
      <c r="AF1122" s="5" t="str">
        <f aca="false">IF(AD1122&lt;AE1122,AD1122,AE1122)</f>
        <v>Archer Queen, Cannon, Earthquake, Ice Spirit, Royal Delivery, Royal Hogs, Skeletons, The Log</v>
      </c>
      <c r="AG1122" s="5" t="str">
        <f aca="false">IF(AD1122&lt;AE1122,AE1122,AD1122)</f>
        <v>Barbarian Barrel, Cannon, Earthquake, Electro Spirit, Guards, Hog Rider, Mighty Miner, Wizard</v>
      </c>
      <c r="AH1122" s="5" t="str">
        <f aca="false">IF(AD1122=AF1122,AA1122,IF(AA1122="Win","Loss",IF(AA1122="Loss","Win","Draw")))</f>
        <v>Win</v>
      </c>
      <c r="AI1122" s="5" t="s">
        <v>123</v>
      </c>
    </row>
    <row r="1123" customFormat="false" ht="15" hidden="false" customHeight="true" outlineLevel="0" collapsed="false">
      <c r="A1123" s="5" t="s">
        <v>3054</v>
      </c>
      <c r="B1123" s="5" t="n">
        <v>2</v>
      </c>
      <c r="C1123" s="5" t="s">
        <v>2185</v>
      </c>
      <c r="D1123" s="5" t="s">
        <v>2186</v>
      </c>
      <c r="E1123" s="5" t="s">
        <v>3055</v>
      </c>
      <c r="F1123" s="5" t="s">
        <v>3056</v>
      </c>
      <c r="G1123" s="5" t="s">
        <v>3058</v>
      </c>
      <c r="H1123" s="5" t="s">
        <v>81</v>
      </c>
      <c r="I1123" s="5" t="s">
        <v>144</v>
      </c>
      <c r="J1123" s="5" t="s">
        <v>128</v>
      </c>
      <c r="K1123" s="5" t="s">
        <v>84</v>
      </c>
      <c r="L1123" s="5" t="s">
        <v>86</v>
      </c>
      <c r="M1123" s="5" t="s">
        <v>87</v>
      </c>
      <c r="N1123" s="5" t="s">
        <v>107</v>
      </c>
      <c r="O1123" s="5" t="s">
        <v>111</v>
      </c>
      <c r="P1123" s="5" t="s">
        <v>88</v>
      </c>
      <c r="Q1123" s="5" t="s">
        <v>90</v>
      </c>
      <c r="R1123" s="5" t="s">
        <v>91</v>
      </c>
      <c r="S1123" s="5" t="s">
        <v>92</v>
      </c>
      <c r="T1123" s="5" t="s">
        <v>95</v>
      </c>
      <c r="U1123" s="5" t="s">
        <v>94</v>
      </c>
      <c r="V1123" s="5" t="s">
        <v>115</v>
      </c>
      <c r="W1123" s="5" t="s">
        <v>93</v>
      </c>
      <c r="X1123" s="5" t="s">
        <v>96</v>
      </c>
      <c r="Y1123" s="5" t="n">
        <v>0</v>
      </c>
      <c r="Z1123" s="5" t="n">
        <v>1</v>
      </c>
      <c r="AA1123" s="5" t="str">
        <f aca="false">IF(Y1123&gt;Z1123,"Win",IF(Y1123&lt;Z1123,"Loss","Draw"))</f>
        <v>Loss</v>
      </c>
      <c r="AB1123" s="5" t="s">
        <v>98</v>
      </c>
      <c r="AC1123" s="5" t="s">
        <v>99</v>
      </c>
      <c r="AD1123" s="5" t="s">
        <v>2551</v>
      </c>
      <c r="AE1123" s="5" t="s">
        <v>3059</v>
      </c>
      <c r="AF1123" s="5" t="str">
        <f aca="false">IF(AD1123&lt;AE1123,AD1123,AE1123)</f>
        <v>Barbarian Barrel, Electro Spirit, Fireball, Fisherman, Goblins, Hunter, Royal Ghost, Royal Giant</v>
      </c>
      <c r="AG1123" s="5" t="str">
        <f aca="false">IF(AD1123&lt;AE1123,AE1123,AD1123)</f>
        <v>Berserker, Fire Spirit, Giant Snowball, Goblin Demolisher, Goblin Drill, Knight, Poison, Tesla</v>
      </c>
      <c r="AH1123" s="5" t="str">
        <f aca="false">IF(AD1123=AF1123,AA1123,IF(AA1123="Win","Loss",IF(AA1123="Loss","Win","Draw")))</f>
        <v>Win</v>
      </c>
      <c r="AI1123" s="5" t="s">
        <v>123</v>
      </c>
    </row>
    <row r="1124" customFormat="false" ht="15" hidden="false" customHeight="true" outlineLevel="0" collapsed="false">
      <c r="A1124" s="5" t="s">
        <v>3060</v>
      </c>
      <c r="B1124" s="5" t="n">
        <v>1</v>
      </c>
      <c r="C1124" s="5" t="s">
        <v>369</v>
      </c>
      <c r="D1124" s="5" t="s">
        <v>370</v>
      </c>
      <c r="E1124" s="5" t="s">
        <v>871</v>
      </c>
      <c r="F1124" s="5" t="s">
        <v>872</v>
      </c>
      <c r="G1124" s="5" t="s">
        <v>2423</v>
      </c>
      <c r="H1124" s="5" t="s">
        <v>372</v>
      </c>
      <c r="I1124" s="5" t="s">
        <v>210</v>
      </c>
      <c r="J1124" s="5" t="s">
        <v>209</v>
      </c>
      <c r="K1124" s="5" t="s">
        <v>170</v>
      </c>
      <c r="L1124" s="5" t="s">
        <v>182</v>
      </c>
      <c r="M1124" s="5" t="s">
        <v>94</v>
      </c>
      <c r="N1124" s="5" t="s">
        <v>115</v>
      </c>
      <c r="O1124" s="5" t="s">
        <v>93</v>
      </c>
      <c r="P1124" s="5" t="s">
        <v>91</v>
      </c>
      <c r="Q1124" s="5" t="s">
        <v>142</v>
      </c>
      <c r="R1124" s="5" t="s">
        <v>141</v>
      </c>
      <c r="S1124" s="5" t="s">
        <v>140</v>
      </c>
      <c r="T1124" s="5" t="s">
        <v>287</v>
      </c>
      <c r="U1124" s="5" t="s">
        <v>143</v>
      </c>
      <c r="V1124" s="5" t="s">
        <v>87</v>
      </c>
      <c r="W1124" s="5" t="s">
        <v>144</v>
      </c>
      <c r="X1124" s="5" t="s">
        <v>120</v>
      </c>
      <c r="Y1124" s="5" t="n">
        <v>0</v>
      </c>
      <c r="Z1124" s="5" t="n">
        <v>1</v>
      </c>
      <c r="AA1124" s="5" t="str">
        <f aca="false">IF(Y1124&gt;Z1124,"Win",IF(Y1124&lt;Z1124,"Loss","Draw"))</f>
        <v>Loss</v>
      </c>
      <c r="AB1124" s="5" t="s">
        <v>98</v>
      </c>
      <c r="AC1124" s="5" t="s">
        <v>99</v>
      </c>
      <c r="AD1124" s="5" t="s">
        <v>2425</v>
      </c>
      <c r="AE1124" s="5" t="s">
        <v>2424</v>
      </c>
      <c r="AF1124" s="5" t="str">
        <f aca="false">IF(AD1124&lt;AE1124,AD1124,AE1124)</f>
        <v>Barbarian Barrel, Cannon, Electro Spirit, Fireball, Goblins, Hog Rider, Mega Knight, Musketeer</v>
      </c>
      <c r="AG1124" s="5" t="str">
        <f aca="false">IF(AD1124&lt;AE1124,AE1124,AD1124)</f>
        <v>Berserker, Goblin Barrel, Ice Spirit, Magic Archer, Royal Delivery, Tesla, Valkyrie, Wall Breakers</v>
      </c>
      <c r="AH1124" s="5" t="str">
        <f aca="false">IF(AD1124=AF1124,AA1124,IF(AA1124="Win","Loss",IF(AA1124="Loss","Win","Draw")))</f>
        <v>Loss</v>
      </c>
      <c r="AI1124" s="5" t="s">
        <v>102</v>
      </c>
    </row>
    <row r="1125" customFormat="false" ht="15" hidden="false" customHeight="true" outlineLevel="0" collapsed="false">
      <c r="A1125" s="5" t="s">
        <v>3061</v>
      </c>
      <c r="B1125" s="5" t="n">
        <v>1</v>
      </c>
      <c r="C1125" s="5" t="s">
        <v>369</v>
      </c>
      <c r="D1125" s="5" t="s">
        <v>370</v>
      </c>
      <c r="E1125" s="5" t="s">
        <v>829</v>
      </c>
      <c r="F1125" s="5" t="s">
        <v>830</v>
      </c>
      <c r="G1125" s="5" t="s">
        <v>3062</v>
      </c>
      <c r="H1125" s="5" t="s">
        <v>372</v>
      </c>
      <c r="I1125" s="5" t="s">
        <v>140</v>
      </c>
      <c r="J1125" s="5" t="s">
        <v>141</v>
      </c>
      <c r="K1125" s="5" t="s">
        <v>142</v>
      </c>
      <c r="L1125" s="5" t="s">
        <v>287</v>
      </c>
      <c r="M1125" s="5" t="s">
        <v>111</v>
      </c>
      <c r="N1125" s="5" t="s">
        <v>143</v>
      </c>
      <c r="O1125" s="5" t="s">
        <v>120</v>
      </c>
      <c r="P1125" s="5" t="s">
        <v>144</v>
      </c>
      <c r="Q1125" s="5" t="s">
        <v>114</v>
      </c>
      <c r="R1125" s="5" t="s">
        <v>115</v>
      </c>
      <c r="S1125" s="5" t="s">
        <v>116</v>
      </c>
      <c r="T1125" s="5" t="s">
        <v>119</v>
      </c>
      <c r="U1125" s="5" t="s">
        <v>94</v>
      </c>
      <c r="V1125" s="5" t="s">
        <v>117</v>
      </c>
      <c r="W1125" s="5" t="s">
        <v>118</v>
      </c>
      <c r="X1125" s="5" t="s">
        <v>91</v>
      </c>
      <c r="Y1125" s="5" t="n">
        <v>0</v>
      </c>
      <c r="Z1125" s="5" t="n">
        <v>1</v>
      </c>
      <c r="AA1125" s="5" t="str">
        <f aca="false">IF(Y1125&gt;Z1125,"Win",IF(Y1125&lt;Z1125,"Loss","Draw"))</f>
        <v>Loss</v>
      </c>
      <c r="AB1125" s="5" t="s">
        <v>98</v>
      </c>
      <c r="AC1125" s="5" t="s">
        <v>99</v>
      </c>
      <c r="AD1125" s="5" t="s">
        <v>924</v>
      </c>
      <c r="AE1125" s="5" t="s">
        <v>185</v>
      </c>
      <c r="AF1125" s="5" t="str">
        <f aca="false">IF(AD1125&lt;AE1125,AD1125,AE1125)</f>
        <v>Barbarian Barrel, Cannon Cart, Fireball, Goblins, Minions, Mortar, Rascals, Skeleton Barrel</v>
      </c>
      <c r="AG1125" s="5" t="str">
        <f aca="false">IF(AD1125&lt;AE1125,AE1125,AD1125)</f>
        <v>Fire Spirit, Goblin Barrel, Ice Spirit, Magic Archer, Royal Delivery, Tesla, Valkyrie, Wall Breakers</v>
      </c>
      <c r="AH1125" s="5" t="str">
        <f aca="false">IF(AD1125=AF1125,AA1125,IF(AA1125="Win","Loss",IF(AA1125="Loss","Win","Draw")))</f>
        <v>Win</v>
      </c>
      <c r="AI1125" s="5" t="s">
        <v>102</v>
      </c>
    </row>
    <row r="1126" customFormat="false" ht="15" hidden="false" customHeight="true" outlineLevel="0" collapsed="false">
      <c r="A1126" s="5" t="s">
        <v>3061</v>
      </c>
      <c r="B1126" s="5" t="n">
        <v>2</v>
      </c>
      <c r="C1126" s="5" t="s">
        <v>369</v>
      </c>
      <c r="D1126" s="5" t="s">
        <v>370</v>
      </c>
      <c r="E1126" s="5" t="s">
        <v>829</v>
      </c>
      <c r="F1126" s="5" t="s">
        <v>830</v>
      </c>
      <c r="G1126" s="5" t="s">
        <v>3063</v>
      </c>
      <c r="H1126" s="5" t="s">
        <v>372</v>
      </c>
      <c r="I1126" s="5" t="s">
        <v>209</v>
      </c>
      <c r="J1126" s="5" t="s">
        <v>149</v>
      </c>
      <c r="K1126" s="5" t="s">
        <v>128</v>
      </c>
      <c r="L1126" s="5" t="s">
        <v>85</v>
      </c>
      <c r="M1126" s="5" t="s">
        <v>88</v>
      </c>
      <c r="N1126" s="5" t="s">
        <v>146</v>
      </c>
      <c r="O1126" s="5" t="s">
        <v>97</v>
      </c>
      <c r="P1126" s="5" t="s">
        <v>84</v>
      </c>
      <c r="Q1126" s="5" t="s">
        <v>170</v>
      </c>
      <c r="R1126" s="5" t="s">
        <v>232</v>
      </c>
      <c r="S1126" s="5" t="s">
        <v>168</v>
      </c>
      <c r="T1126" s="5" t="s">
        <v>97</v>
      </c>
      <c r="U1126" s="5" t="s">
        <v>227</v>
      </c>
      <c r="V1126" s="5" t="s">
        <v>154</v>
      </c>
      <c r="W1126" s="5" t="s">
        <v>93</v>
      </c>
      <c r="X1126" s="5" t="s">
        <v>120</v>
      </c>
      <c r="Y1126" s="5" t="n">
        <v>0</v>
      </c>
      <c r="Z1126" s="5" t="n">
        <v>1</v>
      </c>
      <c r="AA1126" s="5" t="str">
        <f aca="false">IF(Y1126&gt;Z1126,"Win",IF(Y1126&lt;Z1126,"Loss","Draw"))</f>
        <v>Loss</v>
      </c>
      <c r="AB1126" s="5" t="s">
        <v>98</v>
      </c>
      <c r="AC1126" s="5" t="s">
        <v>99</v>
      </c>
      <c r="AD1126" s="5" t="s">
        <v>1600</v>
      </c>
      <c r="AE1126" s="5" t="s">
        <v>3064</v>
      </c>
      <c r="AF1126" s="5" t="str">
        <f aca="false">IF(AD1126&lt;AE1126,AD1126,AE1126)</f>
        <v>Cannon, Electro Spirit, Lightning, Mighty Miner, Mother Witch, Royal Delivery, Royal Hogs, Skeletons</v>
      </c>
      <c r="AG1126" s="5" t="str">
        <f aca="false">IF(AD1126&lt;AE1126,AE1126,AD1126)</f>
        <v>Giant Snowball, Graveyard, Knight, Musketeer, Poison, Skeleton Dragons, Skeletons, Tombstone</v>
      </c>
      <c r="AH1126" s="5" t="str">
        <f aca="false">IF(AD1126=AF1126,AA1126,IF(AA1126="Win","Loss",IF(AA1126="Loss","Win","Draw")))</f>
        <v>Win</v>
      </c>
      <c r="AI1126" s="5" t="s">
        <v>102</v>
      </c>
    </row>
    <row r="1127" customFormat="false" ht="15" hidden="false" customHeight="true" outlineLevel="0" collapsed="false">
      <c r="A1127" s="5" t="s">
        <v>3061</v>
      </c>
      <c r="B1127" s="5" t="n">
        <v>3</v>
      </c>
      <c r="C1127" s="5" t="s">
        <v>369</v>
      </c>
      <c r="D1127" s="5" t="s">
        <v>370</v>
      </c>
      <c r="E1127" s="5" t="s">
        <v>829</v>
      </c>
      <c r="F1127" s="5" t="s">
        <v>830</v>
      </c>
      <c r="G1127" s="5" t="s">
        <v>3065</v>
      </c>
      <c r="H1127" s="5" t="s">
        <v>372</v>
      </c>
      <c r="I1127" s="5" t="s">
        <v>169</v>
      </c>
      <c r="J1127" s="5" t="s">
        <v>199</v>
      </c>
      <c r="K1127" s="5" t="s">
        <v>200</v>
      </c>
      <c r="L1127" s="5" t="s">
        <v>136</v>
      </c>
      <c r="M1127" s="5" t="s">
        <v>154</v>
      </c>
      <c r="N1127" s="5" t="s">
        <v>191</v>
      </c>
      <c r="O1127" s="5" t="s">
        <v>336</v>
      </c>
      <c r="P1127" s="5" t="s">
        <v>91</v>
      </c>
      <c r="Q1127" s="5" t="s">
        <v>140</v>
      </c>
      <c r="R1127" s="5" t="s">
        <v>141</v>
      </c>
      <c r="S1127" s="5" t="s">
        <v>142</v>
      </c>
      <c r="T1127" s="5" t="s">
        <v>111</v>
      </c>
      <c r="U1127" s="5" t="s">
        <v>143</v>
      </c>
      <c r="V1127" s="5" t="s">
        <v>167</v>
      </c>
      <c r="W1127" s="5" t="s">
        <v>109</v>
      </c>
      <c r="X1127" s="5" t="s">
        <v>129</v>
      </c>
      <c r="Y1127" s="5" t="n">
        <v>0</v>
      </c>
      <c r="Z1127" s="5" t="n">
        <v>1</v>
      </c>
      <c r="AA1127" s="5" t="str">
        <f aca="false">IF(Y1127&gt;Z1127,"Win",IF(Y1127&lt;Z1127,"Loss","Draw"))</f>
        <v>Loss</v>
      </c>
      <c r="AB1127" s="5" t="s">
        <v>98</v>
      </c>
      <c r="AC1127" s="5" t="s">
        <v>99</v>
      </c>
      <c r="AD1127" s="5" t="s">
        <v>778</v>
      </c>
      <c r="AE1127" s="5" t="s">
        <v>3066</v>
      </c>
      <c r="AF1127" s="5" t="str">
        <f aca="false">IF(AD1127&lt;AE1127,AD1127,AE1127)</f>
        <v>Baby Dragon, Barbarian Barrel, Goblin Cage, Golden Knight, Golem, Ice Wizard, Lightning, Tornado</v>
      </c>
      <c r="AG1127" s="5" t="str">
        <f aca="false">IF(AD1127&lt;AE1127,AE1127,AD1127)</f>
        <v>Fire Spirit, Goblin Barrel, Ice Spirit, Inferno Tower, Magic Archer, Ronin, The Log, Wall Breakers</v>
      </c>
      <c r="AH1127" s="5" t="str">
        <f aca="false">IF(AD1127=AF1127,AA1127,IF(AA1127="Win","Loss",IF(AA1127="Loss","Win","Draw")))</f>
        <v>Loss</v>
      </c>
      <c r="AI1127" s="5" t="s">
        <v>102</v>
      </c>
    </row>
    <row r="1128" customFormat="false" ht="15" hidden="false" customHeight="true" outlineLevel="0" collapsed="false">
      <c r="A1128" s="7" t="s">
        <v>3067</v>
      </c>
      <c r="B1128" s="7" t="n">
        <v>1</v>
      </c>
      <c r="C1128" s="7" t="s">
        <v>369</v>
      </c>
      <c r="D1128" s="7" t="s">
        <v>370</v>
      </c>
      <c r="E1128" s="7" t="s">
        <v>829</v>
      </c>
      <c r="F1128" s="7" t="s">
        <v>830</v>
      </c>
      <c r="G1128" s="7" t="s">
        <v>3068</v>
      </c>
      <c r="H1128" s="7" t="s">
        <v>372</v>
      </c>
      <c r="I1128" s="7" t="s">
        <v>168</v>
      </c>
      <c r="J1128" s="7" t="s">
        <v>83</v>
      </c>
      <c r="K1128" s="7" t="s">
        <v>82</v>
      </c>
      <c r="L1128" s="7" t="s">
        <v>87</v>
      </c>
      <c r="M1128" s="7" t="s">
        <v>154</v>
      </c>
      <c r="N1128" s="7" t="s">
        <v>143</v>
      </c>
      <c r="O1128" s="7" t="s">
        <v>167</v>
      </c>
      <c r="P1128" s="7" t="s">
        <v>144</v>
      </c>
      <c r="Q1128" s="7" t="s">
        <v>92</v>
      </c>
      <c r="R1128" s="7" t="s">
        <v>91</v>
      </c>
      <c r="S1128" s="7" t="s">
        <v>90</v>
      </c>
      <c r="T1128" s="7" t="s">
        <v>97</v>
      </c>
      <c r="U1128" s="7" t="s">
        <v>95</v>
      </c>
      <c r="V1128" s="7" t="s">
        <v>96</v>
      </c>
      <c r="W1128" s="7" t="s">
        <v>94</v>
      </c>
      <c r="X1128" s="7" t="s">
        <v>93</v>
      </c>
      <c r="Y1128" s="7" t="n">
        <v>1</v>
      </c>
      <c r="Z1128" s="7" t="n">
        <v>0</v>
      </c>
      <c r="AA1128" s="7" t="str">
        <f aca="false">IF(Y1128&gt;Z1128,"Win",IF(Y1128&lt;Z1128,"Loss","Draw"))</f>
        <v>Win</v>
      </c>
      <c r="AB1128" s="7" t="s">
        <v>99</v>
      </c>
      <c r="AC1128" s="7" t="s">
        <v>99</v>
      </c>
      <c r="AD1128" s="7" t="s">
        <v>920</v>
      </c>
      <c r="AE1128" s="7" t="s">
        <v>101</v>
      </c>
      <c r="AF1128" s="7" t="str">
        <f aca="false">IF(AD1128&lt;AE1128,AD1128,AE1128)</f>
        <v>Archers, Berserker, Dark Prince, Ice Spirit, Lightning, Royal Hogs, Tesla, The Log</v>
      </c>
      <c r="AG1128" s="7" t="str">
        <f aca="false">IF(AD1128&lt;AE1128,AE1128,AD1128)</f>
        <v>Barbarian Barrel, Electro Spirit, Fireball, Fisherman, Hunter, Royal Ghost, Royal Giant, Skeletons</v>
      </c>
      <c r="AH1128" s="7" t="str">
        <f aca="false">IF(AD1128=AF1128,AA1128,IF(AA1128="Win","Loss",IF(AA1128="Loss","Win","Draw")))</f>
        <v>Win</v>
      </c>
      <c r="AI1128" s="7" t="s">
        <v>102</v>
      </c>
    </row>
    <row r="1129" customFormat="false" ht="15" hidden="false" customHeight="true" outlineLevel="0" collapsed="false">
      <c r="A1129" s="7" t="s">
        <v>3067</v>
      </c>
      <c r="B1129" s="7" t="n">
        <v>2</v>
      </c>
      <c r="C1129" s="7" t="s">
        <v>369</v>
      </c>
      <c r="D1129" s="7" t="s">
        <v>370</v>
      </c>
      <c r="E1129" s="7" t="s">
        <v>829</v>
      </c>
      <c r="F1129" s="7" t="s">
        <v>830</v>
      </c>
      <c r="G1129" s="7" t="s">
        <v>3069</v>
      </c>
      <c r="H1129" s="7" t="s">
        <v>372</v>
      </c>
      <c r="I1129" s="7" t="s">
        <v>107</v>
      </c>
      <c r="J1129" s="7" t="s">
        <v>108</v>
      </c>
      <c r="K1129" s="7" t="s">
        <v>84</v>
      </c>
      <c r="L1129" s="7" t="s">
        <v>109</v>
      </c>
      <c r="M1129" s="7" t="s">
        <v>88</v>
      </c>
      <c r="N1129" s="7" t="s">
        <v>111</v>
      </c>
      <c r="O1129" s="7" t="s">
        <v>97</v>
      </c>
      <c r="P1129" s="7" t="s">
        <v>113</v>
      </c>
      <c r="Q1129" s="7" t="s">
        <v>107</v>
      </c>
      <c r="R1129" s="7" t="s">
        <v>115</v>
      </c>
      <c r="S1129" s="7" t="s">
        <v>84</v>
      </c>
      <c r="T1129" s="7" t="s">
        <v>89</v>
      </c>
      <c r="U1129" s="7" t="s">
        <v>111</v>
      </c>
      <c r="V1129" s="7" t="s">
        <v>109</v>
      </c>
      <c r="W1129" s="7" t="s">
        <v>176</v>
      </c>
      <c r="X1129" s="7" t="s">
        <v>140</v>
      </c>
      <c r="Y1129" s="7" t="n">
        <v>0</v>
      </c>
      <c r="Z1129" s="7" t="n">
        <v>1</v>
      </c>
      <c r="AA1129" s="7" t="str">
        <f aca="false">IF(Y1129&gt;Z1129,"Win",IF(Y1129&lt;Z1129,"Loss","Draw"))</f>
        <v>Loss</v>
      </c>
      <c r="AB1129" s="7" t="s">
        <v>99</v>
      </c>
      <c r="AC1129" s="7" t="s">
        <v>99</v>
      </c>
      <c r="AD1129" s="7" t="s">
        <v>714</v>
      </c>
      <c r="AE1129" s="7" t="s">
        <v>3070</v>
      </c>
      <c r="AF1129" s="7" t="str">
        <f aca="false">IF(AD1129&lt;AE1129,AD1129,AE1129)</f>
        <v>Archer Queen, Bomb Tower, Fire Spirit, Giant Snowball, Goblin Drill, Poison, Ronin, Skeletons</v>
      </c>
      <c r="AG1129" s="7" t="str">
        <f aca="false">IF(AD1129&lt;AE1129,AE1129,AD1129)</f>
        <v>Dart Goblin, Fire Spirit, Giant Snowball, Goblin Drill, Goblin Hut, Goblins, Ronin, Wall Breakers</v>
      </c>
      <c r="AH1129" s="7" t="str">
        <f aca="false">IF(AD1129=AF1129,AA1129,IF(AA1129="Win","Loss",IF(AA1129="Loss","Win","Draw")))</f>
        <v>Loss</v>
      </c>
      <c r="AI1129" s="7" t="s">
        <v>102</v>
      </c>
    </row>
    <row r="1130" customFormat="false" ht="15" hidden="false" customHeight="true" outlineLevel="0" collapsed="false">
      <c r="A1130" s="7" t="s">
        <v>3067</v>
      </c>
      <c r="B1130" s="7" t="n">
        <v>3</v>
      </c>
      <c r="C1130" s="7" t="s">
        <v>369</v>
      </c>
      <c r="D1130" s="7" t="s">
        <v>370</v>
      </c>
      <c r="E1130" s="7" t="s">
        <v>829</v>
      </c>
      <c r="F1130" s="7" t="s">
        <v>830</v>
      </c>
      <c r="G1130" s="7" t="s">
        <v>3071</v>
      </c>
      <c r="H1130" s="7" t="s">
        <v>372</v>
      </c>
      <c r="I1130" s="7" t="s">
        <v>210</v>
      </c>
      <c r="J1130" s="7" t="s">
        <v>141</v>
      </c>
      <c r="K1130" s="7" t="s">
        <v>170</v>
      </c>
      <c r="L1130" s="7" t="s">
        <v>182</v>
      </c>
      <c r="M1130" s="7" t="s">
        <v>94</v>
      </c>
      <c r="N1130" s="7" t="s">
        <v>115</v>
      </c>
      <c r="O1130" s="7" t="s">
        <v>93</v>
      </c>
      <c r="P1130" s="7" t="s">
        <v>91</v>
      </c>
      <c r="Q1130" s="7" t="s">
        <v>144</v>
      </c>
      <c r="R1130" s="7" t="s">
        <v>108</v>
      </c>
      <c r="S1130" s="7" t="s">
        <v>287</v>
      </c>
      <c r="T1130" s="7" t="s">
        <v>87</v>
      </c>
      <c r="U1130" s="7" t="s">
        <v>143</v>
      </c>
      <c r="V1130" s="7" t="s">
        <v>182</v>
      </c>
      <c r="W1130" s="7" t="s">
        <v>183</v>
      </c>
      <c r="X1130" s="7" t="s">
        <v>167</v>
      </c>
      <c r="Y1130" s="7" t="n">
        <v>1</v>
      </c>
      <c r="Z1130" s="7" t="n">
        <v>0</v>
      </c>
      <c r="AA1130" s="7" t="str">
        <f aca="false">IF(Y1130&gt;Z1130,"Win",IF(Y1130&lt;Z1130,"Loss","Draw"))</f>
        <v>Win</v>
      </c>
      <c r="AB1130" s="7" t="s">
        <v>99</v>
      </c>
      <c r="AC1130" s="7" t="s">
        <v>99</v>
      </c>
      <c r="AD1130" s="7" t="s">
        <v>3072</v>
      </c>
      <c r="AE1130" s="7" t="s">
        <v>3073</v>
      </c>
      <c r="AF1130" s="7" t="str">
        <f aca="false">IF(AD1130&lt;AE1130,AD1130,AE1130)</f>
        <v>Archer Queen, Berserker, Earthquake, Hog Rider, Ice Spirit, Tesla, The Log, Valkyrie</v>
      </c>
      <c r="AG1130" s="7" t="str">
        <f aca="false">IF(AD1130&lt;AE1130,AE1130,AD1130)</f>
        <v>Barbarian Barrel, Cannon, Electro Spirit, Fireball, Goblins, Hog Rider, Magic Archer, Mega Knight</v>
      </c>
      <c r="AH1130" s="7" t="str">
        <f aca="false">IF(AD1130=AF1130,AA1130,IF(AA1130="Win","Loss",IF(AA1130="Loss","Win","Draw")))</f>
        <v>Loss</v>
      </c>
      <c r="AI1130" s="7" t="s">
        <v>102</v>
      </c>
    </row>
    <row r="1131" customFormat="false" ht="15" hidden="false" customHeight="true" outlineLevel="0" collapsed="false">
      <c r="A1131" s="7" t="s">
        <v>3074</v>
      </c>
      <c r="B1131" s="7" t="n">
        <v>1</v>
      </c>
      <c r="C1131" s="7" t="s">
        <v>369</v>
      </c>
      <c r="D1131" s="7" t="s">
        <v>370</v>
      </c>
      <c r="E1131" s="7" t="s">
        <v>829</v>
      </c>
      <c r="F1131" s="7" t="s">
        <v>830</v>
      </c>
      <c r="G1131" s="7" t="s">
        <v>3075</v>
      </c>
      <c r="H1131" s="7" t="s">
        <v>372</v>
      </c>
      <c r="I1131" s="7" t="s">
        <v>132</v>
      </c>
      <c r="J1131" s="7" t="s">
        <v>91</v>
      </c>
      <c r="K1131" s="7" t="s">
        <v>200</v>
      </c>
      <c r="L1131" s="7" t="s">
        <v>90</v>
      </c>
      <c r="M1131" s="7" t="s">
        <v>365</v>
      </c>
      <c r="N1131" s="7" t="s">
        <v>94</v>
      </c>
      <c r="O1131" s="7" t="s">
        <v>93</v>
      </c>
      <c r="P1131" s="7" t="s">
        <v>174</v>
      </c>
      <c r="Q1131" s="7" t="s">
        <v>107</v>
      </c>
      <c r="R1131" s="7" t="s">
        <v>232</v>
      </c>
      <c r="S1131" s="7" t="s">
        <v>84</v>
      </c>
      <c r="T1131" s="7" t="s">
        <v>86</v>
      </c>
      <c r="U1131" s="7" t="s">
        <v>88</v>
      </c>
      <c r="V1131" s="7" t="s">
        <v>82</v>
      </c>
      <c r="W1131" s="7" t="s">
        <v>89</v>
      </c>
      <c r="X1131" s="7" t="s">
        <v>97</v>
      </c>
      <c r="Y1131" s="7" t="n">
        <v>0</v>
      </c>
      <c r="Z1131" s="7" t="n">
        <v>1</v>
      </c>
      <c r="AA1131" s="7" t="str">
        <f aca="false">IF(Y1131&gt;Z1131,"Win",IF(Y1131&lt;Z1131,"Loss","Draw"))</f>
        <v>Loss</v>
      </c>
      <c r="AB1131" s="7" t="s">
        <v>99</v>
      </c>
      <c r="AC1131" s="7" t="s">
        <v>99</v>
      </c>
      <c r="AD1131" s="7" t="s">
        <v>488</v>
      </c>
      <c r="AE1131" s="7" t="s">
        <v>3076</v>
      </c>
      <c r="AF1131" s="7" t="str">
        <f aca="false">IF(AD1131&lt;AE1131,AD1131,AE1131)</f>
        <v>Archers, Giant Snowball, Goblin Demolisher, Goblin Drill, Goblin Hut, Mighty Miner, Poison, Skeletons</v>
      </c>
      <c r="AG1131" s="7" t="str">
        <f aca="false">IF(AD1131&lt;AE1131,AE1131,AD1131)</f>
        <v>Barbarian Barrel, Electro Spirit, Fireball, Goblin Cage, Heal Spirit, Lumberjack, Phoenix, Royal Giant</v>
      </c>
      <c r="AH1131" s="7" t="str">
        <f aca="false">IF(AD1131=AF1131,AA1131,IF(AA1131="Win","Loss",IF(AA1131="Loss","Win","Draw")))</f>
        <v>Win</v>
      </c>
      <c r="AI1131" s="7" t="s">
        <v>102</v>
      </c>
    </row>
    <row r="1132" customFormat="false" ht="15" hidden="false" customHeight="true" outlineLevel="0" collapsed="false">
      <c r="A1132" s="7" t="s">
        <v>3074</v>
      </c>
      <c r="B1132" s="7" t="n">
        <v>2</v>
      </c>
      <c r="C1132" s="7" t="s">
        <v>369</v>
      </c>
      <c r="D1132" s="7" t="s">
        <v>370</v>
      </c>
      <c r="E1132" s="7" t="s">
        <v>829</v>
      </c>
      <c r="F1132" s="7" t="s">
        <v>830</v>
      </c>
      <c r="G1132" s="7" t="s">
        <v>3077</v>
      </c>
      <c r="H1132" s="7" t="s">
        <v>372</v>
      </c>
      <c r="I1132" s="7" t="s">
        <v>114</v>
      </c>
      <c r="J1132" s="7" t="s">
        <v>115</v>
      </c>
      <c r="K1132" s="7" t="s">
        <v>116</v>
      </c>
      <c r="L1132" s="7" t="s">
        <v>109</v>
      </c>
      <c r="M1132" s="7" t="s">
        <v>88</v>
      </c>
      <c r="N1132" s="7" t="s">
        <v>176</v>
      </c>
      <c r="O1132" s="7" t="s">
        <v>118</v>
      </c>
      <c r="P1132" s="7" t="s">
        <v>167</v>
      </c>
      <c r="Q1132" s="7" t="s">
        <v>140</v>
      </c>
      <c r="R1132" s="7" t="s">
        <v>141</v>
      </c>
      <c r="S1132" s="7" t="s">
        <v>225</v>
      </c>
      <c r="T1132" s="7" t="s">
        <v>87</v>
      </c>
      <c r="U1132" s="7" t="s">
        <v>111</v>
      </c>
      <c r="V1132" s="7" t="s">
        <v>167</v>
      </c>
      <c r="W1132" s="7" t="s">
        <v>144</v>
      </c>
      <c r="X1132" s="7" t="s">
        <v>226</v>
      </c>
      <c r="Y1132" s="7" t="n">
        <v>0</v>
      </c>
      <c r="Z1132" s="7" t="n">
        <v>1</v>
      </c>
      <c r="AA1132" s="7" t="str">
        <f aca="false">IF(Y1132&gt;Z1132,"Win",IF(Y1132&lt;Z1132,"Loss","Draw"))</f>
        <v>Loss</v>
      </c>
      <c r="AB1132" s="7" t="s">
        <v>99</v>
      </c>
      <c r="AC1132" s="7" t="s">
        <v>99</v>
      </c>
      <c r="AD1132" s="7" t="s">
        <v>913</v>
      </c>
      <c r="AE1132" s="7" t="s">
        <v>3078</v>
      </c>
      <c r="AF1132" s="7" t="str">
        <f aca="false">IF(AD1132&lt;AE1132,AD1132,AE1132)</f>
        <v>Bats, Berserker, Fire Spirit, Magic Archer, Miner, Tesla, The Log, Wall Breakers</v>
      </c>
      <c r="AG1132" s="7" t="str">
        <f aca="false">IF(AD1132&lt;AE1132,AE1132,AD1132)</f>
        <v>Dart Goblin, Goblins, Mortar, Poison, Rascals, Ronin, Skeleton Barrel, The Log</v>
      </c>
      <c r="AH1132" s="7" t="str">
        <f aca="false">IF(AD1132=AF1132,AA1132,IF(AA1132="Win","Loss",IF(AA1132="Loss","Win","Draw")))</f>
        <v>Win</v>
      </c>
      <c r="AI1132" s="7" t="s">
        <v>102</v>
      </c>
    </row>
    <row r="1133" customFormat="false" ht="15" hidden="false" customHeight="true" outlineLevel="0" collapsed="false">
      <c r="A1133" s="7" t="s">
        <v>3074</v>
      </c>
      <c r="B1133" s="7" t="n">
        <v>3</v>
      </c>
      <c r="C1133" s="7" t="s">
        <v>369</v>
      </c>
      <c r="D1133" s="7" t="s">
        <v>370</v>
      </c>
      <c r="E1133" s="7" t="s">
        <v>829</v>
      </c>
      <c r="F1133" s="7" t="s">
        <v>830</v>
      </c>
      <c r="G1133" s="7" t="s">
        <v>3079</v>
      </c>
      <c r="H1133" s="7" t="s">
        <v>372</v>
      </c>
      <c r="I1133" s="7" t="s">
        <v>225</v>
      </c>
      <c r="J1133" s="7" t="s">
        <v>141</v>
      </c>
      <c r="K1133" s="7" t="s">
        <v>140</v>
      </c>
      <c r="L1133" s="7" t="s">
        <v>129</v>
      </c>
      <c r="M1133" s="7" t="s">
        <v>87</v>
      </c>
      <c r="N1133" s="7" t="s">
        <v>111</v>
      </c>
      <c r="O1133" s="7" t="s">
        <v>120</v>
      </c>
      <c r="P1133" s="7" t="s">
        <v>226</v>
      </c>
      <c r="Q1133" s="7" t="s">
        <v>168</v>
      </c>
      <c r="R1133" s="7" t="s">
        <v>115</v>
      </c>
      <c r="S1133" s="7" t="s">
        <v>170</v>
      </c>
      <c r="T1133" s="7" t="s">
        <v>93</v>
      </c>
      <c r="U1133" s="7" t="s">
        <v>94</v>
      </c>
      <c r="V1133" s="7" t="s">
        <v>146</v>
      </c>
      <c r="W1133" s="7" t="s">
        <v>109</v>
      </c>
      <c r="X1133" s="7" t="s">
        <v>91</v>
      </c>
      <c r="Y1133" s="7" t="n">
        <v>1</v>
      </c>
      <c r="Z1133" s="7" t="n">
        <v>0</v>
      </c>
      <c r="AA1133" s="7" t="str">
        <f aca="false">IF(Y1133&gt;Z1133,"Win",IF(Y1133&lt;Z1133,"Loss","Draw"))</f>
        <v>Win</v>
      </c>
      <c r="AB1133" s="7" t="s">
        <v>99</v>
      </c>
      <c r="AC1133" s="7" t="s">
        <v>99</v>
      </c>
      <c r="AD1133" s="7" t="s">
        <v>826</v>
      </c>
      <c r="AE1133" s="7" t="s">
        <v>3080</v>
      </c>
      <c r="AF1133" s="7" t="str">
        <f aca="false">IF(AD1133&lt;AE1133,AD1133,AE1133)</f>
        <v>Barbarian Barrel, Cannon, Electro Spirit, Fireball, Goblins, Ronin, Royal Hogs, Skeleton Dragons</v>
      </c>
      <c r="AG1133" s="7" t="str">
        <f aca="false">IF(AD1133&lt;AE1133,AE1133,AD1133)</f>
        <v>Bats, Berserker, Fire Spirit, Inferno Tower, Magic Archer, Miner, Royal Delivery, Wall Breakers</v>
      </c>
      <c r="AH1133" s="7" t="str">
        <f aca="false">IF(AD1133=AF1133,AA1133,IF(AA1133="Win","Loss",IF(AA1133="Loss","Win","Draw")))</f>
        <v>Loss</v>
      </c>
      <c r="AI1133" s="7" t="s">
        <v>102</v>
      </c>
    </row>
    <row r="1134" customFormat="false" ht="15" hidden="false" customHeight="true" outlineLevel="0" collapsed="false">
      <c r="A1134" s="5" t="s">
        <v>3081</v>
      </c>
      <c r="B1134" s="5" t="n">
        <v>1</v>
      </c>
      <c r="C1134" s="5" t="s">
        <v>369</v>
      </c>
      <c r="D1134" s="5" t="s">
        <v>370</v>
      </c>
      <c r="E1134" s="5" t="s">
        <v>3082</v>
      </c>
      <c r="F1134" s="5" t="s">
        <v>3083</v>
      </c>
      <c r="G1134" s="5" t="s">
        <v>3084</v>
      </c>
      <c r="H1134" s="5" t="s">
        <v>372</v>
      </c>
      <c r="I1134" s="5" t="s">
        <v>287</v>
      </c>
      <c r="J1134" s="5" t="s">
        <v>149</v>
      </c>
      <c r="K1134" s="5" t="s">
        <v>135</v>
      </c>
      <c r="L1134" s="5" t="s">
        <v>148</v>
      </c>
      <c r="M1134" s="5" t="s">
        <v>147</v>
      </c>
      <c r="N1134" s="5" t="s">
        <v>87</v>
      </c>
      <c r="O1134" s="5" t="s">
        <v>94</v>
      </c>
      <c r="P1134" s="5" t="s">
        <v>146</v>
      </c>
      <c r="Q1134" s="5" t="s">
        <v>200</v>
      </c>
      <c r="R1134" s="5" t="s">
        <v>213</v>
      </c>
      <c r="S1134" s="5" t="s">
        <v>132</v>
      </c>
      <c r="T1134" s="5" t="s">
        <v>90</v>
      </c>
      <c r="U1134" s="5" t="s">
        <v>93</v>
      </c>
      <c r="V1134" s="5" t="s">
        <v>91</v>
      </c>
      <c r="W1134" s="5" t="s">
        <v>94</v>
      </c>
      <c r="X1134" s="5" t="s">
        <v>365</v>
      </c>
      <c r="Y1134" s="5" t="n">
        <v>0</v>
      </c>
      <c r="Z1134" s="5" t="n">
        <v>1</v>
      </c>
      <c r="AA1134" s="5" t="str">
        <f aca="false">IF(Y1134&gt;Z1134,"Win",IF(Y1134&lt;Z1134,"Loss","Draw"))</f>
        <v>Loss</v>
      </c>
      <c r="AB1134" s="5" t="s">
        <v>98</v>
      </c>
      <c r="AC1134" s="5" t="s">
        <v>99</v>
      </c>
      <c r="AD1134" s="5" t="s">
        <v>726</v>
      </c>
      <c r="AE1134" s="5" t="s">
        <v>3085</v>
      </c>
      <c r="AF1134" s="5" t="str">
        <f aca="false">IF(AD1134&lt;AE1134,AD1134,AE1134)</f>
        <v>Barbarian Barrel, Bowler, Electro Spirit, Fireball, Goblin Cage, Lumberjack, Phoenix, Royal Giant</v>
      </c>
      <c r="AG1134" s="5" t="str">
        <f aca="false">IF(AD1134&lt;AE1134,AE1134,AD1134)</f>
        <v>Berserker, Fireball, Lava Hound, Skeleton Dragons, Spirit Empress, Tombstone, Valkyrie, Zap</v>
      </c>
      <c r="AH1134" s="5" t="str">
        <f aca="false">IF(AD1134=AF1134,AA1134,IF(AA1134="Win","Loss",IF(AA1134="Loss","Win","Draw")))</f>
        <v>Win</v>
      </c>
      <c r="AI1134" s="5" t="s">
        <v>102</v>
      </c>
    </row>
    <row r="1135" customFormat="false" ht="15" hidden="false" customHeight="true" outlineLevel="0" collapsed="false">
      <c r="A1135" s="5" t="s">
        <v>3081</v>
      </c>
      <c r="B1135" s="5" t="n">
        <v>2</v>
      </c>
      <c r="C1135" s="5" t="s">
        <v>369</v>
      </c>
      <c r="D1135" s="5" t="s">
        <v>370</v>
      </c>
      <c r="E1135" s="5" t="s">
        <v>3082</v>
      </c>
      <c r="F1135" s="5" t="s">
        <v>3083</v>
      </c>
      <c r="G1135" s="5" t="s">
        <v>3086</v>
      </c>
      <c r="H1135" s="5" t="s">
        <v>81</v>
      </c>
      <c r="I1135" s="5" t="s">
        <v>169</v>
      </c>
      <c r="J1135" s="5" t="s">
        <v>199</v>
      </c>
      <c r="K1135" s="5" t="s">
        <v>200</v>
      </c>
      <c r="L1135" s="5" t="s">
        <v>136</v>
      </c>
      <c r="M1135" s="5" t="s">
        <v>154</v>
      </c>
      <c r="N1135" s="5" t="s">
        <v>191</v>
      </c>
      <c r="O1135" s="5" t="s">
        <v>336</v>
      </c>
      <c r="P1135" s="5" t="s">
        <v>91</v>
      </c>
      <c r="Q1135" s="5" t="s">
        <v>239</v>
      </c>
      <c r="R1135" s="5" t="s">
        <v>199</v>
      </c>
      <c r="S1135" s="5" t="s">
        <v>210</v>
      </c>
      <c r="T1135" s="5" t="s">
        <v>227</v>
      </c>
      <c r="U1135" s="5" t="s">
        <v>109</v>
      </c>
      <c r="V1135" s="5" t="s">
        <v>393</v>
      </c>
      <c r="W1135" s="5" t="s">
        <v>240</v>
      </c>
      <c r="X1135" s="5" t="s">
        <v>112</v>
      </c>
      <c r="Y1135" s="5" t="n">
        <v>2</v>
      </c>
      <c r="Z1135" s="5" t="n">
        <v>1</v>
      </c>
      <c r="AA1135" s="5" t="str">
        <f aca="false">IF(Y1135&gt;Z1135,"Win",IF(Y1135&lt;Z1135,"Loss","Draw"))</f>
        <v>Win</v>
      </c>
      <c r="AB1135" s="5" t="s">
        <v>98</v>
      </c>
      <c r="AC1135" s="5" t="s">
        <v>99</v>
      </c>
      <c r="AD1135" s="5" t="s">
        <v>778</v>
      </c>
      <c r="AE1135" s="5" t="s">
        <v>1079</v>
      </c>
      <c r="AF1135" s="5" t="str">
        <f aca="false">IF(AD1135&lt;AE1135,AD1135,AE1135)</f>
        <v>Arrows, Bandit, Battle Ram, Electro Wizard, Golden Knight, Mega Knight, Mother Witch, Ronin</v>
      </c>
      <c r="AG1135" s="5" t="str">
        <f aca="false">IF(AD1135&lt;AE1135,AE1135,AD1135)</f>
        <v>Baby Dragon, Barbarian Barrel, Goblin Cage, Golden Knight, Golem, Ice Wizard, Lightning, Tornado</v>
      </c>
      <c r="AH1135" s="5" t="str">
        <f aca="false">IF(AD1135=AF1135,AA1135,IF(AA1135="Win","Loss",IF(AA1135="Loss","Win","Draw")))</f>
        <v>Loss</v>
      </c>
      <c r="AI1135" s="5" t="s">
        <v>102</v>
      </c>
    </row>
    <row r="1136" customFormat="false" ht="15" hidden="false" customHeight="true" outlineLevel="0" collapsed="false">
      <c r="A1136" s="5" t="s">
        <v>3081</v>
      </c>
      <c r="B1136" s="5" t="n">
        <v>3</v>
      </c>
      <c r="C1136" s="5" t="s">
        <v>369</v>
      </c>
      <c r="D1136" s="5" t="s">
        <v>370</v>
      </c>
      <c r="E1136" s="5" t="s">
        <v>3082</v>
      </c>
      <c r="F1136" s="5" t="s">
        <v>3083</v>
      </c>
      <c r="G1136" s="5" t="s">
        <v>3087</v>
      </c>
      <c r="H1136" s="5" t="s">
        <v>372</v>
      </c>
      <c r="I1136" s="5" t="s">
        <v>140</v>
      </c>
      <c r="J1136" s="5" t="s">
        <v>141</v>
      </c>
      <c r="K1136" s="5" t="s">
        <v>225</v>
      </c>
      <c r="L1136" s="5" t="s">
        <v>111</v>
      </c>
      <c r="M1136" s="5" t="s">
        <v>120</v>
      </c>
      <c r="N1136" s="5" t="s">
        <v>113</v>
      </c>
      <c r="O1136" s="5" t="s">
        <v>226</v>
      </c>
      <c r="P1136" s="5" t="s">
        <v>97</v>
      </c>
      <c r="Q1136" s="5" t="s">
        <v>140</v>
      </c>
      <c r="R1136" s="5" t="s">
        <v>141</v>
      </c>
      <c r="S1136" s="5" t="s">
        <v>225</v>
      </c>
      <c r="T1136" s="5" t="s">
        <v>113</v>
      </c>
      <c r="U1136" s="5" t="s">
        <v>226</v>
      </c>
      <c r="V1136" s="5" t="s">
        <v>87</v>
      </c>
      <c r="W1136" s="5" t="s">
        <v>167</v>
      </c>
      <c r="X1136" s="5" t="s">
        <v>111</v>
      </c>
      <c r="Y1136" s="5" t="n">
        <v>1</v>
      </c>
      <c r="Z1136" s="5" t="n">
        <v>0</v>
      </c>
      <c r="AA1136" s="5" t="str">
        <f aca="false">IF(Y1136&gt;Z1136,"Win",IF(Y1136&lt;Z1136,"Loss","Draw"))</f>
        <v>Win</v>
      </c>
      <c r="AB1136" s="5" t="s">
        <v>98</v>
      </c>
      <c r="AC1136" s="5" t="s">
        <v>99</v>
      </c>
      <c r="AD1136" s="5" t="s">
        <v>997</v>
      </c>
      <c r="AE1136" s="5" t="s">
        <v>1916</v>
      </c>
      <c r="AF1136" s="5" t="str">
        <f aca="false">IF(AD1136&lt;AE1136,AD1136,AE1136)</f>
        <v>Bats, Berserker, Bomb Tower, Fire Spirit, Magic Archer, Miner, The Log, Wall Breakers</v>
      </c>
      <c r="AG1136" s="5" t="str">
        <f aca="false">IF(AD1136&lt;AE1136,AE1136,AD1136)</f>
        <v>Bats, Bomb Tower, Fire Spirit, Magic Archer, Miner, Royal Delivery, Skeletons, Wall Breakers</v>
      </c>
      <c r="AH1136" s="5" t="str">
        <f aca="false">IF(AD1136=AF1136,AA1136,IF(AA1136="Win","Loss",IF(AA1136="Loss","Win","Draw")))</f>
        <v>Loss</v>
      </c>
      <c r="AI1136" s="5" t="s">
        <v>102</v>
      </c>
    </row>
    <row r="1137" customFormat="false" ht="15" hidden="false" customHeight="true" outlineLevel="0" collapsed="false">
      <c r="A1137" s="7" t="s">
        <v>3088</v>
      </c>
      <c r="B1137" s="7" t="n">
        <v>1</v>
      </c>
      <c r="C1137" s="7" t="s">
        <v>369</v>
      </c>
      <c r="D1137" s="7" t="s">
        <v>370</v>
      </c>
      <c r="E1137" s="7" t="s">
        <v>3082</v>
      </c>
      <c r="F1137" s="7" t="s">
        <v>3083</v>
      </c>
      <c r="G1137" s="7" t="s">
        <v>3089</v>
      </c>
      <c r="H1137" s="7" t="s">
        <v>372</v>
      </c>
      <c r="I1137" s="7" t="s">
        <v>116</v>
      </c>
      <c r="J1137" s="7" t="s">
        <v>153</v>
      </c>
      <c r="K1137" s="7" t="s">
        <v>92</v>
      </c>
      <c r="L1137" s="7" t="s">
        <v>119</v>
      </c>
      <c r="M1137" s="7" t="s">
        <v>154</v>
      </c>
      <c r="N1137" s="7" t="s">
        <v>117</v>
      </c>
      <c r="O1137" s="7" t="s">
        <v>97</v>
      </c>
      <c r="P1137" s="7" t="s">
        <v>91</v>
      </c>
      <c r="Q1137" s="7" t="s">
        <v>135</v>
      </c>
      <c r="R1137" s="7" t="s">
        <v>145</v>
      </c>
      <c r="S1137" s="7" t="s">
        <v>169</v>
      </c>
      <c r="T1137" s="7" t="s">
        <v>327</v>
      </c>
      <c r="U1137" s="7" t="s">
        <v>89</v>
      </c>
      <c r="V1137" s="7" t="s">
        <v>336</v>
      </c>
      <c r="W1137" s="7" t="s">
        <v>226</v>
      </c>
      <c r="X1137" s="7" t="s">
        <v>191</v>
      </c>
      <c r="Y1137" s="7" t="n">
        <v>0</v>
      </c>
      <c r="Z1137" s="7" t="n">
        <v>3</v>
      </c>
      <c r="AA1137" s="7" t="str">
        <f aca="false">IF(Y1137&gt;Z1137,"Win",IF(Y1137&lt;Z1137,"Loss","Draw"))</f>
        <v>Loss</v>
      </c>
      <c r="AB1137" s="7" t="s">
        <v>99</v>
      </c>
      <c r="AC1137" s="7" t="s">
        <v>99</v>
      </c>
      <c r="AD1137" s="7" t="s">
        <v>160</v>
      </c>
      <c r="AE1137" s="7" t="s">
        <v>3090</v>
      </c>
      <c r="AF1137" s="7" t="str">
        <f aca="false">IF(AD1137&lt;AE1137,AD1137,AE1137)</f>
        <v>Baby Dragon, Balloon, Giant Skeleton, Goblin Hut, Ice Wizard, Miner, Tornado, Zap</v>
      </c>
      <c r="AG1137" s="7" t="str">
        <f aca="false">IF(AD1137&lt;AE1137,AE1137,AD1137)</f>
        <v>Barbarian Barrel, Cannon Cart, Goblinstein, Lightning, Minions, Mortar, Royal Ghost, Skeletons</v>
      </c>
      <c r="AH1137" s="7" t="str">
        <f aca="false">IF(AD1137=AF1137,AA1137,IF(AA1137="Win","Loss",IF(AA1137="Loss","Win","Draw")))</f>
        <v>Win</v>
      </c>
      <c r="AI1137" s="7" t="s">
        <v>102</v>
      </c>
    </row>
    <row r="1138" customFormat="false" ht="15" hidden="false" customHeight="true" outlineLevel="0" collapsed="false">
      <c r="A1138" s="7" t="s">
        <v>3088</v>
      </c>
      <c r="B1138" s="7" t="n">
        <v>2</v>
      </c>
      <c r="C1138" s="7" t="s">
        <v>369</v>
      </c>
      <c r="D1138" s="7" t="s">
        <v>370</v>
      </c>
      <c r="E1138" s="7" t="s">
        <v>3082</v>
      </c>
      <c r="F1138" s="7" t="s">
        <v>3083</v>
      </c>
      <c r="G1138" s="7" t="s">
        <v>3091</v>
      </c>
      <c r="H1138" s="7" t="s">
        <v>81</v>
      </c>
      <c r="I1138" s="7" t="s">
        <v>168</v>
      </c>
      <c r="J1138" s="7" t="s">
        <v>141</v>
      </c>
      <c r="K1138" s="7" t="s">
        <v>144</v>
      </c>
      <c r="L1138" s="7" t="s">
        <v>87</v>
      </c>
      <c r="M1138" s="7" t="s">
        <v>94</v>
      </c>
      <c r="N1138" s="7" t="s">
        <v>146</v>
      </c>
      <c r="O1138" s="7" t="s">
        <v>143</v>
      </c>
      <c r="P1138" s="7" t="s">
        <v>167</v>
      </c>
      <c r="Q1138" s="7" t="s">
        <v>128</v>
      </c>
      <c r="R1138" s="7" t="s">
        <v>91</v>
      </c>
      <c r="S1138" s="7" t="s">
        <v>144</v>
      </c>
      <c r="T1138" s="7" t="s">
        <v>85</v>
      </c>
      <c r="U1138" s="7" t="s">
        <v>88</v>
      </c>
      <c r="V1138" s="7" t="s">
        <v>86</v>
      </c>
      <c r="W1138" s="7" t="s">
        <v>97</v>
      </c>
      <c r="X1138" s="7" t="s">
        <v>143</v>
      </c>
      <c r="Y1138" s="7" t="n">
        <v>1</v>
      </c>
      <c r="Z1138" s="7" t="n">
        <v>0</v>
      </c>
      <c r="AA1138" s="7" t="str">
        <f aca="false">IF(Y1138&gt;Z1138,"Win",IF(Y1138&lt;Z1138,"Loss","Draw"))</f>
        <v>Win</v>
      </c>
      <c r="AB1138" s="7" t="s">
        <v>99</v>
      </c>
      <c r="AC1138" s="7" t="s">
        <v>99</v>
      </c>
      <c r="AD1138" s="7" t="s">
        <v>3092</v>
      </c>
      <c r="AE1138" s="7" t="s">
        <v>3093</v>
      </c>
      <c r="AF1138" s="7" t="str">
        <f aca="false">IF(AD1138&lt;AE1138,AD1138,AE1138)</f>
        <v>Barbarian Barrel, Goblin Demolisher, Graveyard, Ice Spirit, Knight, Poison, Skeletons, Tesla</v>
      </c>
      <c r="AG1138" s="7" t="str">
        <f aca="false">IF(AD1138&lt;AE1138,AE1138,AD1138)</f>
        <v>Berserker, Fireball, Ice Spirit, Magic Archer, Royal Hogs, Skeleton Dragons, Tesla, The Log</v>
      </c>
      <c r="AH1138" s="7" t="str">
        <f aca="false">IF(AD1138=AF1138,AA1138,IF(AA1138="Win","Loss",IF(AA1138="Loss","Win","Draw")))</f>
        <v>Loss</v>
      </c>
      <c r="AI1138" s="7" t="s">
        <v>102</v>
      </c>
    </row>
    <row r="1139" customFormat="false" ht="15" hidden="false" customHeight="true" outlineLevel="0" collapsed="false">
      <c r="A1139" s="7" t="s">
        <v>3088</v>
      </c>
      <c r="B1139" s="7" t="n">
        <v>3</v>
      </c>
      <c r="C1139" s="7" t="s">
        <v>369</v>
      </c>
      <c r="D1139" s="7" t="s">
        <v>370</v>
      </c>
      <c r="E1139" s="7" t="s">
        <v>3082</v>
      </c>
      <c r="F1139" s="7" t="s">
        <v>3083</v>
      </c>
      <c r="G1139" s="7" t="s">
        <v>3094</v>
      </c>
      <c r="H1139" s="7" t="s">
        <v>81</v>
      </c>
      <c r="I1139" s="7" t="s">
        <v>107</v>
      </c>
      <c r="J1139" s="7" t="s">
        <v>232</v>
      </c>
      <c r="K1139" s="7" t="s">
        <v>84</v>
      </c>
      <c r="L1139" s="7" t="s">
        <v>86</v>
      </c>
      <c r="M1139" s="7" t="s">
        <v>88</v>
      </c>
      <c r="N1139" s="7" t="s">
        <v>82</v>
      </c>
      <c r="O1139" s="7" t="s">
        <v>89</v>
      </c>
      <c r="P1139" s="7" t="s">
        <v>115</v>
      </c>
      <c r="Q1139" s="7" t="s">
        <v>176</v>
      </c>
      <c r="R1139" s="7" t="s">
        <v>115</v>
      </c>
      <c r="S1139" s="7" t="s">
        <v>142</v>
      </c>
      <c r="T1139" s="7" t="s">
        <v>109</v>
      </c>
      <c r="U1139" s="7" t="s">
        <v>93</v>
      </c>
      <c r="V1139" s="7" t="s">
        <v>170</v>
      </c>
      <c r="W1139" s="7" t="s">
        <v>120</v>
      </c>
      <c r="X1139" s="7" t="s">
        <v>140</v>
      </c>
      <c r="Y1139" s="7" t="n">
        <v>1</v>
      </c>
      <c r="Z1139" s="7" t="n">
        <v>0</v>
      </c>
      <c r="AA1139" s="7" t="str">
        <f aca="false">IF(Y1139&gt;Z1139,"Win",IF(Y1139&lt;Z1139,"Loss","Draw"))</f>
        <v>Win</v>
      </c>
      <c r="AB1139" s="7" t="s">
        <v>99</v>
      </c>
      <c r="AC1139" s="7" t="s">
        <v>99</v>
      </c>
      <c r="AD1139" s="7" t="s">
        <v>3095</v>
      </c>
      <c r="AE1139" s="7" t="s">
        <v>3096</v>
      </c>
      <c r="AF1139" s="7" t="str">
        <f aca="false">IF(AD1139&lt;AE1139,AD1139,AE1139)</f>
        <v>Archers, Giant Snowball, Goblin Demolisher, Goblin Drill, Goblin Hut, Goblins, Mighty Miner, Poison</v>
      </c>
      <c r="AG1139" s="7" t="str">
        <f aca="false">IF(AD1139&lt;AE1139,AE1139,AD1139)</f>
        <v>Cannon, Dart Goblin, Electro Spirit, Goblin Barrel, Goblins, Ronin, Royal Delivery, Wall Breakers</v>
      </c>
      <c r="AH1139" s="7" t="str">
        <f aca="false">IF(AD1139=AF1139,AA1139,IF(AA1139="Win","Loss",IF(AA1139="Loss","Win","Draw")))</f>
        <v>Win</v>
      </c>
      <c r="AI1139" s="7" t="s">
        <v>102</v>
      </c>
    </row>
    <row r="1140" customFormat="false" ht="15" hidden="false" customHeight="true" outlineLevel="0" collapsed="false">
      <c r="A1140" s="7" t="s">
        <v>3097</v>
      </c>
      <c r="B1140" s="7" t="n">
        <v>1</v>
      </c>
      <c r="C1140" s="7" t="s">
        <v>369</v>
      </c>
      <c r="D1140" s="7" t="s">
        <v>370</v>
      </c>
      <c r="E1140" s="7" t="s">
        <v>3082</v>
      </c>
      <c r="F1140" s="7" t="s">
        <v>3083</v>
      </c>
      <c r="G1140" s="7" t="s">
        <v>3098</v>
      </c>
      <c r="H1140" s="7" t="s">
        <v>372</v>
      </c>
      <c r="I1140" s="7" t="s">
        <v>168</v>
      </c>
      <c r="J1140" s="7" t="s">
        <v>83</v>
      </c>
      <c r="K1140" s="7" t="s">
        <v>169</v>
      </c>
      <c r="L1140" s="7" t="s">
        <v>154</v>
      </c>
      <c r="M1140" s="7" t="s">
        <v>97</v>
      </c>
      <c r="N1140" s="7" t="s">
        <v>93</v>
      </c>
      <c r="O1140" s="7" t="s">
        <v>167</v>
      </c>
      <c r="P1140" s="7" t="s">
        <v>170</v>
      </c>
      <c r="Q1140" s="7" t="s">
        <v>168</v>
      </c>
      <c r="R1140" s="7" t="s">
        <v>91</v>
      </c>
      <c r="S1140" s="7" t="s">
        <v>82</v>
      </c>
      <c r="T1140" s="7" t="s">
        <v>89</v>
      </c>
      <c r="U1140" s="7" t="s">
        <v>93</v>
      </c>
      <c r="V1140" s="7" t="s">
        <v>146</v>
      </c>
      <c r="W1140" s="7" t="s">
        <v>94</v>
      </c>
      <c r="X1140" s="7" t="s">
        <v>109</v>
      </c>
      <c r="Y1140" s="7" t="n">
        <v>0</v>
      </c>
      <c r="Z1140" s="7" t="n">
        <v>1</v>
      </c>
      <c r="AA1140" s="7" t="str">
        <f aca="false">IF(Y1140&gt;Z1140,"Win",IF(Y1140&lt;Z1140,"Loss","Draw"))</f>
        <v>Loss</v>
      </c>
      <c r="AB1140" s="7" t="s">
        <v>99</v>
      </c>
      <c r="AC1140" s="7" t="s">
        <v>99</v>
      </c>
      <c r="AD1140" s="7" t="s">
        <v>172</v>
      </c>
      <c r="AE1140" s="7" t="s">
        <v>3099</v>
      </c>
      <c r="AF1140" s="7" t="str">
        <f aca="false">IF(AD1140&lt;AE1140,AD1140,AE1140)</f>
        <v>Archers, Barbarian Barrel, Electro Spirit, Fireball, Goblin Hut, Ronin, Royal Hogs, Skeleton Dragons</v>
      </c>
      <c r="AG1140" s="7" t="str">
        <f aca="false">IF(AD1140&lt;AE1140,AE1140,AD1140)</f>
        <v>Baby Dragon, Cannon, Dark Prince, Electro Spirit, Lightning, Royal Hogs, Skeletons, The Log</v>
      </c>
      <c r="AH1140" s="7" t="str">
        <f aca="false">IF(AD1140=AF1140,AA1140,IF(AA1140="Win","Loss",IF(AA1140="Loss","Win","Draw")))</f>
        <v>Win</v>
      </c>
      <c r="AI1140" s="7" t="s">
        <v>102</v>
      </c>
    </row>
    <row r="1141" customFormat="false" ht="15" hidden="false" customHeight="true" outlineLevel="0" collapsed="false">
      <c r="A1141" s="7" t="s">
        <v>3097</v>
      </c>
      <c r="B1141" s="7" t="n">
        <v>2</v>
      </c>
      <c r="C1141" s="7" t="s">
        <v>369</v>
      </c>
      <c r="D1141" s="7" t="s">
        <v>370</v>
      </c>
      <c r="E1141" s="7" t="s">
        <v>3082</v>
      </c>
      <c r="F1141" s="7" t="s">
        <v>3083</v>
      </c>
      <c r="G1141" s="7" t="s">
        <v>3100</v>
      </c>
      <c r="H1141" s="7" t="s">
        <v>81</v>
      </c>
      <c r="I1141" s="7" t="s">
        <v>375</v>
      </c>
      <c r="J1141" s="7" t="s">
        <v>199</v>
      </c>
      <c r="K1141" s="7" t="s">
        <v>195</v>
      </c>
      <c r="L1141" s="7" t="s">
        <v>85</v>
      </c>
      <c r="M1141" s="7" t="s">
        <v>213</v>
      </c>
      <c r="N1141" s="7" t="s">
        <v>202</v>
      </c>
      <c r="O1141" s="7" t="s">
        <v>336</v>
      </c>
      <c r="P1141" s="7" t="s">
        <v>420</v>
      </c>
      <c r="Q1141" s="7" t="s">
        <v>239</v>
      </c>
      <c r="R1141" s="7" t="s">
        <v>180</v>
      </c>
      <c r="S1141" s="7" t="s">
        <v>132</v>
      </c>
      <c r="T1141" s="7" t="s">
        <v>393</v>
      </c>
      <c r="U1141" s="7" t="s">
        <v>327</v>
      </c>
      <c r="V1141" s="7" t="s">
        <v>257</v>
      </c>
      <c r="W1141" s="7" t="s">
        <v>135</v>
      </c>
      <c r="X1141" s="7" t="s">
        <v>227</v>
      </c>
      <c r="Y1141" s="7" t="n">
        <v>1</v>
      </c>
      <c r="Z1141" s="7" t="n">
        <v>0</v>
      </c>
      <c r="AA1141" s="7" t="str">
        <f aca="false">IF(Y1141&gt;Z1141,"Win",IF(Y1141&lt;Z1141,"Loss","Draw"))</f>
        <v>Win</v>
      </c>
      <c r="AB1141" s="7" t="s">
        <v>99</v>
      </c>
      <c r="AC1141" s="7" t="s">
        <v>99</v>
      </c>
      <c r="AD1141" s="7" t="s">
        <v>422</v>
      </c>
      <c r="AE1141" s="7" t="s">
        <v>3101</v>
      </c>
      <c r="AF1141" s="7" t="str">
        <f aca="false">IF(AD1141&lt;AE1141,AD1141,AE1141)</f>
        <v>Battle Ram, Electro Wizard, Giant Skeleton, Lumberjack, Mother Witch, Vines, Wizard, Zap</v>
      </c>
      <c r="AG1141" s="7" t="str">
        <f aca="false">IF(AD1141&lt;AE1141,AE1141,AD1141)</f>
        <v>Bowler, Executioner, Freeze, Golden Knight, Graveyard, Inferno Dragon, Tornado, Zappies</v>
      </c>
      <c r="AH1141" s="7" t="str">
        <f aca="false">IF(AD1141=AF1141,AA1141,IF(AA1141="Win","Loss",IF(AA1141="Loss","Win","Draw")))</f>
        <v>Loss</v>
      </c>
      <c r="AI1141" s="7" t="s">
        <v>102</v>
      </c>
    </row>
    <row r="1142" customFormat="false" ht="15" hidden="false" customHeight="true" outlineLevel="0" collapsed="false">
      <c r="A1142" s="7" t="s">
        <v>3097</v>
      </c>
      <c r="B1142" s="7" t="n">
        <v>3</v>
      </c>
      <c r="C1142" s="7" t="s">
        <v>369</v>
      </c>
      <c r="D1142" s="7" t="s">
        <v>370</v>
      </c>
      <c r="E1142" s="7" t="s">
        <v>3082</v>
      </c>
      <c r="F1142" s="7" t="s">
        <v>3083</v>
      </c>
      <c r="G1142" s="7" t="s">
        <v>3102</v>
      </c>
      <c r="H1142" s="7" t="s">
        <v>81</v>
      </c>
      <c r="I1142" s="7" t="s">
        <v>140</v>
      </c>
      <c r="J1142" s="7" t="s">
        <v>141</v>
      </c>
      <c r="K1142" s="7" t="s">
        <v>142</v>
      </c>
      <c r="L1142" s="7" t="s">
        <v>111</v>
      </c>
      <c r="M1142" s="7" t="s">
        <v>143</v>
      </c>
      <c r="N1142" s="7" t="s">
        <v>109</v>
      </c>
      <c r="O1142" s="7" t="s">
        <v>129</v>
      </c>
      <c r="P1142" s="7" t="s">
        <v>87</v>
      </c>
      <c r="Q1142" s="7" t="s">
        <v>169</v>
      </c>
      <c r="R1142" s="7" t="s">
        <v>199</v>
      </c>
      <c r="S1142" s="7" t="s">
        <v>200</v>
      </c>
      <c r="T1142" s="7" t="s">
        <v>191</v>
      </c>
      <c r="U1142" s="7" t="s">
        <v>596</v>
      </c>
      <c r="V1142" s="7" t="s">
        <v>130</v>
      </c>
      <c r="W1142" s="7" t="s">
        <v>336</v>
      </c>
      <c r="X1142" s="7" t="s">
        <v>154</v>
      </c>
      <c r="Y1142" s="7" t="n">
        <v>1</v>
      </c>
      <c r="Z1142" s="7" t="n">
        <v>0</v>
      </c>
      <c r="AA1142" s="7" t="str">
        <f aca="false">IF(Y1142&gt;Z1142,"Win",IF(Y1142&lt;Z1142,"Loss","Draw"))</f>
        <v>Win</v>
      </c>
      <c r="AB1142" s="7" t="s">
        <v>99</v>
      </c>
      <c r="AC1142" s="7" t="s">
        <v>99</v>
      </c>
      <c r="AD1142" s="7" t="s">
        <v>3103</v>
      </c>
      <c r="AE1142" s="7" t="s">
        <v>3104</v>
      </c>
      <c r="AF1142" s="7" t="str">
        <f aca="false">IF(AD1142&lt;AE1142,AD1142,AE1142)</f>
        <v>Baby Dragon, Bomber, Electro Giant, Goblin Cage, Golden Knight, Ice Wizard, Lightning, Tornado</v>
      </c>
      <c r="AG1142" s="7" t="str">
        <f aca="false">IF(AD1142&lt;AE1142,AE1142,AD1142)</f>
        <v>Berserker, Fire Spirit, Goblin Barrel, Ice Spirit, Inferno Tower, Magic Archer, Ronin, Wall Breakers</v>
      </c>
      <c r="AH1142" s="7" t="str">
        <f aca="false">IF(AD1142=AF1142,AA1142,IF(AA1142="Win","Loss",IF(AA1142="Loss","Win","Draw")))</f>
        <v>Loss</v>
      </c>
      <c r="AI1142" s="7" t="s">
        <v>102</v>
      </c>
    </row>
    <row r="1143" customFormat="false" ht="15" hidden="false" customHeight="true" outlineLevel="0" collapsed="false">
      <c r="A1143" s="7" t="s">
        <v>3105</v>
      </c>
      <c r="B1143" s="7" t="n">
        <v>1</v>
      </c>
      <c r="C1143" s="7" t="s">
        <v>369</v>
      </c>
      <c r="D1143" s="7" t="s">
        <v>370</v>
      </c>
      <c r="E1143" s="7" t="s">
        <v>3082</v>
      </c>
      <c r="F1143" s="7" t="s">
        <v>3083</v>
      </c>
      <c r="G1143" s="7" t="s">
        <v>3106</v>
      </c>
      <c r="H1143" s="7" t="s">
        <v>372</v>
      </c>
      <c r="I1143" s="7" t="s">
        <v>140</v>
      </c>
      <c r="J1143" s="7" t="s">
        <v>141</v>
      </c>
      <c r="K1143" s="7" t="s">
        <v>225</v>
      </c>
      <c r="L1143" s="7" t="s">
        <v>226</v>
      </c>
      <c r="M1143" s="7" t="s">
        <v>111</v>
      </c>
      <c r="N1143" s="7" t="s">
        <v>97</v>
      </c>
      <c r="O1143" s="7" t="s">
        <v>167</v>
      </c>
      <c r="P1143" s="7" t="s">
        <v>113</v>
      </c>
      <c r="Q1143" s="7" t="s">
        <v>142</v>
      </c>
      <c r="R1143" s="7" t="s">
        <v>115</v>
      </c>
      <c r="S1143" s="7" t="s">
        <v>287</v>
      </c>
      <c r="T1143" s="7" t="s">
        <v>111</v>
      </c>
      <c r="U1143" s="7" t="s">
        <v>176</v>
      </c>
      <c r="V1143" s="7" t="s">
        <v>334</v>
      </c>
      <c r="W1143" s="7" t="s">
        <v>143</v>
      </c>
      <c r="X1143" s="7" t="s">
        <v>140</v>
      </c>
      <c r="Y1143" s="7" t="n">
        <v>1</v>
      </c>
      <c r="Z1143" s="7" t="n">
        <v>0</v>
      </c>
      <c r="AA1143" s="7" t="str">
        <f aca="false">IF(Y1143&gt;Z1143,"Win",IF(Y1143&lt;Z1143,"Loss","Draw"))</f>
        <v>Win</v>
      </c>
      <c r="AB1143" s="7" t="s">
        <v>99</v>
      </c>
      <c r="AC1143" s="7" t="s">
        <v>99</v>
      </c>
      <c r="AD1143" s="7" t="s">
        <v>639</v>
      </c>
      <c r="AE1143" s="7" t="s">
        <v>394</v>
      </c>
      <c r="AF1143" s="7" t="str">
        <f aca="false">IF(AD1143&lt;AE1143,AD1143,AE1143)</f>
        <v>Bats, Bomb Tower, Fire Spirit, Magic Archer, Miner, Skeletons, The Log, Wall Breakers</v>
      </c>
      <c r="AG1143" s="7" t="str">
        <f aca="false">IF(AD1143&lt;AE1143,AE1143,AD1143)</f>
        <v>Dart Goblin, Fire Spirit, Goblin Barrel, Goblins, Ice Spirit, Rocket, Valkyrie, Wall Breakers</v>
      </c>
      <c r="AH1143" s="7" t="str">
        <f aca="false">IF(AD1143=AF1143,AA1143,IF(AA1143="Win","Loss",IF(AA1143="Loss","Win","Draw")))</f>
        <v>Win</v>
      </c>
      <c r="AI1143" s="7" t="s">
        <v>102</v>
      </c>
    </row>
    <row r="1144" customFormat="false" ht="15" hidden="false" customHeight="true" outlineLevel="0" collapsed="false">
      <c r="A1144" s="7" t="s">
        <v>3105</v>
      </c>
      <c r="B1144" s="7" t="n">
        <v>2</v>
      </c>
      <c r="C1144" s="7" t="s">
        <v>369</v>
      </c>
      <c r="D1144" s="7" t="s">
        <v>370</v>
      </c>
      <c r="E1144" s="7" t="s">
        <v>3082</v>
      </c>
      <c r="F1144" s="7" t="s">
        <v>3083</v>
      </c>
      <c r="G1144" s="7" t="s">
        <v>3107</v>
      </c>
      <c r="H1144" s="7" t="s">
        <v>81</v>
      </c>
      <c r="I1144" s="7" t="s">
        <v>90</v>
      </c>
      <c r="J1144" s="7" t="s">
        <v>91</v>
      </c>
      <c r="K1144" s="7" t="s">
        <v>92</v>
      </c>
      <c r="L1144" s="7" t="s">
        <v>87</v>
      </c>
      <c r="M1144" s="7" t="s">
        <v>96</v>
      </c>
      <c r="N1144" s="7" t="s">
        <v>95</v>
      </c>
      <c r="O1144" s="7" t="s">
        <v>94</v>
      </c>
      <c r="P1144" s="7" t="s">
        <v>93</v>
      </c>
      <c r="Q1144" s="7" t="s">
        <v>82</v>
      </c>
      <c r="R1144" s="7" t="s">
        <v>213</v>
      </c>
      <c r="S1144" s="7" t="s">
        <v>84</v>
      </c>
      <c r="T1144" s="7" t="s">
        <v>85</v>
      </c>
      <c r="U1144" s="7" t="s">
        <v>156</v>
      </c>
      <c r="V1144" s="7" t="s">
        <v>109</v>
      </c>
      <c r="W1144" s="7" t="s">
        <v>117</v>
      </c>
      <c r="X1144" s="7" t="s">
        <v>112</v>
      </c>
      <c r="Y1144" s="7" t="n">
        <v>0</v>
      </c>
      <c r="Z1144" s="7" t="n">
        <v>1</v>
      </c>
      <c r="AA1144" s="7" t="str">
        <f aca="false">IF(Y1144&gt;Z1144,"Win",IF(Y1144&lt;Z1144,"Loss","Draw"))</f>
        <v>Loss</v>
      </c>
      <c r="AB1144" s="7" t="s">
        <v>99</v>
      </c>
      <c r="AC1144" s="7" t="s">
        <v>99</v>
      </c>
      <c r="AD1144" s="7" t="s">
        <v>758</v>
      </c>
      <c r="AE1144" s="7" t="s">
        <v>663</v>
      </c>
      <c r="AF1144" s="7" t="str">
        <f aca="false">IF(AD1144&lt;AE1144,AD1144,AE1144)</f>
        <v>Archers, Arrows, Bowler, Giant, Giant Snowball, Graveyard, Minions, Ronin</v>
      </c>
      <c r="AG1144" s="7" t="str">
        <f aca="false">IF(AD1144&lt;AE1144,AE1144,AD1144)</f>
        <v>Barbarian Barrel, Berserker, Electro Spirit, Fireball, Fisherman, Hunter, Royal Ghost, Royal Giant</v>
      </c>
      <c r="AH1144" s="7" t="str">
        <f aca="false">IF(AD1144=AF1144,AA1144,IF(AA1144="Win","Loss",IF(AA1144="Loss","Win","Draw")))</f>
        <v>Win</v>
      </c>
      <c r="AI1144" s="7" t="s">
        <v>102</v>
      </c>
    </row>
    <row r="1145" customFormat="false" ht="15" hidden="false" customHeight="true" outlineLevel="0" collapsed="false">
      <c r="A1145" s="7" t="s">
        <v>3105</v>
      </c>
      <c r="B1145" s="7" t="n">
        <v>3</v>
      </c>
      <c r="C1145" s="7" t="s">
        <v>369</v>
      </c>
      <c r="D1145" s="7" t="s">
        <v>370</v>
      </c>
      <c r="E1145" s="7" t="s">
        <v>3082</v>
      </c>
      <c r="F1145" s="7" t="s">
        <v>3083</v>
      </c>
      <c r="G1145" s="7" t="s">
        <v>3108</v>
      </c>
      <c r="H1145" s="7" t="s">
        <v>372</v>
      </c>
      <c r="I1145" s="7" t="s">
        <v>107</v>
      </c>
      <c r="J1145" s="7" t="s">
        <v>115</v>
      </c>
      <c r="K1145" s="7" t="s">
        <v>84</v>
      </c>
      <c r="L1145" s="7" t="s">
        <v>109</v>
      </c>
      <c r="M1145" s="7" t="s">
        <v>88</v>
      </c>
      <c r="N1145" s="7" t="s">
        <v>130</v>
      </c>
      <c r="O1145" s="7" t="s">
        <v>143</v>
      </c>
      <c r="P1145" s="7" t="s">
        <v>144</v>
      </c>
      <c r="Q1145" s="7" t="s">
        <v>135</v>
      </c>
      <c r="R1145" s="7" t="s">
        <v>149</v>
      </c>
      <c r="S1145" s="7" t="s">
        <v>626</v>
      </c>
      <c r="T1145" s="7" t="s">
        <v>94</v>
      </c>
      <c r="U1145" s="7" t="s">
        <v>146</v>
      </c>
      <c r="V1145" s="7" t="s">
        <v>147</v>
      </c>
      <c r="W1145" s="7" t="s">
        <v>148</v>
      </c>
      <c r="X1145" s="7" t="s">
        <v>226</v>
      </c>
      <c r="Y1145" s="7" t="n">
        <v>1</v>
      </c>
      <c r="Z1145" s="7" t="n">
        <v>0</v>
      </c>
      <c r="AA1145" s="7" t="str">
        <f aca="false">IF(Y1145&gt;Z1145,"Win",IF(Y1145&lt;Z1145,"Loss","Draw"))</f>
        <v>Win</v>
      </c>
      <c r="AB1145" s="7" t="s">
        <v>99</v>
      </c>
      <c r="AC1145" s="7" t="s">
        <v>99</v>
      </c>
      <c r="AD1145" s="7" t="s">
        <v>706</v>
      </c>
      <c r="AE1145" s="7" t="s">
        <v>3109</v>
      </c>
      <c r="AF1145" s="7" t="str">
        <f aca="false">IF(AD1145&lt;AE1145,AD1145,AE1145)</f>
        <v>Barbarians, Fireball, Lava Hound, Miner, Skeleton Dragons, Spirit Empress, Tombstone, Zap</v>
      </c>
      <c r="AG1145" s="7" t="str">
        <f aca="false">IF(AD1145&lt;AE1145,AE1145,AD1145)</f>
        <v>Bomber, Giant Snowball, Goblin Drill, Goblins, Ice Spirit, Poison, Ronin, Tesla</v>
      </c>
      <c r="AH1145" s="7" t="str">
        <f aca="false">IF(AD1145=AF1145,AA1145,IF(AA1145="Win","Loss",IF(AA1145="Loss","Win","Draw")))</f>
        <v>Loss</v>
      </c>
      <c r="AI1145" s="7" t="s">
        <v>102</v>
      </c>
    </row>
    <row r="1146" customFormat="false" ht="15" hidden="false" customHeight="true" outlineLevel="0" collapsed="false">
      <c r="A1146" s="7" t="s">
        <v>3110</v>
      </c>
      <c r="B1146" s="7" t="n">
        <v>1</v>
      </c>
      <c r="C1146" s="7" t="s">
        <v>369</v>
      </c>
      <c r="D1146" s="7" t="s">
        <v>370</v>
      </c>
      <c r="E1146" s="7" t="s">
        <v>3082</v>
      </c>
      <c r="F1146" s="7" t="s">
        <v>3083</v>
      </c>
      <c r="G1146" s="7" t="s">
        <v>3111</v>
      </c>
      <c r="H1146" s="7" t="s">
        <v>372</v>
      </c>
      <c r="I1146" s="7" t="s">
        <v>90</v>
      </c>
      <c r="J1146" s="7" t="s">
        <v>149</v>
      </c>
      <c r="K1146" s="7" t="s">
        <v>181</v>
      </c>
      <c r="L1146" s="7" t="s">
        <v>227</v>
      </c>
      <c r="M1146" s="7" t="s">
        <v>95</v>
      </c>
      <c r="N1146" s="7" t="s">
        <v>94</v>
      </c>
      <c r="O1146" s="7" t="s">
        <v>146</v>
      </c>
      <c r="P1146" s="7" t="s">
        <v>167</v>
      </c>
      <c r="Q1146" s="7" t="s">
        <v>168</v>
      </c>
      <c r="R1146" s="7" t="s">
        <v>141</v>
      </c>
      <c r="S1146" s="7" t="s">
        <v>83</v>
      </c>
      <c r="T1146" s="7" t="s">
        <v>97</v>
      </c>
      <c r="U1146" s="7" t="s">
        <v>154</v>
      </c>
      <c r="V1146" s="7" t="s">
        <v>91</v>
      </c>
      <c r="W1146" s="7" t="s">
        <v>89</v>
      </c>
      <c r="X1146" s="7" t="s">
        <v>93</v>
      </c>
      <c r="Y1146" s="7" t="n">
        <v>0</v>
      </c>
      <c r="Z1146" s="7" t="n">
        <v>1</v>
      </c>
      <c r="AA1146" s="7" t="str">
        <f aca="false">IF(Y1146&gt;Z1146,"Win",IF(Y1146&lt;Z1146,"Loss","Draw"))</f>
        <v>Loss</v>
      </c>
      <c r="AB1146" s="7" t="s">
        <v>99</v>
      </c>
      <c r="AC1146" s="7" t="s">
        <v>99</v>
      </c>
      <c r="AD1146" s="7" t="s">
        <v>229</v>
      </c>
      <c r="AE1146" s="7" t="s">
        <v>3112</v>
      </c>
      <c r="AF1146" s="7" t="str">
        <f aca="false">IF(AD1146&lt;AE1146,AD1146,AE1146)</f>
        <v>Barbarian Barrel, Dark Prince, Electro Spirit, Goblin Hut, Lightning, Magic Archer, Royal Hogs, Skeletons</v>
      </c>
      <c r="AG1146" s="7" t="str">
        <f aca="false">IF(AD1146&lt;AE1146,AE1146,AD1146)</f>
        <v>Fireball, Fisherman, Monk, Mother Witch, Royal Giant, Skeleton Dragons, The Log, Tombstone</v>
      </c>
      <c r="AH1146" s="7" t="str">
        <f aca="false">IF(AD1146=AF1146,AA1146,IF(AA1146="Win","Loss",IF(AA1146="Loss","Win","Draw")))</f>
        <v>Win</v>
      </c>
      <c r="AI1146" s="7" t="s">
        <v>102</v>
      </c>
    </row>
    <row r="1147" customFormat="false" ht="15" hidden="false" customHeight="true" outlineLevel="0" collapsed="false">
      <c r="A1147" s="7" t="s">
        <v>3110</v>
      </c>
      <c r="B1147" s="7" t="n">
        <v>2</v>
      </c>
      <c r="C1147" s="7" t="s">
        <v>369</v>
      </c>
      <c r="D1147" s="7" t="s">
        <v>370</v>
      </c>
      <c r="E1147" s="7" t="s">
        <v>3082</v>
      </c>
      <c r="F1147" s="7" t="s">
        <v>3083</v>
      </c>
      <c r="G1147" s="7" t="s">
        <v>3113</v>
      </c>
      <c r="H1147" s="7" t="s">
        <v>81</v>
      </c>
      <c r="I1147" s="7" t="s">
        <v>169</v>
      </c>
      <c r="J1147" s="7" t="s">
        <v>199</v>
      </c>
      <c r="K1147" s="7" t="s">
        <v>200</v>
      </c>
      <c r="L1147" s="7" t="s">
        <v>136</v>
      </c>
      <c r="M1147" s="7" t="s">
        <v>154</v>
      </c>
      <c r="N1147" s="7" t="s">
        <v>191</v>
      </c>
      <c r="O1147" s="7" t="s">
        <v>336</v>
      </c>
      <c r="P1147" s="7" t="s">
        <v>91</v>
      </c>
      <c r="Q1147" s="7" t="s">
        <v>239</v>
      </c>
      <c r="R1147" s="7" t="s">
        <v>199</v>
      </c>
      <c r="S1147" s="7" t="s">
        <v>210</v>
      </c>
      <c r="T1147" s="7" t="s">
        <v>227</v>
      </c>
      <c r="U1147" s="7" t="s">
        <v>109</v>
      </c>
      <c r="V1147" s="7" t="s">
        <v>202</v>
      </c>
      <c r="W1147" s="7" t="s">
        <v>240</v>
      </c>
      <c r="X1147" s="7" t="s">
        <v>112</v>
      </c>
      <c r="Y1147" s="7" t="n">
        <v>0</v>
      </c>
      <c r="Z1147" s="7" t="n">
        <v>1</v>
      </c>
      <c r="AA1147" s="7" t="str">
        <f aca="false">IF(Y1147&gt;Z1147,"Win",IF(Y1147&lt;Z1147,"Loss","Draw"))</f>
        <v>Loss</v>
      </c>
      <c r="AB1147" s="7" t="s">
        <v>99</v>
      </c>
      <c r="AC1147" s="7" t="s">
        <v>99</v>
      </c>
      <c r="AD1147" s="7" t="s">
        <v>778</v>
      </c>
      <c r="AE1147" s="7" t="s">
        <v>242</v>
      </c>
      <c r="AF1147" s="7" t="str">
        <f aca="false">IF(AD1147&lt;AE1147,AD1147,AE1147)</f>
        <v>Arrows, Bandit, Battle Ram, Golden Knight, Mega Knight, Mother Witch, Ronin, Zappies</v>
      </c>
      <c r="AG1147" s="7" t="str">
        <f aca="false">IF(AD1147&lt;AE1147,AE1147,AD1147)</f>
        <v>Baby Dragon, Barbarian Barrel, Goblin Cage, Golden Knight, Golem, Ice Wizard, Lightning, Tornado</v>
      </c>
      <c r="AH1147" s="7" t="str">
        <f aca="false">IF(AD1147=AF1147,AA1147,IF(AA1147="Win","Loss",IF(AA1147="Loss","Win","Draw")))</f>
        <v>Win</v>
      </c>
      <c r="AI1147" s="7" t="s">
        <v>102</v>
      </c>
    </row>
    <row r="1148" customFormat="false" ht="15" hidden="false" customHeight="true" outlineLevel="0" collapsed="false">
      <c r="A1148" s="7" t="s">
        <v>3110</v>
      </c>
      <c r="B1148" s="7" t="n">
        <v>3</v>
      </c>
      <c r="C1148" s="7" t="s">
        <v>369</v>
      </c>
      <c r="D1148" s="7" t="s">
        <v>370</v>
      </c>
      <c r="E1148" s="7" t="s">
        <v>3082</v>
      </c>
      <c r="F1148" s="7" t="s">
        <v>3083</v>
      </c>
      <c r="G1148" s="7" t="s">
        <v>3114</v>
      </c>
      <c r="H1148" s="7" t="s">
        <v>372</v>
      </c>
      <c r="I1148" s="7" t="s">
        <v>176</v>
      </c>
      <c r="J1148" s="7" t="s">
        <v>83</v>
      </c>
      <c r="K1148" s="7" t="s">
        <v>142</v>
      </c>
      <c r="L1148" s="7" t="s">
        <v>111</v>
      </c>
      <c r="M1148" s="7" t="s">
        <v>143</v>
      </c>
      <c r="N1148" s="7" t="s">
        <v>120</v>
      </c>
      <c r="O1148" s="7" t="s">
        <v>129</v>
      </c>
      <c r="P1148" s="7" t="s">
        <v>87</v>
      </c>
      <c r="Q1148" s="7" t="s">
        <v>116</v>
      </c>
      <c r="R1148" s="7" t="s">
        <v>115</v>
      </c>
      <c r="S1148" s="7" t="s">
        <v>114</v>
      </c>
      <c r="T1148" s="7" t="s">
        <v>117</v>
      </c>
      <c r="U1148" s="7" t="s">
        <v>94</v>
      </c>
      <c r="V1148" s="7" t="s">
        <v>167</v>
      </c>
      <c r="W1148" s="7" t="s">
        <v>118</v>
      </c>
      <c r="X1148" s="7" t="s">
        <v>119</v>
      </c>
      <c r="Y1148" s="7" t="n">
        <v>0</v>
      </c>
      <c r="Z1148" s="7" t="n">
        <v>1</v>
      </c>
      <c r="AA1148" s="7" t="str">
        <f aca="false">IF(Y1148&gt;Z1148,"Win",IF(Y1148&lt;Z1148,"Loss","Draw"))</f>
        <v>Loss</v>
      </c>
      <c r="AB1148" s="7" t="s">
        <v>99</v>
      </c>
      <c r="AC1148" s="7" t="s">
        <v>99</v>
      </c>
      <c r="AD1148" s="7" t="s">
        <v>3115</v>
      </c>
      <c r="AE1148" s="7" t="s">
        <v>264</v>
      </c>
      <c r="AF1148" s="7" t="str">
        <f aca="false">IF(AD1148&lt;AE1148,AD1148,AE1148)</f>
        <v>Berserker, Dark Prince, Dart Goblin, Fire Spirit, Goblin Barrel, Ice Spirit, Inferno Tower, Royal Delivery</v>
      </c>
      <c r="AG1148" s="7" t="str">
        <f aca="false">IF(AD1148&lt;AE1148,AE1148,AD1148)</f>
        <v>Cannon Cart, Fireball, Goblins, Minions, Mortar, Rascals, Skeleton Barrel, The Log</v>
      </c>
      <c r="AH1148" s="7" t="str">
        <f aca="false">IF(AD1148=AF1148,AA1148,IF(AA1148="Win","Loss",IF(AA1148="Loss","Win","Draw")))</f>
        <v>Loss</v>
      </c>
      <c r="AI1148" s="7" t="s">
        <v>102</v>
      </c>
    </row>
    <row r="1149" customFormat="false" ht="15" hidden="false" customHeight="true" outlineLevel="0" collapsed="false">
      <c r="A1149" s="5" t="s">
        <v>3116</v>
      </c>
      <c r="B1149" s="5" t="n">
        <v>1</v>
      </c>
      <c r="C1149" s="5" t="s">
        <v>369</v>
      </c>
      <c r="D1149" s="5" t="s">
        <v>370</v>
      </c>
      <c r="E1149" s="5" t="s">
        <v>3117</v>
      </c>
      <c r="F1149" s="5" t="s">
        <v>3118</v>
      </c>
      <c r="G1149" s="5" t="s">
        <v>3119</v>
      </c>
      <c r="H1149" s="5" t="s">
        <v>222</v>
      </c>
      <c r="I1149" s="5" t="s">
        <v>132</v>
      </c>
      <c r="J1149" s="5" t="s">
        <v>91</v>
      </c>
      <c r="K1149" s="5" t="s">
        <v>200</v>
      </c>
      <c r="L1149" s="5" t="s">
        <v>90</v>
      </c>
      <c r="M1149" s="5" t="s">
        <v>365</v>
      </c>
      <c r="N1149" s="5" t="s">
        <v>94</v>
      </c>
      <c r="O1149" s="5" t="s">
        <v>93</v>
      </c>
      <c r="P1149" s="5" t="s">
        <v>174</v>
      </c>
      <c r="Q1149" s="5" t="s">
        <v>82</v>
      </c>
      <c r="R1149" s="5" t="s">
        <v>213</v>
      </c>
      <c r="S1149" s="5" t="s">
        <v>84</v>
      </c>
      <c r="T1149" s="5" t="s">
        <v>112</v>
      </c>
      <c r="U1149" s="5" t="s">
        <v>117</v>
      </c>
      <c r="V1149" s="5" t="s">
        <v>109</v>
      </c>
      <c r="W1149" s="5" t="s">
        <v>156</v>
      </c>
      <c r="X1149" s="5" t="s">
        <v>85</v>
      </c>
      <c r="Y1149" s="5" t="n">
        <v>0</v>
      </c>
      <c r="Z1149" s="5" t="n">
        <v>1</v>
      </c>
      <c r="AA1149" s="5" t="str">
        <f aca="false">IF(Y1149&gt;Z1149,"Win",IF(Y1149&lt;Z1149,"Loss","Draw"))</f>
        <v>Loss</v>
      </c>
      <c r="AB1149" s="5" t="s">
        <v>98</v>
      </c>
      <c r="AC1149" s="5" t="s">
        <v>99</v>
      </c>
      <c r="AD1149" s="5" t="s">
        <v>488</v>
      </c>
      <c r="AE1149" s="5" t="s">
        <v>663</v>
      </c>
      <c r="AF1149" s="5" t="str">
        <f aca="false">IF(AD1149&lt;AE1149,AD1149,AE1149)</f>
        <v>Archers, Arrows, Bowler, Giant, Giant Snowball, Graveyard, Minions, Ronin</v>
      </c>
      <c r="AG1149" s="5" t="str">
        <f aca="false">IF(AD1149&lt;AE1149,AE1149,AD1149)</f>
        <v>Barbarian Barrel, Electro Spirit, Fireball, Goblin Cage, Heal Spirit, Lumberjack, Phoenix, Royal Giant</v>
      </c>
      <c r="AH1149" s="5" t="str">
        <f aca="false">IF(AD1149=AF1149,AA1149,IF(AA1149="Win","Loss",IF(AA1149="Loss","Win","Draw")))</f>
        <v>Win</v>
      </c>
      <c r="AI1149" s="5" t="s">
        <v>123</v>
      </c>
    </row>
    <row r="1150" customFormat="false" ht="15" hidden="false" customHeight="true" outlineLevel="0" collapsed="false">
      <c r="A1150" s="5" t="s">
        <v>3116</v>
      </c>
      <c r="B1150" s="5" t="n">
        <v>2</v>
      </c>
      <c r="C1150" s="5" t="s">
        <v>369</v>
      </c>
      <c r="D1150" s="5" t="s">
        <v>370</v>
      </c>
      <c r="E1150" s="5" t="s">
        <v>3117</v>
      </c>
      <c r="F1150" s="5" t="s">
        <v>3118</v>
      </c>
      <c r="G1150" s="5" t="s">
        <v>3120</v>
      </c>
      <c r="H1150" s="5" t="s">
        <v>222</v>
      </c>
      <c r="I1150" s="5" t="s">
        <v>82</v>
      </c>
      <c r="J1150" s="5" t="s">
        <v>83</v>
      </c>
      <c r="K1150" s="5" t="s">
        <v>84</v>
      </c>
      <c r="L1150" s="5" t="s">
        <v>85</v>
      </c>
      <c r="M1150" s="5" t="s">
        <v>86</v>
      </c>
      <c r="N1150" s="5" t="s">
        <v>87</v>
      </c>
      <c r="O1150" s="5" t="s">
        <v>88</v>
      </c>
      <c r="P1150" s="5" t="s">
        <v>89</v>
      </c>
      <c r="Q1150" s="5" t="s">
        <v>293</v>
      </c>
      <c r="R1150" s="5" t="s">
        <v>175</v>
      </c>
      <c r="S1150" s="5" t="s">
        <v>144</v>
      </c>
      <c r="T1150" s="5" t="s">
        <v>182</v>
      </c>
      <c r="U1150" s="5" t="s">
        <v>93</v>
      </c>
      <c r="V1150" s="5" t="s">
        <v>97</v>
      </c>
      <c r="W1150" s="5" t="s">
        <v>167</v>
      </c>
      <c r="X1150" s="5" t="s">
        <v>154</v>
      </c>
      <c r="Y1150" s="5" t="n">
        <v>0</v>
      </c>
      <c r="Z1150" s="5" t="n">
        <v>1</v>
      </c>
      <c r="AA1150" s="5" t="str">
        <f aca="false">IF(Y1150&gt;Z1150,"Win",IF(Y1150&lt;Z1150,"Loss","Draw"))</f>
        <v>Loss</v>
      </c>
      <c r="AB1150" s="5" t="s">
        <v>98</v>
      </c>
      <c r="AC1150" s="5" t="s">
        <v>99</v>
      </c>
      <c r="AD1150" s="5" t="s">
        <v>100</v>
      </c>
      <c r="AE1150" s="5" t="s">
        <v>759</v>
      </c>
      <c r="AF1150" s="5" t="str">
        <f aca="false">IF(AD1150&lt;AE1150,AD1150,AE1150)</f>
        <v>Archers, Berserker, Dark Prince, Giant Snowball, Goblin Demolisher, Goblin Hut, Graveyard, Poison</v>
      </c>
      <c r="AG1150" s="5" t="str">
        <f aca="false">IF(AD1150&lt;AE1150,AE1150,AD1150)</f>
        <v>Boss Bandit, Electro Spirit, Furnace, Hog Rider, Lightning, Skeletons, Tesla, The Log</v>
      </c>
      <c r="AH1150" s="5" t="str">
        <f aca="false">IF(AD1150=AF1150,AA1150,IF(AA1150="Win","Loss",IF(AA1150="Loss","Win","Draw")))</f>
        <v>Loss</v>
      </c>
      <c r="AI1150" s="5" t="s">
        <v>123</v>
      </c>
    </row>
    <row r="1151" customFormat="false" ht="15" hidden="false" customHeight="true" outlineLevel="0" collapsed="false">
      <c r="A1151" s="5" t="s">
        <v>3121</v>
      </c>
      <c r="B1151" s="5" t="n">
        <v>1</v>
      </c>
      <c r="C1151" s="5" t="s">
        <v>369</v>
      </c>
      <c r="D1151" s="5" t="s">
        <v>370</v>
      </c>
      <c r="E1151" s="5" t="s">
        <v>3122</v>
      </c>
      <c r="F1151" s="5" t="s">
        <v>3123</v>
      </c>
      <c r="G1151" s="5" t="s">
        <v>3124</v>
      </c>
      <c r="H1151" s="5" t="s">
        <v>216</v>
      </c>
      <c r="I1151" s="5" t="s">
        <v>140</v>
      </c>
      <c r="J1151" s="5" t="s">
        <v>141</v>
      </c>
      <c r="K1151" s="5" t="s">
        <v>225</v>
      </c>
      <c r="L1151" s="5" t="s">
        <v>226</v>
      </c>
      <c r="M1151" s="5" t="s">
        <v>97</v>
      </c>
      <c r="N1151" s="5" t="s">
        <v>111</v>
      </c>
      <c r="O1151" s="5" t="s">
        <v>167</v>
      </c>
      <c r="P1151" s="5" t="s">
        <v>113</v>
      </c>
      <c r="Q1151" s="5" t="s">
        <v>135</v>
      </c>
      <c r="R1151" s="5" t="s">
        <v>156</v>
      </c>
      <c r="S1151" s="5" t="s">
        <v>213</v>
      </c>
      <c r="T1151" s="5" t="s">
        <v>226</v>
      </c>
      <c r="U1151" s="5" t="s">
        <v>655</v>
      </c>
      <c r="V1151" s="5" t="s">
        <v>112</v>
      </c>
      <c r="W1151" s="5" t="s">
        <v>129</v>
      </c>
      <c r="X1151" s="5" t="s">
        <v>133</v>
      </c>
      <c r="Y1151" s="5" t="n">
        <v>1</v>
      </c>
      <c r="Z1151" s="5" t="n">
        <v>0</v>
      </c>
      <c r="AA1151" s="5" t="str">
        <f aca="false">IF(Y1151&gt;Z1151,"Win",IF(Y1151&lt;Z1151,"Loss","Draw"))</f>
        <v>Win</v>
      </c>
      <c r="AB1151" s="5" t="s">
        <v>98</v>
      </c>
      <c r="AC1151" s="5" t="s">
        <v>99</v>
      </c>
      <c r="AD1151" s="5" t="s">
        <v>639</v>
      </c>
      <c r="AE1151" s="5" t="s">
        <v>3125</v>
      </c>
      <c r="AF1151" s="5" t="str">
        <f aca="false">IF(AD1151&lt;AE1151,AD1151,AE1151)</f>
        <v>Arrows, Bowler, Giant, Goblin Gang, Inferno Tower, Miner, Night Witch, Zap</v>
      </c>
      <c r="AG1151" s="5" t="str">
        <f aca="false">IF(AD1151&lt;AE1151,AE1151,AD1151)</f>
        <v>Bats, Bomb Tower, Fire Spirit, Magic Archer, Miner, Skeletons, The Log, Wall Breakers</v>
      </c>
      <c r="AH1151" s="5" t="str">
        <f aca="false">IF(AD1151=AF1151,AA1151,IF(AA1151="Win","Loss",IF(AA1151="Loss","Win","Draw")))</f>
        <v>Loss</v>
      </c>
      <c r="AI1151" s="5" t="s">
        <v>123</v>
      </c>
    </row>
    <row r="1152" customFormat="false" ht="15" hidden="false" customHeight="true" outlineLevel="0" collapsed="false">
      <c r="A1152" s="5" t="s">
        <v>3126</v>
      </c>
      <c r="B1152" s="5" t="n">
        <v>1</v>
      </c>
      <c r="C1152" s="5" t="s">
        <v>369</v>
      </c>
      <c r="D1152" s="5" t="s">
        <v>370</v>
      </c>
      <c r="E1152" s="5" t="s">
        <v>3127</v>
      </c>
      <c r="F1152" s="5" t="s">
        <v>3128</v>
      </c>
      <c r="G1152" s="5" t="s">
        <v>3129</v>
      </c>
      <c r="H1152" s="5" t="s">
        <v>372</v>
      </c>
      <c r="I1152" s="5" t="s">
        <v>90</v>
      </c>
      <c r="J1152" s="5" t="s">
        <v>91</v>
      </c>
      <c r="K1152" s="5" t="s">
        <v>200</v>
      </c>
      <c r="L1152" s="5" t="s">
        <v>365</v>
      </c>
      <c r="M1152" s="5" t="s">
        <v>109</v>
      </c>
      <c r="N1152" s="5" t="s">
        <v>94</v>
      </c>
      <c r="O1152" s="5" t="s">
        <v>93</v>
      </c>
      <c r="P1152" s="5" t="s">
        <v>174</v>
      </c>
      <c r="Q1152" s="5" t="s">
        <v>90</v>
      </c>
      <c r="R1152" s="5" t="s">
        <v>91</v>
      </c>
      <c r="S1152" s="5" t="s">
        <v>92</v>
      </c>
      <c r="T1152" s="5" t="s">
        <v>97</v>
      </c>
      <c r="U1152" s="5" t="s">
        <v>96</v>
      </c>
      <c r="V1152" s="5" t="s">
        <v>93</v>
      </c>
      <c r="W1152" s="5" t="s">
        <v>95</v>
      </c>
      <c r="X1152" s="5" t="s">
        <v>94</v>
      </c>
      <c r="Y1152" s="5" t="n">
        <v>1</v>
      </c>
      <c r="Z1152" s="5" t="n">
        <v>0</v>
      </c>
      <c r="AA1152" s="5" t="str">
        <f aca="false">IF(Y1152&gt;Z1152,"Win",IF(Y1152&lt;Z1152,"Loss","Draw"))</f>
        <v>Win</v>
      </c>
      <c r="AB1152" s="5" t="s">
        <v>98</v>
      </c>
      <c r="AC1152" s="5" t="s">
        <v>99</v>
      </c>
      <c r="AD1152" s="5" t="s">
        <v>2410</v>
      </c>
      <c r="AE1152" s="5" t="s">
        <v>101</v>
      </c>
      <c r="AF1152" s="5" t="str">
        <f aca="false">IF(AD1152&lt;AE1152,AD1152,AE1152)</f>
        <v>Barbarian Barrel, Electro Spirit, Fireball, Fisherman, Hunter, Royal Ghost, Royal Giant, Skeletons</v>
      </c>
      <c r="AG1152" s="5" t="str">
        <f aca="false">IF(AD1152&lt;AE1152,AE1152,AD1152)</f>
        <v>Barbarian Barrel, Electro Spirit, Fireball, Goblin Cage, Heal Spirit, Phoenix, Ronin, Royal Giant</v>
      </c>
      <c r="AH1152" s="5" t="str">
        <f aca="false">IF(AD1152=AF1152,AA1152,IF(AA1152="Win","Loss",IF(AA1152="Loss","Win","Draw")))</f>
        <v>Loss</v>
      </c>
      <c r="AI1152" s="5" t="s">
        <v>123</v>
      </c>
    </row>
    <row r="1153" customFormat="false" ht="15" hidden="false" customHeight="true" outlineLevel="0" collapsed="false">
      <c r="A1153" s="5" t="s">
        <v>3126</v>
      </c>
      <c r="B1153" s="5" t="n">
        <v>2</v>
      </c>
      <c r="C1153" s="5" t="s">
        <v>369</v>
      </c>
      <c r="D1153" s="5" t="s">
        <v>370</v>
      </c>
      <c r="E1153" s="5" t="s">
        <v>3127</v>
      </c>
      <c r="F1153" s="5" t="s">
        <v>3128</v>
      </c>
      <c r="G1153" s="5" t="s">
        <v>3130</v>
      </c>
      <c r="H1153" s="5" t="s">
        <v>372</v>
      </c>
      <c r="I1153" s="5" t="s">
        <v>375</v>
      </c>
      <c r="J1153" s="5" t="s">
        <v>145</v>
      </c>
      <c r="K1153" s="5" t="s">
        <v>128</v>
      </c>
      <c r="L1153" s="5" t="s">
        <v>226</v>
      </c>
      <c r="M1153" s="5" t="s">
        <v>336</v>
      </c>
      <c r="N1153" s="5" t="s">
        <v>87</v>
      </c>
      <c r="O1153" s="5" t="s">
        <v>135</v>
      </c>
      <c r="P1153" s="5" t="s">
        <v>113</v>
      </c>
      <c r="Q1153" s="5" t="s">
        <v>239</v>
      </c>
      <c r="R1153" s="5" t="s">
        <v>199</v>
      </c>
      <c r="S1153" s="5" t="s">
        <v>210</v>
      </c>
      <c r="T1153" s="5" t="s">
        <v>227</v>
      </c>
      <c r="U1153" s="5" t="s">
        <v>146</v>
      </c>
      <c r="V1153" s="5" t="s">
        <v>393</v>
      </c>
      <c r="W1153" s="5" t="s">
        <v>240</v>
      </c>
      <c r="X1153" s="5" t="s">
        <v>112</v>
      </c>
      <c r="Y1153" s="5" t="n">
        <v>1</v>
      </c>
      <c r="Z1153" s="5" t="n">
        <v>0</v>
      </c>
      <c r="AA1153" s="5" t="str">
        <f aca="false">IF(Y1153&gt;Z1153,"Win",IF(Y1153&lt;Z1153,"Loss","Draw"))</f>
        <v>Win</v>
      </c>
      <c r="AB1153" s="5" t="s">
        <v>98</v>
      </c>
      <c r="AC1153" s="5" t="s">
        <v>99</v>
      </c>
      <c r="AD1153" s="5" t="s">
        <v>377</v>
      </c>
      <c r="AE1153" s="5" t="s">
        <v>395</v>
      </c>
      <c r="AF1153" s="5" t="str">
        <f aca="false">IF(AD1153&lt;AE1153,AD1153,AE1153)</f>
        <v>Arrows, Bandit, Battle Ram, Electro Wizard, Golden Knight, Mega Knight, Mother Witch, Skeleton Dragons</v>
      </c>
      <c r="AG1153" s="5" t="str">
        <f aca="false">IF(AD1153&lt;AE1153,AE1153,AD1153)</f>
        <v>Balloon, Berserker, Bomb Tower, Executioner, Knight, Miner, Tornado, Zap</v>
      </c>
      <c r="AH1153" s="5" t="str">
        <f aca="false">IF(AD1153=AF1153,AA1153,IF(AA1153="Win","Loss",IF(AA1153="Loss","Win","Draw")))</f>
        <v>Loss</v>
      </c>
      <c r="AI1153" s="5" t="s">
        <v>123</v>
      </c>
    </row>
    <row r="1154" customFormat="false" ht="15" hidden="false" customHeight="true" outlineLevel="0" collapsed="false">
      <c r="A1154" s="5" t="s">
        <v>3131</v>
      </c>
      <c r="B1154" s="5" t="n">
        <v>1</v>
      </c>
      <c r="C1154" s="5" t="s">
        <v>369</v>
      </c>
      <c r="D1154" s="5" t="s">
        <v>370</v>
      </c>
      <c r="E1154" s="5" t="s">
        <v>665</v>
      </c>
      <c r="F1154" s="5" t="s">
        <v>666</v>
      </c>
      <c r="G1154" s="5" t="s">
        <v>3132</v>
      </c>
      <c r="H1154" s="5" t="s">
        <v>372</v>
      </c>
      <c r="I1154" s="5" t="s">
        <v>82</v>
      </c>
      <c r="J1154" s="5" t="s">
        <v>213</v>
      </c>
      <c r="K1154" s="5" t="s">
        <v>84</v>
      </c>
      <c r="L1154" s="5" t="s">
        <v>112</v>
      </c>
      <c r="M1154" s="5" t="s">
        <v>117</v>
      </c>
      <c r="N1154" s="5" t="s">
        <v>109</v>
      </c>
      <c r="O1154" s="5" t="s">
        <v>156</v>
      </c>
      <c r="P1154" s="5" t="s">
        <v>85</v>
      </c>
      <c r="Q1154" s="5" t="s">
        <v>293</v>
      </c>
      <c r="R1154" s="5" t="s">
        <v>91</v>
      </c>
      <c r="S1154" s="5" t="s">
        <v>143</v>
      </c>
      <c r="T1154" s="5" t="s">
        <v>287</v>
      </c>
      <c r="U1154" s="5" t="s">
        <v>89</v>
      </c>
      <c r="V1154" s="5" t="s">
        <v>97</v>
      </c>
      <c r="W1154" s="5" t="s">
        <v>88</v>
      </c>
      <c r="X1154" s="5" t="s">
        <v>85</v>
      </c>
      <c r="Y1154" s="5" t="n">
        <v>1</v>
      </c>
      <c r="Z1154" s="5" t="n">
        <v>0</v>
      </c>
      <c r="AA1154" s="5" t="str">
        <f aca="false">IF(Y1154&gt;Z1154,"Win",IF(Y1154&lt;Z1154,"Loss","Draw"))</f>
        <v>Win</v>
      </c>
      <c r="AB1154" s="5" t="s">
        <v>98</v>
      </c>
      <c r="AC1154" s="5" t="s">
        <v>99</v>
      </c>
      <c r="AD1154" s="5" t="s">
        <v>663</v>
      </c>
      <c r="AE1154" s="5" t="s">
        <v>3133</v>
      </c>
      <c r="AF1154" s="5" t="str">
        <f aca="false">IF(AD1154&lt;AE1154,AD1154,AE1154)</f>
        <v>Archers, Arrows, Bowler, Giant, Giant Snowball, Graveyard, Minions, Ronin</v>
      </c>
      <c r="AG1154" s="5" t="str">
        <f aca="false">IF(AD1154&lt;AE1154,AE1154,AD1154)</f>
        <v>Barbarian Barrel, Furnace, Goblin Hut, Graveyard, Ice Spirit, Poison, Skeletons, Valkyrie</v>
      </c>
      <c r="AH1154" s="5" t="str">
        <f aca="false">IF(AD1154=AF1154,AA1154,IF(AA1154="Win","Loss",IF(AA1154="Loss","Win","Draw")))</f>
        <v>Win</v>
      </c>
      <c r="AI1154" s="5" t="s">
        <v>123</v>
      </c>
    </row>
    <row r="1155" customFormat="false" ht="15" hidden="false" customHeight="true" outlineLevel="0" collapsed="false">
      <c r="A1155" s="5" t="s">
        <v>3131</v>
      </c>
      <c r="B1155" s="5" t="n">
        <v>2</v>
      </c>
      <c r="C1155" s="5" t="s">
        <v>369</v>
      </c>
      <c r="D1155" s="5" t="s">
        <v>370</v>
      </c>
      <c r="E1155" s="5" t="s">
        <v>665</v>
      </c>
      <c r="F1155" s="5" t="s">
        <v>666</v>
      </c>
      <c r="G1155" s="5" t="s">
        <v>3134</v>
      </c>
      <c r="H1155" s="5" t="s">
        <v>668</v>
      </c>
      <c r="I1155" s="5" t="s">
        <v>168</v>
      </c>
      <c r="J1155" s="5" t="s">
        <v>83</v>
      </c>
      <c r="K1155" s="5" t="s">
        <v>169</v>
      </c>
      <c r="L1155" s="5" t="s">
        <v>97</v>
      </c>
      <c r="M1155" s="5" t="s">
        <v>154</v>
      </c>
      <c r="N1155" s="5" t="s">
        <v>170</v>
      </c>
      <c r="O1155" s="5" t="s">
        <v>91</v>
      </c>
      <c r="P1155" s="5" t="s">
        <v>93</v>
      </c>
      <c r="Q1155" s="5" t="s">
        <v>114</v>
      </c>
      <c r="R1155" s="5" t="s">
        <v>115</v>
      </c>
      <c r="S1155" s="5" t="s">
        <v>116</v>
      </c>
      <c r="T1155" s="5" t="s">
        <v>93</v>
      </c>
      <c r="U1155" s="5" t="s">
        <v>119</v>
      </c>
      <c r="V1155" s="5" t="s">
        <v>94</v>
      </c>
      <c r="W1155" s="5" t="s">
        <v>117</v>
      </c>
      <c r="X1155" s="5" t="s">
        <v>118</v>
      </c>
      <c r="Y1155" s="5" t="n">
        <v>1</v>
      </c>
      <c r="Z1155" s="5" t="n">
        <v>0</v>
      </c>
      <c r="AA1155" s="5" t="str">
        <f aca="false">IF(Y1155&gt;Z1155,"Win",IF(Y1155&lt;Z1155,"Loss","Draw"))</f>
        <v>Win</v>
      </c>
      <c r="AB1155" s="5" t="s">
        <v>98</v>
      </c>
      <c r="AC1155" s="5" t="s">
        <v>99</v>
      </c>
      <c r="AD1155" s="5" t="s">
        <v>3135</v>
      </c>
      <c r="AE1155" s="5" t="s">
        <v>307</v>
      </c>
      <c r="AF1155" s="5" t="str">
        <f aca="false">IF(AD1155&lt;AE1155,AD1155,AE1155)</f>
        <v>Baby Dragon, Barbarian Barrel, Cannon, Dark Prince, Electro Spirit, Lightning, Royal Hogs, Skeletons</v>
      </c>
      <c r="AG1155" s="5" t="str">
        <f aca="false">IF(AD1155&lt;AE1155,AE1155,AD1155)</f>
        <v>Cannon Cart, Electro Spirit, Fireball, Goblins, Minions, Mortar, Rascals, Skeleton Barrel</v>
      </c>
      <c r="AH1155" s="5" t="str">
        <f aca="false">IF(AD1155=AF1155,AA1155,IF(AA1155="Win","Loss",IF(AA1155="Loss","Win","Draw")))</f>
        <v>Win</v>
      </c>
      <c r="AI1155" s="5" t="s">
        <v>123</v>
      </c>
    </row>
    <row r="1156" customFormat="false" ht="15" hidden="false" customHeight="true" outlineLevel="0" collapsed="false">
      <c r="A1156" s="5" t="s">
        <v>3136</v>
      </c>
      <c r="B1156" s="5" t="n">
        <v>1</v>
      </c>
      <c r="C1156" s="5" t="s">
        <v>369</v>
      </c>
      <c r="D1156" s="5" t="s">
        <v>370</v>
      </c>
      <c r="E1156" s="5" t="s">
        <v>3137</v>
      </c>
      <c r="F1156" s="5" t="s">
        <v>3138</v>
      </c>
      <c r="G1156" s="5" t="s">
        <v>3139</v>
      </c>
      <c r="H1156" s="5" t="s">
        <v>251</v>
      </c>
      <c r="I1156" s="5" t="s">
        <v>140</v>
      </c>
      <c r="J1156" s="5" t="s">
        <v>141</v>
      </c>
      <c r="K1156" s="5" t="s">
        <v>142</v>
      </c>
      <c r="L1156" s="5" t="s">
        <v>87</v>
      </c>
      <c r="M1156" s="5" t="s">
        <v>111</v>
      </c>
      <c r="N1156" s="5" t="s">
        <v>143</v>
      </c>
      <c r="O1156" s="5" t="s">
        <v>120</v>
      </c>
      <c r="P1156" s="5" t="s">
        <v>144</v>
      </c>
      <c r="Q1156" s="5" t="s">
        <v>90</v>
      </c>
      <c r="R1156" s="5" t="s">
        <v>181</v>
      </c>
      <c r="S1156" s="5" t="s">
        <v>200</v>
      </c>
      <c r="T1156" s="5" t="s">
        <v>365</v>
      </c>
      <c r="U1156" s="5" t="s">
        <v>94</v>
      </c>
      <c r="V1156" s="5" t="s">
        <v>146</v>
      </c>
      <c r="W1156" s="5" t="s">
        <v>91</v>
      </c>
      <c r="X1156" s="5" t="s">
        <v>174</v>
      </c>
      <c r="Y1156" s="5" t="n">
        <v>1</v>
      </c>
      <c r="Z1156" s="5" t="n">
        <v>0</v>
      </c>
      <c r="AA1156" s="5" t="str">
        <f aca="false">IF(Y1156&gt;Z1156,"Win",IF(Y1156&lt;Z1156,"Loss","Draw"))</f>
        <v>Win</v>
      </c>
      <c r="AB1156" s="5" t="s">
        <v>98</v>
      </c>
      <c r="AC1156" s="5" t="s">
        <v>99</v>
      </c>
      <c r="AD1156" s="5" t="s">
        <v>150</v>
      </c>
      <c r="AE1156" s="5" t="s">
        <v>3140</v>
      </c>
      <c r="AF1156" s="5" t="str">
        <f aca="false">IF(AD1156&lt;AE1156,AD1156,AE1156)</f>
        <v>Barbarian Barrel, Fireball, Goblin Cage, Heal Spirit, Monk, Phoenix, Royal Giant, Skeleton Dragons</v>
      </c>
      <c r="AG1156" s="5" t="str">
        <f aca="false">IF(AD1156&lt;AE1156,AE1156,AD1156)</f>
        <v>Berserker, Fire Spirit, Goblin Barrel, Ice Spirit, Magic Archer, Royal Delivery, Tesla, Wall Breakers</v>
      </c>
      <c r="AH1156" s="5" t="str">
        <f aca="false">IF(AD1156=AF1156,AA1156,IF(AA1156="Win","Loss",IF(AA1156="Loss","Win","Draw")))</f>
        <v>Loss</v>
      </c>
      <c r="AI1156" s="5" t="s">
        <v>123</v>
      </c>
    </row>
    <row r="1157" customFormat="false" ht="15" hidden="false" customHeight="true" outlineLevel="0" collapsed="false">
      <c r="A1157" s="5" t="s">
        <v>3136</v>
      </c>
      <c r="B1157" s="5" t="n">
        <v>2</v>
      </c>
      <c r="C1157" s="5" t="s">
        <v>369</v>
      </c>
      <c r="D1157" s="5" t="s">
        <v>370</v>
      </c>
      <c r="E1157" s="5" t="s">
        <v>3137</v>
      </c>
      <c r="F1157" s="5" t="s">
        <v>3138</v>
      </c>
      <c r="G1157" s="5" t="s">
        <v>3141</v>
      </c>
      <c r="H1157" s="5" t="s">
        <v>251</v>
      </c>
      <c r="I1157" s="5" t="s">
        <v>169</v>
      </c>
      <c r="J1157" s="5" t="s">
        <v>199</v>
      </c>
      <c r="K1157" s="5" t="s">
        <v>200</v>
      </c>
      <c r="L1157" s="5" t="s">
        <v>136</v>
      </c>
      <c r="M1157" s="5" t="s">
        <v>154</v>
      </c>
      <c r="N1157" s="5" t="s">
        <v>191</v>
      </c>
      <c r="O1157" s="5" t="s">
        <v>336</v>
      </c>
      <c r="P1157" s="5" t="s">
        <v>91</v>
      </c>
      <c r="Q1157" s="5" t="s">
        <v>375</v>
      </c>
      <c r="R1157" s="5" t="s">
        <v>145</v>
      </c>
      <c r="S1157" s="5" t="s">
        <v>84</v>
      </c>
      <c r="T1157" s="5" t="s">
        <v>226</v>
      </c>
      <c r="U1157" s="5" t="s">
        <v>327</v>
      </c>
      <c r="V1157" s="5" t="s">
        <v>202</v>
      </c>
      <c r="W1157" s="5" t="s">
        <v>336</v>
      </c>
      <c r="X1157" s="5" t="s">
        <v>170</v>
      </c>
      <c r="Y1157" s="5" t="n">
        <v>1</v>
      </c>
      <c r="Z1157" s="5" t="n">
        <v>0</v>
      </c>
      <c r="AA1157" s="5" t="str">
        <f aca="false">IF(Y1157&gt;Z1157,"Win",IF(Y1157&lt;Z1157,"Loss","Draw"))</f>
        <v>Win</v>
      </c>
      <c r="AB1157" s="5" t="s">
        <v>98</v>
      </c>
      <c r="AC1157" s="5" t="s">
        <v>99</v>
      </c>
      <c r="AD1157" s="5" t="s">
        <v>778</v>
      </c>
      <c r="AE1157" s="5" t="s">
        <v>2684</v>
      </c>
      <c r="AF1157" s="5" t="str">
        <f aca="false">IF(AD1157&lt;AE1157,AD1157,AE1157)</f>
        <v>Baby Dragon, Barbarian Barrel, Goblin Cage, Golden Knight, Golem, Ice Wizard, Lightning, Tornado</v>
      </c>
      <c r="AG1157" s="5" t="str">
        <f aca="false">IF(AD1157&lt;AE1157,AE1157,AD1157)</f>
        <v>Balloon, Cannon, Executioner, Giant Skeleton, Giant Snowball, Miner, Tornado, Zappies</v>
      </c>
      <c r="AH1157" s="5" t="str">
        <f aca="false">IF(AD1157=AF1157,AA1157,IF(AA1157="Win","Loss",IF(AA1157="Loss","Win","Draw")))</f>
        <v>Win</v>
      </c>
      <c r="AI1157" s="5" t="s">
        <v>123</v>
      </c>
    </row>
    <row r="1158" customFormat="false" ht="15" hidden="false" customHeight="true" outlineLevel="0" collapsed="false">
      <c r="A1158" s="5" t="s">
        <v>3142</v>
      </c>
      <c r="B1158" s="5" t="n">
        <v>1</v>
      </c>
      <c r="C1158" s="5" t="s">
        <v>369</v>
      </c>
      <c r="D1158" s="5" t="s">
        <v>370</v>
      </c>
      <c r="E1158" s="5" t="s">
        <v>973</v>
      </c>
      <c r="F1158" s="5" t="s">
        <v>974</v>
      </c>
      <c r="G1158" s="5" t="s">
        <v>3143</v>
      </c>
      <c r="H1158" s="5" t="s">
        <v>372</v>
      </c>
      <c r="I1158" s="5" t="s">
        <v>107</v>
      </c>
      <c r="J1158" s="5" t="s">
        <v>115</v>
      </c>
      <c r="K1158" s="5" t="s">
        <v>84</v>
      </c>
      <c r="L1158" s="5" t="s">
        <v>109</v>
      </c>
      <c r="M1158" s="5" t="s">
        <v>88</v>
      </c>
      <c r="N1158" s="5" t="s">
        <v>130</v>
      </c>
      <c r="O1158" s="5" t="s">
        <v>143</v>
      </c>
      <c r="P1158" s="5" t="s">
        <v>144</v>
      </c>
      <c r="Q1158" s="5" t="s">
        <v>169</v>
      </c>
      <c r="R1158" s="5" t="s">
        <v>199</v>
      </c>
      <c r="S1158" s="5" t="s">
        <v>200</v>
      </c>
      <c r="T1158" s="5" t="s">
        <v>136</v>
      </c>
      <c r="U1158" s="5" t="s">
        <v>154</v>
      </c>
      <c r="V1158" s="5" t="s">
        <v>191</v>
      </c>
      <c r="W1158" s="5" t="s">
        <v>336</v>
      </c>
      <c r="X1158" s="5" t="s">
        <v>91</v>
      </c>
      <c r="Y1158" s="5" t="n">
        <v>0</v>
      </c>
      <c r="Z1158" s="5" t="n">
        <v>1</v>
      </c>
      <c r="AA1158" s="5" t="str">
        <f aca="false">IF(Y1158&gt;Z1158,"Win",IF(Y1158&lt;Z1158,"Loss","Draw"))</f>
        <v>Loss</v>
      </c>
      <c r="AB1158" s="5" t="s">
        <v>98</v>
      </c>
      <c r="AC1158" s="5" t="s">
        <v>99</v>
      </c>
      <c r="AD1158" s="5" t="s">
        <v>706</v>
      </c>
      <c r="AE1158" s="5" t="s">
        <v>778</v>
      </c>
      <c r="AF1158" s="5" t="str">
        <f aca="false">IF(AD1158&lt;AE1158,AD1158,AE1158)</f>
        <v>Baby Dragon, Barbarian Barrel, Goblin Cage, Golden Knight, Golem, Ice Wizard, Lightning, Tornado</v>
      </c>
      <c r="AG1158" s="5" t="str">
        <f aca="false">IF(AD1158&lt;AE1158,AE1158,AD1158)</f>
        <v>Bomber, Giant Snowball, Goblin Drill, Goblins, Ice Spirit, Poison, Ronin, Tesla</v>
      </c>
      <c r="AH1158" s="5" t="str">
        <f aca="false">IF(AD1158=AF1158,AA1158,IF(AA1158="Win","Loss",IF(AA1158="Loss","Win","Draw")))</f>
        <v>Win</v>
      </c>
      <c r="AI1158" s="5" t="s">
        <v>123</v>
      </c>
    </row>
    <row r="1159" customFormat="false" ht="15" hidden="false" customHeight="true" outlineLevel="0" collapsed="false">
      <c r="A1159" s="5" t="s">
        <v>3142</v>
      </c>
      <c r="B1159" s="5" t="n">
        <v>2</v>
      </c>
      <c r="C1159" s="5" t="s">
        <v>369</v>
      </c>
      <c r="D1159" s="5" t="s">
        <v>370</v>
      </c>
      <c r="E1159" s="5" t="s">
        <v>973</v>
      </c>
      <c r="F1159" s="5" t="s">
        <v>974</v>
      </c>
      <c r="G1159" s="5" t="s">
        <v>3144</v>
      </c>
      <c r="H1159" s="5" t="s">
        <v>372</v>
      </c>
      <c r="I1159" s="5" t="s">
        <v>375</v>
      </c>
      <c r="J1159" s="5" t="s">
        <v>199</v>
      </c>
      <c r="K1159" s="5" t="s">
        <v>195</v>
      </c>
      <c r="L1159" s="5" t="s">
        <v>85</v>
      </c>
      <c r="M1159" s="5" t="s">
        <v>213</v>
      </c>
      <c r="N1159" s="5" t="s">
        <v>202</v>
      </c>
      <c r="O1159" s="5" t="s">
        <v>336</v>
      </c>
      <c r="P1159" s="5" t="s">
        <v>420</v>
      </c>
      <c r="Q1159" s="5" t="s">
        <v>84</v>
      </c>
      <c r="R1159" s="5" t="s">
        <v>83</v>
      </c>
      <c r="S1159" s="5" t="s">
        <v>141</v>
      </c>
      <c r="T1159" s="5" t="s">
        <v>107</v>
      </c>
      <c r="U1159" s="5" t="s">
        <v>87</v>
      </c>
      <c r="V1159" s="5" t="s">
        <v>88</v>
      </c>
      <c r="W1159" s="5" t="s">
        <v>111</v>
      </c>
      <c r="X1159" s="5" t="s">
        <v>144</v>
      </c>
      <c r="Y1159" s="5" t="n">
        <v>0</v>
      </c>
      <c r="Z1159" s="5" t="n">
        <v>1</v>
      </c>
      <c r="AA1159" s="5" t="str">
        <f aca="false">IF(Y1159&gt;Z1159,"Win",IF(Y1159&lt;Z1159,"Loss","Draw"))</f>
        <v>Loss</v>
      </c>
      <c r="AB1159" s="5" t="s">
        <v>98</v>
      </c>
      <c r="AC1159" s="5" t="s">
        <v>99</v>
      </c>
      <c r="AD1159" s="5" t="s">
        <v>422</v>
      </c>
      <c r="AE1159" s="5" t="s">
        <v>1442</v>
      </c>
      <c r="AF1159" s="5" t="str">
        <f aca="false">IF(AD1159&lt;AE1159,AD1159,AE1159)</f>
        <v>Berserker, Dark Prince, Fire Spirit, Giant Snowball, Goblin Drill, Magic Archer, Poison, Tesla</v>
      </c>
      <c r="AG1159" s="5" t="str">
        <f aca="false">IF(AD1159&lt;AE1159,AE1159,AD1159)</f>
        <v>Bowler, Executioner, Freeze, Golden Knight, Graveyard, Inferno Dragon, Tornado, Zappies</v>
      </c>
      <c r="AH1159" s="5" t="str">
        <f aca="false">IF(AD1159=AF1159,AA1159,IF(AA1159="Win","Loss",IF(AA1159="Loss","Win","Draw")))</f>
        <v>Win</v>
      </c>
      <c r="AI1159" s="5" t="s">
        <v>123</v>
      </c>
    </row>
    <row r="1160" customFormat="false" ht="15" hidden="false" customHeight="true" outlineLevel="0" collapsed="false">
      <c r="A1160" s="5" t="s">
        <v>3145</v>
      </c>
      <c r="B1160" s="5" t="n">
        <v>1</v>
      </c>
      <c r="C1160" s="5" t="s">
        <v>369</v>
      </c>
      <c r="D1160" s="5" t="s">
        <v>370</v>
      </c>
      <c r="E1160" s="5" t="s">
        <v>1515</v>
      </c>
      <c r="F1160" s="5" t="s">
        <v>1516</v>
      </c>
      <c r="G1160" s="5" t="s">
        <v>1555</v>
      </c>
      <c r="H1160" s="5" t="s">
        <v>81</v>
      </c>
      <c r="I1160" s="5" t="s">
        <v>140</v>
      </c>
      <c r="J1160" s="5" t="s">
        <v>141</v>
      </c>
      <c r="K1160" s="5" t="s">
        <v>142</v>
      </c>
      <c r="L1160" s="5" t="s">
        <v>87</v>
      </c>
      <c r="M1160" s="5" t="s">
        <v>111</v>
      </c>
      <c r="N1160" s="5" t="s">
        <v>143</v>
      </c>
      <c r="O1160" s="5" t="s">
        <v>120</v>
      </c>
      <c r="P1160" s="5" t="s">
        <v>144</v>
      </c>
      <c r="Q1160" s="5" t="s">
        <v>90</v>
      </c>
      <c r="R1160" s="5" t="s">
        <v>318</v>
      </c>
      <c r="S1160" s="5" t="s">
        <v>91</v>
      </c>
      <c r="T1160" s="5" t="s">
        <v>95</v>
      </c>
      <c r="U1160" s="5" t="s">
        <v>227</v>
      </c>
      <c r="V1160" s="5" t="s">
        <v>202</v>
      </c>
      <c r="W1160" s="5" t="s">
        <v>149</v>
      </c>
      <c r="X1160" s="5" t="s">
        <v>94</v>
      </c>
      <c r="Y1160" s="5" t="n">
        <v>0</v>
      </c>
      <c r="Z1160" s="5" t="n">
        <v>1</v>
      </c>
      <c r="AA1160" s="5" t="str">
        <f aca="false">IF(Y1160&gt;Z1160,"Win",IF(Y1160&lt;Z1160,"Loss","Draw"))</f>
        <v>Loss</v>
      </c>
      <c r="AB1160" s="5" t="s">
        <v>98</v>
      </c>
      <c r="AC1160" s="5" t="s">
        <v>99</v>
      </c>
      <c r="AD1160" s="5" t="s">
        <v>150</v>
      </c>
      <c r="AE1160" s="5" t="s">
        <v>1556</v>
      </c>
      <c r="AF1160" s="5" t="str">
        <f aca="false">IF(AD1160&lt;AE1160,AD1160,AE1160)</f>
        <v>Barbarian Barrel, Fireball, Fisherman, Mother Witch, Royal Giant, Skeleton King, Tombstone, Zappies</v>
      </c>
      <c r="AG1160" s="5" t="str">
        <f aca="false">IF(AD1160&lt;AE1160,AE1160,AD1160)</f>
        <v>Berserker, Fire Spirit, Goblin Barrel, Ice Spirit, Magic Archer, Royal Delivery, Tesla, Wall Breakers</v>
      </c>
      <c r="AH1160" s="5" t="str">
        <f aca="false">IF(AD1160=AF1160,AA1160,IF(AA1160="Win","Loss",IF(AA1160="Loss","Win","Draw")))</f>
        <v>Win</v>
      </c>
      <c r="AI1160" s="5" t="s">
        <v>123</v>
      </c>
    </row>
    <row r="1161" customFormat="false" ht="15" hidden="false" customHeight="true" outlineLevel="0" collapsed="false">
      <c r="A1161" s="5" t="s">
        <v>3145</v>
      </c>
      <c r="B1161" s="5" t="n">
        <v>2</v>
      </c>
      <c r="C1161" s="5" t="s">
        <v>369</v>
      </c>
      <c r="D1161" s="5" t="s">
        <v>370</v>
      </c>
      <c r="E1161" s="5" t="s">
        <v>1515</v>
      </c>
      <c r="F1161" s="5" t="s">
        <v>1516</v>
      </c>
      <c r="G1161" s="5" t="s">
        <v>1557</v>
      </c>
      <c r="H1161" s="5" t="s">
        <v>81</v>
      </c>
      <c r="I1161" s="5" t="s">
        <v>200</v>
      </c>
      <c r="J1161" s="5" t="s">
        <v>199</v>
      </c>
      <c r="K1161" s="5" t="s">
        <v>195</v>
      </c>
      <c r="L1161" s="5" t="s">
        <v>154</v>
      </c>
      <c r="M1161" s="5" t="s">
        <v>596</v>
      </c>
      <c r="N1161" s="5" t="s">
        <v>336</v>
      </c>
      <c r="O1161" s="5" t="s">
        <v>227</v>
      </c>
      <c r="P1161" s="5" t="s">
        <v>93</v>
      </c>
      <c r="Q1161" s="5" t="s">
        <v>169</v>
      </c>
      <c r="R1161" s="5" t="s">
        <v>199</v>
      </c>
      <c r="S1161" s="5" t="s">
        <v>213</v>
      </c>
      <c r="T1161" s="5" t="s">
        <v>130</v>
      </c>
      <c r="U1161" s="5" t="s">
        <v>596</v>
      </c>
      <c r="V1161" s="5" t="s">
        <v>336</v>
      </c>
      <c r="W1161" s="5" t="s">
        <v>200</v>
      </c>
      <c r="X1161" s="5" t="s">
        <v>154</v>
      </c>
      <c r="Y1161" s="5" t="n">
        <v>1</v>
      </c>
      <c r="Z1161" s="5" t="n">
        <v>0</v>
      </c>
      <c r="AA1161" s="5" t="str">
        <f aca="false">IF(Y1161&gt;Z1161,"Win",IF(Y1161&lt;Z1161,"Loss","Draw"))</f>
        <v>Win</v>
      </c>
      <c r="AB1161" s="5" t="s">
        <v>98</v>
      </c>
      <c r="AC1161" s="5" t="s">
        <v>99</v>
      </c>
      <c r="AD1161" s="5" t="s">
        <v>1559</v>
      </c>
      <c r="AE1161" s="5" t="s">
        <v>1558</v>
      </c>
      <c r="AF1161" s="5" t="str">
        <f aca="false">IF(AD1161&lt;AE1161,AD1161,AE1161)</f>
        <v>Baby Dragon, Bomber, Bowler, Electro Giant, Goblin Cage, Golden Knight, Lightning, Tornado</v>
      </c>
      <c r="AG1161" s="5" t="str">
        <f aca="false">IF(AD1161&lt;AE1161,AE1161,AD1161)</f>
        <v>Electro Giant, Electro Spirit, Goblin Cage, Golden Knight, Inferno Dragon, Lightning, Mother Witch, Tornado</v>
      </c>
      <c r="AH1161" s="5" t="str">
        <f aca="false">IF(AD1161=AF1161,AA1161,IF(AA1161="Win","Loss",IF(AA1161="Loss","Win","Draw")))</f>
        <v>Loss</v>
      </c>
      <c r="AI1161" s="5" t="s">
        <v>123</v>
      </c>
    </row>
    <row r="1162" customFormat="false" ht="15" hidden="false" customHeight="true" outlineLevel="0" collapsed="false">
      <c r="A1162" s="5" t="s">
        <v>3145</v>
      </c>
      <c r="B1162" s="5" t="n">
        <v>3</v>
      </c>
      <c r="C1162" s="5" t="s">
        <v>369</v>
      </c>
      <c r="D1162" s="5" t="s">
        <v>370</v>
      </c>
      <c r="E1162" s="5" t="s">
        <v>1515</v>
      </c>
      <c r="F1162" s="5" t="s">
        <v>1516</v>
      </c>
      <c r="G1162" s="5" t="s">
        <v>1560</v>
      </c>
      <c r="H1162" s="5" t="s">
        <v>372</v>
      </c>
      <c r="I1162" s="5" t="s">
        <v>114</v>
      </c>
      <c r="J1162" s="5" t="s">
        <v>115</v>
      </c>
      <c r="K1162" s="5" t="s">
        <v>116</v>
      </c>
      <c r="L1162" s="5" t="s">
        <v>119</v>
      </c>
      <c r="M1162" s="5" t="s">
        <v>94</v>
      </c>
      <c r="N1162" s="5" t="s">
        <v>176</v>
      </c>
      <c r="O1162" s="5" t="s">
        <v>118</v>
      </c>
      <c r="P1162" s="5" t="s">
        <v>91</v>
      </c>
      <c r="Q1162" s="5" t="s">
        <v>132</v>
      </c>
      <c r="R1162" s="5" t="s">
        <v>115</v>
      </c>
      <c r="S1162" s="5" t="s">
        <v>293</v>
      </c>
      <c r="T1162" s="5" t="s">
        <v>146</v>
      </c>
      <c r="U1162" s="5" t="s">
        <v>109</v>
      </c>
      <c r="V1162" s="5" t="s">
        <v>231</v>
      </c>
      <c r="W1162" s="5" t="s">
        <v>112</v>
      </c>
      <c r="X1162" s="5" t="s">
        <v>119</v>
      </c>
      <c r="Y1162" s="5" t="n">
        <v>0</v>
      </c>
      <c r="Z1162" s="5" t="n">
        <v>1</v>
      </c>
      <c r="AA1162" s="5" t="str">
        <f aca="false">IF(Y1162&gt;Z1162,"Win",IF(Y1162&lt;Z1162,"Loss","Draw"))</f>
        <v>Loss</v>
      </c>
      <c r="AB1162" s="5" t="s">
        <v>98</v>
      </c>
      <c r="AC1162" s="5" t="s">
        <v>99</v>
      </c>
      <c r="AD1162" s="5" t="s">
        <v>263</v>
      </c>
      <c r="AE1162" s="5" t="s">
        <v>1561</v>
      </c>
      <c r="AF1162" s="5" t="str">
        <f aca="false">IF(AD1162&lt;AE1162,AD1162,AE1162)</f>
        <v>Arrows, Cannon Cart, Furnace, Goblins, Lumberjack, Ram Rider, Ronin, Skeleton Dragons</v>
      </c>
      <c r="AG1162" s="5" t="str">
        <f aca="false">IF(AD1162&lt;AE1162,AE1162,AD1162)</f>
        <v>Barbarian Barrel, Cannon Cart, Dart Goblin, Fireball, Goblins, Mortar, Rascals, Skeleton Barrel</v>
      </c>
      <c r="AH1162" s="5" t="str">
        <f aca="false">IF(AD1162=AF1162,AA1162,IF(AA1162="Win","Loss",IF(AA1162="Loss","Win","Draw")))</f>
        <v>Win</v>
      </c>
      <c r="AI1162" s="5" t="s">
        <v>123</v>
      </c>
    </row>
    <row r="1163" customFormat="false" ht="15" hidden="false" customHeight="true" outlineLevel="0" collapsed="false">
      <c r="A1163" s="5" t="s">
        <v>3146</v>
      </c>
      <c r="B1163" s="5" t="n">
        <v>1</v>
      </c>
      <c r="C1163" s="5" t="s">
        <v>369</v>
      </c>
      <c r="D1163" s="5" t="s">
        <v>370</v>
      </c>
      <c r="E1163" s="5" t="s">
        <v>280</v>
      </c>
      <c r="F1163" s="5" t="s">
        <v>281</v>
      </c>
      <c r="G1163" s="5" t="s">
        <v>371</v>
      </c>
      <c r="H1163" s="5" t="s">
        <v>372</v>
      </c>
      <c r="I1163" s="5" t="s">
        <v>116</v>
      </c>
      <c r="J1163" s="5" t="s">
        <v>153</v>
      </c>
      <c r="K1163" s="5" t="s">
        <v>92</v>
      </c>
      <c r="L1163" s="5" t="s">
        <v>119</v>
      </c>
      <c r="M1163" s="5" t="s">
        <v>117</v>
      </c>
      <c r="N1163" s="5" t="s">
        <v>97</v>
      </c>
      <c r="O1163" s="5" t="s">
        <v>91</v>
      </c>
      <c r="P1163" s="5" t="s">
        <v>154</v>
      </c>
      <c r="Q1163" s="5" t="s">
        <v>140</v>
      </c>
      <c r="R1163" s="5" t="s">
        <v>83</v>
      </c>
      <c r="S1163" s="5" t="s">
        <v>142</v>
      </c>
      <c r="T1163" s="5" t="s">
        <v>87</v>
      </c>
      <c r="U1163" s="5" t="s">
        <v>111</v>
      </c>
      <c r="V1163" s="5" t="s">
        <v>176</v>
      </c>
      <c r="W1163" s="5" t="s">
        <v>120</v>
      </c>
      <c r="X1163" s="5" t="s">
        <v>144</v>
      </c>
      <c r="Y1163" s="5" t="n">
        <v>0</v>
      </c>
      <c r="Z1163" s="5" t="n">
        <v>1</v>
      </c>
      <c r="AA1163" s="5" t="str">
        <f aca="false">IF(Y1163&gt;Z1163,"Win",IF(Y1163&lt;Z1163,"Loss","Draw"))</f>
        <v>Loss</v>
      </c>
      <c r="AB1163" s="5" t="s">
        <v>98</v>
      </c>
      <c r="AC1163" s="5" t="s">
        <v>99</v>
      </c>
      <c r="AD1163" s="5" t="s">
        <v>160</v>
      </c>
      <c r="AE1163" s="5" t="s">
        <v>373</v>
      </c>
      <c r="AF1163" s="5" t="str">
        <f aca="false">IF(AD1163&lt;AE1163,AD1163,AE1163)</f>
        <v>Barbarian Barrel, Cannon Cart, Goblinstein, Lightning, Minions, Mortar, Royal Ghost, Skeletons</v>
      </c>
      <c r="AG1163" s="5" t="str">
        <f aca="false">IF(AD1163&lt;AE1163,AE1163,AD1163)</f>
        <v>Berserker, Dark Prince, Dart Goblin, Fire Spirit, Goblin Barrel, Royal Delivery, Tesla, Wall Breakers</v>
      </c>
      <c r="AH1163" s="5" t="str">
        <f aca="false">IF(AD1163=AF1163,AA1163,IF(AA1163="Win","Loss",IF(AA1163="Loss","Win","Draw")))</f>
        <v>Loss</v>
      </c>
      <c r="AI1163" s="5" t="s">
        <v>123</v>
      </c>
    </row>
    <row r="1164" customFormat="false" ht="15" hidden="false" customHeight="true" outlineLevel="0" collapsed="false">
      <c r="A1164" s="5" t="s">
        <v>3146</v>
      </c>
      <c r="B1164" s="5" t="n">
        <v>2</v>
      </c>
      <c r="C1164" s="5" t="s">
        <v>369</v>
      </c>
      <c r="D1164" s="5" t="s">
        <v>370</v>
      </c>
      <c r="E1164" s="5" t="s">
        <v>280</v>
      </c>
      <c r="F1164" s="5" t="s">
        <v>281</v>
      </c>
      <c r="G1164" s="5" t="s">
        <v>374</v>
      </c>
      <c r="H1164" s="5" t="s">
        <v>81</v>
      </c>
      <c r="I1164" s="5" t="s">
        <v>375</v>
      </c>
      <c r="J1164" s="5" t="s">
        <v>145</v>
      </c>
      <c r="K1164" s="5" t="s">
        <v>128</v>
      </c>
      <c r="L1164" s="5" t="s">
        <v>226</v>
      </c>
      <c r="M1164" s="5" t="s">
        <v>336</v>
      </c>
      <c r="N1164" s="5" t="s">
        <v>135</v>
      </c>
      <c r="O1164" s="5" t="s">
        <v>113</v>
      </c>
      <c r="P1164" s="5" t="s">
        <v>87</v>
      </c>
      <c r="Q1164" s="5" t="s">
        <v>210</v>
      </c>
      <c r="R1164" s="5" t="s">
        <v>213</v>
      </c>
      <c r="S1164" s="5" t="s">
        <v>132</v>
      </c>
      <c r="T1164" s="5" t="s">
        <v>182</v>
      </c>
      <c r="U1164" s="5" t="s">
        <v>227</v>
      </c>
      <c r="V1164" s="5" t="s">
        <v>112</v>
      </c>
      <c r="W1164" s="5" t="s">
        <v>155</v>
      </c>
      <c r="X1164" s="5" t="s">
        <v>147</v>
      </c>
      <c r="Y1164" s="5" t="n">
        <v>1</v>
      </c>
      <c r="Z1164" s="5" t="n">
        <v>0</v>
      </c>
      <c r="AA1164" s="5" t="str">
        <f aca="false">IF(Y1164&gt;Z1164,"Win",IF(Y1164&lt;Z1164,"Loss","Draw"))</f>
        <v>Win</v>
      </c>
      <c r="AB1164" s="5" t="s">
        <v>98</v>
      </c>
      <c r="AC1164" s="5" t="s">
        <v>99</v>
      </c>
      <c r="AD1164" s="5" t="s">
        <v>377</v>
      </c>
      <c r="AE1164" s="5" t="s">
        <v>376</v>
      </c>
      <c r="AF1164" s="5" t="str">
        <f aca="false">IF(AD1164&lt;AE1164,AD1164,AE1164)</f>
        <v>Arrows, Bowler, Hog Rider, Lumberjack, Mega Knight, Mother Witch, Rage, Spirit Empress</v>
      </c>
      <c r="AG1164" s="5" t="str">
        <f aca="false">IF(AD1164&lt;AE1164,AE1164,AD1164)</f>
        <v>Balloon, Berserker, Bomb Tower, Executioner, Knight, Miner, Tornado, Zap</v>
      </c>
      <c r="AH1164" s="5" t="str">
        <f aca="false">IF(AD1164=AF1164,AA1164,IF(AA1164="Win","Loss",IF(AA1164="Loss","Win","Draw")))</f>
        <v>Loss</v>
      </c>
      <c r="AI1164" s="5" t="s">
        <v>123</v>
      </c>
    </row>
    <row r="1165" customFormat="false" ht="15" hidden="false" customHeight="true" outlineLevel="0" collapsed="false">
      <c r="A1165" s="5" t="s">
        <v>3146</v>
      </c>
      <c r="B1165" s="5" t="n">
        <v>3</v>
      </c>
      <c r="C1165" s="5" t="s">
        <v>369</v>
      </c>
      <c r="D1165" s="5" t="s">
        <v>370</v>
      </c>
      <c r="E1165" s="5" t="s">
        <v>280</v>
      </c>
      <c r="F1165" s="5" t="s">
        <v>281</v>
      </c>
      <c r="G1165" s="5" t="s">
        <v>378</v>
      </c>
      <c r="H1165" s="5" t="s">
        <v>81</v>
      </c>
      <c r="I1165" s="5" t="s">
        <v>90</v>
      </c>
      <c r="J1165" s="5" t="s">
        <v>149</v>
      </c>
      <c r="K1165" s="5" t="s">
        <v>181</v>
      </c>
      <c r="L1165" s="5" t="s">
        <v>227</v>
      </c>
      <c r="M1165" s="5" t="s">
        <v>95</v>
      </c>
      <c r="N1165" s="5" t="s">
        <v>94</v>
      </c>
      <c r="O1165" s="5" t="s">
        <v>146</v>
      </c>
      <c r="P1165" s="5" t="s">
        <v>167</v>
      </c>
      <c r="Q1165" s="5" t="s">
        <v>200</v>
      </c>
      <c r="R1165" s="5" t="s">
        <v>318</v>
      </c>
      <c r="S1165" s="5" t="s">
        <v>169</v>
      </c>
      <c r="T1165" s="5" t="s">
        <v>136</v>
      </c>
      <c r="U1165" s="5" t="s">
        <v>91</v>
      </c>
      <c r="V1165" s="5" t="s">
        <v>130</v>
      </c>
      <c r="W1165" s="5" t="s">
        <v>154</v>
      </c>
      <c r="X1165" s="5" t="s">
        <v>201</v>
      </c>
      <c r="Y1165" s="5" t="n">
        <v>1</v>
      </c>
      <c r="Z1165" s="5" t="n">
        <v>0</v>
      </c>
      <c r="AA1165" s="5" t="str">
        <f aca="false">IF(Y1165&gt;Z1165,"Win",IF(Y1165&lt;Z1165,"Loss","Draw"))</f>
        <v>Win</v>
      </c>
      <c r="AB1165" s="5" t="s">
        <v>98</v>
      </c>
      <c r="AC1165" s="5" t="s">
        <v>99</v>
      </c>
      <c r="AD1165" s="5" t="s">
        <v>229</v>
      </c>
      <c r="AE1165" s="5" t="s">
        <v>379</v>
      </c>
      <c r="AF1165" s="5" t="str">
        <f aca="false">IF(AD1165&lt;AE1165,AD1165,AE1165)</f>
        <v>Baby Dragon, Barbarian Barrel, Bomber, Flying Machine, Goblin Cage, Golem, Lightning, Skeleton King</v>
      </c>
      <c r="AG1165" s="5" t="str">
        <f aca="false">IF(AD1165&lt;AE1165,AE1165,AD1165)</f>
        <v>Fireball, Fisherman, Monk, Mother Witch, Royal Giant, Skeleton Dragons, The Log, Tombstone</v>
      </c>
      <c r="AH1165" s="5" t="str">
        <f aca="false">IF(AD1165=AF1165,AA1165,IF(AA1165="Win","Loss",IF(AA1165="Loss","Win","Draw")))</f>
        <v>Loss</v>
      </c>
      <c r="AI1165" s="5" t="s">
        <v>123</v>
      </c>
    </row>
    <row r="1166" customFormat="false" ht="15" hidden="false" customHeight="true" outlineLevel="0" collapsed="false">
      <c r="A1166" s="5" t="s">
        <v>3147</v>
      </c>
      <c r="B1166" s="5" t="n">
        <v>1</v>
      </c>
      <c r="C1166" s="5" t="s">
        <v>369</v>
      </c>
      <c r="D1166" s="5" t="s">
        <v>370</v>
      </c>
      <c r="E1166" s="5" t="s">
        <v>3148</v>
      </c>
      <c r="F1166" s="5" t="s">
        <v>3149</v>
      </c>
      <c r="G1166" s="5" t="s">
        <v>3150</v>
      </c>
      <c r="H1166" s="5" t="s">
        <v>81</v>
      </c>
      <c r="I1166" s="5" t="s">
        <v>375</v>
      </c>
      <c r="J1166" s="5" t="s">
        <v>199</v>
      </c>
      <c r="K1166" s="5" t="s">
        <v>195</v>
      </c>
      <c r="L1166" s="5" t="s">
        <v>85</v>
      </c>
      <c r="M1166" s="5" t="s">
        <v>213</v>
      </c>
      <c r="N1166" s="5" t="s">
        <v>202</v>
      </c>
      <c r="O1166" s="5" t="s">
        <v>336</v>
      </c>
      <c r="P1166" s="5" t="s">
        <v>420</v>
      </c>
      <c r="Q1166" s="5" t="s">
        <v>132</v>
      </c>
      <c r="R1166" s="5" t="s">
        <v>115</v>
      </c>
      <c r="S1166" s="5" t="s">
        <v>293</v>
      </c>
      <c r="T1166" s="5" t="s">
        <v>231</v>
      </c>
      <c r="U1166" s="5" t="s">
        <v>119</v>
      </c>
      <c r="V1166" s="5" t="s">
        <v>109</v>
      </c>
      <c r="W1166" s="5" t="s">
        <v>146</v>
      </c>
      <c r="X1166" s="5" t="s">
        <v>112</v>
      </c>
      <c r="Y1166" s="5" t="n">
        <v>1</v>
      </c>
      <c r="Z1166" s="5" t="n">
        <v>0</v>
      </c>
      <c r="AA1166" s="5" t="str">
        <f aca="false">IF(Y1166&gt;Z1166,"Win",IF(Y1166&lt;Z1166,"Loss","Draw"))</f>
        <v>Win</v>
      </c>
      <c r="AB1166" s="5" t="s">
        <v>98</v>
      </c>
      <c r="AC1166" s="5" t="s">
        <v>99</v>
      </c>
      <c r="AD1166" s="5" t="s">
        <v>422</v>
      </c>
      <c r="AE1166" s="5" t="s">
        <v>1561</v>
      </c>
      <c r="AF1166" s="5" t="str">
        <f aca="false">IF(AD1166&lt;AE1166,AD1166,AE1166)</f>
        <v>Arrows, Cannon Cart, Furnace, Goblins, Lumberjack, Ram Rider, Ronin, Skeleton Dragons</v>
      </c>
      <c r="AG1166" s="5" t="str">
        <f aca="false">IF(AD1166&lt;AE1166,AE1166,AD1166)</f>
        <v>Bowler, Executioner, Freeze, Golden Knight, Graveyard, Inferno Dragon, Tornado, Zappies</v>
      </c>
      <c r="AH1166" s="5" t="str">
        <f aca="false">IF(AD1166=AF1166,AA1166,IF(AA1166="Win","Loss",IF(AA1166="Loss","Win","Draw")))</f>
        <v>Loss</v>
      </c>
      <c r="AI1166" s="5" t="s">
        <v>123</v>
      </c>
    </row>
    <row r="1167" customFormat="false" ht="15" hidden="false" customHeight="true" outlineLevel="0" collapsed="false">
      <c r="A1167" s="5" t="s">
        <v>3147</v>
      </c>
      <c r="B1167" s="5" t="n">
        <v>2</v>
      </c>
      <c r="C1167" s="5" t="s">
        <v>369</v>
      </c>
      <c r="D1167" s="5" t="s">
        <v>370</v>
      </c>
      <c r="E1167" s="5" t="s">
        <v>3148</v>
      </c>
      <c r="F1167" s="5" t="s">
        <v>3149</v>
      </c>
      <c r="G1167" s="5" t="s">
        <v>3151</v>
      </c>
      <c r="H1167" s="5" t="s">
        <v>372</v>
      </c>
      <c r="I1167" s="5" t="s">
        <v>168</v>
      </c>
      <c r="J1167" s="5" t="s">
        <v>141</v>
      </c>
      <c r="K1167" s="5" t="s">
        <v>144</v>
      </c>
      <c r="L1167" s="5" t="s">
        <v>109</v>
      </c>
      <c r="M1167" s="5" t="s">
        <v>154</v>
      </c>
      <c r="N1167" s="5" t="s">
        <v>97</v>
      </c>
      <c r="O1167" s="5" t="s">
        <v>93</v>
      </c>
      <c r="P1167" s="5" t="s">
        <v>91</v>
      </c>
      <c r="Q1167" s="5" t="s">
        <v>90</v>
      </c>
      <c r="R1167" s="5" t="s">
        <v>91</v>
      </c>
      <c r="S1167" s="5" t="s">
        <v>92</v>
      </c>
      <c r="T1167" s="5" t="s">
        <v>96</v>
      </c>
      <c r="U1167" s="5" t="s">
        <v>95</v>
      </c>
      <c r="V1167" s="5" t="s">
        <v>94</v>
      </c>
      <c r="W1167" s="5" t="s">
        <v>97</v>
      </c>
      <c r="X1167" s="5" t="s">
        <v>93</v>
      </c>
      <c r="Y1167" s="5" t="n">
        <v>0</v>
      </c>
      <c r="Z1167" s="5" t="n">
        <v>1</v>
      </c>
      <c r="AA1167" s="5" t="str">
        <f aca="false">IF(Y1167&gt;Z1167,"Win",IF(Y1167&lt;Z1167,"Loss","Draw"))</f>
        <v>Loss</v>
      </c>
      <c r="AB1167" s="5" t="s">
        <v>98</v>
      </c>
      <c r="AC1167" s="5" t="s">
        <v>99</v>
      </c>
      <c r="AD1167" s="5" t="s">
        <v>223</v>
      </c>
      <c r="AE1167" s="5" t="s">
        <v>101</v>
      </c>
      <c r="AF1167" s="5" t="str">
        <f aca="false">IF(AD1167&lt;AE1167,AD1167,AE1167)</f>
        <v>Barbarian Barrel, Electro Spirit, Fireball, Fisherman, Hunter, Royal Ghost, Royal Giant, Skeletons</v>
      </c>
      <c r="AG1167" s="5" t="str">
        <f aca="false">IF(AD1167&lt;AE1167,AE1167,AD1167)</f>
        <v>Barbarian Barrel, Electro Spirit, Lightning, Magic Archer, Ronin, Royal Hogs, Skeletons, Tesla</v>
      </c>
      <c r="AH1167" s="5" t="str">
        <f aca="false">IF(AD1167=AF1167,AA1167,IF(AA1167="Win","Loss",IF(AA1167="Loss","Win","Draw")))</f>
        <v>Win</v>
      </c>
      <c r="AI1167" s="5" t="s">
        <v>123</v>
      </c>
    </row>
    <row r="1168" customFormat="false" ht="15" hidden="false" customHeight="true" outlineLevel="0" collapsed="false">
      <c r="A1168" s="5" t="s">
        <v>3147</v>
      </c>
      <c r="B1168" s="5" t="n">
        <v>3</v>
      </c>
      <c r="C1168" s="5" t="s">
        <v>369</v>
      </c>
      <c r="D1168" s="5" t="s">
        <v>370</v>
      </c>
      <c r="E1168" s="5" t="s">
        <v>3148</v>
      </c>
      <c r="F1168" s="5" t="s">
        <v>3149</v>
      </c>
      <c r="G1168" s="5" t="s">
        <v>3152</v>
      </c>
      <c r="H1168" s="5" t="s">
        <v>81</v>
      </c>
      <c r="I1168" s="5" t="s">
        <v>176</v>
      </c>
      <c r="J1168" s="5" t="s">
        <v>83</v>
      </c>
      <c r="K1168" s="5" t="s">
        <v>142</v>
      </c>
      <c r="L1168" s="5" t="s">
        <v>87</v>
      </c>
      <c r="M1168" s="5" t="s">
        <v>111</v>
      </c>
      <c r="N1168" s="5" t="s">
        <v>140</v>
      </c>
      <c r="O1168" s="5" t="s">
        <v>120</v>
      </c>
      <c r="P1168" s="5" t="s">
        <v>113</v>
      </c>
      <c r="Q1168" s="5" t="s">
        <v>225</v>
      </c>
      <c r="R1168" s="5" t="s">
        <v>83</v>
      </c>
      <c r="S1168" s="5" t="s">
        <v>210</v>
      </c>
      <c r="T1168" s="5" t="s">
        <v>303</v>
      </c>
      <c r="U1168" s="5" t="s">
        <v>144</v>
      </c>
      <c r="V1168" s="5" t="s">
        <v>167</v>
      </c>
      <c r="W1168" s="5" t="s">
        <v>88</v>
      </c>
      <c r="X1168" s="5" t="s">
        <v>226</v>
      </c>
      <c r="Y1168" s="5" t="n">
        <v>0</v>
      </c>
      <c r="Z1168" s="5" t="n">
        <v>1</v>
      </c>
      <c r="AA1168" s="5" t="str">
        <f aca="false">IF(Y1168&gt;Z1168,"Win",IF(Y1168&lt;Z1168,"Loss","Draw"))</f>
        <v>Loss</v>
      </c>
      <c r="AB1168" s="5" t="s">
        <v>98</v>
      </c>
      <c r="AC1168" s="5" t="s">
        <v>99</v>
      </c>
      <c r="AD1168" s="5" t="s">
        <v>648</v>
      </c>
      <c r="AE1168" s="5" t="s">
        <v>3153</v>
      </c>
      <c r="AF1168" s="5" t="str">
        <f aca="false">IF(AD1168&lt;AE1168,AD1168,AE1168)</f>
        <v>Bats, Dark Prince, Mega Knight, Miner, Poison, Spear Goblins, Tesla, The Log</v>
      </c>
      <c r="AG1168" s="5" t="str">
        <f aca="false">IF(AD1168&lt;AE1168,AE1168,AD1168)</f>
        <v>Berserker, Bomb Tower, Dark Prince, Dart Goblin, Fire Spirit, Goblin Barrel, Royal Delivery, Wall Breakers</v>
      </c>
      <c r="AH1168" s="5" t="str">
        <f aca="false">IF(AD1168=AF1168,AA1168,IF(AA1168="Win","Loss",IF(AA1168="Loss","Win","Draw")))</f>
        <v>Win</v>
      </c>
      <c r="AI1168" s="5" t="s">
        <v>123</v>
      </c>
    </row>
    <row r="1169" customFormat="false" ht="16.5" hidden="false" customHeight="true" outlineLevel="0" collapsed="false">
      <c r="A1169" s="5" t="s">
        <v>3154</v>
      </c>
      <c r="B1169" s="5" t="n">
        <v>1</v>
      </c>
      <c r="C1169" s="5" t="s">
        <v>369</v>
      </c>
      <c r="D1169" s="5" t="s">
        <v>370</v>
      </c>
      <c r="E1169" s="5" t="s">
        <v>348</v>
      </c>
      <c r="F1169" s="5" t="s">
        <v>349</v>
      </c>
      <c r="G1169" s="5" t="s">
        <v>1792</v>
      </c>
      <c r="H1169" s="5" t="s">
        <v>372</v>
      </c>
      <c r="I1169" s="5" t="s">
        <v>375</v>
      </c>
      <c r="J1169" s="5" t="s">
        <v>145</v>
      </c>
      <c r="K1169" s="5" t="s">
        <v>128</v>
      </c>
      <c r="L1169" s="5" t="s">
        <v>226</v>
      </c>
      <c r="M1169" s="5" t="s">
        <v>336</v>
      </c>
      <c r="N1169" s="5" t="s">
        <v>135</v>
      </c>
      <c r="O1169" s="5" t="s">
        <v>113</v>
      </c>
      <c r="P1169" s="5" t="s">
        <v>87</v>
      </c>
      <c r="Q1169" s="5" t="s">
        <v>135</v>
      </c>
      <c r="R1169" s="5" t="s">
        <v>83</v>
      </c>
      <c r="S1169" s="5" t="s">
        <v>195</v>
      </c>
      <c r="T1169" s="5" t="s">
        <v>200</v>
      </c>
      <c r="U1169" s="5" t="s">
        <v>147</v>
      </c>
      <c r="V1169" s="5" t="s">
        <v>148</v>
      </c>
      <c r="W1169" s="5" t="s">
        <v>91</v>
      </c>
      <c r="X1169" s="5" t="s">
        <v>94</v>
      </c>
      <c r="Y1169" s="5" t="n">
        <v>0</v>
      </c>
      <c r="Z1169" s="5" t="n">
        <v>1</v>
      </c>
      <c r="AA1169" s="5" t="str">
        <f aca="false">IF(Y1169&gt;Z1169,"Win",IF(Y1169&lt;Z1169,"Loss","Draw"))</f>
        <v>Loss</v>
      </c>
      <c r="AB1169" s="5" t="s">
        <v>98</v>
      </c>
      <c r="AC1169" s="5" t="s">
        <v>99</v>
      </c>
      <c r="AD1169" s="5" t="s">
        <v>377</v>
      </c>
      <c r="AE1169" s="5" t="s">
        <v>2650</v>
      </c>
      <c r="AF1169" s="5" t="str">
        <f aca="false">IF(AD1169&lt;AE1169,AD1169,AE1169)</f>
        <v>Balloon, Berserker, Bomb Tower, Executioner, Knight, Miner, Tornado, Zap</v>
      </c>
      <c r="AG1169" s="5" t="str">
        <f aca="false">IF(AD1169&lt;AE1169,AE1169,AD1169)</f>
        <v>Barbarian Barrel, Dark Prince, Fireball, Goblin Cage, Inferno Dragon, Lava Hound, Spirit Empress, Zap</v>
      </c>
      <c r="AH1169" s="5" t="str">
        <f aca="false">IF(AD1169=AF1169,AA1169,IF(AA1169="Win","Loss",IF(AA1169="Loss","Win","Draw")))</f>
        <v>Loss</v>
      </c>
      <c r="AI1169" s="5" t="s">
        <v>123</v>
      </c>
    </row>
    <row r="1170" customFormat="false" ht="16.5" hidden="false" customHeight="true" outlineLevel="0" collapsed="false">
      <c r="A1170" s="5" t="s">
        <v>3154</v>
      </c>
      <c r="B1170" s="5" t="n">
        <v>2</v>
      </c>
      <c r="C1170" s="5" t="s">
        <v>369</v>
      </c>
      <c r="D1170" s="5" t="s">
        <v>370</v>
      </c>
      <c r="E1170" s="5" t="s">
        <v>348</v>
      </c>
      <c r="F1170" s="5" t="s">
        <v>349</v>
      </c>
      <c r="G1170" s="5" t="s">
        <v>2651</v>
      </c>
      <c r="H1170" s="5" t="s">
        <v>372</v>
      </c>
      <c r="I1170" s="5" t="s">
        <v>90</v>
      </c>
      <c r="J1170" s="5" t="s">
        <v>91</v>
      </c>
      <c r="K1170" s="5" t="s">
        <v>200</v>
      </c>
      <c r="L1170" s="5" t="s">
        <v>93</v>
      </c>
      <c r="M1170" s="5" t="s">
        <v>365</v>
      </c>
      <c r="N1170" s="5" t="s">
        <v>94</v>
      </c>
      <c r="O1170" s="5" t="s">
        <v>109</v>
      </c>
      <c r="P1170" s="5" t="s">
        <v>174</v>
      </c>
      <c r="Q1170" s="5" t="s">
        <v>132</v>
      </c>
      <c r="R1170" s="5" t="s">
        <v>156</v>
      </c>
      <c r="S1170" s="5" t="s">
        <v>131</v>
      </c>
      <c r="T1170" s="5" t="s">
        <v>112</v>
      </c>
      <c r="U1170" s="5" t="s">
        <v>154</v>
      </c>
      <c r="V1170" s="5" t="s">
        <v>155</v>
      </c>
      <c r="W1170" s="5" t="s">
        <v>190</v>
      </c>
      <c r="X1170" s="5" t="s">
        <v>130</v>
      </c>
      <c r="Y1170" s="5" t="n">
        <v>0</v>
      </c>
      <c r="Z1170" s="5" t="n">
        <v>1</v>
      </c>
      <c r="AA1170" s="5" t="str">
        <f aca="false">IF(Y1170&gt;Z1170,"Win",IF(Y1170&lt;Z1170,"Loss","Draw"))</f>
        <v>Loss</v>
      </c>
      <c r="AB1170" s="5" t="s">
        <v>98</v>
      </c>
      <c r="AC1170" s="5" t="s">
        <v>99</v>
      </c>
      <c r="AD1170" s="5" t="s">
        <v>2410</v>
      </c>
      <c r="AE1170" s="5" t="s">
        <v>2652</v>
      </c>
      <c r="AF1170" s="5" t="str">
        <f aca="false">IF(AD1170&lt;AE1170,AD1170,AE1170)</f>
        <v>Arrows, Bomber, Giant, Lightning, Lumberjack, Mega Minion, Prince, Rage</v>
      </c>
      <c r="AG1170" s="5" t="str">
        <f aca="false">IF(AD1170&lt;AE1170,AE1170,AD1170)</f>
        <v>Barbarian Barrel, Electro Spirit, Fireball, Goblin Cage, Heal Spirit, Phoenix, Ronin, Royal Giant</v>
      </c>
      <c r="AH1170" s="5" t="str">
        <f aca="false">IF(AD1170=AF1170,AA1170,IF(AA1170="Win","Loss",IF(AA1170="Loss","Win","Draw")))</f>
        <v>Win</v>
      </c>
      <c r="AI1170" s="5" t="s">
        <v>123</v>
      </c>
    </row>
    <row r="1171" customFormat="false" ht="15" hidden="false" customHeight="true" outlineLevel="0" collapsed="false">
      <c r="A1171" s="5" t="s">
        <v>3155</v>
      </c>
      <c r="B1171" s="5" t="n">
        <v>1</v>
      </c>
      <c r="C1171" s="5" t="s">
        <v>876</v>
      </c>
      <c r="D1171" s="5" t="s">
        <v>877</v>
      </c>
      <c r="E1171" s="5" t="s">
        <v>1673</v>
      </c>
      <c r="F1171" s="5" t="s">
        <v>1674</v>
      </c>
      <c r="G1171" s="5" t="s">
        <v>3156</v>
      </c>
      <c r="H1171" s="5" t="s">
        <v>408</v>
      </c>
      <c r="I1171" s="5" t="s">
        <v>84</v>
      </c>
      <c r="J1171" s="5" t="s">
        <v>108</v>
      </c>
      <c r="K1171" s="5" t="s">
        <v>107</v>
      </c>
      <c r="L1171" s="5" t="s">
        <v>109</v>
      </c>
      <c r="M1171" s="5" t="s">
        <v>97</v>
      </c>
      <c r="N1171" s="5" t="s">
        <v>111</v>
      </c>
      <c r="O1171" s="5" t="s">
        <v>113</v>
      </c>
      <c r="P1171" s="5" t="s">
        <v>88</v>
      </c>
      <c r="Q1171" s="5" t="s">
        <v>82</v>
      </c>
      <c r="R1171" s="5" t="s">
        <v>128</v>
      </c>
      <c r="S1171" s="5" t="s">
        <v>144</v>
      </c>
      <c r="T1171" s="5" t="s">
        <v>93</v>
      </c>
      <c r="U1171" s="5" t="s">
        <v>94</v>
      </c>
      <c r="V1171" s="5" t="s">
        <v>97</v>
      </c>
      <c r="W1171" s="5" t="s">
        <v>167</v>
      </c>
      <c r="X1171" s="5" t="s">
        <v>166</v>
      </c>
      <c r="Y1171" s="5" t="n">
        <v>0</v>
      </c>
      <c r="Z1171" s="5" t="n">
        <v>3</v>
      </c>
      <c r="AA1171" s="5" t="str">
        <f aca="false">IF(Y1171&gt;Z1171,"Win",IF(Y1171&lt;Z1171,"Loss","Draw"))</f>
        <v>Loss</v>
      </c>
      <c r="AB1171" s="5" t="s">
        <v>98</v>
      </c>
      <c r="AC1171" s="5" t="s">
        <v>99</v>
      </c>
      <c r="AD1171" s="5" t="s">
        <v>714</v>
      </c>
      <c r="AE1171" s="5" t="s">
        <v>171</v>
      </c>
      <c r="AF1171" s="5" t="str">
        <f aca="false">IF(AD1171&lt;AE1171,AD1171,AE1171)</f>
        <v>Archer Queen, Bomb Tower, Fire Spirit, Giant Snowball, Goblin Drill, Poison, Ronin, Skeletons</v>
      </c>
      <c r="AG1171" s="5" t="str">
        <f aca="false">IF(AD1171&lt;AE1171,AE1171,AD1171)</f>
        <v>Archers, Electro Spirit, Fireball, Knight, Skeletons, Tesla, The Log, X-Bow</v>
      </c>
      <c r="AH1171" s="5" t="str">
        <f aca="false">IF(AD1171=AF1171,AA1171,IF(AA1171="Win","Loss",IF(AA1171="Loss","Win","Draw")))</f>
        <v>Loss</v>
      </c>
      <c r="AI1171" s="5" t="s">
        <v>102</v>
      </c>
    </row>
    <row r="1172" customFormat="false" ht="15" hidden="false" customHeight="true" outlineLevel="0" collapsed="false">
      <c r="A1172" s="5" t="s">
        <v>3155</v>
      </c>
      <c r="B1172" s="5" t="n">
        <v>2</v>
      </c>
      <c r="C1172" s="5" t="s">
        <v>876</v>
      </c>
      <c r="D1172" s="5" t="s">
        <v>877</v>
      </c>
      <c r="E1172" s="5" t="s">
        <v>1673</v>
      </c>
      <c r="F1172" s="5" t="s">
        <v>1674</v>
      </c>
      <c r="G1172" s="5" t="s">
        <v>3157</v>
      </c>
      <c r="H1172" s="5" t="s">
        <v>81</v>
      </c>
      <c r="I1172" s="5" t="s">
        <v>82</v>
      </c>
      <c r="J1172" s="5" t="s">
        <v>181</v>
      </c>
      <c r="K1172" s="5" t="s">
        <v>168</v>
      </c>
      <c r="L1172" s="5" t="s">
        <v>89</v>
      </c>
      <c r="M1172" s="5" t="s">
        <v>93</v>
      </c>
      <c r="N1172" s="5" t="s">
        <v>146</v>
      </c>
      <c r="O1172" s="5" t="s">
        <v>94</v>
      </c>
      <c r="P1172" s="5" t="s">
        <v>91</v>
      </c>
      <c r="Q1172" s="5" t="s">
        <v>169</v>
      </c>
      <c r="R1172" s="5" t="s">
        <v>199</v>
      </c>
      <c r="S1172" s="5" t="s">
        <v>200</v>
      </c>
      <c r="T1172" s="5" t="s">
        <v>91</v>
      </c>
      <c r="U1172" s="5" t="s">
        <v>136</v>
      </c>
      <c r="V1172" s="5" t="s">
        <v>191</v>
      </c>
      <c r="W1172" s="5" t="s">
        <v>154</v>
      </c>
      <c r="X1172" s="5" t="s">
        <v>336</v>
      </c>
      <c r="Y1172" s="5" t="n">
        <v>0</v>
      </c>
      <c r="Z1172" s="5" t="n">
        <v>1</v>
      </c>
      <c r="AA1172" s="5" t="str">
        <f aca="false">IF(Y1172&gt;Z1172,"Win",IF(Y1172&lt;Z1172,"Loss","Draw"))</f>
        <v>Loss</v>
      </c>
      <c r="AB1172" s="5" t="s">
        <v>98</v>
      </c>
      <c r="AC1172" s="5" t="s">
        <v>99</v>
      </c>
      <c r="AD1172" s="5" t="s">
        <v>1311</v>
      </c>
      <c r="AE1172" s="5" t="s">
        <v>778</v>
      </c>
      <c r="AF1172" s="5" t="str">
        <f aca="false">IF(AD1172&lt;AE1172,AD1172,AE1172)</f>
        <v>Archers, Barbarian Barrel, Electro Spirit, Fireball, Goblin Hut, Monk, Royal Hogs, Skeleton Dragons</v>
      </c>
      <c r="AG1172" s="5" t="str">
        <f aca="false">IF(AD1172&lt;AE1172,AE1172,AD1172)</f>
        <v>Baby Dragon, Barbarian Barrel, Goblin Cage, Golden Knight, Golem, Ice Wizard, Lightning, Tornado</v>
      </c>
      <c r="AH1172" s="5" t="str">
        <f aca="false">IF(AD1172=AF1172,AA1172,IF(AA1172="Win","Loss",IF(AA1172="Loss","Win","Draw")))</f>
        <v>Loss</v>
      </c>
      <c r="AI1172" s="5" t="s">
        <v>102</v>
      </c>
    </row>
    <row r="1173" customFormat="false" ht="15" hidden="false" customHeight="true" outlineLevel="0" collapsed="false">
      <c r="A1173" s="5" t="s">
        <v>3155</v>
      </c>
      <c r="B1173" s="5" t="n">
        <v>3</v>
      </c>
      <c r="C1173" s="5" t="s">
        <v>876</v>
      </c>
      <c r="D1173" s="5" t="s">
        <v>877</v>
      </c>
      <c r="E1173" s="5" t="s">
        <v>1673</v>
      </c>
      <c r="F1173" s="5" t="s">
        <v>1674</v>
      </c>
      <c r="G1173" s="5" t="s">
        <v>3158</v>
      </c>
      <c r="H1173" s="5" t="s">
        <v>408</v>
      </c>
      <c r="I1173" s="5" t="s">
        <v>180</v>
      </c>
      <c r="J1173" s="5" t="s">
        <v>232</v>
      </c>
      <c r="K1173" s="5" t="s">
        <v>144</v>
      </c>
      <c r="L1173" s="5" t="s">
        <v>183</v>
      </c>
      <c r="M1173" s="5" t="s">
        <v>143</v>
      </c>
      <c r="N1173" s="5" t="s">
        <v>110</v>
      </c>
      <c r="O1173" s="5" t="s">
        <v>182</v>
      </c>
      <c r="P1173" s="5" t="s">
        <v>167</v>
      </c>
      <c r="Q1173" s="5" t="s">
        <v>84</v>
      </c>
      <c r="R1173" s="5" t="s">
        <v>115</v>
      </c>
      <c r="S1173" s="5" t="s">
        <v>107</v>
      </c>
      <c r="T1173" s="5" t="s">
        <v>130</v>
      </c>
      <c r="U1173" s="5" t="s">
        <v>170</v>
      </c>
      <c r="V1173" s="5" t="s">
        <v>111</v>
      </c>
      <c r="W1173" s="5" t="s">
        <v>88</v>
      </c>
      <c r="X1173" s="5" t="s">
        <v>109</v>
      </c>
      <c r="Y1173" s="5" t="n">
        <v>0</v>
      </c>
      <c r="Z1173" s="5" t="n">
        <v>1</v>
      </c>
      <c r="AA1173" s="5" t="str">
        <f aca="false">IF(Y1173&gt;Z1173,"Win",IF(Y1173&lt;Z1173,"Loss","Draw"))</f>
        <v>Loss</v>
      </c>
      <c r="AB1173" s="5" t="s">
        <v>98</v>
      </c>
      <c r="AC1173" s="5" t="s">
        <v>99</v>
      </c>
      <c r="AD1173" s="5" t="s">
        <v>3159</v>
      </c>
      <c r="AE1173" s="5" t="s">
        <v>2421</v>
      </c>
      <c r="AF1173" s="5" t="str">
        <f aca="false">IF(AD1173&lt;AE1173,AD1173,AE1173)</f>
        <v>Bomber, Cannon, Fire Spirit, Giant Snowball, Goblin Drill, Goblins, Poison, Ronin</v>
      </c>
      <c r="AG1173" s="5" t="str">
        <f aca="false">IF(AD1173&lt;AE1173,AE1173,AD1173)</f>
        <v>Earthquake, Guards, Hog Rider, Ice Spirit, Mighty Miner, Tesla, The Log, Wizard</v>
      </c>
      <c r="AH1173" s="5" t="str">
        <f aca="false">IF(AD1173=AF1173,AA1173,IF(AA1173="Win","Loss",IF(AA1173="Loss","Win","Draw")))</f>
        <v>Win</v>
      </c>
      <c r="AI1173" s="5" t="s">
        <v>102</v>
      </c>
    </row>
    <row r="1174" customFormat="false" ht="15" hidden="false" customHeight="true" outlineLevel="0" collapsed="false">
      <c r="A1174" s="7" t="s">
        <v>3160</v>
      </c>
      <c r="B1174" s="7" t="n">
        <v>1</v>
      </c>
      <c r="C1174" s="7" t="s">
        <v>876</v>
      </c>
      <c r="D1174" s="7" t="s">
        <v>877</v>
      </c>
      <c r="E1174" s="7" t="s">
        <v>1673</v>
      </c>
      <c r="F1174" s="7" t="s">
        <v>1674</v>
      </c>
      <c r="G1174" s="7" t="s">
        <v>3161</v>
      </c>
      <c r="H1174" s="7" t="s">
        <v>81</v>
      </c>
      <c r="I1174" s="7" t="s">
        <v>116</v>
      </c>
      <c r="J1174" s="7" t="s">
        <v>115</v>
      </c>
      <c r="K1174" s="7" t="s">
        <v>114</v>
      </c>
      <c r="L1174" s="7" t="s">
        <v>118</v>
      </c>
      <c r="M1174" s="7" t="s">
        <v>119</v>
      </c>
      <c r="N1174" s="7" t="s">
        <v>117</v>
      </c>
      <c r="O1174" s="7" t="s">
        <v>93</v>
      </c>
      <c r="P1174" s="7" t="s">
        <v>94</v>
      </c>
      <c r="Q1174" s="7" t="s">
        <v>225</v>
      </c>
      <c r="R1174" s="7" t="s">
        <v>141</v>
      </c>
      <c r="S1174" s="7" t="s">
        <v>140</v>
      </c>
      <c r="T1174" s="7" t="s">
        <v>87</v>
      </c>
      <c r="U1174" s="7" t="s">
        <v>113</v>
      </c>
      <c r="V1174" s="7" t="s">
        <v>111</v>
      </c>
      <c r="W1174" s="7" t="s">
        <v>226</v>
      </c>
      <c r="X1174" s="7" t="s">
        <v>120</v>
      </c>
      <c r="Y1174" s="7" t="n">
        <v>0</v>
      </c>
      <c r="Z1174" s="7" t="n">
        <v>3</v>
      </c>
      <c r="AA1174" s="7" t="str">
        <f aca="false">IF(Y1174&gt;Z1174,"Win",IF(Y1174&lt;Z1174,"Loss","Draw"))</f>
        <v>Loss</v>
      </c>
      <c r="AB1174" s="7" t="s">
        <v>99</v>
      </c>
      <c r="AC1174" s="7" t="s">
        <v>99</v>
      </c>
      <c r="AD1174" s="7" t="s">
        <v>307</v>
      </c>
      <c r="AE1174" s="7" t="s">
        <v>228</v>
      </c>
      <c r="AF1174" s="7" t="str">
        <f aca="false">IF(AD1174&lt;AE1174,AD1174,AE1174)</f>
        <v>Bats, Berserker, Bomb Tower, Fire Spirit, Magic Archer, Miner, Royal Delivery, Wall Breakers</v>
      </c>
      <c r="AG1174" s="7" t="str">
        <f aca="false">IF(AD1174&lt;AE1174,AE1174,AD1174)</f>
        <v>Cannon Cart, Electro Spirit, Fireball, Goblins, Minions, Mortar, Rascals, Skeleton Barrel</v>
      </c>
      <c r="AH1174" s="7" t="str">
        <f aca="false">IF(AD1174=AF1174,AA1174,IF(AA1174="Win","Loss",IF(AA1174="Loss","Win","Draw")))</f>
        <v>Win</v>
      </c>
      <c r="AI1174" s="7" t="s">
        <v>102</v>
      </c>
    </row>
    <row r="1175" customFormat="false" ht="15" hidden="false" customHeight="true" outlineLevel="0" collapsed="false">
      <c r="A1175" s="7" t="s">
        <v>3160</v>
      </c>
      <c r="B1175" s="7" t="n">
        <v>2</v>
      </c>
      <c r="C1175" s="7" t="s">
        <v>876</v>
      </c>
      <c r="D1175" s="7" t="s">
        <v>877</v>
      </c>
      <c r="E1175" s="7" t="s">
        <v>1673</v>
      </c>
      <c r="F1175" s="7" t="s">
        <v>1674</v>
      </c>
      <c r="G1175" s="7" t="s">
        <v>3162</v>
      </c>
      <c r="H1175" s="7" t="s">
        <v>408</v>
      </c>
      <c r="I1175" s="7" t="s">
        <v>84</v>
      </c>
      <c r="J1175" s="7" t="s">
        <v>141</v>
      </c>
      <c r="K1175" s="7" t="s">
        <v>107</v>
      </c>
      <c r="L1175" s="7" t="s">
        <v>97</v>
      </c>
      <c r="M1175" s="7" t="s">
        <v>111</v>
      </c>
      <c r="N1175" s="7" t="s">
        <v>109</v>
      </c>
      <c r="O1175" s="7" t="s">
        <v>170</v>
      </c>
      <c r="P1175" s="7" t="s">
        <v>88</v>
      </c>
      <c r="Q1175" s="7" t="s">
        <v>200</v>
      </c>
      <c r="R1175" s="7" t="s">
        <v>91</v>
      </c>
      <c r="S1175" s="7" t="s">
        <v>132</v>
      </c>
      <c r="T1175" s="7" t="s">
        <v>93</v>
      </c>
      <c r="U1175" s="7" t="s">
        <v>94</v>
      </c>
      <c r="V1175" s="7" t="s">
        <v>174</v>
      </c>
      <c r="W1175" s="7" t="s">
        <v>365</v>
      </c>
      <c r="X1175" s="7" t="s">
        <v>90</v>
      </c>
      <c r="Y1175" s="7" t="n">
        <v>1</v>
      </c>
      <c r="Z1175" s="7" t="n">
        <v>0</v>
      </c>
      <c r="AA1175" s="7" t="str">
        <f aca="false">IF(Y1175&gt;Z1175,"Win",IF(Y1175&lt;Z1175,"Loss","Draw"))</f>
        <v>Win</v>
      </c>
      <c r="AB1175" s="7" t="s">
        <v>99</v>
      </c>
      <c r="AC1175" s="7" t="s">
        <v>99</v>
      </c>
      <c r="AD1175" s="7" t="s">
        <v>754</v>
      </c>
      <c r="AE1175" s="7" t="s">
        <v>488</v>
      </c>
      <c r="AF1175" s="7" t="str">
        <f aca="false">IF(AD1175&lt;AE1175,AD1175,AE1175)</f>
        <v>Barbarian Barrel, Electro Spirit, Fireball, Goblin Cage, Heal Spirit, Lumberjack, Phoenix, Royal Giant</v>
      </c>
      <c r="AG1175" s="7" t="str">
        <f aca="false">IF(AD1175&lt;AE1175,AE1175,AD1175)</f>
        <v>Cannon, Fire Spirit, Giant Snowball, Goblin Drill, Magic Archer, Poison, Ronin, Skeletons</v>
      </c>
      <c r="AH1175" s="7" t="str">
        <f aca="false">IF(AD1175=AF1175,AA1175,IF(AA1175="Win","Loss",IF(AA1175="Loss","Win","Draw")))</f>
        <v>Loss</v>
      </c>
      <c r="AI1175" s="7" t="s">
        <v>102</v>
      </c>
    </row>
    <row r="1176" customFormat="false" ht="15" hidden="false" customHeight="true" outlineLevel="0" collapsed="false">
      <c r="A1176" s="7" t="s">
        <v>3160</v>
      </c>
      <c r="B1176" s="7" t="n">
        <v>3</v>
      </c>
      <c r="C1176" s="7" t="s">
        <v>876</v>
      </c>
      <c r="D1176" s="7" t="s">
        <v>877</v>
      </c>
      <c r="E1176" s="7" t="s">
        <v>1673</v>
      </c>
      <c r="F1176" s="7" t="s">
        <v>1674</v>
      </c>
      <c r="G1176" s="7" t="s">
        <v>3163</v>
      </c>
      <c r="H1176" s="7" t="s">
        <v>81</v>
      </c>
      <c r="I1176" s="7" t="s">
        <v>375</v>
      </c>
      <c r="J1176" s="7" t="s">
        <v>145</v>
      </c>
      <c r="K1176" s="7" t="s">
        <v>135</v>
      </c>
      <c r="L1176" s="7" t="s">
        <v>327</v>
      </c>
      <c r="M1176" s="7" t="s">
        <v>226</v>
      </c>
      <c r="N1176" s="7" t="s">
        <v>202</v>
      </c>
      <c r="O1176" s="7" t="s">
        <v>149</v>
      </c>
      <c r="P1176" s="7" t="s">
        <v>336</v>
      </c>
      <c r="Q1176" s="7" t="s">
        <v>239</v>
      </c>
      <c r="R1176" s="7" t="s">
        <v>199</v>
      </c>
      <c r="S1176" s="7" t="s">
        <v>210</v>
      </c>
      <c r="T1176" s="7" t="s">
        <v>112</v>
      </c>
      <c r="U1176" s="7" t="s">
        <v>240</v>
      </c>
      <c r="V1176" s="7" t="s">
        <v>227</v>
      </c>
      <c r="W1176" s="7" t="s">
        <v>109</v>
      </c>
      <c r="X1176" s="7" t="s">
        <v>202</v>
      </c>
      <c r="Y1176" s="7" t="n">
        <v>1</v>
      </c>
      <c r="Z1176" s="7" t="n">
        <v>0</v>
      </c>
      <c r="AA1176" s="7" t="str">
        <f aca="false">IF(Y1176&gt;Z1176,"Win",IF(Y1176&lt;Z1176,"Loss","Draw"))</f>
        <v>Win</v>
      </c>
      <c r="AB1176" s="7" t="s">
        <v>99</v>
      </c>
      <c r="AC1176" s="7" t="s">
        <v>99</v>
      </c>
      <c r="AD1176" s="7" t="s">
        <v>711</v>
      </c>
      <c r="AE1176" s="7" t="s">
        <v>242</v>
      </c>
      <c r="AF1176" s="7" t="str">
        <f aca="false">IF(AD1176&lt;AE1176,AD1176,AE1176)</f>
        <v>Arrows, Bandit, Battle Ram, Golden Knight, Mega Knight, Mother Witch, Ronin, Zappies</v>
      </c>
      <c r="AG1176" s="7" t="str">
        <f aca="false">IF(AD1176&lt;AE1176,AE1176,AD1176)</f>
        <v>Balloon, Executioner, Giant Skeleton, Miner, Tombstone, Tornado, Zap, Zappies</v>
      </c>
      <c r="AH1176" s="7" t="str">
        <f aca="false">IF(AD1176=AF1176,AA1176,IF(AA1176="Win","Loss",IF(AA1176="Loss","Win","Draw")))</f>
        <v>Loss</v>
      </c>
      <c r="AI1176" s="7" t="s">
        <v>102</v>
      </c>
    </row>
    <row r="1177" customFormat="false" ht="15" hidden="false" customHeight="true" outlineLevel="0" collapsed="false">
      <c r="A1177" s="7" t="s">
        <v>3164</v>
      </c>
      <c r="B1177" s="7" t="n">
        <v>1</v>
      </c>
      <c r="C1177" s="7" t="s">
        <v>876</v>
      </c>
      <c r="D1177" s="7" t="s">
        <v>877</v>
      </c>
      <c r="E1177" s="7" t="s">
        <v>1673</v>
      </c>
      <c r="F1177" s="7" t="s">
        <v>1674</v>
      </c>
      <c r="G1177" s="7" t="s">
        <v>3165</v>
      </c>
      <c r="H1177" s="7" t="s">
        <v>81</v>
      </c>
      <c r="I1177" s="7" t="s">
        <v>169</v>
      </c>
      <c r="J1177" s="7" t="s">
        <v>232</v>
      </c>
      <c r="K1177" s="7" t="s">
        <v>168</v>
      </c>
      <c r="L1177" s="7" t="s">
        <v>97</v>
      </c>
      <c r="M1177" s="7" t="s">
        <v>93</v>
      </c>
      <c r="N1177" s="7" t="s">
        <v>170</v>
      </c>
      <c r="O1177" s="7" t="s">
        <v>154</v>
      </c>
      <c r="P1177" s="7" t="s">
        <v>167</v>
      </c>
      <c r="Q1177" s="7" t="s">
        <v>92</v>
      </c>
      <c r="R1177" s="7" t="s">
        <v>91</v>
      </c>
      <c r="S1177" s="7" t="s">
        <v>90</v>
      </c>
      <c r="T1177" s="7" t="s">
        <v>93</v>
      </c>
      <c r="U1177" s="7" t="s">
        <v>94</v>
      </c>
      <c r="V1177" s="7" t="s">
        <v>95</v>
      </c>
      <c r="W1177" s="7" t="s">
        <v>96</v>
      </c>
      <c r="X1177" s="7" t="s">
        <v>97</v>
      </c>
      <c r="Y1177" s="7" t="n">
        <v>0</v>
      </c>
      <c r="Z1177" s="7" t="n">
        <v>1</v>
      </c>
      <c r="AA1177" s="7" t="str">
        <f aca="false">IF(Y1177&gt;Z1177,"Win",IF(Y1177&lt;Z1177,"Loss","Draw"))</f>
        <v>Loss</v>
      </c>
      <c r="AB1177" s="7" t="s">
        <v>99</v>
      </c>
      <c r="AC1177" s="7" t="s">
        <v>99</v>
      </c>
      <c r="AD1177" s="7" t="s">
        <v>418</v>
      </c>
      <c r="AE1177" s="7" t="s">
        <v>101</v>
      </c>
      <c r="AF1177" s="7" t="str">
        <f aca="false">IF(AD1177&lt;AE1177,AD1177,AE1177)</f>
        <v>Baby Dragon, Cannon, Electro Spirit, Lightning, Mighty Miner, Royal Hogs, Skeletons, The Log</v>
      </c>
      <c r="AG1177" s="7" t="str">
        <f aca="false">IF(AD1177&lt;AE1177,AE1177,AD1177)</f>
        <v>Barbarian Barrel, Electro Spirit, Fireball, Fisherman, Hunter, Royal Ghost, Royal Giant, Skeletons</v>
      </c>
      <c r="AH1177" s="7" t="str">
        <f aca="false">IF(AD1177=AF1177,AA1177,IF(AA1177="Win","Loss",IF(AA1177="Loss","Win","Draw")))</f>
        <v>Loss</v>
      </c>
      <c r="AI1177" s="7" t="s">
        <v>102</v>
      </c>
    </row>
    <row r="1178" customFormat="false" ht="15" hidden="false" customHeight="true" outlineLevel="0" collapsed="false">
      <c r="A1178" s="7" t="s">
        <v>3164</v>
      </c>
      <c r="B1178" s="7" t="n">
        <v>2</v>
      </c>
      <c r="C1178" s="7" t="s">
        <v>876</v>
      </c>
      <c r="D1178" s="7" t="s">
        <v>877</v>
      </c>
      <c r="E1178" s="7" t="s">
        <v>1673</v>
      </c>
      <c r="F1178" s="7" t="s">
        <v>1674</v>
      </c>
      <c r="G1178" s="7" t="s">
        <v>3166</v>
      </c>
      <c r="H1178" s="7" t="s">
        <v>408</v>
      </c>
      <c r="I1178" s="7" t="s">
        <v>319</v>
      </c>
      <c r="J1178" s="7" t="s">
        <v>145</v>
      </c>
      <c r="K1178" s="7" t="s">
        <v>195</v>
      </c>
      <c r="L1178" s="7" t="s">
        <v>117</v>
      </c>
      <c r="M1178" s="7" t="s">
        <v>130</v>
      </c>
      <c r="N1178" s="7" t="s">
        <v>148</v>
      </c>
      <c r="O1178" s="7" t="s">
        <v>94</v>
      </c>
      <c r="P1178" s="7" t="s">
        <v>84</v>
      </c>
      <c r="Q1178" s="7" t="s">
        <v>142</v>
      </c>
      <c r="R1178" s="7" t="s">
        <v>141</v>
      </c>
      <c r="S1178" s="7" t="s">
        <v>140</v>
      </c>
      <c r="T1178" s="7" t="s">
        <v>87</v>
      </c>
      <c r="U1178" s="7" t="s">
        <v>111</v>
      </c>
      <c r="V1178" s="7" t="s">
        <v>143</v>
      </c>
      <c r="W1178" s="7" t="s">
        <v>120</v>
      </c>
      <c r="X1178" s="7" t="s">
        <v>144</v>
      </c>
      <c r="Y1178" s="7" t="n">
        <v>0</v>
      </c>
      <c r="Z1178" s="7" t="n">
        <v>1</v>
      </c>
      <c r="AA1178" s="7" t="str">
        <f aca="false">IF(Y1178&gt;Z1178,"Win",IF(Y1178&lt;Z1178,"Loss","Draw"))</f>
        <v>Loss</v>
      </c>
      <c r="AB1178" s="7" t="s">
        <v>99</v>
      </c>
      <c r="AC1178" s="7" t="s">
        <v>99</v>
      </c>
      <c r="AD1178" s="7" t="s">
        <v>718</v>
      </c>
      <c r="AE1178" s="7" t="s">
        <v>150</v>
      </c>
      <c r="AF1178" s="7" t="str">
        <f aca="false">IF(AD1178&lt;AE1178,AD1178,AE1178)</f>
        <v>Balloon, Bomber, Fireball, Giant Snowball, Inferno Dragon, Lava Hound, Minions, Skeleton Army</v>
      </c>
      <c r="AG1178" s="7" t="str">
        <f aca="false">IF(AD1178&lt;AE1178,AE1178,AD1178)</f>
        <v>Berserker, Fire Spirit, Goblin Barrel, Ice Spirit, Magic Archer, Royal Delivery, Tesla, Wall Breakers</v>
      </c>
      <c r="AH1178" s="7" t="str">
        <f aca="false">IF(AD1178=AF1178,AA1178,IF(AA1178="Win","Loss",IF(AA1178="Loss","Win","Draw")))</f>
        <v>Loss</v>
      </c>
      <c r="AI1178" s="7" t="s">
        <v>102</v>
      </c>
    </row>
    <row r="1179" customFormat="false" ht="15" hidden="false" customHeight="true" outlineLevel="0" collapsed="false">
      <c r="A1179" s="7" t="s">
        <v>3164</v>
      </c>
      <c r="B1179" s="7" t="n">
        <v>3</v>
      </c>
      <c r="C1179" s="7" t="s">
        <v>876</v>
      </c>
      <c r="D1179" s="7" t="s">
        <v>877</v>
      </c>
      <c r="E1179" s="7" t="s">
        <v>1673</v>
      </c>
      <c r="F1179" s="7" t="s">
        <v>1674</v>
      </c>
      <c r="G1179" s="7" t="s">
        <v>3167</v>
      </c>
      <c r="H1179" s="7" t="s">
        <v>81</v>
      </c>
      <c r="I1179" s="7" t="s">
        <v>210</v>
      </c>
      <c r="J1179" s="7" t="s">
        <v>199</v>
      </c>
      <c r="K1179" s="7" t="s">
        <v>239</v>
      </c>
      <c r="L1179" s="7" t="s">
        <v>109</v>
      </c>
      <c r="M1179" s="7" t="s">
        <v>240</v>
      </c>
      <c r="N1179" s="7" t="s">
        <v>202</v>
      </c>
      <c r="O1179" s="7" t="s">
        <v>227</v>
      </c>
      <c r="P1179" s="7" t="s">
        <v>112</v>
      </c>
      <c r="Q1179" s="7" t="s">
        <v>168</v>
      </c>
      <c r="R1179" s="7" t="s">
        <v>83</v>
      </c>
      <c r="S1179" s="7" t="s">
        <v>82</v>
      </c>
      <c r="T1179" s="7" t="s">
        <v>167</v>
      </c>
      <c r="U1179" s="7" t="s">
        <v>174</v>
      </c>
      <c r="V1179" s="7" t="s">
        <v>154</v>
      </c>
      <c r="W1179" s="7" t="s">
        <v>115</v>
      </c>
      <c r="X1179" s="7" t="s">
        <v>113</v>
      </c>
      <c r="Y1179" s="7" t="n">
        <v>0</v>
      </c>
      <c r="Z1179" s="7" t="n">
        <v>1</v>
      </c>
      <c r="AA1179" s="7" t="str">
        <f aca="false">IF(Y1179&gt;Z1179,"Win",IF(Y1179&lt;Z1179,"Loss","Draw"))</f>
        <v>Loss</v>
      </c>
      <c r="AB1179" s="7" t="s">
        <v>99</v>
      </c>
      <c r="AC1179" s="7" t="s">
        <v>99</v>
      </c>
      <c r="AD1179" s="7" t="s">
        <v>242</v>
      </c>
      <c r="AE1179" s="7" t="s">
        <v>3168</v>
      </c>
      <c r="AF1179" s="7" t="str">
        <f aca="false">IF(AD1179&lt;AE1179,AD1179,AE1179)</f>
        <v>Archers, Bomb Tower, Dark Prince, Goblins, Heal Spirit, Lightning, Royal Hogs, The Log</v>
      </c>
      <c r="AG1179" s="7" t="str">
        <f aca="false">IF(AD1179&lt;AE1179,AE1179,AD1179)</f>
        <v>Arrows, Bandit, Battle Ram, Golden Knight, Mega Knight, Mother Witch, Ronin, Zappies</v>
      </c>
      <c r="AH1179" s="7" t="str">
        <f aca="false">IF(AD1179=AF1179,AA1179,IF(AA1179="Win","Loss",IF(AA1179="Loss","Win","Draw")))</f>
        <v>Win</v>
      </c>
      <c r="AI1179" s="7" t="s">
        <v>102</v>
      </c>
    </row>
    <row r="1180" customFormat="false" ht="15" hidden="false" customHeight="true" outlineLevel="0" collapsed="false">
      <c r="A1180" s="7" t="s">
        <v>3169</v>
      </c>
      <c r="B1180" s="7" t="n">
        <v>1</v>
      </c>
      <c r="C1180" s="7" t="s">
        <v>876</v>
      </c>
      <c r="D1180" s="7" t="s">
        <v>877</v>
      </c>
      <c r="E1180" s="7" t="s">
        <v>1673</v>
      </c>
      <c r="F1180" s="7" t="s">
        <v>1674</v>
      </c>
      <c r="G1180" s="7" t="s">
        <v>3170</v>
      </c>
      <c r="H1180" s="7" t="s">
        <v>408</v>
      </c>
      <c r="I1180" s="7" t="s">
        <v>319</v>
      </c>
      <c r="J1180" s="7" t="s">
        <v>141</v>
      </c>
      <c r="K1180" s="7" t="s">
        <v>140</v>
      </c>
      <c r="L1180" s="7" t="s">
        <v>111</v>
      </c>
      <c r="M1180" s="7" t="s">
        <v>226</v>
      </c>
      <c r="N1180" s="7" t="s">
        <v>87</v>
      </c>
      <c r="O1180" s="7" t="s">
        <v>113</v>
      </c>
      <c r="P1180" s="7" t="s">
        <v>120</v>
      </c>
      <c r="Q1180" s="7" t="s">
        <v>169</v>
      </c>
      <c r="R1180" s="7" t="s">
        <v>232</v>
      </c>
      <c r="S1180" s="7" t="s">
        <v>168</v>
      </c>
      <c r="T1180" s="7" t="s">
        <v>170</v>
      </c>
      <c r="U1180" s="7" t="s">
        <v>93</v>
      </c>
      <c r="V1180" s="7" t="s">
        <v>154</v>
      </c>
      <c r="W1180" s="7" t="s">
        <v>97</v>
      </c>
      <c r="X1180" s="7" t="s">
        <v>167</v>
      </c>
      <c r="Y1180" s="7" t="n">
        <v>1</v>
      </c>
      <c r="Z1180" s="7" t="n">
        <v>0</v>
      </c>
      <c r="AA1180" s="7" t="str">
        <f aca="false">IF(Y1180&gt;Z1180,"Win",IF(Y1180&lt;Z1180,"Loss","Draw"))</f>
        <v>Win</v>
      </c>
      <c r="AB1180" s="7" t="s">
        <v>99</v>
      </c>
      <c r="AC1180" s="7" t="s">
        <v>99</v>
      </c>
      <c r="AD1180" s="7" t="s">
        <v>2766</v>
      </c>
      <c r="AE1180" s="7" t="s">
        <v>418</v>
      </c>
      <c r="AF1180" s="7" t="str">
        <f aca="false">IF(AD1180&lt;AE1180,AD1180,AE1180)</f>
        <v>Baby Dragon, Cannon, Electro Spirit, Lightning, Mighty Miner, Royal Hogs, Skeletons, The Log</v>
      </c>
      <c r="AG1180" s="7" t="str">
        <f aca="false">IF(AD1180&lt;AE1180,AE1180,AD1180)</f>
        <v>Berserker, Bomb Tower, Fire Spirit, Magic Archer, Miner, Royal Delivery, Skeleton Army, Wall Breakers</v>
      </c>
      <c r="AH1180" s="7" t="str">
        <f aca="false">IF(AD1180=AF1180,AA1180,IF(AA1180="Win","Loss",IF(AA1180="Loss","Win","Draw")))</f>
        <v>Loss</v>
      </c>
      <c r="AI1180" s="7" t="s">
        <v>102</v>
      </c>
    </row>
    <row r="1181" customFormat="false" ht="15" hidden="false" customHeight="true" outlineLevel="0" collapsed="false">
      <c r="A1181" s="7" t="s">
        <v>3169</v>
      </c>
      <c r="B1181" s="7" t="n">
        <v>2</v>
      </c>
      <c r="C1181" s="7" t="s">
        <v>876</v>
      </c>
      <c r="D1181" s="7" t="s">
        <v>877</v>
      </c>
      <c r="E1181" s="7" t="s">
        <v>1673</v>
      </c>
      <c r="F1181" s="7" t="s">
        <v>1674</v>
      </c>
      <c r="G1181" s="7" t="s">
        <v>3171</v>
      </c>
      <c r="H1181" s="7" t="s">
        <v>408</v>
      </c>
      <c r="I1181" s="7" t="s">
        <v>293</v>
      </c>
      <c r="J1181" s="7" t="s">
        <v>91</v>
      </c>
      <c r="K1181" s="7" t="s">
        <v>144</v>
      </c>
      <c r="L1181" s="7" t="s">
        <v>128</v>
      </c>
      <c r="M1181" s="7" t="s">
        <v>97</v>
      </c>
      <c r="N1181" s="7" t="s">
        <v>143</v>
      </c>
      <c r="O1181" s="7" t="s">
        <v>88</v>
      </c>
      <c r="P1181" s="7" t="s">
        <v>85</v>
      </c>
      <c r="Q1181" s="7" t="s">
        <v>271</v>
      </c>
      <c r="R1181" s="7" t="s">
        <v>181</v>
      </c>
      <c r="S1181" s="7" t="s">
        <v>144</v>
      </c>
      <c r="T1181" s="7" t="s">
        <v>91</v>
      </c>
      <c r="U1181" s="7" t="s">
        <v>183</v>
      </c>
      <c r="V1181" s="7" t="s">
        <v>111</v>
      </c>
      <c r="W1181" s="7" t="s">
        <v>182</v>
      </c>
      <c r="X1181" s="7" t="s">
        <v>87</v>
      </c>
      <c r="Y1181" s="7" t="n">
        <v>1</v>
      </c>
      <c r="Z1181" s="7" t="n">
        <v>0</v>
      </c>
      <c r="AA1181" s="7" t="str">
        <f aca="false">IF(Y1181&gt;Z1181,"Win",IF(Y1181&lt;Z1181,"Loss","Draw"))</f>
        <v>Win</v>
      </c>
      <c r="AB1181" s="7" t="s">
        <v>99</v>
      </c>
      <c r="AC1181" s="7" t="s">
        <v>99</v>
      </c>
      <c r="AD1181" s="7" t="s">
        <v>410</v>
      </c>
      <c r="AE1181" s="7" t="s">
        <v>3172</v>
      </c>
      <c r="AF1181" s="7" t="str">
        <f aca="false">IF(AD1181&lt;AE1181,AD1181,AE1181)</f>
        <v>Barbarian Barrel, Berserker, Earthquake, Fire Spirit, Firecracker, Hog Rider, Monk, Tesla</v>
      </c>
      <c r="AG1181" s="7" t="str">
        <f aca="false">IF(AD1181&lt;AE1181,AE1181,AD1181)</f>
        <v>Barbarian Barrel, Furnace, Graveyard, Ice Spirit, Knight, Poison, Skeletons, Tesla</v>
      </c>
      <c r="AH1181" s="7" t="str">
        <f aca="false">IF(AD1181=AF1181,AA1181,IF(AA1181="Win","Loss",IF(AA1181="Loss","Win","Draw")))</f>
        <v>Loss</v>
      </c>
      <c r="AI1181" s="7" t="s">
        <v>102</v>
      </c>
    </row>
    <row r="1182" customFormat="false" ht="15" hidden="false" customHeight="true" outlineLevel="0" collapsed="false">
      <c r="A1182" s="7" t="s">
        <v>3169</v>
      </c>
      <c r="B1182" s="7" t="n">
        <v>3</v>
      </c>
      <c r="C1182" s="7" t="s">
        <v>876</v>
      </c>
      <c r="D1182" s="7" t="s">
        <v>877</v>
      </c>
      <c r="E1182" s="7" t="s">
        <v>1673</v>
      </c>
      <c r="F1182" s="7" t="s">
        <v>1674</v>
      </c>
      <c r="G1182" s="7" t="s">
        <v>3173</v>
      </c>
      <c r="H1182" s="7" t="s">
        <v>81</v>
      </c>
      <c r="I1182" s="7" t="s">
        <v>116</v>
      </c>
      <c r="J1182" s="7" t="s">
        <v>108</v>
      </c>
      <c r="K1182" s="7" t="s">
        <v>287</v>
      </c>
      <c r="L1182" s="7" t="s">
        <v>182</v>
      </c>
      <c r="M1182" s="7" t="s">
        <v>93</v>
      </c>
      <c r="N1182" s="7" t="s">
        <v>115</v>
      </c>
      <c r="O1182" s="7" t="s">
        <v>167</v>
      </c>
      <c r="P1182" s="7" t="s">
        <v>183</v>
      </c>
      <c r="Q1182" s="7" t="s">
        <v>142</v>
      </c>
      <c r="R1182" s="7" t="s">
        <v>83</v>
      </c>
      <c r="S1182" s="7" t="s">
        <v>433</v>
      </c>
      <c r="T1182" s="7" t="s">
        <v>113</v>
      </c>
      <c r="U1182" s="7" t="s">
        <v>176</v>
      </c>
      <c r="V1182" s="7" t="s">
        <v>143</v>
      </c>
      <c r="W1182" s="7" t="s">
        <v>120</v>
      </c>
      <c r="X1182" s="7" t="s">
        <v>140</v>
      </c>
      <c r="Y1182" s="7" t="n">
        <v>1</v>
      </c>
      <c r="Z1182" s="7" t="n">
        <v>0</v>
      </c>
      <c r="AA1182" s="7" t="str">
        <f aca="false">IF(Y1182&gt;Z1182,"Win",IF(Y1182&lt;Z1182,"Loss","Draw"))</f>
        <v>Win</v>
      </c>
      <c r="AB1182" s="7" t="s">
        <v>99</v>
      </c>
      <c r="AC1182" s="7" t="s">
        <v>99</v>
      </c>
      <c r="AD1182" s="7" t="s">
        <v>3174</v>
      </c>
      <c r="AE1182" s="7" t="s">
        <v>3175</v>
      </c>
      <c r="AF1182" s="7" t="str">
        <f aca="false">IF(AD1182&lt;AE1182,AD1182,AE1182)</f>
        <v>Archer Queen, Earthquake, Electro Spirit, Goblins, Hog Rider, Mortar, The Log, Valkyrie</v>
      </c>
      <c r="AG1182" s="7" t="str">
        <f aca="false">IF(AD1182&lt;AE1182,AE1182,AD1182)</f>
        <v>Bomb Tower, Dark Prince, Dart Goblin, Goblin Barrel, Ice Spirit, Princess, Royal Delivery, Wall Breakers</v>
      </c>
      <c r="AH1182" s="7" t="str">
        <f aca="false">IF(AD1182=AF1182,AA1182,IF(AA1182="Win","Loss",IF(AA1182="Loss","Win","Draw")))</f>
        <v>Win</v>
      </c>
      <c r="AI1182" s="7" t="s">
        <v>102</v>
      </c>
    </row>
    <row r="1183" customFormat="false" ht="15" hidden="false" customHeight="true" outlineLevel="0" collapsed="false">
      <c r="A1183" s="7" t="s">
        <v>3176</v>
      </c>
      <c r="B1183" s="7" t="n">
        <v>1</v>
      </c>
      <c r="C1183" s="7" t="s">
        <v>876</v>
      </c>
      <c r="D1183" s="7" t="s">
        <v>877</v>
      </c>
      <c r="E1183" s="7" t="s">
        <v>1673</v>
      </c>
      <c r="F1183" s="7" t="s">
        <v>1674</v>
      </c>
      <c r="G1183" s="7" t="s">
        <v>3177</v>
      </c>
      <c r="H1183" s="7" t="s">
        <v>408</v>
      </c>
      <c r="I1183" s="7" t="s">
        <v>90</v>
      </c>
      <c r="J1183" s="7" t="s">
        <v>91</v>
      </c>
      <c r="K1183" s="7" t="s">
        <v>92</v>
      </c>
      <c r="L1183" s="7" t="s">
        <v>96</v>
      </c>
      <c r="M1183" s="7" t="s">
        <v>95</v>
      </c>
      <c r="N1183" s="7" t="s">
        <v>93</v>
      </c>
      <c r="O1183" s="7" t="s">
        <v>97</v>
      </c>
      <c r="P1183" s="7" t="s">
        <v>94</v>
      </c>
      <c r="Q1183" s="7" t="s">
        <v>116</v>
      </c>
      <c r="R1183" s="7" t="s">
        <v>153</v>
      </c>
      <c r="S1183" s="7" t="s">
        <v>92</v>
      </c>
      <c r="T1183" s="7" t="s">
        <v>119</v>
      </c>
      <c r="U1183" s="7" t="s">
        <v>154</v>
      </c>
      <c r="V1183" s="7" t="s">
        <v>117</v>
      </c>
      <c r="W1183" s="7" t="s">
        <v>97</v>
      </c>
      <c r="X1183" s="7" t="s">
        <v>91</v>
      </c>
      <c r="Y1183" s="7" t="n">
        <v>0</v>
      </c>
      <c r="Z1183" s="7" t="n">
        <v>1</v>
      </c>
      <c r="AA1183" s="7" t="str">
        <f aca="false">IF(Y1183&gt;Z1183,"Win",IF(Y1183&lt;Z1183,"Loss","Draw"))</f>
        <v>Loss</v>
      </c>
      <c r="AB1183" s="7" t="s">
        <v>99</v>
      </c>
      <c r="AC1183" s="7" t="s">
        <v>99</v>
      </c>
      <c r="AD1183" s="7" t="s">
        <v>101</v>
      </c>
      <c r="AE1183" s="7" t="s">
        <v>160</v>
      </c>
      <c r="AF1183" s="7" t="str">
        <f aca="false">IF(AD1183&lt;AE1183,AD1183,AE1183)</f>
        <v>Barbarian Barrel, Cannon Cart, Goblinstein, Lightning, Minions, Mortar, Royal Ghost, Skeletons</v>
      </c>
      <c r="AG1183" s="7" t="str">
        <f aca="false">IF(AD1183&lt;AE1183,AE1183,AD1183)</f>
        <v>Barbarian Barrel, Electro Spirit, Fireball, Fisherman, Hunter, Royal Ghost, Royal Giant, Skeletons</v>
      </c>
      <c r="AH1183" s="7" t="str">
        <f aca="false">IF(AD1183=AF1183,AA1183,IF(AA1183="Win","Loss",IF(AA1183="Loss","Win","Draw")))</f>
        <v>Win</v>
      </c>
      <c r="AI1183" s="7" t="s">
        <v>102</v>
      </c>
    </row>
    <row r="1184" customFormat="false" ht="15" hidden="false" customHeight="true" outlineLevel="0" collapsed="false">
      <c r="A1184" s="7" t="s">
        <v>3176</v>
      </c>
      <c r="B1184" s="7" t="n">
        <v>2</v>
      </c>
      <c r="C1184" s="7" t="s">
        <v>876</v>
      </c>
      <c r="D1184" s="7" t="s">
        <v>877</v>
      </c>
      <c r="E1184" s="7" t="s">
        <v>1673</v>
      </c>
      <c r="F1184" s="7" t="s">
        <v>1674</v>
      </c>
      <c r="G1184" s="7" t="s">
        <v>3178</v>
      </c>
      <c r="H1184" s="7" t="s">
        <v>81</v>
      </c>
      <c r="I1184" s="7" t="s">
        <v>209</v>
      </c>
      <c r="J1184" s="7" t="s">
        <v>149</v>
      </c>
      <c r="K1184" s="7" t="s">
        <v>128</v>
      </c>
      <c r="L1184" s="7" t="s">
        <v>84</v>
      </c>
      <c r="M1184" s="7" t="s">
        <v>146</v>
      </c>
      <c r="N1184" s="7" t="s">
        <v>143</v>
      </c>
      <c r="O1184" s="7" t="s">
        <v>88</v>
      </c>
      <c r="P1184" s="7" t="s">
        <v>85</v>
      </c>
      <c r="Q1184" s="7" t="s">
        <v>140</v>
      </c>
      <c r="R1184" s="7" t="s">
        <v>141</v>
      </c>
      <c r="S1184" s="7" t="s">
        <v>225</v>
      </c>
      <c r="T1184" s="7" t="s">
        <v>113</v>
      </c>
      <c r="U1184" s="7" t="s">
        <v>111</v>
      </c>
      <c r="V1184" s="7" t="s">
        <v>87</v>
      </c>
      <c r="W1184" s="7" t="s">
        <v>120</v>
      </c>
      <c r="X1184" s="7" t="s">
        <v>226</v>
      </c>
      <c r="Y1184" s="7" t="n">
        <v>0</v>
      </c>
      <c r="Z1184" s="7" t="n">
        <v>3</v>
      </c>
      <c r="AA1184" s="7" t="str">
        <f aca="false">IF(Y1184&gt;Z1184,"Win",IF(Y1184&lt;Z1184,"Loss","Draw"))</f>
        <v>Loss</v>
      </c>
      <c r="AB1184" s="7" t="s">
        <v>99</v>
      </c>
      <c r="AC1184" s="7" t="s">
        <v>99</v>
      </c>
      <c r="AD1184" s="7" t="s">
        <v>2151</v>
      </c>
      <c r="AE1184" s="7" t="s">
        <v>228</v>
      </c>
      <c r="AF1184" s="7" t="str">
        <f aca="false">IF(AD1184&lt;AE1184,AD1184,AE1184)</f>
        <v>Bats, Berserker, Bomb Tower, Fire Spirit, Magic Archer, Miner, Royal Delivery, Wall Breakers</v>
      </c>
      <c r="AG1184" s="7" t="str">
        <f aca="false">IF(AD1184&lt;AE1184,AE1184,AD1184)</f>
        <v>Giant Snowball, Graveyard, Ice Spirit, Knight, Musketeer, Poison, Skeleton Dragons, Tombstone</v>
      </c>
      <c r="AH1184" s="7" t="str">
        <f aca="false">IF(AD1184=AF1184,AA1184,IF(AA1184="Win","Loss",IF(AA1184="Loss","Win","Draw")))</f>
        <v>Win</v>
      </c>
      <c r="AI1184" s="7" t="s">
        <v>102</v>
      </c>
    </row>
    <row r="1185" customFormat="false" ht="15" hidden="false" customHeight="true" outlineLevel="0" collapsed="false">
      <c r="A1185" s="7" t="s">
        <v>3176</v>
      </c>
      <c r="B1185" s="7" t="n">
        <v>3</v>
      </c>
      <c r="C1185" s="7" t="s">
        <v>876</v>
      </c>
      <c r="D1185" s="7" t="s">
        <v>877</v>
      </c>
      <c r="E1185" s="7" t="s">
        <v>1673</v>
      </c>
      <c r="F1185" s="7" t="s">
        <v>1674</v>
      </c>
      <c r="G1185" s="7" t="s">
        <v>3179</v>
      </c>
      <c r="H1185" s="7" t="s">
        <v>81</v>
      </c>
      <c r="I1185" s="7" t="s">
        <v>168</v>
      </c>
      <c r="J1185" s="7" t="s">
        <v>108</v>
      </c>
      <c r="K1185" s="7" t="s">
        <v>170</v>
      </c>
      <c r="L1185" s="7" t="s">
        <v>111</v>
      </c>
      <c r="M1185" s="7" t="s">
        <v>87</v>
      </c>
      <c r="N1185" s="7" t="s">
        <v>167</v>
      </c>
      <c r="O1185" s="7" t="s">
        <v>183</v>
      </c>
      <c r="P1185" s="7" t="s">
        <v>120</v>
      </c>
      <c r="Q1185" s="7" t="s">
        <v>90</v>
      </c>
      <c r="R1185" s="7" t="s">
        <v>181</v>
      </c>
      <c r="S1185" s="7" t="s">
        <v>149</v>
      </c>
      <c r="T1185" s="7" t="s">
        <v>94</v>
      </c>
      <c r="U1185" s="7" t="s">
        <v>95</v>
      </c>
      <c r="V1185" s="7" t="s">
        <v>146</v>
      </c>
      <c r="W1185" s="7" t="s">
        <v>167</v>
      </c>
      <c r="X1185" s="7" t="s">
        <v>202</v>
      </c>
      <c r="Y1185" s="7" t="n">
        <v>1</v>
      </c>
      <c r="Z1185" s="7" t="n">
        <v>0</v>
      </c>
      <c r="AA1185" s="7" t="str">
        <f aca="false">IF(Y1185&gt;Z1185,"Win",IF(Y1185&lt;Z1185,"Loss","Draw"))</f>
        <v>Win</v>
      </c>
      <c r="AB1185" s="7" t="s">
        <v>99</v>
      </c>
      <c r="AC1185" s="7" t="s">
        <v>99</v>
      </c>
      <c r="AD1185" s="7" t="s">
        <v>3180</v>
      </c>
      <c r="AE1185" s="7" t="s">
        <v>414</v>
      </c>
      <c r="AF1185" s="7" t="str">
        <f aca="false">IF(AD1185&lt;AE1185,AD1185,AE1185)</f>
        <v>Archer Queen, Berserker, Cannon, Earthquake, Fire Spirit, Royal Delivery, Royal Hogs, The Log</v>
      </c>
      <c r="AG1185" s="7" t="str">
        <f aca="false">IF(AD1185&lt;AE1185,AE1185,AD1185)</f>
        <v>Fireball, Fisherman, Monk, Royal Giant, Skeleton Dragons, The Log, Tombstone, Zappies</v>
      </c>
      <c r="AH1185" s="7" t="str">
        <f aca="false">IF(AD1185=AF1185,AA1185,IF(AA1185="Win","Loss",IF(AA1185="Loss","Win","Draw")))</f>
        <v>Win</v>
      </c>
      <c r="AI1185" s="7" t="s">
        <v>102</v>
      </c>
    </row>
    <row r="1186" customFormat="false" ht="15" hidden="false" customHeight="true" outlineLevel="0" collapsed="false">
      <c r="A1186" s="7" t="s">
        <v>3181</v>
      </c>
      <c r="B1186" s="7" t="n">
        <v>1</v>
      </c>
      <c r="C1186" s="7" t="s">
        <v>876</v>
      </c>
      <c r="D1186" s="7" t="s">
        <v>877</v>
      </c>
      <c r="E1186" s="7" t="s">
        <v>1673</v>
      </c>
      <c r="F1186" s="7" t="s">
        <v>1674</v>
      </c>
      <c r="G1186" s="7" t="s">
        <v>3182</v>
      </c>
      <c r="H1186" s="7" t="s">
        <v>81</v>
      </c>
      <c r="I1186" s="7" t="s">
        <v>92</v>
      </c>
      <c r="J1186" s="7" t="s">
        <v>153</v>
      </c>
      <c r="K1186" s="7" t="s">
        <v>116</v>
      </c>
      <c r="L1186" s="7" t="s">
        <v>117</v>
      </c>
      <c r="M1186" s="7" t="s">
        <v>97</v>
      </c>
      <c r="N1186" s="7" t="s">
        <v>119</v>
      </c>
      <c r="O1186" s="7" t="s">
        <v>154</v>
      </c>
      <c r="P1186" s="7" t="s">
        <v>91</v>
      </c>
      <c r="Q1186" s="7" t="s">
        <v>169</v>
      </c>
      <c r="R1186" s="7" t="s">
        <v>199</v>
      </c>
      <c r="S1186" s="7" t="s">
        <v>200</v>
      </c>
      <c r="T1186" s="7" t="s">
        <v>136</v>
      </c>
      <c r="U1186" s="7" t="s">
        <v>154</v>
      </c>
      <c r="V1186" s="7" t="s">
        <v>191</v>
      </c>
      <c r="W1186" s="7" t="s">
        <v>336</v>
      </c>
      <c r="X1186" s="7" t="s">
        <v>91</v>
      </c>
      <c r="Y1186" s="7" t="n">
        <v>1</v>
      </c>
      <c r="Z1186" s="7" t="n">
        <v>0</v>
      </c>
      <c r="AA1186" s="7" t="str">
        <f aca="false">IF(Y1186&gt;Z1186,"Win",IF(Y1186&lt;Z1186,"Loss","Draw"))</f>
        <v>Win</v>
      </c>
      <c r="AB1186" s="7" t="s">
        <v>99</v>
      </c>
      <c r="AC1186" s="7" t="s">
        <v>99</v>
      </c>
      <c r="AD1186" s="7" t="s">
        <v>160</v>
      </c>
      <c r="AE1186" s="7" t="s">
        <v>778</v>
      </c>
      <c r="AF1186" s="7" t="str">
        <f aca="false">IF(AD1186&lt;AE1186,AD1186,AE1186)</f>
        <v>Baby Dragon, Barbarian Barrel, Goblin Cage, Golden Knight, Golem, Ice Wizard, Lightning, Tornado</v>
      </c>
      <c r="AG1186" s="7" t="str">
        <f aca="false">IF(AD1186&lt;AE1186,AE1186,AD1186)</f>
        <v>Barbarian Barrel, Cannon Cart, Goblinstein, Lightning, Minions, Mortar, Royal Ghost, Skeletons</v>
      </c>
      <c r="AH1186" s="7" t="str">
        <f aca="false">IF(AD1186=AF1186,AA1186,IF(AA1186="Win","Loss",IF(AA1186="Loss","Win","Draw")))</f>
        <v>Loss</v>
      </c>
      <c r="AI1186" s="7" t="s">
        <v>102</v>
      </c>
    </row>
    <row r="1187" customFormat="false" ht="15" hidden="false" customHeight="true" outlineLevel="0" collapsed="false">
      <c r="A1187" s="7" t="s">
        <v>3181</v>
      </c>
      <c r="B1187" s="7" t="n">
        <v>2</v>
      </c>
      <c r="C1187" s="7" t="s">
        <v>876</v>
      </c>
      <c r="D1187" s="7" t="s">
        <v>877</v>
      </c>
      <c r="E1187" s="7" t="s">
        <v>1673</v>
      </c>
      <c r="F1187" s="7" t="s">
        <v>1674</v>
      </c>
      <c r="G1187" s="7" t="s">
        <v>3183</v>
      </c>
      <c r="H1187" s="7" t="s">
        <v>81</v>
      </c>
      <c r="I1187" s="7" t="s">
        <v>107</v>
      </c>
      <c r="J1187" s="7" t="s">
        <v>128</v>
      </c>
      <c r="K1187" s="7" t="s">
        <v>84</v>
      </c>
      <c r="L1187" s="7" t="s">
        <v>111</v>
      </c>
      <c r="M1187" s="7" t="s">
        <v>130</v>
      </c>
      <c r="N1187" s="7" t="s">
        <v>87</v>
      </c>
      <c r="O1187" s="7" t="s">
        <v>144</v>
      </c>
      <c r="P1187" s="7" t="s">
        <v>88</v>
      </c>
      <c r="Q1187" s="7" t="s">
        <v>84</v>
      </c>
      <c r="R1187" s="7" t="s">
        <v>128</v>
      </c>
      <c r="S1187" s="7" t="s">
        <v>107</v>
      </c>
      <c r="T1187" s="7" t="s">
        <v>130</v>
      </c>
      <c r="U1187" s="7" t="s">
        <v>170</v>
      </c>
      <c r="V1187" s="7" t="s">
        <v>111</v>
      </c>
      <c r="W1187" s="7" t="s">
        <v>88</v>
      </c>
      <c r="X1187" s="7" t="s">
        <v>97</v>
      </c>
      <c r="Y1187" s="7" t="n">
        <v>1</v>
      </c>
      <c r="Z1187" s="7" t="n">
        <v>0</v>
      </c>
      <c r="AA1187" s="7" t="str">
        <f aca="false">IF(Y1187&gt;Z1187,"Win",IF(Y1187&lt;Z1187,"Loss","Draw"))</f>
        <v>Win</v>
      </c>
      <c r="AB1187" s="7" t="s">
        <v>99</v>
      </c>
      <c r="AC1187" s="7" t="s">
        <v>99</v>
      </c>
      <c r="AD1187" s="7" t="s">
        <v>1187</v>
      </c>
      <c r="AE1187" s="7" t="s">
        <v>980</v>
      </c>
      <c r="AF1187" s="7" t="str">
        <f aca="false">IF(AD1187&lt;AE1187,AD1187,AE1187)</f>
        <v>Berserker, Bomber, Fire Spirit, Giant Snowball, Goblin Drill, Knight, Poison, Tesla</v>
      </c>
      <c r="AG1187" s="7" t="str">
        <f aca="false">IF(AD1187&lt;AE1187,AE1187,AD1187)</f>
        <v>Bomber, Cannon, Fire Spirit, Giant Snowball, Goblin Drill, Knight, Poison, Skeletons</v>
      </c>
      <c r="AH1187" s="7" t="str">
        <f aca="false">IF(AD1187=AF1187,AA1187,IF(AA1187="Win","Loss",IF(AA1187="Loss","Win","Draw")))</f>
        <v>Win</v>
      </c>
      <c r="AI1187" s="7" t="s">
        <v>102</v>
      </c>
    </row>
    <row r="1188" customFormat="false" ht="15" hidden="false" customHeight="true" outlineLevel="0" collapsed="false">
      <c r="A1188" s="7" t="s">
        <v>3181</v>
      </c>
      <c r="B1188" s="7" t="n">
        <v>3</v>
      </c>
      <c r="C1188" s="7" t="s">
        <v>876</v>
      </c>
      <c r="D1188" s="7" t="s">
        <v>877</v>
      </c>
      <c r="E1188" s="7" t="s">
        <v>1673</v>
      </c>
      <c r="F1188" s="7" t="s">
        <v>1674</v>
      </c>
      <c r="G1188" s="7" t="s">
        <v>3184</v>
      </c>
      <c r="H1188" s="7" t="s">
        <v>408</v>
      </c>
      <c r="I1188" s="7" t="s">
        <v>135</v>
      </c>
      <c r="J1188" s="7" t="s">
        <v>213</v>
      </c>
      <c r="K1188" s="7" t="s">
        <v>209</v>
      </c>
      <c r="L1188" s="7" t="s">
        <v>156</v>
      </c>
      <c r="M1188" s="7" t="s">
        <v>110</v>
      </c>
      <c r="N1188" s="7" t="s">
        <v>133</v>
      </c>
      <c r="O1188" s="7" t="s">
        <v>112</v>
      </c>
      <c r="P1188" s="7" t="s">
        <v>85</v>
      </c>
      <c r="Q1188" s="7" t="s">
        <v>168</v>
      </c>
      <c r="R1188" s="7" t="s">
        <v>181</v>
      </c>
      <c r="S1188" s="7" t="s">
        <v>144</v>
      </c>
      <c r="T1188" s="7" t="s">
        <v>93</v>
      </c>
      <c r="U1188" s="7" t="s">
        <v>167</v>
      </c>
      <c r="V1188" s="7" t="s">
        <v>94</v>
      </c>
      <c r="W1188" s="7" t="s">
        <v>87</v>
      </c>
      <c r="X1188" s="7" t="s">
        <v>146</v>
      </c>
      <c r="Y1188" s="7" t="n">
        <v>0</v>
      </c>
      <c r="Z1188" s="7" t="n">
        <v>1</v>
      </c>
      <c r="AA1188" s="7" t="str">
        <f aca="false">IF(Y1188&gt;Z1188,"Win",IF(Y1188&lt;Z1188,"Loss","Draw"))</f>
        <v>Loss</v>
      </c>
      <c r="AB1188" s="7" t="s">
        <v>99</v>
      </c>
      <c r="AC1188" s="7" t="s">
        <v>99</v>
      </c>
      <c r="AD1188" s="7" t="s">
        <v>2854</v>
      </c>
      <c r="AE1188" s="7" t="s">
        <v>3185</v>
      </c>
      <c r="AF1188" s="7" t="str">
        <f aca="false">IF(AD1188&lt;AE1188,AD1188,AE1188)</f>
        <v>Arrows, Bowler, Giant, Graveyard, Guards, Musketeer, Night Witch, Zap</v>
      </c>
      <c r="AG1188" s="7" t="str">
        <f aca="false">IF(AD1188&lt;AE1188,AE1188,AD1188)</f>
        <v>Berserker, Electro Spirit, Fireball, Monk, Royal Hogs, Skeleton Dragons, Tesla, The Log</v>
      </c>
      <c r="AH1188" s="7" t="str">
        <f aca="false">IF(AD1188=AF1188,AA1188,IF(AA1188="Win","Loss",IF(AA1188="Loss","Win","Draw")))</f>
        <v>Loss</v>
      </c>
      <c r="AI1188" s="7" t="s">
        <v>102</v>
      </c>
    </row>
    <row r="1189" customFormat="false" ht="15" hidden="false" customHeight="true" outlineLevel="0" collapsed="false">
      <c r="A1189" s="7" t="s">
        <v>3186</v>
      </c>
      <c r="B1189" s="7" t="n">
        <v>1</v>
      </c>
      <c r="C1189" s="7" t="s">
        <v>876</v>
      </c>
      <c r="D1189" s="7" t="s">
        <v>877</v>
      </c>
      <c r="E1189" s="7" t="s">
        <v>1673</v>
      </c>
      <c r="F1189" s="7" t="s">
        <v>1674</v>
      </c>
      <c r="G1189" s="7" t="s">
        <v>3187</v>
      </c>
      <c r="H1189" s="7" t="s">
        <v>408</v>
      </c>
      <c r="I1189" s="7" t="s">
        <v>97</v>
      </c>
      <c r="J1189" s="7" t="s">
        <v>141</v>
      </c>
      <c r="K1189" s="7" t="s">
        <v>107</v>
      </c>
      <c r="L1189" s="7" t="s">
        <v>128</v>
      </c>
      <c r="M1189" s="7" t="s">
        <v>86</v>
      </c>
      <c r="N1189" s="7" t="s">
        <v>113</v>
      </c>
      <c r="O1189" s="7" t="s">
        <v>167</v>
      </c>
      <c r="P1189" s="7" t="s">
        <v>336</v>
      </c>
      <c r="Q1189" s="7" t="s">
        <v>82</v>
      </c>
      <c r="R1189" s="7" t="s">
        <v>128</v>
      </c>
      <c r="S1189" s="7" t="s">
        <v>144</v>
      </c>
      <c r="T1189" s="7" t="s">
        <v>166</v>
      </c>
      <c r="U1189" s="7" t="s">
        <v>94</v>
      </c>
      <c r="V1189" s="7" t="s">
        <v>97</v>
      </c>
      <c r="W1189" s="7" t="s">
        <v>93</v>
      </c>
      <c r="X1189" s="7" t="s">
        <v>167</v>
      </c>
      <c r="Y1189" s="7" t="n">
        <v>0</v>
      </c>
      <c r="Z1189" s="7" t="n">
        <v>1</v>
      </c>
      <c r="AA1189" s="7" t="str">
        <f aca="false">IF(Y1189&gt;Z1189,"Win",IF(Y1189&lt;Z1189,"Loss","Draw"))</f>
        <v>Loss</v>
      </c>
      <c r="AB1189" s="7" t="s">
        <v>99</v>
      </c>
      <c r="AC1189" s="7" t="s">
        <v>99</v>
      </c>
      <c r="AD1189" s="7" t="s">
        <v>466</v>
      </c>
      <c r="AE1189" s="7" t="s">
        <v>171</v>
      </c>
      <c r="AF1189" s="7" t="str">
        <f aca="false">IF(AD1189&lt;AE1189,AD1189,AE1189)</f>
        <v>Archers, Electro Spirit, Fireball, Knight, Skeletons, Tesla, The Log, X-Bow</v>
      </c>
      <c r="AG1189" s="7" t="str">
        <f aca="false">IF(AD1189&lt;AE1189,AE1189,AD1189)</f>
        <v>Bomb Tower, Goblin Demolisher, Goblin Drill, Knight, Magic Archer, Skeletons, The Log, Tornado</v>
      </c>
      <c r="AH1189" s="7" t="str">
        <f aca="false">IF(AD1189=AF1189,AA1189,IF(AA1189="Win","Loss",IF(AA1189="Loss","Win","Draw")))</f>
        <v>Win</v>
      </c>
      <c r="AI1189" s="7" t="s">
        <v>102</v>
      </c>
    </row>
    <row r="1190" customFormat="false" ht="15" hidden="false" customHeight="true" outlineLevel="0" collapsed="false">
      <c r="A1190" s="7" t="s">
        <v>3186</v>
      </c>
      <c r="B1190" s="7" t="n">
        <v>2</v>
      </c>
      <c r="C1190" s="7" t="s">
        <v>876</v>
      </c>
      <c r="D1190" s="7" t="s">
        <v>877</v>
      </c>
      <c r="E1190" s="7" t="s">
        <v>1673</v>
      </c>
      <c r="F1190" s="7" t="s">
        <v>1674</v>
      </c>
      <c r="G1190" s="7" t="s">
        <v>3188</v>
      </c>
      <c r="H1190" s="7" t="s">
        <v>81</v>
      </c>
      <c r="I1190" s="7" t="s">
        <v>132</v>
      </c>
      <c r="J1190" s="7" t="s">
        <v>91</v>
      </c>
      <c r="K1190" s="7" t="s">
        <v>200</v>
      </c>
      <c r="L1190" s="7" t="s">
        <v>90</v>
      </c>
      <c r="M1190" s="7" t="s">
        <v>93</v>
      </c>
      <c r="N1190" s="7" t="s">
        <v>365</v>
      </c>
      <c r="O1190" s="7" t="s">
        <v>94</v>
      </c>
      <c r="P1190" s="7" t="s">
        <v>174</v>
      </c>
      <c r="Q1190" s="7" t="s">
        <v>140</v>
      </c>
      <c r="R1190" s="7" t="s">
        <v>141</v>
      </c>
      <c r="S1190" s="7" t="s">
        <v>142</v>
      </c>
      <c r="T1190" s="7" t="s">
        <v>287</v>
      </c>
      <c r="U1190" s="7" t="s">
        <v>111</v>
      </c>
      <c r="V1190" s="7" t="s">
        <v>170</v>
      </c>
      <c r="W1190" s="7" t="s">
        <v>87</v>
      </c>
      <c r="X1190" s="7" t="s">
        <v>120</v>
      </c>
      <c r="Y1190" s="7" t="n">
        <v>0</v>
      </c>
      <c r="Z1190" s="7" t="n">
        <v>1</v>
      </c>
      <c r="AA1190" s="7" t="str">
        <f aca="false">IF(Y1190&gt;Z1190,"Win",IF(Y1190&lt;Z1190,"Loss","Draw"))</f>
        <v>Loss</v>
      </c>
      <c r="AB1190" s="7" t="s">
        <v>99</v>
      </c>
      <c r="AC1190" s="7" t="s">
        <v>99</v>
      </c>
      <c r="AD1190" s="7" t="s">
        <v>488</v>
      </c>
      <c r="AE1190" s="7" t="s">
        <v>288</v>
      </c>
      <c r="AF1190" s="7" t="str">
        <f aca="false">IF(AD1190&lt;AE1190,AD1190,AE1190)</f>
        <v>Barbarian Barrel, Electro Spirit, Fireball, Goblin Cage, Heal Spirit, Lumberjack, Phoenix, Royal Giant</v>
      </c>
      <c r="AG1190" s="7" t="str">
        <f aca="false">IF(AD1190&lt;AE1190,AE1190,AD1190)</f>
        <v>Berserker, Cannon, Fire Spirit, Goblin Barrel, Magic Archer, Royal Delivery, Valkyrie, Wall Breakers</v>
      </c>
      <c r="AH1190" s="7" t="str">
        <f aca="false">IF(AD1190=AF1190,AA1190,IF(AA1190="Win","Loss",IF(AA1190="Loss","Win","Draw")))</f>
        <v>Loss</v>
      </c>
      <c r="AI1190" s="7" t="s">
        <v>102</v>
      </c>
    </row>
    <row r="1191" customFormat="false" ht="15" hidden="false" customHeight="true" outlineLevel="0" collapsed="false">
      <c r="A1191" s="7" t="s">
        <v>3186</v>
      </c>
      <c r="B1191" s="7" t="n">
        <v>3</v>
      </c>
      <c r="C1191" s="7" t="s">
        <v>876</v>
      </c>
      <c r="D1191" s="7" t="s">
        <v>877</v>
      </c>
      <c r="E1191" s="7" t="s">
        <v>1673</v>
      </c>
      <c r="F1191" s="7" t="s">
        <v>1674</v>
      </c>
      <c r="G1191" s="7" t="s">
        <v>3189</v>
      </c>
      <c r="H1191" s="7" t="s">
        <v>408</v>
      </c>
      <c r="I1191" s="7" t="s">
        <v>82</v>
      </c>
      <c r="J1191" s="7" t="s">
        <v>115</v>
      </c>
      <c r="K1191" s="7" t="s">
        <v>84</v>
      </c>
      <c r="L1191" s="7" t="s">
        <v>130</v>
      </c>
      <c r="M1191" s="7" t="s">
        <v>109</v>
      </c>
      <c r="N1191" s="7" t="s">
        <v>89</v>
      </c>
      <c r="O1191" s="7" t="s">
        <v>88</v>
      </c>
      <c r="P1191" s="7" t="s">
        <v>85</v>
      </c>
      <c r="Q1191" s="7" t="s">
        <v>84</v>
      </c>
      <c r="R1191" s="7" t="s">
        <v>115</v>
      </c>
      <c r="S1191" s="7" t="s">
        <v>107</v>
      </c>
      <c r="T1191" s="7" t="s">
        <v>88</v>
      </c>
      <c r="U1191" s="7" t="s">
        <v>130</v>
      </c>
      <c r="V1191" s="7" t="s">
        <v>143</v>
      </c>
      <c r="W1191" s="7" t="s">
        <v>109</v>
      </c>
      <c r="X1191" s="7" t="s">
        <v>113</v>
      </c>
      <c r="Y1191" s="7" t="n">
        <v>1</v>
      </c>
      <c r="Z1191" s="7" t="n">
        <v>0</v>
      </c>
      <c r="AA1191" s="7" t="str">
        <f aca="false">IF(Y1191&gt;Z1191,"Win",IF(Y1191&lt;Z1191,"Loss","Draw"))</f>
        <v>Win</v>
      </c>
      <c r="AB1191" s="7" t="s">
        <v>99</v>
      </c>
      <c r="AC1191" s="7" t="s">
        <v>99</v>
      </c>
      <c r="AD1191" s="7" t="s">
        <v>2764</v>
      </c>
      <c r="AE1191" s="7" t="s">
        <v>3190</v>
      </c>
      <c r="AF1191" s="7" t="str">
        <f aca="false">IF(AD1191&lt;AE1191,AD1191,AE1191)</f>
        <v>Archers, Bomber, Giant Snowball, Goblin Hut, Goblins, Graveyard, Poison, Ronin</v>
      </c>
      <c r="AG1191" s="7" t="str">
        <f aca="false">IF(AD1191&lt;AE1191,AE1191,AD1191)</f>
        <v>Bomb Tower, Bomber, Giant Snowball, Goblin Drill, Goblins, Ice Spirit, Poison, Ronin</v>
      </c>
      <c r="AH1191" s="7" t="str">
        <f aca="false">IF(AD1191=AF1191,AA1191,IF(AA1191="Win","Loss",IF(AA1191="Loss","Win","Draw")))</f>
        <v>Win</v>
      </c>
      <c r="AI1191" s="7" t="s">
        <v>102</v>
      </c>
    </row>
    <row r="1192" customFormat="false" ht="15" hidden="false" customHeight="true" outlineLevel="0" collapsed="false">
      <c r="A1192" s="7" t="s">
        <v>3191</v>
      </c>
      <c r="B1192" s="7" t="n">
        <v>1</v>
      </c>
      <c r="C1192" s="7" t="s">
        <v>876</v>
      </c>
      <c r="D1192" s="7" t="s">
        <v>877</v>
      </c>
      <c r="E1192" s="7" t="s">
        <v>1673</v>
      </c>
      <c r="F1192" s="7" t="s">
        <v>1674</v>
      </c>
      <c r="G1192" s="7" t="s">
        <v>3192</v>
      </c>
      <c r="H1192" s="7" t="s">
        <v>81</v>
      </c>
      <c r="I1192" s="7" t="s">
        <v>140</v>
      </c>
      <c r="J1192" s="7" t="s">
        <v>141</v>
      </c>
      <c r="K1192" s="7" t="s">
        <v>225</v>
      </c>
      <c r="L1192" s="7" t="s">
        <v>226</v>
      </c>
      <c r="M1192" s="7" t="s">
        <v>111</v>
      </c>
      <c r="N1192" s="7" t="s">
        <v>97</v>
      </c>
      <c r="O1192" s="7" t="s">
        <v>167</v>
      </c>
      <c r="P1192" s="7" t="s">
        <v>113</v>
      </c>
      <c r="Q1192" s="7" t="s">
        <v>239</v>
      </c>
      <c r="R1192" s="7" t="s">
        <v>199</v>
      </c>
      <c r="S1192" s="7" t="s">
        <v>210</v>
      </c>
      <c r="T1192" s="7" t="s">
        <v>227</v>
      </c>
      <c r="U1192" s="7" t="s">
        <v>109</v>
      </c>
      <c r="V1192" s="7" t="s">
        <v>240</v>
      </c>
      <c r="W1192" s="7" t="s">
        <v>202</v>
      </c>
      <c r="X1192" s="7" t="s">
        <v>112</v>
      </c>
      <c r="Y1192" s="7" t="n">
        <v>0</v>
      </c>
      <c r="Z1192" s="7" t="n">
        <v>1</v>
      </c>
      <c r="AA1192" s="7" t="str">
        <f aca="false">IF(Y1192&gt;Z1192,"Win",IF(Y1192&lt;Z1192,"Loss","Draw"))</f>
        <v>Loss</v>
      </c>
      <c r="AB1192" s="7" t="s">
        <v>99</v>
      </c>
      <c r="AC1192" s="7" t="s">
        <v>99</v>
      </c>
      <c r="AD1192" s="7" t="s">
        <v>639</v>
      </c>
      <c r="AE1192" s="7" t="s">
        <v>242</v>
      </c>
      <c r="AF1192" s="7" t="str">
        <f aca="false">IF(AD1192&lt;AE1192,AD1192,AE1192)</f>
        <v>Arrows, Bandit, Battle Ram, Golden Knight, Mega Knight, Mother Witch, Ronin, Zappies</v>
      </c>
      <c r="AG1192" s="7" t="str">
        <f aca="false">IF(AD1192&lt;AE1192,AE1192,AD1192)</f>
        <v>Bats, Bomb Tower, Fire Spirit, Magic Archer, Miner, Skeletons, The Log, Wall Breakers</v>
      </c>
      <c r="AH1192" s="7" t="str">
        <f aca="false">IF(AD1192=AF1192,AA1192,IF(AA1192="Win","Loss",IF(AA1192="Loss","Win","Draw")))</f>
        <v>Win</v>
      </c>
      <c r="AI1192" s="7" t="s">
        <v>102</v>
      </c>
    </row>
    <row r="1193" customFormat="false" ht="15" hidden="false" customHeight="true" outlineLevel="0" collapsed="false">
      <c r="A1193" s="7" t="s">
        <v>3191</v>
      </c>
      <c r="B1193" s="7" t="n">
        <v>2</v>
      </c>
      <c r="C1193" s="7" t="s">
        <v>876</v>
      </c>
      <c r="D1193" s="7" t="s">
        <v>877</v>
      </c>
      <c r="E1193" s="7" t="s">
        <v>1673</v>
      </c>
      <c r="F1193" s="7" t="s">
        <v>1674</v>
      </c>
      <c r="G1193" s="7" t="s">
        <v>3193</v>
      </c>
      <c r="H1193" s="7" t="s">
        <v>81</v>
      </c>
      <c r="I1193" s="7" t="s">
        <v>82</v>
      </c>
      <c r="J1193" s="7" t="s">
        <v>83</v>
      </c>
      <c r="K1193" s="7" t="s">
        <v>144</v>
      </c>
      <c r="L1193" s="7" t="s">
        <v>143</v>
      </c>
      <c r="M1193" s="7" t="s">
        <v>87</v>
      </c>
      <c r="N1193" s="7" t="s">
        <v>91</v>
      </c>
      <c r="O1193" s="7" t="s">
        <v>88</v>
      </c>
      <c r="P1193" s="7" t="s">
        <v>85</v>
      </c>
      <c r="Q1193" s="7" t="s">
        <v>169</v>
      </c>
      <c r="R1193" s="7" t="s">
        <v>83</v>
      </c>
      <c r="S1193" s="7" t="s">
        <v>168</v>
      </c>
      <c r="T1193" s="7" t="s">
        <v>91</v>
      </c>
      <c r="U1193" s="7" t="s">
        <v>87</v>
      </c>
      <c r="V1193" s="7" t="s">
        <v>93</v>
      </c>
      <c r="W1193" s="7" t="s">
        <v>89</v>
      </c>
      <c r="X1193" s="7" t="s">
        <v>154</v>
      </c>
      <c r="Y1193" s="7" t="n">
        <v>0</v>
      </c>
      <c r="Z1193" s="7" t="n">
        <v>1</v>
      </c>
      <c r="AA1193" s="7" t="str">
        <f aca="false">IF(Y1193&gt;Z1193,"Win",IF(Y1193&lt;Z1193,"Loss","Draw"))</f>
        <v>Loss</v>
      </c>
      <c r="AB1193" s="7" t="s">
        <v>99</v>
      </c>
      <c r="AC1193" s="7" t="s">
        <v>99</v>
      </c>
      <c r="AD1193" s="7" t="s">
        <v>500</v>
      </c>
      <c r="AE1193" s="7" t="s">
        <v>527</v>
      </c>
      <c r="AF1193" s="7" t="str">
        <f aca="false">IF(AD1193&lt;AE1193,AD1193,AE1193)</f>
        <v>Archers, Barbarian Barrel, Berserker, Dark Prince, Graveyard, Ice Spirit, Poison, Tesla</v>
      </c>
      <c r="AG1193" s="7" t="str">
        <f aca="false">IF(AD1193&lt;AE1193,AE1193,AD1193)</f>
        <v>Baby Dragon, Barbarian Barrel, Berserker, Dark Prince, Electro Spirit, Goblin Hut, Lightning, Royal Hogs</v>
      </c>
      <c r="AH1193" s="7" t="str">
        <f aca="false">IF(AD1193=AF1193,AA1193,IF(AA1193="Win","Loss",IF(AA1193="Loss","Win","Draw")))</f>
        <v>Loss</v>
      </c>
      <c r="AI1193" s="7" t="s">
        <v>102</v>
      </c>
    </row>
    <row r="1194" customFormat="false" ht="15" hidden="false" customHeight="true" outlineLevel="0" collapsed="false">
      <c r="A1194" s="7" t="s">
        <v>3191</v>
      </c>
      <c r="B1194" s="7" t="n">
        <v>3</v>
      </c>
      <c r="C1194" s="7" t="s">
        <v>876</v>
      </c>
      <c r="D1194" s="7" t="s">
        <v>877</v>
      </c>
      <c r="E1194" s="7" t="s">
        <v>1673</v>
      </c>
      <c r="F1194" s="7" t="s">
        <v>1674</v>
      </c>
      <c r="G1194" s="7" t="s">
        <v>3194</v>
      </c>
      <c r="H1194" s="7" t="s">
        <v>81</v>
      </c>
      <c r="I1194" s="7" t="s">
        <v>319</v>
      </c>
      <c r="J1194" s="7" t="s">
        <v>145</v>
      </c>
      <c r="K1194" s="7" t="s">
        <v>195</v>
      </c>
      <c r="L1194" s="7" t="s">
        <v>117</v>
      </c>
      <c r="M1194" s="7" t="s">
        <v>130</v>
      </c>
      <c r="N1194" s="7" t="s">
        <v>148</v>
      </c>
      <c r="O1194" s="7" t="s">
        <v>112</v>
      </c>
      <c r="P1194" s="7" t="s">
        <v>84</v>
      </c>
      <c r="Q1194" s="7" t="s">
        <v>142</v>
      </c>
      <c r="R1194" s="7" t="s">
        <v>141</v>
      </c>
      <c r="S1194" s="7" t="s">
        <v>140</v>
      </c>
      <c r="T1194" s="7" t="s">
        <v>111</v>
      </c>
      <c r="U1194" s="7" t="s">
        <v>143</v>
      </c>
      <c r="V1194" s="7" t="s">
        <v>120</v>
      </c>
      <c r="W1194" s="7" t="s">
        <v>97</v>
      </c>
      <c r="X1194" s="7" t="s">
        <v>144</v>
      </c>
      <c r="Y1194" s="7" t="n">
        <v>3</v>
      </c>
      <c r="Z1194" s="7" t="n">
        <v>0</v>
      </c>
      <c r="AA1194" s="7" t="str">
        <f aca="false">IF(Y1194&gt;Z1194,"Win",IF(Y1194&lt;Z1194,"Loss","Draw"))</f>
        <v>Win</v>
      </c>
      <c r="AB1194" s="7" t="s">
        <v>99</v>
      </c>
      <c r="AC1194" s="7" t="s">
        <v>99</v>
      </c>
      <c r="AD1194" s="7" t="s">
        <v>775</v>
      </c>
      <c r="AE1194" s="7" t="s">
        <v>3195</v>
      </c>
      <c r="AF1194" s="7" t="str">
        <f aca="false">IF(AD1194&lt;AE1194,AD1194,AE1194)</f>
        <v>Arrows, Balloon, Bomber, Giant Snowball, Inferno Dragon, Lava Hound, Minions, Skeleton Army</v>
      </c>
      <c r="AG1194" s="7" t="str">
        <f aca="false">IF(AD1194&lt;AE1194,AE1194,AD1194)</f>
        <v>Fire Spirit, Goblin Barrel, Ice Spirit, Magic Archer, Royal Delivery, Skeletons, Tesla, Wall Breakers</v>
      </c>
      <c r="AH1194" s="7" t="str">
        <f aca="false">IF(AD1194=AF1194,AA1194,IF(AA1194="Win","Loss",IF(AA1194="Loss","Win","Draw")))</f>
        <v>Win</v>
      </c>
      <c r="AI1194" s="7" t="s">
        <v>102</v>
      </c>
    </row>
    <row r="1195" customFormat="false" ht="15" hidden="false" customHeight="true" outlineLevel="0" collapsed="false">
      <c r="A1195" s="5" t="s">
        <v>3196</v>
      </c>
      <c r="B1195" s="5" t="n">
        <v>1</v>
      </c>
      <c r="C1195" s="5" t="s">
        <v>876</v>
      </c>
      <c r="D1195" s="5" t="s">
        <v>877</v>
      </c>
      <c r="E1195" s="5" t="s">
        <v>689</v>
      </c>
      <c r="F1195" s="5" t="s">
        <v>690</v>
      </c>
      <c r="G1195" s="5" t="s">
        <v>3197</v>
      </c>
      <c r="H1195" s="5" t="s">
        <v>216</v>
      </c>
      <c r="I1195" s="5" t="s">
        <v>287</v>
      </c>
      <c r="J1195" s="5" t="s">
        <v>149</v>
      </c>
      <c r="K1195" s="5" t="s">
        <v>135</v>
      </c>
      <c r="L1195" s="5" t="s">
        <v>148</v>
      </c>
      <c r="M1195" s="5" t="s">
        <v>146</v>
      </c>
      <c r="N1195" s="5" t="s">
        <v>87</v>
      </c>
      <c r="O1195" s="5" t="s">
        <v>94</v>
      </c>
      <c r="P1195" s="5" t="s">
        <v>147</v>
      </c>
      <c r="Q1195" s="5" t="s">
        <v>90</v>
      </c>
      <c r="R1195" s="5" t="s">
        <v>91</v>
      </c>
      <c r="S1195" s="5" t="s">
        <v>92</v>
      </c>
      <c r="T1195" s="5" t="s">
        <v>96</v>
      </c>
      <c r="U1195" s="5" t="s">
        <v>95</v>
      </c>
      <c r="V1195" s="5" t="s">
        <v>94</v>
      </c>
      <c r="W1195" s="5" t="s">
        <v>97</v>
      </c>
      <c r="X1195" s="5" t="s">
        <v>93</v>
      </c>
      <c r="Y1195" s="5" t="n">
        <v>1</v>
      </c>
      <c r="Z1195" s="5" t="n">
        <v>0</v>
      </c>
      <c r="AA1195" s="5" t="str">
        <f aca="false">IF(Y1195&gt;Z1195,"Win",IF(Y1195&lt;Z1195,"Loss","Draw"))</f>
        <v>Win</v>
      </c>
      <c r="AB1195" s="5" t="s">
        <v>98</v>
      </c>
      <c r="AC1195" s="5" t="s">
        <v>99</v>
      </c>
      <c r="AD1195" s="5" t="s">
        <v>726</v>
      </c>
      <c r="AE1195" s="5" t="s">
        <v>101</v>
      </c>
      <c r="AF1195" s="5" t="str">
        <f aca="false">IF(AD1195&lt;AE1195,AD1195,AE1195)</f>
        <v>Barbarian Barrel, Electro Spirit, Fireball, Fisherman, Hunter, Royal Ghost, Royal Giant, Skeletons</v>
      </c>
      <c r="AG1195" s="5" t="str">
        <f aca="false">IF(AD1195&lt;AE1195,AE1195,AD1195)</f>
        <v>Berserker, Fireball, Lava Hound, Skeleton Dragons, Spirit Empress, Tombstone, Valkyrie, Zap</v>
      </c>
      <c r="AH1195" s="5" t="str">
        <f aca="false">IF(AD1195=AF1195,AA1195,IF(AA1195="Win","Loss",IF(AA1195="Loss","Win","Draw")))</f>
        <v>Loss</v>
      </c>
      <c r="AI1195" s="5" t="s">
        <v>102</v>
      </c>
    </row>
    <row r="1196" customFormat="false" ht="15" hidden="false" customHeight="true" outlineLevel="0" collapsed="false">
      <c r="A1196" s="5" t="s">
        <v>3196</v>
      </c>
      <c r="B1196" s="5" t="n">
        <v>2</v>
      </c>
      <c r="C1196" s="5" t="s">
        <v>876</v>
      </c>
      <c r="D1196" s="5" t="s">
        <v>877</v>
      </c>
      <c r="E1196" s="5" t="s">
        <v>689</v>
      </c>
      <c r="F1196" s="5" t="s">
        <v>690</v>
      </c>
      <c r="G1196" s="5" t="s">
        <v>3198</v>
      </c>
      <c r="H1196" s="5" t="s">
        <v>408</v>
      </c>
      <c r="I1196" s="5" t="s">
        <v>225</v>
      </c>
      <c r="J1196" s="5" t="s">
        <v>141</v>
      </c>
      <c r="K1196" s="5" t="s">
        <v>140</v>
      </c>
      <c r="L1196" s="5" t="s">
        <v>97</v>
      </c>
      <c r="M1196" s="5" t="s">
        <v>111</v>
      </c>
      <c r="N1196" s="5" t="s">
        <v>226</v>
      </c>
      <c r="O1196" s="5" t="s">
        <v>113</v>
      </c>
      <c r="P1196" s="5" t="s">
        <v>120</v>
      </c>
      <c r="Q1196" s="5" t="s">
        <v>140</v>
      </c>
      <c r="R1196" s="5" t="s">
        <v>141</v>
      </c>
      <c r="S1196" s="5" t="s">
        <v>225</v>
      </c>
      <c r="T1196" s="5" t="s">
        <v>226</v>
      </c>
      <c r="U1196" s="5" t="s">
        <v>87</v>
      </c>
      <c r="V1196" s="5" t="s">
        <v>111</v>
      </c>
      <c r="W1196" s="5" t="s">
        <v>120</v>
      </c>
      <c r="X1196" s="5" t="s">
        <v>113</v>
      </c>
      <c r="Y1196" s="5" t="n">
        <v>1</v>
      </c>
      <c r="Z1196" s="5" t="n">
        <v>0</v>
      </c>
      <c r="AA1196" s="5" t="str">
        <f aca="false">IF(Y1196&gt;Z1196,"Win",IF(Y1196&lt;Z1196,"Loss","Draw"))</f>
        <v>Win</v>
      </c>
      <c r="AB1196" s="5" t="s">
        <v>98</v>
      </c>
      <c r="AC1196" s="5" t="s">
        <v>99</v>
      </c>
      <c r="AD1196" s="5" t="s">
        <v>997</v>
      </c>
      <c r="AE1196" s="5" t="s">
        <v>228</v>
      </c>
      <c r="AF1196" s="5" t="str">
        <f aca="false">IF(AD1196&lt;AE1196,AD1196,AE1196)</f>
        <v>Bats, Berserker, Bomb Tower, Fire Spirit, Magic Archer, Miner, Royal Delivery, Wall Breakers</v>
      </c>
      <c r="AG1196" s="5" t="str">
        <f aca="false">IF(AD1196&lt;AE1196,AE1196,AD1196)</f>
        <v>Bats, Bomb Tower, Fire Spirit, Magic Archer, Miner, Royal Delivery, Skeletons, Wall Breakers</v>
      </c>
      <c r="AH1196" s="5" t="str">
        <f aca="false">IF(AD1196=AF1196,AA1196,IF(AA1196="Win","Loss",IF(AA1196="Loss","Win","Draw")))</f>
        <v>Loss</v>
      </c>
      <c r="AI1196" s="5" t="s">
        <v>102</v>
      </c>
    </row>
    <row r="1197" customFormat="false" ht="15" hidden="false" customHeight="true" outlineLevel="0" collapsed="false">
      <c r="A1197" s="5" t="s">
        <v>3196</v>
      </c>
      <c r="B1197" s="5" t="n">
        <v>3</v>
      </c>
      <c r="C1197" s="5" t="s">
        <v>876</v>
      </c>
      <c r="D1197" s="5" t="s">
        <v>877</v>
      </c>
      <c r="E1197" s="5" t="s">
        <v>689</v>
      </c>
      <c r="F1197" s="5" t="s">
        <v>690</v>
      </c>
      <c r="G1197" s="5" t="s">
        <v>3199</v>
      </c>
      <c r="H1197" s="5" t="s">
        <v>216</v>
      </c>
      <c r="I1197" s="5" t="s">
        <v>239</v>
      </c>
      <c r="J1197" s="5" t="s">
        <v>199</v>
      </c>
      <c r="K1197" s="5" t="s">
        <v>169</v>
      </c>
      <c r="L1197" s="5" t="s">
        <v>412</v>
      </c>
      <c r="M1197" s="5" t="s">
        <v>202</v>
      </c>
      <c r="N1197" s="5" t="s">
        <v>92</v>
      </c>
      <c r="O1197" s="5" t="s">
        <v>227</v>
      </c>
      <c r="P1197" s="5" t="s">
        <v>112</v>
      </c>
      <c r="Q1197" s="5" t="s">
        <v>82</v>
      </c>
      <c r="R1197" s="5" t="s">
        <v>83</v>
      </c>
      <c r="S1197" s="5" t="s">
        <v>84</v>
      </c>
      <c r="T1197" s="5" t="s">
        <v>85</v>
      </c>
      <c r="U1197" s="5" t="s">
        <v>86</v>
      </c>
      <c r="V1197" s="5" t="s">
        <v>88</v>
      </c>
      <c r="W1197" s="5" t="s">
        <v>89</v>
      </c>
      <c r="X1197" s="5" t="s">
        <v>143</v>
      </c>
      <c r="Y1197" s="5" t="n">
        <v>1</v>
      </c>
      <c r="Z1197" s="5" t="n">
        <v>0</v>
      </c>
      <c r="AA1197" s="5" t="str">
        <f aca="false">IF(Y1197&gt;Z1197,"Win",IF(Y1197&lt;Z1197,"Loss","Draw"))</f>
        <v>Win</v>
      </c>
      <c r="AB1197" s="5" t="s">
        <v>98</v>
      </c>
      <c r="AC1197" s="5" t="s">
        <v>99</v>
      </c>
      <c r="AD1197" s="5" t="s">
        <v>1184</v>
      </c>
      <c r="AE1197" s="5" t="s">
        <v>627</v>
      </c>
      <c r="AF1197" s="5" t="str">
        <f aca="false">IF(AD1197&lt;AE1197,AD1197,AE1197)</f>
        <v>Archers, Dark Prince, Giant Snowball, Goblin Demolisher, Goblin Hut, Graveyard, Ice Spirit, Poison</v>
      </c>
      <c r="AG1197" s="5" t="str">
        <f aca="false">IF(AD1197&lt;AE1197,AE1197,AD1197)</f>
        <v>Arrows, Baby Dragon, Battle Ram, Golden Knight, Mother Witch, P.E.K.K.A, Royal Ghost, Zappies</v>
      </c>
      <c r="AH1197" s="5" t="str">
        <f aca="false">IF(AD1197=AF1197,AA1197,IF(AA1197="Win","Loss",IF(AA1197="Loss","Win","Draw")))</f>
        <v>Loss</v>
      </c>
      <c r="AI1197" s="5" t="s">
        <v>102</v>
      </c>
    </row>
    <row r="1198" customFormat="false" ht="15" hidden="false" customHeight="true" outlineLevel="0" collapsed="false">
      <c r="A1198" s="7" t="s">
        <v>3200</v>
      </c>
      <c r="B1198" s="7" t="n">
        <v>1</v>
      </c>
      <c r="C1198" s="7" t="s">
        <v>876</v>
      </c>
      <c r="D1198" s="7" t="s">
        <v>877</v>
      </c>
      <c r="E1198" s="7" t="s">
        <v>689</v>
      </c>
      <c r="F1198" s="7" t="s">
        <v>690</v>
      </c>
      <c r="G1198" s="7" t="s">
        <v>3201</v>
      </c>
      <c r="H1198" s="7" t="s">
        <v>216</v>
      </c>
      <c r="I1198" s="7" t="s">
        <v>82</v>
      </c>
      <c r="J1198" s="7" t="s">
        <v>213</v>
      </c>
      <c r="K1198" s="7" t="s">
        <v>84</v>
      </c>
      <c r="L1198" s="7" t="s">
        <v>156</v>
      </c>
      <c r="M1198" s="7" t="s">
        <v>117</v>
      </c>
      <c r="N1198" s="7" t="s">
        <v>109</v>
      </c>
      <c r="O1198" s="7" t="s">
        <v>112</v>
      </c>
      <c r="P1198" s="7" t="s">
        <v>85</v>
      </c>
      <c r="Q1198" s="7" t="s">
        <v>116</v>
      </c>
      <c r="R1198" s="7" t="s">
        <v>153</v>
      </c>
      <c r="S1198" s="7" t="s">
        <v>92</v>
      </c>
      <c r="T1198" s="7" t="s">
        <v>119</v>
      </c>
      <c r="U1198" s="7" t="s">
        <v>154</v>
      </c>
      <c r="V1198" s="7" t="s">
        <v>117</v>
      </c>
      <c r="W1198" s="7" t="s">
        <v>97</v>
      </c>
      <c r="X1198" s="7" t="s">
        <v>91</v>
      </c>
      <c r="Y1198" s="7" t="n">
        <v>1</v>
      </c>
      <c r="Z1198" s="7" t="n">
        <v>0</v>
      </c>
      <c r="AA1198" s="7" t="str">
        <f aca="false">IF(Y1198&gt;Z1198,"Win",IF(Y1198&lt;Z1198,"Loss","Draw"))</f>
        <v>Win</v>
      </c>
      <c r="AB1198" s="7" t="s">
        <v>99</v>
      </c>
      <c r="AC1198" s="7" t="s">
        <v>99</v>
      </c>
      <c r="AD1198" s="7" t="s">
        <v>663</v>
      </c>
      <c r="AE1198" s="7" t="s">
        <v>160</v>
      </c>
      <c r="AF1198" s="7" t="str">
        <f aca="false">IF(AD1198&lt;AE1198,AD1198,AE1198)</f>
        <v>Archers, Arrows, Bowler, Giant, Giant Snowball, Graveyard, Minions, Ronin</v>
      </c>
      <c r="AG1198" s="7" t="str">
        <f aca="false">IF(AD1198&lt;AE1198,AE1198,AD1198)</f>
        <v>Barbarian Barrel, Cannon Cart, Goblinstein, Lightning, Minions, Mortar, Royal Ghost, Skeletons</v>
      </c>
      <c r="AH1198" s="7" t="str">
        <f aca="false">IF(AD1198=AF1198,AA1198,IF(AA1198="Win","Loss",IF(AA1198="Loss","Win","Draw")))</f>
        <v>Win</v>
      </c>
      <c r="AI1198" s="7" t="s">
        <v>102</v>
      </c>
    </row>
    <row r="1199" customFormat="false" ht="15" hidden="false" customHeight="true" outlineLevel="0" collapsed="false">
      <c r="A1199" s="7" t="s">
        <v>3200</v>
      </c>
      <c r="B1199" s="7" t="n">
        <v>2</v>
      </c>
      <c r="C1199" s="7" t="s">
        <v>876</v>
      </c>
      <c r="D1199" s="7" t="s">
        <v>877</v>
      </c>
      <c r="E1199" s="7" t="s">
        <v>689</v>
      </c>
      <c r="F1199" s="7" t="s">
        <v>690</v>
      </c>
      <c r="G1199" s="7" t="s">
        <v>3202</v>
      </c>
      <c r="H1199" s="7" t="s">
        <v>408</v>
      </c>
      <c r="I1199" s="7" t="s">
        <v>239</v>
      </c>
      <c r="J1199" s="7" t="s">
        <v>180</v>
      </c>
      <c r="K1199" s="7" t="s">
        <v>92</v>
      </c>
      <c r="L1199" s="7" t="s">
        <v>327</v>
      </c>
      <c r="M1199" s="7" t="s">
        <v>202</v>
      </c>
      <c r="N1199" s="7" t="s">
        <v>227</v>
      </c>
      <c r="O1199" s="7" t="s">
        <v>91</v>
      </c>
      <c r="P1199" s="7" t="s">
        <v>257</v>
      </c>
      <c r="Q1199" s="7" t="s">
        <v>107</v>
      </c>
      <c r="R1199" s="7" t="s">
        <v>141</v>
      </c>
      <c r="S1199" s="7" t="s">
        <v>84</v>
      </c>
      <c r="T1199" s="7" t="s">
        <v>87</v>
      </c>
      <c r="U1199" s="7" t="s">
        <v>88</v>
      </c>
      <c r="V1199" s="7" t="s">
        <v>111</v>
      </c>
      <c r="W1199" s="7" t="s">
        <v>120</v>
      </c>
      <c r="X1199" s="7" t="s">
        <v>144</v>
      </c>
      <c r="Y1199" s="7" t="n">
        <v>1</v>
      </c>
      <c r="Z1199" s="7" t="n">
        <v>0</v>
      </c>
      <c r="AA1199" s="7" t="str">
        <f aca="false">IF(Y1199&gt;Z1199,"Win",IF(Y1199&lt;Z1199,"Loss","Draw"))</f>
        <v>Win</v>
      </c>
      <c r="AB1199" s="7" t="s">
        <v>99</v>
      </c>
      <c r="AC1199" s="7" t="s">
        <v>99</v>
      </c>
      <c r="AD1199" s="7" t="s">
        <v>614</v>
      </c>
      <c r="AE1199" s="7" t="s">
        <v>3203</v>
      </c>
      <c r="AF1199" s="7" t="str">
        <f aca="false">IF(AD1199&lt;AE1199,AD1199,AE1199)</f>
        <v>Barbarian Barrel, Battle Ram, Giant Skeleton, Mother Witch, Royal Ghost, Vines, Wizard, Zappies</v>
      </c>
      <c r="AG1199" s="7" t="str">
        <f aca="false">IF(AD1199&lt;AE1199,AE1199,AD1199)</f>
        <v>Berserker, Fire Spirit, Giant Snowball, Goblin Drill, Magic Archer, Poison, Royal Delivery, Tesla</v>
      </c>
      <c r="AH1199" s="7" t="str">
        <f aca="false">IF(AD1199=AF1199,AA1199,IF(AA1199="Win","Loss",IF(AA1199="Loss","Win","Draw")))</f>
        <v>Win</v>
      </c>
      <c r="AI1199" s="7" t="s">
        <v>102</v>
      </c>
    </row>
    <row r="1200" customFormat="false" ht="15" hidden="false" customHeight="true" outlineLevel="0" collapsed="false">
      <c r="A1200" s="7" t="s">
        <v>3200</v>
      </c>
      <c r="B1200" s="7" t="n">
        <v>3</v>
      </c>
      <c r="C1200" s="7" t="s">
        <v>876</v>
      </c>
      <c r="D1200" s="7" t="s">
        <v>877</v>
      </c>
      <c r="E1200" s="7" t="s">
        <v>689</v>
      </c>
      <c r="F1200" s="7" t="s">
        <v>690</v>
      </c>
      <c r="G1200" s="7" t="s">
        <v>3204</v>
      </c>
      <c r="H1200" s="7" t="s">
        <v>216</v>
      </c>
      <c r="I1200" s="7" t="s">
        <v>170</v>
      </c>
      <c r="J1200" s="7" t="s">
        <v>232</v>
      </c>
      <c r="K1200" s="7" t="s">
        <v>271</v>
      </c>
      <c r="L1200" s="7" t="s">
        <v>93</v>
      </c>
      <c r="M1200" s="7" t="s">
        <v>97</v>
      </c>
      <c r="N1200" s="7" t="s">
        <v>183</v>
      </c>
      <c r="O1200" s="7" t="s">
        <v>167</v>
      </c>
      <c r="P1200" s="7" t="s">
        <v>182</v>
      </c>
      <c r="Q1200" s="7" t="s">
        <v>90</v>
      </c>
      <c r="R1200" s="7" t="s">
        <v>149</v>
      </c>
      <c r="S1200" s="7" t="s">
        <v>181</v>
      </c>
      <c r="T1200" s="7" t="s">
        <v>227</v>
      </c>
      <c r="U1200" s="7" t="s">
        <v>95</v>
      </c>
      <c r="V1200" s="7" t="s">
        <v>94</v>
      </c>
      <c r="W1200" s="7" t="s">
        <v>146</v>
      </c>
      <c r="X1200" s="7" t="s">
        <v>167</v>
      </c>
      <c r="Y1200" s="7" t="n">
        <v>0</v>
      </c>
      <c r="Z1200" s="7" t="n">
        <v>3</v>
      </c>
      <c r="AA1200" s="7" t="str">
        <f aca="false">IF(Y1200&gt;Z1200,"Win",IF(Y1200&lt;Z1200,"Loss","Draw"))</f>
        <v>Loss</v>
      </c>
      <c r="AB1200" s="7" t="s">
        <v>99</v>
      </c>
      <c r="AC1200" s="7" t="s">
        <v>99</v>
      </c>
      <c r="AD1200" s="7" t="s">
        <v>1281</v>
      </c>
      <c r="AE1200" s="7" t="s">
        <v>229</v>
      </c>
      <c r="AF1200" s="7" t="str">
        <f aca="false">IF(AD1200&lt;AE1200,AD1200,AE1200)</f>
        <v>Cannon, Earthquake, Electro Spirit, Firecracker, Hog Rider, Mighty Miner, Skeletons, The Log</v>
      </c>
      <c r="AG1200" s="7" t="str">
        <f aca="false">IF(AD1200&lt;AE1200,AE1200,AD1200)</f>
        <v>Fireball, Fisherman, Monk, Mother Witch, Royal Giant, Skeleton Dragons, The Log, Tombstone</v>
      </c>
      <c r="AH1200" s="7" t="str">
        <f aca="false">IF(AD1200=AF1200,AA1200,IF(AA1200="Win","Loss",IF(AA1200="Loss","Win","Draw")))</f>
        <v>Loss</v>
      </c>
      <c r="AI1200" s="7" t="s">
        <v>102</v>
      </c>
    </row>
    <row r="1201" customFormat="false" ht="15" hidden="false" customHeight="true" outlineLevel="0" collapsed="false">
      <c r="A1201" s="7" t="s">
        <v>3205</v>
      </c>
      <c r="B1201" s="7" t="n">
        <v>1</v>
      </c>
      <c r="C1201" s="7" t="s">
        <v>876</v>
      </c>
      <c r="D1201" s="7" t="s">
        <v>877</v>
      </c>
      <c r="E1201" s="7" t="s">
        <v>689</v>
      </c>
      <c r="F1201" s="7" t="s">
        <v>690</v>
      </c>
      <c r="G1201" s="7" t="s">
        <v>3206</v>
      </c>
      <c r="H1201" s="7" t="s">
        <v>408</v>
      </c>
      <c r="I1201" s="7" t="s">
        <v>195</v>
      </c>
      <c r="J1201" s="7" t="s">
        <v>199</v>
      </c>
      <c r="K1201" s="7" t="s">
        <v>375</v>
      </c>
      <c r="L1201" s="7" t="s">
        <v>213</v>
      </c>
      <c r="M1201" s="7" t="s">
        <v>202</v>
      </c>
      <c r="N1201" s="7" t="s">
        <v>420</v>
      </c>
      <c r="O1201" s="7" t="s">
        <v>85</v>
      </c>
      <c r="P1201" s="7" t="s">
        <v>336</v>
      </c>
      <c r="Q1201" s="7" t="s">
        <v>287</v>
      </c>
      <c r="R1201" s="7" t="s">
        <v>149</v>
      </c>
      <c r="S1201" s="7" t="s">
        <v>135</v>
      </c>
      <c r="T1201" s="7" t="s">
        <v>148</v>
      </c>
      <c r="U1201" s="7" t="s">
        <v>147</v>
      </c>
      <c r="V1201" s="7" t="s">
        <v>87</v>
      </c>
      <c r="W1201" s="7" t="s">
        <v>94</v>
      </c>
      <c r="X1201" s="7" t="s">
        <v>146</v>
      </c>
      <c r="Y1201" s="7" t="n">
        <v>1</v>
      </c>
      <c r="Z1201" s="7" t="n">
        <v>0</v>
      </c>
      <c r="AA1201" s="7" t="str">
        <f aca="false">IF(Y1201&gt;Z1201,"Win",IF(Y1201&lt;Z1201,"Loss","Draw"))</f>
        <v>Win</v>
      </c>
      <c r="AB1201" s="7" t="s">
        <v>99</v>
      </c>
      <c r="AC1201" s="7" t="s">
        <v>99</v>
      </c>
      <c r="AD1201" s="7" t="s">
        <v>422</v>
      </c>
      <c r="AE1201" s="7" t="s">
        <v>726</v>
      </c>
      <c r="AF1201" s="7" t="str">
        <f aca="false">IF(AD1201&lt;AE1201,AD1201,AE1201)</f>
        <v>Berserker, Fireball, Lava Hound, Skeleton Dragons, Spirit Empress, Tombstone, Valkyrie, Zap</v>
      </c>
      <c r="AG1201" s="7" t="str">
        <f aca="false">IF(AD1201&lt;AE1201,AE1201,AD1201)</f>
        <v>Bowler, Executioner, Freeze, Golden Knight, Graveyard, Inferno Dragon, Tornado, Zappies</v>
      </c>
      <c r="AH1201" s="7" t="str">
        <f aca="false">IF(AD1201=AF1201,AA1201,IF(AA1201="Win","Loss",IF(AA1201="Loss","Win","Draw")))</f>
        <v>Loss</v>
      </c>
      <c r="AI1201" s="7" t="s">
        <v>102</v>
      </c>
    </row>
    <row r="1202" customFormat="false" ht="15" hidden="false" customHeight="true" outlineLevel="0" collapsed="false">
      <c r="A1202" s="7" t="s">
        <v>3205</v>
      </c>
      <c r="B1202" s="7" t="n">
        <v>2</v>
      </c>
      <c r="C1202" s="7" t="s">
        <v>876</v>
      </c>
      <c r="D1202" s="7" t="s">
        <v>877</v>
      </c>
      <c r="E1202" s="7" t="s">
        <v>689</v>
      </c>
      <c r="F1202" s="7" t="s">
        <v>690</v>
      </c>
      <c r="G1202" s="7" t="s">
        <v>3207</v>
      </c>
      <c r="H1202" s="7" t="s">
        <v>408</v>
      </c>
      <c r="I1202" s="7" t="s">
        <v>169</v>
      </c>
      <c r="J1202" s="7" t="s">
        <v>83</v>
      </c>
      <c r="K1202" s="7" t="s">
        <v>168</v>
      </c>
      <c r="L1202" s="7" t="s">
        <v>97</v>
      </c>
      <c r="M1202" s="7" t="s">
        <v>93</v>
      </c>
      <c r="N1202" s="7" t="s">
        <v>170</v>
      </c>
      <c r="O1202" s="7" t="s">
        <v>154</v>
      </c>
      <c r="P1202" s="7" t="s">
        <v>167</v>
      </c>
      <c r="Q1202" s="7" t="s">
        <v>82</v>
      </c>
      <c r="R1202" s="7" t="s">
        <v>83</v>
      </c>
      <c r="S1202" s="7" t="s">
        <v>144</v>
      </c>
      <c r="T1202" s="7" t="s">
        <v>85</v>
      </c>
      <c r="U1202" s="7" t="s">
        <v>88</v>
      </c>
      <c r="V1202" s="7" t="s">
        <v>97</v>
      </c>
      <c r="W1202" s="7" t="s">
        <v>143</v>
      </c>
      <c r="X1202" s="7" t="s">
        <v>91</v>
      </c>
      <c r="Y1202" s="7" t="n">
        <v>0</v>
      </c>
      <c r="Z1202" s="7" t="n">
        <v>1</v>
      </c>
      <c r="AA1202" s="7" t="str">
        <f aca="false">IF(Y1202&gt;Z1202,"Win",IF(Y1202&lt;Z1202,"Loss","Draw"))</f>
        <v>Loss</v>
      </c>
      <c r="AB1202" s="7" t="s">
        <v>99</v>
      </c>
      <c r="AC1202" s="7" t="s">
        <v>99</v>
      </c>
      <c r="AD1202" s="7" t="s">
        <v>172</v>
      </c>
      <c r="AE1202" s="7" t="s">
        <v>397</v>
      </c>
      <c r="AF1202" s="7" t="str">
        <f aca="false">IF(AD1202&lt;AE1202,AD1202,AE1202)</f>
        <v>Archers, Barbarian Barrel, Dark Prince, Graveyard, Ice Spirit, Poison, Skeletons, Tesla</v>
      </c>
      <c r="AG1202" s="7" t="str">
        <f aca="false">IF(AD1202&lt;AE1202,AE1202,AD1202)</f>
        <v>Baby Dragon, Cannon, Dark Prince, Electro Spirit, Lightning, Royal Hogs, Skeletons, The Log</v>
      </c>
      <c r="AH1202" s="7" t="str">
        <f aca="false">IF(AD1202=AF1202,AA1202,IF(AA1202="Win","Loss",IF(AA1202="Loss","Win","Draw")))</f>
        <v>Win</v>
      </c>
      <c r="AI1202" s="7" t="s">
        <v>102</v>
      </c>
    </row>
    <row r="1203" customFormat="false" ht="15" hidden="false" customHeight="true" outlineLevel="0" collapsed="false">
      <c r="A1203" s="7" t="s">
        <v>3205</v>
      </c>
      <c r="B1203" s="7" t="n">
        <v>3</v>
      </c>
      <c r="C1203" s="7" t="s">
        <v>876</v>
      </c>
      <c r="D1203" s="7" t="s">
        <v>877</v>
      </c>
      <c r="E1203" s="7" t="s">
        <v>689</v>
      </c>
      <c r="F1203" s="7" t="s">
        <v>690</v>
      </c>
      <c r="G1203" s="7" t="s">
        <v>3208</v>
      </c>
      <c r="H1203" s="7" t="s">
        <v>408</v>
      </c>
      <c r="I1203" s="7" t="s">
        <v>140</v>
      </c>
      <c r="J1203" s="7" t="s">
        <v>141</v>
      </c>
      <c r="K1203" s="7" t="s">
        <v>142</v>
      </c>
      <c r="L1203" s="7" t="s">
        <v>143</v>
      </c>
      <c r="M1203" s="7" t="s">
        <v>111</v>
      </c>
      <c r="N1203" s="7" t="s">
        <v>109</v>
      </c>
      <c r="O1203" s="7" t="s">
        <v>113</v>
      </c>
      <c r="P1203" s="7" t="s">
        <v>120</v>
      </c>
      <c r="Q1203" s="7" t="s">
        <v>168</v>
      </c>
      <c r="R1203" s="7" t="s">
        <v>115</v>
      </c>
      <c r="S1203" s="7" t="s">
        <v>293</v>
      </c>
      <c r="T1203" s="7" t="s">
        <v>109</v>
      </c>
      <c r="U1203" s="7" t="s">
        <v>154</v>
      </c>
      <c r="V1203" s="7" t="s">
        <v>89</v>
      </c>
      <c r="W1203" s="7" t="s">
        <v>93</v>
      </c>
      <c r="X1203" s="7" t="s">
        <v>167</v>
      </c>
      <c r="Y1203" s="7" t="n">
        <v>0</v>
      </c>
      <c r="Z1203" s="7" t="n">
        <v>1</v>
      </c>
      <c r="AA1203" s="7" t="str">
        <f aca="false">IF(Y1203&gt;Z1203,"Win",IF(Y1203&lt;Z1203,"Loss","Draw"))</f>
        <v>Loss</v>
      </c>
      <c r="AB1203" s="7" t="s">
        <v>99</v>
      </c>
      <c r="AC1203" s="7" t="s">
        <v>99</v>
      </c>
      <c r="AD1203" s="7" t="s">
        <v>741</v>
      </c>
      <c r="AE1203" s="7" t="s">
        <v>3209</v>
      </c>
      <c r="AF1203" s="7" t="str">
        <f aca="false">IF(AD1203&lt;AE1203,AD1203,AE1203)</f>
        <v>Bomb Tower, Fire Spirit, Goblin Barrel, Ice Spirit, Magic Archer, Ronin, Royal Delivery, Wall Breakers</v>
      </c>
      <c r="AG1203" s="7" t="str">
        <f aca="false">IF(AD1203&lt;AE1203,AE1203,AD1203)</f>
        <v>Electro Spirit, Furnace, Goblin Hut, Goblins, Lightning, Ronin, Royal Hogs, The Log</v>
      </c>
      <c r="AH1203" s="7" t="str">
        <f aca="false">IF(AD1203=AF1203,AA1203,IF(AA1203="Win","Loss",IF(AA1203="Loss","Win","Draw")))</f>
        <v>Loss</v>
      </c>
      <c r="AI1203" s="7" t="s">
        <v>102</v>
      </c>
    </row>
    <row r="1204" customFormat="false" ht="15" hidden="false" customHeight="true" outlineLevel="0" collapsed="false">
      <c r="A1204" s="7" t="s">
        <v>3210</v>
      </c>
      <c r="B1204" s="7" t="n">
        <v>1</v>
      </c>
      <c r="C1204" s="7" t="s">
        <v>876</v>
      </c>
      <c r="D1204" s="7" t="s">
        <v>877</v>
      </c>
      <c r="E1204" s="7" t="s">
        <v>689</v>
      </c>
      <c r="F1204" s="7" t="s">
        <v>690</v>
      </c>
      <c r="G1204" s="7" t="s">
        <v>3211</v>
      </c>
      <c r="H1204" s="7" t="s">
        <v>408</v>
      </c>
      <c r="I1204" s="7" t="s">
        <v>200</v>
      </c>
      <c r="J1204" s="7" t="s">
        <v>199</v>
      </c>
      <c r="K1204" s="7" t="s">
        <v>169</v>
      </c>
      <c r="L1204" s="7" t="s">
        <v>136</v>
      </c>
      <c r="M1204" s="7" t="s">
        <v>191</v>
      </c>
      <c r="N1204" s="7" t="s">
        <v>154</v>
      </c>
      <c r="O1204" s="7" t="s">
        <v>336</v>
      </c>
      <c r="P1204" s="7" t="s">
        <v>91</v>
      </c>
      <c r="Q1204" s="7" t="s">
        <v>239</v>
      </c>
      <c r="R1204" s="7" t="s">
        <v>199</v>
      </c>
      <c r="S1204" s="7" t="s">
        <v>210</v>
      </c>
      <c r="T1204" s="7" t="s">
        <v>227</v>
      </c>
      <c r="U1204" s="7" t="s">
        <v>109</v>
      </c>
      <c r="V1204" s="7" t="s">
        <v>240</v>
      </c>
      <c r="W1204" s="7" t="s">
        <v>202</v>
      </c>
      <c r="X1204" s="7" t="s">
        <v>112</v>
      </c>
      <c r="Y1204" s="7" t="n">
        <v>0</v>
      </c>
      <c r="Z1204" s="7" t="n">
        <v>1</v>
      </c>
      <c r="AA1204" s="7" t="str">
        <f aca="false">IF(Y1204&gt;Z1204,"Win",IF(Y1204&lt;Z1204,"Loss","Draw"))</f>
        <v>Loss</v>
      </c>
      <c r="AB1204" s="7" t="s">
        <v>99</v>
      </c>
      <c r="AC1204" s="7" t="s">
        <v>99</v>
      </c>
      <c r="AD1204" s="7" t="s">
        <v>778</v>
      </c>
      <c r="AE1204" s="7" t="s">
        <v>242</v>
      </c>
      <c r="AF1204" s="7" t="str">
        <f aca="false">IF(AD1204&lt;AE1204,AD1204,AE1204)</f>
        <v>Arrows, Bandit, Battle Ram, Golden Knight, Mega Knight, Mother Witch, Ronin, Zappies</v>
      </c>
      <c r="AG1204" s="7" t="str">
        <f aca="false">IF(AD1204&lt;AE1204,AE1204,AD1204)</f>
        <v>Baby Dragon, Barbarian Barrel, Goblin Cage, Golden Knight, Golem, Ice Wizard, Lightning, Tornado</v>
      </c>
      <c r="AH1204" s="7" t="str">
        <f aca="false">IF(AD1204=AF1204,AA1204,IF(AA1204="Win","Loss",IF(AA1204="Loss","Win","Draw")))</f>
        <v>Win</v>
      </c>
      <c r="AI1204" s="7" t="s">
        <v>102</v>
      </c>
    </row>
    <row r="1205" customFormat="false" ht="15" hidden="false" customHeight="true" outlineLevel="0" collapsed="false">
      <c r="A1205" s="7" t="s">
        <v>3210</v>
      </c>
      <c r="B1205" s="7" t="n">
        <v>2</v>
      </c>
      <c r="C1205" s="7" t="s">
        <v>876</v>
      </c>
      <c r="D1205" s="7" t="s">
        <v>877</v>
      </c>
      <c r="E1205" s="7" t="s">
        <v>689</v>
      </c>
      <c r="F1205" s="7" t="s">
        <v>690</v>
      </c>
      <c r="G1205" s="7" t="s">
        <v>3212</v>
      </c>
      <c r="H1205" s="7" t="s">
        <v>408</v>
      </c>
      <c r="I1205" s="7" t="s">
        <v>82</v>
      </c>
      <c r="J1205" s="7" t="s">
        <v>83</v>
      </c>
      <c r="K1205" s="7" t="s">
        <v>84</v>
      </c>
      <c r="L1205" s="7" t="s">
        <v>143</v>
      </c>
      <c r="M1205" s="7" t="s">
        <v>86</v>
      </c>
      <c r="N1205" s="7" t="s">
        <v>89</v>
      </c>
      <c r="O1205" s="7" t="s">
        <v>88</v>
      </c>
      <c r="P1205" s="7" t="s">
        <v>85</v>
      </c>
      <c r="Q1205" s="7" t="s">
        <v>140</v>
      </c>
      <c r="R1205" s="7" t="s">
        <v>141</v>
      </c>
      <c r="S1205" s="7" t="s">
        <v>142</v>
      </c>
      <c r="T1205" s="7" t="s">
        <v>87</v>
      </c>
      <c r="U1205" s="7" t="s">
        <v>111</v>
      </c>
      <c r="V1205" s="7" t="s">
        <v>143</v>
      </c>
      <c r="W1205" s="7" t="s">
        <v>120</v>
      </c>
      <c r="X1205" s="7" t="s">
        <v>144</v>
      </c>
      <c r="Y1205" s="7" t="n">
        <v>0</v>
      </c>
      <c r="Z1205" s="7" t="n">
        <v>1</v>
      </c>
      <c r="AA1205" s="7" t="str">
        <f aca="false">IF(Y1205&gt;Z1205,"Win",IF(Y1205&lt;Z1205,"Loss","Draw"))</f>
        <v>Loss</v>
      </c>
      <c r="AB1205" s="7" t="s">
        <v>99</v>
      </c>
      <c r="AC1205" s="7" t="s">
        <v>99</v>
      </c>
      <c r="AD1205" s="7" t="s">
        <v>627</v>
      </c>
      <c r="AE1205" s="7" t="s">
        <v>150</v>
      </c>
      <c r="AF1205" s="7" t="str">
        <f aca="false">IF(AD1205&lt;AE1205,AD1205,AE1205)</f>
        <v>Archers, Dark Prince, Giant Snowball, Goblin Demolisher, Goblin Hut, Graveyard, Ice Spirit, Poison</v>
      </c>
      <c r="AG1205" s="7" t="str">
        <f aca="false">IF(AD1205&lt;AE1205,AE1205,AD1205)</f>
        <v>Berserker, Fire Spirit, Goblin Barrel, Ice Spirit, Magic Archer, Royal Delivery, Tesla, Wall Breakers</v>
      </c>
      <c r="AH1205" s="7" t="str">
        <f aca="false">IF(AD1205=AF1205,AA1205,IF(AA1205="Win","Loss",IF(AA1205="Loss","Win","Draw")))</f>
        <v>Loss</v>
      </c>
      <c r="AI1205" s="7" t="s">
        <v>102</v>
      </c>
    </row>
    <row r="1206" customFormat="false" ht="15" hidden="false" customHeight="true" outlineLevel="0" collapsed="false">
      <c r="A1206" s="7" t="s">
        <v>3210</v>
      </c>
      <c r="B1206" s="7" t="n">
        <v>3</v>
      </c>
      <c r="C1206" s="7" t="s">
        <v>876</v>
      </c>
      <c r="D1206" s="7" t="s">
        <v>877</v>
      </c>
      <c r="E1206" s="7" t="s">
        <v>689</v>
      </c>
      <c r="F1206" s="7" t="s">
        <v>690</v>
      </c>
      <c r="G1206" s="7" t="s">
        <v>3213</v>
      </c>
      <c r="H1206" s="7" t="s">
        <v>408</v>
      </c>
      <c r="I1206" s="7" t="s">
        <v>168</v>
      </c>
      <c r="J1206" s="7" t="s">
        <v>141</v>
      </c>
      <c r="K1206" s="7" t="s">
        <v>144</v>
      </c>
      <c r="L1206" s="7" t="s">
        <v>97</v>
      </c>
      <c r="M1206" s="7" t="s">
        <v>93</v>
      </c>
      <c r="N1206" s="7" t="s">
        <v>109</v>
      </c>
      <c r="O1206" s="7" t="s">
        <v>94</v>
      </c>
      <c r="P1206" s="7" t="s">
        <v>167</v>
      </c>
      <c r="Q1206" s="7" t="s">
        <v>180</v>
      </c>
      <c r="R1206" s="7" t="s">
        <v>181</v>
      </c>
      <c r="S1206" s="7" t="s">
        <v>170</v>
      </c>
      <c r="T1206" s="7" t="s">
        <v>182</v>
      </c>
      <c r="U1206" s="7" t="s">
        <v>94</v>
      </c>
      <c r="V1206" s="7" t="s">
        <v>110</v>
      </c>
      <c r="W1206" s="7" t="s">
        <v>93</v>
      </c>
      <c r="X1206" s="7" t="s">
        <v>167</v>
      </c>
      <c r="Y1206" s="7" t="n">
        <v>0</v>
      </c>
      <c r="Z1206" s="7" t="n">
        <v>1</v>
      </c>
      <c r="AA1206" s="7" t="str">
        <f aca="false">IF(Y1206&gt;Z1206,"Win",IF(Y1206&lt;Z1206,"Loss","Draw"))</f>
        <v>Loss</v>
      </c>
      <c r="AB1206" s="7" t="s">
        <v>99</v>
      </c>
      <c r="AC1206" s="7" t="s">
        <v>99</v>
      </c>
      <c r="AD1206" s="7" t="s">
        <v>2154</v>
      </c>
      <c r="AE1206" s="7" t="s">
        <v>3214</v>
      </c>
      <c r="AF1206" s="7" t="str">
        <f aca="false">IF(AD1206&lt;AE1206,AD1206,AE1206)</f>
        <v>Cannon, Electro Spirit, Fireball, Guards, Hog Rider, Monk, The Log, Wizard</v>
      </c>
      <c r="AG1206" s="7" t="str">
        <f aca="false">IF(AD1206&lt;AE1206,AE1206,AD1206)</f>
        <v>Electro Spirit, Fireball, Magic Archer, Ronin, Royal Hogs, Skeletons, Tesla, The Log</v>
      </c>
      <c r="AH1206" s="7" t="str">
        <f aca="false">IF(AD1206=AF1206,AA1206,IF(AA1206="Win","Loss",IF(AA1206="Loss","Win","Draw")))</f>
        <v>Win</v>
      </c>
      <c r="AI1206" s="7" t="s">
        <v>102</v>
      </c>
    </row>
    <row r="1207" customFormat="false" ht="15" hidden="false" customHeight="true" outlineLevel="0" collapsed="false">
      <c r="A1207" s="7" t="s">
        <v>3215</v>
      </c>
      <c r="B1207" s="7" t="n">
        <v>1</v>
      </c>
      <c r="C1207" s="7" t="s">
        <v>876</v>
      </c>
      <c r="D1207" s="7" t="s">
        <v>877</v>
      </c>
      <c r="E1207" s="7" t="s">
        <v>689</v>
      </c>
      <c r="F1207" s="7" t="s">
        <v>690</v>
      </c>
      <c r="G1207" s="7" t="s">
        <v>3216</v>
      </c>
      <c r="H1207" s="7" t="s">
        <v>408</v>
      </c>
      <c r="I1207" s="7" t="s">
        <v>132</v>
      </c>
      <c r="J1207" s="7" t="s">
        <v>91</v>
      </c>
      <c r="K1207" s="7" t="s">
        <v>200</v>
      </c>
      <c r="L1207" s="7" t="s">
        <v>90</v>
      </c>
      <c r="M1207" s="7" t="s">
        <v>365</v>
      </c>
      <c r="N1207" s="7" t="s">
        <v>154</v>
      </c>
      <c r="O1207" s="7" t="s">
        <v>93</v>
      </c>
      <c r="P1207" s="7" t="s">
        <v>174</v>
      </c>
      <c r="Q1207" s="7" t="s">
        <v>82</v>
      </c>
      <c r="R1207" s="7" t="s">
        <v>213</v>
      </c>
      <c r="S1207" s="7" t="s">
        <v>84</v>
      </c>
      <c r="T1207" s="7" t="s">
        <v>85</v>
      </c>
      <c r="U1207" s="7" t="s">
        <v>156</v>
      </c>
      <c r="V1207" s="7" t="s">
        <v>109</v>
      </c>
      <c r="W1207" s="7" t="s">
        <v>117</v>
      </c>
      <c r="X1207" s="7" t="s">
        <v>112</v>
      </c>
      <c r="Y1207" s="7" t="n">
        <v>1</v>
      </c>
      <c r="Z1207" s="7" t="n">
        <v>0</v>
      </c>
      <c r="AA1207" s="7" t="str">
        <f aca="false">IF(Y1207&gt;Z1207,"Win",IF(Y1207&lt;Z1207,"Loss","Draw"))</f>
        <v>Win</v>
      </c>
      <c r="AB1207" s="7" t="s">
        <v>99</v>
      </c>
      <c r="AC1207" s="7" t="s">
        <v>99</v>
      </c>
      <c r="AD1207" s="7" t="s">
        <v>715</v>
      </c>
      <c r="AE1207" s="7" t="s">
        <v>663</v>
      </c>
      <c r="AF1207" s="7" t="str">
        <f aca="false">IF(AD1207&lt;AE1207,AD1207,AE1207)</f>
        <v>Archers, Arrows, Bowler, Giant, Giant Snowball, Graveyard, Minions, Ronin</v>
      </c>
      <c r="AG1207" s="7" t="str">
        <f aca="false">IF(AD1207&lt;AE1207,AE1207,AD1207)</f>
        <v>Barbarian Barrel, Electro Spirit, Goblin Cage, Heal Spirit, Lightning, Lumberjack, Phoenix, Royal Giant</v>
      </c>
      <c r="AH1207" s="7" t="str">
        <f aca="false">IF(AD1207=AF1207,AA1207,IF(AA1207="Win","Loss",IF(AA1207="Loss","Win","Draw")))</f>
        <v>Loss</v>
      </c>
      <c r="AI1207" s="7" t="s">
        <v>102</v>
      </c>
    </row>
    <row r="1208" customFormat="false" ht="15" hidden="false" customHeight="true" outlineLevel="0" collapsed="false">
      <c r="A1208" s="7" t="s">
        <v>3215</v>
      </c>
      <c r="B1208" s="7" t="n">
        <v>2</v>
      </c>
      <c r="C1208" s="7" t="s">
        <v>876</v>
      </c>
      <c r="D1208" s="7" t="s">
        <v>877</v>
      </c>
      <c r="E1208" s="7" t="s">
        <v>689</v>
      </c>
      <c r="F1208" s="7" t="s">
        <v>690</v>
      </c>
      <c r="G1208" s="7" t="s">
        <v>3217</v>
      </c>
      <c r="H1208" s="7" t="s">
        <v>408</v>
      </c>
      <c r="I1208" s="7" t="s">
        <v>209</v>
      </c>
      <c r="J1208" s="7" t="s">
        <v>115</v>
      </c>
      <c r="K1208" s="7" t="s">
        <v>84</v>
      </c>
      <c r="L1208" s="7" t="s">
        <v>130</v>
      </c>
      <c r="M1208" s="7" t="s">
        <v>109</v>
      </c>
      <c r="N1208" s="7" t="s">
        <v>170</v>
      </c>
      <c r="O1208" s="7" t="s">
        <v>88</v>
      </c>
      <c r="P1208" s="7" t="s">
        <v>85</v>
      </c>
      <c r="Q1208" s="7" t="s">
        <v>90</v>
      </c>
      <c r="R1208" s="7" t="s">
        <v>181</v>
      </c>
      <c r="S1208" s="7" t="s">
        <v>92</v>
      </c>
      <c r="T1208" s="7" t="s">
        <v>96</v>
      </c>
      <c r="U1208" s="7" t="s">
        <v>95</v>
      </c>
      <c r="V1208" s="7" t="s">
        <v>94</v>
      </c>
      <c r="W1208" s="7" t="s">
        <v>93</v>
      </c>
      <c r="X1208" s="7" t="s">
        <v>167</v>
      </c>
      <c r="Y1208" s="7" t="n">
        <v>1</v>
      </c>
      <c r="Z1208" s="7" t="n">
        <v>0</v>
      </c>
      <c r="AA1208" s="7" t="str">
        <f aca="false">IF(Y1208&gt;Z1208,"Win",IF(Y1208&lt;Z1208,"Loss","Draw"))</f>
        <v>Win</v>
      </c>
      <c r="AB1208" s="7" t="s">
        <v>99</v>
      </c>
      <c r="AC1208" s="7" t="s">
        <v>99</v>
      </c>
      <c r="AD1208" s="7" t="s">
        <v>1857</v>
      </c>
      <c r="AE1208" s="7" t="s">
        <v>955</v>
      </c>
      <c r="AF1208" s="7" t="str">
        <f aca="false">IF(AD1208&lt;AE1208,AD1208,AE1208)</f>
        <v>Bomber, Cannon, Giant Snowball, Goblins, Graveyard, Musketeer, Poison, Ronin</v>
      </c>
      <c r="AG1208" s="7" t="str">
        <f aca="false">IF(AD1208&lt;AE1208,AE1208,AD1208)</f>
        <v>Electro Spirit, Fireball, Fisherman, Hunter, Monk, Royal Ghost, Royal Giant, The Log</v>
      </c>
      <c r="AH1208" s="7" t="str">
        <f aca="false">IF(AD1208=AF1208,AA1208,IF(AA1208="Win","Loss",IF(AA1208="Loss","Win","Draw")))</f>
        <v>Win</v>
      </c>
      <c r="AI1208" s="7" t="s">
        <v>102</v>
      </c>
    </row>
    <row r="1209" customFormat="false" ht="15" hidden="false" customHeight="true" outlineLevel="0" collapsed="false">
      <c r="A1209" s="7" t="s">
        <v>3215</v>
      </c>
      <c r="B1209" s="7" t="n">
        <v>3</v>
      </c>
      <c r="C1209" s="7" t="s">
        <v>876</v>
      </c>
      <c r="D1209" s="7" t="s">
        <v>877</v>
      </c>
      <c r="E1209" s="7" t="s">
        <v>689</v>
      </c>
      <c r="F1209" s="7" t="s">
        <v>690</v>
      </c>
      <c r="G1209" s="7" t="s">
        <v>3218</v>
      </c>
      <c r="H1209" s="7" t="s">
        <v>408</v>
      </c>
      <c r="I1209" s="7" t="s">
        <v>140</v>
      </c>
      <c r="J1209" s="7" t="s">
        <v>141</v>
      </c>
      <c r="K1209" s="7" t="s">
        <v>142</v>
      </c>
      <c r="L1209" s="7" t="s">
        <v>143</v>
      </c>
      <c r="M1209" s="7" t="s">
        <v>111</v>
      </c>
      <c r="N1209" s="7" t="s">
        <v>87</v>
      </c>
      <c r="O1209" s="7" t="s">
        <v>113</v>
      </c>
      <c r="P1209" s="7" t="s">
        <v>120</v>
      </c>
      <c r="Q1209" s="7" t="s">
        <v>210</v>
      </c>
      <c r="R1209" s="7" t="s">
        <v>145</v>
      </c>
      <c r="S1209" s="7" t="s">
        <v>375</v>
      </c>
      <c r="T1209" s="7" t="s">
        <v>226</v>
      </c>
      <c r="U1209" s="7" t="s">
        <v>87</v>
      </c>
      <c r="V1209" s="7" t="s">
        <v>336</v>
      </c>
      <c r="W1209" s="7" t="s">
        <v>135</v>
      </c>
      <c r="X1209" s="7" t="s">
        <v>113</v>
      </c>
      <c r="Y1209" s="7" t="n">
        <v>1</v>
      </c>
      <c r="Z1209" s="7" t="n">
        <v>2</v>
      </c>
      <c r="AA1209" s="7" t="str">
        <f aca="false">IF(Y1209&gt;Z1209,"Win",IF(Y1209&lt;Z1209,"Loss","Draw"))</f>
        <v>Loss</v>
      </c>
      <c r="AB1209" s="7" t="s">
        <v>99</v>
      </c>
      <c r="AC1209" s="7" t="s">
        <v>99</v>
      </c>
      <c r="AD1209" s="7" t="s">
        <v>351</v>
      </c>
      <c r="AE1209" s="7" t="s">
        <v>569</v>
      </c>
      <c r="AF1209" s="7" t="str">
        <f aca="false">IF(AD1209&lt;AE1209,AD1209,AE1209)</f>
        <v>Balloon, Berserker, Bomb Tower, Executioner, Mega Knight, Miner, Tornado, Zap</v>
      </c>
      <c r="AG1209" s="7" t="str">
        <f aca="false">IF(AD1209&lt;AE1209,AE1209,AD1209)</f>
        <v>Berserker, Bomb Tower, Fire Spirit, Goblin Barrel, Ice Spirit, Magic Archer, Royal Delivery, Wall Breakers</v>
      </c>
      <c r="AH1209" s="7" t="str">
        <f aca="false">IF(AD1209=AF1209,AA1209,IF(AA1209="Win","Loss",IF(AA1209="Loss","Win","Draw")))</f>
        <v>Win</v>
      </c>
      <c r="AI1209" s="7" t="s">
        <v>102</v>
      </c>
    </row>
    <row r="1210" customFormat="false" ht="15" hidden="false" customHeight="true" outlineLevel="0" collapsed="false">
      <c r="A1210" s="7" t="s">
        <v>3219</v>
      </c>
      <c r="B1210" s="7" t="n">
        <v>1</v>
      </c>
      <c r="C1210" s="7" t="s">
        <v>876</v>
      </c>
      <c r="D1210" s="7" t="s">
        <v>877</v>
      </c>
      <c r="E1210" s="7" t="s">
        <v>689</v>
      </c>
      <c r="F1210" s="7" t="s">
        <v>690</v>
      </c>
      <c r="G1210" s="7" t="s">
        <v>3220</v>
      </c>
      <c r="H1210" s="7" t="s">
        <v>408</v>
      </c>
      <c r="I1210" s="7" t="s">
        <v>90</v>
      </c>
      <c r="J1210" s="7" t="s">
        <v>181</v>
      </c>
      <c r="K1210" s="7" t="s">
        <v>96</v>
      </c>
      <c r="L1210" s="7" t="s">
        <v>95</v>
      </c>
      <c r="M1210" s="7" t="s">
        <v>94</v>
      </c>
      <c r="N1210" s="7" t="s">
        <v>97</v>
      </c>
      <c r="O1210" s="7" t="s">
        <v>93</v>
      </c>
      <c r="P1210" s="7" t="s">
        <v>91</v>
      </c>
      <c r="Q1210" s="7" t="s">
        <v>168</v>
      </c>
      <c r="R1210" s="7" t="s">
        <v>232</v>
      </c>
      <c r="S1210" s="7" t="s">
        <v>169</v>
      </c>
      <c r="T1210" s="7" t="s">
        <v>154</v>
      </c>
      <c r="U1210" s="7" t="s">
        <v>97</v>
      </c>
      <c r="V1210" s="7" t="s">
        <v>93</v>
      </c>
      <c r="W1210" s="7" t="s">
        <v>167</v>
      </c>
      <c r="X1210" s="7" t="s">
        <v>170</v>
      </c>
      <c r="Y1210" s="7" t="n">
        <v>0</v>
      </c>
      <c r="Z1210" s="7" t="n">
        <v>1</v>
      </c>
      <c r="AA1210" s="7" t="str">
        <f aca="false">IF(Y1210&gt;Z1210,"Win",IF(Y1210&lt;Z1210,"Loss","Draw"))</f>
        <v>Loss</v>
      </c>
      <c r="AB1210" s="7" t="s">
        <v>99</v>
      </c>
      <c r="AC1210" s="7" t="s">
        <v>99</v>
      </c>
      <c r="AD1210" s="7" t="s">
        <v>765</v>
      </c>
      <c r="AE1210" s="7" t="s">
        <v>418</v>
      </c>
      <c r="AF1210" s="7" t="str">
        <f aca="false">IF(AD1210&lt;AE1210,AD1210,AE1210)</f>
        <v>Baby Dragon, Cannon, Electro Spirit, Lightning, Mighty Miner, Royal Hogs, Skeletons, The Log</v>
      </c>
      <c r="AG1210" s="7" t="str">
        <f aca="false">IF(AD1210&lt;AE1210,AE1210,AD1210)</f>
        <v>Barbarian Barrel, Electro Spirit, Fireball, Fisherman, Hunter, Monk, Royal Giant, Skeletons</v>
      </c>
      <c r="AH1210" s="7" t="str">
        <f aca="false">IF(AD1210=AF1210,AA1210,IF(AA1210="Win","Loss",IF(AA1210="Loss","Win","Draw")))</f>
        <v>Win</v>
      </c>
      <c r="AI1210" s="7" t="s">
        <v>102</v>
      </c>
    </row>
    <row r="1211" customFormat="false" ht="15" hidden="false" customHeight="true" outlineLevel="0" collapsed="false">
      <c r="A1211" s="7" t="s">
        <v>3219</v>
      </c>
      <c r="B1211" s="7" t="n">
        <v>2</v>
      </c>
      <c r="C1211" s="7" t="s">
        <v>876</v>
      </c>
      <c r="D1211" s="7" t="s">
        <v>877</v>
      </c>
      <c r="E1211" s="7" t="s">
        <v>689</v>
      </c>
      <c r="F1211" s="7" t="s">
        <v>690</v>
      </c>
      <c r="G1211" s="7" t="s">
        <v>3221</v>
      </c>
      <c r="H1211" s="7" t="s">
        <v>408</v>
      </c>
      <c r="I1211" s="7" t="s">
        <v>375</v>
      </c>
      <c r="J1211" s="7" t="s">
        <v>145</v>
      </c>
      <c r="K1211" s="7" t="s">
        <v>210</v>
      </c>
      <c r="L1211" s="7" t="s">
        <v>226</v>
      </c>
      <c r="M1211" s="7" t="s">
        <v>202</v>
      </c>
      <c r="N1211" s="7" t="s">
        <v>113</v>
      </c>
      <c r="O1211" s="7" t="s">
        <v>135</v>
      </c>
      <c r="P1211" s="7" t="s">
        <v>336</v>
      </c>
      <c r="Q1211" s="7" t="s">
        <v>239</v>
      </c>
      <c r="R1211" s="7" t="s">
        <v>199</v>
      </c>
      <c r="S1211" s="7" t="s">
        <v>210</v>
      </c>
      <c r="T1211" s="7" t="s">
        <v>227</v>
      </c>
      <c r="U1211" s="7" t="s">
        <v>109</v>
      </c>
      <c r="V1211" s="7" t="s">
        <v>240</v>
      </c>
      <c r="W1211" s="7" t="s">
        <v>202</v>
      </c>
      <c r="X1211" s="7" t="s">
        <v>112</v>
      </c>
      <c r="Y1211" s="7" t="n">
        <v>1</v>
      </c>
      <c r="Z1211" s="7" t="n">
        <v>0</v>
      </c>
      <c r="AA1211" s="7" t="str">
        <f aca="false">IF(Y1211&gt;Z1211,"Win",IF(Y1211&lt;Z1211,"Loss","Draw"))</f>
        <v>Win</v>
      </c>
      <c r="AB1211" s="7" t="s">
        <v>99</v>
      </c>
      <c r="AC1211" s="7" t="s">
        <v>99</v>
      </c>
      <c r="AD1211" s="7" t="s">
        <v>3222</v>
      </c>
      <c r="AE1211" s="7" t="s">
        <v>242</v>
      </c>
      <c r="AF1211" s="7" t="str">
        <f aca="false">IF(AD1211&lt;AE1211,AD1211,AE1211)</f>
        <v>Arrows, Bandit, Battle Ram, Golden Knight, Mega Knight, Mother Witch, Ronin, Zappies</v>
      </c>
      <c r="AG1211" s="7" t="str">
        <f aca="false">IF(AD1211&lt;AE1211,AE1211,AD1211)</f>
        <v>Balloon, Bomb Tower, Executioner, Mega Knight, Miner, Tornado, Zap, Zappies</v>
      </c>
      <c r="AH1211" s="7" t="str">
        <f aca="false">IF(AD1211=AF1211,AA1211,IF(AA1211="Win","Loss",IF(AA1211="Loss","Win","Draw")))</f>
        <v>Loss</v>
      </c>
      <c r="AI1211" s="7" t="s">
        <v>102</v>
      </c>
    </row>
    <row r="1212" customFormat="false" ht="15" hidden="false" customHeight="true" outlineLevel="0" collapsed="false">
      <c r="A1212" s="7" t="s">
        <v>3219</v>
      </c>
      <c r="B1212" s="7" t="n">
        <v>3</v>
      </c>
      <c r="C1212" s="7" t="s">
        <v>876</v>
      </c>
      <c r="D1212" s="7" t="s">
        <v>877</v>
      </c>
      <c r="E1212" s="7" t="s">
        <v>689</v>
      </c>
      <c r="F1212" s="7" t="s">
        <v>690</v>
      </c>
      <c r="G1212" s="7" t="s">
        <v>3223</v>
      </c>
      <c r="H1212" s="7" t="s">
        <v>408</v>
      </c>
      <c r="I1212" s="7" t="s">
        <v>107</v>
      </c>
      <c r="J1212" s="7" t="s">
        <v>141</v>
      </c>
      <c r="K1212" s="7" t="s">
        <v>84</v>
      </c>
      <c r="L1212" s="7" t="s">
        <v>143</v>
      </c>
      <c r="M1212" s="7" t="s">
        <v>87</v>
      </c>
      <c r="N1212" s="7" t="s">
        <v>109</v>
      </c>
      <c r="O1212" s="7" t="s">
        <v>144</v>
      </c>
      <c r="P1212" s="7" t="s">
        <v>88</v>
      </c>
      <c r="Q1212" s="7" t="s">
        <v>107</v>
      </c>
      <c r="R1212" s="7" t="s">
        <v>141</v>
      </c>
      <c r="S1212" s="7" t="s">
        <v>84</v>
      </c>
      <c r="T1212" s="7" t="s">
        <v>83</v>
      </c>
      <c r="U1212" s="7" t="s">
        <v>87</v>
      </c>
      <c r="V1212" s="7" t="s">
        <v>88</v>
      </c>
      <c r="W1212" s="7" t="s">
        <v>111</v>
      </c>
      <c r="X1212" s="7" t="s">
        <v>144</v>
      </c>
      <c r="Y1212" s="7" t="n">
        <v>0</v>
      </c>
      <c r="Z1212" s="7" t="n">
        <v>1</v>
      </c>
      <c r="AA1212" s="7" t="str">
        <f aca="false">IF(Y1212&gt;Z1212,"Win",IF(Y1212&lt;Z1212,"Loss","Draw"))</f>
        <v>Loss</v>
      </c>
      <c r="AB1212" s="7" t="s">
        <v>99</v>
      </c>
      <c r="AC1212" s="7" t="s">
        <v>99</v>
      </c>
      <c r="AD1212" s="7" t="s">
        <v>2220</v>
      </c>
      <c r="AE1212" s="7" t="s">
        <v>1442</v>
      </c>
      <c r="AF1212" s="7" t="str">
        <f aca="false">IF(AD1212&lt;AE1212,AD1212,AE1212)</f>
        <v>Berserker, Dark Prince, Fire Spirit, Giant Snowball, Goblin Drill, Magic Archer, Poison, Tesla</v>
      </c>
      <c r="AG1212" s="7" t="str">
        <f aca="false">IF(AD1212&lt;AE1212,AE1212,AD1212)</f>
        <v>Berserker, Giant Snowball, Goblin Drill, Ice Spirit, Magic Archer, Poison, Ronin, Tesla</v>
      </c>
      <c r="AH1212" s="7" t="str">
        <f aca="false">IF(AD1212=AF1212,AA1212,IF(AA1212="Win","Loss",IF(AA1212="Loss","Win","Draw")))</f>
        <v>Win</v>
      </c>
      <c r="AI1212" s="7" t="s">
        <v>102</v>
      </c>
    </row>
    <row r="1213" customFormat="false" ht="15" hidden="false" customHeight="true" outlineLevel="0" collapsed="false">
      <c r="A1213" s="7" t="s">
        <v>3224</v>
      </c>
      <c r="B1213" s="7" t="n">
        <v>1</v>
      </c>
      <c r="C1213" s="7" t="s">
        <v>876</v>
      </c>
      <c r="D1213" s="7" t="s">
        <v>877</v>
      </c>
      <c r="E1213" s="7" t="s">
        <v>1673</v>
      </c>
      <c r="F1213" s="7" t="s">
        <v>1674</v>
      </c>
      <c r="G1213" s="7" t="s">
        <v>1914</v>
      </c>
      <c r="H1213" s="7" t="s">
        <v>408</v>
      </c>
      <c r="I1213" s="7" t="s">
        <v>114</v>
      </c>
      <c r="J1213" s="7" t="s">
        <v>115</v>
      </c>
      <c r="K1213" s="7" t="s">
        <v>116</v>
      </c>
      <c r="L1213" s="7" t="s">
        <v>117</v>
      </c>
      <c r="M1213" s="7" t="s">
        <v>118</v>
      </c>
      <c r="N1213" s="7" t="s">
        <v>109</v>
      </c>
      <c r="O1213" s="7" t="s">
        <v>94</v>
      </c>
      <c r="P1213" s="7" t="s">
        <v>93</v>
      </c>
      <c r="Q1213" s="7" t="s">
        <v>116</v>
      </c>
      <c r="R1213" s="7" t="s">
        <v>153</v>
      </c>
      <c r="S1213" s="7" t="s">
        <v>92</v>
      </c>
      <c r="T1213" s="7" t="s">
        <v>119</v>
      </c>
      <c r="U1213" s="7" t="s">
        <v>154</v>
      </c>
      <c r="V1213" s="7" t="s">
        <v>117</v>
      </c>
      <c r="W1213" s="7" t="s">
        <v>97</v>
      </c>
      <c r="X1213" s="7" t="s">
        <v>91</v>
      </c>
      <c r="Y1213" s="7" t="n">
        <v>0</v>
      </c>
      <c r="Z1213" s="7" t="n">
        <v>1</v>
      </c>
      <c r="AA1213" s="7" t="str">
        <f aca="false">IF(Y1213&gt;Z1213,"Win",IF(Y1213&lt;Z1213,"Loss","Draw"))</f>
        <v>Loss</v>
      </c>
      <c r="AB1213" s="7" t="s">
        <v>99</v>
      </c>
      <c r="AC1213" s="7" t="s">
        <v>99</v>
      </c>
      <c r="AD1213" s="7" t="s">
        <v>1114</v>
      </c>
      <c r="AE1213" s="7" t="s">
        <v>160</v>
      </c>
      <c r="AF1213" s="7" t="str">
        <f aca="false">IF(AD1213&lt;AE1213,AD1213,AE1213)</f>
        <v>Barbarian Barrel, Cannon Cart, Goblinstein, Lightning, Minions, Mortar, Royal Ghost, Skeletons</v>
      </c>
      <c r="AG1213" s="7" t="str">
        <f aca="false">IF(AD1213&lt;AE1213,AE1213,AD1213)</f>
        <v>Electro Spirit, Fireball, Goblins, Minions, Mortar, Rascals, Ronin, Skeleton Barrel</v>
      </c>
      <c r="AH1213" s="7" t="str">
        <f aca="false">IF(AD1213=AF1213,AA1213,IF(AA1213="Win","Loss",IF(AA1213="Loss","Win","Draw")))</f>
        <v>Win</v>
      </c>
      <c r="AI1213" s="7" t="s">
        <v>102</v>
      </c>
    </row>
    <row r="1214" customFormat="false" ht="15" hidden="false" customHeight="true" outlineLevel="0" collapsed="false">
      <c r="A1214" s="7" t="s">
        <v>3224</v>
      </c>
      <c r="B1214" s="7" t="n">
        <v>2</v>
      </c>
      <c r="C1214" s="7" t="s">
        <v>876</v>
      </c>
      <c r="D1214" s="7" t="s">
        <v>877</v>
      </c>
      <c r="E1214" s="7" t="s">
        <v>1673</v>
      </c>
      <c r="F1214" s="7" t="s">
        <v>1674</v>
      </c>
      <c r="G1214" s="7" t="s">
        <v>1915</v>
      </c>
      <c r="H1214" s="7" t="s">
        <v>408</v>
      </c>
      <c r="I1214" s="7" t="s">
        <v>168</v>
      </c>
      <c r="J1214" s="7" t="s">
        <v>108</v>
      </c>
      <c r="K1214" s="7" t="s">
        <v>170</v>
      </c>
      <c r="L1214" s="7" t="s">
        <v>97</v>
      </c>
      <c r="M1214" s="7" t="s">
        <v>111</v>
      </c>
      <c r="N1214" s="7" t="s">
        <v>167</v>
      </c>
      <c r="O1214" s="7" t="s">
        <v>183</v>
      </c>
      <c r="P1214" s="7" t="s">
        <v>120</v>
      </c>
      <c r="Q1214" s="7" t="s">
        <v>140</v>
      </c>
      <c r="R1214" s="7" t="s">
        <v>141</v>
      </c>
      <c r="S1214" s="7" t="s">
        <v>225</v>
      </c>
      <c r="T1214" s="7" t="s">
        <v>226</v>
      </c>
      <c r="U1214" s="7" t="s">
        <v>111</v>
      </c>
      <c r="V1214" s="7" t="s">
        <v>167</v>
      </c>
      <c r="W1214" s="7" t="s">
        <v>113</v>
      </c>
      <c r="X1214" s="7" t="s">
        <v>87</v>
      </c>
      <c r="Y1214" s="7" t="n">
        <v>1</v>
      </c>
      <c r="Z1214" s="7" t="n">
        <v>0</v>
      </c>
      <c r="AA1214" s="7" t="str">
        <f aca="false">IF(Y1214&gt;Z1214,"Win",IF(Y1214&lt;Z1214,"Loss","Draw"))</f>
        <v>Win</v>
      </c>
      <c r="AB1214" s="7" t="s">
        <v>99</v>
      </c>
      <c r="AC1214" s="7" t="s">
        <v>99</v>
      </c>
      <c r="AD1214" s="7" t="s">
        <v>742</v>
      </c>
      <c r="AE1214" s="7" t="s">
        <v>1916</v>
      </c>
      <c r="AF1214" s="7" t="str">
        <f aca="false">IF(AD1214&lt;AE1214,AD1214,AE1214)</f>
        <v>Archer Queen, Cannon, Earthquake, Fire Spirit, Royal Delivery, Royal Hogs, Skeletons, The Log</v>
      </c>
      <c r="AG1214" s="7" t="str">
        <f aca="false">IF(AD1214&lt;AE1214,AE1214,AD1214)</f>
        <v>Bats, Berserker, Bomb Tower, Fire Spirit, Magic Archer, Miner, The Log, Wall Breakers</v>
      </c>
      <c r="AH1214" s="7" t="str">
        <f aca="false">IF(AD1214=AF1214,AA1214,IF(AA1214="Win","Loss",IF(AA1214="Loss","Win","Draw")))</f>
        <v>Win</v>
      </c>
      <c r="AI1214" s="7" t="s">
        <v>102</v>
      </c>
    </row>
    <row r="1215" customFormat="false" ht="15" hidden="false" customHeight="true" outlineLevel="0" collapsed="false">
      <c r="A1215" s="7" t="s">
        <v>3224</v>
      </c>
      <c r="B1215" s="7" t="n">
        <v>3</v>
      </c>
      <c r="C1215" s="7" t="s">
        <v>876</v>
      </c>
      <c r="D1215" s="7" t="s">
        <v>877</v>
      </c>
      <c r="E1215" s="7" t="s">
        <v>1673</v>
      </c>
      <c r="F1215" s="7" t="s">
        <v>1674</v>
      </c>
      <c r="G1215" s="7" t="s">
        <v>1917</v>
      </c>
      <c r="H1215" s="7" t="s">
        <v>408</v>
      </c>
      <c r="I1215" s="7" t="s">
        <v>142</v>
      </c>
      <c r="J1215" s="7" t="s">
        <v>141</v>
      </c>
      <c r="K1215" s="7" t="s">
        <v>140</v>
      </c>
      <c r="L1215" s="7" t="s">
        <v>143</v>
      </c>
      <c r="M1215" s="7" t="s">
        <v>87</v>
      </c>
      <c r="N1215" s="7" t="s">
        <v>113</v>
      </c>
      <c r="O1215" s="7" t="s">
        <v>91</v>
      </c>
      <c r="P1215" s="7" t="s">
        <v>287</v>
      </c>
      <c r="Q1215" s="7" t="s">
        <v>170</v>
      </c>
      <c r="R1215" s="7" t="s">
        <v>128</v>
      </c>
      <c r="S1215" s="7" t="s">
        <v>84</v>
      </c>
      <c r="T1215" s="7" t="s">
        <v>107</v>
      </c>
      <c r="U1215" s="7" t="s">
        <v>143</v>
      </c>
      <c r="V1215" s="7" t="s">
        <v>88</v>
      </c>
      <c r="W1215" s="7" t="s">
        <v>130</v>
      </c>
      <c r="X1215" s="7" t="s">
        <v>115</v>
      </c>
      <c r="Y1215" s="7" t="n">
        <v>1</v>
      </c>
      <c r="Z1215" s="7" t="n">
        <v>0</v>
      </c>
      <c r="AA1215" s="7" t="str">
        <f aca="false">IF(Y1215&gt;Z1215,"Win",IF(Y1215&lt;Z1215,"Loss","Draw"))</f>
        <v>Win</v>
      </c>
      <c r="AB1215" s="7" t="s">
        <v>99</v>
      </c>
      <c r="AC1215" s="7" t="s">
        <v>99</v>
      </c>
      <c r="AD1215" s="7" t="s">
        <v>1919</v>
      </c>
      <c r="AE1215" s="7" t="s">
        <v>1918</v>
      </c>
      <c r="AF1215" s="7" t="str">
        <f aca="false">IF(AD1215&lt;AE1215,AD1215,AE1215)</f>
        <v>Barbarian Barrel, Berserker, Bomb Tower, Goblin Barrel, Ice Spirit, Magic Archer, Valkyrie, Wall Breakers</v>
      </c>
      <c r="AG1215" s="7" t="str">
        <f aca="false">IF(AD1215&lt;AE1215,AE1215,AD1215)</f>
        <v>Bomber, Cannon, Giant Snowball, Goblin Drill, Goblins, Ice Spirit, Knight, Poison</v>
      </c>
      <c r="AH1215" s="7" t="str">
        <f aca="false">IF(AD1215=AF1215,AA1215,IF(AA1215="Win","Loss",IF(AA1215="Loss","Win","Draw")))</f>
        <v>Win</v>
      </c>
      <c r="AI1215" s="7" t="s">
        <v>102</v>
      </c>
    </row>
    <row r="1216" customFormat="false" ht="15" hidden="false" customHeight="true" outlineLevel="0" collapsed="false">
      <c r="A1216" s="7" t="s">
        <v>3225</v>
      </c>
      <c r="B1216" s="7" t="n">
        <v>1</v>
      </c>
      <c r="C1216" s="7" t="s">
        <v>876</v>
      </c>
      <c r="D1216" s="7" t="s">
        <v>877</v>
      </c>
      <c r="E1216" s="7" t="s">
        <v>1673</v>
      </c>
      <c r="F1216" s="7" t="s">
        <v>1674</v>
      </c>
      <c r="G1216" s="7" t="s">
        <v>1921</v>
      </c>
      <c r="H1216" s="7" t="s">
        <v>81</v>
      </c>
      <c r="I1216" s="7" t="s">
        <v>170</v>
      </c>
      <c r="J1216" s="7" t="s">
        <v>91</v>
      </c>
      <c r="K1216" s="7" t="s">
        <v>128</v>
      </c>
      <c r="L1216" s="7" t="s">
        <v>85</v>
      </c>
      <c r="M1216" s="7" t="s">
        <v>97</v>
      </c>
      <c r="N1216" s="7" t="s">
        <v>143</v>
      </c>
      <c r="O1216" s="7" t="s">
        <v>86</v>
      </c>
      <c r="P1216" s="7" t="s">
        <v>88</v>
      </c>
      <c r="Q1216" s="7" t="s">
        <v>132</v>
      </c>
      <c r="R1216" s="7" t="s">
        <v>91</v>
      </c>
      <c r="S1216" s="7" t="s">
        <v>200</v>
      </c>
      <c r="T1216" s="7" t="s">
        <v>90</v>
      </c>
      <c r="U1216" s="7" t="s">
        <v>365</v>
      </c>
      <c r="V1216" s="7" t="s">
        <v>94</v>
      </c>
      <c r="W1216" s="7" t="s">
        <v>93</v>
      </c>
      <c r="X1216" s="7" t="s">
        <v>174</v>
      </c>
      <c r="Y1216" s="7" t="n">
        <v>0</v>
      </c>
      <c r="Z1216" s="7" t="n">
        <v>1</v>
      </c>
      <c r="AA1216" s="7" t="str">
        <f aca="false">IF(Y1216&gt;Z1216,"Win",IF(Y1216&lt;Z1216,"Loss","Draw"))</f>
        <v>Loss</v>
      </c>
      <c r="AB1216" s="7" t="s">
        <v>99</v>
      </c>
      <c r="AC1216" s="7" t="s">
        <v>99</v>
      </c>
      <c r="AD1216" s="7" t="s">
        <v>1922</v>
      </c>
      <c r="AE1216" s="7" t="s">
        <v>488</v>
      </c>
      <c r="AF1216" s="7" t="str">
        <f aca="false">IF(AD1216&lt;AE1216,AD1216,AE1216)</f>
        <v>Barbarian Barrel, Cannon, Goblin Demolisher, Graveyard, Ice Spirit, Knight, Poison, Skeletons</v>
      </c>
      <c r="AG1216" s="7" t="str">
        <f aca="false">IF(AD1216&lt;AE1216,AE1216,AD1216)</f>
        <v>Barbarian Barrel, Electro Spirit, Fireball, Goblin Cage, Heal Spirit, Lumberjack, Phoenix, Royal Giant</v>
      </c>
      <c r="AH1216" s="7" t="str">
        <f aca="false">IF(AD1216=AF1216,AA1216,IF(AA1216="Win","Loss",IF(AA1216="Loss","Win","Draw")))</f>
        <v>Loss</v>
      </c>
      <c r="AI1216" s="7" t="s">
        <v>102</v>
      </c>
    </row>
    <row r="1217" customFormat="false" ht="15" hidden="false" customHeight="true" outlineLevel="0" collapsed="false">
      <c r="A1217" s="7" t="s">
        <v>3225</v>
      </c>
      <c r="B1217" s="7" t="n">
        <v>2</v>
      </c>
      <c r="C1217" s="7" t="s">
        <v>876</v>
      </c>
      <c r="D1217" s="7" t="s">
        <v>877</v>
      </c>
      <c r="E1217" s="7" t="s">
        <v>1673</v>
      </c>
      <c r="F1217" s="7" t="s">
        <v>1674</v>
      </c>
      <c r="G1217" s="7" t="s">
        <v>1226</v>
      </c>
      <c r="H1217" s="7" t="s">
        <v>408</v>
      </c>
      <c r="I1217" s="7" t="s">
        <v>287</v>
      </c>
      <c r="J1217" s="7" t="s">
        <v>149</v>
      </c>
      <c r="K1217" s="7" t="s">
        <v>135</v>
      </c>
      <c r="L1217" s="7" t="s">
        <v>148</v>
      </c>
      <c r="M1217" s="7" t="s">
        <v>146</v>
      </c>
      <c r="N1217" s="7" t="s">
        <v>87</v>
      </c>
      <c r="O1217" s="7" t="s">
        <v>94</v>
      </c>
      <c r="P1217" s="7" t="s">
        <v>147</v>
      </c>
      <c r="Q1217" s="7" t="s">
        <v>168</v>
      </c>
      <c r="R1217" s="7" t="s">
        <v>83</v>
      </c>
      <c r="S1217" s="7" t="s">
        <v>82</v>
      </c>
      <c r="T1217" s="7" t="s">
        <v>144</v>
      </c>
      <c r="U1217" s="7" t="s">
        <v>97</v>
      </c>
      <c r="V1217" s="7" t="s">
        <v>167</v>
      </c>
      <c r="W1217" s="7" t="s">
        <v>154</v>
      </c>
      <c r="X1217" s="7" t="s">
        <v>143</v>
      </c>
      <c r="Y1217" s="7" t="n">
        <v>0</v>
      </c>
      <c r="Z1217" s="7" t="n">
        <v>1</v>
      </c>
      <c r="AA1217" s="7" t="str">
        <f aca="false">IF(Y1217&gt;Z1217,"Win",IF(Y1217&lt;Z1217,"Loss","Draw"))</f>
        <v>Loss</v>
      </c>
      <c r="AB1217" s="7" t="s">
        <v>99</v>
      </c>
      <c r="AC1217" s="7" t="s">
        <v>99</v>
      </c>
      <c r="AD1217" s="7" t="s">
        <v>726</v>
      </c>
      <c r="AE1217" s="7" t="s">
        <v>1923</v>
      </c>
      <c r="AF1217" s="7" t="str">
        <f aca="false">IF(AD1217&lt;AE1217,AD1217,AE1217)</f>
        <v>Archers, Dark Prince, Ice Spirit, Lightning, Royal Hogs, Skeletons, Tesla, The Log</v>
      </c>
      <c r="AG1217" s="7" t="str">
        <f aca="false">IF(AD1217&lt;AE1217,AE1217,AD1217)</f>
        <v>Berserker, Fireball, Lava Hound, Skeleton Dragons, Spirit Empress, Tombstone, Valkyrie, Zap</v>
      </c>
      <c r="AH1217" s="7" t="str">
        <f aca="false">IF(AD1217=AF1217,AA1217,IF(AA1217="Win","Loss",IF(AA1217="Loss","Win","Draw")))</f>
        <v>Win</v>
      </c>
      <c r="AI1217" s="7" t="s">
        <v>102</v>
      </c>
    </row>
    <row r="1218" customFormat="false" ht="15" hidden="false" customHeight="true" outlineLevel="0" collapsed="false">
      <c r="A1218" s="7" t="s">
        <v>3225</v>
      </c>
      <c r="B1218" s="7" t="n">
        <v>3</v>
      </c>
      <c r="C1218" s="7" t="s">
        <v>876</v>
      </c>
      <c r="D1218" s="7" t="s">
        <v>877</v>
      </c>
      <c r="E1218" s="7" t="s">
        <v>1673</v>
      </c>
      <c r="F1218" s="7" t="s">
        <v>1674</v>
      </c>
      <c r="G1218" s="7" t="s">
        <v>1924</v>
      </c>
      <c r="H1218" s="7" t="s">
        <v>408</v>
      </c>
      <c r="I1218" s="7" t="s">
        <v>209</v>
      </c>
      <c r="J1218" s="7" t="s">
        <v>145</v>
      </c>
      <c r="K1218" s="7" t="s">
        <v>244</v>
      </c>
      <c r="L1218" s="7" t="s">
        <v>110</v>
      </c>
      <c r="M1218" s="7" t="s">
        <v>226</v>
      </c>
      <c r="N1218" s="7" t="s">
        <v>113</v>
      </c>
      <c r="O1218" s="7" t="s">
        <v>112</v>
      </c>
      <c r="P1218" s="7" t="s">
        <v>84</v>
      </c>
      <c r="Q1218" s="7" t="s">
        <v>142</v>
      </c>
      <c r="R1218" s="7" t="s">
        <v>141</v>
      </c>
      <c r="S1218" s="7" t="s">
        <v>140</v>
      </c>
      <c r="T1218" s="7" t="s">
        <v>170</v>
      </c>
      <c r="U1218" s="7" t="s">
        <v>287</v>
      </c>
      <c r="V1218" s="7" t="s">
        <v>87</v>
      </c>
      <c r="W1218" s="7" t="s">
        <v>111</v>
      </c>
      <c r="X1218" s="7" t="s">
        <v>84</v>
      </c>
      <c r="Y1218" s="7" t="n">
        <v>0</v>
      </c>
      <c r="Z1218" s="7" t="n">
        <v>1</v>
      </c>
      <c r="AA1218" s="7" t="str">
        <f aca="false">IF(Y1218&gt;Z1218,"Win",IF(Y1218&lt;Z1218,"Loss","Draw"))</f>
        <v>Loss</v>
      </c>
      <c r="AB1218" s="7" t="s">
        <v>99</v>
      </c>
      <c r="AC1218" s="7" t="s">
        <v>99</v>
      </c>
      <c r="AD1218" s="7" t="s">
        <v>1530</v>
      </c>
      <c r="AE1218" s="7" t="s">
        <v>1925</v>
      </c>
      <c r="AF1218" s="7" t="str">
        <f aca="false">IF(AD1218&lt;AE1218,AD1218,AE1218)</f>
        <v>Arrows, Balloon, Bomb Tower, Giant Snowball, Guards, Ice Golem, Miner, Musketeer</v>
      </c>
      <c r="AG1218" s="7" t="str">
        <f aca="false">IF(AD1218&lt;AE1218,AE1218,AD1218)</f>
        <v>Berserker, Cannon, Fire Spirit, Giant Snowball, Goblin Barrel, Magic Archer, Valkyrie, Wall Breakers</v>
      </c>
      <c r="AH1218" s="7" t="str">
        <f aca="false">IF(AD1218=AF1218,AA1218,IF(AA1218="Win","Loss",IF(AA1218="Loss","Win","Draw")))</f>
        <v>Loss</v>
      </c>
      <c r="AI1218" s="7" t="s">
        <v>102</v>
      </c>
    </row>
    <row r="1219" customFormat="false" ht="15" hidden="false" customHeight="true" outlineLevel="0" collapsed="false">
      <c r="A1219" s="7" t="s">
        <v>3226</v>
      </c>
      <c r="B1219" s="7" t="n">
        <v>1</v>
      </c>
      <c r="C1219" s="7" t="s">
        <v>876</v>
      </c>
      <c r="D1219" s="7" t="s">
        <v>877</v>
      </c>
      <c r="E1219" s="7" t="s">
        <v>1673</v>
      </c>
      <c r="F1219" s="7" t="s">
        <v>1674</v>
      </c>
      <c r="G1219" s="7" t="s">
        <v>1927</v>
      </c>
      <c r="H1219" s="7" t="s">
        <v>408</v>
      </c>
      <c r="I1219" s="7" t="s">
        <v>169</v>
      </c>
      <c r="J1219" s="7" t="s">
        <v>232</v>
      </c>
      <c r="K1219" s="7" t="s">
        <v>168</v>
      </c>
      <c r="L1219" s="7" t="s">
        <v>97</v>
      </c>
      <c r="M1219" s="7" t="s">
        <v>93</v>
      </c>
      <c r="N1219" s="7" t="s">
        <v>170</v>
      </c>
      <c r="O1219" s="7" t="s">
        <v>154</v>
      </c>
      <c r="P1219" s="7" t="s">
        <v>167</v>
      </c>
      <c r="Q1219" s="7" t="s">
        <v>82</v>
      </c>
      <c r="R1219" s="7" t="s">
        <v>128</v>
      </c>
      <c r="S1219" s="7" t="s">
        <v>144</v>
      </c>
      <c r="T1219" s="7" t="s">
        <v>166</v>
      </c>
      <c r="U1219" s="7" t="s">
        <v>94</v>
      </c>
      <c r="V1219" s="7" t="s">
        <v>97</v>
      </c>
      <c r="W1219" s="7" t="s">
        <v>93</v>
      </c>
      <c r="X1219" s="7" t="s">
        <v>167</v>
      </c>
      <c r="Y1219" s="7" t="n">
        <v>0</v>
      </c>
      <c r="Z1219" s="7" t="n">
        <v>1</v>
      </c>
      <c r="AA1219" s="7" t="str">
        <f aca="false">IF(Y1219&gt;Z1219,"Win",IF(Y1219&lt;Z1219,"Loss","Draw"))</f>
        <v>Loss</v>
      </c>
      <c r="AB1219" s="7" t="s">
        <v>99</v>
      </c>
      <c r="AC1219" s="7" t="s">
        <v>99</v>
      </c>
      <c r="AD1219" s="7" t="s">
        <v>418</v>
      </c>
      <c r="AE1219" s="7" t="s">
        <v>171</v>
      </c>
      <c r="AF1219" s="7" t="str">
        <f aca="false">IF(AD1219&lt;AE1219,AD1219,AE1219)</f>
        <v>Archers, Electro Spirit, Fireball, Knight, Skeletons, Tesla, The Log, X-Bow</v>
      </c>
      <c r="AG1219" s="7" t="str">
        <f aca="false">IF(AD1219&lt;AE1219,AE1219,AD1219)</f>
        <v>Baby Dragon, Cannon, Electro Spirit, Lightning, Mighty Miner, Royal Hogs, Skeletons, The Log</v>
      </c>
      <c r="AH1219" s="7" t="str">
        <f aca="false">IF(AD1219=AF1219,AA1219,IF(AA1219="Win","Loss",IF(AA1219="Loss","Win","Draw")))</f>
        <v>Win</v>
      </c>
      <c r="AI1219" s="7" t="s">
        <v>102</v>
      </c>
    </row>
    <row r="1220" customFormat="false" ht="15" hidden="false" customHeight="true" outlineLevel="0" collapsed="false">
      <c r="A1220" s="7" t="s">
        <v>3226</v>
      </c>
      <c r="B1220" s="7" t="n">
        <v>2</v>
      </c>
      <c r="C1220" s="7" t="s">
        <v>876</v>
      </c>
      <c r="D1220" s="7" t="s">
        <v>877</v>
      </c>
      <c r="E1220" s="7" t="s">
        <v>1673</v>
      </c>
      <c r="F1220" s="7" t="s">
        <v>1674</v>
      </c>
      <c r="G1220" s="7" t="s">
        <v>1928</v>
      </c>
      <c r="H1220" s="7" t="s">
        <v>408</v>
      </c>
      <c r="I1220" s="7" t="s">
        <v>225</v>
      </c>
      <c r="J1220" s="7" t="s">
        <v>141</v>
      </c>
      <c r="K1220" s="7" t="s">
        <v>140</v>
      </c>
      <c r="L1220" s="7" t="s">
        <v>87</v>
      </c>
      <c r="M1220" s="7" t="s">
        <v>111</v>
      </c>
      <c r="N1220" s="7" t="s">
        <v>226</v>
      </c>
      <c r="O1220" s="7" t="s">
        <v>113</v>
      </c>
      <c r="P1220" s="7" t="s">
        <v>120</v>
      </c>
      <c r="Q1220" s="7" t="s">
        <v>84</v>
      </c>
      <c r="R1220" s="7" t="s">
        <v>83</v>
      </c>
      <c r="S1220" s="7" t="s">
        <v>107</v>
      </c>
      <c r="T1220" s="7" t="s">
        <v>111</v>
      </c>
      <c r="U1220" s="7" t="s">
        <v>130</v>
      </c>
      <c r="V1220" s="7" t="s">
        <v>88</v>
      </c>
      <c r="W1220" s="7" t="s">
        <v>170</v>
      </c>
      <c r="X1220" s="7" t="s">
        <v>87</v>
      </c>
      <c r="Y1220" s="7" t="n">
        <v>0</v>
      </c>
      <c r="Z1220" s="7" t="n">
        <v>1</v>
      </c>
      <c r="AA1220" s="7" t="str">
        <f aca="false">IF(Y1220&gt;Z1220,"Win",IF(Y1220&lt;Z1220,"Loss","Draw"))</f>
        <v>Loss</v>
      </c>
      <c r="AB1220" s="7" t="s">
        <v>99</v>
      </c>
      <c r="AC1220" s="7" t="s">
        <v>99</v>
      </c>
      <c r="AD1220" s="7" t="s">
        <v>228</v>
      </c>
      <c r="AE1220" s="7" t="s">
        <v>1929</v>
      </c>
      <c r="AF1220" s="7" t="str">
        <f aca="false">IF(AD1220&lt;AE1220,AD1220,AE1220)</f>
        <v>Bats, Berserker, Bomb Tower, Fire Spirit, Magic Archer, Miner, Royal Delivery, Wall Breakers</v>
      </c>
      <c r="AG1220" s="7" t="str">
        <f aca="false">IF(AD1220&lt;AE1220,AE1220,AD1220)</f>
        <v>Berserker, Bomber, Cannon, Dark Prince, Fire Spirit, Giant Snowball, Goblin Drill, Poison</v>
      </c>
      <c r="AH1220" s="7" t="str">
        <f aca="false">IF(AD1220=AF1220,AA1220,IF(AA1220="Win","Loss",IF(AA1220="Loss","Win","Draw")))</f>
        <v>Loss</v>
      </c>
      <c r="AI1220" s="7" t="s">
        <v>102</v>
      </c>
    </row>
    <row r="1221" customFormat="false" ht="15" hidden="false" customHeight="true" outlineLevel="0" collapsed="false">
      <c r="A1221" s="7" t="s">
        <v>3226</v>
      </c>
      <c r="B1221" s="7" t="n">
        <v>3</v>
      </c>
      <c r="C1221" s="7" t="s">
        <v>876</v>
      </c>
      <c r="D1221" s="7" t="s">
        <v>877</v>
      </c>
      <c r="E1221" s="7" t="s">
        <v>1673</v>
      </c>
      <c r="F1221" s="7" t="s">
        <v>1674</v>
      </c>
      <c r="G1221" s="7" t="s">
        <v>1930</v>
      </c>
      <c r="H1221" s="7" t="s">
        <v>408</v>
      </c>
      <c r="I1221" s="7" t="s">
        <v>84</v>
      </c>
      <c r="J1221" s="7" t="s">
        <v>115</v>
      </c>
      <c r="K1221" s="7" t="s">
        <v>107</v>
      </c>
      <c r="L1221" s="7" t="s">
        <v>109</v>
      </c>
      <c r="M1221" s="7" t="s">
        <v>130</v>
      </c>
      <c r="N1221" s="7" t="s">
        <v>143</v>
      </c>
      <c r="O1221" s="7" t="s">
        <v>144</v>
      </c>
      <c r="P1221" s="7" t="s">
        <v>88</v>
      </c>
      <c r="Q1221" s="7" t="s">
        <v>116</v>
      </c>
      <c r="R1221" s="7" t="s">
        <v>115</v>
      </c>
      <c r="S1221" s="7" t="s">
        <v>114</v>
      </c>
      <c r="T1221" s="7" t="s">
        <v>118</v>
      </c>
      <c r="U1221" s="7" t="s">
        <v>91</v>
      </c>
      <c r="V1221" s="7" t="s">
        <v>154</v>
      </c>
      <c r="W1221" s="7" t="s">
        <v>119</v>
      </c>
      <c r="X1221" s="7" t="s">
        <v>117</v>
      </c>
      <c r="Y1221" s="7" t="n">
        <v>0</v>
      </c>
      <c r="Z1221" s="7" t="n">
        <v>3</v>
      </c>
      <c r="AA1221" s="7" t="str">
        <f aca="false">IF(Y1221&gt;Z1221,"Win",IF(Y1221&lt;Z1221,"Loss","Draw"))</f>
        <v>Loss</v>
      </c>
      <c r="AB1221" s="7" t="s">
        <v>99</v>
      </c>
      <c r="AC1221" s="7" t="s">
        <v>99</v>
      </c>
      <c r="AD1221" s="7" t="s">
        <v>706</v>
      </c>
      <c r="AE1221" s="7" t="s">
        <v>1931</v>
      </c>
      <c r="AF1221" s="7" t="str">
        <f aca="false">IF(AD1221&lt;AE1221,AD1221,AE1221)</f>
        <v>Barbarian Barrel, Cannon Cart, Goblins, Lightning, Minions, Mortar, Rascals, Skeleton Barrel</v>
      </c>
      <c r="AG1221" s="7" t="str">
        <f aca="false">IF(AD1221&lt;AE1221,AE1221,AD1221)</f>
        <v>Bomber, Giant Snowball, Goblin Drill, Goblins, Ice Spirit, Poison, Ronin, Tesla</v>
      </c>
      <c r="AH1221" s="7" t="str">
        <f aca="false">IF(AD1221=AF1221,AA1221,IF(AA1221="Win","Loss",IF(AA1221="Loss","Win","Draw")))</f>
        <v>Win</v>
      </c>
      <c r="AI1221" s="7" t="s">
        <v>102</v>
      </c>
    </row>
    <row r="1222" customFormat="false" ht="15" hidden="false" customHeight="true" outlineLevel="0" collapsed="false">
      <c r="A1222" s="7" t="s">
        <v>3227</v>
      </c>
      <c r="B1222" s="7" t="n">
        <v>1</v>
      </c>
      <c r="C1222" s="7" t="s">
        <v>876</v>
      </c>
      <c r="D1222" s="7" t="s">
        <v>877</v>
      </c>
      <c r="E1222" s="7" t="s">
        <v>1673</v>
      </c>
      <c r="F1222" s="7" t="s">
        <v>1674</v>
      </c>
      <c r="G1222" s="7" t="s">
        <v>1933</v>
      </c>
      <c r="H1222" s="7" t="s">
        <v>81</v>
      </c>
      <c r="I1222" s="7" t="s">
        <v>90</v>
      </c>
      <c r="J1222" s="7" t="s">
        <v>91</v>
      </c>
      <c r="K1222" s="7" t="s">
        <v>92</v>
      </c>
      <c r="L1222" s="7" t="s">
        <v>96</v>
      </c>
      <c r="M1222" s="7" t="s">
        <v>95</v>
      </c>
      <c r="N1222" s="7" t="s">
        <v>94</v>
      </c>
      <c r="O1222" s="7" t="s">
        <v>97</v>
      </c>
      <c r="P1222" s="7" t="s">
        <v>93</v>
      </c>
      <c r="Q1222" s="7" t="s">
        <v>128</v>
      </c>
      <c r="R1222" s="7" t="s">
        <v>84</v>
      </c>
      <c r="S1222" s="7" t="s">
        <v>170</v>
      </c>
      <c r="T1222" s="7" t="s">
        <v>107</v>
      </c>
      <c r="U1222" s="7" t="s">
        <v>334</v>
      </c>
      <c r="V1222" s="7" t="s">
        <v>130</v>
      </c>
      <c r="W1222" s="7" t="s">
        <v>111</v>
      </c>
      <c r="X1222" s="7" t="s">
        <v>97</v>
      </c>
      <c r="Y1222" s="7" t="n">
        <v>1</v>
      </c>
      <c r="Z1222" s="7" t="n">
        <v>0</v>
      </c>
      <c r="AA1222" s="7" t="str">
        <f aca="false">IF(Y1222&gt;Z1222,"Win",IF(Y1222&lt;Z1222,"Loss","Draw"))</f>
        <v>Win</v>
      </c>
      <c r="AB1222" s="7" t="s">
        <v>99</v>
      </c>
      <c r="AC1222" s="7" t="s">
        <v>99</v>
      </c>
      <c r="AD1222" s="7" t="s">
        <v>101</v>
      </c>
      <c r="AE1222" s="7" t="s">
        <v>597</v>
      </c>
      <c r="AF1222" s="7" t="str">
        <f aca="false">IF(AD1222&lt;AE1222,AD1222,AE1222)</f>
        <v>Barbarian Barrel, Electro Spirit, Fireball, Fisherman, Hunter, Royal Ghost, Royal Giant, Skeletons</v>
      </c>
      <c r="AG1222" s="7" t="str">
        <f aca="false">IF(AD1222&lt;AE1222,AE1222,AD1222)</f>
        <v>Bomber, Cannon, Fire Spirit, Giant Snowball, Goblin Drill, Knight, Rocket, Skeletons</v>
      </c>
      <c r="AH1222" s="7" t="str">
        <f aca="false">IF(AD1222=AF1222,AA1222,IF(AA1222="Win","Loss",IF(AA1222="Loss","Win","Draw")))</f>
        <v>Win</v>
      </c>
      <c r="AI1222" s="7" t="s">
        <v>102</v>
      </c>
    </row>
    <row r="1223" customFormat="false" ht="15" hidden="false" customHeight="true" outlineLevel="0" collapsed="false">
      <c r="A1223" s="7" t="s">
        <v>3227</v>
      </c>
      <c r="B1223" s="7" t="n">
        <v>2</v>
      </c>
      <c r="C1223" s="7" t="s">
        <v>876</v>
      </c>
      <c r="D1223" s="7" t="s">
        <v>877</v>
      </c>
      <c r="E1223" s="7" t="s">
        <v>1673</v>
      </c>
      <c r="F1223" s="7" t="s">
        <v>1674</v>
      </c>
      <c r="G1223" s="7" t="s">
        <v>1934</v>
      </c>
      <c r="H1223" s="7" t="s">
        <v>408</v>
      </c>
      <c r="I1223" s="7" t="s">
        <v>210</v>
      </c>
      <c r="J1223" s="7" t="s">
        <v>199</v>
      </c>
      <c r="K1223" s="7" t="s">
        <v>239</v>
      </c>
      <c r="L1223" s="7" t="s">
        <v>240</v>
      </c>
      <c r="M1223" s="7" t="s">
        <v>202</v>
      </c>
      <c r="N1223" s="7" t="s">
        <v>227</v>
      </c>
      <c r="O1223" s="7" t="s">
        <v>109</v>
      </c>
      <c r="P1223" s="7" t="s">
        <v>112</v>
      </c>
      <c r="Q1223" s="7" t="s">
        <v>140</v>
      </c>
      <c r="R1223" s="7" t="s">
        <v>141</v>
      </c>
      <c r="S1223" s="7" t="s">
        <v>142</v>
      </c>
      <c r="T1223" s="7" t="s">
        <v>87</v>
      </c>
      <c r="U1223" s="7" t="s">
        <v>143</v>
      </c>
      <c r="V1223" s="7" t="s">
        <v>120</v>
      </c>
      <c r="W1223" s="7" t="s">
        <v>144</v>
      </c>
      <c r="X1223" s="7" t="s">
        <v>93</v>
      </c>
      <c r="Y1223" s="7" t="n">
        <v>0</v>
      </c>
      <c r="Z1223" s="7" t="n">
        <v>1</v>
      </c>
      <c r="AA1223" s="7" t="str">
        <f aca="false">IF(Y1223&gt;Z1223,"Win",IF(Y1223&lt;Z1223,"Loss","Draw"))</f>
        <v>Loss</v>
      </c>
      <c r="AB1223" s="7" t="s">
        <v>99</v>
      </c>
      <c r="AC1223" s="7" t="s">
        <v>99</v>
      </c>
      <c r="AD1223" s="7" t="s">
        <v>242</v>
      </c>
      <c r="AE1223" s="7" t="s">
        <v>1935</v>
      </c>
      <c r="AF1223" s="7" t="str">
        <f aca="false">IF(AD1223&lt;AE1223,AD1223,AE1223)</f>
        <v>Arrows, Bandit, Battle Ram, Golden Knight, Mega Knight, Mother Witch, Ronin, Zappies</v>
      </c>
      <c r="AG1223" s="7" t="str">
        <f aca="false">IF(AD1223&lt;AE1223,AE1223,AD1223)</f>
        <v>Berserker, Electro Spirit, Goblin Barrel, Ice Spirit, Magic Archer, Royal Delivery, Tesla, Wall Breakers</v>
      </c>
      <c r="AH1223" s="7" t="str">
        <f aca="false">IF(AD1223=AF1223,AA1223,IF(AA1223="Win","Loss",IF(AA1223="Loss","Win","Draw")))</f>
        <v>Loss</v>
      </c>
      <c r="AI1223" s="7" t="s">
        <v>102</v>
      </c>
    </row>
    <row r="1224" customFormat="false" ht="15" hidden="false" customHeight="true" outlineLevel="0" collapsed="false">
      <c r="A1224" s="7" t="s">
        <v>3227</v>
      </c>
      <c r="B1224" s="7" t="n">
        <v>3</v>
      </c>
      <c r="C1224" s="7" t="s">
        <v>876</v>
      </c>
      <c r="D1224" s="7" t="s">
        <v>877</v>
      </c>
      <c r="E1224" s="7" t="s">
        <v>1673</v>
      </c>
      <c r="F1224" s="7" t="s">
        <v>1674</v>
      </c>
      <c r="G1224" s="7" t="s">
        <v>1936</v>
      </c>
      <c r="H1224" s="7" t="s">
        <v>81</v>
      </c>
      <c r="I1224" s="7" t="s">
        <v>142</v>
      </c>
      <c r="J1224" s="7" t="s">
        <v>232</v>
      </c>
      <c r="K1224" s="7" t="s">
        <v>176</v>
      </c>
      <c r="L1224" s="7" t="s">
        <v>144</v>
      </c>
      <c r="M1224" s="7" t="s">
        <v>111</v>
      </c>
      <c r="N1224" s="7" t="s">
        <v>143</v>
      </c>
      <c r="O1224" s="7" t="s">
        <v>120</v>
      </c>
      <c r="P1224" s="7" t="s">
        <v>87</v>
      </c>
      <c r="Q1224" s="7" t="s">
        <v>90</v>
      </c>
      <c r="R1224" s="7" t="s">
        <v>181</v>
      </c>
      <c r="S1224" s="7" t="s">
        <v>149</v>
      </c>
      <c r="T1224" s="7" t="s">
        <v>91</v>
      </c>
      <c r="U1224" s="7" t="s">
        <v>146</v>
      </c>
      <c r="V1224" s="7" t="s">
        <v>94</v>
      </c>
      <c r="W1224" s="7" t="s">
        <v>227</v>
      </c>
      <c r="X1224" s="7" t="s">
        <v>95</v>
      </c>
      <c r="Y1224" s="7" t="n">
        <v>1</v>
      </c>
      <c r="Z1224" s="7" t="n">
        <v>0</v>
      </c>
      <c r="AA1224" s="7" t="str">
        <f aca="false">IF(Y1224&gt;Z1224,"Win",IF(Y1224&lt;Z1224,"Loss","Draw"))</f>
        <v>Win</v>
      </c>
      <c r="AB1224" s="7" t="s">
        <v>99</v>
      </c>
      <c r="AC1224" s="7" t="s">
        <v>99</v>
      </c>
      <c r="AD1224" s="7" t="s">
        <v>1937</v>
      </c>
      <c r="AE1224" s="7" t="s">
        <v>252</v>
      </c>
      <c r="AF1224" s="7" t="str">
        <f aca="false">IF(AD1224&lt;AE1224,AD1224,AE1224)</f>
        <v>Barbarian Barrel, Fireball, Fisherman, Monk, Mother Witch, Royal Giant, Skeleton Dragons, Tombstone</v>
      </c>
      <c r="AG1224" s="7" t="str">
        <f aca="false">IF(AD1224&lt;AE1224,AE1224,AD1224)</f>
        <v>Berserker, Dart Goblin, Fire Spirit, Goblin Barrel, Ice Spirit, Mighty Miner, Royal Delivery, Tesla</v>
      </c>
      <c r="AH1224" s="7" t="str">
        <f aca="false">IF(AD1224=AF1224,AA1224,IF(AA1224="Win","Loss",IF(AA1224="Loss","Win","Draw")))</f>
        <v>Loss</v>
      </c>
      <c r="AI1224" s="7" t="s">
        <v>102</v>
      </c>
    </row>
    <row r="1225" customFormat="false" ht="15" hidden="false" customHeight="true" outlineLevel="0" collapsed="false">
      <c r="A1225" s="7" t="s">
        <v>3228</v>
      </c>
      <c r="B1225" s="7" t="n">
        <v>1</v>
      </c>
      <c r="C1225" s="7" t="s">
        <v>876</v>
      </c>
      <c r="D1225" s="7" t="s">
        <v>877</v>
      </c>
      <c r="E1225" s="7" t="s">
        <v>1673</v>
      </c>
      <c r="F1225" s="7" t="s">
        <v>1674</v>
      </c>
      <c r="G1225" s="7" t="s">
        <v>1939</v>
      </c>
      <c r="H1225" s="7" t="s">
        <v>81</v>
      </c>
      <c r="I1225" s="7" t="s">
        <v>200</v>
      </c>
      <c r="J1225" s="7" t="s">
        <v>199</v>
      </c>
      <c r="K1225" s="7" t="s">
        <v>169</v>
      </c>
      <c r="L1225" s="7" t="s">
        <v>136</v>
      </c>
      <c r="M1225" s="7" t="s">
        <v>191</v>
      </c>
      <c r="N1225" s="7" t="s">
        <v>154</v>
      </c>
      <c r="O1225" s="7" t="s">
        <v>336</v>
      </c>
      <c r="P1225" s="7" t="s">
        <v>91</v>
      </c>
      <c r="Q1225" s="7" t="s">
        <v>140</v>
      </c>
      <c r="R1225" s="7" t="s">
        <v>141</v>
      </c>
      <c r="S1225" s="7" t="s">
        <v>225</v>
      </c>
      <c r="T1225" s="7" t="s">
        <v>226</v>
      </c>
      <c r="U1225" s="7" t="s">
        <v>111</v>
      </c>
      <c r="V1225" s="7" t="s">
        <v>97</v>
      </c>
      <c r="W1225" s="7" t="s">
        <v>167</v>
      </c>
      <c r="X1225" s="7" t="s">
        <v>113</v>
      </c>
      <c r="Y1225" s="7" t="n">
        <v>1</v>
      </c>
      <c r="Z1225" s="7" t="n">
        <v>0</v>
      </c>
      <c r="AA1225" s="7" t="str">
        <f aca="false">IF(Y1225&gt;Z1225,"Win",IF(Y1225&lt;Z1225,"Loss","Draw"))</f>
        <v>Win</v>
      </c>
      <c r="AB1225" s="7" t="s">
        <v>99</v>
      </c>
      <c r="AC1225" s="7" t="s">
        <v>99</v>
      </c>
      <c r="AD1225" s="7" t="s">
        <v>778</v>
      </c>
      <c r="AE1225" s="7" t="s">
        <v>639</v>
      </c>
      <c r="AF1225" s="7" t="str">
        <f aca="false">IF(AD1225&lt;AE1225,AD1225,AE1225)</f>
        <v>Baby Dragon, Barbarian Barrel, Goblin Cage, Golden Knight, Golem, Ice Wizard, Lightning, Tornado</v>
      </c>
      <c r="AG1225" s="7" t="str">
        <f aca="false">IF(AD1225&lt;AE1225,AE1225,AD1225)</f>
        <v>Bats, Bomb Tower, Fire Spirit, Magic Archer, Miner, Skeletons, The Log, Wall Breakers</v>
      </c>
      <c r="AH1225" s="7" t="str">
        <f aca="false">IF(AD1225=AF1225,AA1225,IF(AA1225="Win","Loss",IF(AA1225="Loss","Win","Draw")))</f>
        <v>Win</v>
      </c>
      <c r="AI1225" s="7" t="s">
        <v>102</v>
      </c>
    </row>
    <row r="1226" customFormat="false" ht="15" hidden="false" customHeight="true" outlineLevel="0" collapsed="false">
      <c r="A1226" s="7" t="s">
        <v>3228</v>
      </c>
      <c r="B1226" s="7" t="n">
        <v>2</v>
      </c>
      <c r="C1226" s="7" t="s">
        <v>876</v>
      </c>
      <c r="D1226" s="7" t="s">
        <v>877</v>
      </c>
      <c r="E1226" s="7" t="s">
        <v>1673</v>
      </c>
      <c r="F1226" s="7" t="s">
        <v>1674</v>
      </c>
      <c r="G1226" s="7" t="s">
        <v>1940</v>
      </c>
      <c r="H1226" s="7" t="s">
        <v>81</v>
      </c>
      <c r="I1226" s="7" t="s">
        <v>116</v>
      </c>
      <c r="J1226" s="7" t="s">
        <v>181</v>
      </c>
      <c r="K1226" s="7" t="s">
        <v>114</v>
      </c>
      <c r="L1226" s="7" t="s">
        <v>176</v>
      </c>
      <c r="M1226" s="7" t="s">
        <v>93</v>
      </c>
      <c r="N1226" s="7" t="s">
        <v>94</v>
      </c>
      <c r="O1226" s="7" t="s">
        <v>110</v>
      </c>
      <c r="P1226" s="7" t="s">
        <v>118</v>
      </c>
      <c r="Q1226" s="7" t="s">
        <v>293</v>
      </c>
      <c r="R1226" s="7" t="s">
        <v>91</v>
      </c>
      <c r="S1226" s="7" t="s">
        <v>144</v>
      </c>
      <c r="T1226" s="7" t="s">
        <v>85</v>
      </c>
      <c r="U1226" s="7" t="s">
        <v>128</v>
      </c>
      <c r="V1226" s="7" t="s">
        <v>88</v>
      </c>
      <c r="W1226" s="7" t="s">
        <v>87</v>
      </c>
      <c r="X1226" s="7" t="s">
        <v>143</v>
      </c>
      <c r="Y1226" s="7" t="n">
        <v>0</v>
      </c>
      <c r="Z1226" s="7" t="n">
        <v>1</v>
      </c>
      <c r="AA1226" s="7" t="str">
        <f aca="false">IF(Y1226&gt;Z1226,"Win",IF(Y1226&lt;Z1226,"Loss","Draw"))</f>
        <v>Loss</v>
      </c>
      <c r="AB1226" s="7" t="s">
        <v>99</v>
      </c>
      <c r="AC1226" s="7" t="s">
        <v>99</v>
      </c>
      <c r="AD1226" s="7" t="s">
        <v>1942</v>
      </c>
      <c r="AE1226" s="7" t="s">
        <v>1941</v>
      </c>
      <c r="AF1226" s="7" t="str">
        <f aca="false">IF(AD1226&lt;AE1226,AD1226,AE1226)</f>
        <v>Barbarian Barrel, Berserker, Furnace, Graveyard, Ice Spirit, Knight, Poison, Tesla</v>
      </c>
      <c r="AG1226" s="7" t="str">
        <f aca="false">IF(AD1226&lt;AE1226,AE1226,AD1226)</f>
        <v>Dart Goblin, Electro Spirit, Fireball, Guards, Monk, Mortar, Rascals, Skeleton Barrel</v>
      </c>
      <c r="AH1226" s="7" t="str">
        <f aca="false">IF(AD1226=AF1226,AA1226,IF(AA1226="Win","Loss",IF(AA1226="Loss","Win","Draw")))</f>
        <v>Win</v>
      </c>
      <c r="AI1226" s="7" t="s">
        <v>102</v>
      </c>
    </row>
    <row r="1227" customFormat="false" ht="15" hidden="false" customHeight="true" outlineLevel="0" collapsed="false">
      <c r="A1227" s="7" t="s">
        <v>3228</v>
      </c>
      <c r="B1227" s="7" t="n">
        <v>3</v>
      </c>
      <c r="C1227" s="7" t="s">
        <v>876</v>
      </c>
      <c r="D1227" s="7" t="s">
        <v>877</v>
      </c>
      <c r="E1227" s="7" t="s">
        <v>1673</v>
      </c>
      <c r="F1227" s="7" t="s">
        <v>1674</v>
      </c>
      <c r="G1227" s="7" t="s">
        <v>1943</v>
      </c>
      <c r="H1227" s="7" t="s">
        <v>81</v>
      </c>
      <c r="I1227" s="7" t="s">
        <v>140</v>
      </c>
      <c r="J1227" s="7" t="s">
        <v>141</v>
      </c>
      <c r="K1227" s="7" t="s">
        <v>142</v>
      </c>
      <c r="L1227" s="7" t="s">
        <v>87</v>
      </c>
      <c r="M1227" s="7" t="s">
        <v>111</v>
      </c>
      <c r="N1227" s="7" t="s">
        <v>143</v>
      </c>
      <c r="O1227" s="7" t="s">
        <v>144</v>
      </c>
      <c r="P1227" s="7" t="s">
        <v>120</v>
      </c>
      <c r="Q1227" s="7" t="s">
        <v>90</v>
      </c>
      <c r="R1227" s="7" t="s">
        <v>115</v>
      </c>
      <c r="S1227" s="7" t="s">
        <v>92</v>
      </c>
      <c r="T1227" s="7" t="s">
        <v>96</v>
      </c>
      <c r="U1227" s="7" t="s">
        <v>93</v>
      </c>
      <c r="V1227" s="7" t="s">
        <v>155</v>
      </c>
      <c r="W1227" s="7" t="s">
        <v>95</v>
      </c>
      <c r="X1227" s="7" t="s">
        <v>94</v>
      </c>
      <c r="Y1227" s="7" t="n">
        <v>1</v>
      </c>
      <c r="Z1227" s="7" t="n">
        <v>0</v>
      </c>
      <c r="AA1227" s="7" t="str">
        <f aca="false">IF(Y1227&gt;Z1227,"Win",IF(Y1227&lt;Z1227,"Loss","Draw"))</f>
        <v>Win</v>
      </c>
      <c r="AB1227" s="7" t="s">
        <v>99</v>
      </c>
      <c r="AC1227" s="7" t="s">
        <v>99</v>
      </c>
      <c r="AD1227" s="7" t="s">
        <v>150</v>
      </c>
      <c r="AE1227" s="7" t="s">
        <v>1944</v>
      </c>
      <c r="AF1227" s="7" t="str">
        <f aca="false">IF(AD1227&lt;AE1227,AD1227,AE1227)</f>
        <v>Berserker, Fire Spirit, Goblin Barrel, Ice Spirit, Magic Archer, Royal Delivery, Tesla, Wall Breakers</v>
      </c>
      <c r="AG1227" s="7" t="str">
        <f aca="false">IF(AD1227&lt;AE1227,AE1227,AD1227)</f>
        <v>Electro Spirit, Fireball, Fisherman, Goblins, Hunter, Rage, Royal Ghost, Royal Giant</v>
      </c>
      <c r="AH1227" s="7" t="str">
        <f aca="false">IF(AD1227=AF1227,AA1227,IF(AA1227="Win","Loss",IF(AA1227="Loss","Win","Draw")))</f>
        <v>Win</v>
      </c>
      <c r="AI1227" s="7" t="s">
        <v>102</v>
      </c>
    </row>
    <row r="1228" customFormat="false" ht="15" hidden="false" customHeight="true" outlineLevel="0" collapsed="false">
      <c r="A1228" s="7" t="s">
        <v>3229</v>
      </c>
      <c r="B1228" s="7" t="n">
        <v>1</v>
      </c>
      <c r="C1228" s="7" t="s">
        <v>876</v>
      </c>
      <c r="D1228" s="7" t="s">
        <v>877</v>
      </c>
      <c r="E1228" s="7" t="s">
        <v>1673</v>
      </c>
      <c r="F1228" s="7" t="s">
        <v>1674</v>
      </c>
      <c r="G1228" s="7" t="s">
        <v>1946</v>
      </c>
      <c r="H1228" s="7" t="s">
        <v>81</v>
      </c>
      <c r="I1228" s="7" t="s">
        <v>107</v>
      </c>
      <c r="J1228" s="7" t="s">
        <v>128</v>
      </c>
      <c r="K1228" s="7" t="s">
        <v>84</v>
      </c>
      <c r="L1228" s="7" t="s">
        <v>130</v>
      </c>
      <c r="M1228" s="7" t="s">
        <v>111</v>
      </c>
      <c r="N1228" s="7" t="s">
        <v>97</v>
      </c>
      <c r="O1228" s="7" t="s">
        <v>170</v>
      </c>
      <c r="P1228" s="7" t="s">
        <v>88</v>
      </c>
      <c r="Q1228" s="7" t="s">
        <v>169</v>
      </c>
      <c r="R1228" s="7" t="s">
        <v>199</v>
      </c>
      <c r="S1228" s="7" t="s">
        <v>200</v>
      </c>
      <c r="T1228" s="7" t="s">
        <v>154</v>
      </c>
      <c r="U1228" s="7" t="s">
        <v>136</v>
      </c>
      <c r="V1228" s="7" t="s">
        <v>191</v>
      </c>
      <c r="W1228" s="7" t="s">
        <v>91</v>
      </c>
      <c r="X1228" s="7" t="s">
        <v>336</v>
      </c>
      <c r="Y1228" s="7" t="n">
        <v>1</v>
      </c>
      <c r="Z1228" s="7" t="n">
        <v>0</v>
      </c>
      <c r="AA1228" s="7" t="str">
        <f aca="false">IF(Y1228&gt;Z1228,"Win",IF(Y1228&lt;Z1228,"Loss","Draw"))</f>
        <v>Win</v>
      </c>
      <c r="AB1228" s="7" t="s">
        <v>99</v>
      </c>
      <c r="AC1228" s="7" t="s">
        <v>99</v>
      </c>
      <c r="AD1228" s="7" t="s">
        <v>980</v>
      </c>
      <c r="AE1228" s="7" t="s">
        <v>778</v>
      </c>
      <c r="AF1228" s="7" t="str">
        <f aca="false">IF(AD1228&lt;AE1228,AD1228,AE1228)</f>
        <v>Baby Dragon, Barbarian Barrel, Goblin Cage, Golden Knight, Golem, Ice Wizard, Lightning, Tornado</v>
      </c>
      <c r="AG1228" s="7" t="str">
        <f aca="false">IF(AD1228&lt;AE1228,AE1228,AD1228)</f>
        <v>Bomber, Cannon, Fire Spirit, Giant Snowball, Goblin Drill, Knight, Poison, Skeletons</v>
      </c>
      <c r="AH1228" s="7" t="str">
        <f aca="false">IF(AD1228=AF1228,AA1228,IF(AA1228="Win","Loss",IF(AA1228="Loss","Win","Draw")))</f>
        <v>Loss</v>
      </c>
      <c r="AI1228" s="7" t="s">
        <v>102</v>
      </c>
    </row>
    <row r="1229" customFormat="false" ht="15" hidden="false" customHeight="true" outlineLevel="0" collapsed="false">
      <c r="A1229" s="7" t="s">
        <v>3229</v>
      </c>
      <c r="B1229" s="7" t="n">
        <v>2</v>
      </c>
      <c r="C1229" s="7" t="s">
        <v>876</v>
      </c>
      <c r="D1229" s="7" t="s">
        <v>877</v>
      </c>
      <c r="E1229" s="7" t="s">
        <v>1673</v>
      </c>
      <c r="F1229" s="7" t="s">
        <v>1674</v>
      </c>
      <c r="G1229" s="7" t="s">
        <v>1947</v>
      </c>
      <c r="H1229" s="7" t="s">
        <v>81</v>
      </c>
      <c r="I1229" s="7" t="s">
        <v>132</v>
      </c>
      <c r="J1229" s="7" t="s">
        <v>91</v>
      </c>
      <c r="K1229" s="7" t="s">
        <v>200</v>
      </c>
      <c r="L1229" s="7" t="s">
        <v>93</v>
      </c>
      <c r="M1229" s="7" t="s">
        <v>90</v>
      </c>
      <c r="N1229" s="7" t="s">
        <v>365</v>
      </c>
      <c r="O1229" s="7" t="s">
        <v>94</v>
      </c>
      <c r="P1229" s="7" t="s">
        <v>174</v>
      </c>
      <c r="Q1229" s="7" t="s">
        <v>319</v>
      </c>
      <c r="R1229" s="7" t="s">
        <v>145</v>
      </c>
      <c r="S1229" s="7" t="s">
        <v>195</v>
      </c>
      <c r="T1229" s="7" t="s">
        <v>148</v>
      </c>
      <c r="U1229" s="7" t="s">
        <v>94</v>
      </c>
      <c r="V1229" s="7" t="s">
        <v>117</v>
      </c>
      <c r="W1229" s="7" t="s">
        <v>130</v>
      </c>
      <c r="X1229" s="7" t="s">
        <v>84</v>
      </c>
      <c r="Y1229" s="7" t="n">
        <v>0</v>
      </c>
      <c r="Z1229" s="7" t="n">
        <v>1</v>
      </c>
      <c r="AA1229" s="7" t="str">
        <f aca="false">IF(Y1229&gt;Z1229,"Win",IF(Y1229&lt;Z1229,"Loss","Draw"))</f>
        <v>Loss</v>
      </c>
      <c r="AB1229" s="7" t="s">
        <v>99</v>
      </c>
      <c r="AC1229" s="7" t="s">
        <v>99</v>
      </c>
      <c r="AD1229" s="7" t="s">
        <v>488</v>
      </c>
      <c r="AE1229" s="7" t="s">
        <v>718</v>
      </c>
      <c r="AF1229" s="7" t="str">
        <f aca="false">IF(AD1229&lt;AE1229,AD1229,AE1229)</f>
        <v>Balloon, Bomber, Fireball, Giant Snowball, Inferno Dragon, Lava Hound, Minions, Skeleton Army</v>
      </c>
      <c r="AG1229" s="7" t="str">
        <f aca="false">IF(AD1229&lt;AE1229,AE1229,AD1229)</f>
        <v>Barbarian Barrel, Electro Spirit, Fireball, Goblin Cage, Heal Spirit, Lumberjack, Phoenix, Royal Giant</v>
      </c>
      <c r="AH1229" s="7" t="str">
        <f aca="false">IF(AD1229=AF1229,AA1229,IF(AA1229="Win","Loss",IF(AA1229="Loss","Win","Draw")))</f>
        <v>Win</v>
      </c>
      <c r="AI1229" s="7" t="s">
        <v>102</v>
      </c>
    </row>
    <row r="1230" customFormat="false" ht="15" hidden="false" customHeight="true" outlineLevel="0" collapsed="false">
      <c r="A1230" s="7" t="s">
        <v>3229</v>
      </c>
      <c r="B1230" s="7" t="n">
        <v>3</v>
      </c>
      <c r="C1230" s="7" t="s">
        <v>876</v>
      </c>
      <c r="D1230" s="7" t="s">
        <v>877</v>
      </c>
      <c r="E1230" s="7" t="s">
        <v>1673</v>
      </c>
      <c r="F1230" s="7" t="s">
        <v>1674</v>
      </c>
      <c r="G1230" s="7" t="s">
        <v>1948</v>
      </c>
      <c r="H1230" s="7" t="s">
        <v>81</v>
      </c>
      <c r="I1230" s="7" t="s">
        <v>140</v>
      </c>
      <c r="J1230" s="7" t="s">
        <v>141</v>
      </c>
      <c r="K1230" s="7" t="s">
        <v>153</v>
      </c>
      <c r="L1230" s="7" t="s">
        <v>226</v>
      </c>
      <c r="M1230" s="7" t="s">
        <v>87</v>
      </c>
      <c r="N1230" s="7" t="s">
        <v>113</v>
      </c>
      <c r="O1230" s="7" t="s">
        <v>167</v>
      </c>
      <c r="P1230" s="7" t="s">
        <v>336</v>
      </c>
      <c r="Q1230" s="7" t="s">
        <v>140</v>
      </c>
      <c r="R1230" s="7" t="s">
        <v>141</v>
      </c>
      <c r="S1230" s="7" t="s">
        <v>142</v>
      </c>
      <c r="T1230" s="7" t="s">
        <v>93</v>
      </c>
      <c r="U1230" s="7" t="s">
        <v>87</v>
      </c>
      <c r="V1230" s="7" t="s">
        <v>144</v>
      </c>
      <c r="W1230" s="7" t="s">
        <v>120</v>
      </c>
      <c r="X1230" s="7" t="s">
        <v>111</v>
      </c>
      <c r="Y1230" s="7" t="n">
        <v>0</v>
      </c>
      <c r="Z1230" s="7" t="n">
        <v>3</v>
      </c>
      <c r="AA1230" s="7" t="str">
        <f aca="false">IF(Y1230&gt;Z1230,"Win",IF(Y1230&lt;Z1230,"Loss","Draw"))</f>
        <v>Loss</v>
      </c>
      <c r="AB1230" s="7" t="s">
        <v>99</v>
      </c>
      <c r="AC1230" s="7" t="s">
        <v>99</v>
      </c>
      <c r="AD1230" s="7" t="s">
        <v>813</v>
      </c>
      <c r="AE1230" s="7" t="s">
        <v>840</v>
      </c>
      <c r="AF1230" s="7" t="str">
        <f aca="false">IF(AD1230&lt;AE1230,AD1230,AE1230)</f>
        <v>Berserker, Bomb Tower, Goblinstein, Magic Archer, Miner, The Log, Tornado, Wall Breakers</v>
      </c>
      <c r="AG1230" s="7" t="str">
        <f aca="false">IF(AD1230&lt;AE1230,AE1230,AD1230)</f>
        <v>Berserker, Electro Spirit, Fire Spirit, Goblin Barrel, Magic Archer, Royal Delivery, Tesla, Wall Breakers</v>
      </c>
      <c r="AH1230" s="7" t="str">
        <f aca="false">IF(AD1230=AF1230,AA1230,IF(AA1230="Win","Loss",IF(AA1230="Loss","Win","Draw")))</f>
        <v>Loss</v>
      </c>
      <c r="AI1230" s="7" t="s">
        <v>102</v>
      </c>
    </row>
    <row r="1231" customFormat="false" ht="15" hidden="false" customHeight="true" outlineLevel="0" collapsed="false">
      <c r="A1231" s="7" t="s">
        <v>3230</v>
      </c>
      <c r="B1231" s="7" t="n">
        <v>1</v>
      </c>
      <c r="C1231" s="7" t="s">
        <v>876</v>
      </c>
      <c r="D1231" s="7" t="s">
        <v>877</v>
      </c>
      <c r="E1231" s="7" t="s">
        <v>1673</v>
      </c>
      <c r="F1231" s="7" t="s">
        <v>1674</v>
      </c>
      <c r="G1231" s="7" t="s">
        <v>1950</v>
      </c>
      <c r="H1231" s="7" t="s">
        <v>81</v>
      </c>
      <c r="I1231" s="7" t="s">
        <v>92</v>
      </c>
      <c r="J1231" s="7" t="s">
        <v>153</v>
      </c>
      <c r="K1231" s="7" t="s">
        <v>116</v>
      </c>
      <c r="L1231" s="7" t="s">
        <v>117</v>
      </c>
      <c r="M1231" s="7" t="s">
        <v>97</v>
      </c>
      <c r="N1231" s="7" t="s">
        <v>119</v>
      </c>
      <c r="O1231" s="7" t="s">
        <v>154</v>
      </c>
      <c r="P1231" s="7" t="s">
        <v>91</v>
      </c>
      <c r="Q1231" s="7" t="s">
        <v>271</v>
      </c>
      <c r="R1231" s="7" t="s">
        <v>232</v>
      </c>
      <c r="S1231" s="7" t="s">
        <v>144</v>
      </c>
      <c r="T1231" s="7" t="s">
        <v>182</v>
      </c>
      <c r="U1231" s="7" t="s">
        <v>91</v>
      </c>
      <c r="V1231" s="7" t="s">
        <v>97</v>
      </c>
      <c r="W1231" s="7" t="s">
        <v>93</v>
      </c>
      <c r="X1231" s="7" t="s">
        <v>183</v>
      </c>
      <c r="Y1231" s="7" t="n">
        <v>0</v>
      </c>
      <c r="Z1231" s="7" t="n">
        <v>1</v>
      </c>
      <c r="AA1231" s="7" t="str">
        <f aca="false">IF(Y1231&gt;Z1231,"Win",IF(Y1231&lt;Z1231,"Loss","Draw"))</f>
        <v>Loss</v>
      </c>
      <c r="AB1231" s="7" t="s">
        <v>99</v>
      </c>
      <c r="AC1231" s="7" t="s">
        <v>99</v>
      </c>
      <c r="AD1231" s="7" t="s">
        <v>160</v>
      </c>
      <c r="AE1231" s="7" t="s">
        <v>343</v>
      </c>
      <c r="AF1231" s="7" t="str">
        <f aca="false">IF(AD1231&lt;AE1231,AD1231,AE1231)</f>
        <v>Barbarian Barrel, Cannon Cart, Goblinstein, Lightning, Minions, Mortar, Royal Ghost, Skeletons</v>
      </c>
      <c r="AG1231" s="7" t="str">
        <f aca="false">IF(AD1231&lt;AE1231,AE1231,AD1231)</f>
        <v>Barbarian Barrel, Earthquake, Electro Spirit, Firecracker, Hog Rider, Mighty Miner, Skeletons, Tesla</v>
      </c>
      <c r="AH1231" s="7" t="str">
        <f aca="false">IF(AD1231=AF1231,AA1231,IF(AA1231="Win","Loss",IF(AA1231="Loss","Win","Draw")))</f>
        <v>Loss</v>
      </c>
      <c r="AI1231" s="7" t="s">
        <v>102</v>
      </c>
    </row>
    <row r="1232" customFormat="false" ht="15" hidden="false" customHeight="true" outlineLevel="0" collapsed="false">
      <c r="A1232" s="7" t="s">
        <v>3230</v>
      </c>
      <c r="B1232" s="7" t="n">
        <v>2</v>
      </c>
      <c r="C1232" s="7" t="s">
        <v>876</v>
      </c>
      <c r="D1232" s="7" t="s">
        <v>877</v>
      </c>
      <c r="E1232" s="7" t="s">
        <v>1673</v>
      </c>
      <c r="F1232" s="7" t="s">
        <v>1674</v>
      </c>
      <c r="G1232" s="7" t="s">
        <v>807</v>
      </c>
      <c r="H1232" s="7" t="s">
        <v>408</v>
      </c>
      <c r="I1232" s="7" t="s">
        <v>107</v>
      </c>
      <c r="J1232" s="7" t="s">
        <v>141</v>
      </c>
      <c r="K1232" s="7" t="s">
        <v>84</v>
      </c>
      <c r="L1232" s="7" t="s">
        <v>87</v>
      </c>
      <c r="M1232" s="7" t="s">
        <v>111</v>
      </c>
      <c r="N1232" s="7" t="s">
        <v>128</v>
      </c>
      <c r="O1232" s="7" t="s">
        <v>144</v>
      </c>
      <c r="P1232" s="7" t="s">
        <v>88</v>
      </c>
      <c r="Q1232" s="7" t="s">
        <v>116</v>
      </c>
      <c r="R1232" s="7" t="s">
        <v>153</v>
      </c>
      <c r="S1232" s="7" t="s">
        <v>92</v>
      </c>
      <c r="T1232" s="7" t="s">
        <v>117</v>
      </c>
      <c r="U1232" s="7" t="s">
        <v>154</v>
      </c>
      <c r="V1232" s="7" t="s">
        <v>119</v>
      </c>
      <c r="W1232" s="7" t="s">
        <v>167</v>
      </c>
      <c r="X1232" s="7" t="s">
        <v>87</v>
      </c>
      <c r="Y1232" s="7" t="n">
        <v>0</v>
      </c>
      <c r="Z1232" s="7" t="n">
        <v>1</v>
      </c>
      <c r="AA1232" s="7" t="str">
        <f aca="false">IF(Y1232&gt;Z1232,"Win",IF(Y1232&lt;Z1232,"Loss","Draw"))</f>
        <v>Loss</v>
      </c>
      <c r="AB1232" s="7" t="s">
        <v>99</v>
      </c>
      <c r="AC1232" s="7" t="s">
        <v>99</v>
      </c>
      <c r="AD1232" s="7" t="s">
        <v>417</v>
      </c>
      <c r="AE1232" s="7" t="s">
        <v>1951</v>
      </c>
      <c r="AF1232" s="7" t="str">
        <f aca="false">IF(AD1232&lt;AE1232,AD1232,AE1232)</f>
        <v>Berserker, Cannon Cart, Goblinstein, Lightning, Minions, Mortar, Royal Ghost, The Log</v>
      </c>
      <c r="AG1232" s="7" t="str">
        <f aca="false">IF(AD1232&lt;AE1232,AE1232,AD1232)</f>
        <v>Berserker, Fire Spirit, Giant Snowball, Goblin Drill, Knight, Magic Archer, Poison, Tesla</v>
      </c>
      <c r="AH1232" s="7" t="str">
        <f aca="false">IF(AD1232=AF1232,AA1232,IF(AA1232="Win","Loss",IF(AA1232="Loss","Win","Draw")))</f>
        <v>Win</v>
      </c>
      <c r="AI1232" s="7" t="s">
        <v>102</v>
      </c>
    </row>
    <row r="1233" customFormat="false" ht="15" hidden="false" customHeight="true" outlineLevel="0" collapsed="false">
      <c r="A1233" s="7" t="s">
        <v>3230</v>
      </c>
      <c r="B1233" s="7" t="n">
        <v>3</v>
      </c>
      <c r="C1233" s="7" t="s">
        <v>876</v>
      </c>
      <c r="D1233" s="7" t="s">
        <v>877</v>
      </c>
      <c r="E1233" s="7" t="s">
        <v>1673</v>
      </c>
      <c r="F1233" s="7" t="s">
        <v>1674</v>
      </c>
      <c r="G1233" s="7" t="s">
        <v>1952</v>
      </c>
      <c r="H1233" s="7" t="s">
        <v>408</v>
      </c>
      <c r="I1233" s="7" t="s">
        <v>176</v>
      </c>
      <c r="J1233" s="7" t="s">
        <v>175</v>
      </c>
      <c r="K1233" s="7" t="s">
        <v>142</v>
      </c>
      <c r="L1233" s="7" t="s">
        <v>115</v>
      </c>
      <c r="M1233" s="7" t="s">
        <v>140</v>
      </c>
      <c r="N1233" s="7" t="s">
        <v>93</v>
      </c>
      <c r="O1233" s="7" t="s">
        <v>113</v>
      </c>
      <c r="P1233" s="7" t="s">
        <v>120</v>
      </c>
      <c r="Q1233" s="7" t="s">
        <v>107</v>
      </c>
      <c r="R1233" s="7" t="s">
        <v>141</v>
      </c>
      <c r="S1233" s="7" t="s">
        <v>84</v>
      </c>
      <c r="T1233" s="7" t="s">
        <v>88</v>
      </c>
      <c r="U1233" s="7" t="s">
        <v>170</v>
      </c>
      <c r="V1233" s="7" t="s">
        <v>128</v>
      </c>
      <c r="W1233" s="7" t="s">
        <v>111</v>
      </c>
      <c r="X1233" s="7" t="s">
        <v>115</v>
      </c>
      <c r="Y1233" s="7" t="n">
        <v>0</v>
      </c>
      <c r="Z1233" s="7" t="n">
        <v>1</v>
      </c>
      <c r="AA1233" s="7" t="str">
        <f aca="false">IF(Y1233&gt;Z1233,"Win",IF(Y1233&lt;Z1233,"Loss","Draw"))</f>
        <v>Loss</v>
      </c>
      <c r="AB1233" s="7" t="s">
        <v>99</v>
      </c>
      <c r="AC1233" s="7" t="s">
        <v>99</v>
      </c>
      <c r="AD1233" s="7" t="s">
        <v>1954</v>
      </c>
      <c r="AE1233" s="7" t="s">
        <v>1953</v>
      </c>
      <c r="AF1233" s="7" t="str">
        <f aca="false">IF(AD1233&lt;AE1233,AD1233,AE1233)</f>
        <v>Bomb Tower, Boss Bandit, Dart Goblin, Electro Spirit, Goblin Barrel, Goblins, Royal Delivery, Wall Breakers</v>
      </c>
      <c r="AG1233" s="7" t="str">
        <f aca="false">IF(AD1233&lt;AE1233,AE1233,AD1233)</f>
        <v>Cannon, Fire Spirit, Giant Snowball, Goblin Drill, Goblins, Knight, Magic Archer, Poison</v>
      </c>
      <c r="AH1233" s="7" t="str">
        <f aca="false">IF(AD1233=AF1233,AA1233,IF(AA1233="Win","Loss",IF(AA1233="Loss","Win","Draw")))</f>
        <v>Loss</v>
      </c>
      <c r="AI1233" s="7" t="s">
        <v>102</v>
      </c>
    </row>
    <row r="1234" customFormat="false" ht="15" hidden="false" customHeight="true" outlineLevel="0" collapsed="false">
      <c r="A1234" s="5" t="s">
        <v>3231</v>
      </c>
      <c r="B1234" s="5" t="n">
        <v>1</v>
      </c>
      <c r="C1234" s="5" t="s">
        <v>876</v>
      </c>
      <c r="D1234" s="5" t="s">
        <v>877</v>
      </c>
      <c r="E1234" s="5" t="s">
        <v>3232</v>
      </c>
      <c r="F1234" s="5" t="s">
        <v>3233</v>
      </c>
      <c r="G1234" s="5" t="s">
        <v>3234</v>
      </c>
      <c r="H1234" s="5" t="s">
        <v>81</v>
      </c>
      <c r="I1234" s="5" t="s">
        <v>84</v>
      </c>
      <c r="J1234" s="5" t="s">
        <v>115</v>
      </c>
      <c r="K1234" s="5" t="s">
        <v>107</v>
      </c>
      <c r="L1234" s="5" t="s">
        <v>130</v>
      </c>
      <c r="M1234" s="5" t="s">
        <v>111</v>
      </c>
      <c r="N1234" s="5" t="s">
        <v>109</v>
      </c>
      <c r="O1234" s="5" t="s">
        <v>144</v>
      </c>
      <c r="P1234" s="5" t="s">
        <v>88</v>
      </c>
      <c r="Q1234" s="5" t="s">
        <v>116</v>
      </c>
      <c r="R1234" s="5" t="s">
        <v>213</v>
      </c>
      <c r="S1234" s="5" t="s">
        <v>1087</v>
      </c>
      <c r="T1234" s="5" t="s">
        <v>112</v>
      </c>
      <c r="U1234" s="5" t="s">
        <v>655</v>
      </c>
      <c r="V1234" s="5" t="s">
        <v>227</v>
      </c>
      <c r="W1234" s="5" t="s">
        <v>118</v>
      </c>
      <c r="X1234" s="5" t="s">
        <v>226</v>
      </c>
      <c r="Y1234" s="5" t="n">
        <v>0</v>
      </c>
      <c r="Z1234" s="5" t="n">
        <v>1</v>
      </c>
      <c r="AA1234" s="5" t="str">
        <f aca="false">IF(Y1234&gt;Z1234,"Win",IF(Y1234&lt;Z1234,"Loss","Draw"))</f>
        <v>Loss</v>
      </c>
      <c r="AB1234" s="5" t="s">
        <v>98</v>
      </c>
      <c r="AC1234" s="5" t="s">
        <v>99</v>
      </c>
      <c r="AD1234" s="5" t="s">
        <v>315</v>
      </c>
      <c r="AE1234" s="5" t="s">
        <v>3235</v>
      </c>
      <c r="AF1234" s="5" t="str">
        <f aca="false">IF(AD1234&lt;AE1234,AD1234,AE1234)</f>
        <v>Arrows, Bowler, Goblin Gang, Miner, Minion Horde, Mortar, Mother Witch, Rascals</v>
      </c>
      <c r="AG1234" s="5" t="str">
        <f aca="false">IF(AD1234&lt;AE1234,AE1234,AD1234)</f>
        <v>Bomber, Fire Spirit, Giant Snowball, Goblin Drill, Goblins, Poison, Ronin, Tesla</v>
      </c>
      <c r="AH1234" s="5" t="str">
        <f aca="false">IF(AD1234=AF1234,AA1234,IF(AA1234="Win","Loss",IF(AA1234="Loss","Win","Draw")))</f>
        <v>Win</v>
      </c>
      <c r="AI1234" s="5" t="s">
        <v>123</v>
      </c>
    </row>
    <row r="1235" customFormat="false" ht="15" hidden="false" customHeight="true" outlineLevel="0" collapsed="false">
      <c r="A1235" s="5" t="s">
        <v>3231</v>
      </c>
      <c r="B1235" s="5" t="n">
        <v>2</v>
      </c>
      <c r="C1235" s="5" t="s">
        <v>876</v>
      </c>
      <c r="D1235" s="5" t="s">
        <v>877</v>
      </c>
      <c r="E1235" s="5" t="s">
        <v>3232</v>
      </c>
      <c r="F1235" s="5" t="s">
        <v>3233</v>
      </c>
      <c r="G1235" s="5" t="s">
        <v>3236</v>
      </c>
      <c r="H1235" s="5" t="s">
        <v>408</v>
      </c>
      <c r="I1235" s="5" t="s">
        <v>200</v>
      </c>
      <c r="J1235" s="5" t="s">
        <v>232</v>
      </c>
      <c r="K1235" s="5" t="s">
        <v>271</v>
      </c>
      <c r="L1235" s="5" t="s">
        <v>93</v>
      </c>
      <c r="M1235" s="5" t="s">
        <v>97</v>
      </c>
      <c r="N1235" s="5" t="s">
        <v>154</v>
      </c>
      <c r="O1235" s="5" t="s">
        <v>167</v>
      </c>
      <c r="P1235" s="5" t="s">
        <v>182</v>
      </c>
      <c r="Q1235" s="5" t="s">
        <v>128</v>
      </c>
      <c r="R1235" s="5" t="s">
        <v>145</v>
      </c>
      <c r="S1235" s="5" t="s">
        <v>115</v>
      </c>
      <c r="T1235" s="5" t="s">
        <v>336</v>
      </c>
      <c r="U1235" s="5" t="s">
        <v>365</v>
      </c>
      <c r="V1235" s="5" t="s">
        <v>94</v>
      </c>
      <c r="W1235" s="5" t="s">
        <v>596</v>
      </c>
      <c r="X1235" s="5" t="s">
        <v>130</v>
      </c>
      <c r="Y1235" s="5" t="n">
        <v>1</v>
      </c>
      <c r="Z1235" s="5" t="n">
        <v>0</v>
      </c>
      <c r="AA1235" s="5" t="str">
        <f aca="false">IF(Y1235&gt;Z1235,"Win",IF(Y1235&lt;Z1235,"Loss","Draw"))</f>
        <v>Win</v>
      </c>
      <c r="AB1235" s="5" t="s">
        <v>98</v>
      </c>
      <c r="AC1235" s="5" t="s">
        <v>99</v>
      </c>
      <c r="AD1235" s="5" t="s">
        <v>3237</v>
      </c>
      <c r="AE1235" s="5" t="s">
        <v>3238</v>
      </c>
      <c r="AF1235" s="5" t="str">
        <f aca="false">IF(AD1235&lt;AE1235,AD1235,AE1235)</f>
        <v>Balloon, Bomber, Electro Giant, Fireball, Goblins, Knight, Phoenix, Tornado</v>
      </c>
      <c r="AG1235" s="5" t="str">
        <f aca="false">IF(AD1235&lt;AE1235,AE1235,AD1235)</f>
        <v>Electro Spirit, Firecracker, Goblin Cage, Hog Rider, Lightning, Mighty Miner, Skeletons, The Log</v>
      </c>
      <c r="AH1235" s="5" t="str">
        <f aca="false">IF(AD1235=AF1235,AA1235,IF(AA1235="Win","Loss",IF(AA1235="Loss","Win","Draw")))</f>
        <v>Loss</v>
      </c>
      <c r="AI1235" s="5" t="s">
        <v>123</v>
      </c>
    </row>
    <row r="1236" customFormat="false" ht="15" hidden="false" customHeight="true" outlineLevel="0" collapsed="false">
      <c r="A1236" s="5" t="s">
        <v>3239</v>
      </c>
      <c r="B1236" s="5" t="n">
        <v>1</v>
      </c>
      <c r="C1236" s="5" t="s">
        <v>876</v>
      </c>
      <c r="D1236" s="5" t="s">
        <v>877</v>
      </c>
      <c r="E1236" s="5" t="s">
        <v>3240</v>
      </c>
      <c r="F1236" s="5" t="s">
        <v>3241</v>
      </c>
      <c r="G1236" s="5" t="s">
        <v>3242</v>
      </c>
      <c r="H1236" s="5" t="s">
        <v>408</v>
      </c>
      <c r="I1236" s="5" t="s">
        <v>144</v>
      </c>
      <c r="J1236" s="5" t="s">
        <v>181</v>
      </c>
      <c r="K1236" s="5" t="s">
        <v>168</v>
      </c>
      <c r="L1236" s="5" t="s">
        <v>146</v>
      </c>
      <c r="M1236" s="5" t="s">
        <v>97</v>
      </c>
      <c r="N1236" s="5" t="s">
        <v>93</v>
      </c>
      <c r="O1236" s="5" t="s">
        <v>154</v>
      </c>
      <c r="P1236" s="5" t="s">
        <v>91</v>
      </c>
      <c r="Q1236" s="5" t="s">
        <v>293</v>
      </c>
      <c r="R1236" s="5" t="s">
        <v>83</v>
      </c>
      <c r="S1236" s="5" t="s">
        <v>84</v>
      </c>
      <c r="T1236" s="5" t="s">
        <v>85</v>
      </c>
      <c r="U1236" s="5" t="s">
        <v>327</v>
      </c>
      <c r="V1236" s="5" t="s">
        <v>88</v>
      </c>
      <c r="W1236" s="5" t="s">
        <v>117</v>
      </c>
      <c r="X1236" s="5" t="s">
        <v>89</v>
      </c>
      <c r="Y1236" s="5" t="n">
        <v>1</v>
      </c>
      <c r="Z1236" s="5" t="n">
        <v>0</v>
      </c>
      <c r="AA1236" s="5" t="str">
        <f aca="false">IF(Y1236&gt;Z1236,"Win",IF(Y1236&lt;Z1236,"Loss","Draw"))</f>
        <v>Win</v>
      </c>
      <c r="AB1236" s="5" t="s">
        <v>98</v>
      </c>
      <c r="AC1236" s="5" t="s">
        <v>99</v>
      </c>
      <c r="AD1236" s="5" t="s">
        <v>518</v>
      </c>
      <c r="AE1236" s="5" t="s">
        <v>3243</v>
      </c>
      <c r="AF1236" s="5" t="str">
        <f aca="false">IF(AD1236&lt;AE1236,AD1236,AE1236)</f>
        <v>Barbarian Barrel, Electro Spirit, Lightning, Monk, Royal Hogs, Skeleton Dragons, Skeletons, Tesla</v>
      </c>
      <c r="AG1236" s="5" t="str">
        <f aca="false">IF(AD1236&lt;AE1236,AE1236,AD1236)</f>
        <v>Dark Prince, Furnace, Giant Skeleton, Giant Snowball, Goblin Hut, Graveyard, Minions, Poison</v>
      </c>
      <c r="AH1236" s="5" t="str">
        <f aca="false">IF(AD1236=AF1236,AA1236,IF(AA1236="Win","Loss",IF(AA1236="Loss","Win","Draw")))</f>
        <v>Win</v>
      </c>
      <c r="AI1236" s="5" t="s">
        <v>123</v>
      </c>
    </row>
    <row r="1237" customFormat="false" ht="15" hidden="false" customHeight="true" outlineLevel="0" collapsed="false">
      <c r="A1237" s="5" t="s">
        <v>3239</v>
      </c>
      <c r="B1237" s="5" t="n">
        <v>2</v>
      </c>
      <c r="C1237" s="5" t="s">
        <v>876</v>
      </c>
      <c r="D1237" s="5" t="s">
        <v>877</v>
      </c>
      <c r="E1237" s="5" t="s">
        <v>3240</v>
      </c>
      <c r="F1237" s="5" t="s">
        <v>3241</v>
      </c>
      <c r="G1237" s="5" t="s">
        <v>3244</v>
      </c>
      <c r="H1237" s="5" t="s">
        <v>408</v>
      </c>
      <c r="I1237" s="5" t="s">
        <v>225</v>
      </c>
      <c r="J1237" s="5" t="s">
        <v>141</v>
      </c>
      <c r="K1237" s="5" t="s">
        <v>140</v>
      </c>
      <c r="L1237" s="5" t="s">
        <v>111</v>
      </c>
      <c r="M1237" s="5" t="s">
        <v>226</v>
      </c>
      <c r="N1237" s="5" t="s">
        <v>87</v>
      </c>
      <c r="O1237" s="5" t="s">
        <v>113</v>
      </c>
      <c r="P1237" s="5" t="s">
        <v>120</v>
      </c>
      <c r="Q1237" s="5" t="s">
        <v>128</v>
      </c>
      <c r="R1237" s="5" t="s">
        <v>181</v>
      </c>
      <c r="S1237" s="5" t="s">
        <v>82</v>
      </c>
      <c r="T1237" s="5" t="s">
        <v>245</v>
      </c>
      <c r="U1237" s="5" t="s">
        <v>174</v>
      </c>
      <c r="V1237" s="5" t="s">
        <v>159</v>
      </c>
      <c r="W1237" s="5" t="s">
        <v>134</v>
      </c>
      <c r="X1237" s="5" t="s">
        <v>155</v>
      </c>
      <c r="Y1237" s="5" t="n">
        <v>1</v>
      </c>
      <c r="Z1237" s="5" t="n">
        <v>0</v>
      </c>
      <c r="AA1237" s="5" t="str">
        <f aca="false">IF(Y1237&gt;Z1237,"Win",IF(Y1237&lt;Z1237,"Loss","Draw"))</f>
        <v>Win</v>
      </c>
      <c r="AB1237" s="5" t="s">
        <v>98</v>
      </c>
      <c r="AC1237" s="5" t="s">
        <v>99</v>
      </c>
      <c r="AD1237" s="5" t="s">
        <v>228</v>
      </c>
      <c r="AE1237" s="5" t="s">
        <v>3245</v>
      </c>
      <c r="AF1237" s="5" t="str">
        <f aca="false">IF(AD1237&lt;AE1237,AD1237,AE1237)</f>
        <v>Archers, Elite Barbarians, Elixir Collector, Heal Spirit, Knight, Monk, Rage, Three Musketeers</v>
      </c>
      <c r="AG1237" s="5" t="str">
        <f aca="false">IF(AD1237&lt;AE1237,AE1237,AD1237)</f>
        <v>Bats, Berserker, Bomb Tower, Fire Spirit, Magic Archer, Miner, Royal Delivery, Wall Breakers</v>
      </c>
      <c r="AH1237" s="5" t="str">
        <f aca="false">IF(AD1237=AF1237,AA1237,IF(AA1237="Win","Loss",IF(AA1237="Loss","Win","Draw")))</f>
        <v>Loss</v>
      </c>
      <c r="AI1237" s="5" t="s">
        <v>123</v>
      </c>
    </row>
    <row r="1238" customFormat="false" ht="15" hidden="false" customHeight="true" outlineLevel="0" collapsed="false">
      <c r="A1238" s="5" t="s">
        <v>3246</v>
      </c>
      <c r="B1238" s="5" t="n">
        <v>1</v>
      </c>
      <c r="C1238" s="5" t="s">
        <v>876</v>
      </c>
      <c r="D1238" s="5" t="s">
        <v>877</v>
      </c>
      <c r="E1238" s="5" t="s">
        <v>2820</v>
      </c>
      <c r="F1238" s="5" t="s">
        <v>2821</v>
      </c>
      <c r="G1238" s="5" t="s">
        <v>3247</v>
      </c>
      <c r="H1238" s="5" t="s">
        <v>408</v>
      </c>
      <c r="I1238" s="5" t="s">
        <v>90</v>
      </c>
      <c r="J1238" s="5" t="s">
        <v>181</v>
      </c>
      <c r="K1238" s="5" t="s">
        <v>96</v>
      </c>
      <c r="L1238" s="5" t="s">
        <v>93</v>
      </c>
      <c r="M1238" s="5" t="s">
        <v>97</v>
      </c>
      <c r="N1238" s="5" t="s">
        <v>91</v>
      </c>
      <c r="O1238" s="5" t="s">
        <v>94</v>
      </c>
      <c r="P1238" s="5" t="s">
        <v>95</v>
      </c>
      <c r="Q1238" s="5" t="s">
        <v>210</v>
      </c>
      <c r="R1238" s="5" t="s">
        <v>115</v>
      </c>
      <c r="S1238" s="5" t="s">
        <v>92</v>
      </c>
      <c r="T1238" s="5" t="s">
        <v>231</v>
      </c>
      <c r="U1238" s="5" t="s">
        <v>293</v>
      </c>
      <c r="V1238" s="5" t="s">
        <v>147</v>
      </c>
      <c r="W1238" s="5" t="s">
        <v>135</v>
      </c>
      <c r="X1238" s="5" t="s">
        <v>94</v>
      </c>
      <c r="Y1238" s="5" t="n">
        <v>1</v>
      </c>
      <c r="Z1238" s="5" t="n">
        <v>0</v>
      </c>
      <c r="AA1238" s="5" t="str">
        <f aca="false">IF(Y1238&gt;Z1238,"Win",IF(Y1238&lt;Z1238,"Loss","Draw"))</f>
        <v>Win</v>
      </c>
      <c r="AB1238" s="5" t="s">
        <v>98</v>
      </c>
      <c r="AC1238" s="5" t="s">
        <v>99</v>
      </c>
      <c r="AD1238" s="5" t="s">
        <v>765</v>
      </c>
      <c r="AE1238" s="5" t="s">
        <v>1419</v>
      </c>
      <c r="AF1238" s="5" t="str">
        <f aca="false">IF(AD1238&lt;AE1238,AD1238,AE1238)</f>
        <v>Barbarian Barrel, Electro Spirit, Fireball, Fisherman, Hunter, Monk, Royal Giant, Skeletons</v>
      </c>
      <c r="AG1238" s="5" t="str">
        <f aca="false">IF(AD1238&lt;AE1238,AE1238,AD1238)</f>
        <v>Fireball, Furnace, Goblins, Mega Knight, Ram Rider, Royal Ghost, Spirit Empress, Zap</v>
      </c>
      <c r="AH1238" s="5" t="str">
        <f aca="false">IF(AD1238=AF1238,AA1238,IF(AA1238="Win","Loss",IF(AA1238="Loss","Win","Draw")))</f>
        <v>Win</v>
      </c>
      <c r="AI1238" s="5" t="s">
        <v>123</v>
      </c>
    </row>
    <row r="1239" customFormat="false" ht="15" hidden="false" customHeight="true" outlineLevel="0" collapsed="false">
      <c r="A1239" s="5" t="s">
        <v>3246</v>
      </c>
      <c r="B1239" s="5" t="n">
        <v>2</v>
      </c>
      <c r="C1239" s="5" t="s">
        <v>876</v>
      </c>
      <c r="D1239" s="5" t="s">
        <v>877</v>
      </c>
      <c r="E1239" s="5" t="s">
        <v>2820</v>
      </c>
      <c r="F1239" s="5" t="s">
        <v>2821</v>
      </c>
      <c r="G1239" s="5" t="s">
        <v>1975</v>
      </c>
      <c r="H1239" s="5" t="s">
        <v>408</v>
      </c>
      <c r="I1239" s="5" t="s">
        <v>144</v>
      </c>
      <c r="J1239" s="5" t="s">
        <v>83</v>
      </c>
      <c r="K1239" s="5" t="s">
        <v>168</v>
      </c>
      <c r="L1239" s="5" t="s">
        <v>146</v>
      </c>
      <c r="M1239" s="5" t="s">
        <v>143</v>
      </c>
      <c r="N1239" s="5" t="s">
        <v>110</v>
      </c>
      <c r="O1239" s="5" t="s">
        <v>154</v>
      </c>
      <c r="P1239" s="5" t="s">
        <v>167</v>
      </c>
      <c r="Q1239" s="5" t="s">
        <v>239</v>
      </c>
      <c r="R1239" s="5" t="s">
        <v>199</v>
      </c>
      <c r="S1239" s="5" t="s">
        <v>97</v>
      </c>
      <c r="T1239" s="5" t="s">
        <v>393</v>
      </c>
      <c r="U1239" s="5" t="s">
        <v>146</v>
      </c>
      <c r="V1239" s="5" t="s">
        <v>227</v>
      </c>
      <c r="W1239" s="5" t="s">
        <v>112</v>
      </c>
      <c r="X1239" s="5" t="s">
        <v>109</v>
      </c>
      <c r="Y1239" s="5" t="n">
        <v>1</v>
      </c>
      <c r="Z1239" s="5" t="n">
        <v>0</v>
      </c>
      <c r="AA1239" s="5" t="str">
        <f aca="false">IF(Y1239&gt;Z1239,"Win",IF(Y1239&lt;Z1239,"Loss","Draw"))</f>
        <v>Win</v>
      </c>
      <c r="AB1239" s="5" t="s">
        <v>98</v>
      </c>
      <c r="AC1239" s="5" t="s">
        <v>99</v>
      </c>
      <c r="AD1239" s="5" t="s">
        <v>3248</v>
      </c>
      <c r="AE1239" s="5" t="s">
        <v>3249</v>
      </c>
      <c r="AF1239" s="5" t="str">
        <f aca="false">IF(AD1239&lt;AE1239,AD1239,AE1239)</f>
        <v>Arrows, Battle Ram, Electro Wizard, Golden Knight, Mother Witch, Ronin, Skeleton Dragons, Skeletons</v>
      </c>
      <c r="AG1239" s="5" t="str">
        <f aca="false">IF(AD1239&lt;AE1239,AE1239,AD1239)</f>
        <v>Dark Prince, Guards, Ice Spirit, Lightning, Royal Hogs, Skeleton Dragons, Tesla, The Log</v>
      </c>
      <c r="AH1239" s="5" t="str">
        <f aca="false">IF(AD1239=AF1239,AA1239,IF(AA1239="Win","Loss",IF(AA1239="Loss","Win","Draw")))</f>
        <v>Loss</v>
      </c>
      <c r="AI1239" s="5" t="s">
        <v>123</v>
      </c>
    </row>
    <row r="1240" customFormat="false" ht="15" hidden="false" customHeight="true" outlineLevel="0" collapsed="false">
      <c r="A1240" s="5" t="s">
        <v>3250</v>
      </c>
      <c r="B1240" s="5" t="n">
        <v>1</v>
      </c>
      <c r="C1240" s="5" t="s">
        <v>876</v>
      </c>
      <c r="D1240" s="5" t="s">
        <v>877</v>
      </c>
      <c r="E1240" s="5" t="s">
        <v>3251</v>
      </c>
      <c r="F1240" s="5" t="s">
        <v>3252</v>
      </c>
      <c r="G1240" s="5" t="s">
        <v>3253</v>
      </c>
      <c r="H1240" s="5" t="s">
        <v>408</v>
      </c>
      <c r="I1240" s="5" t="s">
        <v>84</v>
      </c>
      <c r="J1240" s="5" t="s">
        <v>199</v>
      </c>
      <c r="K1240" s="5" t="s">
        <v>107</v>
      </c>
      <c r="L1240" s="5" t="s">
        <v>130</v>
      </c>
      <c r="M1240" s="5" t="s">
        <v>144</v>
      </c>
      <c r="N1240" s="5" t="s">
        <v>111</v>
      </c>
      <c r="O1240" s="5" t="s">
        <v>97</v>
      </c>
      <c r="P1240" s="5" t="s">
        <v>88</v>
      </c>
      <c r="Q1240" s="5" t="s">
        <v>200</v>
      </c>
      <c r="R1240" s="5" t="s">
        <v>199</v>
      </c>
      <c r="S1240" s="5" t="s">
        <v>169</v>
      </c>
      <c r="T1240" s="5" t="s">
        <v>336</v>
      </c>
      <c r="U1240" s="5" t="s">
        <v>154</v>
      </c>
      <c r="V1240" s="5" t="s">
        <v>91</v>
      </c>
      <c r="W1240" s="5" t="s">
        <v>191</v>
      </c>
      <c r="X1240" s="5" t="s">
        <v>136</v>
      </c>
      <c r="Y1240" s="5" t="n">
        <v>1</v>
      </c>
      <c r="Z1240" s="5" t="n">
        <v>0</v>
      </c>
      <c r="AA1240" s="5" t="str">
        <f aca="false">IF(Y1240&gt;Z1240,"Win",IF(Y1240&lt;Z1240,"Loss","Draw"))</f>
        <v>Win</v>
      </c>
      <c r="AB1240" s="5" t="s">
        <v>98</v>
      </c>
      <c r="AC1240" s="5" t="s">
        <v>99</v>
      </c>
      <c r="AD1240" s="5" t="s">
        <v>904</v>
      </c>
      <c r="AE1240" s="5" t="s">
        <v>778</v>
      </c>
      <c r="AF1240" s="5" t="str">
        <f aca="false">IF(AD1240&lt;AE1240,AD1240,AE1240)</f>
        <v>Baby Dragon, Barbarian Barrel, Goblin Cage, Golden Knight, Golem, Ice Wizard, Lightning, Tornado</v>
      </c>
      <c r="AG1240" s="5" t="str">
        <f aca="false">IF(AD1240&lt;AE1240,AE1240,AD1240)</f>
        <v>Bomber, Fire Spirit, Giant Snowball, Goblin Drill, Golden Knight, Poison, Skeletons, Tesla</v>
      </c>
      <c r="AH1240" s="5" t="str">
        <f aca="false">IF(AD1240=AF1240,AA1240,IF(AA1240="Win","Loss",IF(AA1240="Loss","Win","Draw")))</f>
        <v>Loss</v>
      </c>
      <c r="AI1240" s="5" t="s">
        <v>123</v>
      </c>
    </row>
    <row r="1241" customFormat="false" ht="15" hidden="false" customHeight="true" outlineLevel="0" collapsed="false">
      <c r="A1241" s="5" t="s">
        <v>3250</v>
      </c>
      <c r="B1241" s="5" t="n">
        <v>2</v>
      </c>
      <c r="C1241" s="5" t="s">
        <v>876</v>
      </c>
      <c r="D1241" s="5" t="s">
        <v>877</v>
      </c>
      <c r="E1241" s="5" t="s">
        <v>3251</v>
      </c>
      <c r="F1241" s="5" t="s">
        <v>3252</v>
      </c>
      <c r="G1241" s="5" t="s">
        <v>3254</v>
      </c>
      <c r="H1241" s="5" t="s">
        <v>408</v>
      </c>
      <c r="I1241" s="5" t="s">
        <v>209</v>
      </c>
      <c r="J1241" s="5" t="s">
        <v>83</v>
      </c>
      <c r="K1241" s="5" t="s">
        <v>116</v>
      </c>
      <c r="L1241" s="5" t="s">
        <v>182</v>
      </c>
      <c r="M1241" s="5" t="s">
        <v>87</v>
      </c>
      <c r="N1241" s="5" t="s">
        <v>93</v>
      </c>
      <c r="O1241" s="5" t="s">
        <v>94</v>
      </c>
      <c r="P1241" s="5" t="s">
        <v>167</v>
      </c>
      <c r="Q1241" s="5" t="s">
        <v>210</v>
      </c>
      <c r="R1241" s="5" t="s">
        <v>141</v>
      </c>
      <c r="S1241" s="5" t="s">
        <v>144</v>
      </c>
      <c r="T1241" s="5" t="s">
        <v>87</v>
      </c>
      <c r="U1241" s="5" t="s">
        <v>167</v>
      </c>
      <c r="V1241" s="5" t="s">
        <v>93</v>
      </c>
      <c r="W1241" s="5" t="s">
        <v>94</v>
      </c>
      <c r="X1241" s="5" t="s">
        <v>182</v>
      </c>
      <c r="Y1241" s="5" t="n">
        <v>0</v>
      </c>
      <c r="Z1241" s="5" t="n">
        <v>1</v>
      </c>
      <c r="AA1241" s="5" t="str">
        <f aca="false">IF(Y1241&gt;Z1241,"Win",IF(Y1241&lt;Z1241,"Loss","Draw"))</f>
        <v>Loss</v>
      </c>
      <c r="AB1241" s="5" t="s">
        <v>98</v>
      </c>
      <c r="AC1241" s="5" t="s">
        <v>99</v>
      </c>
      <c r="AD1241" s="5" t="s">
        <v>3255</v>
      </c>
      <c r="AE1241" s="5" t="s">
        <v>3256</v>
      </c>
      <c r="AF1241" s="5" t="str">
        <f aca="false">IF(AD1241&lt;AE1241,AD1241,AE1241)</f>
        <v>Berserker, Dark Prince, Electro Spirit, Fireball, Hog Rider, Mortar, Musketeer, The Log</v>
      </c>
      <c r="AG1241" s="5" t="str">
        <f aca="false">IF(AD1241&lt;AE1241,AE1241,AD1241)</f>
        <v>Berserker, Electro Spirit, Fireball, Hog Rider, Magic Archer, Mega Knight, Tesla, The Log</v>
      </c>
      <c r="AH1241" s="5" t="str">
        <f aca="false">IF(AD1241=AF1241,AA1241,IF(AA1241="Win","Loss",IF(AA1241="Loss","Win","Draw")))</f>
        <v>Loss</v>
      </c>
      <c r="AI1241" s="5" t="s">
        <v>123</v>
      </c>
    </row>
    <row r="1242" customFormat="false" ht="15" hidden="false" customHeight="true" outlineLevel="0" collapsed="false">
      <c r="A1242" s="5" t="s">
        <v>3250</v>
      </c>
      <c r="B1242" s="5" t="n">
        <v>3</v>
      </c>
      <c r="C1242" s="5" t="s">
        <v>876</v>
      </c>
      <c r="D1242" s="5" t="s">
        <v>877</v>
      </c>
      <c r="E1242" s="5" t="s">
        <v>3251</v>
      </c>
      <c r="F1242" s="5" t="s">
        <v>3252</v>
      </c>
      <c r="G1242" s="5" t="s">
        <v>3257</v>
      </c>
      <c r="H1242" s="5" t="s">
        <v>408</v>
      </c>
      <c r="I1242" s="5" t="s">
        <v>142</v>
      </c>
      <c r="J1242" s="5" t="s">
        <v>115</v>
      </c>
      <c r="K1242" s="5" t="s">
        <v>176</v>
      </c>
      <c r="L1242" s="5" t="s">
        <v>433</v>
      </c>
      <c r="M1242" s="5" t="s">
        <v>143</v>
      </c>
      <c r="N1242" s="5" t="s">
        <v>109</v>
      </c>
      <c r="O1242" s="5" t="s">
        <v>113</v>
      </c>
      <c r="P1242" s="5" t="s">
        <v>120</v>
      </c>
      <c r="Q1242" s="5" t="s">
        <v>116</v>
      </c>
      <c r="R1242" s="5" t="s">
        <v>153</v>
      </c>
      <c r="S1242" s="5" t="s">
        <v>195</v>
      </c>
      <c r="T1242" s="5" t="s">
        <v>655</v>
      </c>
      <c r="U1242" s="5" t="s">
        <v>227</v>
      </c>
      <c r="V1242" s="5" t="s">
        <v>112</v>
      </c>
      <c r="W1242" s="5" t="s">
        <v>114</v>
      </c>
      <c r="X1242" s="5" t="s">
        <v>86</v>
      </c>
      <c r="Y1242" s="5" t="n">
        <v>0</v>
      </c>
      <c r="Z1242" s="5" t="n">
        <v>1</v>
      </c>
      <c r="AA1242" s="5" t="str">
        <f aca="false">IF(Y1242&gt;Z1242,"Win",IF(Y1242&lt;Z1242,"Loss","Draw"))</f>
        <v>Loss</v>
      </c>
      <c r="AB1242" s="5" t="s">
        <v>98</v>
      </c>
      <c r="AC1242" s="5" t="s">
        <v>99</v>
      </c>
      <c r="AD1242" s="5" t="s">
        <v>3258</v>
      </c>
      <c r="AE1242" s="5" t="s">
        <v>3259</v>
      </c>
      <c r="AF1242" s="5" t="str">
        <f aca="false">IF(AD1242&lt;AE1242,AD1242,AE1242)</f>
        <v>Arrows, Goblin Demolisher, Goblin Gang, Goblinstein, Inferno Dragon, Mortar, Mother Witch, Skeleton Barrel</v>
      </c>
      <c r="AG1242" s="5" t="str">
        <f aca="false">IF(AD1242&lt;AE1242,AE1242,AD1242)</f>
        <v>Bomb Tower, Dart Goblin, Goblin Barrel, Goblins, Ice Spirit, Princess, Ronin, Royal Delivery</v>
      </c>
      <c r="AH1242" s="5" t="str">
        <f aca="false">IF(AD1242=AF1242,AA1242,IF(AA1242="Win","Loss",IF(AA1242="Loss","Win","Draw")))</f>
        <v>Win</v>
      </c>
      <c r="AI1242" s="5" t="s">
        <v>123</v>
      </c>
    </row>
    <row r="1243" customFormat="false" ht="15" hidden="false" customHeight="true" outlineLevel="0" collapsed="false">
      <c r="A1243" s="5" t="s">
        <v>3260</v>
      </c>
      <c r="B1243" s="5" t="n">
        <v>1</v>
      </c>
      <c r="C1243" s="5" t="s">
        <v>876</v>
      </c>
      <c r="D1243" s="5" t="s">
        <v>877</v>
      </c>
      <c r="E1243" s="5" t="s">
        <v>1964</v>
      </c>
      <c r="F1243" s="5" t="s">
        <v>1965</v>
      </c>
      <c r="G1243" s="5" t="s">
        <v>3261</v>
      </c>
      <c r="H1243" s="5" t="s">
        <v>81</v>
      </c>
      <c r="I1243" s="5" t="s">
        <v>225</v>
      </c>
      <c r="J1243" s="5" t="s">
        <v>141</v>
      </c>
      <c r="K1243" s="5" t="s">
        <v>140</v>
      </c>
      <c r="L1243" s="5" t="s">
        <v>111</v>
      </c>
      <c r="M1243" s="5" t="s">
        <v>226</v>
      </c>
      <c r="N1243" s="5" t="s">
        <v>87</v>
      </c>
      <c r="O1243" s="5" t="s">
        <v>113</v>
      </c>
      <c r="P1243" s="5" t="s">
        <v>120</v>
      </c>
      <c r="Q1243" s="5" t="s">
        <v>239</v>
      </c>
      <c r="R1243" s="5" t="s">
        <v>199</v>
      </c>
      <c r="S1243" s="5" t="s">
        <v>210</v>
      </c>
      <c r="T1243" s="5" t="s">
        <v>240</v>
      </c>
      <c r="U1243" s="5" t="s">
        <v>227</v>
      </c>
      <c r="V1243" s="5" t="s">
        <v>92</v>
      </c>
      <c r="W1243" s="5" t="s">
        <v>202</v>
      </c>
      <c r="X1243" s="5" t="s">
        <v>112</v>
      </c>
      <c r="Y1243" s="5" t="n">
        <v>0</v>
      </c>
      <c r="Z1243" s="5" t="n">
        <v>1</v>
      </c>
      <c r="AA1243" s="5" t="str">
        <f aca="false">IF(Y1243&gt;Z1243,"Win",IF(Y1243&lt;Z1243,"Loss","Draw"))</f>
        <v>Loss</v>
      </c>
      <c r="AB1243" s="5" t="s">
        <v>98</v>
      </c>
      <c r="AC1243" s="5" t="s">
        <v>99</v>
      </c>
      <c r="AD1243" s="5" t="s">
        <v>228</v>
      </c>
      <c r="AE1243" s="5" t="s">
        <v>2119</v>
      </c>
      <c r="AF1243" s="5" t="str">
        <f aca="false">IF(AD1243&lt;AE1243,AD1243,AE1243)</f>
        <v>Arrows, Bandit, Battle Ram, Golden Knight, Mega Knight, Mother Witch, Royal Ghost, Zappies</v>
      </c>
      <c r="AG1243" s="5" t="str">
        <f aca="false">IF(AD1243&lt;AE1243,AE1243,AD1243)</f>
        <v>Bats, Berserker, Bomb Tower, Fire Spirit, Magic Archer, Miner, Royal Delivery, Wall Breakers</v>
      </c>
      <c r="AH1243" s="5" t="str">
        <f aca="false">IF(AD1243=AF1243,AA1243,IF(AA1243="Win","Loss",IF(AA1243="Loss","Win","Draw")))</f>
        <v>Win</v>
      </c>
      <c r="AI1243" s="5" t="s">
        <v>123</v>
      </c>
    </row>
    <row r="1244" customFormat="false" ht="15" hidden="false" customHeight="true" outlineLevel="0" collapsed="false">
      <c r="A1244" s="5" t="s">
        <v>3260</v>
      </c>
      <c r="B1244" s="5" t="n">
        <v>2</v>
      </c>
      <c r="C1244" s="5" t="s">
        <v>876</v>
      </c>
      <c r="D1244" s="5" t="s">
        <v>877</v>
      </c>
      <c r="E1244" s="5" t="s">
        <v>1964</v>
      </c>
      <c r="F1244" s="5" t="s">
        <v>1965</v>
      </c>
      <c r="G1244" s="5" t="s">
        <v>3262</v>
      </c>
      <c r="H1244" s="5" t="s">
        <v>81</v>
      </c>
      <c r="I1244" s="5" t="s">
        <v>82</v>
      </c>
      <c r="J1244" s="5" t="s">
        <v>83</v>
      </c>
      <c r="K1244" s="5" t="s">
        <v>84</v>
      </c>
      <c r="L1244" s="5" t="s">
        <v>85</v>
      </c>
      <c r="M1244" s="5" t="s">
        <v>143</v>
      </c>
      <c r="N1244" s="5" t="s">
        <v>86</v>
      </c>
      <c r="O1244" s="5" t="s">
        <v>89</v>
      </c>
      <c r="P1244" s="5" t="s">
        <v>88</v>
      </c>
      <c r="Q1244" s="5" t="s">
        <v>375</v>
      </c>
      <c r="R1244" s="5" t="s">
        <v>145</v>
      </c>
      <c r="S1244" s="5" t="s">
        <v>135</v>
      </c>
      <c r="T1244" s="5" t="s">
        <v>226</v>
      </c>
      <c r="U1244" s="5" t="s">
        <v>109</v>
      </c>
      <c r="V1244" s="5" t="s">
        <v>87</v>
      </c>
      <c r="W1244" s="5" t="s">
        <v>336</v>
      </c>
      <c r="X1244" s="5" t="s">
        <v>113</v>
      </c>
      <c r="Y1244" s="5" t="n">
        <v>1</v>
      </c>
      <c r="Z1244" s="5" t="n">
        <v>0</v>
      </c>
      <c r="AA1244" s="5" t="str">
        <f aca="false">IF(Y1244&gt;Z1244,"Win",IF(Y1244&lt;Z1244,"Loss","Draw"))</f>
        <v>Win</v>
      </c>
      <c r="AB1244" s="5" t="s">
        <v>98</v>
      </c>
      <c r="AC1244" s="5" t="s">
        <v>99</v>
      </c>
      <c r="AD1244" s="5" t="s">
        <v>627</v>
      </c>
      <c r="AE1244" s="5" t="s">
        <v>562</v>
      </c>
      <c r="AF1244" s="5" t="str">
        <f aca="false">IF(AD1244&lt;AE1244,AD1244,AE1244)</f>
        <v>Archers, Dark Prince, Giant Snowball, Goblin Demolisher, Goblin Hut, Graveyard, Ice Spirit, Poison</v>
      </c>
      <c r="AG1244" s="5" t="str">
        <f aca="false">IF(AD1244&lt;AE1244,AE1244,AD1244)</f>
        <v>Balloon, Berserker, Bomb Tower, Executioner, Miner, Ronin, Tornado, Zap</v>
      </c>
      <c r="AH1244" s="5" t="str">
        <f aca="false">IF(AD1244=AF1244,AA1244,IF(AA1244="Win","Loss",IF(AA1244="Loss","Win","Draw")))</f>
        <v>Win</v>
      </c>
      <c r="AI1244" s="5" t="s">
        <v>123</v>
      </c>
    </row>
    <row r="1245" customFormat="false" ht="15" hidden="false" customHeight="true" outlineLevel="0" collapsed="false">
      <c r="A1245" s="5" t="s">
        <v>3260</v>
      </c>
      <c r="B1245" s="5" t="n">
        <v>3</v>
      </c>
      <c r="C1245" s="5" t="s">
        <v>876</v>
      </c>
      <c r="D1245" s="5" t="s">
        <v>877</v>
      </c>
      <c r="E1245" s="5" t="s">
        <v>1964</v>
      </c>
      <c r="F1245" s="5" t="s">
        <v>1965</v>
      </c>
      <c r="G1245" s="5" t="s">
        <v>3263</v>
      </c>
      <c r="H1245" s="5" t="s">
        <v>81</v>
      </c>
      <c r="I1245" s="5" t="s">
        <v>144</v>
      </c>
      <c r="J1245" s="5" t="s">
        <v>232</v>
      </c>
      <c r="K1245" s="5" t="s">
        <v>271</v>
      </c>
      <c r="L1245" s="5" t="s">
        <v>93</v>
      </c>
      <c r="M1245" s="5" t="s">
        <v>97</v>
      </c>
      <c r="N1245" s="5" t="s">
        <v>183</v>
      </c>
      <c r="O1245" s="5" t="s">
        <v>182</v>
      </c>
      <c r="P1245" s="5" t="s">
        <v>167</v>
      </c>
      <c r="Q1245" s="5" t="s">
        <v>412</v>
      </c>
      <c r="R1245" s="5" t="s">
        <v>180</v>
      </c>
      <c r="S1245" s="5" t="s">
        <v>169</v>
      </c>
      <c r="T1245" s="5" t="s">
        <v>231</v>
      </c>
      <c r="U1245" s="5" t="s">
        <v>132</v>
      </c>
      <c r="V1245" s="5" t="s">
        <v>83</v>
      </c>
      <c r="W1245" s="5" t="s">
        <v>94</v>
      </c>
      <c r="X1245" s="5" t="s">
        <v>93</v>
      </c>
      <c r="Y1245" s="5" t="n">
        <v>1</v>
      </c>
      <c r="Z1245" s="5" t="n">
        <v>0</v>
      </c>
      <c r="AA1245" s="5" t="str">
        <f aca="false">IF(Y1245&gt;Z1245,"Win",IF(Y1245&lt;Z1245,"Loss","Draw"))</f>
        <v>Win</v>
      </c>
      <c r="AB1245" s="5" t="s">
        <v>98</v>
      </c>
      <c r="AC1245" s="5" t="s">
        <v>99</v>
      </c>
      <c r="AD1245" s="5" t="s">
        <v>272</v>
      </c>
      <c r="AE1245" s="5" t="s">
        <v>3264</v>
      </c>
      <c r="AF1245" s="5" t="str">
        <f aca="false">IF(AD1245&lt;AE1245,AD1245,AE1245)</f>
        <v>Baby Dragon, Dark Prince, Electro Spirit, Fireball, Lumberjack, P.E.K.K.A, Ram Rider, Wizard</v>
      </c>
      <c r="AG1245" s="5" t="str">
        <f aca="false">IF(AD1245&lt;AE1245,AE1245,AD1245)</f>
        <v>Earthquake, Electro Spirit, Firecracker, Hog Rider, Mighty Miner, Skeletons, Tesla, The Log</v>
      </c>
      <c r="AH1245" s="5" t="str">
        <f aca="false">IF(AD1245=AF1245,AA1245,IF(AA1245="Win","Loss",IF(AA1245="Loss","Win","Draw")))</f>
        <v>Loss</v>
      </c>
      <c r="AI1245" s="5" t="s">
        <v>123</v>
      </c>
    </row>
    <row r="1246" customFormat="false" ht="16.5" hidden="false" customHeight="true" outlineLevel="0" collapsed="false">
      <c r="A1246" s="5" t="s">
        <v>3265</v>
      </c>
      <c r="B1246" s="5" t="n">
        <v>1</v>
      </c>
      <c r="C1246" s="5" t="s">
        <v>876</v>
      </c>
      <c r="D1246" s="5" t="s">
        <v>877</v>
      </c>
      <c r="E1246" s="6" t="s">
        <v>3266</v>
      </c>
      <c r="F1246" s="5" t="s">
        <v>3267</v>
      </c>
      <c r="G1246" s="5" t="s">
        <v>3268</v>
      </c>
      <c r="H1246" s="5" t="s">
        <v>408</v>
      </c>
      <c r="I1246" s="5" t="s">
        <v>200</v>
      </c>
      <c r="J1246" s="5" t="s">
        <v>199</v>
      </c>
      <c r="K1246" s="5" t="s">
        <v>169</v>
      </c>
      <c r="L1246" s="5" t="s">
        <v>136</v>
      </c>
      <c r="M1246" s="5" t="s">
        <v>191</v>
      </c>
      <c r="N1246" s="5" t="s">
        <v>154</v>
      </c>
      <c r="O1246" s="5" t="s">
        <v>336</v>
      </c>
      <c r="P1246" s="5" t="s">
        <v>91</v>
      </c>
      <c r="Q1246" s="5" t="s">
        <v>140</v>
      </c>
      <c r="R1246" s="5" t="s">
        <v>141</v>
      </c>
      <c r="S1246" s="5" t="s">
        <v>142</v>
      </c>
      <c r="T1246" s="5" t="s">
        <v>87</v>
      </c>
      <c r="U1246" s="5" t="s">
        <v>111</v>
      </c>
      <c r="V1246" s="5" t="s">
        <v>143</v>
      </c>
      <c r="W1246" s="5" t="s">
        <v>120</v>
      </c>
      <c r="X1246" s="5" t="s">
        <v>144</v>
      </c>
      <c r="Y1246" s="5" t="n">
        <v>0</v>
      </c>
      <c r="Z1246" s="5" t="n">
        <v>1</v>
      </c>
      <c r="AA1246" s="5" t="str">
        <f aca="false">IF(Y1246&gt;Z1246,"Win",IF(Y1246&lt;Z1246,"Loss","Draw"))</f>
        <v>Loss</v>
      </c>
      <c r="AB1246" s="5" t="s">
        <v>98</v>
      </c>
      <c r="AC1246" s="5" t="s">
        <v>99</v>
      </c>
      <c r="AD1246" s="5" t="s">
        <v>778</v>
      </c>
      <c r="AE1246" s="5" t="s">
        <v>150</v>
      </c>
      <c r="AF1246" s="5" t="str">
        <f aca="false">IF(AD1246&lt;AE1246,AD1246,AE1246)</f>
        <v>Baby Dragon, Barbarian Barrel, Goblin Cage, Golden Knight, Golem, Ice Wizard, Lightning, Tornado</v>
      </c>
      <c r="AG1246" s="5" t="str">
        <f aca="false">IF(AD1246&lt;AE1246,AE1246,AD1246)</f>
        <v>Berserker, Fire Spirit, Goblin Barrel, Ice Spirit, Magic Archer, Royal Delivery, Tesla, Wall Breakers</v>
      </c>
      <c r="AH1246" s="5" t="str">
        <f aca="false">IF(AD1246=AF1246,AA1246,IF(AA1246="Win","Loss",IF(AA1246="Loss","Win","Draw")))</f>
        <v>Loss</v>
      </c>
      <c r="AI1246" s="5" t="s">
        <v>123</v>
      </c>
    </row>
    <row r="1247" customFormat="false" ht="16.5" hidden="false" customHeight="true" outlineLevel="0" collapsed="false">
      <c r="A1247" s="5" t="s">
        <v>3265</v>
      </c>
      <c r="B1247" s="5" t="n">
        <v>2</v>
      </c>
      <c r="C1247" s="5" t="s">
        <v>876</v>
      </c>
      <c r="D1247" s="5" t="s">
        <v>877</v>
      </c>
      <c r="E1247" s="6" t="s">
        <v>3266</v>
      </c>
      <c r="F1247" s="5" t="s">
        <v>3267</v>
      </c>
      <c r="G1247" s="5" t="s">
        <v>2638</v>
      </c>
      <c r="H1247" s="5" t="s">
        <v>251</v>
      </c>
      <c r="I1247" s="5" t="s">
        <v>84</v>
      </c>
      <c r="J1247" s="5" t="s">
        <v>83</v>
      </c>
      <c r="K1247" s="5" t="s">
        <v>107</v>
      </c>
      <c r="L1247" s="5" t="s">
        <v>144</v>
      </c>
      <c r="M1247" s="5" t="s">
        <v>88</v>
      </c>
      <c r="N1247" s="5" t="s">
        <v>130</v>
      </c>
      <c r="O1247" s="5" t="s">
        <v>111</v>
      </c>
      <c r="P1247" s="5" t="s">
        <v>97</v>
      </c>
      <c r="Q1247" s="5" t="s">
        <v>144</v>
      </c>
      <c r="R1247" s="5" t="s">
        <v>232</v>
      </c>
      <c r="S1247" s="5" t="s">
        <v>84</v>
      </c>
      <c r="T1247" s="5" t="s">
        <v>107</v>
      </c>
      <c r="U1247" s="5" t="s">
        <v>130</v>
      </c>
      <c r="V1247" s="5" t="s">
        <v>110</v>
      </c>
      <c r="W1247" s="5" t="s">
        <v>88</v>
      </c>
      <c r="X1247" s="5" t="s">
        <v>93</v>
      </c>
      <c r="Y1247" s="5" t="n">
        <v>2</v>
      </c>
      <c r="Z1247" s="5" t="n">
        <v>0</v>
      </c>
      <c r="AA1247" s="5" t="str">
        <f aca="false">IF(Y1247&gt;Z1247,"Win",IF(Y1247&lt;Z1247,"Loss","Draw"))</f>
        <v>Win</v>
      </c>
      <c r="AB1247" s="5" t="s">
        <v>98</v>
      </c>
      <c r="AC1247" s="5" t="s">
        <v>99</v>
      </c>
      <c r="AD1247" s="5" t="s">
        <v>3269</v>
      </c>
      <c r="AE1247" s="5" t="s">
        <v>3270</v>
      </c>
      <c r="AF1247" s="5" t="str">
        <f aca="false">IF(AD1247&lt;AE1247,AD1247,AE1247)</f>
        <v>Bomber, Dark Prince, Fire Spirit, Giant Snowball, Goblin Drill, Poison, Skeletons, Tesla</v>
      </c>
      <c r="AG1247" s="5" t="str">
        <f aca="false">IF(AD1247&lt;AE1247,AE1247,AD1247)</f>
        <v>Bomber, Electro Spirit, Giant Snowball, Goblin Drill, Guards, Mighty Miner, Poison, Tesla</v>
      </c>
      <c r="AH1247" s="5" t="str">
        <f aca="false">IF(AD1247=AF1247,AA1247,IF(AA1247="Win","Loss",IF(AA1247="Loss","Win","Draw")))</f>
        <v>Win</v>
      </c>
      <c r="AI1247" s="5" t="s">
        <v>123</v>
      </c>
    </row>
    <row r="1248" customFormat="false" ht="16.5" hidden="false" customHeight="true" outlineLevel="0" collapsed="false">
      <c r="A1248" s="5" t="s">
        <v>3265</v>
      </c>
      <c r="B1248" s="5" t="n">
        <v>3</v>
      </c>
      <c r="C1248" s="5" t="s">
        <v>876</v>
      </c>
      <c r="D1248" s="5" t="s">
        <v>877</v>
      </c>
      <c r="E1248" s="6" t="s">
        <v>3266</v>
      </c>
      <c r="F1248" s="5" t="s">
        <v>3267</v>
      </c>
      <c r="G1248" s="5" t="s">
        <v>3271</v>
      </c>
      <c r="H1248" s="5" t="s">
        <v>251</v>
      </c>
      <c r="I1248" s="5" t="s">
        <v>271</v>
      </c>
      <c r="J1248" s="5" t="s">
        <v>232</v>
      </c>
      <c r="K1248" s="5" t="s">
        <v>170</v>
      </c>
      <c r="L1248" s="5" t="s">
        <v>93</v>
      </c>
      <c r="M1248" s="5" t="s">
        <v>87</v>
      </c>
      <c r="N1248" s="5" t="s">
        <v>182</v>
      </c>
      <c r="O1248" s="5" t="s">
        <v>167</v>
      </c>
      <c r="P1248" s="5" t="s">
        <v>183</v>
      </c>
      <c r="Q1248" s="5" t="s">
        <v>168</v>
      </c>
      <c r="R1248" s="5" t="s">
        <v>83</v>
      </c>
      <c r="S1248" s="5" t="s">
        <v>82</v>
      </c>
      <c r="T1248" s="5" t="s">
        <v>97</v>
      </c>
      <c r="U1248" s="5" t="s">
        <v>91</v>
      </c>
      <c r="V1248" s="5" t="s">
        <v>170</v>
      </c>
      <c r="W1248" s="5" t="s">
        <v>94</v>
      </c>
      <c r="X1248" s="5" t="s">
        <v>146</v>
      </c>
      <c r="Y1248" s="5" t="n">
        <v>1</v>
      </c>
      <c r="Z1248" s="5" t="n">
        <v>0</v>
      </c>
      <c r="AA1248" s="5" t="str">
        <f aca="false">IF(Y1248&gt;Z1248,"Win",IF(Y1248&lt;Z1248,"Loss","Draw"))</f>
        <v>Win</v>
      </c>
      <c r="AB1248" s="5" t="s">
        <v>98</v>
      </c>
      <c r="AC1248" s="5" t="s">
        <v>99</v>
      </c>
      <c r="AD1248" s="5" t="s">
        <v>3272</v>
      </c>
      <c r="AE1248" s="5" t="s">
        <v>3273</v>
      </c>
      <c r="AF1248" s="5" t="str">
        <f aca="false">IF(AD1248&lt;AE1248,AD1248,AE1248)</f>
        <v>Archers, Barbarian Barrel, Cannon, Dark Prince, Fireball, Royal Hogs, Skeleton Dragons, Skeletons</v>
      </c>
      <c r="AG1248" s="5" t="str">
        <f aca="false">IF(AD1248&lt;AE1248,AE1248,AD1248)</f>
        <v>Berserker, Cannon, Earthquake, Electro Spirit, Firecracker, Hog Rider, Mighty Miner, The Log</v>
      </c>
      <c r="AH1248" s="5" t="str">
        <f aca="false">IF(AD1248=AF1248,AA1248,IF(AA1248="Win","Loss",IF(AA1248="Loss","Win","Draw")))</f>
        <v>Loss</v>
      </c>
      <c r="AI1248" s="5" t="s">
        <v>123</v>
      </c>
    </row>
    <row r="1249" customFormat="false" ht="15" hidden="false" customHeight="true" outlineLevel="0" collapsed="false">
      <c r="A1249" s="5" t="s">
        <v>3274</v>
      </c>
      <c r="B1249" s="5" t="n">
        <v>1</v>
      </c>
      <c r="C1249" s="5" t="s">
        <v>876</v>
      </c>
      <c r="D1249" s="5" t="s">
        <v>877</v>
      </c>
      <c r="E1249" s="5" t="s">
        <v>2179</v>
      </c>
      <c r="F1249" s="5" t="s">
        <v>2180</v>
      </c>
      <c r="G1249" s="5" t="s">
        <v>3275</v>
      </c>
      <c r="H1249" s="5" t="s">
        <v>408</v>
      </c>
      <c r="I1249" s="5" t="s">
        <v>107</v>
      </c>
      <c r="J1249" s="5" t="s">
        <v>199</v>
      </c>
      <c r="K1249" s="5" t="s">
        <v>84</v>
      </c>
      <c r="L1249" s="5" t="s">
        <v>97</v>
      </c>
      <c r="M1249" s="5" t="s">
        <v>130</v>
      </c>
      <c r="N1249" s="5" t="s">
        <v>111</v>
      </c>
      <c r="O1249" s="5" t="s">
        <v>144</v>
      </c>
      <c r="P1249" s="5" t="s">
        <v>88</v>
      </c>
      <c r="Q1249" s="5" t="s">
        <v>375</v>
      </c>
      <c r="R1249" s="5" t="s">
        <v>145</v>
      </c>
      <c r="S1249" s="5" t="s">
        <v>135</v>
      </c>
      <c r="T1249" s="5" t="s">
        <v>226</v>
      </c>
      <c r="U1249" s="5" t="s">
        <v>327</v>
      </c>
      <c r="V1249" s="5" t="s">
        <v>110</v>
      </c>
      <c r="W1249" s="5" t="s">
        <v>336</v>
      </c>
      <c r="X1249" s="5" t="s">
        <v>113</v>
      </c>
      <c r="Y1249" s="5" t="n">
        <v>1</v>
      </c>
      <c r="Z1249" s="5" t="n">
        <v>0</v>
      </c>
      <c r="AA1249" s="5" t="str">
        <f aca="false">IF(Y1249&gt;Z1249,"Win",IF(Y1249&lt;Z1249,"Loss","Draw"))</f>
        <v>Win</v>
      </c>
      <c r="AB1249" s="5" t="s">
        <v>98</v>
      </c>
      <c r="AC1249" s="5" t="s">
        <v>99</v>
      </c>
      <c r="AD1249" s="5" t="s">
        <v>904</v>
      </c>
      <c r="AE1249" s="5" t="s">
        <v>2301</v>
      </c>
      <c r="AF1249" s="5" t="str">
        <f aca="false">IF(AD1249&lt;AE1249,AD1249,AE1249)</f>
        <v>Balloon, Bomb Tower, Executioner, Giant Skeleton, Guards, Miner, Tornado, Zap</v>
      </c>
      <c r="AG1249" s="5" t="str">
        <f aca="false">IF(AD1249&lt;AE1249,AE1249,AD1249)</f>
        <v>Bomber, Fire Spirit, Giant Snowball, Goblin Drill, Golden Knight, Poison, Skeletons, Tesla</v>
      </c>
      <c r="AH1249" s="5" t="str">
        <f aca="false">IF(AD1249=AF1249,AA1249,IF(AA1249="Win","Loss",IF(AA1249="Loss","Win","Draw")))</f>
        <v>Loss</v>
      </c>
      <c r="AI1249" s="5" t="s">
        <v>123</v>
      </c>
    </row>
    <row r="1250" customFormat="false" ht="15" hidden="false" customHeight="true" outlineLevel="0" collapsed="false">
      <c r="A1250" s="5" t="s">
        <v>3274</v>
      </c>
      <c r="B1250" s="5" t="n">
        <v>2</v>
      </c>
      <c r="C1250" s="5" t="s">
        <v>876</v>
      </c>
      <c r="D1250" s="5" t="s">
        <v>877</v>
      </c>
      <c r="E1250" s="5" t="s">
        <v>2179</v>
      </c>
      <c r="F1250" s="5" t="s">
        <v>2180</v>
      </c>
      <c r="G1250" s="5" t="s">
        <v>3276</v>
      </c>
      <c r="H1250" s="5" t="s">
        <v>81</v>
      </c>
      <c r="I1250" s="5" t="s">
        <v>82</v>
      </c>
      <c r="J1250" s="5" t="s">
        <v>83</v>
      </c>
      <c r="K1250" s="5" t="s">
        <v>168</v>
      </c>
      <c r="L1250" s="5" t="s">
        <v>86</v>
      </c>
      <c r="M1250" s="5" t="s">
        <v>94</v>
      </c>
      <c r="N1250" s="5" t="s">
        <v>91</v>
      </c>
      <c r="O1250" s="5" t="s">
        <v>89</v>
      </c>
      <c r="P1250" s="5" t="s">
        <v>93</v>
      </c>
      <c r="Q1250" s="5" t="s">
        <v>239</v>
      </c>
      <c r="R1250" s="5" t="s">
        <v>199</v>
      </c>
      <c r="S1250" s="5" t="s">
        <v>210</v>
      </c>
      <c r="T1250" s="5" t="s">
        <v>227</v>
      </c>
      <c r="U1250" s="5" t="s">
        <v>202</v>
      </c>
      <c r="V1250" s="5" t="s">
        <v>95</v>
      </c>
      <c r="W1250" s="5" t="s">
        <v>112</v>
      </c>
      <c r="X1250" s="5" t="s">
        <v>146</v>
      </c>
      <c r="Y1250" s="5" t="n">
        <v>1</v>
      </c>
      <c r="Z1250" s="5" t="n">
        <v>0</v>
      </c>
      <c r="AA1250" s="5" t="str">
        <f aca="false">IF(Y1250&gt;Z1250,"Win",IF(Y1250&lt;Z1250,"Loss","Draw"))</f>
        <v>Win</v>
      </c>
      <c r="AB1250" s="5" t="s">
        <v>98</v>
      </c>
      <c r="AC1250" s="5" t="s">
        <v>99</v>
      </c>
      <c r="AD1250" s="5" t="s">
        <v>3277</v>
      </c>
      <c r="AE1250" s="5" t="s">
        <v>3278</v>
      </c>
      <c r="AF1250" s="5" t="str">
        <f aca="false">IF(AD1250&lt;AE1250,AD1250,AE1250)</f>
        <v>Archers, Barbarian Barrel, Dark Prince, Electro Spirit, Fireball, Goblin Demolisher, Goblin Hut, Royal Hogs</v>
      </c>
      <c r="AG1250" s="5" t="str">
        <f aca="false">IF(AD1250&lt;AE1250,AE1250,AD1250)</f>
        <v>Arrows, Battle Ram, Fisherman, Golden Knight, Mega Knight, Mother Witch, Skeleton Dragons, Zappies</v>
      </c>
      <c r="AH1250" s="5" t="str">
        <f aca="false">IF(AD1250=AF1250,AA1250,IF(AA1250="Win","Loss",IF(AA1250="Loss","Win","Draw")))</f>
        <v>Win</v>
      </c>
      <c r="AI1250" s="5" t="s">
        <v>123</v>
      </c>
    </row>
    <row r="1251" customFormat="false" ht="16.5" hidden="false" customHeight="true" outlineLevel="0" collapsed="false">
      <c r="A1251" s="5" t="s">
        <v>3279</v>
      </c>
      <c r="B1251" s="5" t="n">
        <v>1</v>
      </c>
      <c r="C1251" s="5" t="s">
        <v>876</v>
      </c>
      <c r="D1251" s="5" t="s">
        <v>877</v>
      </c>
      <c r="E1251" s="5" t="s">
        <v>687</v>
      </c>
      <c r="F1251" s="5" t="s">
        <v>688</v>
      </c>
      <c r="G1251" s="5" t="s">
        <v>878</v>
      </c>
      <c r="H1251" s="5" t="s">
        <v>408</v>
      </c>
      <c r="I1251" s="5" t="s">
        <v>90</v>
      </c>
      <c r="J1251" s="5" t="s">
        <v>149</v>
      </c>
      <c r="K1251" s="5" t="s">
        <v>181</v>
      </c>
      <c r="L1251" s="5" t="s">
        <v>146</v>
      </c>
      <c r="M1251" s="5" t="s">
        <v>94</v>
      </c>
      <c r="N1251" s="5" t="s">
        <v>227</v>
      </c>
      <c r="O1251" s="5" t="s">
        <v>91</v>
      </c>
      <c r="P1251" s="5" t="s">
        <v>95</v>
      </c>
      <c r="Q1251" s="5" t="s">
        <v>107</v>
      </c>
      <c r="R1251" s="5" t="s">
        <v>128</v>
      </c>
      <c r="S1251" s="5" t="s">
        <v>84</v>
      </c>
      <c r="T1251" s="5" t="s">
        <v>130</v>
      </c>
      <c r="U1251" s="5" t="s">
        <v>111</v>
      </c>
      <c r="V1251" s="5" t="s">
        <v>97</v>
      </c>
      <c r="W1251" s="5" t="s">
        <v>88</v>
      </c>
      <c r="X1251" s="5" t="s">
        <v>144</v>
      </c>
      <c r="Y1251" s="5" t="n">
        <v>1</v>
      </c>
      <c r="Z1251" s="5" t="n">
        <v>0</v>
      </c>
      <c r="AA1251" s="5" t="str">
        <f aca="false">IF(Y1251&gt;Z1251,"Win",IF(Y1251&lt;Z1251,"Loss","Draw"))</f>
        <v>Win</v>
      </c>
      <c r="AB1251" s="5" t="s">
        <v>98</v>
      </c>
      <c r="AC1251" s="5" t="s">
        <v>99</v>
      </c>
      <c r="AD1251" s="5" t="s">
        <v>252</v>
      </c>
      <c r="AE1251" s="5" t="s">
        <v>448</v>
      </c>
      <c r="AF1251" s="5" t="str">
        <f aca="false">IF(AD1251&lt;AE1251,AD1251,AE1251)</f>
        <v>Barbarian Barrel, Fireball, Fisherman, Monk, Mother Witch, Royal Giant, Skeleton Dragons, Tombstone</v>
      </c>
      <c r="AG1251" s="5" t="str">
        <f aca="false">IF(AD1251&lt;AE1251,AE1251,AD1251)</f>
        <v>Bomber, Fire Spirit, Giant Snowball, Goblin Drill, Knight, Poison, Skeletons, Tesla</v>
      </c>
      <c r="AH1251" s="5" t="str">
        <f aca="false">IF(AD1251=AF1251,AA1251,IF(AA1251="Win","Loss",IF(AA1251="Loss","Win","Draw")))</f>
        <v>Win</v>
      </c>
      <c r="AI1251" s="5" t="s">
        <v>123</v>
      </c>
    </row>
    <row r="1252" customFormat="false" ht="16.5" hidden="false" customHeight="true" outlineLevel="0" collapsed="false">
      <c r="A1252" s="5" t="s">
        <v>3279</v>
      </c>
      <c r="B1252" s="5" t="n">
        <v>2</v>
      </c>
      <c r="C1252" s="5" t="s">
        <v>876</v>
      </c>
      <c r="D1252" s="5" t="s">
        <v>877</v>
      </c>
      <c r="E1252" s="5" t="s">
        <v>687</v>
      </c>
      <c r="F1252" s="5" t="s">
        <v>688</v>
      </c>
      <c r="G1252" s="5" t="s">
        <v>879</v>
      </c>
      <c r="H1252" s="5" t="s">
        <v>81</v>
      </c>
      <c r="I1252" s="5" t="s">
        <v>225</v>
      </c>
      <c r="J1252" s="5" t="s">
        <v>141</v>
      </c>
      <c r="K1252" s="5" t="s">
        <v>140</v>
      </c>
      <c r="L1252" s="5" t="s">
        <v>113</v>
      </c>
      <c r="M1252" s="5" t="s">
        <v>87</v>
      </c>
      <c r="N1252" s="5" t="s">
        <v>111</v>
      </c>
      <c r="O1252" s="5" t="s">
        <v>120</v>
      </c>
      <c r="P1252" s="5" t="s">
        <v>226</v>
      </c>
      <c r="Q1252" s="5" t="s">
        <v>210</v>
      </c>
      <c r="R1252" s="5" t="s">
        <v>199</v>
      </c>
      <c r="S1252" s="5" t="s">
        <v>239</v>
      </c>
      <c r="T1252" s="5" t="s">
        <v>202</v>
      </c>
      <c r="U1252" s="5" t="s">
        <v>240</v>
      </c>
      <c r="V1252" s="5" t="s">
        <v>109</v>
      </c>
      <c r="W1252" s="5" t="s">
        <v>112</v>
      </c>
      <c r="X1252" s="5" t="s">
        <v>227</v>
      </c>
      <c r="Y1252" s="5" t="n">
        <v>0</v>
      </c>
      <c r="Z1252" s="5" t="n">
        <v>1</v>
      </c>
      <c r="AA1252" s="5" t="str">
        <f aca="false">IF(Y1252&gt;Z1252,"Win",IF(Y1252&lt;Z1252,"Loss","Draw"))</f>
        <v>Loss</v>
      </c>
      <c r="AB1252" s="5" t="s">
        <v>98</v>
      </c>
      <c r="AC1252" s="5" t="s">
        <v>99</v>
      </c>
      <c r="AD1252" s="5" t="s">
        <v>228</v>
      </c>
      <c r="AE1252" s="5" t="s">
        <v>242</v>
      </c>
      <c r="AF1252" s="5" t="str">
        <f aca="false">IF(AD1252&lt;AE1252,AD1252,AE1252)</f>
        <v>Arrows, Bandit, Battle Ram, Golden Knight, Mega Knight, Mother Witch, Ronin, Zappies</v>
      </c>
      <c r="AG1252" s="5" t="str">
        <f aca="false">IF(AD1252&lt;AE1252,AE1252,AD1252)</f>
        <v>Bats, Berserker, Bomb Tower, Fire Spirit, Magic Archer, Miner, Royal Delivery, Wall Breakers</v>
      </c>
      <c r="AH1252" s="5" t="str">
        <f aca="false">IF(AD1252=AF1252,AA1252,IF(AA1252="Win","Loss",IF(AA1252="Loss","Win","Draw")))</f>
        <v>Win</v>
      </c>
      <c r="AI1252" s="5" t="s">
        <v>123</v>
      </c>
    </row>
    <row r="1253" customFormat="false" ht="16.5" hidden="false" customHeight="true" outlineLevel="0" collapsed="false">
      <c r="A1253" s="5" t="s">
        <v>3279</v>
      </c>
      <c r="B1253" s="5" t="n">
        <v>3</v>
      </c>
      <c r="C1253" s="5" t="s">
        <v>876</v>
      </c>
      <c r="D1253" s="5" t="s">
        <v>877</v>
      </c>
      <c r="E1253" s="5" t="s">
        <v>687</v>
      </c>
      <c r="F1253" s="5" t="s">
        <v>688</v>
      </c>
      <c r="G1253" s="5" t="s">
        <v>880</v>
      </c>
      <c r="H1253" s="5" t="s">
        <v>81</v>
      </c>
      <c r="I1253" s="5" t="s">
        <v>82</v>
      </c>
      <c r="J1253" s="5" t="s">
        <v>83</v>
      </c>
      <c r="K1253" s="5" t="s">
        <v>84</v>
      </c>
      <c r="L1253" s="5" t="s">
        <v>85</v>
      </c>
      <c r="M1253" s="5" t="s">
        <v>89</v>
      </c>
      <c r="N1253" s="5" t="s">
        <v>88</v>
      </c>
      <c r="O1253" s="5" t="s">
        <v>143</v>
      </c>
      <c r="P1253" s="5" t="s">
        <v>319</v>
      </c>
      <c r="Q1253" s="5" t="s">
        <v>142</v>
      </c>
      <c r="R1253" s="5" t="s">
        <v>83</v>
      </c>
      <c r="S1253" s="5" t="s">
        <v>170</v>
      </c>
      <c r="T1253" s="5" t="s">
        <v>176</v>
      </c>
      <c r="U1253" s="5" t="s">
        <v>143</v>
      </c>
      <c r="V1253" s="5" t="s">
        <v>87</v>
      </c>
      <c r="W1253" s="5" t="s">
        <v>167</v>
      </c>
      <c r="X1253" s="5" t="s">
        <v>94</v>
      </c>
      <c r="Y1253" s="5" t="n">
        <v>0</v>
      </c>
      <c r="Z1253" s="5" t="n">
        <v>1</v>
      </c>
      <c r="AA1253" s="5" t="str">
        <f aca="false">IF(Y1253&gt;Z1253,"Win",IF(Y1253&lt;Z1253,"Loss","Draw"))</f>
        <v>Loss</v>
      </c>
      <c r="AB1253" s="5" t="s">
        <v>98</v>
      </c>
      <c r="AC1253" s="5" t="s">
        <v>99</v>
      </c>
      <c r="AD1253" s="5" t="s">
        <v>882</v>
      </c>
      <c r="AE1253" s="5" t="s">
        <v>881</v>
      </c>
      <c r="AF1253" s="5" t="str">
        <f aca="false">IF(AD1253&lt;AE1253,AD1253,AE1253)</f>
        <v>Archers, Dark Prince, Giant Snowball, Goblin Hut, Graveyard, Ice Spirit, Poison, Skeleton Army</v>
      </c>
      <c r="AG1253" s="5" t="str">
        <f aca="false">IF(AD1253&lt;AE1253,AE1253,AD1253)</f>
        <v>Berserker, Cannon, Dark Prince, Dart Goblin, Fireball, Goblin Barrel, Ice Spirit, The Log</v>
      </c>
      <c r="AH1253" s="5" t="str">
        <f aca="false">IF(AD1253=AF1253,AA1253,IF(AA1253="Win","Loss",IF(AA1253="Loss","Win","Draw")))</f>
        <v>Loss</v>
      </c>
      <c r="AI1253" s="5" t="s">
        <v>123</v>
      </c>
    </row>
    <row r="1254" customFormat="false" ht="15" hidden="false" customHeight="true" outlineLevel="0" collapsed="false">
      <c r="A1254" s="5" t="s">
        <v>3280</v>
      </c>
      <c r="B1254" s="5" t="n">
        <v>1</v>
      </c>
      <c r="C1254" s="5" t="s">
        <v>876</v>
      </c>
      <c r="D1254" s="5" t="s">
        <v>877</v>
      </c>
      <c r="E1254" s="5" t="s">
        <v>2341</v>
      </c>
      <c r="F1254" s="5" t="s">
        <v>2342</v>
      </c>
      <c r="G1254" s="5" t="s">
        <v>3281</v>
      </c>
      <c r="H1254" s="5" t="s">
        <v>372</v>
      </c>
      <c r="I1254" s="5" t="s">
        <v>82</v>
      </c>
      <c r="J1254" s="5" t="s">
        <v>83</v>
      </c>
      <c r="K1254" s="5" t="s">
        <v>144</v>
      </c>
      <c r="L1254" s="5" t="s">
        <v>88</v>
      </c>
      <c r="M1254" s="5" t="s">
        <v>85</v>
      </c>
      <c r="N1254" s="5" t="s">
        <v>97</v>
      </c>
      <c r="O1254" s="5" t="s">
        <v>143</v>
      </c>
      <c r="P1254" s="5" t="s">
        <v>91</v>
      </c>
      <c r="Q1254" s="5" t="s">
        <v>144</v>
      </c>
      <c r="R1254" s="5" t="s">
        <v>83</v>
      </c>
      <c r="S1254" s="5" t="s">
        <v>97</v>
      </c>
      <c r="T1254" s="5" t="s">
        <v>226</v>
      </c>
      <c r="U1254" s="5" t="s">
        <v>93</v>
      </c>
      <c r="V1254" s="5" t="s">
        <v>167</v>
      </c>
      <c r="W1254" s="5" t="s">
        <v>334</v>
      </c>
      <c r="X1254" s="5" t="s">
        <v>120</v>
      </c>
      <c r="Y1254" s="5" t="n">
        <v>0</v>
      </c>
      <c r="Z1254" s="5" t="n">
        <v>1</v>
      </c>
      <c r="AA1254" s="5" t="str">
        <f aca="false">IF(Y1254&gt;Z1254,"Win",IF(Y1254&lt;Z1254,"Loss","Draw"))</f>
        <v>Loss</v>
      </c>
      <c r="AB1254" s="5" t="s">
        <v>98</v>
      </c>
      <c r="AC1254" s="5" t="s">
        <v>99</v>
      </c>
      <c r="AD1254" s="5" t="s">
        <v>397</v>
      </c>
      <c r="AE1254" s="5" t="s">
        <v>1010</v>
      </c>
      <c r="AF1254" s="5" t="str">
        <f aca="false">IF(AD1254&lt;AE1254,AD1254,AE1254)</f>
        <v>Archers, Barbarian Barrel, Dark Prince, Graveyard, Ice Spirit, Poison, Skeletons, Tesla</v>
      </c>
      <c r="AG1254" s="5" t="str">
        <f aca="false">IF(AD1254&lt;AE1254,AE1254,AD1254)</f>
        <v>Dark Prince, Electro Spirit, Miner, Rocket, Royal Delivery, Skeletons, Tesla, The Log</v>
      </c>
      <c r="AH1254" s="5" t="str">
        <f aca="false">IF(AD1254=AF1254,AA1254,IF(AA1254="Win","Loss",IF(AA1254="Loss","Win","Draw")))</f>
        <v>Loss</v>
      </c>
      <c r="AI1254" s="5" t="s">
        <v>123</v>
      </c>
    </row>
    <row r="1255" customFormat="false" ht="15" hidden="false" customHeight="true" outlineLevel="0" collapsed="false">
      <c r="A1255" s="5" t="s">
        <v>3280</v>
      </c>
      <c r="B1255" s="5" t="n">
        <v>2</v>
      </c>
      <c r="C1255" s="5" t="s">
        <v>876</v>
      </c>
      <c r="D1255" s="5" t="s">
        <v>877</v>
      </c>
      <c r="E1255" s="5" t="s">
        <v>2341</v>
      </c>
      <c r="F1255" s="5" t="s">
        <v>2342</v>
      </c>
      <c r="G1255" s="5" t="s">
        <v>3282</v>
      </c>
      <c r="H1255" s="5" t="s">
        <v>408</v>
      </c>
      <c r="I1255" s="5" t="s">
        <v>140</v>
      </c>
      <c r="J1255" s="5" t="s">
        <v>141</v>
      </c>
      <c r="K1255" s="5" t="s">
        <v>142</v>
      </c>
      <c r="L1255" s="5" t="s">
        <v>93</v>
      </c>
      <c r="M1255" s="5" t="s">
        <v>111</v>
      </c>
      <c r="N1255" s="5" t="s">
        <v>120</v>
      </c>
      <c r="O1255" s="5" t="s">
        <v>113</v>
      </c>
      <c r="P1255" s="5" t="s">
        <v>87</v>
      </c>
      <c r="Q1255" s="5" t="s">
        <v>107</v>
      </c>
      <c r="R1255" s="5" t="s">
        <v>115</v>
      </c>
      <c r="S1255" s="5" t="s">
        <v>84</v>
      </c>
      <c r="T1255" s="5" t="s">
        <v>86</v>
      </c>
      <c r="U1255" s="5" t="s">
        <v>88</v>
      </c>
      <c r="V1255" s="5" t="s">
        <v>143</v>
      </c>
      <c r="W1255" s="5" t="s">
        <v>87</v>
      </c>
      <c r="X1255" s="5" t="s">
        <v>129</v>
      </c>
      <c r="Y1255" s="5" t="n">
        <v>1</v>
      </c>
      <c r="Z1255" s="5" t="n">
        <v>0</v>
      </c>
      <c r="AA1255" s="5" t="str">
        <f aca="false">IF(Y1255&gt;Z1255,"Win",IF(Y1255&lt;Z1255,"Loss","Draw"))</f>
        <v>Win</v>
      </c>
      <c r="AB1255" s="5" t="s">
        <v>98</v>
      </c>
      <c r="AC1255" s="5" t="s">
        <v>99</v>
      </c>
      <c r="AD1255" s="5" t="s">
        <v>1179</v>
      </c>
      <c r="AE1255" s="5" t="s">
        <v>3283</v>
      </c>
      <c r="AF1255" s="5" t="str">
        <f aca="false">IF(AD1255&lt;AE1255,AD1255,AE1255)</f>
        <v>Berserker, Bomb Tower, Electro Spirit, Fire Spirit, Goblin Barrel, Magic Archer, Royal Delivery, Wall Breakers</v>
      </c>
      <c r="AG1255" s="5" t="str">
        <f aca="false">IF(AD1255&lt;AE1255,AE1255,AD1255)</f>
        <v>Berserker, Giant Snowball, Goblin Demolisher, Goblin Drill, Goblins, Ice Spirit, Inferno Tower, Poison</v>
      </c>
      <c r="AH1255" s="5" t="str">
        <f aca="false">IF(AD1255=AF1255,AA1255,IF(AA1255="Win","Loss",IF(AA1255="Loss","Win","Draw")))</f>
        <v>Win</v>
      </c>
      <c r="AI1255" s="5" t="s">
        <v>123</v>
      </c>
    </row>
    <row r="1256" customFormat="false" ht="15" hidden="false" customHeight="true" outlineLevel="0" collapsed="false">
      <c r="A1256" s="5" t="s">
        <v>3280</v>
      </c>
      <c r="B1256" s="5" t="n">
        <v>3</v>
      </c>
      <c r="C1256" s="5" t="s">
        <v>876</v>
      </c>
      <c r="D1256" s="5" t="s">
        <v>877</v>
      </c>
      <c r="E1256" s="5" t="s">
        <v>2341</v>
      </c>
      <c r="F1256" s="5" t="s">
        <v>2342</v>
      </c>
      <c r="G1256" s="5" t="s">
        <v>3284</v>
      </c>
      <c r="H1256" s="5" t="s">
        <v>408</v>
      </c>
      <c r="I1256" s="5" t="s">
        <v>375</v>
      </c>
      <c r="J1256" s="5" t="s">
        <v>145</v>
      </c>
      <c r="K1256" s="5" t="s">
        <v>84</v>
      </c>
      <c r="L1256" s="5" t="s">
        <v>327</v>
      </c>
      <c r="M1256" s="5" t="s">
        <v>226</v>
      </c>
      <c r="N1256" s="5" t="s">
        <v>202</v>
      </c>
      <c r="O1256" s="5" t="s">
        <v>149</v>
      </c>
      <c r="P1256" s="5" t="s">
        <v>336</v>
      </c>
      <c r="Q1256" s="5" t="s">
        <v>195</v>
      </c>
      <c r="R1256" s="5" t="s">
        <v>213</v>
      </c>
      <c r="S1256" s="5" t="s">
        <v>200</v>
      </c>
      <c r="T1256" s="5" t="s">
        <v>596</v>
      </c>
      <c r="U1256" s="5" t="s">
        <v>154</v>
      </c>
      <c r="V1256" s="5" t="s">
        <v>336</v>
      </c>
      <c r="W1256" s="5" t="s">
        <v>111</v>
      </c>
      <c r="X1256" s="5" t="s">
        <v>91</v>
      </c>
      <c r="Y1256" s="5" t="n">
        <v>1</v>
      </c>
      <c r="Z1256" s="5" t="n">
        <v>0</v>
      </c>
      <c r="AA1256" s="5" t="str">
        <f aca="false">IF(Y1256&gt;Z1256,"Win",IF(Y1256&lt;Z1256,"Loss","Draw"))</f>
        <v>Win</v>
      </c>
      <c r="AB1256" s="5" t="s">
        <v>98</v>
      </c>
      <c r="AC1256" s="5" t="s">
        <v>99</v>
      </c>
      <c r="AD1256" s="5" t="s">
        <v>1812</v>
      </c>
      <c r="AE1256" s="5" t="s">
        <v>3285</v>
      </c>
      <c r="AF1256" s="5" t="str">
        <f aca="false">IF(AD1256&lt;AE1256,AD1256,AE1256)</f>
        <v>Balloon, Executioner, Giant Skeleton, Giant Snowball, Miner, Tombstone, Tornado, Zappies</v>
      </c>
      <c r="AG1256" s="5" t="str">
        <f aca="false">IF(AD1256&lt;AE1256,AE1256,AD1256)</f>
        <v>Barbarian Barrel, Bowler, Electro Giant, Fire Spirit, Goblin Cage, Inferno Dragon, Lightning, Tornado</v>
      </c>
      <c r="AH1256" s="5" t="str">
        <f aca="false">IF(AD1256=AF1256,AA1256,IF(AA1256="Win","Loss",IF(AA1256="Loss","Win","Draw")))</f>
        <v>Win</v>
      </c>
      <c r="AI1256" s="5" t="s">
        <v>123</v>
      </c>
    </row>
    <row r="1257" customFormat="false" ht="15" hidden="false" customHeight="true" outlineLevel="0" collapsed="false">
      <c r="A1257" s="5" t="s">
        <v>3286</v>
      </c>
      <c r="B1257" s="5" t="n">
        <v>1</v>
      </c>
      <c r="C1257" s="5" t="s">
        <v>3287</v>
      </c>
      <c r="D1257" s="5" t="s">
        <v>3288</v>
      </c>
      <c r="E1257" s="5" t="s">
        <v>3289</v>
      </c>
      <c r="F1257" s="5" t="s">
        <v>3290</v>
      </c>
      <c r="G1257" s="5" t="s">
        <v>3291</v>
      </c>
      <c r="H1257" s="5" t="s">
        <v>81</v>
      </c>
      <c r="I1257" s="5" t="s">
        <v>293</v>
      </c>
      <c r="J1257" s="5" t="s">
        <v>91</v>
      </c>
      <c r="K1257" s="5" t="s">
        <v>144</v>
      </c>
      <c r="L1257" s="5" t="s">
        <v>85</v>
      </c>
      <c r="M1257" s="5" t="s">
        <v>128</v>
      </c>
      <c r="N1257" s="5" t="s">
        <v>88</v>
      </c>
      <c r="O1257" s="5" t="s">
        <v>97</v>
      </c>
      <c r="P1257" s="5" t="s">
        <v>143</v>
      </c>
      <c r="Q1257" s="5" t="s">
        <v>142</v>
      </c>
      <c r="R1257" s="5" t="s">
        <v>115</v>
      </c>
      <c r="S1257" s="5" t="s">
        <v>287</v>
      </c>
      <c r="T1257" s="5" t="s">
        <v>111</v>
      </c>
      <c r="U1257" s="5" t="s">
        <v>176</v>
      </c>
      <c r="V1257" s="5" t="s">
        <v>140</v>
      </c>
      <c r="W1257" s="5" t="s">
        <v>143</v>
      </c>
      <c r="X1257" s="5" t="s">
        <v>334</v>
      </c>
      <c r="Y1257" s="5" t="n">
        <v>0</v>
      </c>
      <c r="Z1257" s="5" t="n">
        <v>1</v>
      </c>
      <c r="AA1257" s="5" t="str">
        <f aca="false">IF(Y1257&gt;Z1257,"Win",IF(Y1257&lt;Z1257,"Loss","Draw"))</f>
        <v>Loss</v>
      </c>
      <c r="AB1257" s="5" t="s">
        <v>98</v>
      </c>
      <c r="AC1257" s="5" t="s">
        <v>99</v>
      </c>
      <c r="AD1257" s="5" t="s">
        <v>410</v>
      </c>
      <c r="AE1257" s="5" t="s">
        <v>394</v>
      </c>
      <c r="AF1257" s="5" t="str">
        <f aca="false">IF(AD1257&lt;AE1257,AD1257,AE1257)</f>
        <v>Barbarian Barrel, Furnace, Graveyard, Ice Spirit, Knight, Poison, Skeletons, Tesla</v>
      </c>
      <c r="AG1257" s="5" t="str">
        <f aca="false">IF(AD1257&lt;AE1257,AE1257,AD1257)</f>
        <v>Dart Goblin, Fire Spirit, Goblin Barrel, Goblins, Ice Spirit, Rocket, Valkyrie, Wall Breakers</v>
      </c>
      <c r="AH1257" s="5" t="str">
        <f aca="false">IF(AD1257=AF1257,AA1257,IF(AA1257="Win","Loss",IF(AA1257="Loss","Win","Draw")))</f>
        <v>Loss</v>
      </c>
      <c r="AI1257" s="5" t="s">
        <v>123</v>
      </c>
    </row>
    <row r="1258" customFormat="false" ht="15" hidden="false" customHeight="true" outlineLevel="0" collapsed="false">
      <c r="A1258" s="5" t="s">
        <v>3286</v>
      </c>
      <c r="B1258" s="5" t="n">
        <v>2</v>
      </c>
      <c r="C1258" s="5" t="s">
        <v>3287</v>
      </c>
      <c r="D1258" s="5" t="s">
        <v>3288</v>
      </c>
      <c r="E1258" s="5" t="s">
        <v>3289</v>
      </c>
      <c r="F1258" s="5" t="s">
        <v>3290</v>
      </c>
      <c r="G1258" s="5" t="s">
        <v>3292</v>
      </c>
      <c r="H1258" s="5" t="s">
        <v>81</v>
      </c>
      <c r="I1258" s="5" t="s">
        <v>168</v>
      </c>
      <c r="J1258" s="5" t="s">
        <v>181</v>
      </c>
      <c r="K1258" s="5" t="s">
        <v>82</v>
      </c>
      <c r="L1258" s="5" t="s">
        <v>154</v>
      </c>
      <c r="M1258" s="5" t="s">
        <v>146</v>
      </c>
      <c r="N1258" s="5" t="s">
        <v>89</v>
      </c>
      <c r="O1258" s="5" t="s">
        <v>93</v>
      </c>
      <c r="P1258" s="5" t="s">
        <v>167</v>
      </c>
      <c r="Q1258" s="5" t="s">
        <v>170</v>
      </c>
      <c r="R1258" s="5" t="s">
        <v>209</v>
      </c>
      <c r="S1258" s="5" t="s">
        <v>244</v>
      </c>
      <c r="T1258" s="5" t="s">
        <v>97</v>
      </c>
      <c r="U1258" s="5" t="s">
        <v>182</v>
      </c>
      <c r="V1258" s="5" t="s">
        <v>94</v>
      </c>
      <c r="W1258" s="5" t="s">
        <v>167</v>
      </c>
      <c r="X1258" s="5" t="s">
        <v>93</v>
      </c>
      <c r="Y1258" s="5" t="n">
        <v>0</v>
      </c>
      <c r="Z1258" s="5" t="n">
        <v>1</v>
      </c>
      <c r="AA1258" s="5" t="str">
        <f aca="false">IF(Y1258&gt;Z1258,"Win",IF(Y1258&lt;Z1258,"Loss","Draw"))</f>
        <v>Loss</v>
      </c>
      <c r="AB1258" s="5" t="s">
        <v>98</v>
      </c>
      <c r="AC1258" s="5" t="s">
        <v>99</v>
      </c>
      <c r="AD1258" s="5" t="s">
        <v>1140</v>
      </c>
      <c r="AE1258" s="5" t="s">
        <v>3293</v>
      </c>
      <c r="AF1258" s="5" t="str">
        <f aca="false">IF(AD1258&lt;AE1258,AD1258,AE1258)</f>
        <v>Archers, Electro Spirit, Goblin Hut, Lightning, Monk, Royal Hogs, Skeleton Dragons, The Log</v>
      </c>
      <c r="AG1258" s="5" t="str">
        <f aca="false">IF(AD1258&lt;AE1258,AE1258,AD1258)</f>
        <v>Cannon, Electro Spirit, Fireball, Hog Rider, Ice Golem, Musketeer, Skeletons, The Log</v>
      </c>
      <c r="AH1258" s="5" t="str">
        <f aca="false">IF(AD1258=AF1258,AA1258,IF(AA1258="Win","Loss",IF(AA1258="Loss","Win","Draw")))</f>
        <v>Loss</v>
      </c>
      <c r="AI1258" s="5" t="s">
        <v>123</v>
      </c>
    </row>
    <row r="1259" customFormat="false" ht="16.5" hidden="false" customHeight="true" outlineLevel="0" collapsed="false">
      <c r="A1259" s="5" t="s">
        <v>3294</v>
      </c>
      <c r="B1259" s="5" t="n">
        <v>1</v>
      </c>
      <c r="C1259" s="5" t="s">
        <v>3287</v>
      </c>
      <c r="D1259" s="5" t="s">
        <v>3288</v>
      </c>
      <c r="E1259" s="6" t="s">
        <v>3295</v>
      </c>
      <c r="F1259" s="5" t="s">
        <v>3296</v>
      </c>
      <c r="G1259" s="5" t="s">
        <v>3297</v>
      </c>
      <c r="H1259" s="5" t="s">
        <v>81</v>
      </c>
      <c r="I1259" s="5" t="s">
        <v>140</v>
      </c>
      <c r="J1259" s="5" t="s">
        <v>141</v>
      </c>
      <c r="K1259" s="5" t="s">
        <v>225</v>
      </c>
      <c r="L1259" s="5" t="s">
        <v>87</v>
      </c>
      <c r="M1259" s="5" t="s">
        <v>226</v>
      </c>
      <c r="N1259" s="5" t="s">
        <v>111</v>
      </c>
      <c r="O1259" s="5" t="s">
        <v>120</v>
      </c>
      <c r="P1259" s="5" t="s">
        <v>113</v>
      </c>
      <c r="Q1259" s="5" t="s">
        <v>116</v>
      </c>
      <c r="R1259" s="5" t="s">
        <v>213</v>
      </c>
      <c r="S1259" s="5" t="s">
        <v>114</v>
      </c>
      <c r="T1259" s="5" t="s">
        <v>87</v>
      </c>
      <c r="U1259" s="5" t="s">
        <v>94</v>
      </c>
      <c r="V1259" s="5" t="s">
        <v>118</v>
      </c>
      <c r="W1259" s="5" t="s">
        <v>93</v>
      </c>
      <c r="X1259" s="5" t="s">
        <v>117</v>
      </c>
      <c r="Y1259" s="5" t="n">
        <v>1</v>
      </c>
      <c r="Z1259" s="5" t="n">
        <v>0</v>
      </c>
      <c r="AA1259" s="5" t="str">
        <f aca="false">IF(Y1259&gt;Z1259,"Win",IF(Y1259&lt;Z1259,"Loss","Draw"))</f>
        <v>Win</v>
      </c>
      <c r="AB1259" s="5" t="s">
        <v>98</v>
      </c>
      <c r="AC1259" s="5" t="s">
        <v>99</v>
      </c>
      <c r="AD1259" s="5" t="s">
        <v>228</v>
      </c>
      <c r="AE1259" s="5" t="s">
        <v>3298</v>
      </c>
      <c r="AF1259" s="5" t="str">
        <f aca="false">IF(AD1259&lt;AE1259,AD1259,AE1259)</f>
        <v>Bats, Berserker, Bomb Tower, Fire Spirit, Magic Archer, Miner, Royal Delivery, Wall Breakers</v>
      </c>
      <c r="AG1259" s="5" t="str">
        <f aca="false">IF(AD1259&lt;AE1259,AE1259,AD1259)</f>
        <v>Berserker, Bowler, Electro Spirit, Fireball, Minions, Mortar, Rascals, Skeleton Barrel</v>
      </c>
      <c r="AH1259" s="5" t="str">
        <f aca="false">IF(AD1259=AF1259,AA1259,IF(AA1259="Win","Loss",IF(AA1259="Loss","Win","Draw")))</f>
        <v>Win</v>
      </c>
      <c r="AI1259" s="5" t="s">
        <v>123</v>
      </c>
    </row>
    <row r="1260" customFormat="false" ht="16.5" hidden="false" customHeight="true" outlineLevel="0" collapsed="false">
      <c r="A1260" s="5" t="s">
        <v>3294</v>
      </c>
      <c r="B1260" s="5" t="n">
        <v>2</v>
      </c>
      <c r="C1260" s="5" t="s">
        <v>3287</v>
      </c>
      <c r="D1260" s="5" t="s">
        <v>3288</v>
      </c>
      <c r="E1260" s="6" t="s">
        <v>3295</v>
      </c>
      <c r="F1260" s="5" t="s">
        <v>3296</v>
      </c>
      <c r="G1260" s="5" t="s">
        <v>3299</v>
      </c>
      <c r="H1260" s="5" t="s">
        <v>81</v>
      </c>
      <c r="I1260" s="5" t="s">
        <v>90</v>
      </c>
      <c r="J1260" s="5" t="s">
        <v>181</v>
      </c>
      <c r="K1260" s="5" t="s">
        <v>180</v>
      </c>
      <c r="L1260" s="5" t="s">
        <v>95</v>
      </c>
      <c r="M1260" s="5" t="s">
        <v>94</v>
      </c>
      <c r="N1260" s="5" t="s">
        <v>149</v>
      </c>
      <c r="O1260" s="5" t="s">
        <v>202</v>
      </c>
      <c r="P1260" s="5" t="s">
        <v>91</v>
      </c>
      <c r="Q1260" s="5" t="s">
        <v>626</v>
      </c>
      <c r="R1260" s="5" t="s">
        <v>108</v>
      </c>
      <c r="S1260" s="5" t="s">
        <v>239</v>
      </c>
      <c r="T1260" s="5" t="s">
        <v>112</v>
      </c>
      <c r="U1260" s="5" t="s">
        <v>92</v>
      </c>
      <c r="V1260" s="5" t="s">
        <v>240</v>
      </c>
      <c r="W1260" s="5" t="s">
        <v>159</v>
      </c>
      <c r="X1260" s="5" t="s">
        <v>174</v>
      </c>
      <c r="Y1260" s="5" t="n">
        <v>1</v>
      </c>
      <c r="Z1260" s="5" t="n">
        <v>0</v>
      </c>
      <c r="AA1260" s="5" t="str">
        <f aca="false">IF(Y1260&gt;Z1260,"Win",IF(Y1260&lt;Z1260,"Loss","Draw"))</f>
        <v>Win</v>
      </c>
      <c r="AB1260" s="5" t="s">
        <v>98</v>
      </c>
      <c r="AC1260" s="5" t="s">
        <v>99</v>
      </c>
      <c r="AD1260" s="5" t="s">
        <v>1322</v>
      </c>
      <c r="AE1260" s="5" t="s">
        <v>1868</v>
      </c>
      <c r="AF1260" s="5" t="str">
        <f aca="false">IF(AD1260&lt;AE1260,AD1260,AE1260)</f>
        <v>Archer Queen, Arrows, Bandit, Barbarians, Battle Ram, Elixir Collector, Heal Spirit, Royal Ghost</v>
      </c>
      <c r="AG1260" s="5" t="str">
        <f aca="false">IF(AD1260&lt;AE1260,AE1260,AD1260)</f>
        <v>Barbarian Barrel, Fireball, Fisherman, Monk, Royal Giant, Tombstone, Wizard, Zappies</v>
      </c>
      <c r="AH1260" s="5" t="str">
        <f aca="false">IF(AD1260=AF1260,AA1260,IF(AA1260="Win","Loss",IF(AA1260="Loss","Win","Draw")))</f>
        <v>Loss</v>
      </c>
      <c r="AI1260" s="5" t="s">
        <v>123</v>
      </c>
    </row>
    <row r="1261" customFormat="false" ht="16.5" hidden="false" customHeight="true" outlineLevel="0" collapsed="false">
      <c r="A1261" s="5" t="s">
        <v>3300</v>
      </c>
      <c r="B1261" s="5" t="n">
        <v>1</v>
      </c>
      <c r="C1261" s="5" t="s">
        <v>3287</v>
      </c>
      <c r="D1261" s="5" t="s">
        <v>3288</v>
      </c>
      <c r="E1261" s="5" t="s">
        <v>3301</v>
      </c>
      <c r="F1261" s="5" t="s">
        <v>3302</v>
      </c>
      <c r="G1261" s="5" t="s">
        <v>3303</v>
      </c>
      <c r="H1261" s="5" t="s">
        <v>81</v>
      </c>
      <c r="I1261" s="5" t="s">
        <v>140</v>
      </c>
      <c r="J1261" s="5" t="s">
        <v>141</v>
      </c>
      <c r="K1261" s="5" t="s">
        <v>225</v>
      </c>
      <c r="L1261" s="5" t="s">
        <v>87</v>
      </c>
      <c r="M1261" s="5" t="s">
        <v>226</v>
      </c>
      <c r="N1261" s="5" t="s">
        <v>111</v>
      </c>
      <c r="O1261" s="5" t="s">
        <v>120</v>
      </c>
      <c r="P1261" s="5" t="s">
        <v>113</v>
      </c>
      <c r="Q1261" s="5" t="s">
        <v>90</v>
      </c>
      <c r="R1261" s="5" t="s">
        <v>91</v>
      </c>
      <c r="S1261" s="5" t="s">
        <v>92</v>
      </c>
      <c r="T1261" s="5" t="s">
        <v>97</v>
      </c>
      <c r="U1261" s="5" t="s">
        <v>95</v>
      </c>
      <c r="V1261" s="5" t="s">
        <v>94</v>
      </c>
      <c r="W1261" s="5" t="s">
        <v>96</v>
      </c>
      <c r="X1261" s="5" t="s">
        <v>93</v>
      </c>
      <c r="Y1261" s="5" t="n">
        <v>0</v>
      </c>
      <c r="Z1261" s="5" t="n">
        <v>1</v>
      </c>
      <c r="AA1261" s="5" t="str">
        <f aca="false">IF(Y1261&gt;Z1261,"Win",IF(Y1261&lt;Z1261,"Loss","Draw"))</f>
        <v>Loss</v>
      </c>
      <c r="AB1261" s="5" t="s">
        <v>98</v>
      </c>
      <c r="AC1261" s="5" t="s">
        <v>99</v>
      </c>
      <c r="AD1261" s="5" t="s">
        <v>228</v>
      </c>
      <c r="AE1261" s="5" t="s">
        <v>101</v>
      </c>
      <c r="AF1261" s="5" t="str">
        <f aca="false">IF(AD1261&lt;AE1261,AD1261,AE1261)</f>
        <v>Barbarian Barrel, Electro Spirit, Fireball, Fisherman, Hunter, Royal Ghost, Royal Giant, Skeletons</v>
      </c>
      <c r="AG1261" s="5" t="str">
        <f aca="false">IF(AD1261&lt;AE1261,AE1261,AD1261)</f>
        <v>Bats, Berserker, Bomb Tower, Fire Spirit, Magic Archer, Miner, Royal Delivery, Wall Breakers</v>
      </c>
      <c r="AH1261" s="5" t="str">
        <f aca="false">IF(AD1261=AF1261,AA1261,IF(AA1261="Win","Loss",IF(AA1261="Loss","Win","Draw")))</f>
        <v>Win</v>
      </c>
      <c r="AI1261" s="5" t="s">
        <v>123</v>
      </c>
    </row>
    <row r="1262" customFormat="false" ht="16.5" hidden="false" customHeight="true" outlineLevel="0" collapsed="false">
      <c r="A1262" s="5" t="s">
        <v>3300</v>
      </c>
      <c r="B1262" s="5" t="n">
        <v>2</v>
      </c>
      <c r="C1262" s="5" t="s">
        <v>3287</v>
      </c>
      <c r="D1262" s="5" t="s">
        <v>3288</v>
      </c>
      <c r="E1262" s="5" t="s">
        <v>3301</v>
      </c>
      <c r="F1262" s="5" t="s">
        <v>3302</v>
      </c>
      <c r="G1262" s="5" t="s">
        <v>3304</v>
      </c>
      <c r="H1262" s="5" t="s">
        <v>81</v>
      </c>
      <c r="I1262" s="5" t="s">
        <v>239</v>
      </c>
      <c r="J1262" s="5" t="s">
        <v>180</v>
      </c>
      <c r="K1262" s="5" t="s">
        <v>92</v>
      </c>
      <c r="L1262" s="5" t="s">
        <v>327</v>
      </c>
      <c r="M1262" s="5" t="s">
        <v>227</v>
      </c>
      <c r="N1262" s="5" t="s">
        <v>257</v>
      </c>
      <c r="O1262" s="5" t="s">
        <v>202</v>
      </c>
      <c r="P1262" s="5" t="s">
        <v>83</v>
      </c>
      <c r="Q1262" s="5" t="s">
        <v>375</v>
      </c>
      <c r="R1262" s="5" t="s">
        <v>175</v>
      </c>
      <c r="S1262" s="5" t="s">
        <v>84</v>
      </c>
      <c r="T1262" s="5" t="s">
        <v>182</v>
      </c>
      <c r="U1262" s="5" t="s">
        <v>393</v>
      </c>
      <c r="V1262" s="5" t="s">
        <v>110</v>
      </c>
      <c r="W1262" s="5" t="s">
        <v>420</v>
      </c>
      <c r="X1262" s="5" t="s">
        <v>167</v>
      </c>
      <c r="Y1262" s="5" t="n">
        <v>1</v>
      </c>
      <c r="Z1262" s="5" t="n">
        <v>0</v>
      </c>
      <c r="AA1262" s="5" t="str">
        <f aca="false">IF(Y1262&gt;Z1262,"Win",IF(Y1262&lt;Z1262,"Loss","Draw"))</f>
        <v>Win</v>
      </c>
      <c r="AB1262" s="5" t="s">
        <v>98</v>
      </c>
      <c r="AC1262" s="5" t="s">
        <v>99</v>
      </c>
      <c r="AD1262" s="5" t="s">
        <v>3305</v>
      </c>
      <c r="AE1262" s="5" t="s">
        <v>3306</v>
      </c>
      <c r="AF1262" s="5" t="str">
        <f aca="false">IF(AD1262&lt;AE1262,AD1262,AE1262)</f>
        <v>Battle Ram, Dark Prince, Giant Skeleton, Mother Witch, Royal Ghost, Vines, Wizard, Zappies</v>
      </c>
      <c r="AG1262" s="5" t="str">
        <f aca="false">IF(AD1262&lt;AE1262,AE1262,AD1262)</f>
        <v>Boss Bandit, Electro Wizard, Executioner, Freeze, Giant Snowball, Guards, Hog Rider, The Log</v>
      </c>
      <c r="AH1262" s="5" t="str">
        <f aca="false">IF(AD1262=AF1262,AA1262,IF(AA1262="Win","Loss",IF(AA1262="Loss","Win","Draw")))</f>
        <v>Win</v>
      </c>
      <c r="AI1262" s="5" t="s">
        <v>123</v>
      </c>
    </row>
    <row r="1263" customFormat="false" ht="16.5" hidden="false" customHeight="true" outlineLevel="0" collapsed="false">
      <c r="A1263" s="5" t="s">
        <v>3300</v>
      </c>
      <c r="B1263" s="5" t="n">
        <v>3</v>
      </c>
      <c r="C1263" s="5" t="s">
        <v>3287</v>
      </c>
      <c r="D1263" s="5" t="s">
        <v>3288</v>
      </c>
      <c r="E1263" s="5" t="s">
        <v>3301</v>
      </c>
      <c r="F1263" s="5" t="s">
        <v>3302</v>
      </c>
      <c r="G1263" s="5" t="s">
        <v>3307</v>
      </c>
      <c r="H1263" s="5" t="s">
        <v>81</v>
      </c>
      <c r="I1263" s="5" t="s">
        <v>176</v>
      </c>
      <c r="J1263" s="5" t="s">
        <v>115</v>
      </c>
      <c r="K1263" s="5" t="s">
        <v>142</v>
      </c>
      <c r="L1263" s="5" t="s">
        <v>170</v>
      </c>
      <c r="M1263" s="5" t="s">
        <v>94</v>
      </c>
      <c r="N1263" s="5" t="s">
        <v>93</v>
      </c>
      <c r="O1263" s="5" t="s">
        <v>91</v>
      </c>
      <c r="P1263" s="5" t="s">
        <v>109</v>
      </c>
      <c r="Q1263" s="5" t="s">
        <v>116</v>
      </c>
      <c r="R1263" s="5" t="s">
        <v>115</v>
      </c>
      <c r="S1263" s="5" t="s">
        <v>114</v>
      </c>
      <c r="T1263" s="5" t="s">
        <v>118</v>
      </c>
      <c r="U1263" s="5" t="s">
        <v>88</v>
      </c>
      <c r="V1263" s="5" t="s">
        <v>607</v>
      </c>
      <c r="W1263" s="5" t="s">
        <v>119</v>
      </c>
      <c r="X1263" s="5" t="s">
        <v>117</v>
      </c>
      <c r="Y1263" s="5" t="n">
        <v>1</v>
      </c>
      <c r="Z1263" s="5" t="n">
        <v>0</v>
      </c>
      <c r="AA1263" s="5" t="str">
        <f aca="false">IF(Y1263&gt;Z1263,"Win",IF(Y1263&lt;Z1263,"Loss","Draw"))</f>
        <v>Win</v>
      </c>
      <c r="AB1263" s="5" t="s">
        <v>98</v>
      </c>
      <c r="AC1263" s="5" t="s">
        <v>99</v>
      </c>
      <c r="AD1263" s="5" t="s">
        <v>3308</v>
      </c>
      <c r="AE1263" s="5" t="s">
        <v>3309</v>
      </c>
      <c r="AF1263" s="5" t="str">
        <f aca="false">IF(AD1263&lt;AE1263,AD1263,AE1263)</f>
        <v>Barbarian Barrel, Cannon, Dart Goblin, Electro Spirit, Fireball, Goblin Barrel, Goblins, Ronin</v>
      </c>
      <c r="AG1263" s="5" t="str">
        <f aca="false">IF(AD1263&lt;AE1263,AE1263,AD1263)</f>
        <v>Cannon Cart, Goblin Curse, Goblins, Minions, Mortar, Poison, Rascals, Skeleton Barrel</v>
      </c>
      <c r="AH1263" s="5" t="str">
        <f aca="false">IF(AD1263=AF1263,AA1263,IF(AA1263="Win","Loss",IF(AA1263="Loss","Win","Draw")))</f>
        <v>Win</v>
      </c>
      <c r="AI1263" s="5" t="s">
        <v>123</v>
      </c>
    </row>
    <row r="1264" customFormat="false" ht="15" hidden="false" customHeight="true" outlineLevel="0" collapsed="false">
      <c r="A1264" s="5" t="s">
        <v>3310</v>
      </c>
      <c r="B1264" s="5" t="n">
        <v>1</v>
      </c>
      <c r="C1264" s="5" t="s">
        <v>3287</v>
      </c>
      <c r="D1264" s="5" t="s">
        <v>3288</v>
      </c>
      <c r="E1264" s="5" t="s">
        <v>3117</v>
      </c>
      <c r="F1264" s="5" t="s">
        <v>3118</v>
      </c>
      <c r="G1264" s="5" t="s">
        <v>3311</v>
      </c>
      <c r="H1264" s="5" t="s">
        <v>222</v>
      </c>
      <c r="I1264" s="5" t="s">
        <v>287</v>
      </c>
      <c r="J1264" s="5" t="s">
        <v>91</v>
      </c>
      <c r="K1264" s="5" t="s">
        <v>158</v>
      </c>
      <c r="L1264" s="5" t="s">
        <v>85</v>
      </c>
      <c r="M1264" s="5" t="s">
        <v>88</v>
      </c>
      <c r="N1264" s="5" t="s">
        <v>89</v>
      </c>
      <c r="O1264" s="5" t="s">
        <v>97</v>
      </c>
      <c r="P1264" s="5" t="s">
        <v>143</v>
      </c>
      <c r="Q1264" s="5" t="s">
        <v>169</v>
      </c>
      <c r="R1264" s="5" t="s">
        <v>213</v>
      </c>
      <c r="S1264" s="5" t="s">
        <v>200</v>
      </c>
      <c r="T1264" s="5" t="s">
        <v>191</v>
      </c>
      <c r="U1264" s="5" t="s">
        <v>91</v>
      </c>
      <c r="V1264" s="5" t="s">
        <v>336</v>
      </c>
      <c r="W1264" s="5" t="s">
        <v>154</v>
      </c>
      <c r="X1264" s="5" t="s">
        <v>596</v>
      </c>
      <c r="Y1264" s="5" t="n">
        <v>0</v>
      </c>
      <c r="Z1264" s="5" t="n">
        <v>1</v>
      </c>
      <c r="AA1264" s="5" t="str">
        <f aca="false">IF(Y1264&gt;Z1264,"Win",IF(Y1264&lt;Z1264,"Loss","Draw"))</f>
        <v>Loss</v>
      </c>
      <c r="AB1264" s="5" t="s">
        <v>98</v>
      </c>
      <c r="AC1264" s="5" t="s">
        <v>99</v>
      </c>
      <c r="AD1264" s="5" t="s">
        <v>898</v>
      </c>
      <c r="AE1264" s="5" t="s">
        <v>762</v>
      </c>
      <c r="AF1264" s="5" t="str">
        <f aca="false">IF(AD1264&lt;AE1264,AD1264,AE1264)</f>
        <v>Baby Dragon, Barbarian Barrel, Bowler, Electro Giant, Goblin Cage, Ice Wizard, Lightning, Tornado</v>
      </c>
      <c r="AG1264" s="5" t="str">
        <f aca="false">IF(AD1264&lt;AE1264,AE1264,AD1264)</f>
        <v>Barbarian Barrel, Goblin Hut, Graveyard, Ice Spirit, Poison, Skeletons, Valkyrie, Witch</v>
      </c>
      <c r="AH1264" s="5" t="str">
        <f aca="false">IF(AD1264=AF1264,AA1264,IF(AA1264="Win","Loss",IF(AA1264="Loss","Win","Draw")))</f>
        <v>Win</v>
      </c>
      <c r="AI1264" s="5" t="s">
        <v>123</v>
      </c>
    </row>
    <row r="1265" customFormat="false" ht="15" hidden="false" customHeight="true" outlineLevel="0" collapsed="false">
      <c r="A1265" s="5" t="s">
        <v>3310</v>
      </c>
      <c r="B1265" s="5" t="n">
        <v>2</v>
      </c>
      <c r="C1265" s="5" t="s">
        <v>3287</v>
      </c>
      <c r="D1265" s="5" t="s">
        <v>3288</v>
      </c>
      <c r="E1265" s="5" t="s">
        <v>3117</v>
      </c>
      <c r="F1265" s="5" t="s">
        <v>3118</v>
      </c>
      <c r="G1265" s="5" t="s">
        <v>3312</v>
      </c>
      <c r="H1265" s="5" t="s">
        <v>222</v>
      </c>
      <c r="I1265" s="5" t="s">
        <v>239</v>
      </c>
      <c r="J1265" s="5" t="s">
        <v>199</v>
      </c>
      <c r="K1265" s="5" t="s">
        <v>210</v>
      </c>
      <c r="L1265" s="5" t="s">
        <v>227</v>
      </c>
      <c r="M1265" s="5" t="s">
        <v>146</v>
      </c>
      <c r="N1265" s="5" t="s">
        <v>240</v>
      </c>
      <c r="O1265" s="5" t="s">
        <v>202</v>
      </c>
      <c r="P1265" s="5" t="s">
        <v>112</v>
      </c>
      <c r="Q1265" s="5" t="s">
        <v>107</v>
      </c>
      <c r="R1265" s="5" t="s">
        <v>115</v>
      </c>
      <c r="S1265" s="5" t="s">
        <v>84</v>
      </c>
      <c r="T1265" s="5" t="s">
        <v>130</v>
      </c>
      <c r="U1265" s="5" t="s">
        <v>111</v>
      </c>
      <c r="V1265" s="5" t="s">
        <v>144</v>
      </c>
      <c r="W1265" s="5" t="s">
        <v>88</v>
      </c>
      <c r="X1265" s="5" t="s">
        <v>109</v>
      </c>
      <c r="Y1265" s="5" t="n">
        <v>0</v>
      </c>
      <c r="Z1265" s="5" t="n">
        <v>1</v>
      </c>
      <c r="AA1265" s="5" t="str">
        <f aca="false">IF(Y1265&gt;Z1265,"Win",IF(Y1265&lt;Z1265,"Loss","Draw"))</f>
        <v>Loss</v>
      </c>
      <c r="AB1265" s="5" t="s">
        <v>98</v>
      </c>
      <c r="AC1265" s="5" t="s">
        <v>99</v>
      </c>
      <c r="AD1265" s="5" t="s">
        <v>431</v>
      </c>
      <c r="AE1265" s="5" t="s">
        <v>315</v>
      </c>
      <c r="AF1265" s="5" t="str">
        <f aca="false">IF(AD1265&lt;AE1265,AD1265,AE1265)</f>
        <v>Arrows, Bandit, Battle Ram, Golden Knight, Mega Knight, Mother Witch, Skeleton Dragons, Zappies</v>
      </c>
      <c r="AG1265" s="5" t="str">
        <f aca="false">IF(AD1265&lt;AE1265,AE1265,AD1265)</f>
        <v>Bomber, Fire Spirit, Giant Snowball, Goblin Drill, Goblins, Poison, Ronin, Tesla</v>
      </c>
      <c r="AH1265" s="5" t="str">
        <f aca="false">IF(AD1265=AF1265,AA1265,IF(AA1265="Win","Loss",IF(AA1265="Loss","Win","Draw")))</f>
        <v>Loss</v>
      </c>
      <c r="AI1265" s="5" t="s">
        <v>123</v>
      </c>
    </row>
    <row r="1266" customFormat="false" ht="15" hidden="false" customHeight="true" outlineLevel="0" collapsed="false">
      <c r="A1266" s="5" t="s">
        <v>3313</v>
      </c>
      <c r="B1266" s="5" t="n">
        <v>1</v>
      </c>
      <c r="C1266" s="5" t="s">
        <v>3287</v>
      </c>
      <c r="D1266" s="5" t="s">
        <v>3288</v>
      </c>
      <c r="E1266" s="5" t="s">
        <v>3314</v>
      </c>
      <c r="F1266" s="5" t="s">
        <v>3315</v>
      </c>
      <c r="G1266" s="5" t="s">
        <v>3316</v>
      </c>
      <c r="H1266" s="5" t="s">
        <v>81</v>
      </c>
      <c r="I1266" s="5" t="s">
        <v>132</v>
      </c>
      <c r="J1266" s="5" t="s">
        <v>91</v>
      </c>
      <c r="K1266" s="5" t="s">
        <v>200</v>
      </c>
      <c r="L1266" s="5" t="s">
        <v>90</v>
      </c>
      <c r="M1266" s="5" t="s">
        <v>365</v>
      </c>
      <c r="N1266" s="5" t="s">
        <v>94</v>
      </c>
      <c r="O1266" s="5" t="s">
        <v>93</v>
      </c>
      <c r="P1266" s="5" t="s">
        <v>174</v>
      </c>
      <c r="Q1266" s="5" t="s">
        <v>168</v>
      </c>
      <c r="R1266" s="5" t="s">
        <v>232</v>
      </c>
      <c r="S1266" s="5" t="s">
        <v>169</v>
      </c>
      <c r="T1266" s="5" t="s">
        <v>87</v>
      </c>
      <c r="U1266" s="5" t="s">
        <v>154</v>
      </c>
      <c r="V1266" s="5" t="s">
        <v>167</v>
      </c>
      <c r="W1266" s="5" t="s">
        <v>170</v>
      </c>
      <c r="X1266" s="5" t="s">
        <v>93</v>
      </c>
      <c r="Y1266" s="5" t="n">
        <v>1</v>
      </c>
      <c r="Z1266" s="5" t="n">
        <v>0</v>
      </c>
      <c r="AA1266" s="5" t="str">
        <f aca="false">IF(Y1266&gt;Z1266,"Win",IF(Y1266&lt;Z1266,"Loss","Draw"))</f>
        <v>Win</v>
      </c>
      <c r="AB1266" s="5" t="s">
        <v>98</v>
      </c>
      <c r="AC1266" s="5" t="s">
        <v>99</v>
      </c>
      <c r="AD1266" s="5" t="s">
        <v>488</v>
      </c>
      <c r="AE1266" s="5" t="s">
        <v>496</v>
      </c>
      <c r="AF1266" s="5" t="str">
        <f aca="false">IF(AD1266&lt;AE1266,AD1266,AE1266)</f>
        <v>Baby Dragon, Berserker, Cannon, Electro Spirit, Lightning, Mighty Miner, Royal Hogs, The Log</v>
      </c>
      <c r="AG1266" s="5" t="str">
        <f aca="false">IF(AD1266&lt;AE1266,AE1266,AD1266)</f>
        <v>Barbarian Barrel, Electro Spirit, Fireball, Goblin Cage, Heal Spirit, Lumberjack, Phoenix, Royal Giant</v>
      </c>
      <c r="AH1266" s="5" t="str">
        <f aca="false">IF(AD1266=AF1266,AA1266,IF(AA1266="Win","Loss",IF(AA1266="Loss","Win","Draw")))</f>
        <v>Loss</v>
      </c>
      <c r="AI1266" s="5" t="s">
        <v>123</v>
      </c>
    </row>
    <row r="1267" customFormat="false" ht="15" hidden="false" customHeight="true" outlineLevel="0" collapsed="false">
      <c r="A1267" s="5" t="s">
        <v>3313</v>
      </c>
      <c r="B1267" s="5" t="n">
        <v>2</v>
      </c>
      <c r="C1267" s="5" t="s">
        <v>3287</v>
      </c>
      <c r="D1267" s="5" t="s">
        <v>3288</v>
      </c>
      <c r="E1267" s="5" t="s">
        <v>3314</v>
      </c>
      <c r="F1267" s="5" t="s">
        <v>3315</v>
      </c>
      <c r="G1267" s="5" t="s">
        <v>3317</v>
      </c>
      <c r="H1267" s="5" t="s">
        <v>81</v>
      </c>
      <c r="I1267" s="5" t="s">
        <v>176</v>
      </c>
      <c r="J1267" s="5" t="s">
        <v>232</v>
      </c>
      <c r="K1267" s="5" t="s">
        <v>142</v>
      </c>
      <c r="L1267" s="5" t="s">
        <v>129</v>
      </c>
      <c r="M1267" s="5" t="s">
        <v>111</v>
      </c>
      <c r="N1267" s="5" t="s">
        <v>120</v>
      </c>
      <c r="O1267" s="5" t="s">
        <v>143</v>
      </c>
      <c r="P1267" s="5" t="s">
        <v>140</v>
      </c>
      <c r="Q1267" s="5" t="s">
        <v>140</v>
      </c>
      <c r="R1267" s="5" t="s">
        <v>141</v>
      </c>
      <c r="S1267" s="5" t="s">
        <v>153</v>
      </c>
      <c r="T1267" s="5" t="s">
        <v>226</v>
      </c>
      <c r="U1267" s="5" t="s">
        <v>336</v>
      </c>
      <c r="V1267" s="5" t="s">
        <v>91</v>
      </c>
      <c r="W1267" s="5" t="s">
        <v>113</v>
      </c>
      <c r="X1267" s="5" t="s">
        <v>97</v>
      </c>
      <c r="Y1267" s="5" t="n">
        <v>1</v>
      </c>
      <c r="Z1267" s="5" t="n">
        <v>0</v>
      </c>
      <c r="AA1267" s="5" t="str">
        <f aca="false">IF(Y1267&gt;Z1267,"Win",IF(Y1267&lt;Z1267,"Loss","Draw"))</f>
        <v>Win</v>
      </c>
      <c r="AB1267" s="5" t="s">
        <v>98</v>
      </c>
      <c r="AC1267" s="5" t="s">
        <v>99</v>
      </c>
      <c r="AD1267" s="5" t="s">
        <v>3318</v>
      </c>
      <c r="AE1267" s="5" t="s">
        <v>477</v>
      </c>
      <c r="AF1267" s="5" t="str">
        <f aca="false">IF(AD1267&lt;AE1267,AD1267,AE1267)</f>
        <v>Barbarian Barrel, Bomb Tower, Goblinstein, Magic Archer, Miner, Skeletons, Tornado, Wall Breakers</v>
      </c>
      <c r="AG1267" s="5" t="str">
        <f aca="false">IF(AD1267&lt;AE1267,AE1267,AD1267)</f>
        <v>Dart Goblin, Fire Spirit, Goblin Barrel, Ice Spirit, Inferno Tower, Mighty Miner, Royal Delivery, Wall Breakers</v>
      </c>
      <c r="AH1267" s="5" t="str">
        <f aca="false">IF(AD1267=AF1267,AA1267,IF(AA1267="Win","Loss",IF(AA1267="Loss","Win","Draw")))</f>
        <v>Loss</v>
      </c>
      <c r="AI1267" s="5" t="s">
        <v>123</v>
      </c>
    </row>
    <row r="1268" customFormat="false" ht="15" hidden="false" customHeight="true" outlineLevel="0" collapsed="false">
      <c r="A1268" s="5" t="s">
        <v>3319</v>
      </c>
      <c r="B1268" s="5" t="n">
        <v>1</v>
      </c>
      <c r="C1268" s="5" t="s">
        <v>3287</v>
      </c>
      <c r="D1268" s="5" t="s">
        <v>3288</v>
      </c>
      <c r="E1268" s="5" t="s">
        <v>3320</v>
      </c>
      <c r="F1268" s="5" t="s">
        <v>3321</v>
      </c>
      <c r="G1268" s="5" t="s">
        <v>1295</v>
      </c>
      <c r="H1268" s="5" t="s">
        <v>81</v>
      </c>
      <c r="I1268" s="5" t="s">
        <v>287</v>
      </c>
      <c r="J1268" s="5" t="s">
        <v>149</v>
      </c>
      <c r="K1268" s="5" t="s">
        <v>135</v>
      </c>
      <c r="L1268" s="5" t="s">
        <v>148</v>
      </c>
      <c r="M1268" s="5" t="s">
        <v>147</v>
      </c>
      <c r="N1268" s="5" t="s">
        <v>87</v>
      </c>
      <c r="O1268" s="5" t="s">
        <v>94</v>
      </c>
      <c r="P1268" s="5" t="s">
        <v>146</v>
      </c>
      <c r="Q1268" s="5" t="s">
        <v>169</v>
      </c>
      <c r="R1268" s="5" t="s">
        <v>145</v>
      </c>
      <c r="S1268" s="5" t="s">
        <v>82</v>
      </c>
      <c r="T1268" s="5" t="s">
        <v>327</v>
      </c>
      <c r="U1268" s="5" t="s">
        <v>336</v>
      </c>
      <c r="V1268" s="5" t="s">
        <v>135</v>
      </c>
      <c r="W1268" s="5" t="s">
        <v>113</v>
      </c>
      <c r="X1268" s="5" t="s">
        <v>226</v>
      </c>
      <c r="Y1268" s="5" t="n">
        <v>1</v>
      </c>
      <c r="Z1268" s="5" t="n">
        <v>0</v>
      </c>
      <c r="AA1268" s="5" t="str">
        <f aca="false">IF(Y1268&gt;Z1268,"Win",IF(Y1268&lt;Z1268,"Loss","Draw"))</f>
        <v>Win</v>
      </c>
      <c r="AB1268" s="5" t="s">
        <v>98</v>
      </c>
      <c r="AC1268" s="5" t="s">
        <v>99</v>
      </c>
      <c r="AD1268" s="5" t="s">
        <v>726</v>
      </c>
      <c r="AE1268" s="5" t="s">
        <v>3322</v>
      </c>
      <c r="AF1268" s="5" t="str">
        <f aca="false">IF(AD1268&lt;AE1268,AD1268,AE1268)</f>
        <v>Archers, Baby Dragon, Balloon, Bomb Tower, Giant Skeleton, Miner, Tornado, Zap</v>
      </c>
      <c r="AG1268" s="5" t="str">
        <f aca="false">IF(AD1268&lt;AE1268,AE1268,AD1268)</f>
        <v>Berserker, Fireball, Lava Hound, Skeleton Dragons, Spirit Empress, Tombstone, Valkyrie, Zap</v>
      </c>
      <c r="AH1268" s="5" t="str">
        <f aca="false">IF(AD1268=AF1268,AA1268,IF(AA1268="Win","Loss",IF(AA1268="Loss","Win","Draw")))</f>
        <v>Loss</v>
      </c>
      <c r="AI1268" s="5" t="s">
        <v>123</v>
      </c>
    </row>
    <row r="1269" customFormat="false" ht="15" hidden="false" customHeight="true" outlineLevel="0" collapsed="false">
      <c r="A1269" s="5" t="s">
        <v>3319</v>
      </c>
      <c r="B1269" s="5" t="n">
        <v>2</v>
      </c>
      <c r="C1269" s="5" t="s">
        <v>3287</v>
      </c>
      <c r="D1269" s="5" t="s">
        <v>3288</v>
      </c>
      <c r="E1269" s="5" t="s">
        <v>3320</v>
      </c>
      <c r="F1269" s="5" t="s">
        <v>3321</v>
      </c>
      <c r="G1269" s="5" t="s">
        <v>2860</v>
      </c>
      <c r="H1269" s="5" t="s">
        <v>668</v>
      </c>
      <c r="I1269" s="5" t="s">
        <v>82</v>
      </c>
      <c r="J1269" s="5" t="s">
        <v>83</v>
      </c>
      <c r="K1269" s="5" t="s">
        <v>84</v>
      </c>
      <c r="L1269" s="5" t="s">
        <v>97</v>
      </c>
      <c r="M1269" s="5" t="s">
        <v>85</v>
      </c>
      <c r="N1269" s="5" t="s">
        <v>88</v>
      </c>
      <c r="O1269" s="5" t="s">
        <v>89</v>
      </c>
      <c r="P1269" s="5" t="s">
        <v>86</v>
      </c>
      <c r="Q1269" s="5" t="s">
        <v>90</v>
      </c>
      <c r="R1269" s="5" t="s">
        <v>181</v>
      </c>
      <c r="S1269" s="5" t="s">
        <v>96</v>
      </c>
      <c r="T1269" s="5" t="s">
        <v>154</v>
      </c>
      <c r="U1269" s="5" t="s">
        <v>93</v>
      </c>
      <c r="V1269" s="5" t="s">
        <v>91</v>
      </c>
      <c r="W1269" s="5" t="s">
        <v>95</v>
      </c>
      <c r="X1269" s="5" t="s">
        <v>97</v>
      </c>
      <c r="Y1269" s="5" t="n">
        <v>1</v>
      </c>
      <c r="Z1269" s="5" t="n">
        <v>0</v>
      </c>
      <c r="AA1269" s="5" t="str">
        <f aca="false">IF(Y1269&gt;Z1269,"Win",IF(Y1269&lt;Z1269,"Loss","Draw"))</f>
        <v>Win</v>
      </c>
      <c r="AB1269" s="5" t="s">
        <v>98</v>
      </c>
      <c r="AC1269" s="5" t="s">
        <v>99</v>
      </c>
      <c r="AD1269" s="5" t="s">
        <v>3323</v>
      </c>
      <c r="AE1269" s="5" t="s">
        <v>3324</v>
      </c>
      <c r="AF1269" s="5" t="str">
        <f aca="false">IF(AD1269&lt;AE1269,AD1269,AE1269)</f>
        <v>Archers, Dark Prince, Giant Snowball, Goblin Demolisher, Goblin Hut, Graveyard, Poison, Skeletons</v>
      </c>
      <c r="AG1269" s="5" t="str">
        <f aca="false">IF(AD1269&lt;AE1269,AE1269,AD1269)</f>
        <v>Barbarian Barrel, Electro Spirit, Fisherman, Hunter, Lightning, Monk, Royal Giant, Skeletons</v>
      </c>
      <c r="AH1269" s="5" t="str">
        <f aca="false">IF(AD1269=AF1269,AA1269,IF(AA1269="Win","Loss",IF(AA1269="Loss","Win","Draw")))</f>
        <v>Win</v>
      </c>
      <c r="AI1269" s="5" t="s">
        <v>123</v>
      </c>
    </row>
    <row r="1270" customFormat="false" ht="15" hidden="false" customHeight="true" outlineLevel="0" collapsed="false">
      <c r="A1270" s="5" t="s">
        <v>3325</v>
      </c>
      <c r="B1270" s="5" t="n">
        <v>1</v>
      </c>
      <c r="C1270" s="5" t="s">
        <v>3287</v>
      </c>
      <c r="D1270" s="5" t="s">
        <v>3288</v>
      </c>
      <c r="E1270" s="5" t="s">
        <v>3326</v>
      </c>
      <c r="F1270" s="5" t="s">
        <v>3327</v>
      </c>
      <c r="G1270" s="5" t="s">
        <v>3328</v>
      </c>
      <c r="H1270" s="5" t="s">
        <v>81</v>
      </c>
      <c r="I1270" s="5" t="s">
        <v>375</v>
      </c>
      <c r="J1270" s="5" t="s">
        <v>145</v>
      </c>
      <c r="K1270" s="5" t="s">
        <v>135</v>
      </c>
      <c r="L1270" s="5" t="s">
        <v>336</v>
      </c>
      <c r="M1270" s="5" t="s">
        <v>202</v>
      </c>
      <c r="N1270" s="5" t="s">
        <v>226</v>
      </c>
      <c r="O1270" s="5" t="s">
        <v>149</v>
      </c>
      <c r="P1270" s="5" t="s">
        <v>109</v>
      </c>
      <c r="Q1270" s="5" t="s">
        <v>293</v>
      </c>
      <c r="R1270" s="5" t="s">
        <v>181</v>
      </c>
      <c r="S1270" s="5" t="s">
        <v>144</v>
      </c>
      <c r="T1270" s="5" t="s">
        <v>182</v>
      </c>
      <c r="U1270" s="5" t="s">
        <v>183</v>
      </c>
      <c r="V1270" s="5" t="s">
        <v>167</v>
      </c>
      <c r="W1270" s="5" t="s">
        <v>111</v>
      </c>
      <c r="X1270" s="5" t="s">
        <v>110</v>
      </c>
      <c r="Y1270" s="5" t="n">
        <v>1</v>
      </c>
      <c r="Z1270" s="5" t="n">
        <v>0</v>
      </c>
      <c r="AA1270" s="5" t="str">
        <f aca="false">IF(Y1270&gt;Z1270,"Win",IF(Y1270&lt;Z1270,"Loss","Draw"))</f>
        <v>Win</v>
      </c>
      <c r="AB1270" s="5" t="s">
        <v>98</v>
      </c>
      <c r="AC1270" s="5" t="s">
        <v>99</v>
      </c>
      <c r="AD1270" s="5" t="s">
        <v>3329</v>
      </c>
      <c r="AE1270" s="5" t="s">
        <v>3330</v>
      </c>
      <c r="AF1270" s="5" t="str">
        <f aca="false">IF(AD1270&lt;AE1270,AD1270,AE1270)</f>
        <v>Balloon, Executioner, Miner, Ronin, Tombstone, Tornado, Zap, Zappies</v>
      </c>
      <c r="AG1270" s="5" t="str">
        <f aca="false">IF(AD1270&lt;AE1270,AE1270,AD1270)</f>
        <v>Earthquake, Fire Spirit, Furnace, Guards, Hog Rider, Monk, Tesla, The Log</v>
      </c>
      <c r="AH1270" s="5" t="str">
        <f aca="false">IF(AD1270=AF1270,AA1270,IF(AA1270="Win","Loss",IF(AA1270="Loss","Win","Draw")))</f>
        <v>Win</v>
      </c>
      <c r="AI1270" s="5" t="s">
        <v>123</v>
      </c>
    </row>
    <row r="1271" customFormat="false" ht="15" hidden="false" customHeight="true" outlineLevel="0" collapsed="false">
      <c r="A1271" s="5" t="s">
        <v>3325</v>
      </c>
      <c r="B1271" s="5" t="n">
        <v>2</v>
      </c>
      <c r="C1271" s="5" t="s">
        <v>3287</v>
      </c>
      <c r="D1271" s="5" t="s">
        <v>3288</v>
      </c>
      <c r="E1271" s="5" t="s">
        <v>3326</v>
      </c>
      <c r="F1271" s="5" t="s">
        <v>3327</v>
      </c>
      <c r="G1271" s="5" t="s">
        <v>3331</v>
      </c>
      <c r="H1271" s="5" t="s">
        <v>81</v>
      </c>
      <c r="I1271" s="5" t="s">
        <v>195</v>
      </c>
      <c r="J1271" s="5" t="s">
        <v>199</v>
      </c>
      <c r="K1271" s="5" t="s">
        <v>210</v>
      </c>
      <c r="L1271" s="5" t="s">
        <v>83</v>
      </c>
      <c r="M1271" s="5" t="s">
        <v>231</v>
      </c>
      <c r="N1271" s="5" t="s">
        <v>93</v>
      </c>
      <c r="O1271" s="5" t="s">
        <v>117</v>
      </c>
      <c r="P1271" s="5" t="s">
        <v>94</v>
      </c>
      <c r="Q1271" s="5" t="s">
        <v>169</v>
      </c>
      <c r="R1271" s="5" t="s">
        <v>199</v>
      </c>
      <c r="S1271" s="5" t="s">
        <v>200</v>
      </c>
      <c r="T1271" s="5" t="s">
        <v>136</v>
      </c>
      <c r="U1271" s="5" t="s">
        <v>154</v>
      </c>
      <c r="V1271" s="5" t="s">
        <v>191</v>
      </c>
      <c r="W1271" s="5" t="s">
        <v>336</v>
      </c>
      <c r="X1271" s="5" t="s">
        <v>91</v>
      </c>
      <c r="Y1271" s="5" t="n">
        <v>1</v>
      </c>
      <c r="Z1271" s="5" t="n">
        <v>0</v>
      </c>
      <c r="AA1271" s="5" t="str">
        <f aca="false">IF(Y1271&gt;Z1271,"Win",IF(Y1271&lt;Z1271,"Loss","Draw"))</f>
        <v>Win</v>
      </c>
      <c r="AB1271" s="5" t="s">
        <v>98</v>
      </c>
      <c r="AC1271" s="5" t="s">
        <v>99</v>
      </c>
      <c r="AD1271" s="5" t="s">
        <v>3332</v>
      </c>
      <c r="AE1271" s="5" t="s">
        <v>778</v>
      </c>
      <c r="AF1271" s="5" t="str">
        <f aca="false">IF(AD1271&lt;AE1271,AD1271,AE1271)</f>
        <v>Baby Dragon, Barbarian Barrel, Goblin Cage, Golden Knight, Golem, Ice Wizard, Lightning, Tornado</v>
      </c>
      <c r="AG1271" s="5" t="str">
        <f aca="false">IF(AD1271&lt;AE1271,AE1271,AD1271)</f>
        <v>Dark Prince, Electro Spirit, Fireball, Golden Knight, Inferno Dragon, Mega Knight, Minions, Ram Rider</v>
      </c>
      <c r="AH1271" s="5" t="str">
        <f aca="false">IF(AD1271=AF1271,AA1271,IF(AA1271="Win","Loss",IF(AA1271="Loss","Win","Draw")))</f>
        <v>Loss</v>
      </c>
      <c r="AI1271" s="5" t="s">
        <v>123</v>
      </c>
    </row>
    <row r="1272" customFormat="false" ht="15" hidden="false" customHeight="true" outlineLevel="0" collapsed="false">
      <c r="A1272" s="5" t="s">
        <v>3333</v>
      </c>
      <c r="B1272" s="5" t="n">
        <v>1</v>
      </c>
      <c r="C1272" s="5" t="s">
        <v>3287</v>
      </c>
      <c r="D1272" s="5" t="s">
        <v>3288</v>
      </c>
      <c r="E1272" s="5" t="s">
        <v>1483</v>
      </c>
      <c r="F1272" s="5" t="s">
        <v>1484</v>
      </c>
      <c r="G1272" s="5" t="s">
        <v>3334</v>
      </c>
      <c r="H1272" s="5" t="s">
        <v>81</v>
      </c>
      <c r="I1272" s="5" t="s">
        <v>287</v>
      </c>
      <c r="J1272" s="5" t="s">
        <v>131</v>
      </c>
      <c r="K1272" s="5" t="s">
        <v>169</v>
      </c>
      <c r="L1272" s="5" t="s">
        <v>148</v>
      </c>
      <c r="M1272" s="5" t="s">
        <v>91</v>
      </c>
      <c r="N1272" s="5" t="s">
        <v>135</v>
      </c>
      <c r="O1272" s="5" t="s">
        <v>94</v>
      </c>
      <c r="P1272" s="5" t="s">
        <v>149</v>
      </c>
      <c r="Q1272" s="5" t="s">
        <v>142</v>
      </c>
      <c r="R1272" s="5" t="s">
        <v>115</v>
      </c>
      <c r="S1272" s="5" t="s">
        <v>287</v>
      </c>
      <c r="T1272" s="5" t="s">
        <v>143</v>
      </c>
      <c r="U1272" s="5" t="s">
        <v>140</v>
      </c>
      <c r="V1272" s="5" t="s">
        <v>334</v>
      </c>
      <c r="W1272" s="5" t="s">
        <v>176</v>
      </c>
      <c r="X1272" s="5" t="s">
        <v>157</v>
      </c>
      <c r="Y1272" s="5" t="n">
        <v>0</v>
      </c>
      <c r="Z1272" s="5" t="n">
        <v>1</v>
      </c>
      <c r="AA1272" s="5" t="str">
        <f aca="false">IF(Y1272&gt;Z1272,"Win",IF(Y1272&lt;Z1272,"Loss","Draw"))</f>
        <v>Loss</v>
      </c>
      <c r="AB1272" s="5" t="s">
        <v>98</v>
      </c>
      <c r="AC1272" s="5" t="s">
        <v>99</v>
      </c>
      <c r="AD1272" s="5" t="s">
        <v>3335</v>
      </c>
      <c r="AE1272" s="5" t="s">
        <v>3336</v>
      </c>
      <c r="AF1272" s="5" t="str">
        <f aca="false">IF(AD1272&lt;AE1272,AD1272,AE1272)</f>
        <v>Baby Dragon, Barbarian Barrel, Fireball, Lava Hound, Mega Minion, Tombstone, Valkyrie, Zap</v>
      </c>
      <c r="AG1272" s="5" t="str">
        <f aca="false">IF(AD1272&lt;AE1272,AE1272,AD1272)</f>
        <v>Dart Goblin, Goblin Barrel, Goblins, Ice Spirit, Mini P.E.K.K.A, Rocket, Valkyrie, Wall Breakers</v>
      </c>
      <c r="AH1272" s="5" t="str">
        <f aca="false">IF(AD1272=AF1272,AA1272,IF(AA1272="Win","Loss",IF(AA1272="Loss","Win","Draw")))</f>
        <v>Loss</v>
      </c>
      <c r="AI1272" s="5" t="s">
        <v>123</v>
      </c>
    </row>
    <row r="1273" customFormat="false" ht="15" hidden="false" customHeight="true" outlineLevel="0" collapsed="false">
      <c r="A1273" s="5" t="s">
        <v>3333</v>
      </c>
      <c r="B1273" s="5" t="n">
        <v>2</v>
      </c>
      <c r="C1273" s="5" t="s">
        <v>3287</v>
      </c>
      <c r="D1273" s="5" t="s">
        <v>3288</v>
      </c>
      <c r="E1273" s="5" t="s">
        <v>1483</v>
      </c>
      <c r="F1273" s="5" t="s">
        <v>1484</v>
      </c>
      <c r="G1273" s="5" t="s">
        <v>3337</v>
      </c>
      <c r="H1273" s="5" t="s">
        <v>81</v>
      </c>
      <c r="I1273" s="5" t="s">
        <v>82</v>
      </c>
      <c r="J1273" s="5" t="s">
        <v>83</v>
      </c>
      <c r="K1273" s="5" t="s">
        <v>144</v>
      </c>
      <c r="L1273" s="5" t="s">
        <v>115</v>
      </c>
      <c r="M1273" s="5" t="s">
        <v>107</v>
      </c>
      <c r="N1273" s="5" t="s">
        <v>88</v>
      </c>
      <c r="O1273" s="5" t="s">
        <v>84</v>
      </c>
      <c r="P1273" s="5" t="s">
        <v>111</v>
      </c>
      <c r="Q1273" s="5" t="s">
        <v>170</v>
      </c>
      <c r="R1273" s="5" t="s">
        <v>244</v>
      </c>
      <c r="S1273" s="5" t="s">
        <v>97</v>
      </c>
      <c r="T1273" s="5" t="s">
        <v>182</v>
      </c>
      <c r="U1273" s="5" t="s">
        <v>209</v>
      </c>
      <c r="V1273" s="5" t="s">
        <v>94</v>
      </c>
      <c r="W1273" s="5" t="s">
        <v>143</v>
      </c>
      <c r="X1273" s="5" t="s">
        <v>167</v>
      </c>
      <c r="Y1273" s="5" t="n">
        <v>1</v>
      </c>
      <c r="Z1273" s="5" t="n">
        <v>0</v>
      </c>
      <c r="AA1273" s="5" t="str">
        <f aca="false">IF(Y1273&gt;Z1273,"Win",IF(Y1273&lt;Z1273,"Loss","Draw"))</f>
        <v>Win</v>
      </c>
      <c r="AB1273" s="5" t="s">
        <v>98</v>
      </c>
      <c r="AC1273" s="5" t="s">
        <v>99</v>
      </c>
      <c r="AD1273" s="5" t="s">
        <v>3338</v>
      </c>
      <c r="AE1273" s="5" t="s">
        <v>1273</v>
      </c>
      <c r="AF1273" s="5" t="str">
        <f aca="false">IF(AD1273&lt;AE1273,AD1273,AE1273)</f>
        <v>Archers, Dark Prince, Fire Spirit, Giant Snowball, Goblin Drill, Goblins, Poison, Tesla</v>
      </c>
      <c r="AG1273" s="5" t="str">
        <f aca="false">IF(AD1273&lt;AE1273,AE1273,AD1273)</f>
        <v>Cannon, Fireball, Hog Rider, Ice Golem, Ice Spirit, Musketeer, Skeletons, The Log</v>
      </c>
      <c r="AH1273" s="5" t="str">
        <f aca="false">IF(AD1273=AF1273,AA1273,IF(AA1273="Win","Loss",IF(AA1273="Loss","Win","Draw")))</f>
        <v>Win</v>
      </c>
      <c r="AI1273" s="5" t="s">
        <v>123</v>
      </c>
    </row>
    <row r="1274" customFormat="false" ht="15" hidden="false" customHeight="true" outlineLevel="0" collapsed="false">
      <c r="A1274" s="5" t="s">
        <v>3333</v>
      </c>
      <c r="B1274" s="5" t="n">
        <v>3</v>
      </c>
      <c r="C1274" s="5" t="s">
        <v>3287</v>
      </c>
      <c r="D1274" s="5" t="s">
        <v>3288</v>
      </c>
      <c r="E1274" s="5" t="s">
        <v>1483</v>
      </c>
      <c r="F1274" s="5" t="s">
        <v>1484</v>
      </c>
      <c r="G1274" s="5" t="s">
        <v>3339</v>
      </c>
      <c r="H1274" s="5" t="s">
        <v>81</v>
      </c>
      <c r="I1274" s="5" t="s">
        <v>92</v>
      </c>
      <c r="J1274" s="5" t="s">
        <v>199</v>
      </c>
      <c r="K1274" s="5" t="s">
        <v>130</v>
      </c>
      <c r="L1274" s="5" t="s">
        <v>257</v>
      </c>
      <c r="M1274" s="5" t="s">
        <v>336</v>
      </c>
      <c r="N1274" s="5" t="s">
        <v>146</v>
      </c>
      <c r="O1274" s="5" t="s">
        <v>136</v>
      </c>
      <c r="P1274" s="5" t="s">
        <v>202</v>
      </c>
      <c r="Q1274" s="5" t="s">
        <v>132</v>
      </c>
      <c r="R1274" s="5" t="s">
        <v>91</v>
      </c>
      <c r="S1274" s="5" t="s">
        <v>200</v>
      </c>
      <c r="T1274" s="5" t="s">
        <v>90</v>
      </c>
      <c r="U1274" s="5" t="s">
        <v>365</v>
      </c>
      <c r="V1274" s="5" t="s">
        <v>93</v>
      </c>
      <c r="W1274" s="5" t="s">
        <v>174</v>
      </c>
      <c r="X1274" s="5" t="s">
        <v>154</v>
      </c>
      <c r="Y1274" s="5" t="n">
        <v>1</v>
      </c>
      <c r="Z1274" s="5" t="n">
        <v>0</v>
      </c>
      <c r="AA1274" s="5" t="str">
        <f aca="false">IF(Y1274&gt;Z1274,"Win",IF(Y1274&lt;Z1274,"Loss","Draw"))</f>
        <v>Win</v>
      </c>
      <c r="AB1274" s="5" t="s">
        <v>98</v>
      </c>
      <c r="AC1274" s="5" t="s">
        <v>99</v>
      </c>
      <c r="AD1274" s="5" t="s">
        <v>3340</v>
      </c>
      <c r="AE1274" s="5" t="s">
        <v>715</v>
      </c>
      <c r="AF1274" s="5" t="str">
        <f aca="false">IF(AD1274&lt;AE1274,AD1274,AE1274)</f>
        <v>Barbarian Barrel, Electro Spirit, Goblin Cage, Heal Spirit, Lightning, Lumberjack, Phoenix, Royal Giant</v>
      </c>
      <c r="AG1274" s="5" t="str">
        <f aca="false">IF(AD1274&lt;AE1274,AE1274,AD1274)</f>
        <v>Bomber, Golden Knight, Golem, Royal Ghost, Skeleton Dragons, Tornado, Vines, Zappies</v>
      </c>
      <c r="AH1274" s="5" t="str">
        <f aca="false">IF(AD1274=AF1274,AA1274,IF(AA1274="Win","Loss",IF(AA1274="Loss","Win","Draw")))</f>
        <v>Loss</v>
      </c>
      <c r="AI1274" s="5" t="s">
        <v>123</v>
      </c>
    </row>
    <row r="1275" customFormat="false" ht="15" hidden="false" customHeight="true" outlineLevel="0" collapsed="false">
      <c r="A1275" s="5" t="s">
        <v>3341</v>
      </c>
      <c r="B1275" s="5" t="n">
        <v>1</v>
      </c>
      <c r="C1275" s="5" t="s">
        <v>3287</v>
      </c>
      <c r="D1275" s="5" t="s">
        <v>3288</v>
      </c>
      <c r="E1275" s="5" t="s">
        <v>3342</v>
      </c>
      <c r="F1275" s="5" t="s">
        <v>3343</v>
      </c>
      <c r="G1275" s="5" t="s">
        <v>3344</v>
      </c>
      <c r="H1275" s="5" t="s">
        <v>81</v>
      </c>
      <c r="I1275" s="5" t="s">
        <v>140</v>
      </c>
      <c r="J1275" s="5" t="s">
        <v>141</v>
      </c>
      <c r="K1275" s="5" t="s">
        <v>142</v>
      </c>
      <c r="L1275" s="5" t="s">
        <v>129</v>
      </c>
      <c r="M1275" s="5" t="s">
        <v>111</v>
      </c>
      <c r="N1275" s="5" t="s">
        <v>120</v>
      </c>
      <c r="O1275" s="5" t="s">
        <v>143</v>
      </c>
      <c r="P1275" s="5" t="s">
        <v>87</v>
      </c>
      <c r="Q1275" s="5" t="s">
        <v>200</v>
      </c>
      <c r="R1275" s="5" t="s">
        <v>131</v>
      </c>
      <c r="S1275" s="5" t="s">
        <v>135</v>
      </c>
      <c r="T1275" s="5" t="s">
        <v>148</v>
      </c>
      <c r="U1275" s="5" t="s">
        <v>147</v>
      </c>
      <c r="V1275" s="5" t="s">
        <v>109</v>
      </c>
      <c r="W1275" s="5" t="s">
        <v>94</v>
      </c>
      <c r="X1275" s="5" t="s">
        <v>91</v>
      </c>
      <c r="Y1275" s="5" t="n">
        <v>1</v>
      </c>
      <c r="Z1275" s="5" t="n">
        <v>0</v>
      </c>
      <c r="AA1275" s="5" t="str">
        <f aca="false">IF(Y1275&gt;Z1275,"Win",IF(Y1275&lt;Z1275,"Loss","Draw"))</f>
        <v>Win</v>
      </c>
      <c r="AB1275" s="5" t="s">
        <v>98</v>
      </c>
      <c r="AC1275" s="5" t="s">
        <v>99</v>
      </c>
      <c r="AD1275" s="5" t="s">
        <v>1258</v>
      </c>
      <c r="AE1275" s="5" t="s">
        <v>2078</v>
      </c>
      <c r="AF1275" s="5" t="str">
        <f aca="false">IF(AD1275&lt;AE1275,AD1275,AE1275)</f>
        <v>Barbarian Barrel, Fireball, Goblin Cage, Lava Hound, Mega Minion, Ronin, Spirit Empress, Zap</v>
      </c>
      <c r="AG1275" s="5" t="str">
        <f aca="false">IF(AD1275&lt;AE1275,AE1275,AD1275)</f>
        <v>Berserker, Fire Spirit, Goblin Barrel, Ice Spirit, Inferno Tower, Magic Archer, Royal Delivery, Wall Breakers</v>
      </c>
      <c r="AH1275" s="5" t="str">
        <f aca="false">IF(AD1275=AF1275,AA1275,IF(AA1275="Win","Loss",IF(AA1275="Loss","Win","Draw")))</f>
        <v>Loss</v>
      </c>
      <c r="AI1275" s="5" t="s">
        <v>123</v>
      </c>
    </row>
    <row r="1276" customFormat="false" ht="15" hidden="false" customHeight="true" outlineLevel="0" collapsed="false">
      <c r="A1276" s="5" t="s">
        <v>3341</v>
      </c>
      <c r="B1276" s="5" t="n">
        <v>2</v>
      </c>
      <c r="C1276" s="5" t="s">
        <v>3287</v>
      </c>
      <c r="D1276" s="5" t="s">
        <v>3288</v>
      </c>
      <c r="E1276" s="5" t="s">
        <v>3342</v>
      </c>
      <c r="F1276" s="5" t="s">
        <v>3343</v>
      </c>
      <c r="G1276" s="5" t="s">
        <v>3345</v>
      </c>
      <c r="H1276" s="5" t="s">
        <v>81</v>
      </c>
      <c r="I1276" s="5" t="s">
        <v>92</v>
      </c>
      <c r="J1276" s="5" t="s">
        <v>180</v>
      </c>
      <c r="K1276" s="5" t="s">
        <v>132</v>
      </c>
      <c r="L1276" s="5" t="s">
        <v>182</v>
      </c>
      <c r="M1276" s="5" t="s">
        <v>327</v>
      </c>
      <c r="N1276" s="5" t="s">
        <v>227</v>
      </c>
      <c r="O1276" s="5" t="s">
        <v>202</v>
      </c>
      <c r="P1276" s="5" t="s">
        <v>257</v>
      </c>
      <c r="Q1276" s="5" t="s">
        <v>169</v>
      </c>
      <c r="R1276" s="5" t="s">
        <v>199</v>
      </c>
      <c r="S1276" s="5" t="s">
        <v>149</v>
      </c>
      <c r="T1276" s="5" t="s">
        <v>154</v>
      </c>
      <c r="U1276" s="5" t="s">
        <v>191</v>
      </c>
      <c r="V1276" s="5" t="s">
        <v>130</v>
      </c>
      <c r="W1276" s="5" t="s">
        <v>136</v>
      </c>
      <c r="X1276" s="5" t="s">
        <v>336</v>
      </c>
      <c r="Y1276" s="5" t="n">
        <v>1</v>
      </c>
      <c r="Z1276" s="5" t="n">
        <v>0</v>
      </c>
      <c r="AA1276" s="5" t="str">
        <f aca="false">IF(Y1276&gt;Z1276,"Win",IF(Y1276&lt;Z1276,"Loss","Draw"))</f>
        <v>Win</v>
      </c>
      <c r="AB1276" s="5" t="s">
        <v>98</v>
      </c>
      <c r="AC1276" s="5" t="s">
        <v>99</v>
      </c>
      <c r="AD1276" s="5" t="s">
        <v>3346</v>
      </c>
      <c r="AE1276" s="5" t="s">
        <v>3347</v>
      </c>
      <c r="AF1276" s="5" t="str">
        <f aca="false">IF(AD1276&lt;AE1276,AD1276,AE1276)</f>
        <v>Baby Dragon, Bomber, Golden Knight, Golem, Ice Wizard, Lightning, Tombstone, Tornado</v>
      </c>
      <c r="AG1276" s="5" t="str">
        <f aca="false">IF(AD1276&lt;AE1276,AE1276,AD1276)</f>
        <v>Giant Skeleton, Hog Rider, Lumberjack, Mother Witch, Royal Ghost, Vines, Wizard, Zappies</v>
      </c>
      <c r="AH1276" s="5" t="str">
        <f aca="false">IF(AD1276=AF1276,AA1276,IF(AA1276="Win","Loss",IF(AA1276="Loss","Win","Draw")))</f>
        <v>Loss</v>
      </c>
      <c r="AI1276" s="5" t="s">
        <v>123</v>
      </c>
    </row>
    <row r="1277" customFormat="false" ht="15" hidden="false" customHeight="true" outlineLevel="0" collapsed="false">
      <c r="A1277" s="5" t="s">
        <v>3348</v>
      </c>
      <c r="B1277" s="5" t="n">
        <v>1</v>
      </c>
      <c r="C1277" s="5" t="s">
        <v>641</v>
      </c>
      <c r="D1277" s="5" t="s">
        <v>642</v>
      </c>
      <c r="E1277" s="5" t="s">
        <v>1045</v>
      </c>
      <c r="F1277" s="5" t="s">
        <v>1046</v>
      </c>
      <c r="G1277" s="5" t="s">
        <v>3349</v>
      </c>
      <c r="H1277" s="5" t="s">
        <v>81</v>
      </c>
      <c r="I1277" s="5" t="s">
        <v>140</v>
      </c>
      <c r="J1277" s="5" t="s">
        <v>141</v>
      </c>
      <c r="K1277" s="5" t="s">
        <v>142</v>
      </c>
      <c r="L1277" s="5" t="s">
        <v>109</v>
      </c>
      <c r="M1277" s="5" t="s">
        <v>111</v>
      </c>
      <c r="N1277" s="5" t="s">
        <v>143</v>
      </c>
      <c r="O1277" s="5" t="s">
        <v>120</v>
      </c>
      <c r="P1277" s="5" t="s">
        <v>144</v>
      </c>
      <c r="Q1277" s="5" t="s">
        <v>168</v>
      </c>
      <c r="R1277" s="5" t="s">
        <v>181</v>
      </c>
      <c r="S1277" s="5" t="s">
        <v>82</v>
      </c>
      <c r="T1277" s="5" t="s">
        <v>91</v>
      </c>
      <c r="U1277" s="5" t="s">
        <v>94</v>
      </c>
      <c r="V1277" s="5" t="s">
        <v>146</v>
      </c>
      <c r="W1277" s="5" t="s">
        <v>89</v>
      </c>
      <c r="X1277" s="5" t="s">
        <v>93</v>
      </c>
      <c r="Y1277" s="5" t="n">
        <v>1</v>
      </c>
      <c r="Z1277" s="5" t="n">
        <v>0</v>
      </c>
      <c r="AA1277" s="5" t="str">
        <f aca="false">IF(Y1277&gt;Z1277,"Win",IF(Y1277&lt;Z1277,"Loss","Draw"))</f>
        <v>Win</v>
      </c>
      <c r="AB1277" s="5" t="s">
        <v>98</v>
      </c>
      <c r="AC1277" s="5" t="s">
        <v>99</v>
      </c>
      <c r="AD1277" s="5" t="s">
        <v>649</v>
      </c>
      <c r="AE1277" s="5" t="s">
        <v>1311</v>
      </c>
      <c r="AF1277" s="5" t="str">
        <f aca="false">IF(AD1277&lt;AE1277,AD1277,AE1277)</f>
        <v>Archers, Barbarian Barrel, Electro Spirit, Fireball, Goblin Hut, Monk, Royal Hogs, Skeleton Dragons</v>
      </c>
      <c r="AG1277" s="5" t="str">
        <f aca="false">IF(AD1277&lt;AE1277,AE1277,AD1277)</f>
        <v>Fire Spirit, Goblin Barrel, Ice Spirit, Magic Archer, Ronin, Royal Delivery, Tesla, Wall Breakers</v>
      </c>
      <c r="AH1277" s="5" t="str">
        <f aca="false">IF(AD1277=AF1277,AA1277,IF(AA1277="Win","Loss",IF(AA1277="Loss","Win","Draw")))</f>
        <v>Loss</v>
      </c>
      <c r="AI1277" s="5" t="s">
        <v>102</v>
      </c>
    </row>
    <row r="1278" customFormat="false" ht="15" hidden="false" customHeight="true" outlineLevel="0" collapsed="false">
      <c r="A1278" s="5" t="s">
        <v>3348</v>
      </c>
      <c r="B1278" s="5" t="n">
        <v>2</v>
      </c>
      <c r="C1278" s="5" t="s">
        <v>641</v>
      </c>
      <c r="D1278" s="5" t="s">
        <v>642</v>
      </c>
      <c r="E1278" s="5" t="s">
        <v>1045</v>
      </c>
      <c r="F1278" s="5" t="s">
        <v>1046</v>
      </c>
      <c r="G1278" s="5" t="s">
        <v>3350</v>
      </c>
      <c r="H1278" s="5" t="s">
        <v>372</v>
      </c>
      <c r="I1278" s="5" t="s">
        <v>375</v>
      </c>
      <c r="J1278" s="5" t="s">
        <v>115</v>
      </c>
      <c r="K1278" s="5" t="s">
        <v>181</v>
      </c>
      <c r="L1278" s="5" t="s">
        <v>182</v>
      </c>
      <c r="M1278" s="5" t="s">
        <v>154</v>
      </c>
      <c r="N1278" s="5" t="s">
        <v>202</v>
      </c>
      <c r="O1278" s="5" t="s">
        <v>167</v>
      </c>
      <c r="P1278" s="5" t="s">
        <v>170</v>
      </c>
      <c r="Q1278" s="5" t="s">
        <v>239</v>
      </c>
      <c r="R1278" s="5" t="s">
        <v>244</v>
      </c>
      <c r="S1278" s="5" t="s">
        <v>92</v>
      </c>
      <c r="T1278" s="5" t="s">
        <v>245</v>
      </c>
      <c r="U1278" s="5" t="s">
        <v>96</v>
      </c>
      <c r="V1278" s="5" t="s">
        <v>240</v>
      </c>
      <c r="W1278" s="5" t="s">
        <v>174</v>
      </c>
      <c r="X1278" s="5" t="s">
        <v>159</v>
      </c>
      <c r="Y1278" s="5" t="n">
        <v>1</v>
      </c>
      <c r="Z1278" s="5" t="n">
        <v>0</v>
      </c>
      <c r="AA1278" s="5" t="str">
        <f aca="false">IF(Y1278&gt;Z1278,"Win",IF(Y1278&lt;Z1278,"Loss","Draw"))</f>
        <v>Win</v>
      </c>
      <c r="AB1278" s="5" t="s">
        <v>98</v>
      </c>
      <c r="AC1278" s="5" t="s">
        <v>99</v>
      </c>
      <c r="AD1278" s="5" t="s">
        <v>3351</v>
      </c>
      <c r="AE1278" s="5" t="s">
        <v>1604</v>
      </c>
      <c r="AF1278" s="5" t="str">
        <f aca="false">IF(AD1278&lt;AE1278,AD1278,AE1278)</f>
        <v>Bandit, Battle Ram, Elixir Collector, Heal Spirit, Hunter, Ice Golem, Royal Ghost, Three Musketeers</v>
      </c>
      <c r="AG1278" s="5" t="str">
        <f aca="false">IF(AD1278&lt;AE1278,AE1278,AD1278)</f>
        <v>Cannon, Executioner, Goblins, Hog Rider, Lightning, Monk, The Log, Zappies</v>
      </c>
      <c r="AH1278" s="5" t="str">
        <f aca="false">IF(AD1278=AF1278,AA1278,IF(AA1278="Win","Loss",IF(AA1278="Loss","Win","Draw")))</f>
        <v>Loss</v>
      </c>
      <c r="AI1278" s="5" t="s">
        <v>102</v>
      </c>
    </row>
    <row r="1279" customFormat="false" ht="15" hidden="false" customHeight="true" outlineLevel="0" collapsed="false">
      <c r="A1279" s="5" t="s">
        <v>3348</v>
      </c>
      <c r="B1279" s="5" t="n">
        <v>3</v>
      </c>
      <c r="C1279" s="5" t="s">
        <v>641</v>
      </c>
      <c r="D1279" s="5" t="s">
        <v>642</v>
      </c>
      <c r="E1279" s="5" t="s">
        <v>1045</v>
      </c>
      <c r="F1279" s="5" t="s">
        <v>1046</v>
      </c>
      <c r="G1279" s="5" t="s">
        <v>3352</v>
      </c>
      <c r="H1279" s="5" t="s">
        <v>372</v>
      </c>
      <c r="I1279" s="5" t="s">
        <v>200</v>
      </c>
      <c r="J1279" s="5" t="s">
        <v>83</v>
      </c>
      <c r="K1279" s="5" t="s">
        <v>135</v>
      </c>
      <c r="L1279" s="5" t="s">
        <v>148</v>
      </c>
      <c r="M1279" s="5" t="s">
        <v>226</v>
      </c>
      <c r="N1279" s="5" t="s">
        <v>147</v>
      </c>
      <c r="O1279" s="5" t="s">
        <v>94</v>
      </c>
      <c r="P1279" s="5" t="s">
        <v>146</v>
      </c>
      <c r="Q1279" s="5" t="s">
        <v>82</v>
      </c>
      <c r="R1279" s="5" t="s">
        <v>91</v>
      </c>
      <c r="S1279" s="5" t="s">
        <v>144</v>
      </c>
      <c r="T1279" s="5" t="s">
        <v>85</v>
      </c>
      <c r="U1279" s="5" t="s">
        <v>109</v>
      </c>
      <c r="V1279" s="5" t="s">
        <v>87</v>
      </c>
      <c r="W1279" s="5" t="s">
        <v>88</v>
      </c>
      <c r="X1279" s="5" t="s">
        <v>143</v>
      </c>
      <c r="Y1279" s="5" t="n">
        <v>1</v>
      </c>
      <c r="Z1279" s="5" t="n">
        <v>0</v>
      </c>
      <c r="AA1279" s="5" t="str">
        <f aca="false">IF(Y1279&gt;Z1279,"Win",IF(Y1279&lt;Z1279,"Loss","Draw"))</f>
        <v>Win</v>
      </c>
      <c r="AB1279" s="5" t="s">
        <v>98</v>
      </c>
      <c r="AC1279" s="5" t="s">
        <v>99</v>
      </c>
      <c r="AD1279" s="5" t="s">
        <v>1147</v>
      </c>
      <c r="AE1279" s="5" t="s">
        <v>679</v>
      </c>
      <c r="AF1279" s="5" t="str">
        <f aca="false">IF(AD1279&lt;AE1279,AD1279,AE1279)</f>
        <v>Archers, Barbarian Barrel, Berserker, Graveyard, Ice Spirit, Poison, Ronin, Tesla</v>
      </c>
      <c r="AG1279" s="5" t="str">
        <f aca="false">IF(AD1279&lt;AE1279,AE1279,AD1279)</f>
        <v>Dark Prince, Fireball, Goblin Cage, Lava Hound, Miner, Skeleton Dragons, Spirit Empress, Zap</v>
      </c>
      <c r="AH1279" s="5" t="str">
        <f aca="false">IF(AD1279=AF1279,AA1279,IF(AA1279="Win","Loss",IF(AA1279="Loss","Win","Draw")))</f>
        <v>Loss</v>
      </c>
      <c r="AI1279" s="5" t="s">
        <v>102</v>
      </c>
    </row>
    <row r="1280" customFormat="false" ht="15" hidden="false" customHeight="true" outlineLevel="0" collapsed="false">
      <c r="A1280" s="7" t="s">
        <v>3353</v>
      </c>
      <c r="B1280" s="7" t="n">
        <v>1</v>
      </c>
      <c r="C1280" s="7" t="s">
        <v>641</v>
      </c>
      <c r="D1280" s="7" t="s">
        <v>642</v>
      </c>
      <c r="E1280" s="7" t="s">
        <v>1045</v>
      </c>
      <c r="F1280" s="7" t="s">
        <v>1046</v>
      </c>
      <c r="G1280" s="7" t="s">
        <v>3354</v>
      </c>
      <c r="H1280" s="7" t="s">
        <v>372</v>
      </c>
      <c r="I1280" s="7" t="s">
        <v>210</v>
      </c>
      <c r="J1280" s="7" t="s">
        <v>199</v>
      </c>
      <c r="K1280" s="7" t="s">
        <v>293</v>
      </c>
      <c r="L1280" s="7" t="s">
        <v>182</v>
      </c>
      <c r="M1280" s="7" t="s">
        <v>227</v>
      </c>
      <c r="N1280" s="7" t="s">
        <v>183</v>
      </c>
      <c r="O1280" s="7" t="s">
        <v>240</v>
      </c>
      <c r="P1280" s="7" t="s">
        <v>112</v>
      </c>
      <c r="Q1280" s="7" t="s">
        <v>210</v>
      </c>
      <c r="R1280" s="7" t="s">
        <v>213</v>
      </c>
      <c r="S1280" s="7" t="s">
        <v>199</v>
      </c>
      <c r="T1280" s="7" t="s">
        <v>182</v>
      </c>
      <c r="U1280" s="7" t="s">
        <v>147</v>
      </c>
      <c r="V1280" s="7" t="s">
        <v>227</v>
      </c>
      <c r="W1280" s="7" t="s">
        <v>112</v>
      </c>
      <c r="X1280" s="7" t="s">
        <v>135</v>
      </c>
      <c r="Y1280" s="7" t="n">
        <v>0</v>
      </c>
      <c r="Z1280" s="7" t="n">
        <v>1</v>
      </c>
      <c r="AA1280" s="7" t="str">
        <f aca="false">IF(Y1280&gt;Z1280,"Win",IF(Y1280&lt;Z1280,"Loss","Draw"))</f>
        <v>Loss</v>
      </c>
      <c r="AB1280" s="7" t="s">
        <v>99</v>
      </c>
      <c r="AC1280" s="7" t="s">
        <v>99</v>
      </c>
      <c r="AD1280" s="7" t="s">
        <v>3355</v>
      </c>
      <c r="AE1280" s="7" t="s">
        <v>2073</v>
      </c>
      <c r="AF1280" s="7" t="str">
        <f aca="false">IF(AD1280&lt;AE1280,AD1280,AE1280)</f>
        <v>Arrows, Bandit, Earthquake, Furnace, Golden Knight, Hog Rider, Mega Knight, Mother Witch</v>
      </c>
      <c r="AG1280" s="7" t="str">
        <f aca="false">IF(AD1280&lt;AE1280,AE1280,AD1280)</f>
        <v>Arrows, Bowler, Golden Knight, Hog Rider, Mega Knight, Mother Witch, Spirit Empress, Zap</v>
      </c>
      <c r="AH1280" s="7" t="str">
        <f aca="false">IF(AD1280=AF1280,AA1280,IF(AA1280="Win","Loss",IF(AA1280="Loss","Win","Draw")))</f>
        <v>Loss</v>
      </c>
      <c r="AI1280" s="7" t="s">
        <v>102</v>
      </c>
    </row>
    <row r="1281" customFormat="false" ht="15" hidden="false" customHeight="true" outlineLevel="0" collapsed="false">
      <c r="A1281" s="7" t="s">
        <v>3353</v>
      </c>
      <c r="B1281" s="7" t="n">
        <v>2</v>
      </c>
      <c r="C1281" s="7" t="s">
        <v>641</v>
      </c>
      <c r="D1281" s="7" t="s">
        <v>642</v>
      </c>
      <c r="E1281" s="7" t="s">
        <v>1045</v>
      </c>
      <c r="F1281" s="7" t="s">
        <v>1046</v>
      </c>
      <c r="G1281" s="7" t="s">
        <v>3356</v>
      </c>
      <c r="H1281" s="7" t="s">
        <v>372</v>
      </c>
      <c r="I1281" s="7" t="s">
        <v>82</v>
      </c>
      <c r="J1281" s="7" t="s">
        <v>115</v>
      </c>
      <c r="K1281" s="7" t="s">
        <v>84</v>
      </c>
      <c r="L1281" s="7" t="s">
        <v>85</v>
      </c>
      <c r="M1281" s="7" t="s">
        <v>109</v>
      </c>
      <c r="N1281" s="7" t="s">
        <v>88</v>
      </c>
      <c r="O1281" s="7" t="s">
        <v>89</v>
      </c>
      <c r="P1281" s="7" t="s">
        <v>143</v>
      </c>
      <c r="Q1281" s="7" t="s">
        <v>169</v>
      </c>
      <c r="R1281" s="7" t="s">
        <v>232</v>
      </c>
      <c r="S1281" s="7" t="s">
        <v>168</v>
      </c>
      <c r="T1281" s="7" t="s">
        <v>154</v>
      </c>
      <c r="U1281" s="7" t="s">
        <v>167</v>
      </c>
      <c r="V1281" s="7" t="s">
        <v>93</v>
      </c>
      <c r="W1281" s="7" t="s">
        <v>97</v>
      </c>
      <c r="X1281" s="7" t="s">
        <v>170</v>
      </c>
      <c r="Y1281" s="7" t="n">
        <v>0</v>
      </c>
      <c r="Z1281" s="7" t="n">
        <v>1</v>
      </c>
      <c r="AA1281" s="7" t="str">
        <f aca="false">IF(Y1281&gt;Z1281,"Win",IF(Y1281&lt;Z1281,"Loss","Draw"))</f>
        <v>Loss</v>
      </c>
      <c r="AB1281" s="7" t="s">
        <v>99</v>
      </c>
      <c r="AC1281" s="7" t="s">
        <v>99</v>
      </c>
      <c r="AD1281" s="7" t="s">
        <v>2028</v>
      </c>
      <c r="AE1281" s="7" t="s">
        <v>418</v>
      </c>
      <c r="AF1281" s="7" t="str">
        <f aca="false">IF(AD1281&lt;AE1281,AD1281,AE1281)</f>
        <v>Archers, Giant Snowball, Goblin Hut, Goblins, Graveyard, Ice Spirit, Poison, Ronin</v>
      </c>
      <c r="AG1281" s="7" t="str">
        <f aca="false">IF(AD1281&lt;AE1281,AE1281,AD1281)</f>
        <v>Baby Dragon, Cannon, Electro Spirit, Lightning, Mighty Miner, Royal Hogs, Skeletons, The Log</v>
      </c>
      <c r="AH1281" s="7" t="str">
        <f aca="false">IF(AD1281=AF1281,AA1281,IF(AA1281="Win","Loss",IF(AA1281="Loss","Win","Draw")))</f>
        <v>Loss</v>
      </c>
      <c r="AI1281" s="7" t="s">
        <v>102</v>
      </c>
    </row>
    <row r="1282" customFormat="false" ht="15" hidden="false" customHeight="true" outlineLevel="0" collapsed="false">
      <c r="A1282" s="7" t="s">
        <v>3353</v>
      </c>
      <c r="B1282" s="7" t="n">
        <v>3</v>
      </c>
      <c r="C1282" s="7" t="s">
        <v>641</v>
      </c>
      <c r="D1282" s="7" t="s">
        <v>642</v>
      </c>
      <c r="E1282" s="7" t="s">
        <v>1045</v>
      </c>
      <c r="F1282" s="7" t="s">
        <v>1046</v>
      </c>
      <c r="G1282" s="7" t="s">
        <v>3357</v>
      </c>
      <c r="H1282" s="7" t="s">
        <v>81</v>
      </c>
      <c r="I1282" s="7" t="s">
        <v>168</v>
      </c>
      <c r="J1282" s="7" t="s">
        <v>232</v>
      </c>
      <c r="K1282" s="7" t="s">
        <v>169</v>
      </c>
      <c r="L1282" s="7" t="s">
        <v>154</v>
      </c>
      <c r="M1282" s="7" t="s">
        <v>97</v>
      </c>
      <c r="N1282" s="7" t="s">
        <v>93</v>
      </c>
      <c r="O1282" s="7" t="s">
        <v>167</v>
      </c>
      <c r="P1282" s="7" t="s">
        <v>170</v>
      </c>
      <c r="Q1282" s="7" t="s">
        <v>140</v>
      </c>
      <c r="R1282" s="7" t="s">
        <v>209</v>
      </c>
      <c r="S1282" s="7" t="s">
        <v>170</v>
      </c>
      <c r="T1282" s="7" t="s">
        <v>226</v>
      </c>
      <c r="U1282" s="7" t="s">
        <v>109</v>
      </c>
      <c r="V1282" s="7" t="s">
        <v>88</v>
      </c>
      <c r="W1282" s="7" t="s">
        <v>97</v>
      </c>
      <c r="X1282" s="7" t="s">
        <v>167</v>
      </c>
      <c r="Y1282" s="7" t="n">
        <v>1</v>
      </c>
      <c r="Z1282" s="7" t="n">
        <v>0</v>
      </c>
      <c r="AA1282" s="7" t="str">
        <f aca="false">IF(Y1282&gt;Z1282,"Win",IF(Y1282&lt;Z1282,"Loss","Draw"))</f>
        <v>Win</v>
      </c>
      <c r="AB1282" s="7" t="s">
        <v>99</v>
      </c>
      <c r="AC1282" s="7" t="s">
        <v>99</v>
      </c>
      <c r="AD1282" s="7" t="s">
        <v>418</v>
      </c>
      <c r="AE1282" s="7" t="s">
        <v>2058</v>
      </c>
      <c r="AF1282" s="7" t="str">
        <f aca="false">IF(AD1282&lt;AE1282,AD1282,AE1282)</f>
        <v>Baby Dragon, Cannon, Electro Spirit, Lightning, Mighty Miner, Royal Hogs, Skeletons, The Log</v>
      </c>
      <c r="AG1282" s="7" t="str">
        <f aca="false">IF(AD1282&lt;AE1282,AE1282,AD1282)</f>
        <v>Cannon, Miner, Musketeer, Poison, Ronin, Skeletons, The Log, Wall Breakers</v>
      </c>
      <c r="AH1282" s="7" t="str">
        <f aca="false">IF(AD1282=AF1282,AA1282,IF(AA1282="Win","Loss",IF(AA1282="Loss","Win","Draw")))</f>
        <v>Win</v>
      </c>
      <c r="AI1282" s="7" t="s">
        <v>102</v>
      </c>
    </row>
    <row r="1283" customFormat="false" ht="15" hidden="false" customHeight="true" outlineLevel="0" collapsed="false">
      <c r="A1283" s="7" t="s">
        <v>3358</v>
      </c>
      <c r="B1283" s="7" t="n">
        <v>1</v>
      </c>
      <c r="C1283" s="7" t="s">
        <v>641</v>
      </c>
      <c r="D1283" s="7" t="s">
        <v>642</v>
      </c>
      <c r="E1283" s="7" t="s">
        <v>1045</v>
      </c>
      <c r="F1283" s="7" t="s">
        <v>1046</v>
      </c>
      <c r="G1283" s="7" t="s">
        <v>3359</v>
      </c>
      <c r="H1283" s="7" t="s">
        <v>372</v>
      </c>
      <c r="I1283" s="7" t="s">
        <v>84</v>
      </c>
      <c r="J1283" s="7" t="s">
        <v>128</v>
      </c>
      <c r="K1283" s="7" t="s">
        <v>108</v>
      </c>
      <c r="L1283" s="7" t="s">
        <v>107</v>
      </c>
      <c r="M1283" s="7" t="s">
        <v>88</v>
      </c>
      <c r="N1283" s="7" t="s">
        <v>130</v>
      </c>
      <c r="O1283" s="7" t="s">
        <v>89</v>
      </c>
      <c r="P1283" s="7" t="s">
        <v>143</v>
      </c>
      <c r="Q1283" s="7" t="s">
        <v>90</v>
      </c>
      <c r="R1283" s="7" t="s">
        <v>181</v>
      </c>
      <c r="S1283" s="7" t="s">
        <v>96</v>
      </c>
      <c r="T1283" s="7" t="s">
        <v>95</v>
      </c>
      <c r="U1283" s="7" t="s">
        <v>94</v>
      </c>
      <c r="V1283" s="7" t="s">
        <v>110</v>
      </c>
      <c r="W1283" s="7" t="s">
        <v>93</v>
      </c>
      <c r="X1283" s="7" t="s">
        <v>91</v>
      </c>
      <c r="Y1283" s="7" t="n">
        <v>0</v>
      </c>
      <c r="Z1283" s="7" t="n">
        <v>1</v>
      </c>
      <c r="AA1283" s="7" t="str">
        <f aca="false">IF(Y1283&gt;Z1283,"Win",IF(Y1283&lt;Z1283,"Loss","Draw"))</f>
        <v>Loss</v>
      </c>
      <c r="AB1283" s="7" t="s">
        <v>99</v>
      </c>
      <c r="AC1283" s="7" t="s">
        <v>99</v>
      </c>
      <c r="AD1283" s="7" t="s">
        <v>3360</v>
      </c>
      <c r="AE1283" s="7" t="s">
        <v>1573</v>
      </c>
      <c r="AF1283" s="7" t="str">
        <f aca="false">IF(AD1283&lt;AE1283,AD1283,AE1283)</f>
        <v>Archer Queen, Bomber, Giant Snowball, Goblin Drill, Goblin Hut, Ice Spirit, Knight, Poison</v>
      </c>
      <c r="AG1283" s="7" t="str">
        <f aca="false">IF(AD1283&lt;AE1283,AE1283,AD1283)</f>
        <v>Barbarian Barrel, Electro Spirit, Fireball, Fisherman, Guards, Hunter, Monk, Royal Giant</v>
      </c>
      <c r="AH1283" s="7" t="str">
        <f aca="false">IF(AD1283=AF1283,AA1283,IF(AA1283="Win","Loss",IF(AA1283="Loss","Win","Draw")))</f>
        <v>Loss</v>
      </c>
      <c r="AI1283" s="7" t="s">
        <v>102</v>
      </c>
    </row>
    <row r="1284" customFormat="false" ht="15" hidden="false" customHeight="true" outlineLevel="0" collapsed="false">
      <c r="A1284" s="7" t="s">
        <v>3358</v>
      </c>
      <c r="B1284" s="7" t="n">
        <v>2</v>
      </c>
      <c r="C1284" s="7" t="s">
        <v>641</v>
      </c>
      <c r="D1284" s="7" t="s">
        <v>642</v>
      </c>
      <c r="E1284" s="7" t="s">
        <v>1045</v>
      </c>
      <c r="F1284" s="7" t="s">
        <v>1046</v>
      </c>
      <c r="G1284" s="7" t="s">
        <v>3361</v>
      </c>
      <c r="H1284" s="7" t="s">
        <v>372</v>
      </c>
      <c r="I1284" s="7" t="s">
        <v>209</v>
      </c>
      <c r="J1284" s="7" t="s">
        <v>149</v>
      </c>
      <c r="K1284" s="7" t="s">
        <v>199</v>
      </c>
      <c r="L1284" s="7" t="s">
        <v>231</v>
      </c>
      <c r="M1284" s="7" t="s">
        <v>109</v>
      </c>
      <c r="N1284" s="7" t="s">
        <v>146</v>
      </c>
      <c r="O1284" s="7" t="s">
        <v>112</v>
      </c>
      <c r="P1284" s="7" t="s">
        <v>174</v>
      </c>
      <c r="Q1284" s="7" t="s">
        <v>195</v>
      </c>
      <c r="R1284" s="7" t="s">
        <v>145</v>
      </c>
      <c r="S1284" s="7" t="s">
        <v>319</v>
      </c>
      <c r="T1284" s="7" t="s">
        <v>112</v>
      </c>
      <c r="U1284" s="7" t="s">
        <v>130</v>
      </c>
      <c r="V1284" s="7" t="s">
        <v>84</v>
      </c>
      <c r="W1284" s="7" t="s">
        <v>148</v>
      </c>
      <c r="X1284" s="7" t="s">
        <v>117</v>
      </c>
      <c r="Y1284" s="7" t="n">
        <v>1</v>
      </c>
      <c r="Z1284" s="7" t="n">
        <v>0</v>
      </c>
      <c r="AA1284" s="7" t="str">
        <f aca="false">IF(Y1284&gt;Z1284,"Win",IF(Y1284&lt;Z1284,"Loss","Draw"))</f>
        <v>Win</v>
      </c>
      <c r="AB1284" s="7" t="s">
        <v>99</v>
      </c>
      <c r="AC1284" s="7" t="s">
        <v>99</v>
      </c>
      <c r="AD1284" s="7" t="s">
        <v>1204</v>
      </c>
      <c r="AE1284" s="7" t="s">
        <v>775</v>
      </c>
      <c r="AF1284" s="7" t="str">
        <f aca="false">IF(AD1284&lt;AE1284,AD1284,AE1284)</f>
        <v>Arrows, Balloon, Bomber, Giant Snowball, Inferno Dragon, Lava Hound, Minions, Skeleton Army</v>
      </c>
      <c r="AG1284" s="7" t="str">
        <f aca="false">IF(AD1284&lt;AE1284,AE1284,AD1284)</f>
        <v>Arrows, Golden Knight, Heal Spirit, Musketeer, Ram Rider, Ronin, Skeleton Dragons, Tombstone</v>
      </c>
      <c r="AH1284" s="7" t="str">
        <f aca="false">IF(AD1284=AF1284,AA1284,IF(AA1284="Win","Loss",IF(AA1284="Loss","Win","Draw")))</f>
        <v>Loss</v>
      </c>
      <c r="AI1284" s="7" t="s">
        <v>102</v>
      </c>
    </row>
    <row r="1285" customFormat="false" ht="15" hidden="false" customHeight="true" outlineLevel="0" collapsed="false">
      <c r="A1285" s="5" t="s">
        <v>3362</v>
      </c>
      <c r="B1285" s="5" t="n">
        <v>1</v>
      </c>
      <c r="C1285" s="5" t="s">
        <v>641</v>
      </c>
      <c r="D1285" s="5" t="s">
        <v>642</v>
      </c>
      <c r="E1285" s="5" t="s">
        <v>2121</v>
      </c>
      <c r="F1285" s="5" t="s">
        <v>2122</v>
      </c>
      <c r="G1285" s="5" t="s">
        <v>3363</v>
      </c>
      <c r="H1285" s="5" t="s">
        <v>668</v>
      </c>
      <c r="I1285" s="5" t="s">
        <v>168</v>
      </c>
      <c r="J1285" s="5" t="s">
        <v>232</v>
      </c>
      <c r="K1285" s="5" t="s">
        <v>169</v>
      </c>
      <c r="L1285" s="5" t="s">
        <v>154</v>
      </c>
      <c r="M1285" s="5" t="s">
        <v>97</v>
      </c>
      <c r="N1285" s="5" t="s">
        <v>93</v>
      </c>
      <c r="O1285" s="5" t="s">
        <v>167</v>
      </c>
      <c r="P1285" s="5" t="s">
        <v>170</v>
      </c>
      <c r="Q1285" s="5" t="s">
        <v>140</v>
      </c>
      <c r="R1285" s="5" t="s">
        <v>141</v>
      </c>
      <c r="S1285" s="5" t="s">
        <v>142</v>
      </c>
      <c r="T1285" s="5" t="s">
        <v>287</v>
      </c>
      <c r="U1285" s="5" t="s">
        <v>111</v>
      </c>
      <c r="V1285" s="5" t="s">
        <v>143</v>
      </c>
      <c r="W1285" s="5" t="s">
        <v>120</v>
      </c>
      <c r="X1285" s="5" t="s">
        <v>144</v>
      </c>
      <c r="Y1285" s="5" t="n">
        <v>1</v>
      </c>
      <c r="Z1285" s="5" t="n">
        <v>0</v>
      </c>
      <c r="AA1285" s="5" t="str">
        <f aca="false">IF(Y1285&gt;Z1285,"Win",IF(Y1285&lt;Z1285,"Loss","Draw"))</f>
        <v>Win</v>
      </c>
      <c r="AB1285" s="5" t="s">
        <v>98</v>
      </c>
      <c r="AC1285" s="5" t="s">
        <v>99</v>
      </c>
      <c r="AD1285" s="5" t="s">
        <v>418</v>
      </c>
      <c r="AE1285" s="5" t="s">
        <v>924</v>
      </c>
      <c r="AF1285" s="5" t="str">
        <f aca="false">IF(AD1285&lt;AE1285,AD1285,AE1285)</f>
        <v>Baby Dragon, Cannon, Electro Spirit, Lightning, Mighty Miner, Royal Hogs, Skeletons, The Log</v>
      </c>
      <c r="AG1285" s="5" t="str">
        <f aca="false">IF(AD1285&lt;AE1285,AE1285,AD1285)</f>
        <v>Fire Spirit, Goblin Barrel, Ice Spirit, Magic Archer, Royal Delivery, Tesla, Valkyrie, Wall Breakers</v>
      </c>
      <c r="AH1285" s="5" t="str">
        <f aca="false">IF(AD1285=AF1285,AA1285,IF(AA1285="Win","Loss",IF(AA1285="Loss","Win","Draw")))</f>
        <v>Win</v>
      </c>
      <c r="AI1285" s="5" t="s">
        <v>102</v>
      </c>
    </row>
    <row r="1286" customFormat="false" ht="15" hidden="false" customHeight="true" outlineLevel="0" collapsed="false">
      <c r="A1286" s="5" t="s">
        <v>3362</v>
      </c>
      <c r="B1286" s="5" t="n">
        <v>2</v>
      </c>
      <c r="C1286" s="5" t="s">
        <v>641</v>
      </c>
      <c r="D1286" s="5" t="s">
        <v>642</v>
      </c>
      <c r="E1286" s="5" t="s">
        <v>2121</v>
      </c>
      <c r="F1286" s="5" t="s">
        <v>2122</v>
      </c>
      <c r="G1286" s="5" t="s">
        <v>3364</v>
      </c>
      <c r="H1286" s="5" t="s">
        <v>668</v>
      </c>
      <c r="I1286" s="5" t="s">
        <v>140</v>
      </c>
      <c r="J1286" s="5" t="s">
        <v>141</v>
      </c>
      <c r="K1286" s="5" t="s">
        <v>225</v>
      </c>
      <c r="L1286" s="5" t="s">
        <v>226</v>
      </c>
      <c r="M1286" s="5" t="s">
        <v>109</v>
      </c>
      <c r="N1286" s="5" t="s">
        <v>111</v>
      </c>
      <c r="O1286" s="5" t="s">
        <v>120</v>
      </c>
      <c r="P1286" s="5" t="s">
        <v>113</v>
      </c>
      <c r="Q1286" s="5" t="s">
        <v>116</v>
      </c>
      <c r="R1286" s="5" t="s">
        <v>153</v>
      </c>
      <c r="S1286" s="5" t="s">
        <v>92</v>
      </c>
      <c r="T1286" s="5" t="s">
        <v>119</v>
      </c>
      <c r="U1286" s="5" t="s">
        <v>154</v>
      </c>
      <c r="V1286" s="5" t="s">
        <v>117</v>
      </c>
      <c r="W1286" s="5" t="s">
        <v>97</v>
      </c>
      <c r="X1286" s="5" t="s">
        <v>91</v>
      </c>
      <c r="Y1286" s="5" t="n">
        <v>0</v>
      </c>
      <c r="Z1286" s="5" t="n">
        <v>1</v>
      </c>
      <c r="AA1286" s="5" t="str">
        <f aca="false">IF(Y1286&gt;Z1286,"Win",IF(Y1286&lt;Z1286,"Loss","Draw"))</f>
        <v>Loss</v>
      </c>
      <c r="AB1286" s="5" t="s">
        <v>98</v>
      </c>
      <c r="AC1286" s="5" t="s">
        <v>99</v>
      </c>
      <c r="AD1286" s="5" t="s">
        <v>497</v>
      </c>
      <c r="AE1286" s="5" t="s">
        <v>160</v>
      </c>
      <c r="AF1286" s="5" t="str">
        <f aca="false">IF(AD1286&lt;AE1286,AD1286,AE1286)</f>
        <v>Barbarian Barrel, Cannon Cart, Goblinstein, Lightning, Minions, Mortar, Royal Ghost, Skeletons</v>
      </c>
      <c r="AG1286" s="5" t="str">
        <f aca="false">IF(AD1286&lt;AE1286,AE1286,AD1286)</f>
        <v>Bats, Bomb Tower, Fire Spirit, Magic Archer, Miner, Ronin, Royal Delivery, Wall Breakers</v>
      </c>
      <c r="AH1286" s="5" t="str">
        <f aca="false">IF(AD1286=AF1286,AA1286,IF(AA1286="Win","Loss",IF(AA1286="Loss","Win","Draw")))</f>
        <v>Win</v>
      </c>
      <c r="AI1286" s="5" t="s">
        <v>102</v>
      </c>
    </row>
    <row r="1287" customFormat="false" ht="15" hidden="false" customHeight="true" outlineLevel="0" collapsed="false">
      <c r="A1287" s="5" t="s">
        <v>3362</v>
      </c>
      <c r="B1287" s="5" t="n">
        <v>3</v>
      </c>
      <c r="C1287" s="5" t="s">
        <v>641</v>
      </c>
      <c r="D1287" s="5" t="s">
        <v>642</v>
      </c>
      <c r="E1287" s="5" t="s">
        <v>2121</v>
      </c>
      <c r="F1287" s="5" t="s">
        <v>2122</v>
      </c>
      <c r="G1287" s="5" t="s">
        <v>3365</v>
      </c>
      <c r="H1287" s="5" t="s">
        <v>81</v>
      </c>
      <c r="I1287" s="5" t="s">
        <v>90</v>
      </c>
      <c r="J1287" s="5" t="s">
        <v>181</v>
      </c>
      <c r="K1287" s="5" t="s">
        <v>96</v>
      </c>
      <c r="L1287" s="5" t="s">
        <v>95</v>
      </c>
      <c r="M1287" s="5" t="s">
        <v>94</v>
      </c>
      <c r="N1287" s="5" t="s">
        <v>115</v>
      </c>
      <c r="O1287" s="5" t="s">
        <v>91</v>
      </c>
      <c r="P1287" s="5" t="s">
        <v>174</v>
      </c>
      <c r="Q1287" s="5" t="s">
        <v>239</v>
      </c>
      <c r="R1287" s="5" t="s">
        <v>199</v>
      </c>
      <c r="S1287" s="5" t="s">
        <v>169</v>
      </c>
      <c r="T1287" s="5" t="s">
        <v>412</v>
      </c>
      <c r="U1287" s="5" t="s">
        <v>227</v>
      </c>
      <c r="V1287" s="5" t="s">
        <v>393</v>
      </c>
      <c r="W1287" s="5" t="s">
        <v>112</v>
      </c>
      <c r="X1287" s="5" t="s">
        <v>240</v>
      </c>
      <c r="Y1287" s="5" t="n">
        <v>1</v>
      </c>
      <c r="Z1287" s="5" t="n">
        <v>0</v>
      </c>
      <c r="AA1287" s="5" t="str">
        <f aca="false">IF(Y1287&gt;Z1287,"Win",IF(Y1287&lt;Z1287,"Loss","Draw"))</f>
        <v>Win</v>
      </c>
      <c r="AB1287" s="5" t="s">
        <v>98</v>
      </c>
      <c r="AC1287" s="5" t="s">
        <v>99</v>
      </c>
      <c r="AD1287" s="5" t="s">
        <v>3366</v>
      </c>
      <c r="AE1287" s="5" t="s">
        <v>3367</v>
      </c>
      <c r="AF1287" s="5" t="str">
        <f aca="false">IF(AD1287&lt;AE1287,AD1287,AE1287)</f>
        <v>Arrows, Baby Dragon, Bandit, Battle Ram, Electro Wizard, Golden Knight, Mother Witch, P.E.K.K.A</v>
      </c>
      <c r="AG1287" s="5" t="str">
        <f aca="false">IF(AD1287&lt;AE1287,AE1287,AD1287)</f>
        <v>Barbarian Barrel, Fireball, Fisherman, Goblins, Heal Spirit, Hunter, Monk, Royal Giant</v>
      </c>
      <c r="AH1287" s="5" t="str">
        <f aca="false">IF(AD1287=AF1287,AA1287,IF(AA1287="Win","Loss",IF(AA1287="Loss","Win","Draw")))</f>
        <v>Loss</v>
      </c>
      <c r="AI1287" s="5" t="s">
        <v>102</v>
      </c>
    </row>
    <row r="1288" customFormat="false" ht="15" hidden="false" customHeight="true" outlineLevel="0" collapsed="false">
      <c r="A1288" s="7" t="s">
        <v>3368</v>
      </c>
      <c r="B1288" s="7" t="n">
        <v>1</v>
      </c>
      <c r="C1288" s="7" t="s">
        <v>641</v>
      </c>
      <c r="D1288" s="7" t="s">
        <v>642</v>
      </c>
      <c r="E1288" s="7" t="s">
        <v>2121</v>
      </c>
      <c r="F1288" s="7" t="s">
        <v>2122</v>
      </c>
      <c r="G1288" s="7" t="s">
        <v>3369</v>
      </c>
      <c r="H1288" s="7" t="s">
        <v>81</v>
      </c>
      <c r="I1288" s="7" t="s">
        <v>82</v>
      </c>
      <c r="J1288" s="7" t="s">
        <v>83</v>
      </c>
      <c r="K1288" s="7" t="s">
        <v>84</v>
      </c>
      <c r="L1288" s="7" t="s">
        <v>85</v>
      </c>
      <c r="M1288" s="7" t="s">
        <v>86</v>
      </c>
      <c r="N1288" s="7" t="s">
        <v>88</v>
      </c>
      <c r="O1288" s="7" t="s">
        <v>89</v>
      </c>
      <c r="P1288" s="7" t="s">
        <v>97</v>
      </c>
      <c r="Q1288" s="7" t="s">
        <v>140</v>
      </c>
      <c r="R1288" s="7" t="s">
        <v>141</v>
      </c>
      <c r="S1288" s="7" t="s">
        <v>225</v>
      </c>
      <c r="T1288" s="7" t="s">
        <v>226</v>
      </c>
      <c r="U1288" s="7" t="s">
        <v>87</v>
      </c>
      <c r="V1288" s="7" t="s">
        <v>111</v>
      </c>
      <c r="W1288" s="7" t="s">
        <v>120</v>
      </c>
      <c r="X1288" s="7" t="s">
        <v>113</v>
      </c>
      <c r="Y1288" s="7" t="n">
        <v>1</v>
      </c>
      <c r="Z1288" s="7" t="n">
        <v>0</v>
      </c>
      <c r="AA1288" s="7" t="str">
        <f aca="false">IF(Y1288&gt;Z1288,"Win",IF(Y1288&lt;Z1288,"Loss","Draw"))</f>
        <v>Win</v>
      </c>
      <c r="AB1288" s="7" t="s">
        <v>99</v>
      </c>
      <c r="AC1288" s="7" t="s">
        <v>99</v>
      </c>
      <c r="AD1288" s="7" t="s">
        <v>3323</v>
      </c>
      <c r="AE1288" s="7" t="s">
        <v>228</v>
      </c>
      <c r="AF1288" s="7" t="str">
        <f aca="false">IF(AD1288&lt;AE1288,AD1288,AE1288)</f>
        <v>Archers, Dark Prince, Giant Snowball, Goblin Demolisher, Goblin Hut, Graveyard, Poison, Skeletons</v>
      </c>
      <c r="AG1288" s="7" t="str">
        <f aca="false">IF(AD1288&lt;AE1288,AE1288,AD1288)</f>
        <v>Bats, Berserker, Bomb Tower, Fire Spirit, Magic Archer, Miner, Royal Delivery, Wall Breakers</v>
      </c>
      <c r="AH1288" s="7" t="str">
        <f aca="false">IF(AD1288=AF1288,AA1288,IF(AA1288="Win","Loss",IF(AA1288="Loss","Win","Draw")))</f>
        <v>Win</v>
      </c>
      <c r="AI1288" s="7" t="s">
        <v>102</v>
      </c>
    </row>
    <row r="1289" customFormat="false" ht="15" hidden="false" customHeight="true" outlineLevel="0" collapsed="false">
      <c r="A1289" s="7" t="s">
        <v>3368</v>
      </c>
      <c r="B1289" s="7" t="n">
        <v>2</v>
      </c>
      <c r="C1289" s="7" t="s">
        <v>641</v>
      </c>
      <c r="D1289" s="7" t="s">
        <v>642</v>
      </c>
      <c r="E1289" s="7" t="s">
        <v>2121</v>
      </c>
      <c r="F1289" s="7" t="s">
        <v>2122</v>
      </c>
      <c r="G1289" s="7" t="s">
        <v>3370</v>
      </c>
      <c r="H1289" s="7" t="s">
        <v>668</v>
      </c>
      <c r="I1289" s="7" t="s">
        <v>114</v>
      </c>
      <c r="J1289" s="7" t="s">
        <v>115</v>
      </c>
      <c r="K1289" s="7" t="s">
        <v>116</v>
      </c>
      <c r="L1289" s="7" t="s">
        <v>87</v>
      </c>
      <c r="M1289" s="7" t="s">
        <v>94</v>
      </c>
      <c r="N1289" s="7" t="s">
        <v>117</v>
      </c>
      <c r="O1289" s="7" t="s">
        <v>118</v>
      </c>
      <c r="P1289" s="7" t="s">
        <v>93</v>
      </c>
      <c r="Q1289" s="7" t="s">
        <v>132</v>
      </c>
      <c r="R1289" s="7" t="s">
        <v>131</v>
      </c>
      <c r="S1289" s="7" t="s">
        <v>135</v>
      </c>
      <c r="T1289" s="7" t="s">
        <v>136</v>
      </c>
      <c r="U1289" s="7" t="s">
        <v>134</v>
      </c>
      <c r="V1289" s="7" t="s">
        <v>133</v>
      </c>
      <c r="W1289" s="7" t="s">
        <v>130</v>
      </c>
      <c r="X1289" s="7" t="s">
        <v>112</v>
      </c>
      <c r="Y1289" s="7" t="n">
        <v>2</v>
      </c>
      <c r="Z1289" s="7" t="n">
        <v>1</v>
      </c>
      <c r="AA1289" s="7" t="str">
        <f aca="false">IF(Y1289&gt;Z1289,"Win",IF(Y1289&lt;Z1289,"Loss","Draw"))</f>
        <v>Win</v>
      </c>
      <c r="AB1289" s="7" t="s">
        <v>99</v>
      </c>
      <c r="AC1289" s="7" t="s">
        <v>99</v>
      </c>
      <c r="AD1289" s="7" t="s">
        <v>3371</v>
      </c>
      <c r="AE1289" s="7" t="s">
        <v>138</v>
      </c>
      <c r="AF1289" s="7" t="str">
        <f aca="false">IF(AD1289&lt;AE1289,AD1289,AE1289)</f>
        <v>Arrows, Bomber, Elite Barbarians, Golem, Lumberjack, Mega Minion, Night Witch, Zap</v>
      </c>
      <c r="AG1289" s="7" t="str">
        <f aca="false">IF(AD1289&lt;AE1289,AE1289,AD1289)</f>
        <v>Berserker, Electro Spirit, Fireball, Goblins, Minions, Mortar, Rascals, Skeleton Barrel</v>
      </c>
      <c r="AH1289" s="7" t="str">
        <f aca="false">IF(AD1289=AF1289,AA1289,IF(AA1289="Win","Loss",IF(AA1289="Loss","Win","Draw")))</f>
        <v>Loss</v>
      </c>
      <c r="AI1289" s="7" t="s">
        <v>102</v>
      </c>
    </row>
    <row r="1290" customFormat="false" ht="15" hidden="false" customHeight="true" outlineLevel="0" collapsed="false">
      <c r="A1290" s="7" t="s">
        <v>3368</v>
      </c>
      <c r="B1290" s="7" t="n">
        <v>3</v>
      </c>
      <c r="C1290" s="7" t="s">
        <v>641</v>
      </c>
      <c r="D1290" s="7" t="s">
        <v>642</v>
      </c>
      <c r="E1290" s="7" t="s">
        <v>2121</v>
      </c>
      <c r="F1290" s="7" t="s">
        <v>2122</v>
      </c>
      <c r="G1290" s="7" t="s">
        <v>3372</v>
      </c>
      <c r="H1290" s="7" t="s">
        <v>668</v>
      </c>
      <c r="I1290" s="7" t="s">
        <v>168</v>
      </c>
      <c r="J1290" s="7" t="s">
        <v>181</v>
      </c>
      <c r="K1290" s="7" t="s">
        <v>144</v>
      </c>
      <c r="L1290" s="7" t="s">
        <v>154</v>
      </c>
      <c r="M1290" s="7" t="s">
        <v>146</v>
      </c>
      <c r="N1290" s="7" t="s">
        <v>130</v>
      </c>
      <c r="O1290" s="7" t="s">
        <v>111</v>
      </c>
      <c r="P1290" s="7" t="s">
        <v>91</v>
      </c>
      <c r="Q1290" s="7" t="s">
        <v>239</v>
      </c>
      <c r="R1290" s="7" t="s">
        <v>244</v>
      </c>
      <c r="S1290" s="7" t="s">
        <v>92</v>
      </c>
      <c r="T1290" s="7" t="s">
        <v>245</v>
      </c>
      <c r="U1290" s="7" t="s">
        <v>96</v>
      </c>
      <c r="V1290" s="7" t="s">
        <v>240</v>
      </c>
      <c r="W1290" s="7" t="s">
        <v>174</v>
      </c>
      <c r="X1290" s="7" t="s">
        <v>159</v>
      </c>
      <c r="Y1290" s="7" t="n">
        <v>1</v>
      </c>
      <c r="Z1290" s="7" t="n">
        <v>0</v>
      </c>
      <c r="AA1290" s="7" t="str">
        <f aca="false">IF(Y1290&gt;Z1290,"Win",IF(Y1290&lt;Z1290,"Loss","Draw"))</f>
        <v>Win</v>
      </c>
      <c r="AB1290" s="7" t="s">
        <v>99</v>
      </c>
      <c r="AC1290" s="7" t="s">
        <v>99</v>
      </c>
      <c r="AD1290" s="7" t="s">
        <v>3373</v>
      </c>
      <c r="AE1290" s="7" t="s">
        <v>1604</v>
      </c>
      <c r="AF1290" s="7" t="str">
        <f aca="false">IF(AD1290&lt;AE1290,AD1290,AE1290)</f>
        <v>Bandit, Battle Ram, Elixir Collector, Heal Spirit, Hunter, Ice Golem, Royal Ghost, Three Musketeers</v>
      </c>
      <c r="AG1290" s="7" t="str">
        <f aca="false">IF(AD1290&lt;AE1290,AE1290,AD1290)</f>
        <v>Barbarian Barrel, Bomber, Fire Spirit, Lightning, Monk, Royal Hogs, Skeleton Dragons, Tesla</v>
      </c>
      <c r="AH1290" s="7" t="str">
        <f aca="false">IF(AD1290=AF1290,AA1290,IF(AA1290="Win","Loss",IF(AA1290="Loss","Win","Draw")))</f>
        <v>Loss</v>
      </c>
      <c r="AI1290" s="7" t="s">
        <v>102</v>
      </c>
    </row>
    <row r="1291" customFormat="false" ht="15" hidden="false" customHeight="true" outlineLevel="0" collapsed="false">
      <c r="A1291" s="7" t="s">
        <v>3374</v>
      </c>
      <c r="B1291" s="7" t="n">
        <v>1</v>
      </c>
      <c r="C1291" s="7" t="s">
        <v>641</v>
      </c>
      <c r="D1291" s="7" t="s">
        <v>642</v>
      </c>
      <c r="E1291" s="7" t="s">
        <v>2121</v>
      </c>
      <c r="F1291" s="7" t="s">
        <v>2122</v>
      </c>
      <c r="G1291" s="7" t="s">
        <v>3375</v>
      </c>
      <c r="H1291" s="7" t="s">
        <v>668</v>
      </c>
      <c r="I1291" s="7" t="s">
        <v>140</v>
      </c>
      <c r="J1291" s="7" t="s">
        <v>141</v>
      </c>
      <c r="K1291" s="7" t="s">
        <v>142</v>
      </c>
      <c r="L1291" s="7" t="s">
        <v>109</v>
      </c>
      <c r="M1291" s="7" t="s">
        <v>111</v>
      </c>
      <c r="N1291" s="7" t="s">
        <v>143</v>
      </c>
      <c r="O1291" s="7" t="s">
        <v>120</v>
      </c>
      <c r="P1291" s="7" t="s">
        <v>144</v>
      </c>
      <c r="Q1291" s="7" t="s">
        <v>412</v>
      </c>
      <c r="R1291" s="7" t="s">
        <v>153</v>
      </c>
      <c r="S1291" s="7" t="s">
        <v>209</v>
      </c>
      <c r="T1291" s="7" t="s">
        <v>231</v>
      </c>
      <c r="U1291" s="7" t="s">
        <v>92</v>
      </c>
      <c r="V1291" s="7" t="s">
        <v>130</v>
      </c>
      <c r="W1291" s="7" t="s">
        <v>112</v>
      </c>
      <c r="X1291" s="7" t="s">
        <v>155</v>
      </c>
      <c r="Y1291" s="7" t="n">
        <v>1</v>
      </c>
      <c r="Z1291" s="7" t="n">
        <v>0</v>
      </c>
      <c r="AA1291" s="7" t="str">
        <f aca="false">IF(Y1291&gt;Z1291,"Win",IF(Y1291&lt;Z1291,"Loss","Draw"))</f>
        <v>Win</v>
      </c>
      <c r="AB1291" s="7" t="s">
        <v>99</v>
      </c>
      <c r="AC1291" s="7" t="s">
        <v>99</v>
      </c>
      <c r="AD1291" s="7" t="s">
        <v>649</v>
      </c>
      <c r="AE1291" s="7" t="s">
        <v>3376</v>
      </c>
      <c r="AF1291" s="7" t="str">
        <f aca="false">IF(AD1291&lt;AE1291,AD1291,AE1291)</f>
        <v>Arrows, Bomber, Goblinstein, Musketeer, P.E.K.K.A, Rage, Ram Rider, Royal Ghost</v>
      </c>
      <c r="AG1291" s="7" t="str">
        <f aca="false">IF(AD1291&lt;AE1291,AE1291,AD1291)</f>
        <v>Fire Spirit, Goblin Barrel, Ice Spirit, Magic Archer, Ronin, Royal Delivery, Tesla, Wall Breakers</v>
      </c>
      <c r="AH1291" s="7" t="str">
        <f aca="false">IF(AD1291=AF1291,AA1291,IF(AA1291="Win","Loss",IF(AA1291="Loss","Win","Draw")))</f>
        <v>Loss</v>
      </c>
      <c r="AI1291" s="7" t="s">
        <v>102</v>
      </c>
    </row>
    <row r="1292" customFormat="false" ht="15" hidden="false" customHeight="true" outlineLevel="0" collapsed="false">
      <c r="A1292" s="7" t="s">
        <v>3374</v>
      </c>
      <c r="B1292" s="7" t="n">
        <v>2</v>
      </c>
      <c r="C1292" s="7" t="s">
        <v>641</v>
      </c>
      <c r="D1292" s="7" t="s">
        <v>642</v>
      </c>
      <c r="E1292" s="7" t="s">
        <v>2121</v>
      </c>
      <c r="F1292" s="7" t="s">
        <v>2122</v>
      </c>
      <c r="G1292" s="7" t="s">
        <v>3377</v>
      </c>
      <c r="H1292" s="7" t="s">
        <v>668</v>
      </c>
      <c r="I1292" s="7" t="s">
        <v>375</v>
      </c>
      <c r="J1292" s="7" t="s">
        <v>145</v>
      </c>
      <c r="K1292" s="7" t="s">
        <v>128</v>
      </c>
      <c r="L1292" s="7" t="s">
        <v>226</v>
      </c>
      <c r="M1292" s="7" t="s">
        <v>110</v>
      </c>
      <c r="N1292" s="7" t="s">
        <v>336</v>
      </c>
      <c r="O1292" s="7" t="s">
        <v>135</v>
      </c>
      <c r="P1292" s="7" t="s">
        <v>113</v>
      </c>
      <c r="Q1292" s="7" t="s">
        <v>168</v>
      </c>
      <c r="R1292" s="7" t="s">
        <v>181</v>
      </c>
      <c r="S1292" s="7" t="s">
        <v>82</v>
      </c>
      <c r="T1292" s="7" t="s">
        <v>154</v>
      </c>
      <c r="U1292" s="7" t="s">
        <v>146</v>
      </c>
      <c r="V1292" s="7" t="s">
        <v>89</v>
      </c>
      <c r="W1292" s="7" t="s">
        <v>93</v>
      </c>
      <c r="X1292" s="7" t="s">
        <v>91</v>
      </c>
      <c r="Y1292" s="7" t="n">
        <v>0</v>
      </c>
      <c r="Z1292" s="7" t="n">
        <v>1</v>
      </c>
      <c r="AA1292" s="7" t="str">
        <f aca="false">IF(Y1292&gt;Z1292,"Win",IF(Y1292&lt;Z1292,"Loss","Draw"))</f>
        <v>Loss</v>
      </c>
      <c r="AB1292" s="7" t="s">
        <v>99</v>
      </c>
      <c r="AC1292" s="7" t="s">
        <v>99</v>
      </c>
      <c r="AD1292" s="7" t="s">
        <v>2274</v>
      </c>
      <c r="AE1292" s="7" t="s">
        <v>3378</v>
      </c>
      <c r="AF1292" s="7" t="str">
        <f aca="false">IF(AD1292&lt;AE1292,AD1292,AE1292)</f>
        <v>Archers, Barbarian Barrel, Electro Spirit, Goblin Hut, Lightning, Monk, Royal Hogs, Skeleton Dragons</v>
      </c>
      <c r="AG1292" s="7" t="str">
        <f aca="false">IF(AD1292&lt;AE1292,AE1292,AD1292)</f>
        <v>Balloon, Bomb Tower, Executioner, Guards, Knight, Miner, Tornado, Zap</v>
      </c>
      <c r="AH1292" s="7" t="str">
        <f aca="false">IF(AD1292=AF1292,AA1292,IF(AA1292="Win","Loss",IF(AA1292="Loss","Win","Draw")))</f>
        <v>Win</v>
      </c>
      <c r="AI1292" s="7" t="s">
        <v>102</v>
      </c>
    </row>
    <row r="1293" customFormat="false" ht="15" hidden="false" customHeight="true" outlineLevel="0" collapsed="false">
      <c r="A1293" s="7" t="s">
        <v>3374</v>
      </c>
      <c r="B1293" s="7" t="n">
        <v>3</v>
      </c>
      <c r="C1293" s="7" t="s">
        <v>641</v>
      </c>
      <c r="D1293" s="7" t="s">
        <v>642</v>
      </c>
      <c r="E1293" s="7" t="s">
        <v>2121</v>
      </c>
      <c r="F1293" s="7" t="s">
        <v>2122</v>
      </c>
      <c r="G1293" s="7" t="s">
        <v>3379</v>
      </c>
      <c r="H1293" s="7" t="s">
        <v>668</v>
      </c>
      <c r="I1293" s="7" t="s">
        <v>293</v>
      </c>
      <c r="J1293" s="7" t="s">
        <v>115</v>
      </c>
      <c r="K1293" s="7" t="s">
        <v>232</v>
      </c>
      <c r="L1293" s="7" t="s">
        <v>182</v>
      </c>
      <c r="M1293" s="7" t="s">
        <v>154</v>
      </c>
      <c r="N1293" s="7" t="s">
        <v>89</v>
      </c>
      <c r="O1293" s="7" t="s">
        <v>93</v>
      </c>
      <c r="P1293" s="7" t="s">
        <v>167</v>
      </c>
      <c r="Q1293" s="7" t="s">
        <v>287</v>
      </c>
      <c r="R1293" s="7" t="s">
        <v>131</v>
      </c>
      <c r="S1293" s="7" t="s">
        <v>135</v>
      </c>
      <c r="T1293" s="7" t="s">
        <v>148</v>
      </c>
      <c r="U1293" s="7" t="s">
        <v>147</v>
      </c>
      <c r="V1293" s="7" t="s">
        <v>87</v>
      </c>
      <c r="W1293" s="7" t="s">
        <v>94</v>
      </c>
      <c r="X1293" s="7" t="s">
        <v>149</v>
      </c>
      <c r="Y1293" s="7" t="n">
        <v>2</v>
      </c>
      <c r="Z1293" s="7" t="n">
        <v>1</v>
      </c>
      <c r="AA1293" s="7" t="str">
        <f aca="false">IF(Y1293&gt;Z1293,"Win",IF(Y1293&lt;Z1293,"Loss","Draw"))</f>
        <v>Win</v>
      </c>
      <c r="AB1293" s="7" t="s">
        <v>99</v>
      </c>
      <c r="AC1293" s="7" t="s">
        <v>99</v>
      </c>
      <c r="AD1293" s="7" t="s">
        <v>3380</v>
      </c>
      <c r="AE1293" s="7" t="s">
        <v>2763</v>
      </c>
      <c r="AF1293" s="7" t="str">
        <f aca="false">IF(AD1293&lt;AE1293,AD1293,AE1293)</f>
        <v>Berserker, Fireball, Lava Hound, Mega Minion, Spirit Empress, Tombstone, Valkyrie, Zap</v>
      </c>
      <c r="AG1293" s="7" t="str">
        <f aca="false">IF(AD1293&lt;AE1293,AE1293,AD1293)</f>
        <v>Electro Spirit, Furnace, Goblin Hut, Goblins, Hog Rider, Lightning, Mighty Miner, The Log</v>
      </c>
      <c r="AH1293" s="7" t="str">
        <f aca="false">IF(AD1293=AF1293,AA1293,IF(AA1293="Win","Loss",IF(AA1293="Loss","Win","Draw")))</f>
        <v>Loss</v>
      </c>
      <c r="AI1293" s="7" t="s">
        <v>102</v>
      </c>
    </row>
    <row r="1294" customFormat="false" ht="15" hidden="false" customHeight="true" outlineLevel="0" collapsed="false">
      <c r="A1294" s="7" t="s">
        <v>3381</v>
      </c>
      <c r="B1294" s="7" t="n">
        <v>1</v>
      </c>
      <c r="C1294" s="7" t="s">
        <v>641</v>
      </c>
      <c r="D1294" s="7" t="s">
        <v>642</v>
      </c>
      <c r="E1294" s="7" t="s">
        <v>2121</v>
      </c>
      <c r="F1294" s="7" t="s">
        <v>2122</v>
      </c>
      <c r="G1294" s="7" t="s">
        <v>3382</v>
      </c>
      <c r="H1294" s="7" t="s">
        <v>668</v>
      </c>
      <c r="I1294" s="7" t="s">
        <v>239</v>
      </c>
      <c r="J1294" s="7" t="s">
        <v>199</v>
      </c>
      <c r="K1294" s="7" t="s">
        <v>210</v>
      </c>
      <c r="L1294" s="7" t="s">
        <v>227</v>
      </c>
      <c r="M1294" s="7" t="s">
        <v>146</v>
      </c>
      <c r="N1294" s="7" t="s">
        <v>393</v>
      </c>
      <c r="O1294" s="7" t="s">
        <v>240</v>
      </c>
      <c r="P1294" s="7" t="s">
        <v>112</v>
      </c>
      <c r="Q1294" s="7" t="s">
        <v>114</v>
      </c>
      <c r="R1294" s="7" t="s">
        <v>115</v>
      </c>
      <c r="S1294" s="7" t="s">
        <v>116</v>
      </c>
      <c r="T1294" s="7" t="s">
        <v>109</v>
      </c>
      <c r="U1294" s="7" t="s">
        <v>94</v>
      </c>
      <c r="V1294" s="7" t="s">
        <v>176</v>
      </c>
      <c r="W1294" s="7" t="s">
        <v>118</v>
      </c>
      <c r="X1294" s="7" t="s">
        <v>91</v>
      </c>
      <c r="Y1294" s="7" t="n">
        <v>0</v>
      </c>
      <c r="Z1294" s="7" t="n">
        <v>1</v>
      </c>
      <c r="AA1294" s="7" t="str">
        <f aca="false">IF(Y1294&gt;Z1294,"Win",IF(Y1294&lt;Z1294,"Loss","Draw"))</f>
        <v>Loss</v>
      </c>
      <c r="AB1294" s="7" t="s">
        <v>99</v>
      </c>
      <c r="AC1294" s="7" t="s">
        <v>99</v>
      </c>
      <c r="AD1294" s="7" t="s">
        <v>395</v>
      </c>
      <c r="AE1294" s="7" t="s">
        <v>692</v>
      </c>
      <c r="AF1294" s="7" t="str">
        <f aca="false">IF(AD1294&lt;AE1294,AD1294,AE1294)</f>
        <v>Arrows, Bandit, Battle Ram, Electro Wizard, Golden Knight, Mega Knight, Mother Witch, Skeleton Dragons</v>
      </c>
      <c r="AG1294" s="7" t="str">
        <f aca="false">IF(AD1294&lt;AE1294,AE1294,AD1294)</f>
        <v>Barbarian Barrel, Dart Goblin, Fireball, Goblins, Mortar, Rascals, Ronin, Skeleton Barrel</v>
      </c>
      <c r="AH1294" s="7" t="str">
        <f aca="false">IF(AD1294=AF1294,AA1294,IF(AA1294="Win","Loss",IF(AA1294="Loss","Win","Draw")))</f>
        <v>Loss</v>
      </c>
      <c r="AI1294" s="7" t="s">
        <v>102</v>
      </c>
    </row>
    <row r="1295" customFormat="false" ht="15" hidden="false" customHeight="true" outlineLevel="0" collapsed="false">
      <c r="A1295" s="7" t="s">
        <v>3381</v>
      </c>
      <c r="B1295" s="7" t="n">
        <v>2</v>
      </c>
      <c r="C1295" s="7" t="s">
        <v>641</v>
      </c>
      <c r="D1295" s="7" t="s">
        <v>642</v>
      </c>
      <c r="E1295" s="7" t="s">
        <v>2121</v>
      </c>
      <c r="F1295" s="7" t="s">
        <v>2122</v>
      </c>
      <c r="G1295" s="7" t="s">
        <v>3383</v>
      </c>
      <c r="H1295" s="7" t="s">
        <v>668</v>
      </c>
      <c r="I1295" s="7" t="s">
        <v>200</v>
      </c>
      <c r="J1295" s="7" t="s">
        <v>83</v>
      </c>
      <c r="K1295" s="7" t="s">
        <v>135</v>
      </c>
      <c r="L1295" s="7" t="s">
        <v>148</v>
      </c>
      <c r="M1295" s="7" t="s">
        <v>226</v>
      </c>
      <c r="N1295" s="7" t="s">
        <v>365</v>
      </c>
      <c r="O1295" s="7" t="s">
        <v>147</v>
      </c>
      <c r="P1295" s="7" t="s">
        <v>94</v>
      </c>
      <c r="Q1295" s="7" t="s">
        <v>82</v>
      </c>
      <c r="R1295" s="7" t="s">
        <v>213</v>
      </c>
      <c r="S1295" s="7" t="s">
        <v>84</v>
      </c>
      <c r="T1295" s="7" t="s">
        <v>85</v>
      </c>
      <c r="U1295" s="7" t="s">
        <v>156</v>
      </c>
      <c r="V1295" s="7" t="s">
        <v>133</v>
      </c>
      <c r="W1295" s="7" t="s">
        <v>117</v>
      </c>
      <c r="X1295" s="7" t="s">
        <v>112</v>
      </c>
      <c r="Y1295" s="7" t="n">
        <v>1</v>
      </c>
      <c r="Z1295" s="7" t="n">
        <v>0</v>
      </c>
      <c r="AA1295" s="7" t="str">
        <f aca="false">IF(Y1295&gt;Z1295,"Win",IF(Y1295&lt;Z1295,"Loss","Draw"))</f>
        <v>Win</v>
      </c>
      <c r="AB1295" s="7" t="s">
        <v>99</v>
      </c>
      <c r="AC1295" s="7" t="s">
        <v>99</v>
      </c>
      <c r="AD1295" s="7" t="s">
        <v>3384</v>
      </c>
      <c r="AE1295" s="7" t="s">
        <v>697</v>
      </c>
      <c r="AF1295" s="7" t="str">
        <f aca="false">IF(AD1295&lt;AE1295,AD1295,AE1295)</f>
        <v>Archers, Arrows, Bowler, Giant, Giant Snowball, Graveyard, Minions, Night Witch</v>
      </c>
      <c r="AG1295" s="7" t="str">
        <f aca="false">IF(AD1295&lt;AE1295,AE1295,AD1295)</f>
        <v>Dark Prince, Fireball, Goblin Cage, Lava Hound, Miner, Phoenix, Spirit Empress, Zap</v>
      </c>
      <c r="AH1295" s="7" t="str">
        <f aca="false">IF(AD1295=AF1295,AA1295,IF(AA1295="Win","Loss",IF(AA1295="Loss","Win","Draw")))</f>
        <v>Loss</v>
      </c>
      <c r="AI1295" s="7" t="s">
        <v>102</v>
      </c>
    </row>
    <row r="1296" customFormat="false" ht="15" hidden="false" customHeight="true" outlineLevel="0" collapsed="false">
      <c r="A1296" s="7" t="s">
        <v>3381</v>
      </c>
      <c r="B1296" s="7" t="n">
        <v>3</v>
      </c>
      <c r="C1296" s="7" t="s">
        <v>641</v>
      </c>
      <c r="D1296" s="7" t="s">
        <v>642</v>
      </c>
      <c r="E1296" s="7" t="s">
        <v>2121</v>
      </c>
      <c r="F1296" s="7" t="s">
        <v>2122</v>
      </c>
      <c r="G1296" s="7" t="s">
        <v>3385</v>
      </c>
      <c r="H1296" s="7" t="s">
        <v>668</v>
      </c>
      <c r="I1296" s="7" t="s">
        <v>140</v>
      </c>
      <c r="J1296" s="7" t="s">
        <v>175</v>
      </c>
      <c r="K1296" s="7" t="s">
        <v>142</v>
      </c>
      <c r="L1296" s="7" t="s">
        <v>176</v>
      </c>
      <c r="M1296" s="7" t="s">
        <v>111</v>
      </c>
      <c r="N1296" s="7" t="s">
        <v>143</v>
      </c>
      <c r="O1296" s="7" t="s">
        <v>120</v>
      </c>
      <c r="P1296" s="7" t="s">
        <v>144</v>
      </c>
      <c r="Q1296" s="7" t="s">
        <v>140</v>
      </c>
      <c r="R1296" s="7" t="s">
        <v>141</v>
      </c>
      <c r="S1296" s="7" t="s">
        <v>225</v>
      </c>
      <c r="T1296" s="7" t="s">
        <v>226</v>
      </c>
      <c r="U1296" s="7" t="s">
        <v>97</v>
      </c>
      <c r="V1296" s="7" t="s">
        <v>111</v>
      </c>
      <c r="W1296" s="7" t="s">
        <v>167</v>
      </c>
      <c r="X1296" s="7" t="s">
        <v>113</v>
      </c>
      <c r="Y1296" s="7" t="n">
        <v>2</v>
      </c>
      <c r="Z1296" s="7" t="n">
        <v>0</v>
      </c>
      <c r="AA1296" s="7" t="str">
        <f aca="false">IF(Y1296&gt;Z1296,"Win",IF(Y1296&lt;Z1296,"Loss","Draw"))</f>
        <v>Win</v>
      </c>
      <c r="AB1296" s="7" t="s">
        <v>99</v>
      </c>
      <c r="AC1296" s="7" t="s">
        <v>99</v>
      </c>
      <c r="AD1296" s="7" t="s">
        <v>3386</v>
      </c>
      <c r="AE1296" s="7" t="s">
        <v>639</v>
      </c>
      <c r="AF1296" s="7" t="str">
        <f aca="false">IF(AD1296&lt;AE1296,AD1296,AE1296)</f>
        <v>Bats, Bomb Tower, Fire Spirit, Magic Archer, Miner, Skeletons, The Log, Wall Breakers</v>
      </c>
      <c r="AG1296" s="7" t="str">
        <f aca="false">IF(AD1296&lt;AE1296,AE1296,AD1296)</f>
        <v>Boss Bandit, Dart Goblin, Fire Spirit, Goblin Barrel, Ice Spirit, Royal Delivery, Tesla, Wall Breakers</v>
      </c>
      <c r="AH1296" s="7" t="str">
        <f aca="false">IF(AD1296=AF1296,AA1296,IF(AA1296="Win","Loss",IF(AA1296="Loss","Win","Draw")))</f>
        <v>Loss</v>
      </c>
      <c r="AI1296" s="7" t="s">
        <v>102</v>
      </c>
    </row>
    <row r="1297" customFormat="false" ht="15" hidden="false" customHeight="true" outlineLevel="0" collapsed="false">
      <c r="A1297" s="7" t="s">
        <v>3387</v>
      </c>
      <c r="B1297" s="7" t="n">
        <v>1</v>
      </c>
      <c r="C1297" s="7" t="s">
        <v>641</v>
      </c>
      <c r="D1297" s="7" t="s">
        <v>642</v>
      </c>
      <c r="E1297" s="7" t="s">
        <v>2121</v>
      </c>
      <c r="F1297" s="7" t="s">
        <v>2122</v>
      </c>
      <c r="G1297" s="7" t="s">
        <v>3388</v>
      </c>
      <c r="H1297" s="7" t="s">
        <v>668</v>
      </c>
      <c r="I1297" s="7" t="s">
        <v>209</v>
      </c>
      <c r="J1297" s="7" t="s">
        <v>83</v>
      </c>
      <c r="K1297" s="7" t="s">
        <v>128</v>
      </c>
      <c r="L1297" s="7" t="s">
        <v>85</v>
      </c>
      <c r="M1297" s="7" t="s">
        <v>88</v>
      </c>
      <c r="N1297" s="7" t="s">
        <v>89</v>
      </c>
      <c r="O1297" s="7" t="s">
        <v>143</v>
      </c>
      <c r="P1297" s="7" t="s">
        <v>91</v>
      </c>
      <c r="Q1297" s="7" t="s">
        <v>107</v>
      </c>
      <c r="R1297" s="7" t="s">
        <v>128</v>
      </c>
      <c r="S1297" s="7" t="s">
        <v>84</v>
      </c>
      <c r="T1297" s="7" t="s">
        <v>88</v>
      </c>
      <c r="U1297" s="7" t="s">
        <v>130</v>
      </c>
      <c r="V1297" s="7" t="s">
        <v>111</v>
      </c>
      <c r="W1297" s="7" t="s">
        <v>97</v>
      </c>
      <c r="X1297" s="7" t="s">
        <v>170</v>
      </c>
      <c r="Y1297" s="7" t="n">
        <v>1</v>
      </c>
      <c r="Z1297" s="7" t="n">
        <v>0</v>
      </c>
      <c r="AA1297" s="7" t="str">
        <f aca="false">IF(Y1297&gt;Z1297,"Win",IF(Y1297&lt;Z1297,"Loss","Draw"))</f>
        <v>Win</v>
      </c>
      <c r="AB1297" s="7" t="s">
        <v>99</v>
      </c>
      <c r="AC1297" s="7" t="s">
        <v>99</v>
      </c>
      <c r="AD1297" s="7" t="s">
        <v>3389</v>
      </c>
      <c r="AE1297" s="7" t="s">
        <v>980</v>
      </c>
      <c r="AF1297" s="7" t="str">
        <f aca="false">IF(AD1297&lt;AE1297,AD1297,AE1297)</f>
        <v>Barbarian Barrel, Dark Prince, Goblin Hut, Graveyard, Ice Spirit, Knight, Musketeer, Poison</v>
      </c>
      <c r="AG1297" s="7" t="str">
        <f aca="false">IF(AD1297&lt;AE1297,AE1297,AD1297)</f>
        <v>Bomber, Cannon, Fire Spirit, Giant Snowball, Goblin Drill, Knight, Poison, Skeletons</v>
      </c>
      <c r="AH1297" s="7" t="str">
        <f aca="false">IF(AD1297=AF1297,AA1297,IF(AA1297="Win","Loss",IF(AA1297="Loss","Win","Draw")))</f>
        <v>Win</v>
      </c>
      <c r="AI1297" s="7" t="s">
        <v>102</v>
      </c>
    </row>
    <row r="1298" customFormat="false" ht="15" hidden="false" customHeight="true" outlineLevel="0" collapsed="false">
      <c r="A1298" s="7" t="s">
        <v>3387</v>
      </c>
      <c r="B1298" s="7" t="n">
        <v>2</v>
      </c>
      <c r="C1298" s="7" t="s">
        <v>641</v>
      </c>
      <c r="D1298" s="7" t="s">
        <v>642</v>
      </c>
      <c r="E1298" s="7" t="s">
        <v>2121</v>
      </c>
      <c r="F1298" s="7" t="s">
        <v>2122</v>
      </c>
      <c r="G1298" s="7" t="s">
        <v>3390</v>
      </c>
      <c r="H1298" s="7" t="s">
        <v>668</v>
      </c>
      <c r="I1298" s="7" t="s">
        <v>114</v>
      </c>
      <c r="J1298" s="7" t="s">
        <v>213</v>
      </c>
      <c r="K1298" s="7" t="s">
        <v>116</v>
      </c>
      <c r="L1298" s="7" t="s">
        <v>94</v>
      </c>
      <c r="M1298" s="7" t="s">
        <v>176</v>
      </c>
      <c r="N1298" s="7" t="s">
        <v>117</v>
      </c>
      <c r="O1298" s="7" t="s">
        <v>118</v>
      </c>
      <c r="P1298" s="7" t="s">
        <v>93</v>
      </c>
      <c r="Q1298" s="7" t="s">
        <v>132</v>
      </c>
      <c r="R1298" s="7" t="s">
        <v>91</v>
      </c>
      <c r="S1298" s="7" t="s">
        <v>200</v>
      </c>
      <c r="T1298" s="7" t="s">
        <v>90</v>
      </c>
      <c r="U1298" s="7" t="s">
        <v>365</v>
      </c>
      <c r="V1298" s="7" t="s">
        <v>94</v>
      </c>
      <c r="W1298" s="7" t="s">
        <v>93</v>
      </c>
      <c r="X1298" s="7" t="s">
        <v>174</v>
      </c>
      <c r="Y1298" s="7" t="n">
        <v>3</v>
      </c>
      <c r="Z1298" s="7" t="n">
        <v>0</v>
      </c>
      <c r="AA1298" s="7" t="str">
        <f aca="false">IF(Y1298&gt;Z1298,"Win",IF(Y1298&lt;Z1298,"Loss","Draw"))</f>
        <v>Win</v>
      </c>
      <c r="AB1298" s="7" t="s">
        <v>99</v>
      </c>
      <c r="AC1298" s="7" t="s">
        <v>99</v>
      </c>
      <c r="AD1298" s="7" t="s">
        <v>608</v>
      </c>
      <c r="AE1298" s="7" t="s">
        <v>488</v>
      </c>
      <c r="AF1298" s="7" t="str">
        <f aca="false">IF(AD1298&lt;AE1298,AD1298,AE1298)</f>
        <v>Barbarian Barrel, Electro Spirit, Fireball, Goblin Cage, Heal Spirit, Lumberjack, Phoenix, Royal Giant</v>
      </c>
      <c r="AG1298" s="7" t="str">
        <f aca="false">IF(AD1298&lt;AE1298,AE1298,AD1298)</f>
        <v>Bowler, Dart Goblin, Electro Spirit, Fireball, Minions, Mortar, Rascals, Skeleton Barrel</v>
      </c>
      <c r="AH1298" s="7" t="str">
        <f aca="false">IF(AD1298=AF1298,AA1298,IF(AA1298="Win","Loss",IF(AA1298="Loss","Win","Draw")))</f>
        <v>Loss</v>
      </c>
      <c r="AI1298" s="7" t="s">
        <v>102</v>
      </c>
    </row>
    <row r="1299" customFormat="false" ht="15" hidden="false" customHeight="true" outlineLevel="0" collapsed="false">
      <c r="A1299" s="7" t="s">
        <v>3387</v>
      </c>
      <c r="B1299" s="7" t="n">
        <v>3</v>
      </c>
      <c r="C1299" s="7" t="s">
        <v>641</v>
      </c>
      <c r="D1299" s="7" t="s">
        <v>642</v>
      </c>
      <c r="E1299" s="7" t="s">
        <v>2121</v>
      </c>
      <c r="F1299" s="7" t="s">
        <v>2122</v>
      </c>
      <c r="G1299" s="7" t="s">
        <v>3391</v>
      </c>
      <c r="H1299" s="7" t="s">
        <v>668</v>
      </c>
      <c r="I1299" s="7" t="s">
        <v>293</v>
      </c>
      <c r="J1299" s="7" t="s">
        <v>115</v>
      </c>
      <c r="K1299" s="7" t="s">
        <v>144</v>
      </c>
      <c r="L1299" s="7" t="s">
        <v>182</v>
      </c>
      <c r="M1299" s="7" t="s">
        <v>109</v>
      </c>
      <c r="N1299" s="7" t="s">
        <v>183</v>
      </c>
      <c r="O1299" s="7" t="s">
        <v>111</v>
      </c>
      <c r="P1299" s="7" t="s">
        <v>167</v>
      </c>
      <c r="Q1299" s="7" t="s">
        <v>169</v>
      </c>
      <c r="R1299" s="7" t="s">
        <v>199</v>
      </c>
      <c r="S1299" s="7" t="s">
        <v>287</v>
      </c>
      <c r="T1299" s="7" t="s">
        <v>136</v>
      </c>
      <c r="U1299" s="7" t="s">
        <v>257</v>
      </c>
      <c r="V1299" s="7" t="s">
        <v>117</v>
      </c>
      <c r="W1299" s="7" t="s">
        <v>202</v>
      </c>
      <c r="X1299" s="7" t="s">
        <v>336</v>
      </c>
      <c r="Y1299" s="7" t="n">
        <v>1</v>
      </c>
      <c r="Z1299" s="7" t="n">
        <v>0</v>
      </c>
      <c r="AA1299" s="7" t="str">
        <f aca="false">IF(Y1299&gt;Z1299,"Win",IF(Y1299&lt;Z1299,"Loss","Draw"))</f>
        <v>Win</v>
      </c>
      <c r="AB1299" s="7" t="s">
        <v>99</v>
      </c>
      <c r="AC1299" s="7" t="s">
        <v>99</v>
      </c>
      <c r="AD1299" s="7" t="s">
        <v>3392</v>
      </c>
      <c r="AE1299" s="7" t="s">
        <v>3393</v>
      </c>
      <c r="AF1299" s="7" t="str">
        <f aca="false">IF(AD1299&lt;AE1299,AD1299,AE1299)</f>
        <v>Baby Dragon, Golden Knight, Golem, Minions, Tornado, Valkyrie, Vines, Zappies</v>
      </c>
      <c r="AG1299" s="7" t="str">
        <f aca="false">IF(AD1299&lt;AE1299,AE1299,AD1299)</f>
        <v>Earthquake, Fire Spirit, Furnace, Goblins, Hog Rider, Ronin, Tesla, The Log</v>
      </c>
      <c r="AH1299" s="7" t="str">
        <f aca="false">IF(AD1299=AF1299,AA1299,IF(AA1299="Win","Loss",IF(AA1299="Loss","Win","Draw")))</f>
        <v>Loss</v>
      </c>
      <c r="AI1299" s="7" t="s">
        <v>102</v>
      </c>
    </row>
    <row r="1300" customFormat="false" ht="15" hidden="false" customHeight="true" outlineLevel="0" collapsed="false">
      <c r="A1300" s="7" t="s">
        <v>3394</v>
      </c>
      <c r="B1300" s="7" t="n">
        <v>1</v>
      </c>
      <c r="C1300" s="7" t="s">
        <v>641</v>
      </c>
      <c r="D1300" s="7" t="s">
        <v>642</v>
      </c>
      <c r="E1300" s="7" t="s">
        <v>2121</v>
      </c>
      <c r="F1300" s="7" t="s">
        <v>2122</v>
      </c>
      <c r="G1300" s="7" t="s">
        <v>3395</v>
      </c>
      <c r="H1300" s="7" t="s">
        <v>668</v>
      </c>
      <c r="I1300" s="7" t="s">
        <v>168</v>
      </c>
      <c r="J1300" s="7" t="s">
        <v>181</v>
      </c>
      <c r="K1300" s="7" t="s">
        <v>82</v>
      </c>
      <c r="L1300" s="7" t="s">
        <v>94</v>
      </c>
      <c r="M1300" s="7" t="s">
        <v>146</v>
      </c>
      <c r="N1300" s="7" t="s">
        <v>89</v>
      </c>
      <c r="O1300" s="7" t="s">
        <v>93</v>
      </c>
      <c r="P1300" s="7" t="s">
        <v>91</v>
      </c>
      <c r="Q1300" s="7" t="s">
        <v>114</v>
      </c>
      <c r="R1300" s="7" t="s">
        <v>213</v>
      </c>
      <c r="S1300" s="7" t="s">
        <v>116</v>
      </c>
      <c r="T1300" s="7" t="s">
        <v>94</v>
      </c>
      <c r="U1300" s="7" t="s">
        <v>176</v>
      </c>
      <c r="V1300" s="7" t="s">
        <v>117</v>
      </c>
      <c r="W1300" s="7" t="s">
        <v>118</v>
      </c>
      <c r="X1300" s="7" t="s">
        <v>93</v>
      </c>
      <c r="Y1300" s="7" t="n">
        <v>1</v>
      </c>
      <c r="Z1300" s="7" t="n">
        <v>0</v>
      </c>
      <c r="AA1300" s="7" t="str">
        <f aca="false">IF(Y1300&gt;Z1300,"Win",IF(Y1300&lt;Z1300,"Loss","Draw"))</f>
        <v>Win</v>
      </c>
      <c r="AB1300" s="7" t="s">
        <v>99</v>
      </c>
      <c r="AC1300" s="7" t="s">
        <v>99</v>
      </c>
      <c r="AD1300" s="7" t="s">
        <v>1311</v>
      </c>
      <c r="AE1300" s="7" t="s">
        <v>608</v>
      </c>
      <c r="AF1300" s="7" t="str">
        <f aca="false">IF(AD1300&lt;AE1300,AD1300,AE1300)</f>
        <v>Archers, Barbarian Barrel, Electro Spirit, Fireball, Goblin Hut, Monk, Royal Hogs, Skeleton Dragons</v>
      </c>
      <c r="AG1300" s="7" t="str">
        <f aca="false">IF(AD1300&lt;AE1300,AE1300,AD1300)</f>
        <v>Bowler, Dart Goblin, Electro Spirit, Fireball, Minions, Mortar, Rascals, Skeleton Barrel</v>
      </c>
      <c r="AH1300" s="7" t="str">
        <f aca="false">IF(AD1300=AF1300,AA1300,IF(AA1300="Win","Loss",IF(AA1300="Loss","Win","Draw")))</f>
        <v>Win</v>
      </c>
      <c r="AI1300" s="7" t="s">
        <v>102</v>
      </c>
    </row>
    <row r="1301" customFormat="false" ht="15" hidden="false" customHeight="true" outlineLevel="0" collapsed="false">
      <c r="A1301" s="7" t="s">
        <v>3394</v>
      </c>
      <c r="B1301" s="7" t="n">
        <v>2</v>
      </c>
      <c r="C1301" s="7" t="s">
        <v>641</v>
      </c>
      <c r="D1301" s="7" t="s">
        <v>642</v>
      </c>
      <c r="E1301" s="7" t="s">
        <v>2121</v>
      </c>
      <c r="F1301" s="7" t="s">
        <v>2122</v>
      </c>
      <c r="G1301" s="7" t="s">
        <v>3396</v>
      </c>
      <c r="H1301" s="7" t="s">
        <v>668</v>
      </c>
      <c r="I1301" s="7" t="s">
        <v>84</v>
      </c>
      <c r="J1301" s="7" t="s">
        <v>128</v>
      </c>
      <c r="K1301" s="7" t="s">
        <v>144</v>
      </c>
      <c r="L1301" s="7" t="s">
        <v>107</v>
      </c>
      <c r="M1301" s="7" t="s">
        <v>86</v>
      </c>
      <c r="N1301" s="7" t="s">
        <v>87</v>
      </c>
      <c r="O1301" s="7" t="s">
        <v>88</v>
      </c>
      <c r="P1301" s="7" t="s">
        <v>111</v>
      </c>
      <c r="Q1301" s="7" t="s">
        <v>169</v>
      </c>
      <c r="R1301" s="7" t="s">
        <v>83</v>
      </c>
      <c r="S1301" s="7" t="s">
        <v>200</v>
      </c>
      <c r="T1301" s="7" t="s">
        <v>596</v>
      </c>
      <c r="U1301" s="7" t="s">
        <v>154</v>
      </c>
      <c r="V1301" s="7" t="s">
        <v>191</v>
      </c>
      <c r="W1301" s="7" t="s">
        <v>336</v>
      </c>
      <c r="X1301" s="7" t="s">
        <v>91</v>
      </c>
      <c r="Y1301" s="7" t="n">
        <v>1</v>
      </c>
      <c r="Z1301" s="7" t="n">
        <v>0</v>
      </c>
      <c r="AA1301" s="7" t="str">
        <f aca="false">IF(Y1301&gt;Z1301,"Win",IF(Y1301&lt;Z1301,"Loss","Draw"))</f>
        <v>Win</v>
      </c>
      <c r="AB1301" s="7" t="s">
        <v>99</v>
      </c>
      <c r="AC1301" s="7" t="s">
        <v>99</v>
      </c>
      <c r="AD1301" s="7" t="s">
        <v>2551</v>
      </c>
      <c r="AE1301" s="7" t="s">
        <v>2283</v>
      </c>
      <c r="AF1301" s="7" t="str">
        <f aca="false">IF(AD1301&lt;AE1301,AD1301,AE1301)</f>
        <v>Baby Dragon, Barbarian Barrel, Dark Prince, Electro Giant, Goblin Cage, Ice Wizard, Lightning, Tornado</v>
      </c>
      <c r="AG1301" s="7" t="str">
        <f aca="false">IF(AD1301&lt;AE1301,AE1301,AD1301)</f>
        <v>Berserker, Fire Spirit, Giant Snowball, Goblin Demolisher, Goblin Drill, Knight, Poison, Tesla</v>
      </c>
      <c r="AH1301" s="7" t="str">
        <f aca="false">IF(AD1301=AF1301,AA1301,IF(AA1301="Win","Loss",IF(AA1301="Loss","Win","Draw")))</f>
        <v>Loss</v>
      </c>
      <c r="AI1301" s="7" t="s">
        <v>102</v>
      </c>
    </row>
    <row r="1302" customFormat="false" ht="15" hidden="false" customHeight="true" outlineLevel="0" collapsed="false">
      <c r="A1302" s="7" t="s">
        <v>3394</v>
      </c>
      <c r="B1302" s="7" t="n">
        <v>3</v>
      </c>
      <c r="C1302" s="7" t="s">
        <v>641</v>
      </c>
      <c r="D1302" s="7" t="s">
        <v>642</v>
      </c>
      <c r="E1302" s="7" t="s">
        <v>2121</v>
      </c>
      <c r="F1302" s="7" t="s">
        <v>2122</v>
      </c>
      <c r="G1302" s="7" t="s">
        <v>3397</v>
      </c>
      <c r="H1302" s="7" t="s">
        <v>81</v>
      </c>
      <c r="I1302" s="7" t="s">
        <v>209</v>
      </c>
      <c r="J1302" s="7" t="s">
        <v>149</v>
      </c>
      <c r="K1302" s="7" t="s">
        <v>199</v>
      </c>
      <c r="L1302" s="7" t="s">
        <v>231</v>
      </c>
      <c r="M1302" s="7" t="s">
        <v>147</v>
      </c>
      <c r="N1302" s="7" t="s">
        <v>240</v>
      </c>
      <c r="O1302" s="7" t="s">
        <v>112</v>
      </c>
      <c r="P1302" s="7" t="s">
        <v>174</v>
      </c>
      <c r="Q1302" s="7" t="s">
        <v>140</v>
      </c>
      <c r="R1302" s="7" t="s">
        <v>141</v>
      </c>
      <c r="S1302" s="7" t="s">
        <v>142</v>
      </c>
      <c r="T1302" s="7" t="s">
        <v>87</v>
      </c>
      <c r="U1302" s="7" t="s">
        <v>111</v>
      </c>
      <c r="V1302" s="7" t="s">
        <v>143</v>
      </c>
      <c r="W1302" s="7" t="s">
        <v>120</v>
      </c>
      <c r="X1302" s="7" t="s">
        <v>144</v>
      </c>
      <c r="Y1302" s="7" t="n">
        <v>1</v>
      </c>
      <c r="Z1302" s="7" t="n">
        <v>0</v>
      </c>
      <c r="AA1302" s="7" t="str">
        <f aca="false">IF(Y1302&gt;Z1302,"Win",IF(Y1302&lt;Z1302,"Loss","Draw"))</f>
        <v>Win</v>
      </c>
      <c r="AB1302" s="7" t="s">
        <v>99</v>
      </c>
      <c r="AC1302" s="7" t="s">
        <v>99</v>
      </c>
      <c r="AD1302" s="7" t="s">
        <v>3398</v>
      </c>
      <c r="AE1302" s="7" t="s">
        <v>150</v>
      </c>
      <c r="AF1302" s="7" t="str">
        <f aca="false">IF(AD1302&lt;AE1302,AD1302,AE1302)</f>
        <v>Arrows, Bandit, Golden Knight, Heal Spirit, Musketeer, Ram Rider, Spirit Empress, Tombstone</v>
      </c>
      <c r="AG1302" s="7" t="str">
        <f aca="false">IF(AD1302&lt;AE1302,AE1302,AD1302)</f>
        <v>Berserker, Fire Spirit, Goblin Barrel, Ice Spirit, Magic Archer, Royal Delivery, Tesla, Wall Breakers</v>
      </c>
      <c r="AH1302" s="7" t="str">
        <f aca="false">IF(AD1302=AF1302,AA1302,IF(AA1302="Win","Loss",IF(AA1302="Loss","Win","Draw")))</f>
        <v>Win</v>
      </c>
      <c r="AI1302" s="7" t="s">
        <v>102</v>
      </c>
    </row>
    <row r="1303" customFormat="false" ht="15" hidden="false" customHeight="true" outlineLevel="0" collapsed="false">
      <c r="A1303" s="5" t="s">
        <v>3399</v>
      </c>
      <c r="B1303" s="5" t="n">
        <v>1</v>
      </c>
      <c r="C1303" s="5" t="s">
        <v>641</v>
      </c>
      <c r="D1303" s="5" t="s">
        <v>642</v>
      </c>
      <c r="E1303" s="5" t="s">
        <v>3400</v>
      </c>
      <c r="F1303" s="5" t="s">
        <v>3401</v>
      </c>
      <c r="G1303" s="5" t="s">
        <v>3402</v>
      </c>
      <c r="H1303" s="5" t="s">
        <v>81</v>
      </c>
      <c r="I1303" s="5" t="s">
        <v>168</v>
      </c>
      <c r="J1303" s="5" t="s">
        <v>209</v>
      </c>
      <c r="K1303" s="5" t="s">
        <v>210</v>
      </c>
      <c r="L1303" s="5" t="s">
        <v>94</v>
      </c>
      <c r="M1303" s="5" t="s">
        <v>97</v>
      </c>
      <c r="N1303" s="5" t="s">
        <v>93</v>
      </c>
      <c r="O1303" s="5" t="s">
        <v>167</v>
      </c>
      <c r="P1303" s="5" t="s">
        <v>144</v>
      </c>
      <c r="Q1303" s="5" t="s">
        <v>287</v>
      </c>
      <c r="R1303" s="5" t="s">
        <v>149</v>
      </c>
      <c r="S1303" s="5" t="s">
        <v>135</v>
      </c>
      <c r="T1303" s="5" t="s">
        <v>148</v>
      </c>
      <c r="U1303" s="5" t="s">
        <v>147</v>
      </c>
      <c r="V1303" s="5" t="s">
        <v>94</v>
      </c>
      <c r="W1303" s="5" t="s">
        <v>146</v>
      </c>
      <c r="X1303" s="5" t="s">
        <v>87</v>
      </c>
      <c r="Y1303" s="5" t="n">
        <v>1</v>
      </c>
      <c r="Z1303" s="5" t="n">
        <v>0</v>
      </c>
      <c r="AA1303" s="5" t="str">
        <f aca="false">IF(Y1303&gt;Z1303,"Win",IF(Y1303&lt;Z1303,"Loss","Draw"))</f>
        <v>Win</v>
      </c>
      <c r="AB1303" s="5" t="s">
        <v>98</v>
      </c>
      <c r="AC1303" s="5" t="s">
        <v>99</v>
      </c>
      <c r="AD1303" s="5" t="s">
        <v>3403</v>
      </c>
      <c r="AE1303" s="5" t="s">
        <v>726</v>
      </c>
      <c r="AF1303" s="5" t="str">
        <f aca="false">IF(AD1303&lt;AE1303,AD1303,AE1303)</f>
        <v>Berserker, Fireball, Lava Hound, Skeleton Dragons, Spirit Empress, Tombstone, Valkyrie, Zap</v>
      </c>
      <c r="AG1303" s="5" t="str">
        <f aca="false">IF(AD1303&lt;AE1303,AE1303,AD1303)</f>
        <v>Electro Spirit, Fireball, Mega Knight, Musketeer, Royal Hogs, Skeletons, Tesla, The Log</v>
      </c>
      <c r="AH1303" s="5" t="str">
        <f aca="false">IF(AD1303=AF1303,AA1303,IF(AA1303="Win","Loss",IF(AA1303="Loss","Win","Draw")))</f>
        <v>Loss</v>
      </c>
      <c r="AI1303" s="5" t="s">
        <v>102</v>
      </c>
    </row>
    <row r="1304" customFormat="false" ht="16.5" hidden="false" customHeight="true" outlineLevel="0" collapsed="false">
      <c r="A1304" s="5" t="s">
        <v>3404</v>
      </c>
      <c r="B1304" s="5" t="n">
        <v>1</v>
      </c>
      <c r="C1304" s="5" t="s">
        <v>641</v>
      </c>
      <c r="D1304" s="5" t="s">
        <v>642</v>
      </c>
      <c r="E1304" s="5" t="s">
        <v>2547</v>
      </c>
      <c r="F1304" s="5" t="s">
        <v>2548</v>
      </c>
      <c r="G1304" s="5" t="s">
        <v>3405</v>
      </c>
      <c r="H1304" s="5" t="s">
        <v>81</v>
      </c>
      <c r="I1304" s="5" t="s">
        <v>375</v>
      </c>
      <c r="J1304" s="5" t="s">
        <v>145</v>
      </c>
      <c r="K1304" s="5" t="s">
        <v>128</v>
      </c>
      <c r="L1304" s="5" t="s">
        <v>226</v>
      </c>
      <c r="M1304" s="5" t="s">
        <v>336</v>
      </c>
      <c r="N1304" s="5" t="s">
        <v>97</v>
      </c>
      <c r="O1304" s="5" t="s">
        <v>135</v>
      </c>
      <c r="P1304" s="5" t="s">
        <v>113</v>
      </c>
      <c r="Q1304" s="5" t="s">
        <v>293</v>
      </c>
      <c r="R1304" s="5" t="s">
        <v>115</v>
      </c>
      <c r="S1304" s="5" t="s">
        <v>287</v>
      </c>
      <c r="T1304" s="5" t="s">
        <v>143</v>
      </c>
      <c r="U1304" s="5" t="s">
        <v>89</v>
      </c>
      <c r="V1304" s="5" t="s">
        <v>167</v>
      </c>
      <c r="W1304" s="5" t="s">
        <v>182</v>
      </c>
      <c r="X1304" s="5" t="s">
        <v>183</v>
      </c>
      <c r="Y1304" s="5" t="n">
        <v>1</v>
      </c>
      <c r="Z1304" s="5" t="n">
        <v>0</v>
      </c>
      <c r="AA1304" s="5" t="str">
        <f aca="false">IF(Y1304&gt;Z1304,"Win",IF(Y1304&lt;Z1304,"Loss","Draw"))</f>
        <v>Win</v>
      </c>
      <c r="AB1304" s="5" t="s">
        <v>98</v>
      </c>
      <c r="AC1304" s="5" t="s">
        <v>99</v>
      </c>
      <c r="AD1304" s="5" t="s">
        <v>491</v>
      </c>
      <c r="AE1304" s="5" t="s">
        <v>3406</v>
      </c>
      <c r="AF1304" s="5" t="str">
        <f aca="false">IF(AD1304&lt;AE1304,AD1304,AE1304)</f>
        <v>Balloon, Bomb Tower, Executioner, Knight, Miner, Skeletons, Tornado, Zap</v>
      </c>
      <c r="AG1304" s="5" t="str">
        <f aca="false">IF(AD1304&lt;AE1304,AE1304,AD1304)</f>
        <v>Earthquake, Furnace, Goblin Hut, Goblins, Hog Rider, Ice Spirit, The Log, Valkyrie</v>
      </c>
      <c r="AH1304" s="5" t="str">
        <f aca="false">IF(AD1304=AF1304,AA1304,IF(AA1304="Win","Loss",IF(AA1304="Loss","Win","Draw")))</f>
        <v>Win</v>
      </c>
      <c r="AI1304" s="5" t="s">
        <v>102</v>
      </c>
    </row>
    <row r="1305" customFormat="false" ht="16.5" hidden="false" customHeight="true" outlineLevel="0" collapsed="false">
      <c r="A1305" s="5" t="s">
        <v>3404</v>
      </c>
      <c r="B1305" s="5" t="n">
        <v>2</v>
      </c>
      <c r="C1305" s="5" t="s">
        <v>641</v>
      </c>
      <c r="D1305" s="5" t="s">
        <v>642</v>
      </c>
      <c r="E1305" s="5" t="s">
        <v>2547</v>
      </c>
      <c r="F1305" s="5" t="s">
        <v>2548</v>
      </c>
      <c r="G1305" s="5" t="s">
        <v>3407</v>
      </c>
      <c r="H1305" s="5" t="s">
        <v>81</v>
      </c>
      <c r="I1305" s="5" t="s">
        <v>132</v>
      </c>
      <c r="J1305" s="5" t="s">
        <v>91</v>
      </c>
      <c r="K1305" s="5" t="s">
        <v>200</v>
      </c>
      <c r="L1305" s="5" t="s">
        <v>90</v>
      </c>
      <c r="M1305" s="5" t="s">
        <v>365</v>
      </c>
      <c r="N1305" s="5" t="s">
        <v>94</v>
      </c>
      <c r="O1305" s="5" t="s">
        <v>93</v>
      </c>
      <c r="P1305" s="5" t="s">
        <v>174</v>
      </c>
      <c r="Q1305" s="5" t="s">
        <v>82</v>
      </c>
      <c r="R1305" s="5" t="s">
        <v>181</v>
      </c>
      <c r="S1305" s="5" t="s">
        <v>168</v>
      </c>
      <c r="T1305" s="5" t="s">
        <v>97</v>
      </c>
      <c r="U1305" s="5" t="s">
        <v>93</v>
      </c>
      <c r="V1305" s="5" t="s">
        <v>120</v>
      </c>
      <c r="W1305" s="5" t="s">
        <v>170</v>
      </c>
      <c r="X1305" s="5" t="s">
        <v>154</v>
      </c>
      <c r="Y1305" s="5" t="n">
        <v>1</v>
      </c>
      <c r="Z1305" s="5" t="n">
        <v>0</v>
      </c>
      <c r="AA1305" s="5" t="str">
        <f aca="false">IF(Y1305&gt;Z1305,"Win",IF(Y1305&lt;Z1305,"Loss","Draw"))</f>
        <v>Win</v>
      </c>
      <c r="AB1305" s="5" t="s">
        <v>98</v>
      </c>
      <c r="AC1305" s="5" t="s">
        <v>99</v>
      </c>
      <c r="AD1305" s="5" t="s">
        <v>488</v>
      </c>
      <c r="AE1305" s="5" t="s">
        <v>3408</v>
      </c>
      <c r="AF1305" s="5" t="str">
        <f aca="false">IF(AD1305&lt;AE1305,AD1305,AE1305)</f>
        <v>Archers, Cannon, Electro Spirit, Lightning, Monk, Royal Delivery, Royal Hogs, Skeletons</v>
      </c>
      <c r="AG1305" s="5" t="str">
        <f aca="false">IF(AD1305&lt;AE1305,AE1305,AD1305)</f>
        <v>Barbarian Barrel, Electro Spirit, Fireball, Goblin Cage, Heal Spirit, Lumberjack, Phoenix, Royal Giant</v>
      </c>
      <c r="AH1305" s="5" t="str">
        <f aca="false">IF(AD1305=AF1305,AA1305,IF(AA1305="Win","Loss",IF(AA1305="Loss","Win","Draw")))</f>
        <v>Loss</v>
      </c>
      <c r="AI1305" s="5" t="s">
        <v>102</v>
      </c>
    </row>
    <row r="1306" customFormat="false" ht="16.5" hidden="false" customHeight="true" outlineLevel="0" collapsed="false">
      <c r="A1306" s="5" t="s">
        <v>3404</v>
      </c>
      <c r="B1306" s="5" t="n">
        <v>3</v>
      </c>
      <c r="C1306" s="5" t="s">
        <v>641</v>
      </c>
      <c r="D1306" s="5" t="s">
        <v>642</v>
      </c>
      <c r="E1306" s="5" t="s">
        <v>2547</v>
      </c>
      <c r="F1306" s="5" t="s">
        <v>2548</v>
      </c>
      <c r="G1306" s="5" t="s">
        <v>3409</v>
      </c>
      <c r="H1306" s="5" t="s">
        <v>81</v>
      </c>
      <c r="I1306" s="5" t="s">
        <v>140</v>
      </c>
      <c r="J1306" s="5" t="s">
        <v>141</v>
      </c>
      <c r="K1306" s="5" t="s">
        <v>142</v>
      </c>
      <c r="L1306" s="5" t="s">
        <v>109</v>
      </c>
      <c r="M1306" s="5" t="s">
        <v>111</v>
      </c>
      <c r="N1306" s="5" t="s">
        <v>143</v>
      </c>
      <c r="O1306" s="5" t="s">
        <v>120</v>
      </c>
      <c r="P1306" s="5" t="s">
        <v>144</v>
      </c>
      <c r="Q1306" s="5" t="s">
        <v>140</v>
      </c>
      <c r="R1306" s="5" t="s">
        <v>153</v>
      </c>
      <c r="S1306" s="5" t="s">
        <v>141</v>
      </c>
      <c r="T1306" s="5" t="s">
        <v>226</v>
      </c>
      <c r="U1306" s="5" t="s">
        <v>336</v>
      </c>
      <c r="V1306" s="5" t="s">
        <v>91</v>
      </c>
      <c r="W1306" s="5" t="s">
        <v>113</v>
      </c>
      <c r="X1306" s="5" t="s">
        <v>87</v>
      </c>
      <c r="Y1306" s="5" t="n">
        <v>1</v>
      </c>
      <c r="Z1306" s="5" t="n">
        <v>0</v>
      </c>
      <c r="AA1306" s="5" t="str">
        <f aca="false">IF(Y1306&gt;Z1306,"Win",IF(Y1306&lt;Z1306,"Loss","Draw"))</f>
        <v>Win</v>
      </c>
      <c r="AB1306" s="5" t="s">
        <v>98</v>
      </c>
      <c r="AC1306" s="5" t="s">
        <v>99</v>
      </c>
      <c r="AD1306" s="5" t="s">
        <v>649</v>
      </c>
      <c r="AE1306" s="5" t="s">
        <v>338</v>
      </c>
      <c r="AF1306" s="5" t="str">
        <f aca="false">IF(AD1306&lt;AE1306,AD1306,AE1306)</f>
        <v>Barbarian Barrel, Berserker, Bomb Tower, Goblinstein, Magic Archer, Miner, Tornado, Wall Breakers</v>
      </c>
      <c r="AG1306" s="5" t="str">
        <f aca="false">IF(AD1306&lt;AE1306,AE1306,AD1306)</f>
        <v>Fire Spirit, Goblin Barrel, Ice Spirit, Magic Archer, Ronin, Royal Delivery, Tesla, Wall Breakers</v>
      </c>
      <c r="AH1306" s="5" t="str">
        <f aca="false">IF(AD1306=AF1306,AA1306,IF(AA1306="Win","Loss",IF(AA1306="Loss","Win","Draw")))</f>
        <v>Loss</v>
      </c>
      <c r="AI1306" s="5" t="s">
        <v>102</v>
      </c>
    </row>
    <row r="1307" customFormat="false" ht="16.5" hidden="false" customHeight="true" outlineLevel="0" collapsed="false">
      <c r="A1307" s="7" t="s">
        <v>3410</v>
      </c>
      <c r="B1307" s="7" t="n">
        <v>1</v>
      </c>
      <c r="C1307" s="7" t="s">
        <v>641</v>
      </c>
      <c r="D1307" s="7" t="s">
        <v>642</v>
      </c>
      <c r="E1307" s="7" t="s">
        <v>2547</v>
      </c>
      <c r="F1307" s="7" t="s">
        <v>2548</v>
      </c>
      <c r="G1307" s="7" t="s">
        <v>3411</v>
      </c>
      <c r="H1307" s="7" t="s">
        <v>1394</v>
      </c>
      <c r="I1307" s="7" t="s">
        <v>287</v>
      </c>
      <c r="J1307" s="7" t="s">
        <v>145</v>
      </c>
      <c r="K1307" s="7" t="s">
        <v>135</v>
      </c>
      <c r="L1307" s="7" t="s">
        <v>148</v>
      </c>
      <c r="M1307" s="7" t="s">
        <v>326</v>
      </c>
      <c r="N1307" s="7" t="s">
        <v>146</v>
      </c>
      <c r="O1307" s="7" t="s">
        <v>131</v>
      </c>
      <c r="P1307" s="7" t="s">
        <v>149</v>
      </c>
      <c r="Q1307" s="7" t="s">
        <v>90</v>
      </c>
      <c r="R1307" s="7" t="s">
        <v>91</v>
      </c>
      <c r="S1307" s="7" t="s">
        <v>92</v>
      </c>
      <c r="T1307" s="7" t="s">
        <v>96</v>
      </c>
      <c r="U1307" s="7" t="s">
        <v>95</v>
      </c>
      <c r="V1307" s="7" t="s">
        <v>94</v>
      </c>
      <c r="W1307" s="7" t="s">
        <v>97</v>
      </c>
      <c r="X1307" s="7" t="s">
        <v>93</v>
      </c>
      <c r="Y1307" s="7" t="n">
        <v>0</v>
      </c>
      <c r="Z1307" s="7" t="n">
        <v>1</v>
      </c>
      <c r="AA1307" s="7" t="str">
        <f aca="false">IF(Y1307&gt;Z1307,"Win",IF(Y1307&lt;Z1307,"Loss","Draw"))</f>
        <v>Loss</v>
      </c>
      <c r="AB1307" s="7" t="s">
        <v>99</v>
      </c>
      <c r="AC1307" s="7" t="s">
        <v>99</v>
      </c>
      <c r="AD1307" s="7" t="s">
        <v>1198</v>
      </c>
      <c r="AE1307" s="7" t="s">
        <v>101</v>
      </c>
      <c r="AF1307" s="7" t="str">
        <f aca="false">IF(AD1307&lt;AE1307,AD1307,AE1307)</f>
        <v>Balloon, Lava Hound, Mega Minion, Skeleton Dragons, Tombstone, Valkyrie, Void, Zap</v>
      </c>
      <c r="AG1307" s="7" t="str">
        <f aca="false">IF(AD1307&lt;AE1307,AE1307,AD1307)</f>
        <v>Barbarian Barrel, Electro Spirit, Fireball, Fisherman, Hunter, Royal Ghost, Royal Giant, Skeletons</v>
      </c>
      <c r="AH1307" s="7" t="str">
        <f aca="false">IF(AD1307=AF1307,AA1307,IF(AA1307="Win","Loss",IF(AA1307="Loss","Win","Draw")))</f>
        <v>Loss</v>
      </c>
      <c r="AI1307" s="7" t="s">
        <v>102</v>
      </c>
    </row>
    <row r="1308" customFormat="false" ht="16.5" hidden="false" customHeight="true" outlineLevel="0" collapsed="false">
      <c r="A1308" s="7" t="s">
        <v>3410</v>
      </c>
      <c r="B1308" s="7" t="n">
        <v>2</v>
      </c>
      <c r="C1308" s="7" t="s">
        <v>641</v>
      </c>
      <c r="D1308" s="7" t="s">
        <v>642</v>
      </c>
      <c r="E1308" s="7" t="s">
        <v>2547</v>
      </c>
      <c r="F1308" s="7" t="s">
        <v>2548</v>
      </c>
      <c r="G1308" s="7" t="s">
        <v>3412</v>
      </c>
      <c r="H1308" s="7" t="s">
        <v>81</v>
      </c>
      <c r="I1308" s="7" t="s">
        <v>168</v>
      </c>
      <c r="J1308" s="7" t="s">
        <v>181</v>
      </c>
      <c r="K1308" s="7" t="s">
        <v>82</v>
      </c>
      <c r="L1308" s="7" t="s">
        <v>87</v>
      </c>
      <c r="M1308" s="7" t="s">
        <v>94</v>
      </c>
      <c r="N1308" s="7" t="s">
        <v>89</v>
      </c>
      <c r="O1308" s="7" t="s">
        <v>143</v>
      </c>
      <c r="P1308" s="7" t="s">
        <v>91</v>
      </c>
      <c r="Q1308" s="7" t="s">
        <v>168</v>
      </c>
      <c r="R1308" s="7" t="s">
        <v>141</v>
      </c>
      <c r="S1308" s="7" t="s">
        <v>170</v>
      </c>
      <c r="T1308" s="7" t="s">
        <v>146</v>
      </c>
      <c r="U1308" s="7" t="s">
        <v>143</v>
      </c>
      <c r="V1308" s="7" t="s">
        <v>109</v>
      </c>
      <c r="W1308" s="7" t="s">
        <v>87</v>
      </c>
      <c r="X1308" s="7" t="s">
        <v>167</v>
      </c>
      <c r="Y1308" s="7" t="n">
        <v>3</v>
      </c>
      <c r="Z1308" s="7" t="n">
        <v>0</v>
      </c>
      <c r="AA1308" s="7" t="str">
        <f aca="false">IF(Y1308&gt;Z1308,"Win",IF(Y1308&lt;Z1308,"Loss","Draw"))</f>
        <v>Win</v>
      </c>
      <c r="AB1308" s="7" t="s">
        <v>99</v>
      </c>
      <c r="AC1308" s="7" t="s">
        <v>99</v>
      </c>
      <c r="AD1308" s="7" t="s">
        <v>3413</v>
      </c>
      <c r="AE1308" s="7" t="s">
        <v>3414</v>
      </c>
      <c r="AF1308" s="7" t="str">
        <f aca="false">IF(AD1308&lt;AE1308,AD1308,AE1308)</f>
        <v>Archers, Barbarian Barrel, Berserker, Fireball, Goblin Hut, Ice Spirit, Monk, Royal Hogs</v>
      </c>
      <c r="AG1308" s="7" t="str">
        <f aca="false">IF(AD1308&lt;AE1308,AE1308,AD1308)</f>
        <v>Berserker, Cannon, Ice Spirit, Magic Archer, Ronin, Royal Hogs, Skeleton Dragons, The Log</v>
      </c>
      <c r="AH1308" s="7" t="str">
        <f aca="false">IF(AD1308=AF1308,AA1308,IF(AA1308="Win","Loss",IF(AA1308="Loss","Win","Draw")))</f>
        <v>Win</v>
      </c>
      <c r="AI1308" s="7" t="s">
        <v>102</v>
      </c>
    </row>
    <row r="1309" customFormat="false" ht="16.5" hidden="false" customHeight="true" outlineLevel="0" collapsed="false">
      <c r="A1309" s="7" t="s">
        <v>3410</v>
      </c>
      <c r="B1309" s="7" t="n">
        <v>3</v>
      </c>
      <c r="C1309" s="7" t="s">
        <v>641</v>
      </c>
      <c r="D1309" s="7" t="s">
        <v>642</v>
      </c>
      <c r="E1309" s="7" t="s">
        <v>2547</v>
      </c>
      <c r="F1309" s="7" t="s">
        <v>2548</v>
      </c>
      <c r="G1309" s="7" t="s">
        <v>3415</v>
      </c>
      <c r="H1309" s="7" t="s">
        <v>81</v>
      </c>
      <c r="I1309" s="7" t="s">
        <v>293</v>
      </c>
      <c r="J1309" s="7" t="s">
        <v>232</v>
      </c>
      <c r="K1309" s="7" t="s">
        <v>144</v>
      </c>
      <c r="L1309" s="7" t="s">
        <v>182</v>
      </c>
      <c r="M1309" s="7" t="s">
        <v>154</v>
      </c>
      <c r="N1309" s="7" t="s">
        <v>97</v>
      </c>
      <c r="O1309" s="7" t="s">
        <v>93</v>
      </c>
      <c r="P1309" s="7" t="s">
        <v>167</v>
      </c>
      <c r="Q1309" s="7" t="s">
        <v>375</v>
      </c>
      <c r="R1309" s="7" t="s">
        <v>145</v>
      </c>
      <c r="S1309" s="7" t="s">
        <v>84</v>
      </c>
      <c r="T1309" s="7" t="s">
        <v>226</v>
      </c>
      <c r="U1309" s="7" t="s">
        <v>336</v>
      </c>
      <c r="V1309" s="7" t="s">
        <v>202</v>
      </c>
      <c r="W1309" s="7" t="s">
        <v>149</v>
      </c>
      <c r="X1309" s="7" t="s">
        <v>327</v>
      </c>
      <c r="Y1309" s="7" t="n">
        <v>1</v>
      </c>
      <c r="Z1309" s="7" t="n">
        <v>0</v>
      </c>
      <c r="AA1309" s="7" t="str">
        <f aca="false">IF(Y1309&gt;Z1309,"Win",IF(Y1309&lt;Z1309,"Loss","Draw"))</f>
        <v>Win</v>
      </c>
      <c r="AB1309" s="7" t="s">
        <v>99</v>
      </c>
      <c r="AC1309" s="7" t="s">
        <v>99</v>
      </c>
      <c r="AD1309" s="7" t="s">
        <v>504</v>
      </c>
      <c r="AE1309" s="7" t="s">
        <v>1812</v>
      </c>
      <c r="AF1309" s="7" t="str">
        <f aca="false">IF(AD1309&lt;AE1309,AD1309,AE1309)</f>
        <v>Balloon, Executioner, Giant Skeleton, Giant Snowball, Miner, Tombstone, Tornado, Zappies</v>
      </c>
      <c r="AG1309" s="7" t="str">
        <f aca="false">IF(AD1309&lt;AE1309,AE1309,AD1309)</f>
        <v>Electro Spirit, Furnace, Hog Rider, Lightning, Mighty Miner, Skeletons, Tesla, The Log</v>
      </c>
      <c r="AH1309" s="7" t="str">
        <f aca="false">IF(AD1309=AF1309,AA1309,IF(AA1309="Win","Loss",IF(AA1309="Loss","Win","Draw")))</f>
        <v>Loss</v>
      </c>
      <c r="AI1309" s="7" t="s">
        <v>102</v>
      </c>
    </row>
    <row r="1310" customFormat="false" ht="15" hidden="false" customHeight="true" outlineLevel="0" collapsed="false">
      <c r="A1310" s="5" t="s">
        <v>3416</v>
      </c>
      <c r="B1310" s="5" t="n">
        <v>1</v>
      </c>
      <c r="C1310" s="5" t="s">
        <v>641</v>
      </c>
      <c r="D1310" s="5" t="s">
        <v>642</v>
      </c>
      <c r="E1310" s="5" t="s">
        <v>3417</v>
      </c>
      <c r="F1310" s="5" t="s">
        <v>3418</v>
      </c>
      <c r="G1310" s="5" t="s">
        <v>3419</v>
      </c>
      <c r="H1310" s="5" t="s">
        <v>81</v>
      </c>
      <c r="I1310" s="5" t="s">
        <v>168</v>
      </c>
      <c r="J1310" s="5" t="s">
        <v>232</v>
      </c>
      <c r="K1310" s="5" t="s">
        <v>169</v>
      </c>
      <c r="L1310" s="5" t="s">
        <v>154</v>
      </c>
      <c r="M1310" s="5" t="s">
        <v>97</v>
      </c>
      <c r="N1310" s="5" t="s">
        <v>93</v>
      </c>
      <c r="O1310" s="5" t="s">
        <v>167</v>
      </c>
      <c r="P1310" s="5" t="s">
        <v>170</v>
      </c>
      <c r="Q1310" s="5" t="s">
        <v>210</v>
      </c>
      <c r="R1310" s="5" t="s">
        <v>108</v>
      </c>
      <c r="S1310" s="5" t="s">
        <v>84</v>
      </c>
      <c r="T1310" s="5" t="s">
        <v>231</v>
      </c>
      <c r="U1310" s="5" t="s">
        <v>240</v>
      </c>
      <c r="V1310" s="5" t="s">
        <v>93</v>
      </c>
      <c r="W1310" s="5" t="s">
        <v>154</v>
      </c>
      <c r="X1310" s="5" t="s">
        <v>92</v>
      </c>
      <c r="Y1310" s="5" t="n">
        <v>2</v>
      </c>
      <c r="Z1310" s="5" t="n">
        <v>0</v>
      </c>
      <c r="AA1310" s="5" t="str">
        <f aca="false">IF(Y1310&gt;Z1310,"Win",IF(Y1310&lt;Z1310,"Loss","Draw"))</f>
        <v>Win</v>
      </c>
      <c r="AB1310" s="5" t="s">
        <v>98</v>
      </c>
      <c r="AC1310" s="5" t="s">
        <v>99</v>
      </c>
      <c r="AD1310" s="5" t="s">
        <v>418</v>
      </c>
      <c r="AE1310" s="5" t="s">
        <v>3420</v>
      </c>
      <c r="AF1310" s="5" t="str">
        <f aca="false">IF(AD1310&lt;AE1310,AD1310,AE1310)</f>
        <v>Archer Queen, Bandit, Electro Spirit, Giant Snowball, Lightning, Mega Knight, Ram Rider, Royal Ghost</v>
      </c>
      <c r="AG1310" s="5" t="str">
        <f aca="false">IF(AD1310&lt;AE1310,AE1310,AD1310)</f>
        <v>Baby Dragon, Cannon, Electro Spirit, Lightning, Mighty Miner, Royal Hogs, Skeletons, The Log</v>
      </c>
      <c r="AH1310" s="5" t="str">
        <f aca="false">IF(AD1310=AF1310,AA1310,IF(AA1310="Win","Loss",IF(AA1310="Loss","Win","Draw")))</f>
        <v>Loss</v>
      </c>
      <c r="AI1310" s="5" t="s">
        <v>123</v>
      </c>
    </row>
    <row r="1311" customFormat="false" ht="15" hidden="false" customHeight="true" outlineLevel="0" collapsed="false">
      <c r="A1311" s="5" t="s">
        <v>3416</v>
      </c>
      <c r="B1311" s="5" t="n">
        <v>2</v>
      </c>
      <c r="C1311" s="5" t="s">
        <v>641</v>
      </c>
      <c r="D1311" s="5" t="s">
        <v>642</v>
      </c>
      <c r="E1311" s="5" t="s">
        <v>3417</v>
      </c>
      <c r="F1311" s="5" t="s">
        <v>3418</v>
      </c>
      <c r="G1311" s="5" t="s">
        <v>3421</v>
      </c>
      <c r="H1311" s="5" t="s">
        <v>81</v>
      </c>
      <c r="I1311" s="5" t="s">
        <v>140</v>
      </c>
      <c r="J1311" s="5" t="s">
        <v>141</v>
      </c>
      <c r="K1311" s="5" t="s">
        <v>225</v>
      </c>
      <c r="L1311" s="5" t="s">
        <v>226</v>
      </c>
      <c r="M1311" s="5" t="s">
        <v>109</v>
      </c>
      <c r="N1311" s="5" t="s">
        <v>111</v>
      </c>
      <c r="O1311" s="5" t="s">
        <v>120</v>
      </c>
      <c r="P1311" s="5" t="s">
        <v>113</v>
      </c>
      <c r="Q1311" s="5" t="s">
        <v>132</v>
      </c>
      <c r="R1311" s="5" t="s">
        <v>83</v>
      </c>
      <c r="S1311" s="5" t="s">
        <v>1695</v>
      </c>
      <c r="T1311" s="5" t="s">
        <v>336</v>
      </c>
      <c r="U1311" s="5" t="s">
        <v>91</v>
      </c>
      <c r="V1311" s="5" t="s">
        <v>159</v>
      </c>
      <c r="W1311" s="5" t="s">
        <v>146</v>
      </c>
      <c r="X1311" s="5" t="s">
        <v>136</v>
      </c>
      <c r="Y1311" s="5" t="n">
        <v>1</v>
      </c>
      <c r="Z1311" s="5" t="n">
        <v>0</v>
      </c>
      <c r="AA1311" s="5" t="str">
        <f aca="false">IF(Y1311&gt;Z1311,"Win",IF(Y1311&lt;Z1311,"Loss","Draw"))</f>
        <v>Win</v>
      </c>
      <c r="AB1311" s="5" t="s">
        <v>98</v>
      </c>
      <c r="AC1311" s="5" t="s">
        <v>99</v>
      </c>
      <c r="AD1311" s="5" t="s">
        <v>497</v>
      </c>
      <c r="AE1311" s="5" t="s">
        <v>3422</v>
      </c>
      <c r="AF1311" s="5" t="str">
        <f aca="false">IF(AD1311&lt;AE1311,AD1311,AE1311)</f>
        <v>Barbarian Barrel, Dark Prince, Electro Dragon, Elixir Collector, Golem, Lumberjack, Skeleton Dragons, Tornado</v>
      </c>
      <c r="AG1311" s="5" t="str">
        <f aca="false">IF(AD1311&lt;AE1311,AE1311,AD1311)</f>
        <v>Bats, Bomb Tower, Fire Spirit, Magic Archer, Miner, Ronin, Royal Delivery, Wall Breakers</v>
      </c>
      <c r="AH1311" s="5" t="str">
        <f aca="false">IF(AD1311=AF1311,AA1311,IF(AA1311="Win","Loss",IF(AA1311="Loss","Win","Draw")))</f>
        <v>Loss</v>
      </c>
      <c r="AI1311" s="5" t="s">
        <v>123</v>
      </c>
    </row>
    <row r="1312" customFormat="false" ht="15" hidden="false" customHeight="true" outlineLevel="0" collapsed="false">
      <c r="A1312" s="5" t="s">
        <v>3423</v>
      </c>
      <c r="B1312" s="5" t="n">
        <v>1</v>
      </c>
      <c r="C1312" s="5" t="s">
        <v>641</v>
      </c>
      <c r="D1312" s="5" t="s">
        <v>642</v>
      </c>
      <c r="E1312" s="5" t="s">
        <v>3424</v>
      </c>
      <c r="F1312" s="5" t="s">
        <v>3425</v>
      </c>
      <c r="G1312" s="5" t="s">
        <v>3426</v>
      </c>
      <c r="H1312" s="5" t="s">
        <v>81</v>
      </c>
      <c r="I1312" s="5" t="s">
        <v>114</v>
      </c>
      <c r="J1312" s="5" t="s">
        <v>115</v>
      </c>
      <c r="K1312" s="5" t="s">
        <v>116</v>
      </c>
      <c r="L1312" s="5" t="s">
        <v>119</v>
      </c>
      <c r="M1312" s="5" t="s">
        <v>94</v>
      </c>
      <c r="N1312" s="5" t="s">
        <v>176</v>
      </c>
      <c r="O1312" s="5" t="s">
        <v>118</v>
      </c>
      <c r="P1312" s="5" t="s">
        <v>91</v>
      </c>
      <c r="Q1312" s="5" t="s">
        <v>82</v>
      </c>
      <c r="R1312" s="5" t="s">
        <v>83</v>
      </c>
      <c r="S1312" s="5" t="s">
        <v>84</v>
      </c>
      <c r="T1312" s="5" t="s">
        <v>113</v>
      </c>
      <c r="U1312" s="5" t="s">
        <v>88</v>
      </c>
      <c r="V1312" s="5" t="s">
        <v>85</v>
      </c>
      <c r="W1312" s="5" t="s">
        <v>87</v>
      </c>
      <c r="X1312" s="5" t="s">
        <v>111</v>
      </c>
      <c r="Y1312" s="5" t="n">
        <v>1</v>
      </c>
      <c r="Z1312" s="5" t="n">
        <v>0</v>
      </c>
      <c r="AA1312" s="5" t="str">
        <f aca="false">IF(Y1312&gt;Z1312,"Win",IF(Y1312&lt;Z1312,"Loss","Draw"))</f>
        <v>Win</v>
      </c>
      <c r="AB1312" s="5" t="s">
        <v>98</v>
      </c>
      <c r="AC1312" s="5" t="s">
        <v>99</v>
      </c>
      <c r="AD1312" s="5" t="s">
        <v>263</v>
      </c>
      <c r="AE1312" s="5" t="s">
        <v>3427</v>
      </c>
      <c r="AF1312" s="5" t="str">
        <f aca="false">IF(AD1312&lt;AE1312,AD1312,AE1312)</f>
        <v>Archers, Berserker, Bomb Tower, Dark Prince, Fire Spirit, Giant Snowball, Graveyard, Poison</v>
      </c>
      <c r="AG1312" s="5" t="str">
        <f aca="false">IF(AD1312&lt;AE1312,AE1312,AD1312)</f>
        <v>Barbarian Barrel, Cannon Cart, Dart Goblin, Fireball, Goblins, Mortar, Rascals, Skeleton Barrel</v>
      </c>
      <c r="AH1312" s="5" t="str">
        <f aca="false">IF(AD1312=AF1312,AA1312,IF(AA1312="Win","Loss",IF(AA1312="Loss","Win","Draw")))</f>
        <v>Loss</v>
      </c>
      <c r="AI1312" s="5" t="s">
        <v>123</v>
      </c>
    </row>
    <row r="1313" customFormat="false" ht="15" hidden="false" customHeight="true" outlineLevel="0" collapsed="false">
      <c r="A1313" s="5" t="s">
        <v>3423</v>
      </c>
      <c r="B1313" s="5" t="n">
        <v>2</v>
      </c>
      <c r="C1313" s="5" t="s">
        <v>641</v>
      </c>
      <c r="D1313" s="5" t="s">
        <v>642</v>
      </c>
      <c r="E1313" s="5" t="s">
        <v>3424</v>
      </c>
      <c r="F1313" s="5" t="s">
        <v>3425</v>
      </c>
      <c r="G1313" s="5" t="s">
        <v>3428</v>
      </c>
      <c r="H1313" s="5" t="s">
        <v>81</v>
      </c>
      <c r="I1313" s="5" t="s">
        <v>140</v>
      </c>
      <c r="J1313" s="5" t="s">
        <v>141</v>
      </c>
      <c r="K1313" s="5" t="s">
        <v>142</v>
      </c>
      <c r="L1313" s="5" t="s">
        <v>109</v>
      </c>
      <c r="M1313" s="5" t="s">
        <v>111</v>
      </c>
      <c r="N1313" s="5" t="s">
        <v>143</v>
      </c>
      <c r="O1313" s="5" t="s">
        <v>120</v>
      </c>
      <c r="P1313" s="5" t="s">
        <v>144</v>
      </c>
      <c r="Q1313" s="5" t="s">
        <v>210</v>
      </c>
      <c r="R1313" s="5" t="s">
        <v>199</v>
      </c>
      <c r="S1313" s="5" t="s">
        <v>239</v>
      </c>
      <c r="T1313" s="5" t="s">
        <v>146</v>
      </c>
      <c r="U1313" s="5" t="s">
        <v>202</v>
      </c>
      <c r="V1313" s="5" t="s">
        <v>94</v>
      </c>
      <c r="W1313" s="5" t="s">
        <v>135</v>
      </c>
      <c r="X1313" s="5" t="s">
        <v>92</v>
      </c>
      <c r="Y1313" s="5" t="n">
        <v>1</v>
      </c>
      <c r="Z1313" s="5" t="n">
        <v>0</v>
      </c>
      <c r="AA1313" s="5" t="str">
        <f aca="false">IF(Y1313&gt;Z1313,"Win",IF(Y1313&lt;Z1313,"Loss","Draw"))</f>
        <v>Win</v>
      </c>
      <c r="AB1313" s="5" t="s">
        <v>98</v>
      </c>
      <c r="AC1313" s="5" t="s">
        <v>99</v>
      </c>
      <c r="AD1313" s="5" t="s">
        <v>649</v>
      </c>
      <c r="AE1313" s="5" t="s">
        <v>3429</v>
      </c>
      <c r="AF1313" s="5" t="str">
        <f aca="false">IF(AD1313&lt;AE1313,AD1313,AE1313)</f>
        <v>Battle Ram, Fireball, Golden Knight, Mega Knight, Royal Ghost, Skeleton Dragons, Zap, Zappies</v>
      </c>
      <c r="AG1313" s="5" t="str">
        <f aca="false">IF(AD1313&lt;AE1313,AE1313,AD1313)</f>
        <v>Fire Spirit, Goblin Barrel, Ice Spirit, Magic Archer, Ronin, Royal Delivery, Tesla, Wall Breakers</v>
      </c>
      <c r="AH1313" s="5" t="str">
        <f aca="false">IF(AD1313=AF1313,AA1313,IF(AA1313="Win","Loss",IF(AA1313="Loss","Win","Draw")))</f>
        <v>Loss</v>
      </c>
      <c r="AI1313" s="5" t="s">
        <v>123</v>
      </c>
    </row>
    <row r="1314" customFormat="false" ht="16.5" hidden="false" customHeight="true" outlineLevel="0" collapsed="false">
      <c r="A1314" s="5" t="s">
        <v>3430</v>
      </c>
      <c r="B1314" s="5" t="n">
        <v>1</v>
      </c>
      <c r="C1314" s="5" t="s">
        <v>641</v>
      </c>
      <c r="D1314" s="5" t="s">
        <v>642</v>
      </c>
      <c r="E1314" s="5" t="s">
        <v>3431</v>
      </c>
      <c r="F1314" s="5" t="s">
        <v>3432</v>
      </c>
      <c r="G1314" s="5" t="s">
        <v>3433</v>
      </c>
      <c r="H1314" s="5" t="s">
        <v>222</v>
      </c>
      <c r="I1314" s="5" t="s">
        <v>114</v>
      </c>
      <c r="J1314" s="5" t="s">
        <v>213</v>
      </c>
      <c r="K1314" s="5" t="s">
        <v>116</v>
      </c>
      <c r="L1314" s="5" t="s">
        <v>94</v>
      </c>
      <c r="M1314" s="5" t="s">
        <v>176</v>
      </c>
      <c r="N1314" s="5" t="s">
        <v>117</v>
      </c>
      <c r="O1314" s="5" t="s">
        <v>118</v>
      </c>
      <c r="P1314" s="5" t="s">
        <v>91</v>
      </c>
      <c r="Q1314" s="5" t="s">
        <v>169</v>
      </c>
      <c r="R1314" s="5" t="s">
        <v>199</v>
      </c>
      <c r="S1314" s="5" t="s">
        <v>200</v>
      </c>
      <c r="T1314" s="5" t="s">
        <v>91</v>
      </c>
      <c r="U1314" s="5" t="s">
        <v>336</v>
      </c>
      <c r="V1314" s="5" t="s">
        <v>191</v>
      </c>
      <c r="W1314" s="5" t="s">
        <v>136</v>
      </c>
      <c r="X1314" s="5" t="s">
        <v>154</v>
      </c>
      <c r="Y1314" s="5" t="n">
        <v>3</v>
      </c>
      <c r="Z1314" s="5" t="n">
        <v>0</v>
      </c>
      <c r="AA1314" s="5" t="str">
        <f aca="false">IF(Y1314&gt;Z1314,"Win",IF(Y1314&lt;Z1314,"Loss","Draw"))</f>
        <v>Win</v>
      </c>
      <c r="AB1314" s="5" t="s">
        <v>98</v>
      </c>
      <c r="AC1314" s="5" t="s">
        <v>99</v>
      </c>
      <c r="AD1314" s="5" t="s">
        <v>578</v>
      </c>
      <c r="AE1314" s="5" t="s">
        <v>778</v>
      </c>
      <c r="AF1314" s="5" t="str">
        <f aca="false">IF(AD1314&lt;AE1314,AD1314,AE1314)</f>
        <v>Baby Dragon, Barbarian Barrel, Goblin Cage, Golden Knight, Golem, Ice Wizard, Lightning, Tornado</v>
      </c>
      <c r="AG1314" s="5" t="str">
        <f aca="false">IF(AD1314&lt;AE1314,AE1314,AD1314)</f>
        <v>Barbarian Barrel, Bowler, Dart Goblin, Fireball, Minions, Mortar, Rascals, Skeleton Barrel</v>
      </c>
      <c r="AH1314" s="5" t="str">
        <f aca="false">IF(AD1314=AF1314,AA1314,IF(AA1314="Win","Loss",IF(AA1314="Loss","Win","Draw")))</f>
        <v>Loss</v>
      </c>
      <c r="AI1314" s="5" t="s">
        <v>123</v>
      </c>
    </row>
    <row r="1315" customFormat="false" ht="16.5" hidden="false" customHeight="true" outlineLevel="0" collapsed="false">
      <c r="A1315" s="5" t="s">
        <v>3430</v>
      </c>
      <c r="B1315" s="5" t="n">
        <v>2</v>
      </c>
      <c r="C1315" s="5" t="s">
        <v>641</v>
      </c>
      <c r="D1315" s="5" t="s">
        <v>642</v>
      </c>
      <c r="E1315" s="5" t="s">
        <v>3431</v>
      </c>
      <c r="F1315" s="5" t="s">
        <v>3432</v>
      </c>
      <c r="G1315" s="5" t="s">
        <v>3434</v>
      </c>
      <c r="H1315" s="5" t="s">
        <v>222</v>
      </c>
      <c r="I1315" s="5" t="s">
        <v>82</v>
      </c>
      <c r="J1315" s="5" t="s">
        <v>115</v>
      </c>
      <c r="K1315" s="5" t="s">
        <v>84</v>
      </c>
      <c r="L1315" s="5" t="s">
        <v>85</v>
      </c>
      <c r="M1315" s="5" t="s">
        <v>109</v>
      </c>
      <c r="N1315" s="5" t="s">
        <v>88</v>
      </c>
      <c r="O1315" s="5" t="s">
        <v>89</v>
      </c>
      <c r="P1315" s="5" t="s">
        <v>143</v>
      </c>
      <c r="Q1315" s="5" t="s">
        <v>82</v>
      </c>
      <c r="R1315" s="5" t="s">
        <v>83</v>
      </c>
      <c r="S1315" s="5" t="s">
        <v>168</v>
      </c>
      <c r="T1315" s="5" t="s">
        <v>93</v>
      </c>
      <c r="U1315" s="5" t="s">
        <v>167</v>
      </c>
      <c r="V1315" s="5" t="s">
        <v>94</v>
      </c>
      <c r="W1315" s="5" t="s">
        <v>144</v>
      </c>
      <c r="X1315" s="5" t="s">
        <v>97</v>
      </c>
      <c r="Y1315" s="5" t="n">
        <v>0</v>
      </c>
      <c r="Z1315" s="5" t="n">
        <v>1</v>
      </c>
      <c r="AA1315" s="5" t="str">
        <f aca="false">IF(Y1315&gt;Z1315,"Win",IF(Y1315&lt;Z1315,"Loss","Draw"))</f>
        <v>Loss</v>
      </c>
      <c r="AB1315" s="5" t="s">
        <v>98</v>
      </c>
      <c r="AC1315" s="5" t="s">
        <v>99</v>
      </c>
      <c r="AD1315" s="5" t="s">
        <v>2028</v>
      </c>
      <c r="AE1315" s="5" t="s">
        <v>3435</v>
      </c>
      <c r="AF1315" s="5" t="str">
        <f aca="false">IF(AD1315&lt;AE1315,AD1315,AE1315)</f>
        <v>Archers, Dark Prince, Electro Spirit, Fireball, Royal Hogs, Skeletons, Tesla, The Log</v>
      </c>
      <c r="AG1315" s="5" t="str">
        <f aca="false">IF(AD1315&lt;AE1315,AE1315,AD1315)</f>
        <v>Archers, Giant Snowball, Goblin Hut, Goblins, Graveyard, Ice Spirit, Poison, Ronin</v>
      </c>
      <c r="AH1315" s="5" t="str">
        <f aca="false">IF(AD1315=AF1315,AA1315,IF(AA1315="Win","Loss",IF(AA1315="Loss","Win","Draw")))</f>
        <v>Win</v>
      </c>
      <c r="AI1315" s="5" t="s">
        <v>123</v>
      </c>
    </row>
    <row r="1316" customFormat="false" ht="15" hidden="false" customHeight="true" outlineLevel="0" collapsed="false">
      <c r="A1316" s="5" t="s">
        <v>3436</v>
      </c>
      <c r="B1316" s="5" t="n">
        <v>1</v>
      </c>
      <c r="C1316" s="5" t="s">
        <v>641</v>
      </c>
      <c r="D1316" s="5" t="s">
        <v>642</v>
      </c>
      <c r="E1316" s="5" t="s">
        <v>2207</v>
      </c>
      <c r="F1316" s="5" t="s">
        <v>2208</v>
      </c>
      <c r="G1316" s="5" t="s">
        <v>3437</v>
      </c>
      <c r="H1316" s="5" t="s">
        <v>372</v>
      </c>
      <c r="I1316" s="5" t="s">
        <v>140</v>
      </c>
      <c r="J1316" s="5" t="s">
        <v>141</v>
      </c>
      <c r="K1316" s="5" t="s">
        <v>225</v>
      </c>
      <c r="L1316" s="5" t="s">
        <v>226</v>
      </c>
      <c r="M1316" s="5" t="s">
        <v>109</v>
      </c>
      <c r="N1316" s="5" t="s">
        <v>111</v>
      </c>
      <c r="O1316" s="5" t="s">
        <v>120</v>
      </c>
      <c r="P1316" s="5" t="s">
        <v>113</v>
      </c>
      <c r="Q1316" s="5" t="s">
        <v>239</v>
      </c>
      <c r="R1316" s="5" t="s">
        <v>180</v>
      </c>
      <c r="S1316" s="5" t="s">
        <v>92</v>
      </c>
      <c r="T1316" s="5" t="s">
        <v>327</v>
      </c>
      <c r="U1316" s="5" t="s">
        <v>227</v>
      </c>
      <c r="V1316" s="5" t="s">
        <v>257</v>
      </c>
      <c r="W1316" s="5" t="s">
        <v>202</v>
      </c>
      <c r="X1316" s="5" t="s">
        <v>91</v>
      </c>
      <c r="Y1316" s="5" t="n">
        <v>1</v>
      </c>
      <c r="Z1316" s="5" t="n">
        <v>0</v>
      </c>
      <c r="AA1316" s="5" t="str">
        <f aca="false">IF(Y1316&gt;Z1316,"Win",IF(Y1316&lt;Z1316,"Loss","Draw"))</f>
        <v>Win</v>
      </c>
      <c r="AB1316" s="5" t="s">
        <v>98</v>
      </c>
      <c r="AC1316" s="5" t="s">
        <v>99</v>
      </c>
      <c r="AD1316" s="5" t="s">
        <v>497</v>
      </c>
      <c r="AE1316" s="5" t="s">
        <v>614</v>
      </c>
      <c r="AF1316" s="5" t="str">
        <f aca="false">IF(AD1316&lt;AE1316,AD1316,AE1316)</f>
        <v>Barbarian Barrel, Battle Ram, Giant Skeleton, Mother Witch, Royal Ghost, Vines, Wizard, Zappies</v>
      </c>
      <c r="AG1316" s="5" t="str">
        <f aca="false">IF(AD1316&lt;AE1316,AE1316,AD1316)</f>
        <v>Bats, Bomb Tower, Fire Spirit, Magic Archer, Miner, Ronin, Royal Delivery, Wall Breakers</v>
      </c>
      <c r="AH1316" s="5" t="str">
        <f aca="false">IF(AD1316=AF1316,AA1316,IF(AA1316="Win","Loss",IF(AA1316="Loss","Win","Draw")))</f>
        <v>Loss</v>
      </c>
      <c r="AI1316" s="5" t="s">
        <v>123</v>
      </c>
    </row>
    <row r="1317" customFormat="false" ht="15" hidden="false" customHeight="true" outlineLevel="0" collapsed="false">
      <c r="A1317" s="5" t="s">
        <v>3436</v>
      </c>
      <c r="B1317" s="5" t="n">
        <v>2</v>
      </c>
      <c r="C1317" s="5" t="s">
        <v>641</v>
      </c>
      <c r="D1317" s="5" t="s">
        <v>642</v>
      </c>
      <c r="E1317" s="5" t="s">
        <v>2207</v>
      </c>
      <c r="F1317" s="5" t="s">
        <v>2208</v>
      </c>
      <c r="G1317" s="5" t="s">
        <v>3438</v>
      </c>
      <c r="H1317" s="5" t="s">
        <v>372</v>
      </c>
      <c r="I1317" s="5" t="s">
        <v>90</v>
      </c>
      <c r="J1317" s="5" t="s">
        <v>181</v>
      </c>
      <c r="K1317" s="5" t="s">
        <v>96</v>
      </c>
      <c r="L1317" s="5" t="s">
        <v>95</v>
      </c>
      <c r="M1317" s="5" t="s">
        <v>94</v>
      </c>
      <c r="N1317" s="5" t="s">
        <v>97</v>
      </c>
      <c r="O1317" s="5" t="s">
        <v>93</v>
      </c>
      <c r="P1317" s="5" t="s">
        <v>91</v>
      </c>
      <c r="Q1317" s="5" t="s">
        <v>210</v>
      </c>
      <c r="R1317" s="5" t="s">
        <v>209</v>
      </c>
      <c r="S1317" s="5" t="s">
        <v>144</v>
      </c>
      <c r="T1317" s="5" t="s">
        <v>167</v>
      </c>
      <c r="U1317" s="5" t="s">
        <v>87</v>
      </c>
      <c r="V1317" s="5" t="s">
        <v>93</v>
      </c>
      <c r="W1317" s="5" t="s">
        <v>154</v>
      </c>
      <c r="X1317" s="5" t="s">
        <v>182</v>
      </c>
      <c r="Y1317" s="5" t="n">
        <v>1</v>
      </c>
      <c r="Z1317" s="5" t="n">
        <v>0</v>
      </c>
      <c r="AA1317" s="5" t="str">
        <f aca="false">IF(Y1317&gt;Z1317,"Win",IF(Y1317&lt;Z1317,"Loss","Draw"))</f>
        <v>Win</v>
      </c>
      <c r="AB1317" s="5" t="s">
        <v>98</v>
      </c>
      <c r="AC1317" s="5" t="s">
        <v>99</v>
      </c>
      <c r="AD1317" s="5" t="s">
        <v>765</v>
      </c>
      <c r="AE1317" s="5" t="s">
        <v>2573</v>
      </c>
      <c r="AF1317" s="5" t="str">
        <f aca="false">IF(AD1317&lt;AE1317,AD1317,AE1317)</f>
        <v>Barbarian Barrel, Electro Spirit, Fireball, Fisherman, Hunter, Monk, Royal Giant, Skeletons</v>
      </c>
      <c r="AG1317" s="5" t="str">
        <f aca="false">IF(AD1317&lt;AE1317,AE1317,AD1317)</f>
        <v>Berserker, Electro Spirit, Hog Rider, Lightning, Mega Knight, Musketeer, Tesla, The Log</v>
      </c>
      <c r="AH1317" s="5" t="str">
        <f aca="false">IF(AD1317=AF1317,AA1317,IF(AA1317="Win","Loss",IF(AA1317="Loss","Win","Draw")))</f>
        <v>Win</v>
      </c>
      <c r="AI1317" s="5" t="s">
        <v>123</v>
      </c>
    </row>
    <row r="1318" customFormat="false" ht="15" hidden="false" customHeight="true" outlineLevel="0" collapsed="false">
      <c r="A1318" s="5" t="s">
        <v>3439</v>
      </c>
      <c r="B1318" s="5" t="n">
        <v>1</v>
      </c>
      <c r="C1318" s="5" t="s">
        <v>641</v>
      </c>
      <c r="D1318" s="5" t="s">
        <v>642</v>
      </c>
      <c r="E1318" s="5" t="s">
        <v>583</v>
      </c>
      <c r="F1318" s="5" t="s">
        <v>584</v>
      </c>
      <c r="G1318" s="5" t="s">
        <v>643</v>
      </c>
      <c r="H1318" s="5" t="s">
        <v>81</v>
      </c>
      <c r="I1318" s="5" t="s">
        <v>168</v>
      </c>
      <c r="J1318" s="5" t="s">
        <v>181</v>
      </c>
      <c r="K1318" s="5" t="s">
        <v>82</v>
      </c>
      <c r="L1318" s="5" t="s">
        <v>94</v>
      </c>
      <c r="M1318" s="5" t="s">
        <v>146</v>
      </c>
      <c r="N1318" s="5" t="s">
        <v>89</v>
      </c>
      <c r="O1318" s="5" t="s">
        <v>93</v>
      </c>
      <c r="P1318" s="5" t="s">
        <v>167</v>
      </c>
      <c r="Q1318" s="5" t="s">
        <v>168</v>
      </c>
      <c r="R1318" s="5" t="s">
        <v>141</v>
      </c>
      <c r="S1318" s="5" t="s">
        <v>144</v>
      </c>
      <c r="T1318" s="5" t="s">
        <v>109</v>
      </c>
      <c r="U1318" s="5" t="s">
        <v>154</v>
      </c>
      <c r="V1318" s="5" t="s">
        <v>97</v>
      </c>
      <c r="W1318" s="5" t="s">
        <v>93</v>
      </c>
      <c r="X1318" s="5" t="s">
        <v>91</v>
      </c>
      <c r="Y1318" s="5" t="n">
        <v>1</v>
      </c>
      <c r="Z1318" s="5" t="n">
        <v>0</v>
      </c>
      <c r="AA1318" s="5" t="str">
        <f aca="false">IF(Y1318&gt;Z1318,"Win",IF(Y1318&lt;Z1318,"Loss","Draw"))</f>
        <v>Win</v>
      </c>
      <c r="AB1318" s="5" t="s">
        <v>98</v>
      </c>
      <c r="AC1318" s="5" t="s">
        <v>99</v>
      </c>
      <c r="AD1318" s="5" t="s">
        <v>644</v>
      </c>
      <c r="AE1318" s="5" t="s">
        <v>223</v>
      </c>
      <c r="AF1318" s="5" t="str">
        <f aca="false">IF(AD1318&lt;AE1318,AD1318,AE1318)</f>
        <v>Archers, Electro Spirit, Fireball, Goblin Hut, Monk, Royal Hogs, Skeleton Dragons, The Log</v>
      </c>
      <c r="AG1318" s="5" t="str">
        <f aca="false">IF(AD1318&lt;AE1318,AE1318,AD1318)</f>
        <v>Barbarian Barrel, Electro Spirit, Lightning, Magic Archer, Ronin, Royal Hogs, Skeletons, Tesla</v>
      </c>
      <c r="AH1318" s="5" t="str">
        <f aca="false">IF(AD1318=AF1318,AA1318,IF(AA1318="Win","Loss",IF(AA1318="Loss","Win","Draw")))</f>
        <v>Win</v>
      </c>
      <c r="AI1318" s="5" t="s">
        <v>123</v>
      </c>
    </row>
    <row r="1319" customFormat="false" ht="15" hidden="false" customHeight="true" outlineLevel="0" collapsed="false">
      <c r="A1319" s="5" t="s">
        <v>3439</v>
      </c>
      <c r="B1319" s="5" t="n">
        <v>2</v>
      </c>
      <c r="C1319" s="5" t="s">
        <v>641</v>
      </c>
      <c r="D1319" s="5" t="s">
        <v>642</v>
      </c>
      <c r="E1319" s="5" t="s">
        <v>583</v>
      </c>
      <c r="F1319" s="5" t="s">
        <v>584</v>
      </c>
      <c r="G1319" s="5" t="s">
        <v>645</v>
      </c>
      <c r="H1319" s="5" t="s">
        <v>251</v>
      </c>
      <c r="I1319" s="5" t="s">
        <v>210</v>
      </c>
      <c r="J1319" s="5" t="s">
        <v>83</v>
      </c>
      <c r="K1319" s="5" t="s">
        <v>293</v>
      </c>
      <c r="L1319" s="5" t="s">
        <v>182</v>
      </c>
      <c r="M1319" s="5" t="s">
        <v>227</v>
      </c>
      <c r="N1319" s="5" t="s">
        <v>183</v>
      </c>
      <c r="O1319" s="5" t="s">
        <v>202</v>
      </c>
      <c r="P1319" s="5" t="s">
        <v>112</v>
      </c>
      <c r="Q1319" s="5" t="s">
        <v>114</v>
      </c>
      <c r="R1319" s="5" t="s">
        <v>115</v>
      </c>
      <c r="S1319" s="5" t="s">
        <v>116</v>
      </c>
      <c r="T1319" s="5" t="s">
        <v>119</v>
      </c>
      <c r="U1319" s="5" t="s">
        <v>94</v>
      </c>
      <c r="V1319" s="5" t="s">
        <v>117</v>
      </c>
      <c r="W1319" s="5" t="s">
        <v>118</v>
      </c>
      <c r="X1319" s="5" t="s">
        <v>167</v>
      </c>
      <c r="Y1319" s="5" t="n">
        <v>0</v>
      </c>
      <c r="Z1319" s="5" t="n">
        <v>1</v>
      </c>
      <c r="AA1319" s="5" t="str">
        <f aca="false">IF(Y1319&gt;Z1319,"Win",IF(Y1319&lt;Z1319,"Loss","Draw"))</f>
        <v>Loss</v>
      </c>
      <c r="AB1319" s="5" t="s">
        <v>98</v>
      </c>
      <c r="AC1319" s="5" t="s">
        <v>99</v>
      </c>
      <c r="AD1319" s="5" t="s">
        <v>646</v>
      </c>
      <c r="AE1319" s="5" t="s">
        <v>264</v>
      </c>
      <c r="AF1319" s="5" t="str">
        <f aca="false">IF(AD1319&lt;AE1319,AD1319,AE1319)</f>
        <v>Arrows, Dark Prince, Earthquake, Furnace, Hog Rider, Mega Knight, Mother Witch, Zappies</v>
      </c>
      <c r="AG1319" s="5" t="str">
        <f aca="false">IF(AD1319&lt;AE1319,AE1319,AD1319)</f>
        <v>Cannon Cart, Fireball, Goblins, Minions, Mortar, Rascals, Skeleton Barrel, The Log</v>
      </c>
      <c r="AH1319" s="5" t="str">
        <f aca="false">IF(AD1319=AF1319,AA1319,IF(AA1319="Win","Loss",IF(AA1319="Loss","Win","Draw")))</f>
        <v>Loss</v>
      </c>
      <c r="AI1319" s="5" t="s">
        <v>123</v>
      </c>
    </row>
    <row r="1320" customFormat="false" ht="15" hidden="false" customHeight="true" outlineLevel="0" collapsed="false">
      <c r="A1320" s="5" t="s">
        <v>3439</v>
      </c>
      <c r="B1320" s="5" t="n">
        <v>3</v>
      </c>
      <c r="C1320" s="5" t="s">
        <v>641</v>
      </c>
      <c r="D1320" s="5" t="s">
        <v>642</v>
      </c>
      <c r="E1320" s="5" t="s">
        <v>583</v>
      </c>
      <c r="F1320" s="5" t="s">
        <v>584</v>
      </c>
      <c r="G1320" s="5" t="s">
        <v>647</v>
      </c>
      <c r="H1320" s="5" t="s">
        <v>251</v>
      </c>
      <c r="I1320" s="5" t="s">
        <v>140</v>
      </c>
      <c r="J1320" s="5" t="s">
        <v>141</v>
      </c>
      <c r="K1320" s="5" t="s">
        <v>142</v>
      </c>
      <c r="L1320" s="5" t="s">
        <v>109</v>
      </c>
      <c r="M1320" s="5" t="s">
        <v>111</v>
      </c>
      <c r="N1320" s="5" t="s">
        <v>143</v>
      </c>
      <c r="O1320" s="5" t="s">
        <v>120</v>
      </c>
      <c r="P1320" s="5" t="s">
        <v>144</v>
      </c>
      <c r="Q1320" s="5" t="s">
        <v>140</v>
      </c>
      <c r="R1320" s="5" t="s">
        <v>83</v>
      </c>
      <c r="S1320" s="5" t="s">
        <v>142</v>
      </c>
      <c r="T1320" s="5" t="s">
        <v>87</v>
      </c>
      <c r="U1320" s="5" t="s">
        <v>176</v>
      </c>
      <c r="V1320" s="5" t="s">
        <v>111</v>
      </c>
      <c r="W1320" s="5" t="s">
        <v>120</v>
      </c>
      <c r="X1320" s="5" t="s">
        <v>113</v>
      </c>
      <c r="Y1320" s="5" t="n">
        <v>1</v>
      </c>
      <c r="Z1320" s="5" t="n">
        <v>0</v>
      </c>
      <c r="AA1320" s="5" t="str">
        <f aca="false">IF(Y1320&gt;Z1320,"Win",IF(Y1320&lt;Z1320,"Loss","Draw"))</f>
        <v>Win</v>
      </c>
      <c r="AB1320" s="5" t="s">
        <v>98</v>
      </c>
      <c r="AC1320" s="5" t="s">
        <v>99</v>
      </c>
      <c r="AD1320" s="5" t="s">
        <v>649</v>
      </c>
      <c r="AE1320" s="5" t="s">
        <v>648</v>
      </c>
      <c r="AF1320" s="5" t="str">
        <f aca="false">IF(AD1320&lt;AE1320,AD1320,AE1320)</f>
        <v>Berserker, Bomb Tower, Dark Prince, Dart Goblin, Fire Spirit, Goblin Barrel, Royal Delivery, Wall Breakers</v>
      </c>
      <c r="AG1320" s="5" t="str">
        <f aca="false">IF(AD1320&lt;AE1320,AE1320,AD1320)</f>
        <v>Fire Spirit, Goblin Barrel, Ice Spirit, Magic Archer, Ronin, Royal Delivery, Tesla, Wall Breakers</v>
      </c>
      <c r="AH1320" s="5" t="str">
        <f aca="false">IF(AD1320=AF1320,AA1320,IF(AA1320="Win","Loss",IF(AA1320="Loss","Win","Draw")))</f>
        <v>Loss</v>
      </c>
      <c r="AI1320" s="5" t="s">
        <v>123</v>
      </c>
    </row>
    <row r="1321" customFormat="false" ht="16.5" hidden="false" customHeight="true" outlineLevel="0" collapsed="false">
      <c r="A1321" s="5" t="s">
        <v>3440</v>
      </c>
      <c r="B1321" s="5" t="n">
        <v>1</v>
      </c>
      <c r="C1321" s="5" t="s">
        <v>641</v>
      </c>
      <c r="D1321" s="5" t="s">
        <v>642</v>
      </c>
      <c r="E1321" s="6" t="s">
        <v>405</v>
      </c>
      <c r="F1321" s="5" t="s">
        <v>406</v>
      </c>
      <c r="G1321" s="5" t="s">
        <v>3441</v>
      </c>
      <c r="H1321" s="5" t="s">
        <v>408</v>
      </c>
      <c r="I1321" s="5" t="s">
        <v>82</v>
      </c>
      <c r="J1321" s="5" t="s">
        <v>83</v>
      </c>
      <c r="K1321" s="5" t="s">
        <v>84</v>
      </c>
      <c r="L1321" s="5" t="s">
        <v>85</v>
      </c>
      <c r="M1321" s="5" t="s">
        <v>86</v>
      </c>
      <c r="N1321" s="5" t="s">
        <v>88</v>
      </c>
      <c r="O1321" s="5" t="s">
        <v>89</v>
      </c>
      <c r="P1321" s="5" t="s">
        <v>111</v>
      </c>
      <c r="Q1321" s="5" t="s">
        <v>169</v>
      </c>
      <c r="R1321" s="5" t="s">
        <v>232</v>
      </c>
      <c r="S1321" s="5" t="s">
        <v>168</v>
      </c>
      <c r="T1321" s="5" t="s">
        <v>154</v>
      </c>
      <c r="U1321" s="5" t="s">
        <v>167</v>
      </c>
      <c r="V1321" s="5" t="s">
        <v>97</v>
      </c>
      <c r="W1321" s="5" t="s">
        <v>93</v>
      </c>
      <c r="X1321" s="5" t="s">
        <v>170</v>
      </c>
      <c r="Y1321" s="5" t="n">
        <v>1</v>
      </c>
      <c r="Z1321" s="5" t="n">
        <v>0</v>
      </c>
      <c r="AA1321" s="5" t="str">
        <f aca="false">IF(Y1321&gt;Z1321,"Win",IF(Y1321&lt;Z1321,"Loss","Draw"))</f>
        <v>Win</v>
      </c>
      <c r="AB1321" s="5" t="s">
        <v>98</v>
      </c>
      <c r="AC1321" s="5" t="s">
        <v>99</v>
      </c>
      <c r="AD1321" s="5" t="s">
        <v>673</v>
      </c>
      <c r="AE1321" s="5" t="s">
        <v>418</v>
      </c>
      <c r="AF1321" s="5" t="str">
        <f aca="false">IF(AD1321&lt;AE1321,AD1321,AE1321)</f>
        <v>Archers, Dark Prince, Fire Spirit, Giant Snowball, Goblin Demolisher, Goblin Hut, Graveyard, Poison</v>
      </c>
      <c r="AG1321" s="5" t="str">
        <f aca="false">IF(AD1321&lt;AE1321,AE1321,AD1321)</f>
        <v>Baby Dragon, Cannon, Electro Spirit, Lightning, Mighty Miner, Royal Hogs, Skeletons, The Log</v>
      </c>
      <c r="AH1321" s="5" t="str">
        <f aca="false">IF(AD1321=AF1321,AA1321,IF(AA1321="Win","Loss",IF(AA1321="Loss","Win","Draw")))</f>
        <v>Win</v>
      </c>
      <c r="AI1321" s="5" t="s">
        <v>123</v>
      </c>
    </row>
    <row r="1322" customFormat="false" ht="16.5" hidden="false" customHeight="true" outlineLevel="0" collapsed="false">
      <c r="A1322" s="5" t="s">
        <v>3440</v>
      </c>
      <c r="B1322" s="5" t="n">
        <v>2</v>
      </c>
      <c r="C1322" s="5" t="s">
        <v>641</v>
      </c>
      <c r="D1322" s="5" t="s">
        <v>642</v>
      </c>
      <c r="E1322" s="6" t="s">
        <v>405</v>
      </c>
      <c r="F1322" s="5" t="s">
        <v>406</v>
      </c>
      <c r="G1322" s="5" t="s">
        <v>3442</v>
      </c>
      <c r="H1322" s="5" t="s">
        <v>81</v>
      </c>
      <c r="I1322" s="5" t="s">
        <v>114</v>
      </c>
      <c r="J1322" s="5" t="s">
        <v>115</v>
      </c>
      <c r="K1322" s="5" t="s">
        <v>116</v>
      </c>
      <c r="L1322" s="5" t="s">
        <v>94</v>
      </c>
      <c r="M1322" s="5" t="s">
        <v>176</v>
      </c>
      <c r="N1322" s="5" t="s">
        <v>117</v>
      </c>
      <c r="O1322" s="5" t="s">
        <v>118</v>
      </c>
      <c r="P1322" s="5" t="s">
        <v>93</v>
      </c>
      <c r="Q1322" s="5" t="s">
        <v>84</v>
      </c>
      <c r="R1322" s="5" t="s">
        <v>199</v>
      </c>
      <c r="S1322" s="5" t="s">
        <v>107</v>
      </c>
      <c r="T1322" s="5" t="s">
        <v>88</v>
      </c>
      <c r="U1322" s="5" t="s">
        <v>144</v>
      </c>
      <c r="V1322" s="5" t="s">
        <v>111</v>
      </c>
      <c r="W1322" s="5" t="s">
        <v>115</v>
      </c>
      <c r="X1322" s="5" t="s">
        <v>130</v>
      </c>
      <c r="Y1322" s="5" t="n">
        <v>0</v>
      </c>
      <c r="Z1322" s="5" t="n">
        <v>1</v>
      </c>
      <c r="AA1322" s="5" t="str">
        <f aca="false">IF(Y1322&gt;Z1322,"Win",IF(Y1322&lt;Z1322,"Loss","Draw"))</f>
        <v>Loss</v>
      </c>
      <c r="AB1322" s="5" t="s">
        <v>98</v>
      </c>
      <c r="AC1322" s="5" t="s">
        <v>99</v>
      </c>
      <c r="AD1322" s="5" t="s">
        <v>2398</v>
      </c>
      <c r="AE1322" s="5" t="s">
        <v>3443</v>
      </c>
      <c r="AF1322" s="5" t="str">
        <f aca="false">IF(AD1322&lt;AE1322,AD1322,AE1322)</f>
        <v>Bomber, Fire Spirit, Giant Snowball, Goblin Drill, Goblins, Golden Knight, Poison, Tesla</v>
      </c>
      <c r="AG1322" s="5" t="str">
        <f aca="false">IF(AD1322&lt;AE1322,AE1322,AD1322)</f>
        <v>Dart Goblin, Electro Spirit, Fireball, Goblins, Minions, Mortar, Rascals, Skeleton Barrel</v>
      </c>
      <c r="AH1322" s="5" t="str">
        <f aca="false">IF(AD1322=AF1322,AA1322,IF(AA1322="Win","Loss",IF(AA1322="Loss","Win","Draw")))</f>
        <v>Win</v>
      </c>
      <c r="AI1322" s="5" t="s">
        <v>123</v>
      </c>
    </row>
    <row r="1323" customFormat="false" ht="16.5" hidden="false" customHeight="true" outlineLevel="0" collapsed="false">
      <c r="A1323" s="5" t="s">
        <v>3440</v>
      </c>
      <c r="B1323" s="5" t="n">
        <v>3</v>
      </c>
      <c r="C1323" s="5" t="s">
        <v>641</v>
      </c>
      <c r="D1323" s="5" t="s">
        <v>642</v>
      </c>
      <c r="E1323" s="6" t="s">
        <v>405</v>
      </c>
      <c r="F1323" s="5" t="s">
        <v>406</v>
      </c>
      <c r="G1323" s="5" t="s">
        <v>3444</v>
      </c>
      <c r="H1323" s="5" t="s">
        <v>408</v>
      </c>
      <c r="I1323" s="5" t="s">
        <v>168</v>
      </c>
      <c r="J1323" s="5" t="s">
        <v>141</v>
      </c>
      <c r="K1323" s="5" t="s">
        <v>144</v>
      </c>
      <c r="L1323" s="5" t="s">
        <v>109</v>
      </c>
      <c r="M1323" s="5" t="s">
        <v>87</v>
      </c>
      <c r="N1323" s="5" t="s">
        <v>154</v>
      </c>
      <c r="O1323" s="5" t="s">
        <v>143</v>
      </c>
      <c r="P1323" s="5" t="s">
        <v>167</v>
      </c>
      <c r="Q1323" s="5" t="s">
        <v>90</v>
      </c>
      <c r="R1323" s="5" t="s">
        <v>181</v>
      </c>
      <c r="S1323" s="5" t="s">
        <v>180</v>
      </c>
      <c r="T1323" s="5" t="s">
        <v>94</v>
      </c>
      <c r="U1323" s="5" t="s">
        <v>91</v>
      </c>
      <c r="V1323" s="5" t="s">
        <v>202</v>
      </c>
      <c r="W1323" s="5" t="s">
        <v>149</v>
      </c>
      <c r="X1323" s="5" t="s">
        <v>95</v>
      </c>
      <c r="Y1323" s="5" t="n">
        <v>0</v>
      </c>
      <c r="Z1323" s="5" t="n">
        <v>1</v>
      </c>
      <c r="AA1323" s="5" t="str">
        <f aca="false">IF(Y1323&gt;Z1323,"Win",IF(Y1323&lt;Z1323,"Loss","Draw"))</f>
        <v>Loss</v>
      </c>
      <c r="AB1323" s="5" t="s">
        <v>98</v>
      </c>
      <c r="AC1323" s="5" t="s">
        <v>99</v>
      </c>
      <c r="AD1323" s="5" t="s">
        <v>1376</v>
      </c>
      <c r="AE1323" s="5" t="s">
        <v>1322</v>
      </c>
      <c r="AF1323" s="5" t="str">
        <f aca="false">IF(AD1323&lt;AE1323,AD1323,AE1323)</f>
        <v>Barbarian Barrel, Fireball, Fisherman, Monk, Royal Giant, Tombstone, Wizard, Zappies</v>
      </c>
      <c r="AG1323" s="5" t="str">
        <f aca="false">IF(AD1323&lt;AE1323,AE1323,AD1323)</f>
        <v>Berserker, Ice Spirit, Lightning, Magic Archer, Ronin, Royal Hogs, Tesla, The Log</v>
      </c>
      <c r="AH1323" s="5" t="str">
        <f aca="false">IF(AD1323=AF1323,AA1323,IF(AA1323="Win","Loss",IF(AA1323="Loss","Win","Draw")))</f>
        <v>Win</v>
      </c>
      <c r="AI1323" s="5" t="s">
        <v>123</v>
      </c>
    </row>
    <row r="1324" customFormat="false" ht="15" hidden="false" customHeight="true" outlineLevel="0" collapsed="false">
      <c r="A1324" s="5" t="s">
        <v>3445</v>
      </c>
      <c r="B1324" s="5" t="n">
        <v>1</v>
      </c>
      <c r="C1324" s="5" t="s">
        <v>641</v>
      </c>
      <c r="D1324" s="5" t="s">
        <v>642</v>
      </c>
      <c r="E1324" s="5" t="s">
        <v>533</v>
      </c>
      <c r="F1324" s="5" t="s">
        <v>534</v>
      </c>
      <c r="G1324" s="5" t="s">
        <v>3446</v>
      </c>
      <c r="H1324" s="5" t="s">
        <v>251</v>
      </c>
      <c r="I1324" s="5" t="s">
        <v>90</v>
      </c>
      <c r="J1324" s="5" t="s">
        <v>181</v>
      </c>
      <c r="K1324" s="5" t="s">
        <v>180</v>
      </c>
      <c r="L1324" s="5" t="s">
        <v>95</v>
      </c>
      <c r="M1324" s="5" t="s">
        <v>94</v>
      </c>
      <c r="N1324" s="5" t="s">
        <v>97</v>
      </c>
      <c r="O1324" s="5" t="s">
        <v>93</v>
      </c>
      <c r="P1324" s="5" t="s">
        <v>91</v>
      </c>
      <c r="Q1324" s="5" t="s">
        <v>1087</v>
      </c>
      <c r="R1324" s="5" t="s">
        <v>115</v>
      </c>
      <c r="S1324" s="5" t="s">
        <v>116</v>
      </c>
      <c r="T1324" s="5" t="s">
        <v>112</v>
      </c>
      <c r="U1324" s="5" t="s">
        <v>226</v>
      </c>
      <c r="V1324" s="5" t="s">
        <v>118</v>
      </c>
      <c r="W1324" s="5" t="s">
        <v>119</v>
      </c>
      <c r="X1324" s="5" t="s">
        <v>146</v>
      </c>
      <c r="Y1324" s="5" t="n">
        <v>1</v>
      </c>
      <c r="Z1324" s="5" t="n">
        <v>0</v>
      </c>
      <c r="AA1324" s="5" t="str">
        <f aca="false">IF(Y1324&gt;Z1324,"Win",IF(Y1324&lt;Z1324,"Loss","Draw"))</f>
        <v>Win</v>
      </c>
      <c r="AB1324" s="5" t="s">
        <v>98</v>
      </c>
      <c r="AC1324" s="5" t="s">
        <v>99</v>
      </c>
      <c r="AD1324" s="5" t="s">
        <v>2020</v>
      </c>
      <c r="AE1324" s="5" t="s">
        <v>1374</v>
      </c>
      <c r="AF1324" s="5" t="str">
        <f aca="false">IF(AD1324&lt;AE1324,AD1324,AE1324)</f>
        <v>Arrows, Cannon Cart, Goblins, Miner, Minion Horde, Mortar, Rascals, Skeleton Dragons</v>
      </c>
      <c r="AG1324" s="5" t="str">
        <f aca="false">IF(AD1324&lt;AE1324,AE1324,AD1324)</f>
        <v>Barbarian Barrel, Electro Spirit, Fireball, Fisherman, Monk, Royal Giant, Skeletons, Wizard</v>
      </c>
      <c r="AH1324" s="5" t="str">
        <f aca="false">IF(AD1324=AF1324,AA1324,IF(AA1324="Win","Loss",IF(AA1324="Loss","Win","Draw")))</f>
        <v>Loss</v>
      </c>
      <c r="AI1324" s="5" t="s">
        <v>123</v>
      </c>
    </row>
    <row r="1325" customFormat="false" ht="15" hidden="false" customHeight="true" outlineLevel="0" collapsed="false">
      <c r="A1325" s="5" t="s">
        <v>3445</v>
      </c>
      <c r="B1325" s="5" t="n">
        <v>2</v>
      </c>
      <c r="C1325" s="5" t="s">
        <v>641</v>
      </c>
      <c r="D1325" s="5" t="s">
        <v>642</v>
      </c>
      <c r="E1325" s="5" t="s">
        <v>533</v>
      </c>
      <c r="F1325" s="5" t="s">
        <v>534</v>
      </c>
      <c r="G1325" s="5" t="s">
        <v>1304</v>
      </c>
      <c r="H1325" s="5" t="s">
        <v>251</v>
      </c>
      <c r="I1325" s="5" t="s">
        <v>140</v>
      </c>
      <c r="J1325" s="5" t="s">
        <v>141</v>
      </c>
      <c r="K1325" s="5" t="s">
        <v>225</v>
      </c>
      <c r="L1325" s="5" t="s">
        <v>226</v>
      </c>
      <c r="M1325" s="5" t="s">
        <v>109</v>
      </c>
      <c r="N1325" s="5" t="s">
        <v>111</v>
      </c>
      <c r="O1325" s="5" t="s">
        <v>120</v>
      </c>
      <c r="P1325" s="5" t="s">
        <v>113</v>
      </c>
      <c r="Q1325" s="5" t="s">
        <v>142</v>
      </c>
      <c r="R1325" s="5" t="s">
        <v>175</v>
      </c>
      <c r="S1325" s="5" t="s">
        <v>176</v>
      </c>
      <c r="T1325" s="5" t="s">
        <v>111</v>
      </c>
      <c r="U1325" s="5" t="s">
        <v>143</v>
      </c>
      <c r="V1325" s="5" t="s">
        <v>113</v>
      </c>
      <c r="W1325" s="5" t="s">
        <v>120</v>
      </c>
      <c r="X1325" s="5" t="s">
        <v>87</v>
      </c>
      <c r="Y1325" s="5" t="n">
        <v>1</v>
      </c>
      <c r="Z1325" s="5" t="n">
        <v>0</v>
      </c>
      <c r="AA1325" s="5" t="str">
        <f aca="false">IF(Y1325&gt;Z1325,"Win",IF(Y1325&lt;Z1325,"Loss","Draw"))</f>
        <v>Win</v>
      </c>
      <c r="AB1325" s="5" t="s">
        <v>98</v>
      </c>
      <c r="AC1325" s="5" t="s">
        <v>99</v>
      </c>
      <c r="AD1325" s="5" t="s">
        <v>497</v>
      </c>
      <c r="AE1325" s="5" t="s">
        <v>3447</v>
      </c>
      <c r="AF1325" s="5" t="str">
        <f aca="false">IF(AD1325&lt;AE1325,AD1325,AE1325)</f>
        <v>Bats, Bomb Tower, Fire Spirit, Magic Archer, Miner, Ronin, Royal Delivery, Wall Breakers</v>
      </c>
      <c r="AG1325" s="5" t="str">
        <f aca="false">IF(AD1325&lt;AE1325,AE1325,AD1325)</f>
        <v>Berserker, Bomb Tower, Boss Bandit, Dart Goblin, Fire Spirit, Goblin Barrel, Ice Spirit, Royal Delivery</v>
      </c>
      <c r="AH1325" s="5" t="str">
        <f aca="false">IF(AD1325=AF1325,AA1325,IF(AA1325="Win","Loss",IF(AA1325="Loss","Win","Draw")))</f>
        <v>Win</v>
      </c>
      <c r="AI1325" s="5" t="s">
        <v>123</v>
      </c>
    </row>
    <row r="1326" customFormat="false" ht="15" hidden="false" customHeight="true" outlineLevel="0" collapsed="false">
      <c r="A1326" s="5" t="s">
        <v>3448</v>
      </c>
      <c r="B1326" s="5" t="n">
        <v>1</v>
      </c>
      <c r="C1326" s="5" t="s">
        <v>641</v>
      </c>
      <c r="D1326" s="5" t="s">
        <v>642</v>
      </c>
      <c r="E1326" s="5" t="s">
        <v>1132</v>
      </c>
      <c r="F1326" s="5" t="s">
        <v>1133</v>
      </c>
      <c r="G1326" s="5" t="s">
        <v>3051</v>
      </c>
      <c r="H1326" s="5" t="s">
        <v>81</v>
      </c>
      <c r="I1326" s="5" t="s">
        <v>293</v>
      </c>
      <c r="J1326" s="5" t="s">
        <v>115</v>
      </c>
      <c r="K1326" s="5" t="s">
        <v>144</v>
      </c>
      <c r="L1326" s="5" t="s">
        <v>182</v>
      </c>
      <c r="M1326" s="5" t="s">
        <v>109</v>
      </c>
      <c r="N1326" s="5" t="s">
        <v>154</v>
      </c>
      <c r="O1326" s="5" t="s">
        <v>93</v>
      </c>
      <c r="P1326" s="5" t="s">
        <v>91</v>
      </c>
      <c r="Q1326" s="5" t="s">
        <v>319</v>
      </c>
      <c r="R1326" s="5" t="s">
        <v>145</v>
      </c>
      <c r="S1326" s="5" t="s">
        <v>195</v>
      </c>
      <c r="T1326" s="5" t="s">
        <v>117</v>
      </c>
      <c r="U1326" s="5" t="s">
        <v>130</v>
      </c>
      <c r="V1326" s="5" t="s">
        <v>148</v>
      </c>
      <c r="W1326" s="5" t="s">
        <v>112</v>
      </c>
      <c r="X1326" s="5" t="s">
        <v>135</v>
      </c>
      <c r="Y1326" s="5" t="n">
        <v>1</v>
      </c>
      <c r="Z1326" s="5" t="n">
        <v>0</v>
      </c>
      <c r="AA1326" s="5" t="str">
        <f aca="false">IF(Y1326&gt;Z1326,"Win",IF(Y1326&lt;Z1326,"Loss","Draw"))</f>
        <v>Win</v>
      </c>
      <c r="AB1326" s="5" t="s">
        <v>98</v>
      </c>
      <c r="AC1326" s="5" t="s">
        <v>99</v>
      </c>
      <c r="AD1326" s="5" t="s">
        <v>3449</v>
      </c>
      <c r="AE1326" s="5" t="s">
        <v>3450</v>
      </c>
      <c r="AF1326" s="5" t="str">
        <f aca="false">IF(AD1326&lt;AE1326,AD1326,AE1326)</f>
        <v>Arrows, Balloon, Bomber, Inferno Dragon, Lava Hound, Minions, Skeleton Army, Zap</v>
      </c>
      <c r="AG1326" s="5" t="str">
        <f aca="false">IF(AD1326&lt;AE1326,AE1326,AD1326)</f>
        <v>Barbarian Barrel, Electro Spirit, Furnace, Goblins, Hog Rider, Lightning, Ronin, Tesla</v>
      </c>
      <c r="AH1326" s="5" t="str">
        <f aca="false">IF(AD1326=AF1326,AA1326,IF(AA1326="Win","Loss",IF(AA1326="Loss","Win","Draw")))</f>
        <v>Loss</v>
      </c>
      <c r="AI1326" s="5" t="s">
        <v>123</v>
      </c>
    </row>
    <row r="1327" customFormat="false" ht="15" hidden="false" customHeight="true" outlineLevel="0" collapsed="false">
      <c r="A1327" s="5" t="s">
        <v>3448</v>
      </c>
      <c r="B1327" s="5" t="n">
        <v>2</v>
      </c>
      <c r="C1327" s="5" t="s">
        <v>641</v>
      </c>
      <c r="D1327" s="5" t="s">
        <v>642</v>
      </c>
      <c r="E1327" s="5" t="s">
        <v>1132</v>
      </c>
      <c r="F1327" s="5" t="s">
        <v>1133</v>
      </c>
      <c r="G1327" s="5" t="s">
        <v>3451</v>
      </c>
      <c r="H1327" s="5" t="s">
        <v>81</v>
      </c>
      <c r="I1327" s="5" t="s">
        <v>168</v>
      </c>
      <c r="J1327" s="5" t="s">
        <v>181</v>
      </c>
      <c r="K1327" s="5" t="s">
        <v>82</v>
      </c>
      <c r="L1327" s="5" t="s">
        <v>94</v>
      </c>
      <c r="M1327" s="5" t="s">
        <v>146</v>
      </c>
      <c r="N1327" s="5" t="s">
        <v>89</v>
      </c>
      <c r="O1327" s="5" t="s">
        <v>143</v>
      </c>
      <c r="P1327" s="5" t="s">
        <v>167</v>
      </c>
      <c r="Q1327" s="5" t="s">
        <v>84</v>
      </c>
      <c r="R1327" s="5" t="s">
        <v>83</v>
      </c>
      <c r="S1327" s="5" t="s">
        <v>82</v>
      </c>
      <c r="T1327" s="5" t="s">
        <v>86</v>
      </c>
      <c r="U1327" s="5" t="s">
        <v>85</v>
      </c>
      <c r="V1327" s="5" t="s">
        <v>143</v>
      </c>
      <c r="W1327" s="5" t="s">
        <v>89</v>
      </c>
      <c r="X1327" s="5" t="s">
        <v>88</v>
      </c>
      <c r="Y1327" s="5" t="n">
        <v>0</v>
      </c>
      <c r="Z1327" s="5" t="n">
        <v>1</v>
      </c>
      <c r="AA1327" s="5" t="str">
        <f aca="false">IF(Y1327&gt;Z1327,"Win",IF(Y1327&lt;Z1327,"Loss","Draw"))</f>
        <v>Loss</v>
      </c>
      <c r="AB1327" s="5" t="s">
        <v>98</v>
      </c>
      <c r="AC1327" s="5" t="s">
        <v>99</v>
      </c>
      <c r="AD1327" s="5" t="s">
        <v>3452</v>
      </c>
      <c r="AE1327" s="5" t="s">
        <v>627</v>
      </c>
      <c r="AF1327" s="5" t="str">
        <f aca="false">IF(AD1327&lt;AE1327,AD1327,AE1327)</f>
        <v>Archers, Dark Prince, Giant Snowball, Goblin Demolisher, Goblin Hut, Graveyard, Ice Spirit, Poison</v>
      </c>
      <c r="AG1327" s="5" t="str">
        <f aca="false">IF(AD1327&lt;AE1327,AE1327,AD1327)</f>
        <v>Archers, Fireball, Goblin Hut, Ice Spirit, Monk, Royal Hogs, Skeleton Dragons, The Log</v>
      </c>
      <c r="AH1327" s="5" t="str">
        <f aca="false">IF(AD1327=AF1327,AA1327,IF(AA1327="Win","Loss",IF(AA1327="Loss","Win","Draw")))</f>
        <v>Win</v>
      </c>
      <c r="AI1327" s="5" t="s">
        <v>123</v>
      </c>
    </row>
    <row r="1328" customFormat="false" ht="15" hidden="false" customHeight="true" outlineLevel="0" collapsed="false">
      <c r="A1328" s="5" t="s">
        <v>3448</v>
      </c>
      <c r="B1328" s="5" t="n">
        <v>3</v>
      </c>
      <c r="C1328" s="5" t="s">
        <v>641</v>
      </c>
      <c r="D1328" s="5" t="s">
        <v>642</v>
      </c>
      <c r="E1328" s="5" t="s">
        <v>1132</v>
      </c>
      <c r="F1328" s="5" t="s">
        <v>1133</v>
      </c>
      <c r="G1328" s="5" t="s">
        <v>3453</v>
      </c>
      <c r="H1328" s="5" t="s">
        <v>81</v>
      </c>
      <c r="I1328" s="5" t="s">
        <v>114</v>
      </c>
      <c r="J1328" s="5" t="s">
        <v>213</v>
      </c>
      <c r="K1328" s="5" t="s">
        <v>116</v>
      </c>
      <c r="L1328" s="5" t="s">
        <v>226</v>
      </c>
      <c r="M1328" s="5" t="s">
        <v>227</v>
      </c>
      <c r="N1328" s="5" t="s">
        <v>176</v>
      </c>
      <c r="O1328" s="5" t="s">
        <v>118</v>
      </c>
      <c r="P1328" s="5" t="s">
        <v>112</v>
      </c>
      <c r="Q1328" s="5" t="s">
        <v>144</v>
      </c>
      <c r="R1328" s="5" t="s">
        <v>141</v>
      </c>
      <c r="S1328" s="5" t="s">
        <v>140</v>
      </c>
      <c r="T1328" s="5" t="s">
        <v>109</v>
      </c>
      <c r="U1328" s="5" t="s">
        <v>111</v>
      </c>
      <c r="V1328" s="5" t="s">
        <v>226</v>
      </c>
      <c r="W1328" s="5" t="s">
        <v>336</v>
      </c>
      <c r="X1328" s="5" t="s">
        <v>167</v>
      </c>
      <c r="Y1328" s="5" t="n">
        <v>0</v>
      </c>
      <c r="Z1328" s="5" t="n">
        <v>1</v>
      </c>
      <c r="AA1328" s="5" t="str">
        <f aca="false">IF(Y1328&gt;Z1328,"Win",IF(Y1328&lt;Z1328,"Loss","Draw"))</f>
        <v>Loss</v>
      </c>
      <c r="AB1328" s="5" t="s">
        <v>98</v>
      </c>
      <c r="AC1328" s="5" t="s">
        <v>99</v>
      </c>
      <c r="AD1328" s="5" t="s">
        <v>3454</v>
      </c>
      <c r="AE1328" s="5" t="s">
        <v>3455</v>
      </c>
      <c r="AF1328" s="5" t="str">
        <f aca="false">IF(AD1328&lt;AE1328,AD1328,AE1328)</f>
        <v>Arrows, Bowler, Dart Goblin, Miner, Mortar, Mother Witch, Rascals, Skeleton Barrel</v>
      </c>
      <c r="AG1328" s="5" t="str">
        <f aca="false">IF(AD1328&lt;AE1328,AE1328,AD1328)</f>
        <v>Fire Spirit, Magic Archer, Miner, Ronin, Tesla, The Log, Tornado, Wall Breakers</v>
      </c>
      <c r="AH1328" s="5" t="str">
        <f aca="false">IF(AD1328=AF1328,AA1328,IF(AA1328="Win","Loss",IF(AA1328="Loss","Win","Draw")))</f>
        <v>Loss</v>
      </c>
      <c r="AI1328" s="5" t="s">
        <v>123</v>
      </c>
    </row>
    <row r="1329" customFormat="false" ht="15" hidden="false" customHeight="true" outlineLevel="0" collapsed="false">
      <c r="A1329" s="5" t="s">
        <v>3456</v>
      </c>
      <c r="B1329" s="5" t="n">
        <v>1</v>
      </c>
      <c r="C1329" s="5" t="s">
        <v>641</v>
      </c>
      <c r="D1329" s="5" t="s">
        <v>642</v>
      </c>
      <c r="E1329" s="5" t="s">
        <v>1061</v>
      </c>
      <c r="F1329" s="5" t="s">
        <v>1062</v>
      </c>
      <c r="G1329" s="5" t="s">
        <v>1319</v>
      </c>
      <c r="H1329" s="5" t="s">
        <v>81</v>
      </c>
      <c r="I1329" s="5" t="s">
        <v>82</v>
      </c>
      <c r="J1329" s="5" t="s">
        <v>115</v>
      </c>
      <c r="K1329" s="5" t="s">
        <v>84</v>
      </c>
      <c r="L1329" s="5" t="s">
        <v>85</v>
      </c>
      <c r="M1329" s="5" t="s">
        <v>86</v>
      </c>
      <c r="N1329" s="5" t="s">
        <v>109</v>
      </c>
      <c r="O1329" s="5" t="s">
        <v>88</v>
      </c>
      <c r="P1329" s="5" t="s">
        <v>89</v>
      </c>
      <c r="Q1329" s="5" t="s">
        <v>142</v>
      </c>
      <c r="R1329" s="5" t="s">
        <v>141</v>
      </c>
      <c r="S1329" s="5" t="s">
        <v>140</v>
      </c>
      <c r="T1329" s="5" t="s">
        <v>111</v>
      </c>
      <c r="U1329" s="5" t="s">
        <v>143</v>
      </c>
      <c r="V1329" s="5" t="s">
        <v>87</v>
      </c>
      <c r="W1329" s="5" t="s">
        <v>144</v>
      </c>
      <c r="X1329" s="5" t="s">
        <v>120</v>
      </c>
      <c r="Y1329" s="5" t="n">
        <v>0</v>
      </c>
      <c r="Z1329" s="5" t="n">
        <v>1</v>
      </c>
      <c r="AA1329" s="5" t="str">
        <f aca="false">IF(Y1329&gt;Z1329,"Win",IF(Y1329&lt;Z1329,"Loss","Draw"))</f>
        <v>Loss</v>
      </c>
      <c r="AB1329" s="5" t="s">
        <v>98</v>
      </c>
      <c r="AC1329" s="5" t="s">
        <v>99</v>
      </c>
      <c r="AD1329" s="5" t="s">
        <v>1102</v>
      </c>
      <c r="AE1329" s="5" t="s">
        <v>150</v>
      </c>
      <c r="AF1329" s="5" t="str">
        <f aca="false">IF(AD1329&lt;AE1329,AD1329,AE1329)</f>
        <v>Archers, Giant Snowball, Goblin Demolisher, Goblin Hut, Goblins, Graveyard, Poison, Ronin</v>
      </c>
      <c r="AG1329" s="5" t="str">
        <f aca="false">IF(AD1329&lt;AE1329,AE1329,AD1329)</f>
        <v>Berserker, Fire Spirit, Goblin Barrel, Ice Spirit, Magic Archer, Royal Delivery, Tesla, Wall Breakers</v>
      </c>
      <c r="AH1329" s="5" t="str">
        <f aca="false">IF(AD1329=AF1329,AA1329,IF(AA1329="Win","Loss",IF(AA1329="Loss","Win","Draw")))</f>
        <v>Loss</v>
      </c>
      <c r="AI1329" s="5" t="s">
        <v>123</v>
      </c>
    </row>
    <row r="1330" customFormat="false" ht="15" hidden="false" customHeight="true" outlineLevel="0" collapsed="false">
      <c r="A1330" s="5" t="s">
        <v>3456</v>
      </c>
      <c r="B1330" s="5" t="n">
        <v>2</v>
      </c>
      <c r="C1330" s="5" t="s">
        <v>641</v>
      </c>
      <c r="D1330" s="5" t="s">
        <v>642</v>
      </c>
      <c r="E1330" s="5" t="s">
        <v>1061</v>
      </c>
      <c r="F1330" s="5" t="s">
        <v>1062</v>
      </c>
      <c r="G1330" s="5" t="s">
        <v>1320</v>
      </c>
      <c r="H1330" s="5" t="s">
        <v>81</v>
      </c>
      <c r="I1330" s="5" t="s">
        <v>200</v>
      </c>
      <c r="J1330" s="5" t="s">
        <v>83</v>
      </c>
      <c r="K1330" s="5" t="s">
        <v>135</v>
      </c>
      <c r="L1330" s="5" t="s">
        <v>148</v>
      </c>
      <c r="M1330" s="5" t="s">
        <v>226</v>
      </c>
      <c r="N1330" s="5" t="s">
        <v>147</v>
      </c>
      <c r="O1330" s="5" t="s">
        <v>94</v>
      </c>
      <c r="P1330" s="5" t="s">
        <v>146</v>
      </c>
      <c r="Q1330" s="5" t="s">
        <v>169</v>
      </c>
      <c r="R1330" s="5" t="s">
        <v>232</v>
      </c>
      <c r="S1330" s="5" t="s">
        <v>168</v>
      </c>
      <c r="T1330" s="5" t="s">
        <v>154</v>
      </c>
      <c r="U1330" s="5" t="s">
        <v>167</v>
      </c>
      <c r="V1330" s="5" t="s">
        <v>97</v>
      </c>
      <c r="W1330" s="5" t="s">
        <v>93</v>
      </c>
      <c r="X1330" s="5" t="s">
        <v>170</v>
      </c>
      <c r="Y1330" s="5" t="n">
        <v>1</v>
      </c>
      <c r="Z1330" s="5" t="n">
        <v>0</v>
      </c>
      <c r="AA1330" s="5" t="str">
        <f aca="false">IF(Y1330&gt;Z1330,"Win",IF(Y1330&lt;Z1330,"Loss","Draw"))</f>
        <v>Win</v>
      </c>
      <c r="AB1330" s="5" t="s">
        <v>98</v>
      </c>
      <c r="AC1330" s="5" t="s">
        <v>99</v>
      </c>
      <c r="AD1330" s="5" t="s">
        <v>1147</v>
      </c>
      <c r="AE1330" s="5" t="s">
        <v>418</v>
      </c>
      <c r="AF1330" s="5" t="str">
        <f aca="false">IF(AD1330&lt;AE1330,AD1330,AE1330)</f>
        <v>Baby Dragon, Cannon, Electro Spirit, Lightning, Mighty Miner, Royal Hogs, Skeletons, The Log</v>
      </c>
      <c r="AG1330" s="5" t="str">
        <f aca="false">IF(AD1330&lt;AE1330,AE1330,AD1330)</f>
        <v>Dark Prince, Fireball, Goblin Cage, Lava Hound, Miner, Skeleton Dragons, Spirit Empress, Zap</v>
      </c>
      <c r="AH1330" s="5" t="str">
        <f aca="false">IF(AD1330=AF1330,AA1330,IF(AA1330="Win","Loss",IF(AA1330="Loss","Win","Draw")))</f>
        <v>Loss</v>
      </c>
      <c r="AI1330" s="5" t="s">
        <v>123</v>
      </c>
    </row>
    <row r="1331" customFormat="false" ht="15" hidden="false" customHeight="true" outlineLevel="0" collapsed="false">
      <c r="A1331" s="5" t="s">
        <v>3456</v>
      </c>
      <c r="B1331" s="5" t="n">
        <v>3</v>
      </c>
      <c r="C1331" s="5" t="s">
        <v>641</v>
      </c>
      <c r="D1331" s="5" t="s">
        <v>642</v>
      </c>
      <c r="E1331" s="5" t="s">
        <v>1061</v>
      </c>
      <c r="F1331" s="5" t="s">
        <v>1062</v>
      </c>
      <c r="G1331" s="5" t="s">
        <v>1321</v>
      </c>
      <c r="H1331" s="5" t="s">
        <v>81</v>
      </c>
      <c r="I1331" s="5" t="s">
        <v>293</v>
      </c>
      <c r="J1331" s="5" t="s">
        <v>232</v>
      </c>
      <c r="K1331" s="5" t="s">
        <v>144</v>
      </c>
      <c r="L1331" s="5" t="s">
        <v>182</v>
      </c>
      <c r="M1331" s="5" t="s">
        <v>154</v>
      </c>
      <c r="N1331" s="5" t="s">
        <v>97</v>
      </c>
      <c r="O1331" s="5" t="s">
        <v>93</v>
      </c>
      <c r="P1331" s="5" t="s">
        <v>167</v>
      </c>
      <c r="Q1331" s="5" t="s">
        <v>90</v>
      </c>
      <c r="R1331" s="5" t="s">
        <v>181</v>
      </c>
      <c r="S1331" s="5" t="s">
        <v>180</v>
      </c>
      <c r="T1331" s="5" t="s">
        <v>94</v>
      </c>
      <c r="U1331" s="5" t="s">
        <v>91</v>
      </c>
      <c r="V1331" s="5" t="s">
        <v>202</v>
      </c>
      <c r="W1331" s="5" t="s">
        <v>149</v>
      </c>
      <c r="X1331" s="5" t="s">
        <v>95</v>
      </c>
      <c r="Y1331" s="5" t="n">
        <v>0</v>
      </c>
      <c r="Z1331" s="5" t="n">
        <v>1</v>
      </c>
      <c r="AA1331" s="5" t="str">
        <f aca="false">IF(Y1331&gt;Z1331,"Win",IF(Y1331&lt;Z1331,"Loss","Draw"))</f>
        <v>Loss</v>
      </c>
      <c r="AB1331" s="5" t="s">
        <v>98</v>
      </c>
      <c r="AC1331" s="5" t="s">
        <v>99</v>
      </c>
      <c r="AD1331" s="5" t="s">
        <v>504</v>
      </c>
      <c r="AE1331" s="5" t="s">
        <v>1322</v>
      </c>
      <c r="AF1331" s="5" t="str">
        <f aca="false">IF(AD1331&lt;AE1331,AD1331,AE1331)</f>
        <v>Barbarian Barrel, Fireball, Fisherman, Monk, Royal Giant, Tombstone, Wizard, Zappies</v>
      </c>
      <c r="AG1331" s="5" t="str">
        <f aca="false">IF(AD1331&lt;AE1331,AE1331,AD1331)</f>
        <v>Electro Spirit, Furnace, Hog Rider, Lightning, Mighty Miner, Skeletons, Tesla, The Log</v>
      </c>
      <c r="AH1331" s="5" t="str">
        <f aca="false">IF(AD1331=AF1331,AA1331,IF(AA1331="Win","Loss",IF(AA1331="Loss","Win","Draw")))</f>
        <v>Win</v>
      </c>
      <c r="AI1331" s="5" t="s">
        <v>123</v>
      </c>
    </row>
    <row r="1332" customFormat="false" ht="15" hidden="false" customHeight="true" outlineLevel="0" collapsed="false">
      <c r="A1332" s="5" t="s">
        <v>3457</v>
      </c>
      <c r="B1332" s="5" t="n">
        <v>1</v>
      </c>
      <c r="C1332" s="5" t="s">
        <v>3458</v>
      </c>
      <c r="D1332" s="5" t="s">
        <v>3459</v>
      </c>
      <c r="E1332" s="5" t="s">
        <v>2207</v>
      </c>
      <c r="F1332" s="5" t="s">
        <v>2208</v>
      </c>
      <c r="G1332" s="5" t="s">
        <v>3460</v>
      </c>
      <c r="H1332" s="5" t="s">
        <v>1394</v>
      </c>
      <c r="I1332" s="5" t="s">
        <v>375</v>
      </c>
      <c r="J1332" s="5" t="s">
        <v>175</v>
      </c>
      <c r="K1332" s="5" t="s">
        <v>84</v>
      </c>
      <c r="L1332" s="5" t="s">
        <v>231</v>
      </c>
      <c r="M1332" s="5" t="s">
        <v>109</v>
      </c>
      <c r="N1332" s="5" t="s">
        <v>154</v>
      </c>
      <c r="O1332" s="5" t="s">
        <v>92</v>
      </c>
      <c r="P1332" s="5" t="s">
        <v>91</v>
      </c>
      <c r="Q1332" s="5" t="s">
        <v>239</v>
      </c>
      <c r="R1332" s="5" t="s">
        <v>199</v>
      </c>
      <c r="S1332" s="5" t="s">
        <v>210</v>
      </c>
      <c r="T1332" s="5" t="s">
        <v>227</v>
      </c>
      <c r="U1332" s="5" t="s">
        <v>109</v>
      </c>
      <c r="V1332" s="5" t="s">
        <v>393</v>
      </c>
      <c r="W1332" s="5" t="s">
        <v>97</v>
      </c>
      <c r="X1332" s="5" t="s">
        <v>112</v>
      </c>
      <c r="Y1332" s="5" t="n">
        <v>1</v>
      </c>
      <c r="Z1332" s="5" t="n">
        <v>0</v>
      </c>
      <c r="AA1332" s="5" t="str">
        <f aca="false">IF(Y1332&gt;Z1332,"Win",IF(Y1332&lt;Z1332,"Loss","Draw"))</f>
        <v>Win</v>
      </c>
      <c r="AB1332" s="5" t="s">
        <v>98</v>
      </c>
      <c r="AC1332" s="5" t="s">
        <v>99</v>
      </c>
      <c r="AD1332" s="5" t="s">
        <v>3461</v>
      </c>
      <c r="AE1332" s="5" t="s">
        <v>1403</v>
      </c>
      <c r="AF1332" s="5" t="str">
        <f aca="false">IF(AD1332&lt;AE1332,AD1332,AE1332)</f>
        <v>Arrows, Battle Ram, Electro Wizard, Golden Knight, Mega Knight, Mother Witch, Ronin, Skeletons</v>
      </c>
      <c r="AG1332" s="5" t="str">
        <f aca="false">IF(AD1332&lt;AE1332,AE1332,AD1332)</f>
        <v>Barbarian Barrel, Boss Bandit, Executioner, Giant Snowball, Lightning, Ram Rider, Ronin, Royal Ghost</v>
      </c>
      <c r="AH1332" s="5" t="str">
        <f aca="false">IF(AD1332=AF1332,AA1332,IF(AA1332="Win","Loss",IF(AA1332="Loss","Win","Draw")))</f>
        <v>Loss</v>
      </c>
      <c r="AI1332" s="5" t="s">
        <v>102</v>
      </c>
    </row>
    <row r="1333" customFormat="false" ht="15" hidden="false" customHeight="true" outlineLevel="0" collapsed="false">
      <c r="A1333" s="5" t="s">
        <v>3457</v>
      </c>
      <c r="B1333" s="5" t="n">
        <v>2</v>
      </c>
      <c r="C1333" s="5" t="s">
        <v>3458</v>
      </c>
      <c r="D1333" s="5" t="s">
        <v>3459</v>
      </c>
      <c r="E1333" s="5" t="s">
        <v>2207</v>
      </c>
      <c r="F1333" s="5" t="s">
        <v>2208</v>
      </c>
      <c r="G1333" s="5" t="s">
        <v>3462</v>
      </c>
      <c r="H1333" s="5" t="s">
        <v>1394</v>
      </c>
      <c r="I1333" s="5" t="s">
        <v>114</v>
      </c>
      <c r="J1333" s="5" t="s">
        <v>213</v>
      </c>
      <c r="K1333" s="5" t="s">
        <v>116</v>
      </c>
      <c r="L1333" s="5" t="s">
        <v>176</v>
      </c>
      <c r="M1333" s="5" t="s">
        <v>97</v>
      </c>
      <c r="N1333" s="5" t="s">
        <v>94</v>
      </c>
      <c r="O1333" s="5" t="s">
        <v>118</v>
      </c>
      <c r="P1333" s="5" t="s">
        <v>117</v>
      </c>
      <c r="Q1333" s="5" t="s">
        <v>287</v>
      </c>
      <c r="R1333" s="5" t="s">
        <v>131</v>
      </c>
      <c r="S1333" s="5" t="s">
        <v>145</v>
      </c>
      <c r="T1333" s="5" t="s">
        <v>135</v>
      </c>
      <c r="U1333" s="5" t="s">
        <v>148</v>
      </c>
      <c r="V1333" s="5" t="s">
        <v>94</v>
      </c>
      <c r="W1333" s="5" t="s">
        <v>146</v>
      </c>
      <c r="X1333" s="5" t="s">
        <v>149</v>
      </c>
      <c r="Y1333" s="5" t="n">
        <v>1</v>
      </c>
      <c r="Z1333" s="5" t="n">
        <v>0</v>
      </c>
      <c r="AA1333" s="5" t="str">
        <f aca="false">IF(Y1333&gt;Z1333,"Win",IF(Y1333&lt;Z1333,"Loss","Draw"))</f>
        <v>Win</v>
      </c>
      <c r="AB1333" s="5" t="s">
        <v>98</v>
      </c>
      <c r="AC1333" s="5" t="s">
        <v>99</v>
      </c>
      <c r="AD1333" s="5" t="s">
        <v>2278</v>
      </c>
      <c r="AE1333" s="5" t="s">
        <v>511</v>
      </c>
      <c r="AF1333" s="5" t="str">
        <f aca="false">IF(AD1333&lt;AE1333,AD1333,AE1333)</f>
        <v>Balloon, Fireball, Lava Hound, Mega Minion, Skeleton Dragons, Tombstone, Valkyrie, Zap</v>
      </c>
      <c r="AG1333" s="5" t="str">
        <f aca="false">IF(AD1333&lt;AE1333,AE1333,AD1333)</f>
        <v>Bowler, Dart Goblin, Fireball, Minions, Mortar, Rascals, Skeleton Barrel, Skeletons</v>
      </c>
      <c r="AH1333" s="5" t="str">
        <f aca="false">IF(AD1333=AF1333,AA1333,IF(AA1333="Win","Loss",IF(AA1333="Loss","Win","Draw")))</f>
        <v>Loss</v>
      </c>
      <c r="AI1333" s="5" t="s">
        <v>102</v>
      </c>
    </row>
    <row r="1334" customFormat="false" ht="15" hidden="false" customHeight="true" outlineLevel="0" collapsed="false">
      <c r="A1334" s="5" t="s">
        <v>3457</v>
      </c>
      <c r="B1334" s="5" t="n">
        <v>3</v>
      </c>
      <c r="C1334" s="5" t="s">
        <v>3458</v>
      </c>
      <c r="D1334" s="5" t="s">
        <v>3459</v>
      </c>
      <c r="E1334" s="5" t="s">
        <v>2207</v>
      </c>
      <c r="F1334" s="5" t="s">
        <v>2208</v>
      </c>
      <c r="G1334" s="5" t="s">
        <v>3463</v>
      </c>
      <c r="H1334" s="5" t="s">
        <v>372</v>
      </c>
      <c r="I1334" s="5" t="s">
        <v>140</v>
      </c>
      <c r="J1334" s="5" t="s">
        <v>141</v>
      </c>
      <c r="K1334" s="5" t="s">
        <v>225</v>
      </c>
      <c r="L1334" s="5" t="s">
        <v>226</v>
      </c>
      <c r="M1334" s="5" t="s">
        <v>87</v>
      </c>
      <c r="N1334" s="5" t="s">
        <v>111</v>
      </c>
      <c r="O1334" s="5" t="s">
        <v>120</v>
      </c>
      <c r="P1334" s="5" t="s">
        <v>113</v>
      </c>
      <c r="Q1334" s="5" t="s">
        <v>84</v>
      </c>
      <c r="R1334" s="5" t="s">
        <v>141</v>
      </c>
      <c r="S1334" s="5" t="s">
        <v>83</v>
      </c>
      <c r="T1334" s="5" t="s">
        <v>113</v>
      </c>
      <c r="U1334" s="5" t="s">
        <v>107</v>
      </c>
      <c r="V1334" s="5" t="s">
        <v>111</v>
      </c>
      <c r="W1334" s="5" t="s">
        <v>87</v>
      </c>
      <c r="X1334" s="5" t="s">
        <v>88</v>
      </c>
      <c r="Y1334" s="5" t="n">
        <v>0</v>
      </c>
      <c r="Z1334" s="5" t="n">
        <v>1</v>
      </c>
      <c r="AA1334" s="5" t="str">
        <f aca="false">IF(Y1334&gt;Z1334,"Win",IF(Y1334&lt;Z1334,"Loss","Draw"))</f>
        <v>Loss</v>
      </c>
      <c r="AB1334" s="5" t="s">
        <v>98</v>
      </c>
      <c r="AC1334" s="5" t="s">
        <v>99</v>
      </c>
      <c r="AD1334" s="5" t="s">
        <v>228</v>
      </c>
      <c r="AE1334" s="5" t="s">
        <v>2946</v>
      </c>
      <c r="AF1334" s="5" t="str">
        <f aca="false">IF(AD1334&lt;AE1334,AD1334,AE1334)</f>
        <v>Bats, Berserker, Bomb Tower, Fire Spirit, Magic Archer, Miner, Royal Delivery, Wall Breakers</v>
      </c>
      <c r="AG1334" s="5" t="str">
        <f aca="false">IF(AD1334&lt;AE1334,AE1334,AD1334)</f>
        <v>Berserker, Bomb Tower, Dark Prince, Fire Spirit, Giant Snowball, Goblin Drill, Magic Archer, Poison</v>
      </c>
      <c r="AH1334" s="5" t="str">
        <f aca="false">IF(AD1334=AF1334,AA1334,IF(AA1334="Win","Loss",IF(AA1334="Loss","Win","Draw")))</f>
        <v>Loss</v>
      </c>
      <c r="AI1334" s="5" t="s">
        <v>102</v>
      </c>
    </row>
    <row r="1335" customFormat="false" ht="15" hidden="false" customHeight="true" outlineLevel="0" collapsed="false">
      <c r="A1335" s="7" t="s">
        <v>3464</v>
      </c>
      <c r="B1335" s="7" t="n">
        <v>1</v>
      </c>
      <c r="C1335" s="7" t="s">
        <v>3458</v>
      </c>
      <c r="D1335" s="7" t="s">
        <v>3459</v>
      </c>
      <c r="E1335" s="7" t="s">
        <v>2207</v>
      </c>
      <c r="F1335" s="7" t="s">
        <v>2208</v>
      </c>
      <c r="G1335" s="7" t="s">
        <v>3465</v>
      </c>
      <c r="H1335" s="7" t="s">
        <v>372</v>
      </c>
      <c r="I1335" s="7" t="s">
        <v>169</v>
      </c>
      <c r="J1335" s="7" t="s">
        <v>232</v>
      </c>
      <c r="K1335" s="7" t="s">
        <v>168</v>
      </c>
      <c r="L1335" s="7" t="s">
        <v>154</v>
      </c>
      <c r="M1335" s="7" t="s">
        <v>167</v>
      </c>
      <c r="N1335" s="7" t="s">
        <v>93</v>
      </c>
      <c r="O1335" s="7" t="s">
        <v>97</v>
      </c>
      <c r="P1335" s="7" t="s">
        <v>170</v>
      </c>
      <c r="Q1335" s="7" t="s">
        <v>116</v>
      </c>
      <c r="R1335" s="7" t="s">
        <v>213</v>
      </c>
      <c r="S1335" s="7" t="s">
        <v>114</v>
      </c>
      <c r="T1335" s="7" t="s">
        <v>176</v>
      </c>
      <c r="U1335" s="7" t="s">
        <v>118</v>
      </c>
      <c r="V1335" s="7" t="s">
        <v>91</v>
      </c>
      <c r="W1335" s="7" t="s">
        <v>94</v>
      </c>
      <c r="X1335" s="7" t="s">
        <v>97</v>
      </c>
      <c r="Y1335" s="7" t="n">
        <v>1</v>
      </c>
      <c r="Z1335" s="7" t="n">
        <v>0</v>
      </c>
      <c r="AA1335" s="7" t="str">
        <f aca="false">IF(Y1335&gt;Z1335,"Win",IF(Y1335&lt;Z1335,"Loss","Draw"))</f>
        <v>Win</v>
      </c>
      <c r="AB1335" s="7" t="s">
        <v>99</v>
      </c>
      <c r="AC1335" s="7" t="s">
        <v>99</v>
      </c>
      <c r="AD1335" s="7" t="s">
        <v>418</v>
      </c>
      <c r="AE1335" s="7" t="s">
        <v>1373</v>
      </c>
      <c r="AF1335" s="7" t="str">
        <f aca="false">IF(AD1335&lt;AE1335,AD1335,AE1335)</f>
        <v>Baby Dragon, Cannon, Electro Spirit, Lightning, Mighty Miner, Royal Hogs, Skeletons, The Log</v>
      </c>
      <c r="AG1335" s="7" t="str">
        <f aca="false">IF(AD1335&lt;AE1335,AE1335,AD1335)</f>
        <v>Barbarian Barrel, Bowler, Dart Goblin, Fireball, Mortar, Rascals, Skeleton Barrel, Skeletons</v>
      </c>
      <c r="AH1335" s="7" t="str">
        <f aca="false">IF(AD1335=AF1335,AA1335,IF(AA1335="Win","Loss",IF(AA1335="Loss","Win","Draw")))</f>
        <v>Win</v>
      </c>
      <c r="AI1335" s="7" t="s">
        <v>102</v>
      </c>
    </row>
    <row r="1336" customFormat="false" ht="15" hidden="false" customHeight="true" outlineLevel="0" collapsed="false">
      <c r="A1336" s="7" t="s">
        <v>3464</v>
      </c>
      <c r="B1336" s="7" t="n">
        <v>2</v>
      </c>
      <c r="C1336" s="7" t="s">
        <v>3458</v>
      </c>
      <c r="D1336" s="7" t="s">
        <v>3459</v>
      </c>
      <c r="E1336" s="7" t="s">
        <v>2207</v>
      </c>
      <c r="F1336" s="7" t="s">
        <v>2208</v>
      </c>
      <c r="G1336" s="7" t="s">
        <v>3466</v>
      </c>
      <c r="H1336" s="7" t="s">
        <v>1394</v>
      </c>
      <c r="I1336" s="7" t="s">
        <v>92</v>
      </c>
      <c r="J1336" s="7" t="s">
        <v>180</v>
      </c>
      <c r="K1336" s="7" t="s">
        <v>239</v>
      </c>
      <c r="L1336" s="7" t="s">
        <v>327</v>
      </c>
      <c r="M1336" s="7" t="s">
        <v>257</v>
      </c>
      <c r="N1336" s="7" t="s">
        <v>202</v>
      </c>
      <c r="O1336" s="7" t="s">
        <v>91</v>
      </c>
      <c r="P1336" s="7" t="s">
        <v>227</v>
      </c>
      <c r="Q1336" s="7" t="s">
        <v>142</v>
      </c>
      <c r="R1336" s="7" t="s">
        <v>141</v>
      </c>
      <c r="S1336" s="7" t="s">
        <v>175</v>
      </c>
      <c r="T1336" s="7" t="s">
        <v>120</v>
      </c>
      <c r="U1336" s="7" t="s">
        <v>143</v>
      </c>
      <c r="V1336" s="7" t="s">
        <v>113</v>
      </c>
      <c r="W1336" s="7" t="s">
        <v>167</v>
      </c>
      <c r="X1336" s="7" t="s">
        <v>87</v>
      </c>
      <c r="Y1336" s="7" t="n">
        <v>1</v>
      </c>
      <c r="Z1336" s="7" t="n">
        <v>0</v>
      </c>
      <c r="AA1336" s="7" t="str">
        <f aca="false">IF(Y1336&gt;Z1336,"Win",IF(Y1336&lt;Z1336,"Loss","Draw"))</f>
        <v>Win</v>
      </c>
      <c r="AB1336" s="7" t="s">
        <v>99</v>
      </c>
      <c r="AC1336" s="7" t="s">
        <v>99</v>
      </c>
      <c r="AD1336" s="7" t="s">
        <v>614</v>
      </c>
      <c r="AE1336" s="7" t="s">
        <v>3467</v>
      </c>
      <c r="AF1336" s="7" t="str">
        <f aca="false">IF(AD1336&lt;AE1336,AD1336,AE1336)</f>
        <v>Barbarian Barrel, Battle Ram, Giant Skeleton, Mother Witch, Royal Ghost, Vines, Wizard, Zappies</v>
      </c>
      <c r="AG1336" s="7" t="str">
        <f aca="false">IF(AD1336&lt;AE1336,AE1336,AD1336)</f>
        <v>Berserker, Bomb Tower, Boss Bandit, Goblin Barrel, Ice Spirit, Magic Archer, Royal Delivery, The Log</v>
      </c>
      <c r="AH1336" s="7" t="str">
        <f aca="false">IF(AD1336=AF1336,AA1336,IF(AA1336="Win","Loss",IF(AA1336="Loss","Win","Draw")))</f>
        <v>Win</v>
      </c>
      <c r="AI1336" s="7" t="s">
        <v>102</v>
      </c>
    </row>
    <row r="1337" customFormat="false" ht="15" hidden="false" customHeight="true" outlineLevel="0" collapsed="false">
      <c r="A1337" s="7" t="s">
        <v>3464</v>
      </c>
      <c r="B1337" s="7" t="n">
        <v>3</v>
      </c>
      <c r="C1337" s="7" t="s">
        <v>3458</v>
      </c>
      <c r="D1337" s="7" t="s">
        <v>3459</v>
      </c>
      <c r="E1337" s="7" t="s">
        <v>2207</v>
      </c>
      <c r="F1337" s="7" t="s">
        <v>2208</v>
      </c>
      <c r="G1337" s="7" t="s">
        <v>3468</v>
      </c>
      <c r="H1337" s="7" t="s">
        <v>1394</v>
      </c>
      <c r="I1337" s="7" t="s">
        <v>142</v>
      </c>
      <c r="J1337" s="7" t="s">
        <v>115</v>
      </c>
      <c r="K1337" s="7" t="s">
        <v>176</v>
      </c>
      <c r="L1337" s="7" t="s">
        <v>109</v>
      </c>
      <c r="M1337" s="7" t="s">
        <v>143</v>
      </c>
      <c r="N1337" s="7" t="s">
        <v>113</v>
      </c>
      <c r="O1337" s="7" t="s">
        <v>120</v>
      </c>
      <c r="P1337" s="7" t="s">
        <v>111</v>
      </c>
      <c r="Q1337" s="7" t="s">
        <v>158</v>
      </c>
      <c r="R1337" s="7" t="s">
        <v>156</v>
      </c>
      <c r="S1337" s="7" t="s">
        <v>319</v>
      </c>
      <c r="T1337" s="7" t="s">
        <v>83</v>
      </c>
      <c r="U1337" s="7" t="s">
        <v>112</v>
      </c>
      <c r="V1337" s="7" t="s">
        <v>117</v>
      </c>
      <c r="W1337" s="7" t="s">
        <v>85</v>
      </c>
      <c r="X1337" s="7" t="s">
        <v>84</v>
      </c>
      <c r="Y1337" s="7" t="n">
        <v>0</v>
      </c>
      <c r="Z1337" s="7" t="n">
        <v>1</v>
      </c>
      <c r="AA1337" s="7" t="str">
        <f aca="false">IF(Y1337&gt;Z1337,"Win",IF(Y1337&lt;Z1337,"Loss","Draw"))</f>
        <v>Loss</v>
      </c>
      <c r="AB1337" s="7" t="s">
        <v>99</v>
      </c>
      <c r="AC1337" s="7" t="s">
        <v>99</v>
      </c>
      <c r="AD1337" s="7" t="s">
        <v>1003</v>
      </c>
      <c r="AE1337" s="7" t="s">
        <v>3469</v>
      </c>
      <c r="AF1337" s="7" t="str">
        <f aca="false">IF(AD1337&lt;AE1337,AD1337,AE1337)</f>
        <v>Arrows, Dark Prince, Giant, Giant Snowball, Graveyard, Minions, Skeleton Army, Witch</v>
      </c>
      <c r="AG1337" s="7" t="str">
        <f aca="false">IF(AD1337&lt;AE1337,AE1337,AD1337)</f>
        <v>Bomb Tower, Dart Goblin, Fire Spirit, Goblin Barrel, Goblins, Ice Spirit, Ronin, Royal Delivery</v>
      </c>
      <c r="AH1337" s="7" t="str">
        <f aca="false">IF(AD1337=AF1337,AA1337,IF(AA1337="Win","Loss",IF(AA1337="Loss","Win","Draw")))</f>
        <v>Win</v>
      </c>
      <c r="AI1337" s="7" t="s">
        <v>102</v>
      </c>
    </row>
    <row r="1338" customFormat="false" ht="15" hidden="false" customHeight="true" outlineLevel="0" collapsed="false">
      <c r="A1338" s="7" t="s">
        <v>3470</v>
      </c>
      <c r="B1338" s="7" t="n">
        <v>1</v>
      </c>
      <c r="C1338" s="7" t="s">
        <v>3458</v>
      </c>
      <c r="D1338" s="7" t="s">
        <v>3459</v>
      </c>
      <c r="E1338" s="7" t="s">
        <v>2207</v>
      </c>
      <c r="F1338" s="7" t="s">
        <v>2208</v>
      </c>
      <c r="G1338" s="7" t="s">
        <v>3471</v>
      </c>
      <c r="H1338" s="7" t="s">
        <v>1394</v>
      </c>
      <c r="I1338" s="7" t="s">
        <v>200</v>
      </c>
      <c r="J1338" s="7" t="s">
        <v>131</v>
      </c>
      <c r="K1338" s="7" t="s">
        <v>135</v>
      </c>
      <c r="L1338" s="7" t="s">
        <v>148</v>
      </c>
      <c r="M1338" s="7" t="s">
        <v>226</v>
      </c>
      <c r="N1338" s="7" t="s">
        <v>147</v>
      </c>
      <c r="O1338" s="7" t="s">
        <v>109</v>
      </c>
      <c r="P1338" s="7" t="s">
        <v>94</v>
      </c>
      <c r="Q1338" s="7" t="s">
        <v>169</v>
      </c>
      <c r="R1338" s="7" t="s">
        <v>83</v>
      </c>
      <c r="S1338" s="7" t="s">
        <v>168</v>
      </c>
      <c r="T1338" s="7" t="s">
        <v>93</v>
      </c>
      <c r="U1338" s="7" t="s">
        <v>97</v>
      </c>
      <c r="V1338" s="7" t="s">
        <v>170</v>
      </c>
      <c r="W1338" s="7" t="s">
        <v>167</v>
      </c>
      <c r="X1338" s="7" t="s">
        <v>154</v>
      </c>
      <c r="Y1338" s="7" t="n">
        <v>3</v>
      </c>
      <c r="Z1338" s="7" t="n">
        <v>0</v>
      </c>
      <c r="AA1338" s="7" t="str">
        <f aca="false">IF(Y1338&gt;Z1338,"Win",IF(Y1338&lt;Z1338,"Loss","Draw"))</f>
        <v>Win</v>
      </c>
      <c r="AB1338" s="7" t="s">
        <v>99</v>
      </c>
      <c r="AC1338" s="7" t="s">
        <v>99</v>
      </c>
      <c r="AD1338" s="7" t="s">
        <v>425</v>
      </c>
      <c r="AE1338" s="7" t="s">
        <v>172</v>
      </c>
      <c r="AF1338" s="7" t="str">
        <f aca="false">IF(AD1338&lt;AE1338,AD1338,AE1338)</f>
        <v>Baby Dragon, Cannon, Dark Prince, Electro Spirit, Lightning, Royal Hogs, Skeletons, The Log</v>
      </c>
      <c r="AG1338" s="7" t="str">
        <f aca="false">IF(AD1338&lt;AE1338,AE1338,AD1338)</f>
        <v>Fireball, Goblin Cage, Lava Hound, Mega Minion, Miner, Ronin, Spirit Empress, Zap</v>
      </c>
      <c r="AH1338" s="7" t="str">
        <f aca="false">IF(AD1338=AF1338,AA1338,IF(AA1338="Win","Loss",IF(AA1338="Loss","Win","Draw")))</f>
        <v>Loss</v>
      </c>
      <c r="AI1338" s="7" t="s">
        <v>102</v>
      </c>
    </row>
    <row r="1339" customFormat="false" ht="15" hidden="false" customHeight="true" outlineLevel="0" collapsed="false">
      <c r="A1339" s="7" t="s">
        <v>3470</v>
      </c>
      <c r="B1339" s="7" t="n">
        <v>2</v>
      </c>
      <c r="C1339" s="7" t="s">
        <v>3458</v>
      </c>
      <c r="D1339" s="7" t="s">
        <v>3459</v>
      </c>
      <c r="E1339" s="7" t="s">
        <v>2207</v>
      </c>
      <c r="F1339" s="7" t="s">
        <v>2208</v>
      </c>
      <c r="G1339" s="7" t="s">
        <v>3472</v>
      </c>
      <c r="H1339" s="7" t="s">
        <v>1394</v>
      </c>
      <c r="I1339" s="7" t="s">
        <v>433</v>
      </c>
      <c r="J1339" s="7" t="s">
        <v>199</v>
      </c>
      <c r="K1339" s="7" t="s">
        <v>84</v>
      </c>
      <c r="L1339" s="7" t="s">
        <v>107</v>
      </c>
      <c r="M1339" s="7" t="s">
        <v>87</v>
      </c>
      <c r="N1339" s="7" t="s">
        <v>88</v>
      </c>
      <c r="O1339" s="7" t="s">
        <v>111</v>
      </c>
      <c r="P1339" s="7" t="s">
        <v>144</v>
      </c>
      <c r="Q1339" s="7" t="s">
        <v>140</v>
      </c>
      <c r="R1339" s="7" t="s">
        <v>141</v>
      </c>
      <c r="S1339" s="7" t="s">
        <v>225</v>
      </c>
      <c r="T1339" s="7" t="s">
        <v>226</v>
      </c>
      <c r="U1339" s="7" t="s">
        <v>87</v>
      </c>
      <c r="V1339" s="7" t="s">
        <v>111</v>
      </c>
      <c r="W1339" s="7" t="s">
        <v>120</v>
      </c>
      <c r="X1339" s="7" t="s">
        <v>113</v>
      </c>
      <c r="Y1339" s="7" t="n">
        <v>1</v>
      </c>
      <c r="Z1339" s="7" t="n">
        <v>0</v>
      </c>
      <c r="AA1339" s="7" t="str">
        <f aca="false">IF(Y1339&gt;Z1339,"Win",IF(Y1339&lt;Z1339,"Loss","Draw"))</f>
        <v>Win</v>
      </c>
      <c r="AB1339" s="7" t="s">
        <v>99</v>
      </c>
      <c r="AC1339" s="7" t="s">
        <v>99</v>
      </c>
      <c r="AD1339" s="7" t="s">
        <v>465</v>
      </c>
      <c r="AE1339" s="7" t="s">
        <v>228</v>
      </c>
      <c r="AF1339" s="7" t="str">
        <f aca="false">IF(AD1339&lt;AE1339,AD1339,AE1339)</f>
        <v>Bats, Berserker, Bomb Tower, Fire Spirit, Magic Archer, Miner, Royal Delivery, Wall Breakers</v>
      </c>
      <c r="AG1339" s="7" t="str">
        <f aca="false">IF(AD1339&lt;AE1339,AE1339,AD1339)</f>
        <v>Berserker, Fire Spirit, Giant Snowball, Goblin Drill, Golden Knight, Poison, Princess, Tesla</v>
      </c>
      <c r="AH1339" s="7" t="str">
        <f aca="false">IF(AD1339=AF1339,AA1339,IF(AA1339="Win","Loss",IF(AA1339="Loss","Win","Draw")))</f>
        <v>Loss</v>
      </c>
      <c r="AI1339" s="7" t="s">
        <v>102</v>
      </c>
    </row>
    <row r="1340" customFormat="false" ht="15" hidden="false" customHeight="true" outlineLevel="0" collapsed="false">
      <c r="A1340" s="7" t="s">
        <v>3470</v>
      </c>
      <c r="B1340" s="7" t="n">
        <v>3</v>
      </c>
      <c r="C1340" s="7" t="s">
        <v>3458</v>
      </c>
      <c r="D1340" s="7" t="s">
        <v>3459</v>
      </c>
      <c r="E1340" s="7" t="s">
        <v>2207</v>
      </c>
      <c r="F1340" s="7" t="s">
        <v>2208</v>
      </c>
      <c r="G1340" s="7" t="s">
        <v>3473</v>
      </c>
      <c r="H1340" s="7" t="s">
        <v>1394</v>
      </c>
      <c r="I1340" s="7" t="s">
        <v>90</v>
      </c>
      <c r="J1340" s="7" t="s">
        <v>91</v>
      </c>
      <c r="K1340" s="7" t="s">
        <v>96</v>
      </c>
      <c r="L1340" s="7" t="s">
        <v>95</v>
      </c>
      <c r="M1340" s="7" t="s">
        <v>92</v>
      </c>
      <c r="N1340" s="7" t="s">
        <v>97</v>
      </c>
      <c r="O1340" s="7" t="s">
        <v>93</v>
      </c>
      <c r="P1340" s="7" t="s">
        <v>154</v>
      </c>
      <c r="Q1340" s="7" t="s">
        <v>114</v>
      </c>
      <c r="R1340" s="7" t="s">
        <v>153</v>
      </c>
      <c r="S1340" s="7" t="s">
        <v>116</v>
      </c>
      <c r="T1340" s="7" t="s">
        <v>91</v>
      </c>
      <c r="U1340" s="7" t="s">
        <v>117</v>
      </c>
      <c r="V1340" s="7" t="s">
        <v>94</v>
      </c>
      <c r="W1340" s="7" t="s">
        <v>92</v>
      </c>
      <c r="X1340" s="7" t="s">
        <v>119</v>
      </c>
      <c r="Y1340" s="7" t="n">
        <v>1</v>
      </c>
      <c r="Z1340" s="7" t="n">
        <v>0</v>
      </c>
      <c r="AA1340" s="7" t="str">
        <f aca="false">IF(Y1340&gt;Z1340,"Win",IF(Y1340&lt;Z1340,"Loss","Draw"))</f>
        <v>Win</v>
      </c>
      <c r="AB1340" s="7" t="s">
        <v>99</v>
      </c>
      <c r="AC1340" s="7" t="s">
        <v>99</v>
      </c>
      <c r="AD1340" s="7" t="s">
        <v>3474</v>
      </c>
      <c r="AE1340" s="7" t="s">
        <v>3475</v>
      </c>
      <c r="AF1340" s="7" t="str">
        <f aca="false">IF(AD1340&lt;AE1340,AD1340,AE1340)</f>
        <v>Barbarian Barrel, Cannon Cart, Fireball, Goblinstein, Minions, Mortar, Royal Ghost, Skeleton Barrel</v>
      </c>
      <c r="AG1340" s="7" t="str">
        <f aca="false">IF(AD1340&lt;AE1340,AE1340,AD1340)</f>
        <v>Barbarian Barrel, Electro Spirit, Fisherman, Hunter, Lightning, Royal Ghost, Royal Giant, Skeletons</v>
      </c>
      <c r="AH1340" s="7" t="str">
        <f aca="false">IF(AD1340=AF1340,AA1340,IF(AA1340="Win","Loss",IF(AA1340="Loss","Win","Draw")))</f>
        <v>Loss</v>
      </c>
      <c r="AI1340" s="7" t="s">
        <v>102</v>
      </c>
    </row>
    <row r="1341" customFormat="false" ht="15" hidden="false" customHeight="true" outlineLevel="0" collapsed="false">
      <c r="A1341" s="7" t="s">
        <v>3476</v>
      </c>
      <c r="B1341" s="7" t="n">
        <v>1</v>
      </c>
      <c r="C1341" s="7" t="s">
        <v>3458</v>
      </c>
      <c r="D1341" s="7" t="s">
        <v>3459</v>
      </c>
      <c r="E1341" s="7" t="s">
        <v>2207</v>
      </c>
      <c r="F1341" s="7" t="s">
        <v>2208</v>
      </c>
      <c r="G1341" s="7" t="s">
        <v>3477</v>
      </c>
      <c r="H1341" s="7" t="s">
        <v>1394</v>
      </c>
      <c r="I1341" s="7" t="s">
        <v>169</v>
      </c>
      <c r="J1341" s="7" t="s">
        <v>199</v>
      </c>
      <c r="K1341" s="7" t="s">
        <v>200</v>
      </c>
      <c r="L1341" s="7" t="s">
        <v>136</v>
      </c>
      <c r="M1341" s="7" t="s">
        <v>154</v>
      </c>
      <c r="N1341" s="7" t="s">
        <v>336</v>
      </c>
      <c r="O1341" s="7" t="s">
        <v>91</v>
      </c>
      <c r="P1341" s="7" t="s">
        <v>191</v>
      </c>
      <c r="Q1341" s="7" t="s">
        <v>375</v>
      </c>
      <c r="R1341" s="7" t="s">
        <v>175</v>
      </c>
      <c r="S1341" s="7" t="s">
        <v>84</v>
      </c>
      <c r="T1341" s="7" t="s">
        <v>231</v>
      </c>
      <c r="U1341" s="7" t="s">
        <v>109</v>
      </c>
      <c r="V1341" s="7" t="s">
        <v>154</v>
      </c>
      <c r="W1341" s="7" t="s">
        <v>92</v>
      </c>
      <c r="X1341" s="7" t="s">
        <v>91</v>
      </c>
      <c r="Y1341" s="7" t="n">
        <v>1</v>
      </c>
      <c r="Z1341" s="7" t="n">
        <v>0</v>
      </c>
      <c r="AA1341" s="7" t="str">
        <f aca="false">IF(Y1341&gt;Z1341,"Win",IF(Y1341&lt;Z1341,"Loss","Draw"))</f>
        <v>Win</v>
      </c>
      <c r="AB1341" s="7" t="s">
        <v>99</v>
      </c>
      <c r="AC1341" s="7" t="s">
        <v>99</v>
      </c>
      <c r="AD1341" s="7" t="s">
        <v>778</v>
      </c>
      <c r="AE1341" s="7" t="s">
        <v>3461</v>
      </c>
      <c r="AF1341" s="7" t="str">
        <f aca="false">IF(AD1341&lt;AE1341,AD1341,AE1341)</f>
        <v>Baby Dragon, Barbarian Barrel, Goblin Cage, Golden Knight, Golem, Ice Wizard, Lightning, Tornado</v>
      </c>
      <c r="AG1341" s="7" t="str">
        <f aca="false">IF(AD1341&lt;AE1341,AE1341,AD1341)</f>
        <v>Barbarian Barrel, Boss Bandit, Executioner, Giant Snowball, Lightning, Ram Rider, Ronin, Royal Ghost</v>
      </c>
      <c r="AH1341" s="7" t="str">
        <f aca="false">IF(AD1341=AF1341,AA1341,IF(AA1341="Win","Loss",IF(AA1341="Loss","Win","Draw")))</f>
        <v>Win</v>
      </c>
      <c r="AI1341" s="7" t="s">
        <v>102</v>
      </c>
    </row>
    <row r="1342" customFormat="false" ht="15" hidden="false" customHeight="true" outlineLevel="0" collapsed="false">
      <c r="A1342" s="7" t="s">
        <v>3476</v>
      </c>
      <c r="B1342" s="7" t="n">
        <v>2</v>
      </c>
      <c r="C1342" s="7" t="s">
        <v>3458</v>
      </c>
      <c r="D1342" s="7" t="s">
        <v>3459</v>
      </c>
      <c r="E1342" s="7" t="s">
        <v>2207</v>
      </c>
      <c r="F1342" s="7" t="s">
        <v>2208</v>
      </c>
      <c r="G1342" s="7" t="s">
        <v>3478</v>
      </c>
      <c r="H1342" s="7" t="s">
        <v>372</v>
      </c>
      <c r="I1342" s="7" t="s">
        <v>107</v>
      </c>
      <c r="J1342" s="7" t="s">
        <v>108</v>
      </c>
      <c r="K1342" s="7" t="s">
        <v>84</v>
      </c>
      <c r="L1342" s="7" t="s">
        <v>109</v>
      </c>
      <c r="M1342" s="7" t="s">
        <v>110</v>
      </c>
      <c r="N1342" s="7" t="s">
        <v>111</v>
      </c>
      <c r="O1342" s="7" t="s">
        <v>112</v>
      </c>
      <c r="P1342" s="7" t="s">
        <v>113</v>
      </c>
      <c r="Q1342" s="7" t="s">
        <v>210</v>
      </c>
      <c r="R1342" s="7" t="s">
        <v>199</v>
      </c>
      <c r="S1342" s="7" t="s">
        <v>82</v>
      </c>
      <c r="T1342" s="7" t="s">
        <v>393</v>
      </c>
      <c r="U1342" s="7" t="s">
        <v>112</v>
      </c>
      <c r="V1342" s="7" t="s">
        <v>183</v>
      </c>
      <c r="W1342" s="7" t="s">
        <v>83</v>
      </c>
      <c r="X1342" s="7" t="s">
        <v>182</v>
      </c>
      <c r="Y1342" s="7" t="n">
        <v>0</v>
      </c>
      <c r="Z1342" s="7" t="n">
        <v>1</v>
      </c>
      <c r="AA1342" s="7" t="str">
        <f aca="false">IF(Y1342&gt;Z1342,"Win",IF(Y1342&lt;Z1342,"Loss","Draw"))</f>
        <v>Loss</v>
      </c>
      <c r="AB1342" s="7" t="s">
        <v>99</v>
      </c>
      <c r="AC1342" s="7" t="s">
        <v>99</v>
      </c>
      <c r="AD1342" s="7" t="s">
        <v>121</v>
      </c>
      <c r="AE1342" s="7" t="s">
        <v>3479</v>
      </c>
      <c r="AF1342" s="7" t="str">
        <f aca="false">IF(AD1342&lt;AE1342,AD1342,AE1342)</f>
        <v>Archer Queen, Arrows, Bomb Tower, Fire Spirit, Giant Snowball, Goblin Drill, Guards, Ronin</v>
      </c>
      <c r="AG1342" s="7" t="str">
        <f aca="false">IF(AD1342&lt;AE1342,AE1342,AD1342)</f>
        <v>Archers, Arrows, Dark Prince, Earthquake, Electro Wizard, Golden Knight, Hog Rider, Mega Knight</v>
      </c>
      <c r="AH1342" s="7" t="str">
        <f aca="false">IF(AD1342=AF1342,AA1342,IF(AA1342="Win","Loss",IF(AA1342="Loss","Win","Draw")))</f>
        <v>Loss</v>
      </c>
      <c r="AI1342" s="7" t="s">
        <v>102</v>
      </c>
    </row>
    <row r="1343" customFormat="false" ht="15" hidden="false" customHeight="true" outlineLevel="0" collapsed="false">
      <c r="A1343" s="7" t="s">
        <v>3476</v>
      </c>
      <c r="B1343" s="7" t="n">
        <v>3</v>
      </c>
      <c r="C1343" s="7" t="s">
        <v>3458</v>
      </c>
      <c r="D1343" s="7" t="s">
        <v>3459</v>
      </c>
      <c r="E1343" s="7" t="s">
        <v>2207</v>
      </c>
      <c r="F1343" s="7" t="s">
        <v>2208</v>
      </c>
      <c r="G1343" s="7" t="s">
        <v>3480</v>
      </c>
      <c r="H1343" s="7" t="s">
        <v>1394</v>
      </c>
      <c r="I1343" s="7" t="s">
        <v>114</v>
      </c>
      <c r="J1343" s="7" t="s">
        <v>213</v>
      </c>
      <c r="K1343" s="7" t="s">
        <v>116</v>
      </c>
      <c r="L1343" s="7" t="s">
        <v>176</v>
      </c>
      <c r="M1343" s="7" t="s">
        <v>167</v>
      </c>
      <c r="N1343" s="7" t="s">
        <v>94</v>
      </c>
      <c r="O1343" s="7" t="s">
        <v>118</v>
      </c>
      <c r="P1343" s="7" t="s">
        <v>117</v>
      </c>
      <c r="Q1343" s="7" t="s">
        <v>132</v>
      </c>
      <c r="R1343" s="7" t="s">
        <v>180</v>
      </c>
      <c r="S1343" s="7" t="s">
        <v>90</v>
      </c>
      <c r="T1343" s="7" t="s">
        <v>93</v>
      </c>
      <c r="U1343" s="7" t="s">
        <v>94</v>
      </c>
      <c r="V1343" s="7" t="s">
        <v>200</v>
      </c>
      <c r="W1343" s="7" t="s">
        <v>174</v>
      </c>
      <c r="X1343" s="7" t="s">
        <v>167</v>
      </c>
      <c r="Y1343" s="7" t="n">
        <v>1</v>
      </c>
      <c r="Z1343" s="7" t="n">
        <v>0</v>
      </c>
      <c r="AA1343" s="7" t="str">
        <f aca="false">IF(Y1343&gt;Z1343,"Win",IF(Y1343&lt;Z1343,"Loss","Draw"))</f>
        <v>Win</v>
      </c>
      <c r="AB1343" s="7" t="s">
        <v>99</v>
      </c>
      <c r="AC1343" s="7" t="s">
        <v>99</v>
      </c>
      <c r="AD1343" s="7" t="s">
        <v>3481</v>
      </c>
      <c r="AE1343" s="7" t="s">
        <v>3482</v>
      </c>
      <c r="AF1343" s="7" t="str">
        <f aca="false">IF(AD1343&lt;AE1343,AD1343,AE1343)</f>
        <v>Bowler, Dart Goblin, Fireball, Minions, Mortar, Rascals, Skeleton Barrel, The Log</v>
      </c>
      <c r="AG1343" s="7" t="str">
        <f aca="false">IF(AD1343&lt;AE1343,AE1343,AD1343)</f>
        <v>Electro Spirit, Fireball, Goblin Cage, Heal Spirit, Lumberjack, Royal Giant, The Log, Wizard</v>
      </c>
      <c r="AH1343" s="7" t="str">
        <f aca="false">IF(AD1343=AF1343,AA1343,IF(AA1343="Win","Loss",IF(AA1343="Loss","Win","Draw")))</f>
        <v>Win</v>
      </c>
      <c r="AI1343" s="7" t="s">
        <v>102</v>
      </c>
    </row>
    <row r="1344" customFormat="false" ht="15" hidden="false" customHeight="true" outlineLevel="0" collapsed="false">
      <c r="A1344" s="7" t="s">
        <v>3483</v>
      </c>
      <c r="B1344" s="7" t="n">
        <v>1</v>
      </c>
      <c r="C1344" s="7" t="s">
        <v>3458</v>
      </c>
      <c r="D1344" s="7" t="s">
        <v>3459</v>
      </c>
      <c r="E1344" s="7" t="s">
        <v>2207</v>
      </c>
      <c r="F1344" s="7" t="s">
        <v>2208</v>
      </c>
      <c r="G1344" s="7" t="s">
        <v>3484</v>
      </c>
      <c r="H1344" s="7" t="s">
        <v>372</v>
      </c>
      <c r="I1344" s="7" t="s">
        <v>169</v>
      </c>
      <c r="J1344" s="7" t="s">
        <v>213</v>
      </c>
      <c r="K1344" s="7" t="s">
        <v>200</v>
      </c>
      <c r="L1344" s="7" t="s">
        <v>154</v>
      </c>
      <c r="M1344" s="7" t="s">
        <v>596</v>
      </c>
      <c r="N1344" s="7" t="s">
        <v>336</v>
      </c>
      <c r="O1344" s="7" t="s">
        <v>91</v>
      </c>
      <c r="P1344" s="7" t="s">
        <v>191</v>
      </c>
      <c r="Q1344" s="7" t="s">
        <v>84</v>
      </c>
      <c r="R1344" s="7" t="s">
        <v>128</v>
      </c>
      <c r="S1344" s="7" t="s">
        <v>107</v>
      </c>
      <c r="T1344" s="7" t="s">
        <v>111</v>
      </c>
      <c r="U1344" s="7" t="s">
        <v>88</v>
      </c>
      <c r="V1344" s="7" t="s">
        <v>130</v>
      </c>
      <c r="W1344" s="7" t="s">
        <v>97</v>
      </c>
      <c r="X1344" s="7" t="s">
        <v>170</v>
      </c>
      <c r="Y1344" s="7" t="n">
        <v>1</v>
      </c>
      <c r="Z1344" s="7" t="n">
        <v>0</v>
      </c>
      <c r="AA1344" s="7" t="str">
        <f aca="false">IF(Y1344&gt;Z1344,"Win",IF(Y1344&lt;Z1344,"Loss","Draw"))</f>
        <v>Win</v>
      </c>
      <c r="AB1344" s="7" t="s">
        <v>99</v>
      </c>
      <c r="AC1344" s="7" t="s">
        <v>99</v>
      </c>
      <c r="AD1344" s="7" t="s">
        <v>762</v>
      </c>
      <c r="AE1344" s="7" t="s">
        <v>980</v>
      </c>
      <c r="AF1344" s="7" t="str">
        <f aca="false">IF(AD1344&lt;AE1344,AD1344,AE1344)</f>
        <v>Baby Dragon, Barbarian Barrel, Bowler, Electro Giant, Goblin Cage, Ice Wizard, Lightning, Tornado</v>
      </c>
      <c r="AG1344" s="7" t="str">
        <f aca="false">IF(AD1344&lt;AE1344,AE1344,AD1344)</f>
        <v>Bomber, Cannon, Fire Spirit, Giant Snowball, Goblin Drill, Knight, Poison, Skeletons</v>
      </c>
      <c r="AH1344" s="7" t="str">
        <f aca="false">IF(AD1344=AF1344,AA1344,IF(AA1344="Win","Loss",IF(AA1344="Loss","Win","Draw")))</f>
        <v>Win</v>
      </c>
      <c r="AI1344" s="7" t="s">
        <v>102</v>
      </c>
    </row>
    <row r="1345" customFormat="false" ht="15" hidden="false" customHeight="true" outlineLevel="0" collapsed="false">
      <c r="A1345" s="7" t="s">
        <v>3483</v>
      </c>
      <c r="B1345" s="7" t="n">
        <v>2</v>
      </c>
      <c r="C1345" s="7" t="s">
        <v>3458</v>
      </c>
      <c r="D1345" s="7" t="s">
        <v>3459</v>
      </c>
      <c r="E1345" s="7" t="s">
        <v>2207</v>
      </c>
      <c r="F1345" s="7" t="s">
        <v>2208</v>
      </c>
      <c r="G1345" s="7" t="s">
        <v>3485</v>
      </c>
      <c r="H1345" s="7" t="s">
        <v>1394</v>
      </c>
      <c r="I1345" s="7" t="s">
        <v>140</v>
      </c>
      <c r="J1345" s="7" t="s">
        <v>141</v>
      </c>
      <c r="K1345" s="7" t="s">
        <v>225</v>
      </c>
      <c r="L1345" s="7" t="s">
        <v>226</v>
      </c>
      <c r="M1345" s="7" t="s">
        <v>109</v>
      </c>
      <c r="N1345" s="7" t="s">
        <v>111</v>
      </c>
      <c r="O1345" s="7" t="s">
        <v>120</v>
      </c>
      <c r="P1345" s="7" t="s">
        <v>113</v>
      </c>
      <c r="Q1345" s="7" t="s">
        <v>287</v>
      </c>
      <c r="R1345" s="7" t="s">
        <v>115</v>
      </c>
      <c r="S1345" s="7" t="s">
        <v>145</v>
      </c>
      <c r="T1345" s="7" t="s">
        <v>148</v>
      </c>
      <c r="U1345" s="7" t="s">
        <v>112</v>
      </c>
      <c r="V1345" s="7" t="s">
        <v>326</v>
      </c>
      <c r="W1345" s="7" t="s">
        <v>147</v>
      </c>
      <c r="X1345" s="7" t="s">
        <v>149</v>
      </c>
      <c r="Y1345" s="7" t="n">
        <v>1</v>
      </c>
      <c r="Z1345" s="7" t="n">
        <v>0</v>
      </c>
      <c r="AA1345" s="7" t="str">
        <f aca="false">IF(Y1345&gt;Z1345,"Win",IF(Y1345&lt;Z1345,"Loss","Draw"))</f>
        <v>Win</v>
      </c>
      <c r="AB1345" s="7" t="s">
        <v>99</v>
      </c>
      <c r="AC1345" s="7" t="s">
        <v>99</v>
      </c>
      <c r="AD1345" s="7" t="s">
        <v>497</v>
      </c>
      <c r="AE1345" s="7" t="s">
        <v>3486</v>
      </c>
      <c r="AF1345" s="7" t="str">
        <f aca="false">IF(AD1345&lt;AE1345,AD1345,AE1345)</f>
        <v>Arrows, Balloon, Goblins, Lava Hound, Spirit Empress, Tombstone, Valkyrie, Void</v>
      </c>
      <c r="AG1345" s="7" t="str">
        <f aca="false">IF(AD1345&lt;AE1345,AE1345,AD1345)</f>
        <v>Bats, Bomb Tower, Fire Spirit, Magic Archer, Miner, Ronin, Royal Delivery, Wall Breakers</v>
      </c>
      <c r="AH1345" s="7" t="str">
        <f aca="false">IF(AD1345=AF1345,AA1345,IF(AA1345="Win","Loss",IF(AA1345="Loss","Win","Draw")))</f>
        <v>Loss</v>
      </c>
      <c r="AI1345" s="7" t="s">
        <v>102</v>
      </c>
    </row>
    <row r="1346" customFormat="false" ht="15" hidden="false" customHeight="true" outlineLevel="0" collapsed="false">
      <c r="A1346" s="7" t="s">
        <v>3483</v>
      </c>
      <c r="B1346" s="7" t="n">
        <v>3</v>
      </c>
      <c r="C1346" s="7" t="s">
        <v>3458</v>
      </c>
      <c r="D1346" s="7" t="s">
        <v>3459</v>
      </c>
      <c r="E1346" s="7" t="s">
        <v>2207</v>
      </c>
      <c r="F1346" s="7" t="s">
        <v>2208</v>
      </c>
      <c r="G1346" s="7" t="s">
        <v>3487</v>
      </c>
      <c r="H1346" s="7" t="s">
        <v>1394</v>
      </c>
      <c r="I1346" s="7" t="s">
        <v>90</v>
      </c>
      <c r="J1346" s="7" t="s">
        <v>181</v>
      </c>
      <c r="K1346" s="7" t="s">
        <v>82</v>
      </c>
      <c r="L1346" s="7" t="s">
        <v>227</v>
      </c>
      <c r="M1346" s="7" t="s">
        <v>95</v>
      </c>
      <c r="N1346" s="7" t="s">
        <v>94</v>
      </c>
      <c r="O1346" s="7" t="s">
        <v>167</v>
      </c>
      <c r="P1346" s="7" t="s">
        <v>149</v>
      </c>
      <c r="Q1346" s="7" t="s">
        <v>210</v>
      </c>
      <c r="R1346" s="7" t="s">
        <v>199</v>
      </c>
      <c r="S1346" s="7" t="s">
        <v>213</v>
      </c>
      <c r="T1346" s="7" t="s">
        <v>117</v>
      </c>
      <c r="U1346" s="7" t="s">
        <v>182</v>
      </c>
      <c r="V1346" s="7" t="s">
        <v>393</v>
      </c>
      <c r="W1346" s="7" t="s">
        <v>94</v>
      </c>
      <c r="X1346" s="7" t="s">
        <v>135</v>
      </c>
      <c r="Y1346" s="7" t="n">
        <v>1</v>
      </c>
      <c r="Z1346" s="7" t="n">
        <v>0</v>
      </c>
      <c r="AA1346" s="7" t="str">
        <f aca="false">IF(Y1346&gt;Z1346,"Win",IF(Y1346&lt;Z1346,"Loss","Draw"))</f>
        <v>Win</v>
      </c>
      <c r="AB1346" s="7" t="s">
        <v>99</v>
      </c>
      <c r="AC1346" s="7" t="s">
        <v>99</v>
      </c>
      <c r="AD1346" s="7" t="s">
        <v>3488</v>
      </c>
      <c r="AE1346" s="7" t="s">
        <v>3489</v>
      </c>
      <c r="AF1346" s="7" t="str">
        <f aca="false">IF(AD1346&lt;AE1346,AD1346,AE1346)</f>
        <v>Archers, Fireball, Fisherman, Monk, Mother Witch, Royal Giant, The Log, Tombstone</v>
      </c>
      <c r="AG1346" s="7" t="str">
        <f aca="false">IF(AD1346&lt;AE1346,AE1346,AD1346)</f>
        <v>Bowler, Electro Wizard, Fireball, Golden Knight, Hog Rider, Mega Knight, Minions, Zap</v>
      </c>
      <c r="AH1346" s="7" t="str">
        <f aca="false">IF(AD1346=AF1346,AA1346,IF(AA1346="Win","Loss",IF(AA1346="Loss","Win","Draw")))</f>
        <v>Win</v>
      </c>
      <c r="AI1346" s="7" t="s">
        <v>102</v>
      </c>
    </row>
    <row r="1347" customFormat="false" ht="15" hidden="false" customHeight="true" outlineLevel="0" collapsed="false">
      <c r="A1347" s="7" t="s">
        <v>3490</v>
      </c>
      <c r="B1347" s="7" t="n">
        <v>1</v>
      </c>
      <c r="C1347" s="7" t="s">
        <v>3458</v>
      </c>
      <c r="D1347" s="7" t="s">
        <v>3459</v>
      </c>
      <c r="E1347" s="7" t="s">
        <v>2207</v>
      </c>
      <c r="F1347" s="7" t="s">
        <v>2208</v>
      </c>
      <c r="G1347" s="7" t="s">
        <v>3491</v>
      </c>
      <c r="H1347" s="7" t="s">
        <v>1394</v>
      </c>
      <c r="I1347" s="7" t="s">
        <v>142</v>
      </c>
      <c r="J1347" s="7" t="s">
        <v>115</v>
      </c>
      <c r="K1347" s="7" t="s">
        <v>176</v>
      </c>
      <c r="L1347" s="7" t="s">
        <v>109</v>
      </c>
      <c r="M1347" s="7" t="s">
        <v>143</v>
      </c>
      <c r="N1347" s="7" t="s">
        <v>93</v>
      </c>
      <c r="O1347" s="7" t="s">
        <v>120</v>
      </c>
      <c r="P1347" s="7" t="s">
        <v>170</v>
      </c>
      <c r="Q1347" s="7" t="s">
        <v>169</v>
      </c>
      <c r="R1347" s="7" t="s">
        <v>199</v>
      </c>
      <c r="S1347" s="7" t="s">
        <v>200</v>
      </c>
      <c r="T1347" s="7" t="s">
        <v>136</v>
      </c>
      <c r="U1347" s="7" t="s">
        <v>154</v>
      </c>
      <c r="V1347" s="7" t="s">
        <v>191</v>
      </c>
      <c r="W1347" s="7" t="s">
        <v>336</v>
      </c>
      <c r="X1347" s="7" t="s">
        <v>91</v>
      </c>
      <c r="Y1347" s="7" t="n">
        <v>1</v>
      </c>
      <c r="Z1347" s="7" t="n">
        <v>0</v>
      </c>
      <c r="AA1347" s="7" t="str">
        <f aca="false">IF(Y1347&gt;Z1347,"Win",IF(Y1347&lt;Z1347,"Loss","Draw"))</f>
        <v>Win</v>
      </c>
      <c r="AB1347" s="7" t="s">
        <v>99</v>
      </c>
      <c r="AC1347" s="7" t="s">
        <v>99</v>
      </c>
      <c r="AD1347" s="7" t="s">
        <v>482</v>
      </c>
      <c r="AE1347" s="7" t="s">
        <v>778</v>
      </c>
      <c r="AF1347" s="7" t="str">
        <f aca="false">IF(AD1347&lt;AE1347,AD1347,AE1347)</f>
        <v>Baby Dragon, Barbarian Barrel, Goblin Cage, Golden Knight, Golem, Ice Wizard, Lightning, Tornado</v>
      </c>
      <c r="AG1347" s="7" t="str">
        <f aca="false">IF(AD1347&lt;AE1347,AE1347,AD1347)</f>
        <v>Cannon, Dart Goblin, Electro Spirit, Goblin Barrel, Goblins, Ice Spirit, Ronin, Royal Delivery</v>
      </c>
      <c r="AH1347" s="7" t="str">
        <f aca="false">IF(AD1347=AF1347,AA1347,IF(AA1347="Win","Loss",IF(AA1347="Loss","Win","Draw")))</f>
        <v>Loss</v>
      </c>
      <c r="AI1347" s="7" t="s">
        <v>102</v>
      </c>
    </row>
    <row r="1348" customFormat="false" ht="15" hidden="false" customHeight="true" outlineLevel="0" collapsed="false">
      <c r="A1348" s="7" t="s">
        <v>3490</v>
      </c>
      <c r="B1348" s="7" t="n">
        <v>2</v>
      </c>
      <c r="C1348" s="7" t="s">
        <v>3458</v>
      </c>
      <c r="D1348" s="7" t="s">
        <v>3459</v>
      </c>
      <c r="E1348" s="7" t="s">
        <v>2207</v>
      </c>
      <c r="F1348" s="7" t="s">
        <v>2208</v>
      </c>
      <c r="G1348" s="7" t="s">
        <v>3492</v>
      </c>
      <c r="H1348" s="7" t="s">
        <v>1394</v>
      </c>
      <c r="I1348" s="7" t="s">
        <v>169</v>
      </c>
      <c r="J1348" s="7" t="s">
        <v>213</v>
      </c>
      <c r="K1348" s="7" t="s">
        <v>200</v>
      </c>
      <c r="L1348" s="7" t="s">
        <v>154</v>
      </c>
      <c r="M1348" s="7" t="s">
        <v>91</v>
      </c>
      <c r="N1348" s="7" t="s">
        <v>336</v>
      </c>
      <c r="O1348" s="7" t="s">
        <v>596</v>
      </c>
      <c r="P1348" s="7" t="s">
        <v>227</v>
      </c>
      <c r="Q1348" s="7" t="s">
        <v>140</v>
      </c>
      <c r="R1348" s="7" t="s">
        <v>141</v>
      </c>
      <c r="S1348" s="7" t="s">
        <v>225</v>
      </c>
      <c r="T1348" s="7" t="s">
        <v>226</v>
      </c>
      <c r="U1348" s="7" t="s">
        <v>109</v>
      </c>
      <c r="V1348" s="7" t="s">
        <v>111</v>
      </c>
      <c r="W1348" s="7" t="s">
        <v>120</v>
      </c>
      <c r="X1348" s="7" t="s">
        <v>113</v>
      </c>
      <c r="Y1348" s="7" t="n">
        <v>1</v>
      </c>
      <c r="Z1348" s="7" t="n">
        <v>0</v>
      </c>
      <c r="AA1348" s="7" t="str">
        <f aca="false">IF(Y1348&gt;Z1348,"Win",IF(Y1348&lt;Z1348,"Loss","Draw"))</f>
        <v>Win</v>
      </c>
      <c r="AB1348" s="7" t="s">
        <v>99</v>
      </c>
      <c r="AC1348" s="7" t="s">
        <v>99</v>
      </c>
      <c r="AD1348" s="7" t="s">
        <v>3493</v>
      </c>
      <c r="AE1348" s="7" t="s">
        <v>497</v>
      </c>
      <c r="AF1348" s="7" t="str">
        <f aca="false">IF(AD1348&lt;AE1348,AD1348,AE1348)</f>
        <v>Baby Dragon, Barbarian Barrel, Bowler, Electro Giant, Goblin Cage, Lightning, Mother Witch, Tornado</v>
      </c>
      <c r="AG1348" s="7" t="str">
        <f aca="false">IF(AD1348&lt;AE1348,AE1348,AD1348)</f>
        <v>Bats, Bomb Tower, Fire Spirit, Magic Archer, Miner, Ronin, Royal Delivery, Wall Breakers</v>
      </c>
      <c r="AH1348" s="7" t="str">
        <f aca="false">IF(AD1348=AF1348,AA1348,IF(AA1348="Win","Loss",IF(AA1348="Loss","Win","Draw")))</f>
        <v>Win</v>
      </c>
      <c r="AI1348" s="7" t="s">
        <v>102</v>
      </c>
    </row>
    <row r="1349" customFormat="false" ht="15" hidden="false" customHeight="true" outlineLevel="0" collapsed="false">
      <c r="A1349" s="7" t="s">
        <v>3490</v>
      </c>
      <c r="B1349" s="7" t="n">
        <v>3</v>
      </c>
      <c r="C1349" s="7" t="s">
        <v>3458</v>
      </c>
      <c r="D1349" s="7" t="s">
        <v>3459</v>
      </c>
      <c r="E1349" s="7" t="s">
        <v>2207</v>
      </c>
      <c r="F1349" s="7" t="s">
        <v>2208</v>
      </c>
      <c r="G1349" s="7" t="s">
        <v>3494</v>
      </c>
      <c r="H1349" s="7" t="s">
        <v>372</v>
      </c>
      <c r="I1349" s="7" t="s">
        <v>84</v>
      </c>
      <c r="J1349" s="7" t="s">
        <v>83</v>
      </c>
      <c r="K1349" s="7" t="s">
        <v>141</v>
      </c>
      <c r="L1349" s="7" t="s">
        <v>88</v>
      </c>
      <c r="M1349" s="7" t="s">
        <v>111</v>
      </c>
      <c r="N1349" s="7" t="s">
        <v>144</v>
      </c>
      <c r="O1349" s="7" t="s">
        <v>87</v>
      </c>
      <c r="P1349" s="7" t="s">
        <v>107</v>
      </c>
      <c r="Q1349" s="7" t="s">
        <v>82</v>
      </c>
      <c r="R1349" s="7" t="s">
        <v>83</v>
      </c>
      <c r="S1349" s="7" t="s">
        <v>84</v>
      </c>
      <c r="T1349" s="7" t="s">
        <v>89</v>
      </c>
      <c r="U1349" s="7" t="s">
        <v>143</v>
      </c>
      <c r="V1349" s="7" t="s">
        <v>86</v>
      </c>
      <c r="W1349" s="7" t="s">
        <v>88</v>
      </c>
      <c r="X1349" s="7" t="s">
        <v>85</v>
      </c>
      <c r="Y1349" s="7" t="n">
        <v>1</v>
      </c>
      <c r="Z1349" s="7" t="n">
        <v>0</v>
      </c>
      <c r="AA1349" s="7" t="str">
        <f aca="false">IF(Y1349&gt;Z1349,"Win",IF(Y1349&lt;Z1349,"Loss","Draw"))</f>
        <v>Win</v>
      </c>
      <c r="AB1349" s="7" t="s">
        <v>99</v>
      </c>
      <c r="AC1349" s="7" t="s">
        <v>99</v>
      </c>
      <c r="AD1349" s="7" t="s">
        <v>1442</v>
      </c>
      <c r="AE1349" s="7" t="s">
        <v>627</v>
      </c>
      <c r="AF1349" s="7" t="str">
        <f aca="false">IF(AD1349&lt;AE1349,AD1349,AE1349)</f>
        <v>Archers, Dark Prince, Giant Snowball, Goblin Demolisher, Goblin Hut, Graveyard, Ice Spirit, Poison</v>
      </c>
      <c r="AG1349" s="7" t="str">
        <f aca="false">IF(AD1349&lt;AE1349,AE1349,AD1349)</f>
        <v>Berserker, Dark Prince, Fire Spirit, Giant Snowball, Goblin Drill, Magic Archer, Poison, Tesla</v>
      </c>
      <c r="AH1349" s="7" t="str">
        <f aca="false">IF(AD1349=AF1349,AA1349,IF(AA1349="Win","Loss",IF(AA1349="Loss","Win","Draw")))</f>
        <v>Loss</v>
      </c>
      <c r="AI1349" s="7" t="s">
        <v>102</v>
      </c>
    </row>
    <row r="1350" customFormat="false" ht="16.5" hidden="false" customHeight="true" outlineLevel="0" collapsed="false">
      <c r="A1350" s="5" t="s">
        <v>3495</v>
      </c>
      <c r="B1350" s="5" t="n">
        <v>1</v>
      </c>
      <c r="C1350" s="5" t="s">
        <v>3458</v>
      </c>
      <c r="D1350" s="5" t="s">
        <v>3459</v>
      </c>
      <c r="E1350" s="5" t="s">
        <v>3496</v>
      </c>
      <c r="F1350" s="5" t="s">
        <v>3497</v>
      </c>
      <c r="G1350" s="5" t="s">
        <v>3498</v>
      </c>
      <c r="H1350" s="5" t="s">
        <v>1394</v>
      </c>
      <c r="I1350" s="5" t="s">
        <v>132</v>
      </c>
      <c r="J1350" s="5" t="s">
        <v>91</v>
      </c>
      <c r="K1350" s="5" t="s">
        <v>200</v>
      </c>
      <c r="L1350" s="5" t="s">
        <v>90</v>
      </c>
      <c r="M1350" s="5" t="s">
        <v>365</v>
      </c>
      <c r="N1350" s="5" t="s">
        <v>94</v>
      </c>
      <c r="O1350" s="5" t="s">
        <v>93</v>
      </c>
      <c r="P1350" s="5" t="s">
        <v>174</v>
      </c>
      <c r="Q1350" s="5" t="s">
        <v>132</v>
      </c>
      <c r="R1350" s="5" t="s">
        <v>91</v>
      </c>
      <c r="S1350" s="5" t="s">
        <v>200</v>
      </c>
      <c r="T1350" s="5" t="s">
        <v>90</v>
      </c>
      <c r="U1350" s="5" t="s">
        <v>365</v>
      </c>
      <c r="V1350" s="5" t="s">
        <v>94</v>
      </c>
      <c r="W1350" s="5" t="s">
        <v>93</v>
      </c>
      <c r="X1350" s="5" t="s">
        <v>174</v>
      </c>
      <c r="Y1350" s="5" t="n">
        <v>1</v>
      </c>
      <c r="Z1350" s="5" t="n">
        <v>0</v>
      </c>
      <c r="AA1350" s="5" t="str">
        <f aca="false">IF(Y1350&gt;Z1350,"Win",IF(Y1350&lt;Z1350,"Loss","Draw"))</f>
        <v>Win</v>
      </c>
      <c r="AB1350" s="5" t="s">
        <v>98</v>
      </c>
      <c r="AC1350" s="5" t="s">
        <v>99</v>
      </c>
      <c r="AD1350" s="5" t="s">
        <v>488</v>
      </c>
      <c r="AE1350" s="5" t="s">
        <v>488</v>
      </c>
      <c r="AF1350" s="5" t="str">
        <f aca="false">IF(AD1350&lt;AE1350,AD1350,AE1350)</f>
        <v>Barbarian Barrel, Electro Spirit, Fireball, Goblin Cage, Heal Spirit, Lumberjack, Phoenix, Royal Giant</v>
      </c>
      <c r="AG1350" s="5" t="str">
        <f aca="false">IF(AD1350&lt;AE1350,AE1350,AD1350)</f>
        <v>Barbarian Barrel, Electro Spirit, Fireball, Goblin Cage, Heal Spirit, Lumberjack, Phoenix, Royal Giant</v>
      </c>
      <c r="AH1350" s="5" t="str">
        <f aca="false">IF(AD1350=AF1350,AA1350,IF(AA1350="Win","Loss",IF(AA1350="Loss","Win","Draw")))</f>
        <v>Win</v>
      </c>
      <c r="AI1350" s="5" t="s">
        <v>102</v>
      </c>
    </row>
    <row r="1351" customFormat="false" ht="16.5" hidden="false" customHeight="true" outlineLevel="0" collapsed="false">
      <c r="A1351" s="5" t="s">
        <v>3495</v>
      </c>
      <c r="B1351" s="5" t="n">
        <v>2</v>
      </c>
      <c r="C1351" s="5" t="s">
        <v>3458</v>
      </c>
      <c r="D1351" s="5" t="s">
        <v>3459</v>
      </c>
      <c r="E1351" s="5" t="s">
        <v>3496</v>
      </c>
      <c r="F1351" s="5" t="s">
        <v>3497</v>
      </c>
      <c r="G1351" s="5" t="s">
        <v>3499</v>
      </c>
      <c r="H1351" s="5" t="s">
        <v>1394</v>
      </c>
      <c r="I1351" s="5" t="s">
        <v>180</v>
      </c>
      <c r="J1351" s="5" t="s">
        <v>145</v>
      </c>
      <c r="K1351" s="5" t="s">
        <v>181</v>
      </c>
      <c r="L1351" s="5" t="s">
        <v>226</v>
      </c>
      <c r="M1351" s="5" t="s">
        <v>202</v>
      </c>
      <c r="N1351" s="5" t="s">
        <v>336</v>
      </c>
      <c r="O1351" s="5" t="s">
        <v>135</v>
      </c>
      <c r="P1351" s="5" t="s">
        <v>149</v>
      </c>
      <c r="Q1351" s="5" t="s">
        <v>140</v>
      </c>
      <c r="R1351" s="5" t="s">
        <v>141</v>
      </c>
      <c r="S1351" s="5" t="s">
        <v>142</v>
      </c>
      <c r="T1351" s="5" t="s">
        <v>144</v>
      </c>
      <c r="U1351" s="5" t="s">
        <v>120</v>
      </c>
      <c r="V1351" s="5" t="s">
        <v>111</v>
      </c>
      <c r="W1351" s="5" t="s">
        <v>143</v>
      </c>
      <c r="X1351" s="5" t="s">
        <v>87</v>
      </c>
      <c r="Y1351" s="5" t="n">
        <v>0</v>
      </c>
      <c r="Z1351" s="5" t="n">
        <v>1</v>
      </c>
      <c r="AA1351" s="5" t="str">
        <f aca="false">IF(Y1351&gt;Z1351,"Win",IF(Y1351&lt;Z1351,"Loss","Draw"))</f>
        <v>Loss</v>
      </c>
      <c r="AB1351" s="5" t="s">
        <v>98</v>
      </c>
      <c r="AC1351" s="5" t="s">
        <v>99</v>
      </c>
      <c r="AD1351" s="5" t="s">
        <v>3500</v>
      </c>
      <c r="AE1351" s="5" t="s">
        <v>150</v>
      </c>
      <c r="AF1351" s="5" t="str">
        <f aca="false">IF(AD1351&lt;AE1351,AD1351,AE1351)</f>
        <v>Balloon, Miner, Monk, Tombstone, Tornado, Wizard, Zap, Zappies</v>
      </c>
      <c r="AG1351" s="5" t="str">
        <f aca="false">IF(AD1351&lt;AE1351,AE1351,AD1351)</f>
        <v>Berserker, Fire Spirit, Goblin Barrel, Ice Spirit, Magic Archer, Royal Delivery, Tesla, Wall Breakers</v>
      </c>
      <c r="AH1351" s="5" t="str">
        <f aca="false">IF(AD1351=AF1351,AA1351,IF(AA1351="Win","Loss",IF(AA1351="Loss","Win","Draw")))</f>
        <v>Loss</v>
      </c>
      <c r="AI1351" s="5" t="s">
        <v>102</v>
      </c>
    </row>
    <row r="1352" customFormat="false" ht="16.5" hidden="false" customHeight="true" outlineLevel="0" collapsed="false">
      <c r="A1352" s="5" t="s">
        <v>3495</v>
      </c>
      <c r="B1352" s="5" t="n">
        <v>3</v>
      </c>
      <c r="C1352" s="5" t="s">
        <v>3458</v>
      </c>
      <c r="D1352" s="5" t="s">
        <v>3459</v>
      </c>
      <c r="E1352" s="5" t="s">
        <v>3496</v>
      </c>
      <c r="F1352" s="5" t="s">
        <v>3497</v>
      </c>
      <c r="G1352" s="5" t="s">
        <v>3501</v>
      </c>
      <c r="H1352" s="5" t="s">
        <v>1394</v>
      </c>
      <c r="I1352" s="5" t="s">
        <v>84</v>
      </c>
      <c r="J1352" s="5" t="s">
        <v>128</v>
      </c>
      <c r="K1352" s="5" t="s">
        <v>144</v>
      </c>
      <c r="L1352" s="5" t="s">
        <v>97</v>
      </c>
      <c r="M1352" s="5" t="s">
        <v>130</v>
      </c>
      <c r="N1352" s="5" t="s">
        <v>107</v>
      </c>
      <c r="O1352" s="5" t="s">
        <v>88</v>
      </c>
      <c r="P1352" s="5" t="s">
        <v>111</v>
      </c>
      <c r="Q1352" s="5" t="s">
        <v>82</v>
      </c>
      <c r="R1352" s="5" t="s">
        <v>181</v>
      </c>
      <c r="S1352" s="5" t="s">
        <v>168</v>
      </c>
      <c r="T1352" s="5" t="s">
        <v>89</v>
      </c>
      <c r="U1352" s="5" t="s">
        <v>167</v>
      </c>
      <c r="V1352" s="5" t="s">
        <v>154</v>
      </c>
      <c r="W1352" s="5" t="s">
        <v>146</v>
      </c>
      <c r="X1352" s="5" t="s">
        <v>97</v>
      </c>
      <c r="Y1352" s="5" t="n">
        <v>0</v>
      </c>
      <c r="Z1352" s="5" t="n">
        <v>1</v>
      </c>
      <c r="AA1352" s="5" t="str">
        <f aca="false">IF(Y1352&gt;Z1352,"Win",IF(Y1352&lt;Z1352,"Loss","Draw"))</f>
        <v>Loss</v>
      </c>
      <c r="AB1352" s="5" t="s">
        <v>98</v>
      </c>
      <c r="AC1352" s="5" t="s">
        <v>99</v>
      </c>
      <c r="AD1352" s="5" t="s">
        <v>448</v>
      </c>
      <c r="AE1352" s="5" t="s">
        <v>3502</v>
      </c>
      <c r="AF1352" s="5" t="str">
        <f aca="false">IF(AD1352&lt;AE1352,AD1352,AE1352)</f>
        <v>Archers, Goblin Hut, Lightning, Monk, Royal Hogs, Skeleton Dragons, Skeletons, The Log</v>
      </c>
      <c r="AG1352" s="5" t="str">
        <f aca="false">IF(AD1352&lt;AE1352,AE1352,AD1352)</f>
        <v>Bomber, Fire Spirit, Giant Snowball, Goblin Drill, Knight, Poison, Skeletons, Tesla</v>
      </c>
      <c r="AH1352" s="5" t="str">
        <f aca="false">IF(AD1352=AF1352,AA1352,IF(AA1352="Win","Loss",IF(AA1352="Loss","Win","Draw")))</f>
        <v>Win</v>
      </c>
      <c r="AI1352" s="5" t="s">
        <v>102</v>
      </c>
    </row>
    <row r="1353" customFormat="false" ht="16.5" hidden="false" customHeight="true" outlineLevel="0" collapsed="false">
      <c r="A1353" s="7" t="s">
        <v>3503</v>
      </c>
      <c r="B1353" s="7" t="n">
        <v>1</v>
      </c>
      <c r="C1353" s="7" t="s">
        <v>3458</v>
      </c>
      <c r="D1353" s="7" t="s">
        <v>3459</v>
      </c>
      <c r="E1353" s="7" t="s">
        <v>3496</v>
      </c>
      <c r="F1353" s="7" t="s">
        <v>3497</v>
      </c>
      <c r="G1353" s="7" t="s">
        <v>3504</v>
      </c>
      <c r="H1353" s="7" t="s">
        <v>81</v>
      </c>
      <c r="I1353" s="7" t="s">
        <v>107</v>
      </c>
      <c r="J1353" s="7" t="s">
        <v>128</v>
      </c>
      <c r="K1353" s="7" t="s">
        <v>141</v>
      </c>
      <c r="L1353" s="7" t="s">
        <v>86</v>
      </c>
      <c r="M1353" s="7" t="s">
        <v>336</v>
      </c>
      <c r="N1353" s="7" t="s">
        <v>97</v>
      </c>
      <c r="O1353" s="7" t="s">
        <v>167</v>
      </c>
      <c r="P1353" s="7" t="s">
        <v>113</v>
      </c>
      <c r="Q1353" s="7" t="s">
        <v>287</v>
      </c>
      <c r="R1353" s="7" t="s">
        <v>149</v>
      </c>
      <c r="S1353" s="7" t="s">
        <v>135</v>
      </c>
      <c r="T1353" s="7" t="s">
        <v>148</v>
      </c>
      <c r="U1353" s="7" t="s">
        <v>147</v>
      </c>
      <c r="V1353" s="7" t="s">
        <v>87</v>
      </c>
      <c r="W1353" s="7" t="s">
        <v>94</v>
      </c>
      <c r="X1353" s="7" t="s">
        <v>146</v>
      </c>
      <c r="Y1353" s="7" t="n">
        <v>0</v>
      </c>
      <c r="Z1353" s="7" t="n">
        <v>1</v>
      </c>
      <c r="AA1353" s="7" t="str">
        <f aca="false">IF(Y1353&gt;Z1353,"Win",IF(Y1353&lt;Z1353,"Loss","Draw"))</f>
        <v>Loss</v>
      </c>
      <c r="AB1353" s="7" t="s">
        <v>99</v>
      </c>
      <c r="AC1353" s="7" t="s">
        <v>99</v>
      </c>
      <c r="AD1353" s="7" t="s">
        <v>466</v>
      </c>
      <c r="AE1353" s="7" t="s">
        <v>726</v>
      </c>
      <c r="AF1353" s="7" t="str">
        <f aca="false">IF(AD1353&lt;AE1353,AD1353,AE1353)</f>
        <v>Berserker, Fireball, Lava Hound, Skeleton Dragons, Spirit Empress, Tombstone, Valkyrie, Zap</v>
      </c>
      <c r="AG1353" s="7" t="str">
        <f aca="false">IF(AD1353&lt;AE1353,AE1353,AD1353)</f>
        <v>Bomb Tower, Goblin Demolisher, Goblin Drill, Knight, Magic Archer, Skeletons, The Log, Tornado</v>
      </c>
      <c r="AH1353" s="7" t="str">
        <f aca="false">IF(AD1353=AF1353,AA1353,IF(AA1353="Win","Loss",IF(AA1353="Loss","Win","Draw")))</f>
        <v>Win</v>
      </c>
      <c r="AI1353" s="7" t="s">
        <v>102</v>
      </c>
    </row>
    <row r="1354" customFormat="false" ht="16.5" hidden="false" customHeight="true" outlineLevel="0" collapsed="false">
      <c r="A1354" s="7" t="s">
        <v>3503</v>
      </c>
      <c r="B1354" s="7" t="n">
        <v>2</v>
      </c>
      <c r="C1354" s="7" t="s">
        <v>3458</v>
      </c>
      <c r="D1354" s="7" t="s">
        <v>3459</v>
      </c>
      <c r="E1354" s="7" t="s">
        <v>3496</v>
      </c>
      <c r="F1354" s="7" t="s">
        <v>3497</v>
      </c>
      <c r="G1354" s="7" t="s">
        <v>3505</v>
      </c>
      <c r="H1354" s="7" t="s">
        <v>1394</v>
      </c>
      <c r="I1354" s="7" t="s">
        <v>239</v>
      </c>
      <c r="J1354" s="7" t="s">
        <v>199</v>
      </c>
      <c r="K1354" s="7" t="s">
        <v>210</v>
      </c>
      <c r="L1354" s="7" t="s">
        <v>112</v>
      </c>
      <c r="M1354" s="7" t="s">
        <v>240</v>
      </c>
      <c r="N1354" s="7" t="s">
        <v>227</v>
      </c>
      <c r="O1354" s="7" t="s">
        <v>109</v>
      </c>
      <c r="P1354" s="7" t="s">
        <v>202</v>
      </c>
      <c r="Q1354" s="7" t="s">
        <v>140</v>
      </c>
      <c r="R1354" s="7" t="s">
        <v>83</v>
      </c>
      <c r="S1354" s="7" t="s">
        <v>142</v>
      </c>
      <c r="T1354" s="7" t="s">
        <v>176</v>
      </c>
      <c r="U1354" s="7" t="s">
        <v>113</v>
      </c>
      <c r="V1354" s="7" t="s">
        <v>120</v>
      </c>
      <c r="W1354" s="7" t="s">
        <v>111</v>
      </c>
      <c r="X1354" s="7" t="s">
        <v>97</v>
      </c>
      <c r="Y1354" s="7" t="n">
        <v>1</v>
      </c>
      <c r="Z1354" s="7" t="n">
        <v>0</v>
      </c>
      <c r="AA1354" s="7" t="str">
        <f aca="false">IF(Y1354&gt;Z1354,"Win",IF(Y1354&lt;Z1354,"Loss","Draw"))</f>
        <v>Win</v>
      </c>
      <c r="AB1354" s="7" t="s">
        <v>99</v>
      </c>
      <c r="AC1354" s="7" t="s">
        <v>99</v>
      </c>
      <c r="AD1354" s="7" t="s">
        <v>242</v>
      </c>
      <c r="AE1354" s="7" t="s">
        <v>1155</v>
      </c>
      <c r="AF1354" s="7" t="str">
        <f aca="false">IF(AD1354&lt;AE1354,AD1354,AE1354)</f>
        <v>Arrows, Bandit, Battle Ram, Golden Knight, Mega Knight, Mother Witch, Ronin, Zappies</v>
      </c>
      <c r="AG1354" s="7" t="str">
        <f aca="false">IF(AD1354&lt;AE1354,AE1354,AD1354)</f>
        <v>Bomb Tower, Dark Prince, Dart Goblin, Fire Spirit, Goblin Barrel, Royal Delivery, Skeletons, Wall Breakers</v>
      </c>
      <c r="AH1354" s="7" t="str">
        <f aca="false">IF(AD1354=AF1354,AA1354,IF(AA1354="Win","Loss",IF(AA1354="Loss","Win","Draw")))</f>
        <v>Win</v>
      </c>
      <c r="AI1354" s="7" t="s">
        <v>102</v>
      </c>
    </row>
    <row r="1355" customFormat="false" ht="16.5" hidden="false" customHeight="true" outlineLevel="0" collapsed="false">
      <c r="A1355" s="7" t="s">
        <v>3503</v>
      </c>
      <c r="B1355" s="7" t="n">
        <v>3</v>
      </c>
      <c r="C1355" s="7" t="s">
        <v>3458</v>
      </c>
      <c r="D1355" s="7" t="s">
        <v>3459</v>
      </c>
      <c r="E1355" s="7" t="s">
        <v>3496</v>
      </c>
      <c r="F1355" s="7" t="s">
        <v>3497</v>
      </c>
      <c r="G1355" s="7" t="s">
        <v>3506</v>
      </c>
      <c r="H1355" s="7" t="s">
        <v>1394</v>
      </c>
      <c r="I1355" s="7" t="s">
        <v>168</v>
      </c>
      <c r="J1355" s="7" t="s">
        <v>83</v>
      </c>
      <c r="K1355" s="7" t="s">
        <v>169</v>
      </c>
      <c r="L1355" s="7" t="s">
        <v>154</v>
      </c>
      <c r="M1355" s="7" t="s">
        <v>87</v>
      </c>
      <c r="N1355" s="7" t="s">
        <v>89</v>
      </c>
      <c r="O1355" s="7" t="s">
        <v>93</v>
      </c>
      <c r="P1355" s="7" t="s">
        <v>91</v>
      </c>
      <c r="Q1355" s="7" t="s">
        <v>158</v>
      </c>
      <c r="R1355" s="7" t="s">
        <v>213</v>
      </c>
      <c r="S1355" s="7" t="s">
        <v>84</v>
      </c>
      <c r="T1355" s="7" t="s">
        <v>112</v>
      </c>
      <c r="U1355" s="7" t="s">
        <v>156</v>
      </c>
      <c r="V1355" s="7" t="s">
        <v>117</v>
      </c>
      <c r="W1355" s="7" t="s">
        <v>157</v>
      </c>
      <c r="X1355" s="7" t="s">
        <v>85</v>
      </c>
      <c r="Y1355" s="7" t="n">
        <v>1</v>
      </c>
      <c r="Z1355" s="7" t="n">
        <v>0</v>
      </c>
      <c r="AA1355" s="7" t="str">
        <f aca="false">IF(Y1355&gt;Z1355,"Win",IF(Y1355&lt;Z1355,"Loss","Draw"))</f>
        <v>Win</v>
      </c>
      <c r="AB1355" s="7" t="s">
        <v>99</v>
      </c>
      <c r="AC1355" s="7" t="s">
        <v>99</v>
      </c>
      <c r="AD1355" s="7" t="s">
        <v>527</v>
      </c>
      <c r="AE1355" s="7" t="s">
        <v>1399</v>
      </c>
      <c r="AF1355" s="7" t="str">
        <f aca="false">IF(AD1355&lt;AE1355,AD1355,AE1355)</f>
        <v>Arrows, Bowler, Giant, Giant Snowball, Graveyard, Mini P.E.K.K.A, Minions, Witch</v>
      </c>
      <c r="AG1355" s="7" t="str">
        <f aca="false">IF(AD1355&lt;AE1355,AE1355,AD1355)</f>
        <v>Baby Dragon, Barbarian Barrel, Berserker, Dark Prince, Electro Spirit, Goblin Hut, Lightning, Royal Hogs</v>
      </c>
      <c r="AH1355" s="7" t="str">
        <f aca="false">IF(AD1355=AF1355,AA1355,IF(AA1355="Win","Loss",IF(AA1355="Loss","Win","Draw")))</f>
        <v>Loss</v>
      </c>
      <c r="AI1355" s="7" t="s">
        <v>102</v>
      </c>
    </row>
    <row r="1356" customFormat="false" ht="16.5" hidden="false" customHeight="true" outlineLevel="0" collapsed="false">
      <c r="A1356" s="7" t="s">
        <v>3507</v>
      </c>
      <c r="B1356" s="7" t="n">
        <v>1</v>
      </c>
      <c r="C1356" s="7" t="s">
        <v>3458</v>
      </c>
      <c r="D1356" s="7" t="s">
        <v>3459</v>
      </c>
      <c r="E1356" s="7" t="s">
        <v>3496</v>
      </c>
      <c r="F1356" s="7" t="s">
        <v>3497</v>
      </c>
      <c r="G1356" s="7" t="s">
        <v>3508</v>
      </c>
      <c r="H1356" s="7" t="s">
        <v>81</v>
      </c>
      <c r="I1356" s="7" t="s">
        <v>375</v>
      </c>
      <c r="J1356" s="7" t="s">
        <v>145</v>
      </c>
      <c r="K1356" s="7" t="s">
        <v>135</v>
      </c>
      <c r="L1356" s="7" t="s">
        <v>226</v>
      </c>
      <c r="M1356" s="7" t="s">
        <v>109</v>
      </c>
      <c r="N1356" s="7" t="s">
        <v>110</v>
      </c>
      <c r="O1356" s="7" t="s">
        <v>336</v>
      </c>
      <c r="P1356" s="7" t="s">
        <v>113</v>
      </c>
      <c r="Q1356" s="7" t="s">
        <v>107</v>
      </c>
      <c r="R1356" s="7" t="s">
        <v>128</v>
      </c>
      <c r="S1356" s="7" t="s">
        <v>84</v>
      </c>
      <c r="T1356" s="7" t="s">
        <v>88</v>
      </c>
      <c r="U1356" s="7" t="s">
        <v>130</v>
      </c>
      <c r="V1356" s="7" t="s">
        <v>111</v>
      </c>
      <c r="W1356" s="7" t="s">
        <v>97</v>
      </c>
      <c r="X1356" s="7" t="s">
        <v>144</v>
      </c>
      <c r="Y1356" s="7" t="n">
        <v>0</v>
      </c>
      <c r="Z1356" s="7" t="n">
        <v>1</v>
      </c>
      <c r="AA1356" s="7" t="str">
        <f aca="false">IF(Y1356&gt;Z1356,"Win",IF(Y1356&lt;Z1356,"Loss","Draw"))</f>
        <v>Loss</v>
      </c>
      <c r="AB1356" s="7" t="s">
        <v>99</v>
      </c>
      <c r="AC1356" s="7" t="s">
        <v>99</v>
      </c>
      <c r="AD1356" s="7" t="s">
        <v>2183</v>
      </c>
      <c r="AE1356" s="7" t="s">
        <v>448</v>
      </c>
      <c r="AF1356" s="7" t="str">
        <f aca="false">IF(AD1356&lt;AE1356,AD1356,AE1356)</f>
        <v>Balloon, Bomb Tower, Executioner, Guards, Miner, Ronin, Tornado, Zap</v>
      </c>
      <c r="AG1356" s="7" t="str">
        <f aca="false">IF(AD1356&lt;AE1356,AE1356,AD1356)</f>
        <v>Bomber, Fire Spirit, Giant Snowball, Goblin Drill, Knight, Poison, Skeletons, Tesla</v>
      </c>
      <c r="AH1356" s="7" t="str">
        <f aca="false">IF(AD1356=AF1356,AA1356,IF(AA1356="Win","Loss",IF(AA1356="Loss","Win","Draw")))</f>
        <v>Loss</v>
      </c>
      <c r="AI1356" s="7" t="s">
        <v>102</v>
      </c>
    </row>
    <row r="1357" customFormat="false" ht="16.5" hidden="false" customHeight="true" outlineLevel="0" collapsed="false">
      <c r="A1357" s="7" t="s">
        <v>3507</v>
      </c>
      <c r="B1357" s="7" t="n">
        <v>2</v>
      </c>
      <c r="C1357" s="7" t="s">
        <v>3458</v>
      </c>
      <c r="D1357" s="7" t="s">
        <v>3459</v>
      </c>
      <c r="E1357" s="7" t="s">
        <v>3496</v>
      </c>
      <c r="F1357" s="7" t="s">
        <v>3497</v>
      </c>
      <c r="G1357" s="7" t="s">
        <v>3509</v>
      </c>
      <c r="H1357" s="7" t="s">
        <v>1394</v>
      </c>
      <c r="I1357" s="7" t="s">
        <v>293</v>
      </c>
      <c r="J1357" s="7" t="s">
        <v>91</v>
      </c>
      <c r="K1357" s="7" t="s">
        <v>144</v>
      </c>
      <c r="L1357" s="7" t="s">
        <v>85</v>
      </c>
      <c r="M1357" s="7" t="s">
        <v>128</v>
      </c>
      <c r="N1357" s="7" t="s">
        <v>97</v>
      </c>
      <c r="O1357" s="7" t="s">
        <v>143</v>
      </c>
      <c r="P1357" s="7" t="s">
        <v>88</v>
      </c>
      <c r="Q1357" s="7" t="s">
        <v>210</v>
      </c>
      <c r="R1357" s="7" t="s">
        <v>199</v>
      </c>
      <c r="S1357" s="7" t="s">
        <v>239</v>
      </c>
      <c r="T1357" s="7" t="s">
        <v>202</v>
      </c>
      <c r="U1357" s="7" t="s">
        <v>227</v>
      </c>
      <c r="V1357" s="7" t="s">
        <v>112</v>
      </c>
      <c r="W1357" s="7" t="s">
        <v>109</v>
      </c>
      <c r="X1357" s="7" t="s">
        <v>240</v>
      </c>
      <c r="Y1357" s="7" t="n">
        <v>1</v>
      </c>
      <c r="Z1357" s="7" t="n">
        <v>0</v>
      </c>
      <c r="AA1357" s="7" t="str">
        <f aca="false">IF(Y1357&gt;Z1357,"Win",IF(Y1357&lt;Z1357,"Loss","Draw"))</f>
        <v>Win</v>
      </c>
      <c r="AB1357" s="7" t="s">
        <v>99</v>
      </c>
      <c r="AC1357" s="7" t="s">
        <v>99</v>
      </c>
      <c r="AD1357" s="7" t="s">
        <v>410</v>
      </c>
      <c r="AE1357" s="7" t="s">
        <v>242</v>
      </c>
      <c r="AF1357" s="7" t="str">
        <f aca="false">IF(AD1357&lt;AE1357,AD1357,AE1357)</f>
        <v>Arrows, Bandit, Battle Ram, Golden Knight, Mega Knight, Mother Witch, Ronin, Zappies</v>
      </c>
      <c r="AG1357" s="7" t="str">
        <f aca="false">IF(AD1357&lt;AE1357,AE1357,AD1357)</f>
        <v>Barbarian Barrel, Furnace, Graveyard, Ice Spirit, Knight, Poison, Skeletons, Tesla</v>
      </c>
      <c r="AH1357" s="7" t="str">
        <f aca="false">IF(AD1357=AF1357,AA1357,IF(AA1357="Win","Loss",IF(AA1357="Loss","Win","Draw")))</f>
        <v>Loss</v>
      </c>
      <c r="AI1357" s="7" t="s">
        <v>102</v>
      </c>
    </row>
    <row r="1358" customFormat="false" ht="16.5" hidden="false" customHeight="true" outlineLevel="0" collapsed="false">
      <c r="A1358" s="7" t="s">
        <v>3507</v>
      </c>
      <c r="B1358" s="7" t="n">
        <v>3</v>
      </c>
      <c r="C1358" s="7" t="s">
        <v>3458</v>
      </c>
      <c r="D1358" s="7" t="s">
        <v>3459</v>
      </c>
      <c r="E1358" s="7" t="s">
        <v>3496</v>
      </c>
      <c r="F1358" s="7" t="s">
        <v>3497</v>
      </c>
      <c r="G1358" s="7" t="s">
        <v>3510</v>
      </c>
      <c r="H1358" s="7" t="s">
        <v>1394</v>
      </c>
      <c r="I1358" s="7" t="s">
        <v>90</v>
      </c>
      <c r="J1358" s="7" t="s">
        <v>149</v>
      </c>
      <c r="K1358" s="7" t="s">
        <v>181</v>
      </c>
      <c r="L1358" s="7" t="s">
        <v>95</v>
      </c>
      <c r="M1358" s="7" t="s">
        <v>167</v>
      </c>
      <c r="N1358" s="7" t="s">
        <v>94</v>
      </c>
      <c r="O1358" s="7" t="s">
        <v>146</v>
      </c>
      <c r="P1358" s="7" t="s">
        <v>96</v>
      </c>
      <c r="Q1358" s="7" t="s">
        <v>293</v>
      </c>
      <c r="R1358" s="7" t="s">
        <v>175</v>
      </c>
      <c r="S1358" s="7" t="s">
        <v>115</v>
      </c>
      <c r="T1358" s="7" t="s">
        <v>93</v>
      </c>
      <c r="U1358" s="7" t="s">
        <v>154</v>
      </c>
      <c r="V1358" s="7" t="s">
        <v>167</v>
      </c>
      <c r="W1358" s="7" t="s">
        <v>182</v>
      </c>
      <c r="X1358" s="7" t="s">
        <v>113</v>
      </c>
      <c r="Y1358" s="7" t="n">
        <v>1</v>
      </c>
      <c r="Z1358" s="7" t="n">
        <v>0</v>
      </c>
      <c r="AA1358" s="7" t="str">
        <f aca="false">IF(Y1358&gt;Z1358,"Win",IF(Y1358&lt;Z1358,"Loss","Draw"))</f>
        <v>Win</v>
      </c>
      <c r="AB1358" s="7" t="s">
        <v>99</v>
      </c>
      <c r="AC1358" s="7" t="s">
        <v>99</v>
      </c>
      <c r="AD1358" s="7" t="s">
        <v>3511</v>
      </c>
      <c r="AE1358" s="7" t="s">
        <v>3512</v>
      </c>
      <c r="AF1358" s="7" t="str">
        <f aca="false">IF(AD1358&lt;AE1358,AD1358,AE1358)</f>
        <v>Bomb Tower, Boss Bandit, Electro Spirit, Furnace, Goblins, Hog Rider, Lightning, The Log</v>
      </c>
      <c r="AG1358" s="7" t="str">
        <f aca="false">IF(AD1358&lt;AE1358,AE1358,AD1358)</f>
        <v>Fireball, Fisherman, Hunter, Monk, Royal Giant, Skeleton Dragons, The Log, Tombstone</v>
      </c>
      <c r="AH1358" s="7" t="str">
        <f aca="false">IF(AD1358=AF1358,AA1358,IF(AA1358="Win","Loss",IF(AA1358="Loss","Win","Draw")))</f>
        <v>Loss</v>
      </c>
      <c r="AI1358" s="7" t="s">
        <v>102</v>
      </c>
    </row>
    <row r="1359" customFormat="false" ht="16.5" hidden="false" customHeight="true" outlineLevel="0" collapsed="false">
      <c r="A1359" s="7" t="s">
        <v>3513</v>
      </c>
      <c r="B1359" s="7" t="n">
        <v>1</v>
      </c>
      <c r="C1359" s="7" t="s">
        <v>3458</v>
      </c>
      <c r="D1359" s="7" t="s">
        <v>3459</v>
      </c>
      <c r="E1359" s="7" t="s">
        <v>3496</v>
      </c>
      <c r="F1359" s="7" t="s">
        <v>3497</v>
      </c>
      <c r="G1359" s="7" t="s">
        <v>3514</v>
      </c>
      <c r="H1359" s="7" t="s">
        <v>81</v>
      </c>
      <c r="I1359" s="7" t="s">
        <v>180</v>
      </c>
      <c r="J1359" s="7" t="s">
        <v>115</v>
      </c>
      <c r="K1359" s="7" t="s">
        <v>144</v>
      </c>
      <c r="L1359" s="7" t="s">
        <v>182</v>
      </c>
      <c r="M1359" s="7" t="s">
        <v>109</v>
      </c>
      <c r="N1359" s="7" t="s">
        <v>183</v>
      </c>
      <c r="O1359" s="7" t="s">
        <v>111</v>
      </c>
      <c r="P1359" s="7" t="s">
        <v>167</v>
      </c>
      <c r="Q1359" s="7" t="s">
        <v>90</v>
      </c>
      <c r="R1359" s="7" t="s">
        <v>91</v>
      </c>
      <c r="S1359" s="7" t="s">
        <v>92</v>
      </c>
      <c r="T1359" s="7" t="s">
        <v>97</v>
      </c>
      <c r="U1359" s="7" t="s">
        <v>96</v>
      </c>
      <c r="V1359" s="7" t="s">
        <v>93</v>
      </c>
      <c r="W1359" s="7" t="s">
        <v>95</v>
      </c>
      <c r="X1359" s="7" t="s">
        <v>94</v>
      </c>
      <c r="Y1359" s="7" t="n">
        <v>0</v>
      </c>
      <c r="Z1359" s="7" t="n">
        <v>1</v>
      </c>
      <c r="AA1359" s="7" t="str">
        <f aca="false">IF(Y1359&gt;Z1359,"Win",IF(Y1359&lt;Z1359,"Loss","Draw"))</f>
        <v>Loss</v>
      </c>
      <c r="AB1359" s="7" t="s">
        <v>99</v>
      </c>
      <c r="AC1359" s="7" t="s">
        <v>99</v>
      </c>
      <c r="AD1359" s="7" t="s">
        <v>3515</v>
      </c>
      <c r="AE1359" s="7" t="s">
        <v>101</v>
      </c>
      <c r="AF1359" s="7" t="str">
        <f aca="false">IF(AD1359&lt;AE1359,AD1359,AE1359)</f>
        <v>Barbarian Barrel, Electro Spirit, Fireball, Fisherman, Hunter, Royal Ghost, Royal Giant, Skeletons</v>
      </c>
      <c r="AG1359" s="7" t="str">
        <f aca="false">IF(AD1359&lt;AE1359,AE1359,AD1359)</f>
        <v>Earthquake, Fire Spirit, Goblins, Hog Rider, Ronin, Tesla, The Log, Wizard</v>
      </c>
      <c r="AH1359" s="7" t="str">
        <f aca="false">IF(AD1359=AF1359,AA1359,IF(AA1359="Win","Loss",IF(AA1359="Loss","Win","Draw")))</f>
        <v>Win</v>
      </c>
      <c r="AI1359" s="7" t="s">
        <v>102</v>
      </c>
    </row>
    <row r="1360" customFormat="false" ht="16.5" hidden="false" customHeight="true" outlineLevel="0" collapsed="false">
      <c r="A1360" s="7" t="s">
        <v>3513</v>
      </c>
      <c r="B1360" s="7" t="n">
        <v>2</v>
      </c>
      <c r="C1360" s="7" t="s">
        <v>3458</v>
      </c>
      <c r="D1360" s="7" t="s">
        <v>3459</v>
      </c>
      <c r="E1360" s="7" t="s">
        <v>3496</v>
      </c>
      <c r="F1360" s="7" t="s">
        <v>3497</v>
      </c>
      <c r="G1360" s="7" t="s">
        <v>3516</v>
      </c>
      <c r="H1360" s="7" t="s">
        <v>1394</v>
      </c>
      <c r="I1360" s="7" t="s">
        <v>169</v>
      </c>
      <c r="J1360" s="7" t="s">
        <v>199</v>
      </c>
      <c r="K1360" s="7" t="s">
        <v>200</v>
      </c>
      <c r="L1360" s="7" t="s">
        <v>136</v>
      </c>
      <c r="M1360" s="7" t="s">
        <v>154</v>
      </c>
      <c r="N1360" s="7" t="s">
        <v>336</v>
      </c>
      <c r="O1360" s="7" t="s">
        <v>91</v>
      </c>
      <c r="P1360" s="7" t="s">
        <v>191</v>
      </c>
      <c r="Q1360" s="7" t="s">
        <v>144</v>
      </c>
      <c r="R1360" s="7" t="s">
        <v>141</v>
      </c>
      <c r="S1360" s="7" t="s">
        <v>115</v>
      </c>
      <c r="T1360" s="7" t="s">
        <v>182</v>
      </c>
      <c r="U1360" s="7" t="s">
        <v>109</v>
      </c>
      <c r="V1360" s="7" t="s">
        <v>154</v>
      </c>
      <c r="W1360" s="7" t="s">
        <v>111</v>
      </c>
      <c r="X1360" s="7" t="s">
        <v>167</v>
      </c>
      <c r="Y1360" s="7" t="n">
        <v>1</v>
      </c>
      <c r="Z1360" s="7" t="n">
        <v>0</v>
      </c>
      <c r="AA1360" s="7" t="str">
        <f aca="false">IF(Y1360&gt;Z1360,"Win",IF(Y1360&lt;Z1360,"Loss","Draw"))</f>
        <v>Win</v>
      </c>
      <c r="AB1360" s="7" t="s">
        <v>99</v>
      </c>
      <c r="AC1360" s="7" t="s">
        <v>99</v>
      </c>
      <c r="AD1360" s="7" t="s">
        <v>778</v>
      </c>
      <c r="AE1360" s="7" t="s">
        <v>3517</v>
      </c>
      <c r="AF1360" s="7" t="str">
        <f aca="false">IF(AD1360&lt;AE1360,AD1360,AE1360)</f>
        <v>Baby Dragon, Barbarian Barrel, Goblin Cage, Golden Knight, Golem, Ice Wizard, Lightning, Tornado</v>
      </c>
      <c r="AG1360" s="7" t="str">
        <f aca="false">IF(AD1360&lt;AE1360,AE1360,AD1360)</f>
        <v>Fire Spirit, Goblins, Hog Rider, Lightning, Magic Archer, Ronin, Tesla, The Log</v>
      </c>
      <c r="AH1360" s="7" t="str">
        <f aca="false">IF(AD1360=AF1360,AA1360,IF(AA1360="Win","Loss",IF(AA1360="Loss","Win","Draw")))</f>
        <v>Win</v>
      </c>
      <c r="AI1360" s="7" t="s">
        <v>102</v>
      </c>
    </row>
    <row r="1361" customFormat="false" ht="16.5" hidden="false" customHeight="true" outlineLevel="0" collapsed="false">
      <c r="A1361" s="7" t="s">
        <v>3513</v>
      </c>
      <c r="B1361" s="7" t="n">
        <v>3</v>
      </c>
      <c r="C1361" s="7" t="s">
        <v>3458</v>
      </c>
      <c r="D1361" s="7" t="s">
        <v>3459</v>
      </c>
      <c r="E1361" s="7" t="s">
        <v>3496</v>
      </c>
      <c r="F1361" s="7" t="s">
        <v>3497</v>
      </c>
      <c r="G1361" s="7" t="s">
        <v>3518</v>
      </c>
      <c r="H1361" s="7" t="s">
        <v>1394</v>
      </c>
      <c r="I1361" s="7" t="s">
        <v>158</v>
      </c>
      <c r="J1361" s="7" t="s">
        <v>213</v>
      </c>
      <c r="K1361" s="7" t="s">
        <v>84</v>
      </c>
      <c r="L1361" s="7" t="s">
        <v>156</v>
      </c>
      <c r="M1361" s="7" t="s">
        <v>85</v>
      </c>
      <c r="N1361" s="7" t="s">
        <v>202</v>
      </c>
      <c r="O1361" s="7" t="s">
        <v>110</v>
      </c>
      <c r="P1361" s="7" t="s">
        <v>112</v>
      </c>
      <c r="Q1361" s="7" t="s">
        <v>210</v>
      </c>
      <c r="R1361" s="7" t="s">
        <v>199</v>
      </c>
      <c r="S1361" s="7" t="s">
        <v>239</v>
      </c>
      <c r="T1361" s="7" t="s">
        <v>227</v>
      </c>
      <c r="U1361" s="7" t="s">
        <v>112</v>
      </c>
      <c r="V1361" s="7" t="s">
        <v>135</v>
      </c>
      <c r="W1361" s="7" t="s">
        <v>132</v>
      </c>
      <c r="X1361" s="7" t="s">
        <v>146</v>
      </c>
      <c r="Y1361" s="7" t="n">
        <v>0</v>
      </c>
      <c r="Z1361" s="7" t="n">
        <v>1</v>
      </c>
      <c r="AA1361" s="7" t="str">
        <f aca="false">IF(Y1361&gt;Z1361,"Win",IF(Y1361&lt;Z1361,"Loss","Draw"))</f>
        <v>Loss</v>
      </c>
      <c r="AB1361" s="7" t="s">
        <v>99</v>
      </c>
      <c r="AC1361" s="7" t="s">
        <v>99</v>
      </c>
      <c r="AD1361" s="7" t="s">
        <v>3519</v>
      </c>
      <c r="AE1361" s="7" t="s">
        <v>3520</v>
      </c>
      <c r="AF1361" s="7" t="str">
        <f aca="false">IF(AD1361&lt;AE1361,AD1361,AE1361)</f>
        <v>Arrows, Battle Ram, Golden Knight, Lumberjack, Mega Knight, Mother Witch, Skeleton Dragons, Zap</v>
      </c>
      <c r="AG1361" s="7" t="str">
        <f aca="false">IF(AD1361&lt;AE1361,AE1361,AD1361)</f>
        <v>Arrows, Bowler, Giant, Giant Snowball, Graveyard, Guards, Witch, Zappies</v>
      </c>
      <c r="AH1361" s="7" t="str">
        <f aca="false">IF(AD1361=AF1361,AA1361,IF(AA1361="Win","Loss",IF(AA1361="Loss","Win","Draw")))</f>
        <v>Win</v>
      </c>
      <c r="AI1361" s="7" t="s">
        <v>102</v>
      </c>
    </row>
    <row r="1362" customFormat="false" ht="15" hidden="false" customHeight="true" outlineLevel="0" collapsed="false">
      <c r="A1362" s="5" t="s">
        <v>3521</v>
      </c>
      <c r="B1362" s="5" t="n">
        <v>1</v>
      </c>
      <c r="C1362" s="5" t="s">
        <v>3458</v>
      </c>
      <c r="D1362" s="5" t="s">
        <v>3459</v>
      </c>
      <c r="E1362" s="5" t="s">
        <v>3082</v>
      </c>
      <c r="F1362" s="5" t="s">
        <v>3083</v>
      </c>
      <c r="G1362" s="5" t="s">
        <v>3522</v>
      </c>
      <c r="H1362" s="5" t="s">
        <v>81</v>
      </c>
      <c r="I1362" s="5" t="s">
        <v>168</v>
      </c>
      <c r="J1362" s="5" t="s">
        <v>108</v>
      </c>
      <c r="K1362" s="5" t="s">
        <v>170</v>
      </c>
      <c r="L1362" s="5" t="s">
        <v>183</v>
      </c>
      <c r="M1362" s="5" t="s">
        <v>143</v>
      </c>
      <c r="N1362" s="5" t="s">
        <v>97</v>
      </c>
      <c r="O1362" s="5" t="s">
        <v>120</v>
      </c>
      <c r="P1362" s="5" t="s">
        <v>167</v>
      </c>
      <c r="Q1362" s="5" t="s">
        <v>132</v>
      </c>
      <c r="R1362" s="5" t="s">
        <v>213</v>
      </c>
      <c r="S1362" s="5" t="s">
        <v>200</v>
      </c>
      <c r="T1362" s="5" t="s">
        <v>90</v>
      </c>
      <c r="U1362" s="5" t="s">
        <v>94</v>
      </c>
      <c r="V1362" s="5" t="s">
        <v>91</v>
      </c>
      <c r="W1362" s="5" t="s">
        <v>93</v>
      </c>
      <c r="X1362" s="5" t="s">
        <v>365</v>
      </c>
      <c r="Y1362" s="5" t="n">
        <v>1</v>
      </c>
      <c r="Z1362" s="5" t="n">
        <v>0</v>
      </c>
      <c r="AA1362" s="5" t="str">
        <f aca="false">IF(Y1362&gt;Z1362,"Win",IF(Y1362&lt;Z1362,"Loss","Draw"))</f>
        <v>Win</v>
      </c>
      <c r="AB1362" s="5" t="s">
        <v>98</v>
      </c>
      <c r="AC1362" s="5" t="s">
        <v>99</v>
      </c>
      <c r="AD1362" s="5" t="s">
        <v>770</v>
      </c>
      <c r="AE1362" s="5" t="s">
        <v>3085</v>
      </c>
      <c r="AF1362" s="5" t="str">
        <f aca="false">IF(AD1362&lt;AE1362,AD1362,AE1362)</f>
        <v>Archer Queen, Cannon, Earthquake, Ice Spirit, Royal Delivery, Royal Hogs, Skeletons, The Log</v>
      </c>
      <c r="AG1362" s="5" t="str">
        <f aca="false">IF(AD1362&lt;AE1362,AE1362,AD1362)</f>
        <v>Barbarian Barrel, Bowler, Electro Spirit, Fireball, Goblin Cage, Lumberjack, Phoenix, Royal Giant</v>
      </c>
      <c r="AH1362" s="5" t="str">
        <f aca="false">IF(AD1362=AF1362,AA1362,IF(AA1362="Win","Loss",IF(AA1362="Loss","Win","Draw")))</f>
        <v>Win</v>
      </c>
      <c r="AI1362" s="5" t="s">
        <v>102</v>
      </c>
    </row>
    <row r="1363" customFormat="false" ht="15" hidden="false" customHeight="true" outlineLevel="0" collapsed="false">
      <c r="A1363" s="5" t="s">
        <v>3521</v>
      </c>
      <c r="B1363" s="5" t="n">
        <v>2</v>
      </c>
      <c r="C1363" s="5" t="s">
        <v>3458</v>
      </c>
      <c r="D1363" s="5" t="s">
        <v>3459</v>
      </c>
      <c r="E1363" s="5" t="s">
        <v>3082</v>
      </c>
      <c r="F1363" s="5" t="s">
        <v>3083</v>
      </c>
      <c r="G1363" s="5" t="s">
        <v>3523</v>
      </c>
      <c r="H1363" s="5" t="s">
        <v>81</v>
      </c>
      <c r="I1363" s="5" t="s">
        <v>210</v>
      </c>
      <c r="J1363" s="5" t="s">
        <v>199</v>
      </c>
      <c r="K1363" s="5" t="s">
        <v>239</v>
      </c>
      <c r="L1363" s="5" t="s">
        <v>202</v>
      </c>
      <c r="M1363" s="5" t="s">
        <v>227</v>
      </c>
      <c r="N1363" s="5" t="s">
        <v>112</v>
      </c>
      <c r="O1363" s="5" t="s">
        <v>109</v>
      </c>
      <c r="P1363" s="5" t="s">
        <v>240</v>
      </c>
      <c r="Q1363" s="5" t="s">
        <v>142</v>
      </c>
      <c r="R1363" s="5" t="s">
        <v>141</v>
      </c>
      <c r="S1363" s="5" t="s">
        <v>287</v>
      </c>
      <c r="T1363" s="5" t="s">
        <v>129</v>
      </c>
      <c r="U1363" s="5" t="s">
        <v>143</v>
      </c>
      <c r="V1363" s="5" t="s">
        <v>111</v>
      </c>
      <c r="W1363" s="5" t="s">
        <v>120</v>
      </c>
      <c r="X1363" s="5" t="s">
        <v>140</v>
      </c>
      <c r="Y1363" s="5" t="n">
        <v>1</v>
      </c>
      <c r="Z1363" s="5" t="n">
        <v>0</v>
      </c>
      <c r="AA1363" s="5" t="str">
        <f aca="false">IF(Y1363&gt;Z1363,"Win",IF(Y1363&lt;Z1363,"Loss","Draw"))</f>
        <v>Win</v>
      </c>
      <c r="AB1363" s="5" t="s">
        <v>98</v>
      </c>
      <c r="AC1363" s="5" t="s">
        <v>99</v>
      </c>
      <c r="AD1363" s="5" t="s">
        <v>242</v>
      </c>
      <c r="AE1363" s="5" t="s">
        <v>3524</v>
      </c>
      <c r="AF1363" s="5" t="str">
        <f aca="false">IF(AD1363&lt;AE1363,AD1363,AE1363)</f>
        <v>Arrows, Bandit, Battle Ram, Golden Knight, Mega Knight, Mother Witch, Ronin, Zappies</v>
      </c>
      <c r="AG1363" s="5" t="str">
        <f aca="false">IF(AD1363&lt;AE1363,AE1363,AD1363)</f>
        <v>Fire Spirit, Goblin Barrel, Ice Spirit, Inferno Tower, Magic Archer, Royal Delivery, Valkyrie, Wall Breakers</v>
      </c>
      <c r="AH1363" s="5" t="str">
        <f aca="false">IF(AD1363=AF1363,AA1363,IF(AA1363="Win","Loss",IF(AA1363="Loss","Win","Draw")))</f>
        <v>Win</v>
      </c>
      <c r="AI1363" s="5" t="s">
        <v>102</v>
      </c>
    </row>
    <row r="1364" customFormat="false" ht="15" hidden="false" customHeight="true" outlineLevel="0" collapsed="false">
      <c r="A1364" s="5" t="s">
        <v>3521</v>
      </c>
      <c r="B1364" s="5" t="n">
        <v>3</v>
      </c>
      <c r="C1364" s="5" t="s">
        <v>3458</v>
      </c>
      <c r="D1364" s="5" t="s">
        <v>3459</v>
      </c>
      <c r="E1364" s="5" t="s">
        <v>3082</v>
      </c>
      <c r="F1364" s="5" t="s">
        <v>3083</v>
      </c>
      <c r="G1364" s="5" t="s">
        <v>3525</v>
      </c>
      <c r="H1364" s="5" t="s">
        <v>81</v>
      </c>
      <c r="I1364" s="5" t="s">
        <v>128</v>
      </c>
      <c r="J1364" s="5" t="s">
        <v>145</v>
      </c>
      <c r="K1364" s="5" t="s">
        <v>375</v>
      </c>
      <c r="L1364" s="5" t="s">
        <v>87</v>
      </c>
      <c r="M1364" s="5" t="s">
        <v>135</v>
      </c>
      <c r="N1364" s="5" t="s">
        <v>336</v>
      </c>
      <c r="O1364" s="5" t="s">
        <v>113</v>
      </c>
      <c r="P1364" s="5" t="s">
        <v>226</v>
      </c>
      <c r="Q1364" s="5" t="s">
        <v>82</v>
      </c>
      <c r="R1364" s="5" t="s">
        <v>83</v>
      </c>
      <c r="S1364" s="5" t="s">
        <v>84</v>
      </c>
      <c r="T1364" s="5" t="s">
        <v>86</v>
      </c>
      <c r="U1364" s="5" t="s">
        <v>88</v>
      </c>
      <c r="V1364" s="5" t="s">
        <v>89</v>
      </c>
      <c r="W1364" s="5" t="s">
        <v>85</v>
      </c>
      <c r="X1364" s="5" t="s">
        <v>87</v>
      </c>
      <c r="Y1364" s="5" t="n">
        <v>0</v>
      </c>
      <c r="Z1364" s="5" t="n">
        <v>1</v>
      </c>
      <c r="AA1364" s="5" t="str">
        <f aca="false">IF(Y1364&gt;Z1364,"Win",IF(Y1364&lt;Z1364,"Loss","Draw"))</f>
        <v>Loss</v>
      </c>
      <c r="AB1364" s="5" t="s">
        <v>98</v>
      </c>
      <c r="AC1364" s="5" t="s">
        <v>99</v>
      </c>
      <c r="AD1364" s="5" t="s">
        <v>377</v>
      </c>
      <c r="AE1364" s="5" t="s">
        <v>100</v>
      </c>
      <c r="AF1364" s="5" t="str">
        <f aca="false">IF(AD1364&lt;AE1364,AD1364,AE1364)</f>
        <v>Archers, Berserker, Dark Prince, Giant Snowball, Goblin Demolisher, Goblin Hut, Graveyard, Poison</v>
      </c>
      <c r="AG1364" s="5" t="str">
        <f aca="false">IF(AD1364&lt;AE1364,AE1364,AD1364)</f>
        <v>Balloon, Berserker, Bomb Tower, Executioner, Knight, Miner, Tornado, Zap</v>
      </c>
      <c r="AH1364" s="5" t="str">
        <f aca="false">IF(AD1364=AF1364,AA1364,IF(AA1364="Win","Loss",IF(AA1364="Loss","Win","Draw")))</f>
        <v>Win</v>
      </c>
      <c r="AI1364" s="5" t="s">
        <v>102</v>
      </c>
    </row>
    <row r="1365" customFormat="false" ht="15" hidden="false" customHeight="true" outlineLevel="0" collapsed="false">
      <c r="A1365" s="7" t="s">
        <v>3526</v>
      </c>
      <c r="B1365" s="7" t="n">
        <v>1</v>
      </c>
      <c r="C1365" s="7" t="s">
        <v>3458</v>
      </c>
      <c r="D1365" s="7" t="s">
        <v>3459</v>
      </c>
      <c r="E1365" s="7" t="s">
        <v>3082</v>
      </c>
      <c r="F1365" s="7" t="s">
        <v>3083</v>
      </c>
      <c r="G1365" s="7" t="s">
        <v>3527</v>
      </c>
      <c r="H1365" s="7" t="s">
        <v>1394</v>
      </c>
      <c r="I1365" s="7" t="s">
        <v>107</v>
      </c>
      <c r="J1365" s="7" t="s">
        <v>128</v>
      </c>
      <c r="K1365" s="7" t="s">
        <v>84</v>
      </c>
      <c r="L1365" s="7" t="s">
        <v>88</v>
      </c>
      <c r="M1365" s="7" t="s">
        <v>130</v>
      </c>
      <c r="N1365" s="7" t="s">
        <v>111</v>
      </c>
      <c r="O1365" s="7" t="s">
        <v>97</v>
      </c>
      <c r="P1365" s="7" t="s">
        <v>144</v>
      </c>
      <c r="Q1365" s="7" t="s">
        <v>169</v>
      </c>
      <c r="R1365" s="7" t="s">
        <v>213</v>
      </c>
      <c r="S1365" s="7" t="s">
        <v>200</v>
      </c>
      <c r="T1365" s="7" t="s">
        <v>336</v>
      </c>
      <c r="U1365" s="7" t="s">
        <v>596</v>
      </c>
      <c r="V1365" s="7" t="s">
        <v>91</v>
      </c>
      <c r="W1365" s="7" t="s">
        <v>154</v>
      </c>
      <c r="X1365" s="7" t="s">
        <v>191</v>
      </c>
      <c r="Y1365" s="7" t="n">
        <v>1</v>
      </c>
      <c r="Z1365" s="7" t="n">
        <v>0</v>
      </c>
      <c r="AA1365" s="7" t="str">
        <f aca="false">IF(Y1365&gt;Z1365,"Win",IF(Y1365&lt;Z1365,"Loss","Draw"))</f>
        <v>Win</v>
      </c>
      <c r="AB1365" s="7" t="s">
        <v>99</v>
      </c>
      <c r="AC1365" s="7" t="s">
        <v>99</v>
      </c>
      <c r="AD1365" s="7" t="s">
        <v>448</v>
      </c>
      <c r="AE1365" s="7" t="s">
        <v>762</v>
      </c>
      <c r="AF1365" s="7" t="str">
        <f aca="false">IF(AD1365&lt;AE1365,AD1365,AE1365)</f>
        <v>Baby Dragon, Barbarian Barrel, Bowler, Electro Giant, Goblin Cage, Ice Wizard, Lightning, Tornado</v>
      </c>
      <c r="AG1365" s="7" t="str">
        <f aca="false">IF(AD1365&lt;AE1365,AE1365,AD1365)</f>
        <v>Bomber, Fire Spirit, Giant Snowball, Goblin Drill, Knight, Poison, Skeletons, Tesla</v>
      </c>
      <c r="AH1365" s="7" t="str">
        <f aca="false">IF(AD1365=AF1365,AA1365,IF(AA1365="Win","Loss",IF(AA1365="Loss","Win","Draw")))</f>
        <v>Loss</v>
      </c>
      <c r="AI1365" s="7" t="s">
        <v>102</v>
      </c>
    </row>
    <row r="1366" customFormat="false" ht="15" hidden="false" customHeight="true" outlineLevel="0" collapsed="false">
      <c r="A1366" s="7" t="s">
        <v>3526</v>
      </c>
      <c r="B1366" s="7" t="n">
        <v>2</v>
      </c>
      <c r="C1366" s="7" t="s">
        <v>3458</v>
      </c>
      <c r="D1366" s="7" t="s">
        <v>3459</v>
      </c>
      <c r="E1366" s="7" t="s">
        <v>3082</v>
      </c>
      <c r="F1366" s="7" t="s">
        <v>3083</v>
      </c>
      <c r="G1366" s="7" t="s">
        <v>3528</v>
      </c>
      <c r="H1366" s="7" t="s">
        <v>1394</v>
      </c>
      <c r="I1366" s="7" t="s">
        <v>90</v>
      </c>
      <c r="J1366" s="7" t="s">
        <v>181</v>
      </c>
      <c r="K1366" s="7" t="s">
        <v>96</v>
      </c>
      <c r="L1366" s="7" t="s">
        <v>92</v>
      </c>
      <c r="M1366" s="7" t="s">
        <v>167</v>
      </c>
      <c r="N1366" s="7" t="s">
        <v>94</v>
      </c>
      <c r="O1366" s="7" t="s">
        <v>93</v>
      </c>
      <c r="P1366" s="7" t="s">
        <v>95</v>
      </c>
      <c r="Q1366" s="7" t="s">
        <v>84</v>
      </c>
      <c r="R1366" s="7" t="s">
        <v>156</v>
      </c>
      <c r="S1366" s="7" t="s">
        <v>158</v>
      </c>
      <c r="T1366" s="7" t="s">
        <v>82</v>
      </c>
      <c r="U1366" s="7" t="s">
        <v>109</v>
      </c>
      <c r="V1366" s="7" t="s">
        <v>117</v>
      </c>
      <c r="W1366" s="7" t="s">
        <v>112</v>
      </c>
      <c r="X1366" s="7" t="s">
        <v>85</v>
      </c>
      <c r="Y1366" s="7" t="n">
        <v>1</v>
      </c>
      <c r="Z1366" s="7" t="n">
        <v>0</v>
      </c>
      <c r="AA1366" s="7" t="str">
        <f aca="false">IF(Y1366&gt;Z1366,"Win",IF(Y1366&lt;Z1366,"Loss","Draw"))</f>
        <v>Win</v>
      </c>
      <c r="AB1366" s="7" t="s">
        <v>99</v>
      </c>
      <c r="AC1366" s="7" t="s">
        <v>99</v>
      </c>
      <c r="AD1366" s="7" t="s">
        <v>955</v>
      </c>
      <c r="AE1366" s="7" t="s">
        <v>3529</v>
      </c>
      <c r="AF1366" s="7" t="str">
        <f aca="false">IF(AD1366&lt;AE1366,AD1366,AE1366)</f>
        <v>Archers, Arrows, Giant, Giant Snowball, Graveyard, Minions, Ronin, Witch</v>
      </c>
      <c r="AG1366" s="7" t="str">
        <f aca="false">IF(AD1366&lt;AE1366,AE1366,AD1366)</f>
        <v>Electro Spirit, Fireball, Fisherman, Hunter, Monk, Royal Ghost, Royal Giant, The Log</v>
      </c>
      <c r="AH1366" s="7" t="str">
        <f aca="false">IF(AD1366=AF1366,AA1366,IF(AA1366="Win","Loss",IF(AA1366="Loss","Win","Draw")))</f>
        <v>Loss</v>
      </c>
      <c r="AI1366" s="7" t="s">
        <v>102</v>
      </c>
    </row>
    <row r="1367" customFormat="false" ht="15" hidden="false" customHeight="true" outlineLevel="0" collapsed="false">
      <c r="A1367" s="7" t="s">
        <v>3526</v>
      </c>
      <c r="B1367" s="7" t="n">
        <v>3</v>
      </c>
      <c r="C1367" s="7" t="s">
        <v>3458</v>
      </c>
      <c r="D1367" s="7" t="s">
        <v>3459</v>
      </c>
      <c r="E1367" s="7" t="s">
        <v>3082</v>
      </c>
      <c r="F1367" s="7" t="s">
        <v>3083</v>
      </c>
      <c r="G1367" s="7" t="s">
        <v>3530</v>
      </c>
      <c r="H1367" s="7" t="s">
        <v>1394</v>
      </c>
      <c r="I1367" s="7" t="s">
        <v>210</v>
      </c>
      <c r="J1367" s="7" t="s">
        <v>213</v>
      </c>
      <c r="K1367" s="7" t="s">
        <v>199</v>
      </c>
      <c r="L1367" s="7" t="s">
        <v>182</v>
      </c>
      <c r="M1367" s="7" t="s">
        <v>147</v>
      </c>
      <c r="N1367" s="7" t="s">
        <v>227</v>
      </c>
      <c r="O1367" s="7" t="s">
        <v>112</v>
      </c>
      <c r="P1367" s="7" t="s">
        <v>135</v>
      </c>
      <c r="Q1367" s="7" t="s">
        <v>168</v>
      </c>
      <c r="R1367" s="7" t="s">
        <v>141</v>
      </c>
      <c r="S1367" s="7" t="s">
        <v>83</v>
      </c>
      <c r="T1367" s="7" t="s">
        <v>89</v>
      </c>
      <c r="U1367" s="7" t="s">
        <v>97</v>
      </c>
      <c r="V1367" s="7" t="s">
        <v>93</v>
      </c>
      <c r="W1367" s="7" t="s">
        <v>94</v>
      </c>
      <c r="X1367" s="7" t="s">
        <v>167</v>
      </c>
      <c r="Y1367" s="7" t="n">
        <v>0</v>
      </c>
      <c r="Z1367" s="7" t="n">
        <v>1</v>
      </c>
      <c r="AA1367" s="7" t="str">
        <f aca="false">IF(Y1367&gt;Z1367,"Win",IF(Y1367&lt;Z1367,"Loss","Draw"))</f>
        <v>Loss</v>
      </c>
      <c r="AB1367" s="7" t="s">
        <v>99</v>
      </c>
      <c r="AC1367" s="7" t="s">
        <v>99</v>
      </c>
      <c r="AD1367" s="7" t="s">
        <v>2073</v>
      </c>
      <c r="AE1367" s="7" t="s">
        <v>3531</v>
      </c>
      <c r="AF1367" s="7" t="str">
        <f aca="false">IF(AD1367&lt;AE1367,AD1367,AE1367)</f>
        <v>Arrows, Bowler, Golden Knight, Hog Rider, Mega Knight, Mother Witch, Spirit Empress, Zap</v>
      </c>
      <c r="AG1367" s="7" t="str">
        <f aca="false">IF(AD1367&lt;AE1367,AE1367,AD1367)</f>
        <v>Dark Prince, Electro Spirit, Fireball, Goblin Hut, Magic Archer, Royal Hogs, Skeletons, The Log</v>
      </c>
      <c r="AH1367" s="7" t="str">
        <f aca="false">IF(AD1367=AF1367,AA1367,IF(AA1367="Win","Loss",IF(AA1367="Loss","Win","Draw")))</f>
        <v>Loss</v>
      </c>
      <c r="AI1367" s="7" t="s">
        <v>102</v>
      </c>
    </row>
    <row r="1368" customFormat="false" ht="15" hidden="false" customHeight="true" outlineLevel="0" collapsed="false">
      <c r="A1368" s="7" t="s">
        <v>3532</v>
      </c>
      <c r="B1368" s="7" t="n">
        <v>1</v>
      </c>
      <c r="C1368" s="7" t="s">
        <v>3458</v>
      </c>
      <c r="D1368" s="7" t="s">
        <v>3459</v>
      </c>
      <c r="E1368" s="7" t="s">
        <v>3082</v>
      </c>
      <c r="F1368" s="7" t="s">
        <v>3083</v>
      </c>
      <c r="G1368" s="7" t="s">
        <v>3533</v>
      </c>
      <c r="H1368" s="7" t="s">
        <v>1394</v>
      </c>
      <c r="I1368" s="7" t="s">
        <v>169</v>
      </c>
      <c r="J1368" s="7" t="s">
        <v>213</v>
      </c>
      <c r="K1368" s="7" t="s">
        <v>200</v>
      </c>
      <c r="L1368" s="7" t="s">
        <v>596</v>
      </c>
      <c r="M1368" s="7" t="s">
        <v>154</v>
      </c>
      <c r="N1368" s="7" t="s">
        <v>191</v>
      </c>
      <c r="O1368" s="7" t="s">
        <v>336</v>
      </c>
      <c r="P1368" s="7" t="s">
        <v>91</v>
      </c>
      <c r="Q1368" s="7" t="s">
        <v>169</v>
      </c>
      <c r="R1368" s="7" t="s">
        <v>145</v>
      </c>
      <c r="S1368" s="7" t="s">
        <v>135</v>
      </c>
      <c r="T1368" s="7" t="s">
        <v>191</v>
      </c>
      <c r="U1368" s="7" t="s">
        <v>89</v>
      </c>
      <c r="V1368" s="7" t="s">
        <v>336</v>
      </c>
      <c r="W1368" s="7" t="s">
        <v>327</v>
      </c>
      <c r="X1368" s="7" t="s">
        <v>226</v>
      </c>
      <c r="Y1368" s="7" t="n">
        <v>0</v>
      </c>
      <c r="Z1368" s="7" t="n">
        <v>3</v>
      </c>
      <c r="AA1368" s="7" t="str">
        <f aca="false">IF(Y1368&gt;Z1368,"Win",IF(Y1368&lt;Z1368,"Loss","Draw"))</f>
        <v>Loss</v>
      </c>
      <c r="AB1368" s="7" t="s">
        <v>99</v>
      </c>
      <c r="AC1368" s="7" t="s">
        <v>99</v>
      </c>
      <c r="AD1368" s="7" t="s">
        <v>762</v>
      </c>
      <c r="AE1368" s="7" t="s">
        <v>3090</v>
      </c>
      <c r="AF1368" s="7" t="str">
        <f aca="false">IF(AD1368&lt;AE1368,AD1368,AE1368)</f>
        <v>Baby Dragon, Balloon, Giant Skeleton, Goblin Hut, Ice Wizard, Miner, Tornado, Zap</v>
      </c>
      <c r="AG1368" s="7" t="str">
        <f aca="false">IF(AD1368&lt;AE1368,AE1368,AD1368)</f>
        <v>Baby Dragon, Barbarian Barrel, Bowler, Electro Giant, Goblin Cage, Ice Wizard, Lightning, Tornado</v>
      </c>
      <c r="AH1368" s="7" t="str">
        <f aca="false">IF(AD1368=AF1368,AA1368,IF(AA1368="Win","Loss",IF(AA1368="Loss","Win","Draw")))</f>
        <v>Win</v>
      </c>
      <c r="AI1368" s="7" t="s">
        <v>102</v>
      </c>
    </row>
    <row r="1369" customFormat="false" ht="15" hidden="false" customHeight="true" outlineLevel="0" collapsed="false">
      <c r="A1369" s="7" t="s">
        <v>3532</v>
      </c>
      <c r="B1369" s="7" t="n">
        <v>2</v>
      </c>
      <c r="C1369" s="7" t="s">
        <v>3458</v>
      </c>
      <c r="D1369" s="7" t="s">
        <v>3459</v>
      </c>
      <c r="E1369" s="7" t="s">
        <v>3082</v>
      </c>
      <c r="F1369" s="7" t="s">
        <v>3083</v>
      </c>
      <c r="G1369" s="7" t="s">
        <v>3534</v>
      </c>
      <c r="H1369" s="7" t="s">
        <v>1394</v>
      </c>
      <c r="I1369" s="7" t="s">
        <v>140</v>
      </c>
      <c r="J1369" s="7" t="s">
        <v>141</v>
      </c>
      <c r="K1369" s="7" t="s">
        <v>225</v>
      </c>
      <c r="L1369" s="7" t="s">
        <v>113</v>
      </c>
      <c r="M1369" s="7" t="s">
        <v>111</v>
      </c>
      <c r="N1369" s="7" t="s">
        <v>87</v>
      </c>
      <c r="O1369" s="7" t="s">
        <v>120</v>
      </c>
      <c r="P1369" s="7" t="s">
        <v>226</v>
      </c>
      <c r="Q1369" s="7" t="s">
        <v>90</v>
      </c>
      <c r="R1369" s="7" t="s">
        <v>181</v>
      </c>
      <c r="S1369" s="7" t="s">
        <v>96</v>
      </c>
      <c r="T1369" s="7" t="s">
        <v>94</v>
      </c>
      <c r="U1369" s="7" t="s">
        <v>97</v>
      </c>
      <c r="V1369" s="7" t="s">
        <v>93</v>
      </c>
      <c r="W1369" s="7" t="s">
        <v>95</v>
      </c>
      <c r="X1369" s="7" t="s">
        <v>91</v>
      </c>
      <c r="Y1369" s="7" t="n">
        <v>1</v>
      </c>
      <c r="Z1369" s="7" t="n">
        <v>0</v>
      </c>
      <c r="AA1369" s="7" t="str">
        <f aca="false">IF(Y1369&gt;Z1369,"Win",IF(Y1369&lt;Z1369,"Loss","Draw"))</f>
        <v>Win</v>
      </c>
      <c r="AB1369" s="7" t="s">
        <v>99</v>
      </c>
      <c r="AC1369" s="7" t="s">
        <v>99</v>
      </c>
      <c r="AD1369" s="7" t="s">
        <v>228</v>
      </c>
      <c r="AE1369" s="7" t="s">
        <v>765</v>
      </c>
      <c r="AF1369" s="7" t="str">
        <f aca="false">IF(AD1369&lt;AE1369,AD1369,AE1369)</f>
        <v>Barbarian Barrel, Electro Spirit, Fireball, Fisherman, Hunter, Monk, Royal Giant, Skeletons</v>
      </c>
      <c r="AG1369" s="7" t="str">
        <f aca="false">IF(AD1369&lt;AE1369,AE1369,AD1369)</f>
        <v>Bats, Berserker, Bomb Tower, Fire Spirit, Magic Archer, Miner, Royal Delivery, Wall Breakers</v>
      </c>
      <c r="AH1369" s="7" t="str">
        <f aca="false">IF(AD1369=AF1369,AA1369,IF(AA1369="Win","Loss",IF(AA1369="Loss","Win","Draw")))</f>
        <v>Loss</v>
      </c>
      <c r="AI1369" s="7" t="s">
        <v>102</v>
      </c>
    </row>
    <row r="1370" customFormat="false" ht="15" hidden="false" customHeight="true" outlineLevel="0" collapsed="false">
      <c r="A1370" s="7" t="s">
        <v>3532</v>
      </c>
      <c r="B1370" s="7" t="n">
        <v>3</v>
      </c>
      <c r="C1370" s="7" t="s">
        <v>3458</v>
      </c>
      <c r="D1370" s="7" t="s">
        <v>3459</v>
      </c>
      <c r="E1370" s="7" t="s">
        <v>3082</v>
      </c>
      <c r="F1370" s="7" t="s">
        <v>3083</v>
      </c>
      <c r="G1370" s="7" t="s">
        <v>3535</v>
      </c>
      <c r="H1370" s="7" t="s">
        <v>81</v>
      </c>
      <c r="I1370" s="7" t="s">
        <v>210</v>
      </c>
      <c r="J1370" s="7" t="s">
        <v>199</v>
      </c>
      <c r="K1370" s="7" t="s">
        <v>239</v>
      </c>
      <c r="L1370" s="7" t="s">
        <v>202</v>
      </c>
      <c r="M1370" s="7" t="s">
        <v>227</v>
      </c>
      <c r="N1370" s="7" t="s">
        <v>112</v>
      </c>
      <c r="O1370" s="7" t="s">
        <v>109</v>
      </c>
      <c r="P1370" s="7" t="s">
        <v>240</v>
      </c>
      <c r="Q1370" s="7" t="s">
        <v>210</v>
      </c>
      <c r="R1370" s="7" t="s">
        <v>199</v>
      </c>
      <c r="S1370" s="7" t="s">
        <v>132</v>
      </c>
      <c r="T1370" s="7" t="s">
        <v>393</v>
      </c>
      <c r="U1370" s="7" t="s">
        <v>117</v>
      </c>
      <c r="V1370" s="7" t="s">
        <v>112</v>
      </c>
      <c r="W1370" s="7" t="s">
        <v>183</v>
      </c>
      <c r="X1370" s="7" t="s">
        <v>182</v>
      </c>
      <c r="Y1370" s="7" t="n">
        <v>1</v>
      </c>
      <c r="Z1370" s="7" t="n">
        <v>0</v>
      </c>
      <c r="AA1370" s="7" t="str">
        <f aca="false">IF(Y1370&gt;Z1370,"Win",IF(Y1370&lt;Z1370,"Loss","Draw"))</f>
        <v>Win</v>
      </c>
      <c r="AB1370" s="7" t="s">
        <v>99</v>
      </c>
      <c r="AC1370" s="7" t="s">
        <v>99</v>
      </c>
      <c r="AD1370" s="7" t="s">
        <v>242</v>
      </c>
      <c r="AE1370" s="7" t="s">
        <v>3536</v>
      </c>
      <c r="AF1370" s="7" t="str">
        <f aca="false">IF(AD1370&lt;AE1370,AD1370,AE1370)</f>
        <v>Arrows, Bandit, Battle Ram, Golden Knight, Mega Knight, Mother Witch, Ronin, Zappies</v>
      </c>
      <c r="AG1370" s="7" t="str">
        <f aca="false">IF(AD1370&lt;AE1370,AE1370,AD1370)</f>
        <v>Arrows, Earthquake, Electro Wizard, Golden Knight, Hog Rider, Lumberjack, Mega Knight, Minions</v>
      </c>
      <c r="AH1370" s="7" t="str">
        <f aca="false">IF(AD1370=AF1370,AA1370,IF(AA1370="Win","Loss",IF(AA1370="Loss","Win","Draw")))</f>
        <v>Win</v>
      </c>
      <c r="AI1370" s="7" t="s">
        <v>102</v>
      </c>
    </row>
    <row r="1371" customFormat="false" ht="15" hidden="false" customHeight="true" outlineLevel="0" collapsed="false">
      <c r="A1371" s="7" t="s">
        <v>3537</v>
      </c>
      <c r="B1371" s="7" t="n">
        <v>1</v>
      </c>
      <c r="C1371" s="7" t="s">
        <v>3458</v>
      </c>
      <c r="D1371" s="7" t="s">
        <v>3459</v>
      </c>
      <c r="E1371" s="7" t="s">
        <v>3082</v>
      </c>
      <c r="F1371" s="7" t="s">
        <v>3083</v>
      </c>
      <c r="G1371" s="7" t="s">
        <v>3538</v>
      </c>
      <c r="H1371" s="7" t="s">
        <v>1394</v>
      </c>
      <c r="I1371" s="7" t="s">
        <v>140</v>
      </c>
      <c r="J1371" s="7" t="s">
        <v>83</v>
      </c>
      <c r="K1371" s="7" t="s">
        <v>142</v>
      </c>
      <c r="L1371" s="7" t="s">
        <v>176</v>
      </c>
      <c r="M1371" s="7" t="s">
        <v>111</v>
      </c>
      <c r="N1371" s="7" t="s">
        <v>97</v>
      </c>
      <c r="O1371" s="7" t="s">
        <v>120</v>
      </c>
      <c r="P1371" s="7" t="s">
        <v>113</v>
      </c>
      <c r="Q1371" s="7" t="s">
        <v>239</v>
      </c>
      <c r="R1371" s="7" t="s">
        <v>180</v>
      </c>
      <c r="S1371" s="7" t="s">
        <v>92</v>
      </c>
      <c r="T1371" s="7" t="s">
        <v>327</v>
      </c>
      <c r="U1371" s="7" t="s">
        <v>227</v>
      </c>
      <c r="V1371" s="7" t="s">
        <v>257</v>
      </c>
      <c r="W1371" s="7" t="s">
        <v>202</v>
      </c>
      <c r="X1371" s="7" t="s">
        <v>91</v>
      </c>
      <c r="Y1371" s="7" t="n">
        <v>0</v>
      </c>
      <c r="Z1371" s="7" t="n">
        <v>1</v>
      </c>
      <c r="AA1371" s="7" t="str">
        <f aca="false">IF(Y1371&gt;Z1371,"Win",IF(Y1371&lt;Z1371,"Loss","Draw"))</f>
        <v>Loss</v>
      </c>
      <c r="AB1371" s="7" t="s">
        <v>99</v>
      </c>
      <c r="AC1371" s="7" t="s">
        <v>99</v>
      </c>
      <c r="AD1371" s="7" t="s">
        <v>1155</v>
      </c>
      <c r="AE1371" s="7" t="s">
        <v>614</v>
      </c>
      <c r="AF1371" s="7" t="str">
        <f aca="false">IF(AD1371&lt;AE1371,AD1371,AE1371)</f>
        <v>Barbarian Barrel, Battle Ram, Giant Skeleton, Mother Witch, Royal Ghost, Vines, Wizard, Zappies</v>
      </c>
      <c r="AG1371" s="7" t="str">
        <f aca="false">IF(AD1371&lt;AE1371,AE1371,AD1371)</f>
        <v>Bomb Tower, Dark Prince, Dart Goblin, Fire Spirit, Goblin Barrel, Royal Delivery, Skeletons, Wall Breakers</v>
      </c>
      <c r="AH1371" s="7" t="str">
        <f aca="false">IF(AD1371=AF1371,AA1371,IF(AA1371="Win","Loss",IF(AA1371="Loss","Win","Draw")))</f>
        <v>Win</v>
      </c>
      <c r="AI1371" s="7" t="s">
        <v>102</v>
      </c>
    </row>
    <row r="1372" customFormat="false" ht="15" hidden="false" customHeight="true" outlineLevel="0" collapsed="false">
      <c r="A1372" s="7" t="s">
        <v>3537</v>
      </c>
      <c r="B1372" s="7" t="n">
        <v>2</v>
      </c>
      <c r="C1372" s="7" t="s">
        <v>3458</v>
      </c>
      <c r="D1372" s="7" t="s">
        <v>3459</v>
      </c>
      <c r="E1372" s="7" t="s">
        <v>3082</v>
      </c>
      <c r="F1372" s="7" t="s">
        <v>3083</v>
      </c>
      <c r="G1372" s="7" t="s">
        <v>3539</v>
      </c>
      <c r="H1372" s="7" t="s">
        <v>1394</v>
      </c>
      <c r="I1372" s="7" t="s">
        <v>180</v>
      </c>
      <c r="J1372" s="7" t="s">
        <v>115</v>
      </c>
      <c r="K1372" s="7" t="s">
        <v>144</v>
      </c>
      <c r="L1372" s="7" t="s">
        <v>182</v>
      </c>
      <c r="M1372" s="7" t="s">
        <v>109</v>
      </c>
      <c r="N1372" s="7" t="s">
        <v>154</v>
      </c>
      <c r="O1372" s="7" t="s">
        <v>143</v>
      </c>
      <c r="P1372" s="7" t="s">
        <v>167</v>
      </c>
      <c r="Q1372" s="7" t="s">
        <v>169</v>
      </c>
      <c r="R1372" s="7" t="s">
        <v>213</v>
      </c>
      <c r="S1372" s="7" t="s">
        <v>199</v>
      </c>
      <c r="T1372" s="7" t="s">
        <v>336</v>
      </c>
      <c r="U1372" s="7" t="s">
        <v>596</v>
      </c>
      <c r="V1372" s="7" t="s">
        <v>200</v>
      </c>
      <c r="W1372" s="7" t="s">
        <v>154</v>
      </c>
      <c r="X1372" s="7" t="s">
        <v>130</v>
      </c>
      <c r="Y1372" s="7" t="n">
        <v>0</v>
      </c>
      <c r="Z1372" s="7" t="n">
        <v>1</v>
      </c>
      <c r="AA1372" s="7" t="str">
        <f aca="false">IF(Y1372&gt;Z1372,"Win",IF(Y1372&lt;Z1372,"Loss","Draw"))</f>
        <v>Loss</v>
      </c>
      <c r="AB1372" s="7" t="s">
        <v>99</v>
      </c>
      <c r="AC1372" s="7" t="s">
        <v>99</v>
      </c>
      <c r="AD1372" s="7" t="s">
        <v>3540</v>
      </c>
      <c r="AE1372" s="7" t="s">
        <v>1558</v>
      </c>
      <c r="AF1372" s="7" t="str">
        <f aca="false">IF(AD1372&lt;AE1372,AD1372,AE1372)</f>
        <v>Baby Dragon, Bomber, Bowler, Electro Giant, Goblin Cage, Golden Knight, Lightning, Tornado</v>
      </c>
      <c r="AG1372" s="7" t="str">
        <f aca="false">IF(AD1372&lt;AE1372,AE1372,AD1372)</f>
        <v>Goblins, Hog Rider, Ice Spirit, Lightning, Ronin, Tesla, The Log, Wizard</v>
      </c>
      <c r="AH1372" s="7" t="str">
        <f aca="false">IF(AD1372=AF1372,AA1372,IF(AA1372="Win","Loss",IF(AA1372="Loss","Win","Draw")))</f>
        <v>Win</v>
      </c>
      <c r="AI1372" s="7" t="s">
        <v>102</v>
      </c>
    </row>
    <row r="1373" customFormat="false" ht="15" hidden="false" customHeight="true" outlineLevel="0" collapsed="false">
      <c r="A1373" s="7" t="s">
        <v>3537</v>
      </c>
      <c r="B1373" s="7" t="n">
        <v>3</v>
      </c>
      <c r="C1373" s="7" t="s">
        <v>3458</v>
      </c>
      <c r="D1373" s="7" t="s">
        <v>3459</v>
      </c>
      <c r="E1373" s="7" t="s">
        <v>3082</v>
      </c>
      <c r="F1373" s="7" t="s">
        <v>3083</v>
      </c>
      <c r="G1373" s="7" t="s">
        <v>3541</v>
      </c>
      <c r="H1373" s="7" t="s">
        <v>1394</v>
      </c>
      <c r="I1373" s="7" t="s">
        <v>82</v>
      </c>
      <c r="J1373" s="7" t="s">
        <v>181</v>
      </c>
      <c r="K1373" s="7" t="s">
        <v>168</v>
      </c>
      <c r="L1373" s="7" t="s">
        <v>146</v>
      </c>
      <c r="M1373" s="7" t="s">
        <v>93</v>
      </c>
      <c r="N1373" s="7" t="s">
        <v>89</v>
      </c>
      <c r="O1373" s="7" t="s">
        <v>94</v>
      </c>
      <c r="P1373" s="7" t="s">
        <v>91</v>
      </c>
      <c r="Q1373" s="7" t="s">
        <v>114</v>
      </c>
      <c r="R1373" s="7" t="s">
        <v>115</v>
      </c>
      <c r="S1373" s="7" t="s">
        <v>116</v>
      </c>
      <c r="T1373" s="7" t="s">
        <v>119</v>
      </c>
      <c r="U1373" s="7" t="s">
        <v>94</v>
      </c>
      <c r="V1373" s="7" t="s">
        <v>117</v>
      </c>
      <c r="W1373" s="7" t="s">
        <v>118</v>
      </c>
      <c r="X1373" s="7" t="s">
        <v>93</v>
      </c>
      <c r="Y1373" s="7" t="n">
        <v>1</v>
      </c>
      <c r="Z1373" s="7" t="n">
        <v>0</v>
      </c>
      <c r="AA1373" s="7" t="str">
        <f aca="false">IF(Y1373&gt;Z1373,"Win",IF(Y1373&lt;Z1373,"Loss","Draw"))</f>
        <v>Win</v>
      </c>
      <c r="AB1373" s="7" t="s">
        <v>99</v>
      </c>
      <c r="AC1373" s="7" t="s">
        <v>99</v>
      </c>
      <c r="AD1373" s="7" t="s">
        <v>1311</v>
      </c>
      <c r="AE1373" s="7" t="s">
        <v>307</v>
      </c>
      <c r="AF1373" s="7" t="str">
        <f aca="false">IF(AD1373&lt;AE1373,AD1373,AE1373)</f>
        <v>Archers, Barbarian Barrel, Electro Spirit, Fireball, Goblin Hut, Monk, Royal Hogs, Skeleton Dragons</v>
      </c>
      <c r="AG1373" s="7" t="str">
        <f aca="false">IF(AD1373&lt;AE1373,AE1373,AD1373)</f>
        <v>Cannon Cart, Electro Spirit, Fireball, Goblins, Minions, Mortar, Rascals, Skeleton Barrel</v>
      </c>
      <c r="AH1373" s="7" t="str">
        <f aca="false">IF(AD1373=AF1373,AA1373,IF(AA1373="Win","Loss",IF(AA1373="Loss","Win","Draw")))</f>
        <v>Win</v>
      </c>
      <c r="AI1373" s="7" t="s">
        <v>102</v>
      </c>
    </row>
    <row r="1374" customFormat="false" ht="15" hidden="false" customHeight="true" outlineLevel="0" collapsed="false">
      <c r="A1374" s="7" t="s">
        <v>3542</v>
      </c>
      <c r="B1374" s="7" t="n">
        <v>1</v>
      </c>
      <c r="C1374" s="7" t="s">
        <v>3458</v>
      </c>
      <c r="D1374" s="7" t="s">
        <v>3459</v>
      </c>
      <c r="E1374" s="7" t="s">
        <v>3082</v>
      </c>
      <c r="F1374" s="7" t="s">
        <v>3083</v>
      </c>
      <c r="G1374" s="7" t="s">
        <v>3543</v>
      </c>
      <c r="H1374" s="7" t="s">
        <v>1394</v>
      </c>
      <c r="I1374" s="7" t="s">
        <v>287</v>
      </c>
      <c r="J1374" s="7" t="s">
        <v>149</v>
      </c>
      <c r="K1374" s="7" t="s">
        <v>135</v>
      </c>
      <c r="L1374" s="7" t="s">
        <v>148</v>
      </c>
      <c r="M1374" s="7" t="s">
        <v>147</v>
      </c>
      <c r="N1374" s="7" t="s">
        <v>87</v>
      </c>
      <c r="O1374" s="7" t="s">
        <v>94</v>
      </c>
      <c r="P1374" s="7" t="s">
        <v>146</v>
      </c>
      <c r="Q1374" s="7" t="s">
        <v>176</v>
      </c>
      <c r="R1374" s="7" t="s">
        <v>115</v>
      </c>
      <c r="S1374" s="7" t="s">
        <v>142</v>
      </c>
      <c r="T1374" s="7" t="s">
        <v>109</v>
      </c>
      <c r="U1374" s="7" t="s">
        <v>140</v>
      </c>
      <c r="V1374" s="7" t="s">
        <v>170</v>
      </c>
      <c r="W1374" s="7" t="s">
        <v>167</v>
      </c>
      <c r="X1374" s="7" t="s">
        <v>143</v>
      </c>
      <c r="Y1374" s="7" t="n">
        <v>3</v>
      </c>
      <c r="Z1374" s="7" t="n">
        <v>2</v>
      </c>
      <c r="AA1374" s="7" t="str">
        <f aca="false">IF(Y1374&gt;Z1374,"Win",IF(Y1374&lt;Z1374,"Loss","Draw"))</f>
        <v>Win</v>
      </c>
      <c r="AB1374" s="7" t="s">
        <v>99</v>
      </c>
      <c r="AC1374" s="7" t="s">
        <v>99</v>
      </c>
      <c r="AD1374" s="7" t="s">
        <v>726</v>
      </c>
      <c r="AE1374" s="7" t="s">
        <v>3544</v>
      </c>
      <c r="AF1374" s="7" t="str">
        <f aca="false">IF(AD1374&lt;AE1374,AD1374,AE1374)</f>
        <v>Berserker, Fireball, Lava Hound, Skeleton Dragons, Spirit Empress, Tombstone, Valkyrie, Zap</v>
      </c>
      <c r="AG1374" s="7" t="str">
        <f aca="false">IF(AD1374&lt;AE1374,AE1374,AD1374)</f>
        <v>Cannon, Dart Goblin, Goblin Barrel, Goblins, Ice Spirit, Ronin, The Log, Wall Breakers</v>
      </c>
      <c r="AH1374" s="7" t="str">
        <f aca="false">IF(AD1374=AF1374,AA1374,IF(AA1374="Win","Loss",IF(AA1374="Loss","Win","Draw")))</f>
        <v>Win</v>
      </c>
      <c r="AI1374" s="7" t="s">
        <v>102</v>
      </c>
    </row>
    <row r="1375" customFormat="false" ht="15" hidden="false" customHeight="true" outlineLevel="0" collapsed="false">
      <c r="A1375" s="7" t="s">
        <v>3542</v>
      </c>
      <c r="B1375" s="7" t="n">
        <v>2</v>
      </c>
      <c r="C1375" s="7" t="s">
        <v>3458</v>
      </c>
      <c r="D1375" s="7" t="s">
        <v>3459</v>
      </c>
      <c r="E1375" s="7" t="s">
        <v>3082</v>
      </c>
      <c r="F1375" s="7" t="s">
        <v>3083</v>
      </c>
      <c r="G1375" s="7" t="s">
        <v>3545</v>
      </c>
      <c r="H1375" s="7" t="s">
        <v>81</v>
      </c>
      <c r="I1375" s="7" t="s">
        <v>168</v>
      </c>
      <c r="J1375" s="7" t="s">
        <v>83</v>
      </c>
      <c r="K1375" s="7" t="s">
        <v>169</v>
      </c>
      <c r="L1375" s="7" t="s">
        <v>154</v>
      </c>
      <c r="M1375" s="7" t="s">
        <v>93</v>
      </c>
      <c r="N1375" s="7" t="s">
        <v>97</v>
      </c>
      <c r="O1375" s="7" t="s">
        <v>167</v>
      </c>
      <c r="P1375" s="7" t="s">
        <v>170</v>
      </c>
      <c r="Q1375" s="7" t="s">
        <v>82</v>
      </c>
      <c r="R1375" s="7" t="s">
        <v>181</v>
      </c>
      <c r="S1375" s="7" t="s">
        <v>168</v>
      </c>
      <c r="T1375" s="7" t="s">
        <v>146</v>
      </c>
      <c r="U1375" s="7" t="s">
        <v>93</v>
      </c>
      <c r="V1375" s="7" t="s">
        <v>89</v>
      </c>
      <c r="W1375" s="7" t="s">
        <v>94</v>
      </c>
      <c r="X1375" s="7" t="s">
        <v>91</v>
      </c>
      <c r="Y1375" s="7" t="n">
        <v>1</v>
      </c>
      <c r="Z1375" s="7" t="n">
        <v>0</v>
      </c>
      <c r="AA1375" s="7" t="str">
        <f aca="false">IF(Y1375&gt;Z1375,"Win",IF(Y1375&lt;Z1375,"Loss","Draw"))</f>
        <v>Win</v>
      </c>
      <c r="AB1375" s="7" t="s">
        <v>99</v>
      </c>
      <c r="AC1375" s="7" t="s">
        <v>99</v>
      </c>
      <c r="AD1375" s="7" t="s">
        <v>172</v>
      </c>
      <c r="AE1375" s="7" t="s">
        <v>1311</v>
      </c>
      <c r="AF1375" s="7" t="str">
        <f aca="false">IF(AD1375&lt;AE1375,AD1375,AE1375)</f>
        <v>Archers, Barbarian Barrel, Electro Spirit, Fireball, Goblin Hut, Monk, Royal Hogs, Skeleton Dragons</v>
      </c>
      <c r="AG1375" s="7" t="str">
        <f aca="false">IF(AD1375&lt;AE1375,AE1375,AD1375)</f>
        <v>Baby Dragon, Cannon, Dark Prince, Electro Spirit, Lightning, Royal Hogs, Skeletons, The Log</v>
      </c>
      <c r="AH1375" s="7" t="str">
        <f aca="false">IF(AD1375=AF1375,AA1375,IF(AA1375="Win","Loss",IF(AA1375="Loss","Win","Draw")))</f>
        <v>Loss</v>
      </c>
      <c r="AI1375" s="7" t="s">
        <v>102</v>
      </c>
    </row>
    <row r="1376" customFormat="false" ht="15" hidden="false" customHeight="true" outlineLevel="0" collapsed="false">
      <c r="A1376" s="7" t="s">
        <v>3542</v>
      </c>
      <c r="B1376" s="7" t="n">
        <v>3</v>
      </c>
      <c r="C1376" s="7" t="s">
        <v>3458</v>
      </c>
      <c r="D1376" s="7" t="s">
        <v>3459</v>
      </c>
      <c r="E1376" s="7" t="s">
        <v>3082</v>
      </c>
      <c r="F1376" s="7" t="s">
        <v>3083</v>
      </c>
      <c r="G1376" s="7" t="s">
        <v>3546</v>
      </c>
      <c r="H1376" s="7" t="s">
        <v>81</v>
      </c>
      <c r="I1376" s="7" t="s">
        <v>84</v>
      </c>
      <c r="J1376" s="7" t="s">
        <v>115</v>
      </c>
      <c r="K1376" s="7" t="s">
        <v>107</v>
      </c>
      <c r="L1376" s="7" t="s">
        <v>144</v>
      </c>
      <c r="M1376" s="7" t="s">
        <v>111</v>
      </c>
      <c r="N1376" s="7" t="s">
        <v>130</v>
      </c>
      <c r="O1376" s="7" t="s">
        <v>109</v>
      </c>
      <c r="P1376" s="7" t="s">
        <v>88</v>
      </c>
      <c r="Q1376" s="7" t="s">
        <v>169</v>
      </c>
      <c r="R1376" s="7" t="s">
        <v>199</v>
      </c>
      <c r="S1376" s="7" t="s">
        <v>200</v>
      </c>
      <c r="T1376" s="7" t="s">
        <v>336</v>
      </c>
      <c r="U1376" s="7" t="s">
        <v>136</v>
      </c>
      <c r="V1376" s="7" t="s">
        <v>154</v>
      </c>
      <c r="W1376" s="7" t="s">
        <v>191</v>
      </c>
      <c r="X1376" s="7" t="s">
        <v>130</v>
      </c>
      <c r="Y1376" s="7" t="n">
        <v>1</v>
      </c>
      <c r="Z1376" s="7" t="n">
        <v>0</v>
      </c>
      <c r="AA1376" s="7" t="str">
        <f aca="false">IF(Y1376&gt;Z1376,"Win",IF(Y1376&lt;Z1376,"Loss","Draw"))</f>
        <v>Win</v>
      </c>
      <c r="AB1376" s="7" t="s">
        <v>99</v>
      </c>
      <c r="AC1376" s="7" t="s">
        <v>99</v>
      </c>
      <c r="AD1376" s="7" t="s">
        <v>315</v>
      </c>
      <c r="AE1376" s="7" t="s">
        <v>795</v>
      </c>
      <c r="AF1376" s="7" t="str">
        <f aca="false">IF(AD1376&lt;AE1376,AD1376,AE1376)</f>
        <v>Baby Dragon, Bomber, Goblin Cage, Golden Knight, Golem, Ice Wizard, Lightning, Tornado</v>
      </c>
      <c r="AG1376" s="7" t="str">
        <f aca="false">IF(AD1376&lt;AE1376,AE1376,AD1376)</f>
        <v>Bomber, Fire Spirit, Giant Snowball, Goblin Drill, Goblins, Poison, Ronin, Tesla</v>
      </c>
      <c r="AH1376" s="7" t="str">
        <f aca="false">IF(AD1376=AF1376,AA1376,IF(AA1376="Win","Loss",IF(AA1376="Loss","Win","Draw")))</f>
        <v>Loss</v>
      </c>
      <c r="AI1376" s="7" t="s">
        <v>102</v>
      </c>
    </row>
    <row r="1377" customFormat="false" ht="16.5" hidden="false" customHeight="true" outlineLevel="0" collapsed="false">
      <c r="A1377" s="5" t="s">
        <v>3547</v>
      </c>
      <c r="B1377" s="5" t="n">
        <v>1</v>
      </c>
      <c r="C1377" s="5" t="s">
        <v>3458</v>
      </c>
      <c r="D1377" s="5" t="s">
        <v>3459</v>
      </c>
      <c r="E1377" s="6" t="s">
        <v>3548</v>
      </c>
      <c r="F1377" s="5" t="s">
        <v>3549</v>
      </c>
      <c r="G1377" s="5" t="s">
        <v>127</v>
      </c>
      <c r="H1377" s="5" t="s">
        <v>1394</v>
      </c>
      <c r="I1377" s="5" t="s">
        <v>84</v>
      </c>
      <c r="J1377" s="5" t="s">
        <v>128</v>
      </c>
      <c r="K1377" s="5" t="s">
        <v>107</v>
      </c>
      <c r="L1377" s="5" t="s">
        <v>97</v>
      </c>
      <c r="M1377" s="5" t="s">
        <v>144</v>
      </c>
      <c r="N1377" s="5" t="s">
        <v>88</v>
      </c>
      <c r="O1377" s="5" t="s">
        <v>86</v>
      </c>
      <c r="P1377" s="5" t="s">
        <v>111</v>
      </c>
      <c r="Q1377" s="5" t="s">
        <v>107</v>
      </c>
      <c r="R1377" s="5" t="s">
        <v>128</v>
      </c>
      <c r="S1377" s="5" t="s">
        <v>84</v>
      </c>
      <c r="T1377" s="5" t="s">
        <v>130</v>
      </c>
      <c r="U1377" s="5" t="s">
        <v>111</v>
      </c>
      <c r="V1377" s="5" t="s">
        <v>144</v>
      </c>
      <c r="W1377" s="5" t="s">
        <v>88</v>
      </c>
      <c r="X1377" s="5" t="s">
        <v>97</v>
      </c>
      <c r="Y1377" s="5" t="n">
        <v>1</v>
      </c>
      <c r="Z1377" s="5" t="n">
        <v>0</v>
      </c>
      <c r="AA1377" s="5" t="str">
        <f aca="false">IF(Y1377&gt;Z1377,"Win",IF(Y1377&lt;Z1377,"Loss","Draw"))</f>
        <v>Win</v>
      </c>
      <c r="AB1377" s="5" t="s">
        <v>98</v>
      </c>
      <c r="AC1377" s="5" t="s">
        <v>99</v>
      </c>
      <c r="AD1377" s="5" t="s">
        <v>277</v>
      </c>
      <c r="AE1377" s="5" t="s">
        <v>448</v>
      </c>
      <c r="AF1377" s="5" t="str">
        <f aca="false">IF(AD1377&lt;AE1377,AD1377,AE1377)</f>
        <v>Bomber, Fire Spirit, Giant Snowball, Goblin Drill, Knight, Poison, Skeletons, Tesla</v>
      </c>
      <c r="AG1377" s="5" t="str">
        <f aca="false">IF(AD1377&lt;AE1377,AE1377,AD1377)</f>
        <v>Fire Spirit, Giant Snowball, Goblin Demolisher, Goblin Drill, Knight, Poison, Skeletons, Tesla</v>
      </c>
      <c r="AH1377" s="5" t="str">
        <f aca="false">IF(AD1377=AF1377,AA1377,IF(AA1377="Win","Loss",IF(AA1377="Loss","Win","Draw")))</f>
        <v>Loss</v>
      </c>
      <c r="AI1377" s="5" t="s">
        <v>123</v>
      </c>
    </row>
    <row r="1378" customFormat="false" ht="16.5" hidden="false" customHeight="true" outlineLevel="0" collapsed="false">
      <c r="A1378" s="5" t="s">
        <v>3547</v>
      </c>
      <c r="B1378" s="5" t="n">
        <v>2</v>
      </c>
      <c r="C1378" s="5" t="s">
        <v>3458</v>
      </c>
      <c r="D1378" s="5" t="s">
        <v>3459</v>
      </c>
      <c r="E1378" s="6" t="s">
        <v>3548</v>
      </c>
      <c r="F1378" s="5" t="s">
        <v>3549</v>
      </c>
      <c r="G1378" s="5" t="s">
        <v>3550</v>
      </c>
      <c r="H1378" s="5" t="s">
        <v>1394</v>
      </c>
      <c r="I1378" s="5" t="s">
        <v>92</v>
      </c>
      <c r="J1378" s="5" t="s">
        <v>91</v>
      </c>
      <c r="K1378" s="5" t="s">
        <v>90</v>
      </c>
      <c r="L1378" s="5" t="s">
        <v>93</v>
      </c>
      <c r="M1378" s="5" t="s">
        <v>94</v>
      </c>
      <c r="N1378" s="5" t="s">
        <v>95</v>
      </c>
      <c r="O1378" s="5" t="s">
        <v>96</v>
      </c>
      <c r="P1378" s="5" t="s">
        <v>115</v>
      </c>
      <c r="Q1378" s="5" t="s">
        <v>114</v>
      </c>
      <c r="R1378" s="5" t="s">
        <v>115</v>
      </c>
      <c r="S1378" s="5" t="s">
        <v>116</v>
      </c>
      <c r="T1378" s="5" t="s">
        <v>118</v>
      </c>
      <c r="U1378" s="5" t="s">
        <v>94</v>
      </c>
      <c r="V1378" s="5" t="s">
        <v>117</v>
      </c>
      <c r="W1378" s="5" t="s">
        <v>119</v>
      </c>
      <c r="X1378" s="5" t="s">
        <v>93</v>
      </c>
      <c r="Y1378" s="5" t="n">
        <v>1</v>
      </c>
      <c r="Z1378" s="5" t="n">
        <v>0</v>
      </c>
      <c r="AA1378" s="5" t="str">
        <f aca="false">IF(Y1378&gt;Z1378,"Win",IF(Y1378&lt;Z1378,"Loss","Draw"))</f>
        <v>Win</v>
      </c>
      <c r="AB1378" s="5" t="s">
        <v>98</v>
      </c>
      <c r="AC1378" s="5" t="s">
        <v>99</v>
      </c>
      <c r="AD1378" s="5" t="s">
        <v>3059</v>
      </c>
      <c r="AE1378" s="5" t="s">
        <v>307</v>
      </c>
      <c r="AF1378" s="5" t="str">
        <f aca="false">IF(AD1378&lt;AE1378,AD1378,AE1378)</f>
        <v>Barbarian Barrel, Electro Spirit, Fireball, Fisherman, Goblins, Hunter, Royal Ghost, Royal Giant</v>
      </c>
      <c r="AG1378" s="5" t="str">
        <f aca="false">IF(AD1378&lt;AE1378,AE1378,AD1378)</f>
        <v>Cannon Cart, Electro Spirit, Fireball, Goblins, Minions, Mortar, Rascals, Skeleton Barrel</v>
      </c>
      <c r="AH1378" s="5" t="str">
        <f aca="false">IF(AD1378=AF1378,AA1378,IF(AA1378="Win","Loss",IF(AA1378="Loss","Win","Draw")))</f>
        <v>Win</v>
      </c>
      <c r="AI1378" s="5" t="s">
        <v>123</v>
      </c>
    </row>
    <row r="1379" customFormat="false" ht="15" hidden="false" customHeight="true" outlineLevel="0" collapsed="false">
      <c r="A1379" s="5" t="s">
        <v>3551</v>
      </c>
      <c r="B1379" s="5" t="n">
        <v>1</v>
      </c>
      <c r="C1379" s="5" t="s">
        <v>3458</v>
      </c>
      <c r="D1379" s="5" t="s">
        <v>3459</v>
      </c>
      <c r="E1379" s="5" t="s">
        <v>3552</v>
      </c>
      <c r="F1379" s="5" t="s">
        <v>3553</v>
      </c>
      <c r="G1379" s="5" t="s">
        <v>3554</v>
      </c>
      <c r="H1379" s="5" t="s">
        <v>81</v>
      </c>
      <c r="I1379" s="5" t="s">
        <v>140</v>
      </c>
      <c r="J1379" s="5" t="s">
        <v>83</v>
      </c>
      <c r="K1379" s="5" t="s">
        <v>142</v>
      </c>
      <c r="L1379" s="5" t="s">
        <v>176</v>
      </c>
      <c r="M1379" s="5" t="s">
        <v>111</v>
      </c>
      <c r="N1379" s="5" t="s">
        <v>97</v>
      </c>
      <c r="O1379" s="5" t="s">
        <v>120</v>
      </c>
      <c r="P1379" s="5" t="s">
        <v>113</v>
      </c>
      <c r="Q1379" s="5" t="s">
        <v>168</v>
      </c>
      <c r="R1379" s="5" t="s">
        <v>141</v>
      </c>
      <c r="S1379" s="5" t="s">
        <v>144</v>
      </c>
      <c r="T1379" s="5" t="s">
        <v>87</v>
      </c>
      <c r="U1379" s="5" t="s">
        <v>93</v>
      </c>
      <c r="V1379" s="5" t="s">
        <v>109</v>
      </c>
      <c r="W1379" s="5" t="s">
        <v>154</v>
      </c>
      <c r="X1379" s="5" t="s">
        <v>91</v>
      </c>
      <c r="Y1379" s="5" t="n">
        <v>1</v>
      </c>
      <c r="Z1379" s="5" t="n">
        <v>0</v>
      </c>
      <c r="AA1379" s="5" t="str">
        <f aca="false">IF(Y1379&gt;Z1379,"Win",IF(Y1379&lt;Z1379,"Loss","Draw"))</f>
        <v>Win</v>
      </c>
      <c r="AB1379" s="5" t="s">
        <v>98</v>
      </c>
      <c r="AC1379" s="5" t="s">
        <v>99</v>
      </c>
      <c r="AD1379" s="5" t="s">
        <v>1155</v>
      </c>
      <c r="AE1379" s="5" t="s">
        <v>3555</v>
      </c>
      <c r="AF1379" s="5" t="str">
        <f aca="false">IF(AD1379&lt;AE1379,AD1379,AE1379)</f>
        <v>Barbarian Barrel, Berserker, Electro Spirit, Lightning, Magic Archer, Ronin, Royal Hogs, Tesla</v>
      </c>
      <c r="AG1379" s="5" t="str">
        <f aca="false">IF(AD1379&lt;AE1379,AE1379,AD1379)</f>
        <v>Bomb Tower, Dark Prince, Dart Goblin, Fire Spirit, Goblin Barrel, Royal Delivery, Skeletons, Wall Breakers</v>
      </c>
      <c r="AH1379" s="5" t="str">
        <f aca="false">IF(AD1379=AF1379,AA1379,IF(AA1379="Win","Loss",IF(AA1379="Loss","Win","Draw")))</f>
        <v>Loss</v>
      </c>
      <c r="AI1379" s="5" t="s">
        <v>123</v>
      </c>
    </row>
    <row r="1380" customFormat="false" ht="15" hidden="false" customHeight="true" outlineLevel="0" collapsed="false">
      <c r="A1380" s="5" t="s">
        <v>3551</v>
      </c>
      <c r="B1380" s="5" t="n">
        <v>2</v>
      </c>
      <c r="C1380" s="5" t="s">
        <v>3458</v>
      </c>
      <c r="D1380" s="5" t="s">
        <v>3459</v>
      </c>
      <c r="E1380" s="5" t="s">
        <v>3552</v>
      </c>
      <c r="F1380" s="5" t="s">
        <v>3553</v>
      </c>
      <c r="G1380" s="5" t="s">
        <v>3556</v>
      </c>
      <c r="H1380" s="5" t="s">
        <v>81</v>
      </c>
      <c r="I1380" s="5" t="s">
        <v>84</v>
      </c>
      <c r="J1380" s="5" t="s">
        <v>108</v>
      </c>
      <c r="K1380" s="5" t="s">
        <v>144</v>
      </c>
      <c r="L1380" s="5" t="s">
        <v>107</v>
      </c>
      <c r="M1380" s="5" t="s">
        <v>109</v>
      </c>
      <c r="N1380" s="5" t="s">
        <v>88</v>
      </c>
      <c r="O1380" s="5" t="s">
        <v>87</v>
      </c>
      <c r="P1380" s="5" t="s">
        <v>91</v>
      </c>
      <c r="Q1380" s="5" t="s">
        <v>239</v>
      </c>
      <c r="R1380" s="5" t="s">
        <v>199</v>
      </c>
      <c r="S1380" s="5" t="s">
        <v>210</v>
      </c>
      <c r="T1380" s="5" t="s">
        <v>240</v>
      </c>
      <c r="U1380" s="5" t="s">
        <v>393</v>
      </c>
      <c r="V1380" s="5" t="s">
        <v>227</v>
      </c>
      <c r="W1380" s="5" t="s">
        <v>112</v>
      </c>
      <c r="X1380" s="5" t="s">
        <v>92</v>
      </c>
      <c r="Y1380" s="5" t="n">
        <v>1</v>
      </c>
      <c r="Z1380" s="5" t="n">
        <v>0</v>
      </c>
      <c r="AA1380" s="5" t="str">
        <f aca="false">IF(Y1380&gt;Z1380,"Win",IF(Y1380&lt;Z1380,"Loss","Draw"))</f>
        <v>Win</v>
      </c>
      <c r="AB1380" s="5" t="s">
        <v>98</v>
      </c>
      <c r="AC1380" s="5" t="s">
        <v>99</v>
      </c>
      <c r="AD1380" s="5" t="s">
        <v>3557</v>
      </c>
      <c r="AE1380" s="5" t="s">
        <v>2577</v>
      </c>
      <c r="AF1380" s="5" t="str">
        <f aca="false">IF(AD1380&lt;AE1380,AD1380,AE1380)</f>
        <v>Archer Queen, Barbarian Barrel, Berserker, Giant Snowball, Goblin Drill, Poison, Ronin, Tesla</v>
      </c>
      <c r="AG1380" s="5" t="str">
        <f aca="false">IF(AD1380&lt;AE1380,AE1380,AD1380)</f>
        <v>Arrows, Bandit, Battle Ram, Electro Wizard, Golden Knight, Mega Knight, Mother Witch, Royal Ghost</v>
      </c>
      <c r="AH1380" s="5" t="str">
        <f aca="false">IF(AD1380=AF1380,AA1380,IF(AA1380="Win","Loss",IF(AA1380="Loss","Win","Draw")))</f>
        <v>Win</v>
      </c>
      <c r="AI1380" s="5" t="s">
        <v>123</v>
      </c>
    </row>
    <row r="1381" customFormat="false" ht="15" hidden="false" customHeight="true" outlineLevel="0" collapsed="false">
      <c r="A1381" s="5" t="s">
        <v>3558</v>
      </c>
      <c r="B1381" s="5" t="n">
        <v>1</v>
      </c>
      <c r="C1381" s="5" t="s">
        <v>3458</v>
      </c>
      <c r="D1381" s="5" t="s">
        <v>3459</v>
      </c>
      <c r="E1381" s="5" t="s">
        <v>1308</v>
      </c>
      <c r="F1381" s="5" t="s">
        <v>1309</v>
      </c>
      <c r="G1381" s="5" t="s">
        <v>3559</v>
      </c>
      <c r="H1381" s="5" t="s">
        <v>251</v>
      </c>
      <c r="I1381" s="5" t="s">
        <v>114</v>
      </c>
      <c r="J1381" s="5" t="s">
        <v>213</v>
      </c>
      <c r="K1381" s="5" t="s">
        <v>116</v>
      </c>
      <c r="L1381" s="5" t="s">
        <v>87</v>
      </c>
      <c r="M1381" s="5" t="s">
        <v>176</v>
      </c>
      <c r="N1381" s="5" t="s">
        <v>94</v>
      </c>
      <c r="O1381" s="5" t="s">
        <v>118</v>
      </c>
      <c r="P1381" s="5" t="s">
        <v>91</v>
      </c>
      <c r="Q1381" s="5" t="s">
        <v>210</v>
      </c>
      <c r="R1381" s="5" t="s">
        <v>209</v>
      </c>
      <c r="S1381" s="5" t="s">
        <v>144</v>
      </c>
      <c r="T1381" s="5" t="s">
        <v>182</v>
      </c>
      <c r="U1381" s="5" t="s">
        <v>87</v>
      </c>
      <c r="V1381" s="5" t="s">
        <v>154</v>
      </c>
      <c r="W1381" s="5" t="s">
        <v>93</v>
      </c>
      <c r="X1381" s="5" t="s">
        <v>167</v>
      </c>
      <c r="Y1381" s="5" t="n">
        <v>1</v>
      </c>
      <c r="Z1381" s="5" t="n">
        <v>0</v>
      </c>
      <c r="AA1381" s="5" t="str">
        <f aca="false">IF(Y1381&gt;Z1381,"Win",IF(Y1381&lt;Z1381,"Loss","Draw"))</f>
        <v>Win</v>
      </c>
      <c r="AB1381" s="5" t="s">
        <v>98</v>
      </c>
      <c r="AC1381" s="5" t="s">
        <v>99</v>
      </c>
      <c r="AD1381" s="5" t="s">
        <v>3560</v>
      </c>
      <c r="AE1381" s="5" t="s">
        <v>2573</v>
      </c>
      <c r="AF1381" s="5" t="str">
        <f aca="false">IF(AD1381&lt;AE1381,AD1381,AE1381)</f>
        <v>Barbarian Barrel, Berserker, Bowler, Dart Goblin, Fireball, Mortar, Rascals, Skeleton Barrel</v>
      </c>
      <c r="AG1381" s="5" t="str">
        <f aca="false">IF(AD1381&lt;AE1381,AE1381,AD1381)</f>
        <v>Berserker, Electro Spirit, Hog Rider, Lightning, Mega Knight, Musketeer, Tesla, The Log</v>
      </c>
      <c r="AH1381" s="5" t="str">
        <f aca="false">IF(AD1381=AF1381,AA1381,IF(AA1381="Win","Loss",IF(AA1381="Loss","Win","Draw")))</f>
        <v>Win</v>
      </c>
      <c r="AI1381" s="5" t="s">
        <v>123</v>
      </c>
    </row>
    <row r="1382" customFormat="false" ht="15" hidden="false" customHeight="true" outlineLevel="0" collapsed="false">
      <c r="A1382" s="5" t="s">
        <v>3558</v>
      </c>
      <c r="B1382" s="5" t="n">
        <v>2</v>
      </c>
      <c r="C1382" s="5" t="s">
        <v>3458</v>
      </c>
      <c r="D1382" s="5" t="s">
        <v>3459</v>
      </c>
      <c r="E1382" s="5" t="s">
        <v>1308</v>
      </c>
      <c r="F1382" s="5" t="s">
        <v>1309</v>
      </c>
      <c r="G1382" s="5" t="s">
        <v>3561</v>
      </c>
      <c r="H1382" s="5" t="s">
        <v>251</v>
      </c>
      <c r="I1382" s="5" t="s">
        <v>168</v>
      </c>
      <c r="J1382" s="5" t="s">
        <v>83</v>
      </c>
      <c r="K1382" s="5" t="s">
        <v>169</v>
      </c>
      <c r="L1382" s="5" t="s">
        <v>93</v>
      </c>
      <c r="M1382" s="5" t="s">
        <v>97</v>
      </c>
      <c r="N1382" s="5" t="s">
        <v>89</v>
      </c>
      <c r="O1382" s="5" t="s">
        <v>154</v>
      </c>
      <c r="P1382" s="5" t="s">
        <v>167</v>
      </c>
      <c r="Q1382" s="5" t="s">
        <v>168</v>
      </c>
      <c r="R1382" s="5" t="s">
        <v>181</v>
      </c>
      <c r="S1382" s="5" t="s">
        <v>82</v>
      </c>
      <c r="T1382" s="5" t="s">
        <v>94</v>
      </c>
      <c r="U1382" s="5" t="s">
        <v>146</v>
      </c>
      <c r="V1382" s="5" t="s">
        <v>89</v>
      </c>
      <c r="W1382" s="5" t="s">
        <v>91</v>
      </c>
      <c r="X1382" s="5" t="s">
        <v>111</v>
      </c>
      <c r="Y1382" s="5" t="n">
        <v>0</v>
      </c>
      <c r="Z1382" s="5" t="n">
        <v>1</v>
      </c>
      <c r="AA1382" s="5" t="str">
        <f aca="false">IF(Y1382&gt;Z1382,"Win",IF(Y1382&lt;Z1382,"Loss","Draw"))</f>
        <v>Loss</v>
      </c>
      <c r="AB1382" s="5" t="s">
        <v>98</v>
      </c>
      <c r="AC1382" s="5" t="s">
        <v>99</v>
      </c>
      <c r="AD1382" s="5" t="s">
        <v>2009</v>
      </c>
      <c r="AE1382" s="5" t="s">
        <v>3562</v>
      </c>
      <c r="AF1382" s="5" t="str">
        <f aca="false">IF(AD1382&lt;AE1382,AD1382,AE1382)</f>
        <v>Archers, Barbarian Barrel, Fire Spirit, Fireball, Goblin Hut, Monk, Royal Hogs, Skeleton Dragons</v>
      </c>
      <c r="AG1382" s="5" t="str">
        <f aca="false">IF(AD1382&lt;AE1382,AE1382,AD1382)</f>
        <v>Baby Dragon, Dark Prince, Electro Spirit, Goblin Hut, Lightning, Royal Hogs, Skeletons, The Log</v>
      </c>
      <c r="AH1382" s="5" t="str">
        <f aca="false">IF(AD1382=AF1382,AA1382,IF(AA1382="Win","Loss",IF(AA1382="Loss","Win","Draw")))</f>
        <v>Win</v>
      </c>
      <c r="AI1382" s="5" t="s">
        <v>123</v>
      </c>
    </row>
    <row r="1383" customFormat="false" ht="15" hidden="false" customHeight="true" outlineLevel="0" collapsed="false">
      <c r="A1383" s="5" t="s">
        <v>3558</v>
      </c>
      <c r="B1383" s="5" t="n">
        <v>3</v>
      </c>
      <c r="C1383" s="5" t="s">
        <v>3458</v>
      </c>
      <c r="D1383" s="5" t="s">
        <v>3459</v>
      </c>
      <c r="E1383" s="5" t="s">
        <v>1308</v>
      </c>
      <c r="F1383" s="5" t="s">
        <v>1309</v>
      </c>
      <c r="G1383" s="5" t="s">
        <v>3563</v>
      </c>
      <c r="H1383" s="5" t="s">
        <v>251</v>
      </c>
      <c r="I1383" s="5" t="s">
        <v>239</v>
      </c>
      <c r="J1383" s="5" t="s">
        <v>180</v>
      </c>
      <c r="K1383" s="5" t="s">
        <v>92</v>
      </c>
      <c r="L1383" s="5" t="s">
        <v>327</v>
      </c>
      <c r="M1383" s="5" t="s">
        <v>227</v>
      </c>
      <c r="N1383" s="5" t="s">
        <v>257</v>
      </c>
      <c r="O1383" s="5" t="s">
        <v>202</v>
      </c>
      <c r="P1383" s="5" t="s">
        <v>112</v>
      </c>
      <c r="Q1383" s="5" t="s">
        <v>239</v>
      </c>
      <c r="R1383" s="5" t="s">
        <v>199</v>
      </c>
      <c r="S1383" s="5" t="s">
        <v>244</v>
      </c>
      <c r="T1383" s="5" t="s">
        <v>245</v>
      </c>
      <c r="U1383" s="5" t="s">
        <v>174</v>
      </c>
      <c r="V1383" s="5" t="s">
        <v>112</v>
      </c>
      <c r="W1383" s="5" t="s">
        <v>92</v>
      </c>
      <c r="X1383" s="5" t="s">
        <v>96</v>
      </c>
      <c r="Y1383" s="5" t="n">
        <v>1</v>
      </c>
      <c r="Z1383" s="5" t="n">
        <v>0</v>
      </c>
      <c r="AA1383" s="5" t="str">
        <f aca="false">IF(Y1383&gt;Z1383,"Win",IF(Y1383&lt;Z1383,"Loss","Draw"))</f>
        <v>Win</v>
      </c>
      <c r="AB1383" s="5" t="s">
        <v>98</v>
      </c>
      <c r="AC1383" s="5" t="s">
        <v>99</v>
      </c>
      <c r="AD1383" s="5" t="s">
        <v>2177</v>
      </c>
      <c r="AE1383" s="5" t="s">
        <v>3564</v>
      </c>
      <c r="AF1383" s="5" t="str">
        <f aca="false">IF(AD1383&lt;AE1383,AD1383,AE1383)</f>
        <v>Arrows, Battle Ram, Giant Skeleton, Mother Witch, Royal Ghost, Vines, Wizard, Zappies</v>
      </c>
      <c r="AG1383" s="5" t="str">
        <f aca="false">IF(AD1383&lt;AE1383,AE1383,AD1383)</f>
        <v>Arrows, Battle Ram, Golden Knight, Heal Spirit, Hunter, Ice Golem, Royal Ghost, Three Musketeers</v>
      </c>
      <c r="AH1383" s="5" t="str">
        <f aca="false">IF(AD1383=AF1383,AA1383,IF(AA1383="Win","Loss",IF(AA1383="Loss","Win","Draw")))</f>
        <v>Win</v>
      </c>
      <c r="AI1383" s="5" t="s">
        <v>123</v>
      </c>
    </row>
    <row r="1384" customFormat="false" ht="16.5" hidden="false" customHeight="true" outlineLevel="0" collapsed="false">
      <c r="A1384" s="5" t="s">
        <v>3565</v>
      </c>
      <c r="B1384" s="5" t="n">
        <v>1</v>
      </c>
      <c r="C1384" s="5" t="s">
        <v>3458</v>
      </c>
      <c r="D1384" s="5" t="s">
        <v>3459</v>
      </c>
      <c r="E1384" s="6" t="s">
        <v>390</v>
      </c>
      <c r="F1384" s="5" t="s">
        <v>391</v>
      </c>
      <c r="G1384" s="5" t="s">
        <v>3566</v>
      </c>
      <c r="H1384" s="5" t="s">
        <v>251</v>
      </c>
      <c r="I1384" s="5" t="s">
        <v>107</v>
      </c>
      <c r="J1384" s="5" t="s">
        <v>141</v>
      </c>
      <c r="K1384" s="5" t="s">
        <v>84</v>
      </c>
      <c r="L1384" s="5" t="s">
        <v>109</v>
      </c>
      <c r="M1384" s="5" t="s">
        <v>87</v>
      </c>
      <c r="N1384" s="5" t="s">
        <v>88</v>
      </c>
      <c r="O1384" s="5" t="s">
        <v>111</v>
      </c>
      <c r="P1384" s="5" t="s">
        <v>144</v>
      </c>
      <c r="Q1384" s="5" t="s">
        <v>107</v>
      </c>
      <c r="R1384" s="5" t="s">
        <v>128</v>
      </c>
      <c r="S1384" s="5" t="s">
        <v>84</v>
      </c>
      <c r="T1384" s="5" t="s">
        <v>97</v>
      </c>
      <c r="U1384" s="5" t="s">
        <v>86</v>
      </c>
      <c r="V1384" s="5" t="s">
        <v>88</v>
      </c>
      <c r="W1384" s="5" t="s">
        <v>111</v>
      </c>
      <c r="X1384" s="5" t="s">
        <v>144</v>
      </c>
      <c r="Y1384" s="5" t="n">
        <v>0</v>
      </c>
      <c r="Z1384" s="5" t="n">
        <v>1</v>
      </c>
      <c r="AA1384" s="5" t="str">
        <f aca="false">IF(Y1384&gt;Z1384,"Win",IF(Y1384&lt;Z1384,"Loss","Draw"))</f>
        <v>Loss</v>
      </c>
      <c r="AB1384" s="5" t="s">
        <v>98</v>
      </c>
      <c r="AC1384" s="5" t="s">
        <v>99</v>
      </c>
      <c r="AD1384" s="5" t="s">
        <v>2320</v>
      </c>
      <c r="AE1384" s="5" t="s">
        <v>277</v>
      </c>
      <c r="AF1384" s="5" t="str">
        <f aca="false">IF(AD1384&lt;AE1384,AD1384,AE1384)</f>
        <v>Berserker, Fire Spirit, Giant Snowball, Goblin Drill, Magic Archer, Poison, Ronin, Tesla</v>
      </c>
      <c r="AG1384" s="5" t="str">
        <f aca="false">IF(AD1384&lt;AE1384,AE1384,AD1384)</f>
        <v>Fire Spirit, Giant Snowball, Goblin Demolisher, Goblin Drill, Knight, Poison, Skeletons, Tesla</v>
      </c>
      <c r="AH1384" s="5" t="str">
        <f aca="false">IF(AD1384=AF1384,AA1384,IF(AA1384="Win","Loss",IF(AA1384="Loss","Win","Draw")))</f>
        <v>Loss</v>
      </c>
      <c r="AI1384" s="5" t="s">
        <v>123</v>
      </c>
    </row>
    <row r="1385" customFormat="false" ht="16.5" hidden="false" customHeight="true" outlineLevel="0" collapsed="false">
      <c r="A1385" s="5" t="s">
        <v>3565</v>
      </c>
      <c r="B1385" s="5" t="n">
        <v>2</v>
      </c>
      <c r="C1385" s="5" t="s">
        <v>3458</v>
      </c>
      <c r="D1385" s="5" t="s">
        <v>3459</v>
      </c>
      <c r="E1385" s="6" t="s">
        <v>390</v>
      </c>
      <c r="F1385" s="5" t="s">
        <v>391</v>
      </c>
      <c r="G1385" s="5" t="s">
        <v>3141</v>
      </c>
      <c r="H1385" s="5" t="s">
        <v>251</v>
      </c>
      <c r="I1385" s="5" t="s">
        <v>169</v>
      </c>
      <c r="J1385" s="5" t="s">
        <v>213</v>
      </c>
      <c r="K1385" s="5" t="s">
        <v>200</v>
      </c>
      <c r="L1385" s="5" t="s">
        <v>596</v>
      </c>
      <c r="M1385" s="5" t="s">
        <v>154</v>
      </c>
      <c r="N1385" s="5" t="s">
        <v>191</v>
      </c>
      <c r="O1385" s="5" t="s">
        <v>336</v>
      </c>
      <c r="P1385" s="5" t="s">
        <v>91</v>
      </c>
      <c r="Q1385" s="5" t="s">
        <v>132</v>
      </c>
      <c r="R1385" s="5" t="s">
        <v>91</v>
      </c>
      <c r="S1385" s="5" t="s">
        <v>200</v>
      </c>
      <c r="T1385" s="5" t="s">
        <v>365</v>
      </c>
      <c r="U1385" s="5" t="s">
        <v>90</v>
      </c>
      <c r="V1385" s="5" t="s">
        <v>94</v>
      </c>
      <c r="W1385" s="5" t="s">
        <v>174</v>
      </c>
      <c r="X1385" s="5" t="s">
        <v>93</v>
      </c>
      <c r="Y1385" s="5" t="n">
        <v>0</v>
      </c>
      <c r="Z1385" s="5" t="n">
        <v>1</v>
      </c>
      <c r="AA1385" s="5" t="str">
        <f aca="false">IF(Y1385&gt;Z1385,"Win",IF(Y1385&lt;Z1385,"Loss","Draw"))</f>
        <v>Loss</v>
      </c>
      <c r="AB1385" s="5" t="s">
        <v>98</v>
      </c>
      <c r="AC1385" s="5" t="s">
        <v>99</v>
      </c>
      <c r="AD1385" s="5" t="s">
        <v>762</v>
      </c>
      <c r="AE1385" s="5" t="s">
        <v>488</v>
      </c>
      <c r="AF1385" s="5" t="str">
        <f aca="false">IF(AD1385&lt;AE1385,AD1385,AE1385)</f>
        <v>Baby Dragon, Barbarian Barrel, Bowler, Electro Giant, Goblin Cage, Ice Wizard, Lightning, Tornado</v>
      </c>
      <c r="AG1385" s="5" t="str">
        <f aca="false">IF(AD1385&lt;AE1385,AE1385,AD1385)</f>
        <v>Barbarian Barrel, Electro Spirit, Fireball, Goblin Cage, Heal Spirit, Lumberjack, Phoenix, Royal Giant</v>
      </c>
      <c r="AH1385" s="5" t="str">
        <f aca="false">IF(AD1385=AF1385,AA1385,IF(AA1385="Win","Loss",IF(AA1385="Loss","Win","Draw")))</f>
        <v>Loss</v>
      </c>
      <c r="AI1385" s="5" t="s">
        <v>123</v>
      </c>
    </row>
    <row r="1386" customFormat="false" ht="16.5" hidden="false" customHeight="true" outlineLevel="0" collapsed="false">
      <c r="A1386" s="5" t="s">
        <v>3567</v>
      </c>
      <c r="B1386" s="5" t="n">
        <v>1</v>
      </c>
      <c r="C1386" s="5" t="s">
        <v>3458</v>
      </c>
      <c r="D1386" s="5" t="s">
        <v>3459</v>
      </c>
      <c r="E1386" s="5" t="s">
        <v>2217</v>
      </c>
      <c r="F1386" s="5" t="s">
        <v>2218</v>
      </c>
      <c r="G1386" s="5" t="s">
        <v>3568</v>
      </c>
      <c r="H1386" s="5" t="s">
        <v>216</v>
      </c>
      <c r="I1386" s="5" t="s">
        <v>239</v>
      </c>
      <c r="J1386" s="5" t="s">
        <v>180</v>
      </c>
      <c r="K1386" s="5" t="s">
        <v>92</v>
      </c>
      <c r="L1386" s="5" t="s">
        <v>327</v>
      </c>
      <c r="M1386" s="5" t="s">
        <v>227</v>
      </c>
      <c r="N1386" s="5" t="s">
        <v>257</v>
      </c>
      <c r="O1386" s="5" t="s">
        <v>202</v>
      </c>
      <c r="P1386" s="5" t="s">
        <v>91</v>
      </c>
      <c r="Q1386" s="5" t="s">
        <v>239</v>
      </c>
      <c r="R1386" s="5" t="s">
        <v>199</v>
      </c>
      <c r="S1386" s="5" t="s">
        <v>210</v>
      </c>
      <c r="T1386" s="5" t="s">
        <v>117</v>
      </c>
      <c r="U1386" s="5" t="s">
        <v>227</v>
      </c>
      <c r="V1386" s="5" t="s">
        <v>200</v>
      </c>
      <c r="W1386" s="5" t="s">
        <v>154</v>
      </c>
      <c r="X1386" s="5" t="s">
        <v>112</v>
      </c>
      <c r="Y1386" s="5" t="n">
        <v>1</v>
      </c>
      <c r="Z1386" s="5" t="n">
        <v>0</v>
      </c>
      <c r="AA1386" s="5" t="str">
        <f aca="false">IF(Y1386&gt;Z1386,"Win",IF(Y1386&lt;Z1386,"Loss","Draw"))</f>
        <v>Win</v>
      </c>
      <c r="AB1386" s="5" t="s">
        <v>98</v>
      </c>
      <c r="AC1386" s="5" t="s">
        <v>99</v>
      </c>
      <c r="AD1386" s="5" t="s">
        <v>614</v>
      </c>
      <c r="AE1386" s="5" t="s">
        <v>2224</v>
      </c>
      <c r="AF1386" s="5" t="str">
        <f aca="false">IF(AD1386&lt;AE1386,AD1386,AE1386)</f>
        <v>Arrows, Battle Ram, Goblin Cage, Golden Knight, Lightning, Mega Knight, Minions, Mother Witch</v>
      </c>
      <c r="AG1386" s="5" t="str">
        <f aca="false">IF(AD1386&lt;AE1386,AE1386,AD1386)</f>
        <v>Barbarian Barrel, Battle Ram, Giant Skeleton, Mother Witch, Royal Ghost, Vines, Wizard, Zappies</v>
      </c>
      <c r="AH1386" s="5" t="str">
        <f aca="false">IF(AD1386=AF1386,AA1386,IF(AA1386="Win","Loss",IF(AA1386="Loss","Win","Draw")))</f>
        <v>Loss</v>
      </c>
      <c r="AI1386" s="5" t="s">
        <v>123</v>
      </c>
    </row>
    <row r="1387" customFormat="false" ht="16.5" hidden="false" customHeight="true" outlineLevel="0" collapsed="false">
      <c r="A1387" s="5" t="s">
        <v>3567</v>
      </c>
      <c r="B1387" s="5" t="n">
        <v>2</v>
      </c>
      <c r="C1387" s="5" t="s">
        <v>3458</v>
      </c>
      <c r="D1387" s="5" t="s">
        <v>3459</v>
      </c>
      <c r="E1387" s="5" t="s">
        <v>2217</v>
      </c>
      <c r="F1387" s="5" t="s">
        <v>2218</v>
      </c>
      <c r="G1387" s="5" t="s">
        <v>3569</v>
      </c>
      <c r="H1387" s="5" t="s">
        <v>1394</v>
      </c>
      <c r="I1387" s="5" t="s">
        <v>84</v>
      </c>
      <c r="J1387" s="5" t="s">
        <v>83</v>
      </c>
      <c r="K1387" s="5" t="s">
        <v>141</v>
      </c>
      <c r="L1387" s="5" t="s">
        <v>107</v>
      </c>
      <c r="M1387" s="5" t="s">
        <v>87</v>
      </c>
      <c r="N1387" s="5" t="s">
        <v>88</v>
      </c>
      <c r="O1387" s="5" t="s">
        <v>111</v>
      </c>
      <c r="P1387" s="5" t="s">
        <v>144</v>
      </c>
      <c r="Q1387" s="5" t="s">
        <v>225</v>
      </c>
      <c r="R1387" s="5" t="s">
        <v>145</v>
      </c>
      <c r="S1387" s="5" t="s">
        <v>130</v>
      </c>
      <c r="T1387" s="5" t="s">
        <v>244</v>
      </c>
      <c r="U1387" s="5" t="s">
        <v>226</v>
      </c>
      <c r="V1387" s="5" t="s">
        <v>84</v>
      </c>
      <c r="W1387" s="5" t="s">
        <v>129</v>
      </c>
      <c r="X1387" s="5" t="s">
        <v>120</v>
      </c>
      <c r="Y1387" s="5" t="n">
        <v>1</v>
      </c>
      <c r="Z1387" s="5" t="n">
        <v>0</v>
      </c>
      <c r="AA1387" s="5" t="str">
        <f aca="false">IF(Y1387&gt;Z1387,"Win",IF(Y1387&lt;Z1387,"Loss","Draw"))</f>
        <v>Win</v>
      </c>
      <c r="AB1387" s="5" t="s">
        <v>98</v>
      </c>
      <c r="AC1387" s="5" t="s">
        <v>99</v>
      </c>
      <c r="AD1387" s="5" t="s">
        <v>1442</v>
      </c>
      <c r="AE1387" s="5" t="s">
        <v>2221</v>
      </c>
      <c r="AF1387" s="5" t="str">
        <f aca="false">IF(AD1387&lt;AE1387,AD1387,AE1387)</f>
        <v>Balloon, Bats, Bomber, Giant Snowball, Ice Golem, Inferno Tower, Miner, Royal Delivery</v>
      </c>
      <c r="AG1387" s="5" t="str">
        <f aca="false">IF(AD1387&lt;AE1387,AE1387,AD1387)</f>
        <v>Berserker, Dark Prince, Fire Spirit, Giant Snowball, Goblin Drill, Magic Archer, Poison, Tesla</v>
      </c>
      <c r="AH1387" s="5" t="str">
        <f aca="false">IF(AD1387=AF1387,AA1387,IF(AA1387="Win","Loss",IF(AA1387="Loss","Win","Draw")))</f>
        <v>Loss</v>
      </c>
      <c r="AI1387" s="5" t="s">
        <v>123</v>
      </c>
    </row>
    <row r="1388" customFormat="false" ht="15" hidden="false" customHeight="true" outlineLevel="0" collapsed="false">
      <c r="A1388" s="5" t="s">
        <v>3570</v>
      </c>
      <c r="B1388" s="5" t="n">
        <v>1</v>
      </c>
      <c r="C1388" s="5" t="s">
        <v>3458</v>
      </c>
      <c r="D1388" s="5" t="s">
        <v>3459</v>
      </c>
      <c r="E1388" s="5" t="s">
        <v>2207</v>
      </c>
      <c r="F1388" s="5" t="s">
        <v>2208</v>
      </c>
      <c r="G1388" s="5" t="s">
        <v>3571</v>
      </c>
      <c r="H1388" s="5" t="s">
        <v>372</v>
      </c>
      <c r="I1388" s="5" t="s">
        <v>84</v>
      </c>
      <c r="J1388" s="5" t="s">
        <v>83</v>
      </c>
      <c r="K1388" s="5" t="s">
        <v>141</v>
      </c>
      <c r="L1388" s="5" t="s">
        <v>107</v>
      </c>
      <c r="M1388" s="5" t="s">
        <v>87</v>
      </c>
      <c r="N1388" s="5" t="s">
        <v>88</v>
      </c>
      <c r="O1388" s="5" t="s">
        <v>111</v>
      </c>
      <c r="P1388" s="5" t="s">
        <v>144</v>
      </c>
      <c r="Q1388" s="5" t="s">
        <v>169</v>
      </c>
      <c r="R1388" s="5" t="s">
        <v>232</v>
      </c>
      <c r="S1388" s="5" t="s">
        <v>168</v>
      </c>
      <c r="T1388" s="5" t="s">
        <v>93</v>
      </c>
      <c r="U1388" s="5" t="s">
        <v>97</v>
      </c>
      <c r="V1388" s="5" t="s">
        <v>170</v>
      </c>
      <c r="W1388" s="5" t="s">
        <v>167</v>
      </c>
      <c r="X1388" s="5" t="s">
        <v>154</v>
      </c>
      <c r="Y1388" s="5" t="n">
        <v>0</v>
      </c>
      <c r="Z1388" s="5" t="n">
        <v>1</v>
      </c>
      <c r="AA1388" s="5" t="str">
        <f aca="false">IF(Y1388&gt;Z1388,"Win",IF(Y1388&lt;Z1388,"Loss","Draw"))</f>
        <v>Loss</v>
      </c>
      <c r="AB1388" s="5" t="s">
        <v>98</v>
      </c>
      <c r="AC1388" s="5" t="s">
        <v>99</v>
      </c>
      <c r="AD1388" s="5" t="s">
        <v>1442</v>
      </c>
      <c r="AE1388" s="5" t="s">
        <v>418</v>
      </c>
      <c r="AF1388" s="5" t="str">
        <f aca="false">IF(AD1388&lt;AE1388,AD1388,AE1388)</f>
        <v>Baby Dragon, Cannon, Electro Spirit, Lightning, Mighty Miner, Royal Hogs, Skeletons, The Log</v>
      </c>
      <c r="AG1388" s="5" t="str">
        <f aca="false">IF(AD1388&lt;AE1388,AE1388,AD1388)</f>
        <v>Berserker, Dark Prince, Fire Spirit, Giant Snowball, Goblin Drill, Magic Archer, Poison, Tesla</v>
      </c>
      <c r="AH1388" s="5" t="str">
        <f aca="false">IF(AD1388=AF1388,AA1388,IF(AA1388="Win","Loss",IF(AA1388="Loss","Win","Draw")))</f>
        <v>Win</v>
      </c>
      <c r="AI1388" s="5" t="s">
        <v>123</v>
      </c>
    </row>
    <row r="1389" customFormat="false" ht="15" hidden="false" customHeight="true" outlineLevel="0" collapsed="false">
      <c r="A1389" s="5" t="s">
        <v>3570</v>
      </c>
      <c r="B1389" s="5" t="n">
        <v>2</v>
      </c>
      <c r="C1389" s="5" t="s">
        <v>3458</v>
      </c>
      <c r="D1389" s="5" t="s">
        <v>3459</v>
      </c>
      <c r="E1389" s="5" t="s">
        <v>2207</v>
      </c>
      <c r="F1389" s="5" t="s">
        <v>2208</v>
      </c>
      <c r="G1389" s="5" t="s">
        <v>3572</v>
      </c>
      <c r="H1389" s="5" t="s">
        <v>372</v>
      </c>
      <c r="I1389" s="5" t="s">
        <v>90</v>
      </c>
      <c r="J1389" s="5" t="s">
        <v>91</v>
      </c>
      <c r="K1389" s="5" t="s">
        <v>92</v>
      </c>
      <c r="L1389" s="5" t="s">
        <v>97</v>
      </c>
      <c r="M1389" s="5" t="s">
        <v>95</v>
      </c>
      <c r="N1389" s="5" t="s">
        <v>94</v>
      </c>
      <c r="O1389" s="5" t="s">
        <v>93</v>
      </c>
      <c r="P1389" s="5" t="s">
        <v>96</v>
      </c>
      <c r="Q1389" s="5" t="s">
        <v>116</v>
      </c>
      <c r="R1389" s="5" t="s">
        <v>213</v>
      </c>
      <c r="S1389" s="5" t="s">
        <v>114</v>
      </c>
      <c r="T1389" s="5" t="s">
        <v>176</v>
      </c>
      <c r="U1389" s="5" t="s">
        <v>118</v>
      </c>
      <c r="V1389" s="5" t="s">
        <v>91</v>
      </c>
      <c r="W1389" s="5" t="s">
        <v>94</v>
      </c>
      <c r="X1389" s="5" t="s">
        <v>87</v>
      </c>
      <c r="Y1389" s="5" t="n">
        <v>0</v>
      </c>
      <c r="Z1389" s="5" t="n">
        <v>1</v>
      </c>
      <c r="AA1389" s="5" t="str">
        <f aca="false">IF(Y1389&gt;Z1389,"Win",IF(Y1389&lt;Z1389,"Loss","Draw"))</f>
        <v>Loss</v>
      </c>
      <c r="AB1389" s="5" t="s">
        <v>98</v>
      </c>
      <c r="AC1389" s="5" t="s">
        <v>99</v>
      </c>
      <c r="AD1389" s="5" t="s">
        <v>101</v>
      </c>
      <c r="AE1389" s="5" t="s">
        <v>3560</v>
      </c>
      <c r="AF1389" s="5" t="str">
        <f aca="false">IF(AD1389&lt;AE1389,AD1389,AE1389)</f>
        <v>Barbarian Barrel, Berserker, Bowler, Dart Goblin, Fireball, Mortar, Rascals, Skeleton Barrel</v>
      </c>
      <c r="AG1389" s="5" t="str">
        <f aca="false">IF(AD1389&lt;AE1389,AE1389,AD1389)</f>
        <v>Barbarian Barrel, Electro Spirit, Fireball, Fisherman, Hunter, Royal Ghost, Royal Giant, Skeletons</v>
      </c>
      <c r="AH1389" s="5" t="str">
        <f aca="false">IF(AD1389=AF1389,AA1389,IF(AA1389="Win","Loss",IF(AA1389="Loss","Win","Draw")))</f>
        <v>Win</v>
      </c>
      <c r="AI1389" s="5" t="s">
        <v>123</v>
      </c>
    </row>
    <row r="1390" customFormat="false" ht="16.5" hidden="false" customHeight="true" outlineLevel="0" collapsed="false">
      <c r="A1390" s="5" t="s">
        <v>3573</v>
      </c>
      <c r="B1390" s="5" t="n">
        <v>1</v>
      </c>
      <c r="C1390" s="5" t="s">
        <v>3458</v>
      </c>
      <c r="D1390" s="5" t="s">
        <v>3459</v>
      </c>
      <c r="E1390" s="5" t="s">
        <v>3574</v>
      </c>
      <c r="F1390" s="5" t="s">
        <v>3575</v>
      </c>
      <c r="G1390" s="5" t="s">
        <v>3576</v>
      </c>
      <c r="H1390" s="5" t="s">
        <v>1394</v>
      </c>
      <c r="I1390" s="5" t="s">
        <v>239</v>
      </c>
      <c r="J1390" s="5" t="s">
        <v>199</v>
      </c>
      <c r="K1390" s="5" t="s">
        <v>210</v>
      </c>
      <c r="L1390" s="5" t="s">
        <v>109</v>
      </c>
      <c r="M1390" s="5" t="s">
        <v>202</v>
      </c>
      <c r="N1390" s="5" t="s">
        <v>227</v>
      </c>
      <c r="O1390" s="5" t="s">
        <v>112</v>
      </c>
      <c r="P1390" s="5" t="s">
        <v>92</v>
      </c>
      <c r="Q1390" s="5" t="s">
        <v>168</v>
      </c>
      <c r="R1390" s="5" t="s">
        <v>232</v>
      </c>
      <c r="S1390" s="5" t="s">
        <v>170</v>
      </c>
      <c r="T1390" s="5" t="s">
        <v>167</v>
      </c>
      <c r="U1390" s="5" t="s">
        <v>271</v>
      </c>
      <c r="V1390" s="5" t="s">
        <v>154</v>
      </c>
      <c r="W1390" s="5" t="s">
        <v>97</v>
      </c>
      <c r="X1390" s="5" t="s">
        <v>93</v>
      </c>
      <c r="Y1390" s="5" t="n">
        <v>3</v>
      </c>
      <c r="Z1390" s="5" t="n">
        <v>0</v>
      </c>
      <c r="AA1390" s="5" t="str">
        <f aca="false">IF(Y1390&gt;Z1390,"Win",IF(Y1390&lt;Z1390,"Loss","Draw"))</f>
        <v>Win</v>
      </c>
      <c r="AB1390" s="5" t="s">
        <v>98</v>
      </c>
      <c r="AC1390" s="5" t="s">
        <v>99</v>
      </c>
      <c r="AD1390" s="5" t="s">
        <v>750</v>
      </c>
      <c r="AE1390" s="5" t="s">
        <v>3577</v>
      </c>
      <c r="AF1390" s="5" t="str">
        <f aca="false">IF(AD1390&lt;AE1390,AD1390,AE1390)</f>
        <v>Arrows, Battle Ram, Golden Knight, Mega Knight, Mother Witch, Ronin, Royal Ghost, Zappies</v>
      </c>
      <c r="AG1390" s="5" t="str">
        <f aca="false">IF(AD1390&lt;AE1390,AE1390,AD1390)</f>
        <v>Cannon, Electro Spirit, Firecracker, Lightning, Mighty Miner, Royal Hogs, Skeletons, The Log</v>
      </c>
      <c r="AH1390" s="5" t="str">
        <f aca="false">IF(AD1390=AF1390,AA1390,IF(AA1390="Win","Loss",IF(AA1390="Loss","Win","Draw")))</f>
        <v>Win</v>
      </c>
      <c r="AI1390" s="5" t="s">
        <v>123</v>
      </c>
    </row>
    <row r="1391" customFormat="false" ht="16.5" hidden="false" customHeight="true" outlineLevel="0" collapsed="false">
      <c r="A1391" s="5" t="s">
        <v>3573</v>
      </c>
      <c r="B1391" s="5" t="n">
        <v>2</v>
      </c>
      <c r="C1391" s="5" t="s">
        <v>3458</v>
      </c>
      <c r="D1391" s="5" t="s">
        <v>3459</v>
      </c>
      <c r="E1391" s="5" t="s">
        <v>3574</v>
      </c>
      <c r="F1391" s="5" t="s">
        <v>3575</v>
      </c>
      <c r="G1391" s="5" t="s">
        <v>3578</v>
      </c>
      <c r="H1391" s="5" t="s">
        <v>372</v>
      </c>
      <c r="I1391" s="5" t="s">
        <v>82</v>
      </c>
      <c r="J1391" s="5" t="s">
        <v>83</v>
      </c>
      <c r="K1391" s="5" t="s">
        <v>84</v>
      </c>
      <c r="L1391" s="5" t="s">
        <v>85</v>
      </c>
      <c r="M1391" s="5" t="s">
        <v>88</v>
      </c>
      <c r="N1391" s="5" t="s">
        <v>86</v>
      </c>
      <c r="O1391" s="5" t="s">
        <v>97</v>
      </c>
      <c r="P1391" s="5" t="s">
        <v>144</v>
      </c>
      <c r="Q1391" s="5" t="s">
        <v>210</v>
      </c>
      <c r="R1391" s="5" t="s">
        <v>209</v>
      </c>
      <c r="S1391" s="5" t="s">
        <v>144</v>
      </c>
      <c r="T1391" s="5" t="s">
        <v>91</v>
      </c>
      <c r="U1391" s="5" t="s">
        <v>143</v>
      </c>
      <c r="V1391" s="5" t="s">
        <v>182</v>
      </c>
      <c r="W1391" s="5" t="s">
        <v>94</v>
      </c>
      <c r="X1391" s="5" t="s">
        <v>115</v>
      </c>
      <c r="Y1391" s="5" t="n">
        <v>0</v>
      </c>
      <c r="Z1391" s="5" t="n">
        <v>1</v>
      </c>
      <c r="AA1391" s="5" t="str">
        <f aca="false">IF(Y1391&gt;Z1391,"Win",IF(Y1391&lt;Z1391,"Loss","Draw"))</f>
        <v>Loss</v>
      </c>
      <c r="AB1391" s="5" t="s">
        <v>98</v>
      </c>
      <c r="AC1391" s="5" t="s">
        <v>99</v>
      </c>
      <c r="AD1391" s="5" t="s">
        <v>3579</v>
      </c>
      <c r="AE1391" s="5" t="s">
        <v>3580</v>
      </c>
      <c r="AF1391" s="5" t="str">
        <f aca="false">IF(AD1391&lt;AE1391,AD1391,AE1391)</f>
        <v>Archers, Dark Prince, Giant Snowball, Goblin Demolisher, Graveyard, Poison, Skeletons, Tesla</v>
      </c>
      <c r="AG1391" s="5" t="str">
        <f aca="false">IF(AD1391&lt;AE1391,AE1391,AD1391)</f>
        <v>Barbarian Barrel, Fireball, Goblins, Hog Rider, Ice Spirit, Mega Knight, Musketeer, Tesla</v>
      </c>
      <c r="AH1391" s="5" t="str">
        <f aca="false">IF(AD1391=AF1391,AA1391,IF(AA1391="Win","Loss",IF(AA1391="Loss","Win","Draw")))</f>
        <v>Loss</v>
      </c>
      <c r="AI1391" s="5" t="s">
        <v>123</v>
      </c>
    </row>
    <row r="1392" customFormat="false" ht="16.5" hidden="false" customHeight="true" outlineLevel="0" collapsed="false">
      <c r="A1392" s="5" t="s">
        <v>3573</v>
      </c>
      <c r="B1392" s="5" t="n">
        <v>3</v>
      </c>
      <c r="C1392" s="5" t="s">
        <v>3458</v>
      </c>
      <c r="D1392" s="5" t="s">
        <v>3459</v>
      </c>
      <c r="E1392" s="5" t="s">
        <v>3574</v>
      </c>
      <c r="F1392" s="5" t="s">
        <v>3575</v>
      </c>
      <c r="G1392" s="5" t="s">
        <v>3581</v>
      </c>
      <c r="H1392" s="5" t="s">
        <v>1394</v>
      </c>
      <c r="I1392" s="5" t="s">
        <v>375</v>
      </c>
      <c r="J1392" s="5" t="s">
        <v>145</v>
      </c>
      <c r="K1392" s="5" t="s">
        <v>128</v>
      </c>
      <c r="L1392" s="5" t="s">
        <v>113</v>
      </c>
      <c r="M1392" s="5" t="s">
        <v>226</v>
      </c>
      <c r="N1392" s="5" t="s">
        <v>146</v>
      </c>
      <c r="O1392" s="5" t="s">
        <v>336</v>
      </c>
      <c r="P1392" s="5" t="s">
        <v>135</v>
      </c>
      <c r="Q1392" s="5" t="s">
        <v>142</v>
      </c>
      <c r="R1392" s="5" t="s">
        <v>199</v>
      </c>
      <c r="S1392" s="5" t="s">
        <v>319</v>
      </c>
      <c r="T1392" s="5" t="s">
        <v>111</v>
      </c>
      <c r="U1392" s="5" t="s">
        <v>176</v>
      </c>
      <c r="V1392" s="5" t="s">
        <v>129</v>
      </c>
      <c r="W1392" s="5" t="s">
        <v>433</v>
      </c>
      <c r="X1392" s="5" t="s">
        <v>120</v>
      </c>
      <c r="Y1392" s="5" t="n">
        <v>1</v>
      </c>
      <c r="Z1392" s="5" t="n">
        <v>0</v>
      </c>
      <c r="AA1392" s="5" t="str">
        <f aca="false">IF(Y1392&gt;Z1392,"Win",IF(Y1392&lt;Z1392,"Loss","Draw"))</f>
        <v>Win</v>
      </c>
      <c r="AB1392" s="5" t="s">
        <v>98</v>
      </c>
      <c r="AC1392" s="5" t="s">
        <v>99</v>
      </c>
      <c r="AD1392" s="5" t="s">
        <v>3582</v>
      </c>
      <c r="AE1392" s="5" t="s">
        <v>3583</v>
      </c>
      <c r="AF1392" s="5" t="str">
        <f aca="false">IF(AD1392&lt;AE1392,AD1392,AE1392)</f>
        <v>Balloon, Bomb Tower, Executioner, Knight, Miner, Skeleton Dragons, Tornado, Zap</v>
      </c>
      <c r="AG1392" s="5" t="str">
        <f aca="false">IF(AD1392&lt;AE1392,AE1392,AD1392)</f>
        <v>Dart Goblin, Fire Spirit, Goblin Barrel, Golden Knight, Inferno Tower, Princess, Royal Delivery, Skeleton Army</v>
      </c>
      <c r="AH1392" s="5" t="str">
        <f aca="false">IF(AD1392=AF1392,AA1392,IF(AA1392="Win","Loss",IF(AA1392="Loss","Win","Draw")))</f>
        <v>Win</v>
      </c>
      <c r="AI1392" s="5" t="s">
        <v>123</v>
      </c>
    </row>
    <row r="1393" customFormat="false" ht="15" hidden="false" customHeight="true" outlineLevel="0" collapsed="false">
      <c r="A1393" s="5" t="s">
        <v>3584</v>
      </c>
      <c r="B1393" s="5" t="n">
        <v>1</v>
      </c>
      <c r="C1393" s="5" t="s">
        <v>3458</v>
      </c>
      <c r="D1393" s="5" t="s">
        <v>3459</v>
      </c>
      <c r="E1393" s="5" t="s">
        <v>1692</v>
      </c>
      <c r="F1393" s="5" t="s">
        <v>1693</v>
      </c>
      <c r="G1393" s="5" t="s">
        <v>3585</v>
      </c>
      <c r="H1393" s="5" t="s">
        <v>216</v>
      </c>
      <c r="I1393" s="5" t="s">
        <v>239</v>
      </c>
      <c r="J1393" s="5" t="s">
        <v>199</v>
      </c>
      <c r="K1393" s="5" t="s">
        <v>210</v>
      </c>
      <c r="L1393" s="5" t="s">
        <v>109</v>
      </c>
      <c r="M1393" s="5" t="s">
        <v>202</v>
      </c>
      <c r="N1393" s="5" t="s">
        <v>227</v>
      </c>
      <c r="O1393" s="5" t="s">
        <v>112</v>
      </c>
      <c r="P1393" s="5" t="s">
        <v>92</v>
      </c>
      <c r="Q1393" s="5" t="s">
        <v>375</v>
      </c>
      <c r="R1393" s="5" t="s">
        <v>145</v>
      </c>
      <c r="S1393" s="5" t="s">
        <v>135</v>
      </c>
      <c r="T1393" s="5" t="s">
        <v>113</v>
      </c>
      <c r="U1393" s="5" t="s">
        <v>87</v>
      </c>
      <c r="V1393" s="5" t="s">
        <v>336</v>
      </c>
      <c r="W1393" s="5" t="s">
        <v>226</v>
      </c>
      <c r="X1393" s="5" t="s">
        <v>109</v>
      </c>
      <c r="Y1393" s="5" t="n">
        <v>0</v>
      </c>
      <c r="Z1393" s="5" t="n">
        <v>1</v>
      </c>
      <c r="AA1393" s="5" t="str">
        <f aca="false">IF(Y1393&gt;Z1393,"Win",IF(Y1393&lt;Z1393,"Loss","Draw"))</f>
        <v>Loss</v>
      </c>
      <c r="AB1393" s="5" t="s">
        <v>98</v>
      </c>
      <c r="AC1393" s="5" t="s">
        <v>99</v>
      </c>
      <c r="AD1393" s="5" t="s">
        <v>750</v>
      </c>
      <c r="AE1393" s="5" t="s">
        <v>562</v>
      </c>
      <c r="AF1393" s="5" t="str">
        <f aca="false">IF(AD1393&lt;AE1393,AD1393,AE1393)</f>
        <v>Arrows, Battle Ram, Golden Knight, Mega Knight, Mother Witch, Ronin, Royal Ghost, Zappies</v>
      </c>
      <c r="AG1393" s="5" t="str">
        <f aca="false">IF(AD1393&lt;AE1393,AE1393,AD1393)</f>
        <v>Balloon, Berserker, Bomb Tower, Executioner, Miner, Ronin, Tornado, Zap</v>
      </c>
      <c r="AH1393" s="5" t="str">
        <f aca="false">IF(AD1393=AF1393,AA1393,IF(AA1393="Win","Loss",IF(AA1393="Loss","Win","Draw")))</f>
        <v>Loss</v>
      </c>
      <c r="AI1393" s="5" t="s">
        <v>123</v>
      </c>
    </row>
    <row r="1394" customFormat="false" ht="15" hidden="false" customHeight="true" outlineLevel="0" collapsed="false">
      <c r="A1394" s="5" t="s">
        <v>3584</v>
      </c>
      <c r="B1394" s="5" t="n">
        <v>2</v>
      </c>
      <c r="C1394" s="5" t="s">
        <v>3458</v>
      </c>
      <c r="D1394" s="5" t="s">
        <v>3459</v>
      </c>
      <c r="E1394" s="5" t="s">
        <v>1692</v>
      </c>
      <c r="F1394" s="5" t="s">
        <v>1693</v>
      </c>
      <c r="G1394" s="5" t="s">
        <v>3586</v>
      </c>
      <c r="H1394" s="5" t="s">
        <v>216</v>
      </c>
      <c r="I1394" s="5" t="s">
        <v>90</v>
      </c>
      <c r="J1394" s="5" t="s">
        <v>181</v>
      </c>
      <c r="K1394" s="5" t="s">
        <v>96</v>
      </c>
      <c r="L1394" s="5" t="s">
        <v>94</v>
      </c>
      <c r="M1394" s="5" t="s">
        <v>167</v>
      </c>
      <c r="N1394" s="5" t="s">
        <v>93</v>
      </c>
      <c r="O1394" s="5" t="s">
        <v>97</v>
      </c>
      <c r="P1394" s="5" t="s">
        <v>95</v>
      </c>
      <c r="Q1394" s="5" t="s">
        <v>107</v>
      </c>
      <c r="R1394" s="5" t="s">
        <v>141</v>
      </c>
      <c r="S1394" s="5" t="s">
        <v>84</v>
      </c>
      <c r="T1394" s="5" t="s">
        <v>83</v>
      </c>
      <c r="U1394" s="5" t="s">
        <v>88</v>
      </c>
      <c r="V1394" s="5" t="s">
        <v>111</v>
      </c>
      <c r="W1394" s="5" t="s">
        <v>97</v>
      </c>
      <c r="X1394" s="5" t="s">
        <v>144</v>
      </c>
      <c r="Y1394" s="5" t="n">
        <v>1</v>
      </c>
      <c r="Z1394" s="5" t="n">
        <v>0</v>
      </c>
      <c r="AA1394" s="5" t="str">
        <f aca="false">IF(Y1394&gt;Z1394,"Win",IF(Y1394&lt;Z1394,"Loss","Draw"))</f>
        <v>Win</v>
      </c>
      <c r="AB1394" s="5" t="s">
        <v>98</v>
      </c>
      <c r="AC1394" s="5" t="s">
        <v>99</v>
      </c>
      <c r="AD1394" s="5" t="s">
        <v>1085</v>
      </c>
      <c r="AE1394" s="5" t="s">
        <v>3587</v>
      </c>
      <c r="AF1394" s="5" t="str">
        <f aca="false">IF(AD1394&lt;AE1394,AD1394,AE1394)</f>
        <v>Dark Prince, Fire Spirit, Giant Snowball, Goblin Drill, Magic Archer, Poison, Skeletons, Tesla</v>
      </c>
      <c r="AG1394" s="5" t="str">
        <f aca="false">IF(AD1394&lt;AE1394,AE1394,AD1394)</f>
        <v>Electro Spirit, Fireball, Fisherman, Hunter, Monk, Royal Giant, Skeletons, The Log</v>
      </c>
      <c r="AH1394" s="5" t="str">
        <f aca="false">IF(AD1394=AF1394,AA1394,IF(AA1394="Win","Loss",IF(AA1394="Loss","Win","Draw")))</f>
        <v>Loss</v>
      </c>
      <c r="AI1394" s="5" t="s">
        <v>123</v>
      </c>
    </row>
    <row r="1395" customFormat="false" ht="15" hidden="false" customHeight="true" outlineLevel="0" collapsed="false">
      <c r="A1395" s="5" t="s">
        <v>3584</v>
      </c>
      <c r="B1395" s="5" t="n">
        <v>3</v>
      </c>
      <c r="C1395" s="5" t="s">
        <v>3458</v>
      </c>
      <c r="D1395" s="5" t="s">
        <v>3459</v>
      </c>
      <c r="E1395" s="5" t="s">
        <v>1692</v>
      </c>
      <c r="F1395" s="5" t="s">
        <v>1693</v>
      </c>
      <c r="G1395" s="5" t="s">
        <v>3588</v>
      </c>
      <c r="H1395" s="5" t="s">
        <v>1394</v>
      </c>
      <c r="I1395" s="5" t="s">
        <v>168</v>
      </c>
      <c r="J1395" s="5" t="s">
        <v>83</v>
      </c>
      <c r="K1395" s="5" t="s">
        <v>82</v>
      </c>
      <c r="L1395" s="5" t="s">
        <v>144</v>
      </c>
      <c r="M1395" s="5" t="s">
        <v>120</v>
      </c>
      <c r="N1395" s="5" t="s">
        <v>143</v>
      </c>
      <c r="O1395" s="5" t="s">
        <v>183</v>
      </c>
      <c r="P1395" s="5" t="s">
        <v>87</v>
      </c>
      <c r="Q1395" s="5" t="s">
        <v>168</v>
      </c>
      <c r="R1395" s="5" t="s">
        <v>232</v>
      </c>
      <c r="S1395" s="5" t="s">
        <v>169</v>
      </c>
      <c r="T1395" s="5" t="s">
        <v>89</v>
      </c>
      <c r="U1395" s="5" t="s">
        <v>154</v>
      </c>
      <c r="V1395" s="5" t="s">
        <v>167</v>
      </c>
      <c r="W1395" s="5" t="s">
        <v>93</v>
      </c>
      <c r="X1395" s="5" t="s">
        <v>115</v>
      </c>
      <c r="Y1395" s="5" t="n">
        <v>1</v>
      </c>
      <c r="Z1395" s="5" t="n">
        <v>0</v>
      </c>
      <c r="AA1395" s="5" t="str">
        <f aca="false">IF(Y1395&gt;Z1395,"Win",IF(Y1395&lt;Z1395,"Loss","Draw"))</f>
        <v>Win</v>
      </c>
      <c r="AB1395" s="5" t="s">
        <v>98</v>
      </c>
      <c r="AC1395" s="5" t="s">
        <v>99</v>
      </c>
      <c r="AD1395" s="5" t="s">
        <v>3589</v>
      </c>
      <c r="AE1395" s="5" t="s">
        <v>3590</v>
      </c>
      <c r="AF1395" s="5" t="str">
        <f aca="false">IF(AD1395&lt;AE1395,AD1395,AE1395)</f>
        <v>Archers, Berserker, Dark Prince, Earthquake, Ice Spirit, Royal Delivery, Royal Hogs, Tesla</v>
      </c>
      <c r="AG1395" s="5" t="str">
        <f aca="false">IF(AD1395&lt;AE1395,AE1395,AD1395)</f>
        <v>Baby Dragon, Electro Spirit, Goblin Hut, Goblins, Lightning, Mighty Miner, Royal Hogs, The Log</v>
      </c>
      <c r="AH1395" s="5" t="str">
        <f aca="false">IF(AD1395=AF1395,AA1395,IF(AA1395="Win","Loss",IF(AA1395="Loss","Win","Draw")))</f>
        <v>Win</v>
      </c>
      <c r="AI1395" s="5" t="s">
        <v>123</v>
      </c>
    </row>
    <row r="1396" customFormat="false" ht="15" hidden="false" customHeight="true" outlineLevel="0" collapsed="false">
      <c r="A1396" s="5" t="s">
        <v>3591</v>
      </c>
      <c r="B1396" s="5" t="n">
        <v>1</v>
      </c>
      <c r="C1396" s="5" t="s">
        <v>3458</v>
      </c>
      <c r="D1396" s="5" t="s">
        <v>3459</v>
      </c>
      <c r="E1396" s="5" t="s">
        <v>2261</v>
      </c>
      <c r="F1396" s="5" t="s">
        <v>2262</v>
      </c>
      <c r="G1396" s="5" t="s">
        <v>2885</v>
      </c>
      <c r="H1396" s="5" t="s">
        <v>1394</v>
      </c>
      <c r="I1396" s="5" t="s">
        <v>210</v>
      </c>
      <c r="J1396" s="5" t="s">
        <v>199</v>
      </c>
      <c r="K1396" s="5" t="s">
        <v>239</v>
      </c>
      <c r="L1396" s="5" t="s">
        <v>109</v>
      </c>
      <c r="M1396" s="5" t="s">
        <v>146</v>
      </c>
      <c r="N1396" s="5" t="s">
        <v>227</v>
      </c>
      <c r="O1396" s="5" t="s">
        <v>112</v>
      </c>
      <c r="P1396" s="5" t="s">
        <v>92</v>
      </c>
      <c r="Q1396" s="5" t="s">
        <v>116</v>
      </c>
      <c r="R1396" s="5" t="s">
        <v>213</v>
      </c>
      <c r="S1396" s="5" t="s">
        <v>114</v>
      </c>
      <c r="T1396" s="5" t="s">
        <v>176</v>
      </c>
      <c r="U1396" s="5" t="s">
        <v>94</v>
      </c>
      <c r="V1396" s="5" t="s">
        <v>117</v>
      </c>
      <c r="W1396" s="5" t="s">
        <v>118</v>
      </c>
      <c r="X1396" s="5" t="s">
        <v>87</v>
      </c>
      <c r="Y1396" s="5" t="n">
        <v>1</v>
      </c>
      <c r="Z1396" s="5" t="n">
        <v>0</v>
      </c>
      <c r="AA1396" s="5" t="str">
        <f aca="false">IF(Y1396&gt;Z1396,"Win",IF(Y1396&lt;Z1396,"Loss","Draw"))</f>
        <v>Win</v>
      </c>
      <c r="AB1396" s="5" t="s">
        <v>98</v>
      </c>
      <c r="AC1396" s="5" t="s">
        <v>99</v>
      </c>
      <c r="AD1396" s="5" t="s">
        <v>960</v>
      </c>
      <c r="AE1396" s="5" t="s">
        <v>3592</v>
      </c>
      <c r="AF1396" s="5" t="str">
        <f aca="false">IF(AD1396&lt;AE1396,AD1396,AE1396)</f>
        <v>Arrows, Battle Ram, Golden Knight, Mega Knight, Mother Witch, Ronin, Royal Ghost, Skeleton Dragons</v>
      </c>
      <c r="AG1396" s="5" t="str">
        <f aca="false">IF(AD1396&lt;AE1396,AE1396,AD1396)</f>
        <v>Berserker, Bowler, Dart Goblin, Fireball, Minions, Mortar, Rascals, Skeleton Barrel</v>
      </c>
      <c r="AH1396" s="5" t="str">
        <f aca="false">IF(AD1396=AF1396,AA1396,IF(AA1396="Win","Loss",IF(AA1396="Loss","Win","Draw")))</f>
        <v>Win</v>
      </c>
      <c r="AI1396" s="5" t="s">
        <v>123</v>
      </c>
    </row>
    <row r="1397" customFormat="false" ht="15" hidden="false" customHeight="true" outlineLevel="0" collapsed="false">
      <c r="A1397" s="5" t="s">
        <v>3591</v>
      </c>
      <c r="B1397" s="5" t="n">
        <v>2</v>
      </c>
      <c r="C1397" s="5" t="s">
        <v>3458</v>
      </c>
      <c r="D1397" s="5" t="s">
        <v>3459</v>
      </c>
      <c r="E1397" s="5" t="s">
        <v>2261</v>
      </c>
      <c r="F1397" s="5" t="s">
        <v>2262</v>
      </c>
      <c r="G1397" s="5" t="s">
        <v>3593</v>
      </c>
      <c r="H1397" s="5" t="s">
        <v>1394</v>
      </c>
      <c r="I1397" s="5" t="s">
        <v>375</v>
      </c>
      <c r="J1397" s="5" t="s">
        <v>175</v>
      </c>
      <c r="K1397" s="5" t="s">
        <v>84</v>
      </c>
      <c r="L1397" s="5" t="s">
        <v>91</v>
      </c>
      <c r="M1397" s="5" t="s">
        <v>83</v>
      </c>
      <c r="N1397" s="5" t="s">
        <v>154</v>
      </c>
      <c r="O1397" s="5" t="s">
        <v>182</v>
      </c>
      <c r="P1397" s="5" t="s">
        <v>97</v>
      </c>
      <c r="Q1397" s="5" t="s">
        <v>144</v>
      </c>
      <c r="R1397" s="5" t="s">
        <v>232</v>
      </c>
      <c r="S1397" s="5" t="s">
        <v>107</v>
      </c>
      <c r="T1397" s="5" t="s">
        <v>130</v>
      </c>
      <c r="U1397" s="5" t="s">
        <v>97</v>
      </c>
      <c r="V1397" s="5" t="s">
        <v>111</v>
      </c>
      <c r="W1397" s="5" t="s">
        <v>88</v>
      </c>
      <c r="X1397" s="5" t="s">
        <v>167</v>
      </c>
      <c r="Y1397" s="5" t="n">
        <v>1</v>
      </c>
      <c r="Z1397" s="5" t="n">
        <v>0</v>
      </c>
      <c r="AA1397" s="5" t="str">
        <f aca="false">IF(Y1397&gt;Z1397,"Win",IF(Y1397&lt;Z1397,"Loss","Draw"))</f>
        <v>Win</v>
      </c>
      <c r="AB1397" s="5" t="s">
        <v>98</v>
      </c>
      <c r="AC1397" s="5" t="s">
        <v>99</v>
      </c>
      <c r="AD1397" s="5" t="s">
        <v>3594</v>
      </c>
      <c r="AE1397" s="5" t="s">
        <v>3595</v>
      </c>
      <c r="AF1397" s="5" t="str">
        <f aca="false">IF(AD1397&lt;AE1397,AD1397,AE1397)</f>
        <v>Barbarian Barrel, Boss Bandit, Dark Prince, Executioner, Giant Snowball, Hog Rider, Lightning, Skeletons</v>
      </c>
      <c r="AG1397" s="5" t="str">
        <f aca="false">IF(AD1397&lt;AE1397,AE1397,AD1397)</f>
        <v>Bomber, Fire Spirit, Goblin Drill, Mighty Miner, Poison, Skeletons, Tesla, The Log</v>
      </c>
      <c r="AH1397" s="5" t="str">
        <f aca="false">IF(AD1397=AF1397,AA1397,IF(AA1397="Win","Loss",IF(AA1397="Loss","Win","Draw")))</f>
        <v>Win</v>
      </c>
      <c r="AI1397" s="5" t="s">
        <v>123</v>
      </c>
    </row>
    <row r="1398" customFormat="false" ht="16.5" hidden="false" customHeight="true" outlineLevel="0" collapsed="false">
      <c r="A1398" s="5" t="s">
        <v>3596</v>
      </c>
      <c r="B1398" s="5" t="n">
        <v>1</v>
      </c>
      <c r="C1398" s="5" t="s">
        <v>1063</v>
      </c>
      <c r="D1398" s="5" t="s">
        <v>1064</v>
      </c>
      <c r="E1398" s="5" t="s">
        <v>641</v>
      </c>
      <c r="F1398" s="5" t="s">
        <v>642</v>
      </c>
      <c r="G1398" s="5" t="s">
        <v>3597</v>
      </c>
      <c r="H1398" s="5" t="s">
        <v>81</v>
      </c>
      <c r="I1398" s="5" t="s">
        <v>210</v>
      </c>
      <c r="J1398" s="5" t="s">
        <v>209</v>
      </c>
      <c r="K1398" s="5" t="s">
        <v>170</v>
      </c>
      <c r="L1398" s="5" t="s">
        <v>110</v>
      </c>
      <c r="M1398" s="5" t="s">
        <v>167</v>
      </c>
      <c r="N1398" s="5" t="s">
        <v>93</v>
      </c>
      <c r="O1398" s="5" t="s">
        <v>182</v>
      </c>
      <c r="P1398" s="5" t="s">
        <v>94</v>
      </c>
      <c r="Q1398" s="5" t="s">
        <v>140</v>
      </c>
      <c r="R1398" s="5" t="s">
        <v>141</v>
      </c>
      <c r="S1398" s="5" t="s">
        <v>225</v>
      </c>
      <c r="T1398" s="5" t="s">
        <v>226</v>
      </c>
      <c r="U1398" s="5" t="s">
        <v>109</v>
      </c>
      <c r="V1398" s="5" t="s">
        <v>111</v>
      </c>
      <c r="W1398" s="5" t="s">
        <v>120</v>
      </c>
      <c r="X1398" s="5" t="s">
        <v>113</v>
      </c>
      <c r="Y1398" s="5" t="n">
        <v>0</v>
      </c>
      <c r="Z1398" s="5" t="n">
        <v>3</v>
      </c>
      <c r="AA1398" s="5" t="str">
        <f aca="false">IF(Y1398&gt;Z1398,"Win",IF(Y1398&lt;Z1398,"Loss","Draw"))</f>
        <v>Loss</v>
      </c>
      <c r="AB1398" s="5" t="s">
        <v>98</v>
      </c>
      <c r="AC1398" s="5" t="s">
        <v>99</v>
      </c>
      <c r="AD1398" s="5" t="s">
        <v>3598</v>
      </c>
      <c r="AE1398" s="5" t="s">
        <v>497</v>
      </c>
      <c r="AF1398" s="5" t="str">
        <f aca="false">IF(AD1398&lt;AE1398,AD1398,AE1398)</f>
        <v>Bats, Bomb Tower, Fire Spirit, Magic Archer, Miner, Ronin, Royal Delivery, Wall Breakers</v>
      </c>
      <c r="AG1398" s="5" t="str">
        <f aca="false">IF(AD1398&lt;AE1398,AE1398,AD1398)</f>
        <v>Cannon, Electro Spirit, Fireball, Guards, Hog Rider, Mega Knight, Musketeer, The Log</v>
      </c>
      <c r="AH1398" s="5" t="str">
        <f aca="false">IF(AD1398=AF1398,AA1398,IF(AA1398="Win","Loss",IF(AA1398="Loss","Win","Draw")))</f>
        <v>Win</v>
      </c>
      <c r="AI1398" s="5" t="s">
        <v>102</v>
      </c>
    </row>
    <row r="1399" customFormat="false" ht="16.5" hidden="false" customHeight="true" outlineLevel="0" collapsed="false">
      <c r="A1399" s="7" t="s">
        <v>3599</v>
      </c>
      <c r="B1399" s="7" t="n">
        <v>1</v>
      </c>
      <c r="C1399" s="7" t="s">
        <v>1063</v>
      </c>
      <c r="D1399" s="7" t="s">
        <v>1064</v>
      </c>
      <c r="E1399" s="7" t="s">
        <v>641</v>
      </c>
      <c r="F1399" s="7" t="s">
        <v>642</v>
      </c>
      <c r="G1399" s="7" t="s">
        <v>3600</v>
      </c>
      <c r="H1399" s="7" t="s">
        <v>81</v>
      </c>
      <c r="I1399" s="7" t="s">
        <v>293</v>
      </c>
      <c r="J1399" s="7" t="s">
        <v>244</v>
      </c>
      <c r="K1399" s="7" t="s">
        <v>144</v>
      </c>
      <c r="L1399" s="7" t="s">
        <v>110</v>
      </c>
      <c r="M1399" s="7" t="s">
        <v>91</v>
      </c>
      <c r="N1399" s="7" t="s">
        <v>143</v>
      </c>
      <c r="O1399" s="7" t="s">
        <v>88</v>
      </c>
      <c r="P1399" s="7" t="s">
        <v>85</v>
      </c>
      <c r="Q1399" s="7" t="s">
        <v>90</v>
      </c>
      <c r="R1399" s="7" t="s">
        <v>181</v>
      </c>
      <c r="S1399" s="7" t="s">
        <v>96</v>
      </c>
      <c r="T1399" s="7" t="s">
        <v>95</v>
      </c>
      <c r="U1399" s="7" t="s">
        <v>94</v>
      </c>
      <c r="V1399" s="7" t="s">
        <v>97</v>
      </c>
      <c r="W1399" s="7" t="s">
        <v>93</v>
      </c>
      <c r="X1399" s="7" t="s">
        <v>91</v>
      </c>
      <c r="Y1399" s="7" t="n">
        <v>0</v>
      </c>
      <c r="Z1399" s="7" t="n">
        <v>1</v>
      </c>
      <c r="AA1399" s="7" t="str">
        <f aca="false">IF(Y1399&gt;Z1399,"Win",IF(Y1399&lt;Z1399,"Loss","Draw"))</f>
        <v>Loss</v>
      </c>
      <c r="AB1399" s="7" t="s">
        <v>99</v>
      </c>
      <c r="AC1399" s="7" t="s">
        <v>99</v>
      </c>
      <c r="AD1399" s="7" t="s">
        <v>3601</v>
      </c>
      <c r="AE1399" s="7" t="s">
        <v>765</v>
      </c>
      <c r="AF1399" s="7" t="str">
        <f aca="false">IF(AD1399&lt;AE1399,AD1399,AE1399)</f>
        <v>Barbarian Barrel, Electro Spirit, Fireball, Fisherman, Hunter, Monk, Royal Giant, Skeletons</v>
      </c>
      <c r="AG1399" s="7" t="str">
        <f aca="false">IF(AD1399&lt;AE1399,AE1399,AD1399)</f>
        <v>Barbarian Barrel, Furnace, Graveyard, Guards, Ice Golem, Ice Spirit, Poison, Tesla</v>
      </c>
      <c r="AH1399" s="7" t="str">
        <f aca="false">IF(AD1399=AF1399,AA1399,IF(AA1399="Win","Loss",IF(AA1399="Loss","Win","Draw")))</f>
        <v>Win</v>
      </c>
      <c r="AI1399" s="7" t="s">
        <v>102</v>
      </c>
    </row>
    <row r="1400" customFormat="false" ht="16.5" hidden="false" customHeight="true" outlineLevel="0" collapsed="false">
      <c r="A1400" s="7" t="s">
        <v>3599</v>
      </c>
      <c r="B1400" s="7" t="n">
        <v>2</v>
      </c>
      <c r="C1400" s="7" t="s">
        <v>1063</v>
      </c>
      <c r="D1400" s="7" t="s">
        <v>1064</v>
      </c>
      <c r="E1400" s="7" t="s">
        <v>641</v>
      </c>
      <c r="F1400" s="7" t="s">
        <v>642</v>
      </c>
      <c r="G1400" s="7" t="s">
        <v>3602</v>
      </c>
      <c r="H1400" s="7" t="s">
        <v>81</v>
      </c>
      <c r="I1400" s="7" t="s">
        <v>170</v>
      </c>
      <c r="J1400" s="7" t="s">
        <v>141</v>
      </c>
      <c r="K1400" s="7" t="s">
        <v>115</v>
      </c>
      <c r="L1400" s="7" t="s">
        <v>93</v>
      </c>
      <c r="M1400" s="7" t="s">
        <v>109</v>
      </c>
      <c r="N1400" s="7" t="s">
        <v>154</v>
      </c>
      <c r="O1400" s="7" t="s">
        <v>167</v>
      </c>
      <c r="P1400" s="7" t="s">
        <v>182</v>
      </c>
      <c r="Q1400" s="7" t="s">
        <v>82</v>
      </c>
      <c r="R1400" s="7" t="s">
        <v>115</v>
      </c>
      <c r="S1400" s="7" t="s">
        <v>84</v>
      </c>
      <c r="T1400" s="7" t="s">
        <v>85</v>
      </c>
      <c r="U1400" s="7" t="s">
        <v>109</v>
      </c>
      <c r="V1400" s="7" t="s">
        <v>88</v>
      </c>
      <c r="W1400" s="7" t="s">
        <v>89</v>
      </c>
      <c r="X1400" s="7" t="s">
        <v>143</v>
      </c>
      <c r="Y1400" s="7" t="n">
        <v>1</v>
      </c>
      <c r="Z1400" s="7" t="n">
        <v>0</v>
      </c>
      <c r="AA1400" s="7" t="str">
        <f aca="false">IF(Y1400&gt;Z1400,"Win",IF(Y1400&lt;Z1400,"Loss","Draw"))</f>
        <v>Win</v>
      </c>
      <c r="AB1400" s="7" t="s">
        <v>99</v>
      </c>
      <c r="AC1400" s="7" t="s">
        <v>99</v>
      </c>
      <c r="AD1400" s="7" t="s">
        <v>3603</v>
      </c>
      <c r="AE1400" s="7" t="s">
        <v>2028</v>
      </c>
      <c r="AF1400" s="7" t="str">
        <f aca="false">IF(AD1400&lt;AE1400,AD1400,AE1400)</f>
        <v>Archers, Giant Snowball, Goblin Hut, Goblins, Graveyard, Ice Spirit, Poison, Ronin</v>
      </c>
      <c r="AG1400" s="7" t="str">
        <f aca="false">IF(AD1400&lt;AE1400,AE1400,AD1400)</f>
        <v>Cannon, Electro Spirit, Goblins, Hog Rider, Lightning, Magic Archer, Ronin, The Log</v>
      </c>
      <c r="AH1400" s="7" t="str">
        <f aca="false">IF(AD1400=AF1400,AA1400,IF(AA1400="Win","Loss",IF(AA1400="Loss","Win","Draw")))</f>
        <v>Loss</v>
      </c>
      <c r="AI1400" s="7" t="s">
        <v>102</v>
      </c>
    </row>
    <row r="1401" customFormat="false" ht="16.5" hidden="false" customHeight="true" outlineLevel="0" collapsed="false">
      <c r="A1401" s="7" t="s">
        <v>3599</v>
      </c>
      <c r="B1401" s="7" t="n">
        <v>3</v>
      </c>
      <c r="C1401" s="7" t="s">
        <v>1063</v>
      </c>
      <c r="D1401" s="7" t="s">
        <v>1064</v>
      </c>
      <c r="E1401" s="7" t="s">
        <v>641</v>
      </c>
      <c r="F1401" s="7" t="s">
        <v>642</v>
      </c>
      <c r="G1401" s="7" t="s">
        <v>3604</v>
      </c>
      <c r="H1401" s="7" t="s">
        <v>81</v>
      </c>
      <c r="I1401" s="7" t="s">
        <v>375</v>
      </c>
      <c r="J1401" s="7" t="s">
        <v>145</v>
      </c>
      <c r="K1401" s="7" t="s">
        <v>135</v>
      </c>
      <c r="L1401" s="7" t="s">
        <v>226</v>
      </c>
      <c r="M1401" s="7" t="s">
        <v>336</v>
      </c>
      <c r="N1401" s="7" t="s">
        <v>202</v>
      </c>
      <c r="O1401" s="7" t="s">
        <v>327</v>
      </c>
      <c r="P1401" s="7" t="s">
        <v>113</v>
      </c>
      <c r="Q1401" s="7" t="s">
        <v>239</v>
      </c>
      <c r="R1401" s="7" t="s">
        <v>199</v>
      </c>
      <c r="S1401" s="7" t="s">
        <v>210</v>
      </c>
      <c r="T1401" s="7" t="s">
        <v>227</v>
      </c>
      <c r="U1401" s="7" t="s">
        <v>146</v>
      </c>
      <c r="V1401" s="7" t="s">
        <v>393</v>
      </c>
      <c r="W1401" s="7" t="s">
        <v>240</v>
      </c>
      <c r="X1401" s="7" t="s">
        <v>112</v>
      </c>
      <c r="Y1401" s="7" t="n">
        <v>0</v>
      </c>
      <c r="Z1401" s="7" t="n">
        <v>1</v>
      </c>
      <c r="AA1401" s="7" t="str">
        <f aca="false">IF(Y1401&gt;Z1401,"Win",IF(Y1401&lt;Z1401,"Loss","Draw"))</f>
        <v>Loss</v>
      </c>
      <c r="AB1401" s="7" t="s">
        <v>99</v>
      </c>
      <c r="AC1401" s="7" t="s">
        <v>99</v>
      </c>
      <c r="AD1401" s="7" t="s">
        <v>3605</v>
      </c>
      <c r="AE1401" s="7" t="s">
        <v>395</v>
      </c>
      <c r="AF1401" s="7" t="str">
        <f aca="false">IF(AD1401&lt;AE1401,AD1401,AE1401)</f>
        <v>Arrows, Bandit, Battle Ram, Electro Wizard, Golden Knight, Mega Knight, Mother Witch, Skeleton Dragons</v>
      </c>
      <c r="AG1401" s="7" t="str">
        <f aca="false">IF(AD1401&lt;AE1401,AE1401,AD1401)</f>
        <v>Balloon, Bomb Tower, Executioner, Giant Skeleton, Miner, Tornado, Zap, Zappies</v>
      </c>
      <c r="AH1401" s="7" t="str">
        <f aca="false">IF(AD1401=AF1401,AA1401,IF(AA1401="Win","Loss",IF(AA1401="Loss","Win","Draw")))</f>
        <v>Win</v>
      </c>
      <c r="AI1401" s="7" t="s">
        <v>102</v>
      </c>
    </row>
    <row r="1402" customFormat="false" ht="16.5" hidden="false" customHeight="true" outlineLevel="0" collapsed="false">
      <c r="A1402" s="7" t="s">
        <v>3606</v>
      </c>
      <c r="B1402" s="7" t="n">
        <v>1</v>
      </c>
      <c r="C1402" s="7" t="s">
        <v>1063</v>
      </c>
      <c r="D1402" s="7" t="s">
        <v>1064</v>
      </c>
      <c r="E1402" s="7" t="s">
        <v>641</v>
      </c>
      <c r="F1402" s="7" t="s">
        <v>642</v>
      </c>
      <c r="G1402" s="7" t="s">
        <v>3607</v>
      </c>
      <c r="H1402" s="7" t="s">
        <v>81</v>
      </c>
      <c r="I1402" s="7" t="s">
        <v>158</v>
      </c>
      <c r="J1402" s="7" t="s">
        <v>91</v>
      </c>
      <c r="K1402" s="7" t="s">
        <v>287</v>
      </c>
      <c r="L1402" s="7" t="s">
        <v>143</v>
      </c>
      <c r="M1402" s="7" t="s">
        <v>97</v>
      </c>
      <c r="N1402" s="7" t="s">
        <v>89</v>
      </c>
      <c r="O1402" s="7" t="s">
        <v>88</v>
      </c>
      <c r="P1402" s="7" t="s">
        <v>85</v>
      </c>
      <c r="Q1402" s="7" t="s">
        <v>82</v>
      </c>
      <c r="R1402" s="7" t="s">
        <v>83</v>
      </c>
      <c r="S1402" s="7" t="s">
        <v>144</v>
      </c>
      <c r="T1402" s="7" t="s">
        <v>85</v>
      </c>
      <c r="U1402" s="7" t="s">
        <v>88</v>
      </c>
      <c r="V1402" s="7" t="s">
        <v>97</v>
      </c>
      <c r="W1402" s="7" t="s">
        <v>143</v>
      </c>
      <c r="X1402" s="7" t="s">
        <v>91</v>
      </c>
      <c r="Y1402" s="7" t="n">
        <v>1</v>
      </c>
      <c r="Z1402" s="7" t="n">
        <v>0</v>
      </c>
      <c r="AA1402" s="7" t="str">
        <f aca="false">IF(Y1402&gt;Z1402,"Win",IF(Y1402&lt;Z1402,"Loss","Draw"))</f>
        <v>Win</v>
      </c>
      <c r="AB1402" s="7" t="s">
        <v>99</v>
      </c>
      <c r="AC1402" s="7" t="s">
        <v>99</v>
      </c>
      <c r="AD1402" s="7" t="s">
        <v>898</v>
      </c>
      <c r="AE1402" s="7" t="s">
        <v>397</v>
      </c>
      <c r="AF1402" s="7" t="str">
        <f aca="false">IF(AD1402&lt;AE1402,AD1402,AE1402)</f>
        <v>Archers, Barbarian Barrel, Dark Prince, Graveyard, Ice Spirit, Poison, Skeletons, Tesla</v>
      </c>
      <c r="AG1402" s="7" t="str">
        <f aca="false">IF(AD1402&lt;AE1402,AE1402,AD1402)</f>
        <v>Barbarian Barrel, Goblin Hut, Graveyard, Ice Spirit, Poison, Skeletons, Valkyrie, Witch</v>
      </c>
      <c r="AH1402" s="7" t="str">
        <f aca="false">IF(AD1402=AF1402,AA1402,IF(AA1402="Win","Loss",IF(AA1402="Loss","Win","Draw")))</f>
        <v>Loss</v>
      </c>
      <c r="AI1402" s="7" t="s">
        <v>102</v>
      </c>
    </row>
    <row r="1403" customFormat="false" ht="16.5" hidden="false" customHeight="true" outlineLevel="0" collapsed="false">
      <c r="A1403" s="7" t="s">
        <v>3606</v>
      </c>
      <c r="B1403" s="7" t="n">
        <v>2</v>
      </c>
      <c r="C1403" s="7" t="s">
        <v>1063</v>
      </c>
      <c r="D1403" s="7" t="s">
        <v>1064</v>
      </c>
      <c r="E1403" s="7" t="s">
        <v>641</v>
      </c>
      <c r="F1403" s="7" t="s">
        <v>642</v>
      </c>
      <c r="G1403" s="7" t="s">
        <v>3608</v>
      </c>
      <c r="H1403" s="7" t="s">
        <v>81</v>
      </c>
      <c r="I1403" s="7" t="s">
        <v>140</v>
      </c>
      <c r="J1403" s="7" t="s">
        <v>141</v>
      </c>
      <c r="K1403" s="7" t="s">
        <v>225</v>
      </c>
      <c r="L1403" s="7" t="s">
        <v>120</v>
      </c>
      <c r="M1403" s="7" t="s">
        <v>226</v>
      </c>
      <c r="N1403" s="7" t="s">
        <v>111</v>
      </c>
      <c r="O1403" s="7" t="s">
        <v>319</v>
      </c>
      <c r="P1403" s="7" t="s">
        <v>113</v>
      </c>
      <c r="Q1403" s="7" t="s">
        <v>140</v>
      </c>
      <c r="R1403" s="7" t="s">
        <v>141</v>
      </c>
      <c r="S1403" s="7" t="s">
        <v>142</v>
      </c>
      <c r="T1403" s="7" t="s">
        <v>87</v>
      </c>
      <c r="U1403" s="7" t="s">
        <v>111</v>
      </c>
      <c r="V1403" s="7" t="s">
        <v>93</v>
      </c>
      <c r="W1403" s="7" t="s">
        <v>120</v>
      </c>
      <c r="X1403" s="7" t="s">
        <v>113</v>
      </c>
      <c r="Y1403" s="7" t="n">
        <v>0</v>
      </c>
      <c r="Z1403" s="7" t="n">
        <v>3</v>
      </c>
      <c r="AA1403" s="7" t="str">
        <f aca="false">IF(Y1403&gt;Z1403,"Win",IF(Y1403&lt;Z1403,"Loss","Draw"))</f>
        <v>Loss</v>
      </c>
      <c r="AB1403" s="7" t="s">
        <v>99</v>
      </c>
      <c r="AC1403" s="7" t="s">
        <v>99</v>
      </c>
      <c r="AD1403" s="7" t="s">
        <v>3609</v>
      </c>
      <c r="AE1403" s="7" t="s">
        <v>1179</v>
      </c>
      <c r="AF1403" s="7" t="str">
        <f aca="false">IF(AD1403&lt;AE1403,AD1403,AE1403)</f>
        <v>Bats, Bomb Tower, Fire Spirit, Magic Archer, Miner, Royal Delivery, Skeleton Army, Wall Breakers</v>
      </c>
      <c r="AG1403" s="7" t="str">
        <f aca="false">IF(AD1403&lt;AE1403,AE1403,AD1403)</f>
        <v>Berserker, Bomb Tower, Electro Spirit, Fire Spirit, Goblin Barrel, Magic Archer, Royal Delivery, Wall Breakers</v>
      </c>
      <c r="AH1403" s="7" t="str">
        <f aca="false">IF(AD1403=AF1403,AA1403,IF(AA1403="Win","Loss",IF(AA1403="Loss","Win","Draw")))</f>
        <v>Loss</v>
      </c>
      <c r="AI1403" s="7" t="s">
        <v>102</v>
      </c>
    </row>
    <row r="1404" customFormat="false" ht="16.5" hidden="false" customHeight="true" outlineLevel="0" collapsed="false">
      <c r="A1404" s="7" t="s">
        <v>3606</v>
      </c>
      <c r="B1404" s="7" t="n">
        <v>3</v>
      </c>
      <c r="C1404" s="7" t="s">
        <v>1063</v>
      </c>
      <c r="D1404" s="7" t="s">
        <v>1064</v>
      </c>
      <c r="E1404" s="7" t="s">
        <v>641</v>
      </c>
      <c r="F1404" s="7" t="s">
        <v>642</v>
      </c>
      <c r="G1404" s="7" t="s">
        <v>3610</v>
      </c>
      <c r="H1404" s="7" t="s">
        <v>81</v>
      </c>
      <c r="I1404" s="7" t="s">
        <v>142</v>
      </c>
      <c r="J1404" s="7" t="s">
        <v>181</v>
      </c>
      <c r="K1404" s="7" t="s">
        <v>176</v>
      </c>
      <c r="L1404" s="7" t="s">
        <v>93</v>
      </c>
      <c r="M1404" s="7" t="s">
        <v>94</v>
      </c>
      <c r="N1404" s="7" t="s">
        <v>167</v>
      </c>
      <c r="O1404" s="7" t="s">
        <v>115</v>
      </c>
      <c r="P1404" s="7" t="s">
        <v>144</v>
      </c>
      <c r="Q1404" s="7" t="s">
        <v>210</v>
      </c>
      <c r="R1404" s="7" t="s">
        <v>199</v>
      </c>
      <c r="S1404" s="7" t="s">
        <v>293</v>
      </c>
      <c r="T1404" s="7" t="s">
        <v>182</v>
      </c>
      <c r="U1404" s="7" t="s">
        <v>227</v>
      </c>
      <c r="V1404" s="7" t="s">
        <v>183</v>
      </c>
      <c r="W1404" s="7" t="s">
        <v>146</v>
      </c>
      <c r="X1404" s="7" t="s">
        <v>112</v>
      </c>
      <c r="Y1404" s="7" t="n">
        <v>0</v>
      </c>
      <c r="Z1404" s="7" t="n">
        <v>1</v>
      </c>
      <c r="AA1404" s="7" t="str">
        <f aca="false">IF(Y1404&gt;Z1404,"Win",IF(Y1404&lt;Z1404,"Loss","Draw"))</f>
        <v>Loss</v>
      </c>
      <c r="AB1404" s="7" t="s">
        <v>99</v>
      </c>
      <c r="AC1404" s="7" t="s">
        <v>99</v>
      </c>
      <c r="AD1404" s="7" t="s">
        <v>3611</v>
      </c>
      <c r="AE1404" s="7" t="s">
        <v>3612</v>
      </c>
      <c r="AF1404" s="7" t="str">
        <f aca="false">IF(AD1404&lt;AE1404,AD1404,AE1404)</f>
        <v>Arrows, Earthquake, Furnace, Golden Knight, Hog Rider, Mega Knight, Mother Witch, Skeleton Dragons</v>
      </c>
      <c r="AG1404" s="7" t="str">
        <f aca="false">IF(AD1404&lt;AE1404,AE1404,AD1404)</f>
        <v>Dart Goblin, Electro Spirit, Fireball, Goblin Barrel, Goblins, Monk, Tesla, The Log</v>
      </c>
      <c r="AH1404" s="7" t="str">
        <f aca="false">IF(AD1404=AF1404,AA1404,IF(AA1404="Win","Loss",IF(AA1404="Loss","Win","Draw")))</f>
        <v>Win</v>
      </c>
      <c r="AI1404" s="7" t="s">
        <v>102</v>
      </c>
    </row>
    <row r="1405" customFormat="false" ht="16.5" hidden="false" customHeight="true" outlineLevel="0" collapsed="false">
      <c r="A1405" s="5" t="s">
        <v>3613</v>
      </c>
      <c r="B1405" s="5" t="n">
        <v>1</v>
      </c>
      <c r="C1405" s="5" t="s">
        <v>1063</v>
      </c>
      <c r="D1405" s="5" t="s">
        <v>1064</v>
      </c>
      <c r="E1405" s="5" t="s">
        <v>1061</v>
      </c>
      <c r="F1405" s="5" t="s">
        <v>1062</v>
      </c>
      <c r="G1405" s="5" t="s">
        <v>3614</v>
      </c>
      <c r="H1405" s="5" t="s">
        <v>81</v>
      </c>
      <c r="I1405" s="5" t="s">
        <v>158</v>
      </c>
      <c r="J1405" s="5" t="s">
        <v>91</v>
      </c>
      <c r="K1405" s="5" t="s">
        <v>287</v>
      </c>
      <c r="L1405" s="5" t="s">
        <v>97</v>
      </c>
      <c r="M1405" s="5" t="s">
        <v>143</v>
      </c>
      <c r="N1405" s="5" t="s">
        <v>89</v>
      </c>
      <c r="O1405" s="5" t="s">
        <v>88</v>
      </c>
      <c r="P1405" s="5" t="s">
        <v>85</v>
      </c>
      <c r="Q1405" s="5" t="s">
        <v>168</v>
      </c>
      <c r="R1405" s="5" t="s">
        <v>232</v>
      </c>
      <c r="S1405" s="5" t="s">
        <v>169</v>
      </c>
      <c r="T1405" s="5" t="s">
        <v>154</v>
      </c>
      <c r="U1405" s="5" t="s">
        <v>97</v>
      </c>
      <c r="V1405" s="5" t="s">
        <v>93</v>
      </c>
      <c r="W1405" s="5" t="s">
        <v>167</v>
      </c>
      <c r="X1405" s="5" t="s">
        <v>170</v>
      </c>
      <c r="Y1405" s="5" t="n">
        <v>0</v>
      </c>
      <c r="Z1405" s="5" t="n">
        <v>1</v>
      </c>
      <c r="AA1405" s="5" t="str">
        <f aca="false">IF(Y1405&gt;Z1405,"Win",IF(Y1405&lt;Z1405,"Loss","Draw"))</f>
        <v>Loss</v>
      </c>
      <c r="AB1405" s="5" t="s">
        <v>98</v>
      </c>
      <c r="AC1405" s="5" t="s">
        <v>99</v>
      </c>
      <c r="AD1405" s="5" t="s">
        <v>898</v>
      </c>
      <c r="AE1405" s="5" t="s">
        <v>418</v>
      </c>
      <c r="AF1405" s="5" t="str">
        <f aca="false">IF(AD1405&lt;AE1405,AD1405,AE1405)</f>
        <v>Baby Dragon, Cannon, Electro Spirit, Lightning, Mighty Miner, Royal Hogs, Skeletons, The Log</v>
      </c>
      <c r="AG1405" s="5" t="str">
        <f aca="false">IF(AD1405&lt;AE1405,AE1405,AD1405)</f>
        <v>Barbarian Barrel, Goblin Hut, Graveyard, Ice Spirit, Poison, Skeletons, Valkyrie, Witch</v>
      </c>
      <c r="AH1405" s="5" t="str">
        <f aca="false">IF(AD1405=AF1405,AA1405,IF(AA1405="Win","Loss",IF(AA1405="Loss","Win","Draw")))</f>
        <v>Win</v>
      </c>
      <c r="AI1405" s="5" t="s">
        <v>102</v>
      </c>
    </row>
    <row r="1406" customFormat="false" ht="16.5" hidden="false" customHeight="true" outlineLevel="0" collapsed="false">
      <c r="A1406" s="5" t="s">
        <v>3613</v>
      </c>
      <c r="B1406" s="5" t="n">
        <v>2</v>
      </c>
      <c r="C1406" s="5" t="s">
        <v>1063</v>
      </c>
      <c r="D1406" s="5" t="s">
        <v>1064</v>
      </c>
      <c r="E1406" s="5" t="s">
        <v>1061</v>
      </c>
      <c r="F1406" s="5" t="s">
        <v>1062</v>
      </c>
      <c r="G1406" s="5" t="s">
        <v>3615</v>
      </c>
      <c r="H1406" s="5" t="s">
        <v>81</v>
      </c>
      <c r="I1406" s="5" t="s">
        <v>144</v>
      </c>
      <c r="J1406" s="5" t="s">
        <v>108</v>
      </c>
      <c r="K1406" s="5" t="s">
        <v>128</v>
      </c>
      <c r="L1406" s="5" t="s">
        <v>110</v>
      </c>
      <c r="M1406" s="5" t="s">
        <v>167</v>
      </c>
      <c r="N1406" s="5" t="s">
        <v>93</v>
      </c>
      <c r="O1406" s="5" t="s">
        <v>183</v>
      </c>
      <c r="P1406" s="5" t="s">
        <v>182</v>
      </c>
      <c r="Q1406" s="5" t="s">
        <v>84</v>
      </c>
      <c r="R1406" s="5" t="s">
        <v>141</v>
      </c>
      <c r="S1406" s="5" t="s">
        <v>107</v>
      </c>
      <c r="T1406" s="5" t="s">
        <v>109</v>
      </c>
      <c r="U1406" s="5" t="s">
        <v>111</v>
      </c>
      <c r="V1406" s="5" t="s">
        <v>110</v>
      </c>
      <c r="W1406" s="5" t="s">
        <v>88</v>
      </c>
      <c r="X1406" s="5" t="s">
        <v>144</v>
      </c>
      <c r="Y1406" s="5" t="n">
        <v>0</v>
      </c>
      <c r="Z1406" s="5" t="n">
        <v>1</v>
      </c>
      <c r="AA1406" s="5" t="str">
        <f aca="false">IF(Y1406&gt;Z1406,"Win",IF(Y1406&lt;Z1406,"Loss","Draw"))</f>
        <v>Loss</v>
      </c>
      <c r="AB1406" s="5" t="s">
        <v>98</v>
      </c>
      <c r="AC1406" s="5" t="s">
        <v>99</v>
      </c>
      <c r="AD1406" s="5" t="s">
        <v>3616</v>
      </c>
      <c r="AE1406" s="5" t="s">
        <v>3617</v>
      </c>
      <c r="AF1406" s="5" t="str">
        <f aca="false">IF(AD1406&lt;AE1406,AD1406,AE1406)</f>
        <v>Archer Queen, Earthquake, Electro Spirit, Guards, Hog Rider, Knight, Tesla, The Log</v>
      </c>
      <c r="AG1406" s="5" t="str">
        <f aca="false">IF(AD1406&lt;AE1406,AE1406,AD1406)</f>
        <v>Fire Spirit, Giant Snowball, Goblin Drill, Guards, Magic Archer, Poison, Ronin, Tesla</v>
      </c>
      <c r="AH1406" s="5" t="str">
        <f aca="false">IF(AD1406=AF1406,AA1406,IF(AA1406="Win","Loss",IF(AA1406="Loss","Win","Draw")))</f>
        <v>Loss</v>
      </c>
      <c r="AI1406" s="5" t="s">
        <v>102</v>
      </c>
    </row>
    <row r="1407" customFormat="false" ht="16.5" hidden="false" customHeight="true" outlineLevel="0" collapsed="false">
      <c r="A1407" s="5" t="s">
        <v>3613</v>
      </c>
      <c r="B1407" s="5" t="n">
        <v>3</v>
      </c>
      <c r="C1407" s="5" t="s">
        <v>1063</v>
      </c>
      <c r="D1407" s="5" t="s">
        <v>1064</v>
      </c>
      <c r="E1407" s="5" t="s">
        <v>1061</v>
      </c>
      <c r="F1407" s="5" t="s">
        <v>1062</v>
      </c>
      <c r="G1407" s="5" t="s">
        <v>3618</v>
      </c>
      <c r="H1407" s="5" t="s">
        <v>81</v>
      </c>
      <c r="I1407" s="5" t="s">
        <v>142</v>
      </c>
      <c r="J1407" s="5" t="s">
        <v>199</v>
      </c>
      <c r="K1407" s="5" t="s">
        <v>176</v>
      </c>
      <c r="L1407" s="5" t="s">
        <v>170</v>
      </c>
      <c r="M1407" s="5" t="s">
        <v>140</v>
      </c>
      <c r="N1407" s="5" t="s">
        <v>111</v>
      </c>
      <c r="O1407" s="5" t="s">
        <v>120</v>
      </c>
      <c r="P1407" s="5" t="s">
        <v>115</v>
      </c>
      <c r="Q1407" s="5" t="s">
        <v>116</v>
      </c>
      <c r="R1407" s="5" t="s">
        <v>213</v>
      </c>
      <c r="S1407" s="5" t="s">
        <v>114</v>
      </c>
      <c r="T1407" s="5" t="s">
        <v>118</v>
      </c>
      <c r="U1407" s="5" t="s">
        <v>176</v>
      </c>
      <c r="V1407" s="5" t="s">
        <v>94</v>
      </c>
      <c r="W1407" s="5" t="s">
        <v>91</v>
      </c>
      <c r="X1407" s="5" t="s">
        <v>117</v>
      </c>
      <c r="Y1407" s="5" t="n">
        <v>1</v>
      </c>
      <c r="Z1407" s="5" t="n">
        <v>0</v>
      </c>
      <c r="AA1407" s="5" t="str">
        <f aca="false">IF(Y1407&gt;Z1407,"Win",IF(Y1407&lt;Z1407,"Loss","Draw"))</f>
        <v>Win</v>
      </c>
      <c r="AB1407" s="5" t="s">
        <v>98</v>
      </c>
      <c r="AC1407" s="5" t="s">
        <v>99</v>
      </c>
      <c r="AD1407" s="5" t="s">
        <v>3619</v>
      </c>
      <c r="AE1407" s="5" t="s">
        <v>578</v>
      </c>
      <c r="AF1407" s="5" t="str">
        <f aca="false">IF(AD1407&lt;AE1407,AD1407,AE1407)</f>
        <v>Barbarian Barrel, Bowler, Dart Goblin, Fireball, Minions, Mortar, Rascals, Skeleton Barrel</v>
      </c>
      <c r="AG1407" s="5" t="str">
        <f aca="false">IF(AD1407&lt;AE1407,AE1407,AD1407)</f>
        <v>Cannon, Dart Goblin, Fire Spirit, Goblin Barrel, Goblins, Golden Knight, Royal Delivery, Wall Breakers</v>
      </c>
      <c r="AH1407" s="5" t="str">
        <f aca="false">IF(AD1407=AF1407,AA1407,IF(AA1407="Win","Loss",IF(AA1407="Loss","Win","Draw")))</f>
        <v>Loss</v>
      </c>
      <c r="AI1407" s="5" t="s">
        <v>102</v>
      </c>
    </row>
    <row r="1408" customFormat="false" ht="16.5" hidden="false" customHeight="true" outlineLevel="0" collapsed="false">
      <c r="A1408" s="7" t="s">
        <v>3620</v>
      </c>
      <c r="B1408" s="7" t="n">
        <v>1</v>
      </c>
      <c r="C1408" s="7" t="s">
        <v>1063</v>
      </c>
      <c r="D1408" s="7" t="s">
        <v>1064</v>
      </c>
      <c r="E1408" s="7" t="s">
        <v>1061</v>
      </c>
      <c r="F1408" s="7" t="s">
        <v>1062</v>
      </c>
      <c r="G1408" s="7" t="s">
        <v>3621</v>
      </c>
      <c r="H1408" s="7" t="s">
        <v>81</v>
      </c>
      <c r="I1408" s="7" t="s">
        <v>168</v>
      </c>
      <c r="J1408" s="7" t="s">
        <v>232</v>
      </c>
      <c r="K1408" s="7" t="s">
        <v>169</v>
      </c>
      <c r="L1408" s="7" t="s">
        <v>154</v>
      </c>
      <c r="M1408" s="7" t="s">
        <v>97</v>
      </c>
      <c r="N1408" s="7" t="s">
        <v>93</v>
      </c>
      <c r="O1408" s="7" t="s">
        <v>167</v>
      </c>
      <c r="P1408" s="7" t="s">
        <v>170</v>
      </c>
      <c r="Q1408" s="7" t="s">
        <v>168</v>
      </c>
      <c r="R1408" s="7" t="s">
        <v>244</v>
      </c>
      <c r="S1408" s="7" t="s">
        <v>83</v>
      </c>
      <c r="T1408" s="7" t="s">
        <v>174</v>
      </c>
      <c r="U1408" s="7" t="s">
        <v>245</v>
      </c>
      <c r="V1408" s="7" t="s">
        <v>91</v>
      </c>
      <c r="W1408" s="7" t="s">
        <v>94</v>
      </c>
      <c r="X1408" s="7" t="s">
        <v>202</v>
      </c>
      <c r="Y1408" s="7" t="n">
        <v>0</v>
      </c>
      <c r="Z1408" s="7" t="n">
        <v>2</v>
      </c>
      <c r="AA1408" s="7" t="str">
        <f aca="false">IF(Y1408&gt;Z1408,"Win",IF(Y1408&lt;Z1408,"Loss","Draw"))</f>
        <v>Loss</v>
      </c>
      <c r="AB1408" s="7" t="s">
        <v>99</v>
      </c>
      <c r="AC1408" s="7" t="s">
        <v>99</v>
      </c>
      <c r="AD1408" s="7" t="s">
        <v>418</v>
      </c>
      <c r="AE1408" s="7" t="s">
        <v>3622</v>
      </c>
      <c r="AF1408" s="7" t="str">
        <f aca="false">IF(AD1408&lt;AE1408,AD1408,AE1408)</f>
        <v>Baby Dragon, Cannon, Electro Spirit, Lightning, Mighty Miner, Royal Hogs, Skeletons, The Log</v>
      </c>
      <c r="AG1408" s="7" t="str">
        <f aca="false">IF(AD1408&lt;AE1408,AE1408,AD1408)</f>
        <v>Barbarian Barrel, Dark Prince, Fireball, Heal Spirit, Ice Golem, Royal Hogs, Three Musketeers, Zappies</v>
      </c>
      <c r="AH1408" s="7" t="str">
        <f aca="false">IF(AD1408=AF1408,AA1408,IF(AA1408="Win","Loss",IF(AA1408="Loss","Win","Draw")))</f>
        <v>Loss</v>
      </c>
      <c r="AI1408" s="7" t="s">
        <v>102</v>
      </c>
    </row>
    <row r="1409" customFormat="false" ht="16.5" hidden="false" customHeight="true" outlineLevel="0" collapsed="false">
      <c r="A1409" s="7" t="s">
        <v>3620</v>
      </c>
      <c r="B1409" s="7" t="n">
        <v>2</v>
      </c>
      <c r="C1409" s="7" t="s">
        <v>1063</v>
      </c>
      <c r="D1409" s="7" t="s">
        <v>1064</v>
      </c>
      <c r="E1409" s="7" t="s">
        <v>1061</v>
      </c>
      <c r="F1409" s="7" t="s">
        <v>1062</v>
      </c>
      <c r="G1409" s="7" t="s">
        <v>3623</v>
      </c>
      <c r="H1409" s="7" t="s">
        <v>81</v>
      </c>
      <c r="I1409" s="7" t="s">
        <v>142</v>
      </c>
      <c r="J1409" s="7" t="s">
        <v>115</v>
      </c>
      <c r="K1409" s="7" t="s">
        <v>144</v>
      </c>
      <c r="L1409" s="7" t="s">
        <v>433</v>
      </c>
      <c r="M1409" s="7" t="s">
        <v>143</v>
      </c>
      <c r="N1409" s="7" t="s">
        <v>109</v>
      </c>
      <c r="O1409" s="7" t="s">
        <v>334</v>
      </c>
      <c r="P1409" s="7" t="s">
        <v>91</v>
      </c>
      <c r="Q1409" s="7" t="s">
        <v>158</v>
      </c>
      <c r="R1409" s="7" t="s">
        <v>213</v>
      </c>
      <c r="S1409" s="7" t="s">
        <v>84</v>
      </c>
      <c r="T1409" s="7" t="s">
        <v>85</v>
      </c>
      <c r="U1409" s="7" t="s">
        <v>112</v>
      </c>
      <c r="V1409" s="7" t="s">
        <v>156</v>
      </c>
      <c r="W1409" s="7" t="s">
        <v>110</v>
      </c>
      <c r="X1409" s="7" t="s">
        <v>117</v>
      </c>
      <c r="Y1409" s="7" t="n">
        <v>0</v>
      </c>
      <c r="Z1409" s="7" t="n">
        <v>1</v>
      </c>
      <c r="AA1409" s="7" t="str">
        <f aca="false">IF(Y1409&gt;Z1409,"Win",IF(Y1409&lt;Z1409,"Loss","Draw"))</f>
        <v>Loss</v>
      </c>
      <c r="AB1409" s="7" t="s">
        <v>99</v>
      </c>
      <c r="AC1409" s="7" t="s">
        <v>99</v>
      </c>
      <c r="AD1409" s="7" t="s">
        <v>3624</v>
      </c>
      <c r="AE1409" s="7" t="s">
        <v>1228</v>
      </c>
      <c r="AF1409" s="7" t="str">
        <f aca="false">IF(AD1409&lt;AE1409,AD1409,AE1409)</f>
        <v>Arrows, Bowler, Giant, Giant Snowball, Graveyard, Guards, Minions, Witch</v>
      </c>
      <c r="AG1409" s="7" t="str">
        <f aca="false">IF(AD1409&lt;AE1409,AE1409,AD1409)</f>
        <v>Barbarian Barrel, Goblin Barrel, Goblins, Ice Spirit, Princess, Rocket, Ronin, Tesla</v>
      </c>
      <c r="AH1409" s="7" t="str">
        <f aca="false">IF(AD1409=AF1409,AA1409,IF(AA1409="Win","Loss",IF(AA1409="Loss","Win","Draw")))</f>
        <v>Win</v>
      </c>
      <c r="AI1409" s="7" t="s">
        <v>102</v>
      </c>
    </row>
    <row r="1410" customFormat="false" ht="16.5" hidden="false" customHeight="true" outlineLevel="0" collapsed="false">
      <c r="A1410" s="7" t="s">
        <v>3620</v>
      </c>
      <c r="B1410" s="7" t="n">
        <v>3</v>
      </c>
      <c r="C1410" s="7" t="s">
        <v>1063</v>
      </c>
      <c r="D1410" s="7" t="s">
        <v>1064</v>
      </c>
      <c r="E1410" s="7" t="s">
        <v>1061</v>
      </c>
      <c r="F1410" s="7" t="s">
        <v>1062</v>
      </c>
      <c r="G1410" s="7" t="s">
        <v>3625</v>
      </c>
      <c r="H1410" s="7" t="s">
        <v>81</v>
      </c>
      <c r="I1410" s="7" t="s">
        <v>239</v>
      </c>
      <c r="J1410" s="7" t="s">
        <v>244</v>
      </c>
      <c r="K1410" s="7" t="s">
        <v>199</v>
      </c>
      <c r="L1410" s="7" t="s">
        <v>202</v>
      </c>
      <c r="M1410" s="7" t="s">
        <v>183</v>
      </c>
      <c r="N1410" s="7" t="s">
        <v>112</v>
      </c>
      <c r="O1410" s="7" t="s">
        <v>245</v>
      </c>
      <c r="P1410" s="7" t="s">
        <v>174</v>
      </c>
      <c r="Q1410" s="7" t="s">
        <v>180</v>
      </c>
      <c r="R1410" s="7" t="s">
        <v>181</v>
      </c>
      <c r="S1410" s="7" t="s">
        <v>90</v>
      </c>
      <c r="T1410" s="7" t="s">
        <v>97</v>
      </c>
      <c r="U1410" s="7" t="s">
        <v>95</v>
      </c>
      <c r="V1410" s="7" t="s">
        <v>93</v>
      </c>
      <c r="W1410" s="7" t="s">
        <v>154</v>
      </c>
      <c r="X1410" s="7" t="s">
        <v>167</v>
      </c>
      <c r="Y1410" s="7" t="n">
        <v>1</v>
      </c>
      <c r="Z1410" s="7" t="n">
        <v>0</v>
      </c>
      <c r="AA1410" s="7" t="str">
        <f aca="false">IF(Y1410&gt;Z1410,"Win",IF(Y1410&lt;Z1410,"Loss","Draw"))</f>
        <v>Win</v>
      </c>
      <c r="AB1410" s="7" t="s">
        <v>99</v>
      </c>
      <c r="AC1410" s="7" t="s">
        <v>99</v>
      </c>
      <c r="AD1410" s="7" t="s">
        <v>3626</v>
      </c>
      <c r="AE1410" s="7" t="s">
        <v>3627</v>
      </c>
      <c r="AF1410" s="7" t="str">
        <f aca="false">IF(AD1410&lt;AE1410,AD1410,AE1410)</f>
        <v>Arrows, Battle Ram, Earthquake, Golden Knight, Heal Spirit, Ice Golem, Three Musketeers, Zappies</v>
      </c>
      <c r="AG1410" s="7" t="str">
        <f aca="false">IF(AD1410&lt;AE1410,AE1410,AD1410)</f>
        <v>Electro Spirit, Fisherman, Lightning, Monk, Royal Giant, Skeletons, The Log, Wizard</v>
      </c>
      <c r="AH1410" s="7" t="str">
        <f aca="false">IF(AD1410=AF1410,AA1410,IF(AA1410="Win","Loss",IF(AA1410="Loss","Win","Draw")))</f>
        <v>Win</v>
      </c>
      <c r="AI1410" s="7" t="s">
        <v>102</v>
      </c>
    </row>
    <row r="1411" customFormat="false" ht="16.5" hidden="false" customHeight="true" outlineLevel="0" collapsed="false">
      <c r="A1411" s="7" t="s">
        <v>3628</v>
      </c>
      <c r="B1411" s="7" t="n">
        <v>1</v>
      </c>
      <c r="C1411" s="7" t="s">
        <v>1063</v>
      </c>
      <c r="D1411" s="7" t="s">
        <v>1064</v>
      </c>
      <c r="E1411" s="7" t="s">
        <v>1061</v>
      </c>
      <c r="F1411" s="7" t="s">
        <v>1062</v>
      </c>
      <c r="G1411" s="7" t="s">
        <v>3629</v>
      </c>
      <c r="H1411" s="7" t="s">
        <v>81</v>
      </c>
      <c r="I1411" s="7" t="s">
        <v>144</v>
      </c>
      <c r="J1411" s="7" t="s">
        <v>91</v>
      </c>
      <c r="K1411" s="7" t="s">
        <v>293</v>
      </c>
      <c r="L1411" s="7" t="s">
        <v>143</v>
      </c>
      <c r="M1411" s="7" t="s">
        <v>97</v>
      </c>
      <c r="N1411" s="7" t="s">
        <v>128</v>
      </c>
      <c r="O1411" s="7" t="s">
        <v>88</v>
      </c>
      <c r="P1411" s="7" t="s">
        <v>85</v>
      </c>
      <c r="Q1411" s="7" t="s">
        <v>84</v>
      </c>
      <c r="R1411" s="7" t="s">
        <v>128</v>
      </c>
      <c r="S1411" s="7" t="s">
        <v>144</v>
      </c>
      <c r="T1411" s="7" t="s">
        <v>97</v>
      </c>
      <c r="U1411" s="7" t="s">
        <v>130</v>
      </c>
      <c r="V1411" s="7" t="s">
        <v>111</v>
      </c>
      <c r="W1411" s="7" t="s">
        <v>107</v>
      </c>
      <c r="X1411" s="7" t="s">
        <v>88</v>
      </c>
      <c r="Y1411" s="7" t="n">
        <v>1</v>
      </c>
      <c r="Z1411" s="7" t="n">
        <v>0</v>
      </c>
      <c r="AA1411" s="7" t="str">
        <f aca="false">IF(Y1411&gt;Z1411,"Win",IF(Y1411&lt;Z1411,"Loss","Draw"))</f>
        <v>Win</v>
      </c>
      <c r="AB1411" s="7" t="s">
        <v>99</v>
      </c>
      <c r="AC1411" s="7" t="s">
        <v>99</v>
      </c>
      <c r="AD1411" s="7" t="s">
        <v>410</v>
      </c>
      <c r="AE1411" s="7" t="s">
        <v>448</v>
      </c>
      <c r="AF1411" s="7" t="str">
        <f aca="false">IF(AD1411&lt;AE1411,AD1411,AE1411)</f>
        <v>Barbarian Barrel, Furnace, Graveyard, Ice Spirit, Knight, Poison, Skeletons, Tesla</v>
      </c>
      <c r="AG1411" s="7" t="str">
        <f aca="false">IF(AD1411&lt;AE1411,AE1411,AD1411)</f>
        <v>Bomber, Fire Spirit, Giant Snowball, Goblin Drill, Knight, Poison, Skeletons, Tesla</v>
      </c>
      <c r="AH1411" s="7" t="str">
        <f aca="false">IF(AD1411=AF1411,AA1411,IF(AA1411="Win","Loss",IF(AA1411="Loss","Win","Draw")))</f>
        <v>Win</v>
      </c>
      <c r="AI1411" s="7" t="s">
        <v>102</v>
      </c>
    </row>
    <row r="1412" customFormat="false" ht="16.5" hidden="false" customHeight="true" outlineLevel="0" collapsed="false">
      <c r="A1412" s="7" t="s">
        <v>3628</v>
      </c>
      <c r="B1412" s="7" t="n">
        <v>2</v>
      </c>
      <c r="C1412" s="7" t="s">
        <v>1063</v>
      </c>
      <c r="D1412" s="7" t="s">
        <v>1064</v>
      </c>
      <c r="E1412" s="7" t="s">
        <v>1061</v>
      </c>
      <c r="F1412" s="7" t="s">
        <v>1062</v>
      </c>
      <c r="G1412" s="7" t="s">
        <v>3630</v>
      </c>
      <c r="H1412" s="7" t="s">
        <v>81</v>
      </c>
      <c r="I1412" s="7" t="s">
        <v>287</v>
      </c>
      <c r="J1412" s="7" t="s">
        <v>141</v>
      </c>
      <c r="K1412" s="7" t="s">
        <v>140</v>
      </c>
      <c r="L1412" s="7" t="s">
        <v>226</v>
      </c>
      <c r="M1412" s="7" t="s">
        <v>336</v>
      </c>
      <c r="N1412" s="7" t="s">
        <v>110</v>
      </c>
      <c r="O1412" s="7" t="s">
        <v>113</v>
      </c>
      <c r="P1412" s="7" t="s">
        <v>167</v>
      </c>
      <c r="Q1412" s="7" t="s">
        <v>176</v>
      </c>
      <c r="R1412" s="7" t="s">
        <v>115</v>
      </c>
      <c r="S1412" s="7" t="s">
        <v>142</v>
      </c>
      <c r="T1412" s="7" t="s">
        <v>109</v>
      </c>
      <c r="U1412" s="7" t="s">
        <v>93</v>
      </c>
      <c r="V1412" s="7" t="s">
        <v>170</v>
      </c>
      <c r="W1412" s="7" t="s">
        <v>120</v>
      </c>
      <c r="X1412" s="7" t="s">
        <v>143</v>
      </c>
      <c r="Y1412" s="7" t="n">
        <v>1</v>
      </c>
      <c r="Z1412" s="7" t="n">
        <v>0</v>
      </c>
      <c r="AA1412" s="7" t="str">
        <f aca="false">IF(Y1412&gt;Z1412,"Win",IF(Y1412&lt;Z1412,"Loss","Draw"))</f>
        <v>Win</v>
      </c>
      <c r="AB1412" s="7" t="s">
        <v>99</v>
      </c>
      <c r="AC1412" s="7" t="s">
        <v>99</v>
      </c>
      <c r="AD1412" s="7" t="s">
        <v>3631</v>
      </c>
      <c r="AE1412" s="7" t="s">
        <v>482</v>
      </c>
      <c r="AF1412" s="7" t="str">
        <f aca="false">IF(AD1412&lt;AE1412,AD1412,AE1412)</f>
        <v>Bomb Tower, Guards, Magic Archer, Miner, The Log, Tornado, Valkyrie, Wall Breakers</v>
      </c>
      <c r="AG1412" s="7" t="str">
        <f aca="false">IF(AD1412&lt;AE1412,AE1412,AD1412)</f>
        <v>Cannon, Dart Goblin, Electro Spirit, Goblin Barrel, Goblins, Ice Spirit, Ronin, Royal Delivery</v>
      </c>
      <c r="AH1412" s="7" t="str">
        <f aca="false">IF(AD1412=AF1412,AA1412,IF(AA1412="Win","Loss",IF(AA1412="Loss","Win","Draw")))</f>
        <v>Win</v>
      </c>
      <c r="AI1412" s="7" t="s">
        <v>102</v>
      </c>
    </row>
    <row r="1413" customFormat="false" ht="16.5" hidden="false" customHeight="true" outlineLevel="0" collapsed="false">
      <c r="A1413" s="7" t="s">
        <v>3628</v>
      </c>
      <c r="B1413" s="7" t="n">
        <v>3</v>
      </c>
      <c r="C1413" s="7" t="s">
        <v>1063</v>
      </c>
      <c r="D1413" s="7" t="s">
        <v>1064</v>
      </c>
      <c r="E1413" s="7" t="s">
        <v>1061</v>
      </c>
      <c r="F1413" s="7" t="s">
        <v>1062</v>
      </c>
      <c r="G1413" s="7" t="s">
        <v>3632</v>
      </c>
      <c r="H1413" s="7" t="s">
        <v>81</v>
      </c>
      <c r="I1413" s="7" t="s">
        <v>271</v>
      </c>
      <c r="J1413" s="7" t="s">
        <v>199</v>
      </c>
      <c r="K1413" s="7" t="s">
        <v>84</v>
      </c>
      <c r="L1413" s="7" t="s">
        <v>87</v>
      </c>
      <c r="M1413" s="7" t="s">
        <v>93</v>
      </c>
      <c r="N1413" s="7" t="s">
        <v>183</v>
      </c>
      <c r="O1413" s="7" t="s">
        <v>182</v>
      </c>
      <c r="P1413" s="7" t="s">
        <v>129</v>
      </c>
      <c r="Q1413" s="7" t="s">
        <v>169</v>
      </c>
      <c r="R1413" s="7" t="s">
        <v>199</v>
      </c>
      <c r="S1413" s="7" t="s">
        <v>200</v>
      </c>
      <c r="T1413" s="7" t="s">
        <v>136</v>
      </c>
      <c r="U1413" s="7" t="s">
        <v>154</v>
      </c>
      <c r="V1413" s="7" t="s">
        <v>336</v>
      </c>
      <c r="W1413" s="7" t="s">
        <v>191</v>
      </c>
      <c r="X1413" s="7" t="s">
        <v>91</v>
      </c>
      <c r="Y1413" s="7" t="n">
        <v>0</v>
      </c>
      <c r="Z1413" s="7" t="n">
        <v>1</v>
      </c>
      <c r="AA1413" s="7" t="str">
        <f aca="false">IF(Y1413&gt;Z1413,"Win",IF(Y1413&lt;Z1413,"Loss","Draw"))</f>
        <v>Loss</v>
      </c>
      <c r="AB1413" s="7" t="s">
        <v>99</v>
      </c>
      <c r="AC1413" s="7" t="s">
        <v>99</v>
      </c>
      <c r="AD1413" s="7" t="s">
        <v>3633</v>
      </c>
      <c r="AE1413" s="7" t="s">
        <v>778</v>
      </c>
      <c r="AF1413" s="7" t="str">
        <f aca="false">IF(AD1413&lt;AE1413,AD1413,AE1413)</f>
        <v>Baby Dragon, Barbarian Barrel, Goblin Cage, Golden Knight, Golem, Ice Wizard, Lightning, Tornado</v>
      </c>
      <c r="AG1413" s="7" t="str">
        <f aca="false">IF(AD1413&lt;AE1413,AE1413,AD1413)</f>
        <v>Berserker, Earthquake, Electro Spirit, Firecracker, Giant Snowball, Golden Knight, Hog Rider, Inferno Tower</v>
      </c>
      <c r="AH1413" s="7" t="str">
        <f aca="false">IF(AD1413=AF1413,AA1413,IF(AA1413="Win","Loss",IF(AA1413="Loss","Win","Draw")))</f>
        <v>Win</v>
      </c>
      <c r="AI1413" s="7" t="s">
        <v>102</v>
      </c>
    </row>
    <row r="1414" customFormat="false" ht="16.5" hidden="false" customHeight="true" outlineLevel="0" collapsed="false">
      <c r="A1414" s="7" t="s">
        <v>3634</v>
      </c>
      <c r="B1414" s="7" t="n">
        <v>1</v>
      </c>
      <c r="C1414" s="7" t="s">
        <v>1063</v>
      </c>
      <c r="D1414" s="7" t="s">
        <v>1064</v>
      </c>
      <c r="E1414" s="7" t="s">
        <v>1061</v>
      </c>
      <c r="F1414" s="7" t="s">
        <v>1062</v>
      </c>
      <c r="G1414" s="7" t="s">
        <v>3635</v>
      </c>
      <c r="H1414" s="7" t="s">
        <v>81</v>
      </c>
      <c r="I1414" s="7" t="s">
        <v>132</v>
      </c>
      <c r="J1414" s="7" t="s">
        <v>91</v>
      </c>
      <c r="K1414" s="7" t="s">
        <v>200</v>
      </c>
      <c r="L1414" s="7" t="s">
        <v>90</v>
      </c>
      <c r="M1414" s="7" t="s">
        <v>365</v>
      </c>
      <c r="N1414" s="7" t="s">
        <v>94</v>
      </c>
      <c r="O1414" s="7" t="s">
        <v>93</v>
      </c>
      <c r="P1414" s="7" t="s">
        <v>174</v>
      </c>
      <c r="Q1414" s="7" t="s">
        <v>287</v>
      </c>
      <c r="R1414" s="7" t="s">
        <v>149</v>
      </c>
      <c r="S1414" s="7" t="s">
        <v>135</v>
      </c>
      <c r="T1414" s="7" t="s">
        <v>146</v>
      </c>
      <c r="U1414" s="7" t="s">
        <v>147</v>
      </c>
      <c r="V1414" s="7" t="s">
        <v>87</v>
      </c>
      <c r="W1414" s="7" t="s">
        <v>148</v>
      </c>
      <c r="X1414" s="7" t="s">
        <v>94</v>
      </c>
      <c r="Y1414" s="7" t="n">
        <v>1</v>
      </c>
      <c r="Z1414" s="7" t="n">
        <v>0</v>
      </c>
      <c r="AA1414" s="7" t="str">
        <f aca="false">IF(Y1414&gt;Z1414,"Win",IF(Y1414&lt;Z1414,"Loss","Draw"))</f>
        <v>Win</v>
      </c>
      <c r="AB1414" s="7" t="s">
        <v>99</v>
      </c>
      <c r="AC1414" s="7" t="s">
        <v>99</v>
      </c>
      <c r="AD1414" s="7" t="s">
        <v>488</v>
      </c>
      <c r="AE1414" s="7" t="s">
        <v>726</v>
      </c>
      <c r="AF1414" s="7" t="str">
        <f aca="false">IF(AD1414&lt;AE1414,AD1414,AE1414)</f>
        <v>Barbarian Barrel, Electro Spirit, Fireball, Goblin Cage, Heal Spirit, Lumberjack, Phoenix, Royal Giant</v>
      </c>
      <c r="AG1414" s="7" t="str">
        <f aca="false">IF(AD1414&lt;AE1414,AE1414,AD1414)</f>
        <v>Berserker, Fireball, Lava Hound, Skeleton Dragons, Spirit Empress, Tombstone, Valkyrie, Zap</v>
      </c>
      <c r="AH1414" s="7" t="str">
        <f aca="false">IF(AD1414=AF1414,AA1414,IF(AA1414="Win","Loss",IF(AA1414="Loss","Win","Draw")))</f>
        <v>Win</v>
      </c>
      <c r="AI1414" s="7" t="s">
        <v>102</v>
      </c>
    </row>
    <row r="1415" customFormat="false" ht="16.5" hidden="false" customHeight="true" outlineLevel="0" collapsed="false">
      <c r="A1415" s="7" t="s">
        <v>3634</v>
      </c>
      <c r="B1415" s="7" t="n">
        <v>2</v>
      </c>
      <c r="C1415" s="7" t="s">
        <v>1063</v>
      </c>
      <c r="D1415" s="7" t="s">
        <v>1064</v>
      </c>
      <c r="E1415" s="7" t="s">
        <v>1061</v>
      </c>
      <c r="F1415" s="7" t="s">
        <v>1062</v>
      </c>
      <c r="G1415" s="7" t="s">
        <v>3636</v>
      </c>
      <c r="H1415" s="7" t="s">
        <v>81</v>
      </c>
      <c r="I1415" s="7" t="s">
        <v>287</v>
      </c>
      <c r="J1415" s="7" t="s">
        <v>131</v>
      </c>
      <c r="K1415" s="7" t="s">
        <v>149</v>
      </c>
      <c r="L1415" s="7" t="s">
        <v>146</v>
      </c>
      <c r="M1415" s="7" t="s">
        <v>148</v>
      </c>
      <c r="N1415" s="7" t="s">
        <v>112</v>
      </c>
      <c r="O1415" s="7" t="s">
        <v>154</v>
      </c>
      <c r="P1415" s="7" t="s">
        <v>130</v>
      </c>
      <c r="Q1415" s="7" t="s">
        <v>375</v>
      </c>
      <c r="R1415" s="7" t="s">
        <v>175</v>
      </c>
      <c r="S1415" s="7" t="s">
        <v>84</v>
      </c>
      <c r="T1415" s="7" t="s">
        <v>92</v>
      </c>
      <c r="U1415" s="7" t="s">
        <v>110</v>
      </c>
      <c r="V1415" s="7" t="s">
        <v>182</v>
      </c>
      <c r="W1415" s="7" t="s">
        <v>154</v>
      </c>
      <c r="X1415" s="7" t="s">
        <v>91</v>
      </c>
      <c r="Y1415" s="7" t="n">
        <v>0</v>
      </c>
      <c r="Z1415" s="7" t="n">
        <v>1</v>
      </c>
      <c r="AA1415" s="7" t="str">
        <f aca="false">IF(Y1415&gt;Z1415,"Win",IF(Y1415&lt;Z1415,"Loss","Draw"))</f>
        <v>Loss</v>
      </c>
      <c r="AB1415" s="7" t="s">
        <v>99</v>
      </c>
      <c r="AC1415" s="7" t="s">
        <v>99</v>
      </c>
      <c r="AD1415" s="7" t="s">
        <v>3637</v>
      </c>
      <c r="AE1415" s="7" t="s">
        <v>3638</v>
      </c>
      <c r="AF1415" s="7" t="str">
        <f aca="false">IF(AD1415&lt;AE1415,AD1415,AE1415)</f>
        <v>Arrows, Bomber, Lava Hound, Lightning, Mega Minion, Skeleton Dragons, Tombstone, Valkyrie</v>
      </c>
      <c r="AG1415" s="7" t="str">
        <f aca="false">IF(AD1415&lt;AE1415,AE1415,AD1415)</f>
        <v>Barbarian Barrel, Boss Bandit, Executioner, Giant Snowball, Guards, Hog Rider, Lightning, Royal Ghost</v>
      </c>
      <c r="AH1415" s="7" t="str">
        <f aca="false">IF(AD1415=AF1415,AA1415,IF(AA1415="Win","Loss",IF(AA1415="Loss","Win","Draw")))</f>
        <v>Loss</v>
      </c>
      <c r="AI1415" s="7" t="s">
        <v>102</v>
      </c>
    </row>
    <row r="1416" customFormat="false" ht="16.5" hidden="false" customHeight="true" outlineLevel="0" collapsed="false">
      <c r="A1416" s="7" t="s">
        <v>3634</v>
      </c>
      <c r="B1416" s="7" t="n">
        <v>3</v>
      </c>
      <c r="C1416" s="7" t="s">
        <v>1063</v>
      </c>
      <c r="D1416" s="7" t="s">
        <v>1064</v>
      </c>
      <c r="E1416" s="7" t="s">
        <v>1061</v>
      </c>
      <c r="F1416" s="7" t="s">
        <v>1062</v>
      </c>
      <c r="G1416" s="7" t="s">
        <v>3639</v>
      </c>
      <c r="H1416" s="7" t="s">
        <v>81</v>
      </c>
      <c r="I1416" s="7" t="s">
        <v>158</v>
      </c>
      <c r="J1416" s="7" t="s">
        <v>181</v>
      </c>
      <c r="K1416" s="7" t="s">
        <v>144</v>
      </c>
      <c r="L1416" s="7" t="s">
        <v>143</v>
      </c>
      <c r="M1416" s="7" t="s">
        <v>167</v>
      </c>
      <c r="N1416" s="7" t="s">
        <v>183</v>
      </c>
      <c r="O1416" s="7" t="s">
        <v>97</v>
      </c>
      <c r="P1416" s="7" t="s">
        <v>182</v>
      </c>
      <c r="Q1416" s="7" t="s">
        <v>82</v>
      </c>
      <c r="R1416" s="7" t="s">
        <v>83</v>
      </c>
      <c r="S1416" s="7" t="s">
        <v>144</v>
      </c>
      <c r="T1416" s="7" t="s">
        <v>85</v>
      </c>
      <c r="U1416" s="7" t="s">
        <v>97</v>
      </c>
      <c r="V1416" s="7" t="s">
        <v>143</v>
      </c>
      <c r="W1416" s="7" t="s">
        <v>88</v>
      </c>
      <c r="X1416" s="7" t="s">
        <v>120</v>
      </c>
      <c r="Y1416" s="7" t="n">
        <v>0</v>
      </c>
      <c r="Z1416" s="7" t="n">
        <v>1</v>
      </c>
      <c r="AA1416" s="7" t="str">
        <f aca="false">IF(Y1416&gt;Z1416,"Win",IF(Y1416&lt;Z1416,"Loss","Draw"))</f>
        <v>Loss</v>
      </c>
      <c r="AB1416" s="7" t="s">
        <v>99</v>
      </c>
      <c r="AC1416" s="7" t="s">
        <v>99</v>
      </c>
      <c r="AD1416" s="7" t="s">
        <v>3640</v>
      </c>
      <c r="AE1416" s="7" t="s">
        <v>2683</v>
      </c>
      <c r="AF1416" s="7" t="str">
        <f aca="false">IF(AD1416&lt;AE1416,AD1416,AE1416)</f>
        <v>Archers, Dark Prince, Graveyard, Ice Spirit, Poison, Royal Delivery, Skeletons, Tesla</v>
      </c>
      <c r="AG1416" s="7" t="str">
        <f aca="false">IF(AD1416&lt;AE1416,AE1416,AD1416)</f>
        <v>Earthquake, Hog Rider, Ice Spirit, Monk, Skeletons, Tesla, The Log, Witch</v>
      </c>
      <c r="AH1416" s="7" t="str">
        <f aca="false">IF(AD1416=AF1416,AA1416,IF(AA1416="Win","Loss",IF(AA1416="Loss","Win","Draw")))</f>
        <v>Win</v>
      </c>
      <c r="AI1416" s="7" t="s">
        <v>102</v>
      </c>
    </row>
    <row r="1417" customFormat="false" ht="16.5" hidden="false" customHeight="true" outlineLevel="0" collapsed="false">
      <c r="A1417" s="7" t="s">
        <v>3641</v>
      </c>
      <c r="B1417" s="7" t="n">
        <v>1</v>
      </c>
      <c r="C1417" s="7" t="s">
        <v>1063</v>
      </c>
      <c r="D1417" s="7" t="s">
        <v>1064</v>
      </c>
      <c r="E1417" s="7" t="s">
        <v>1061</v>
      </c>
      <c r="F1417" s="7" t="s">
        <v>1062</v>
      </c>
      <c r="G1417" s="7" t="s">
        <v>3642</v>
      </c>
      <c r="H1417" s="7" t="s">
        <v>81</v>
      </c>
      <c r="I1417" s="7" t="s">
        <v>128</v>
      </c>
      <c r="J1417" s="7" t="s">
        <v>145</v>
      </c>
      <c r="K1417" s="7" t="s">
        <v>375</v>
      </c>
      <c r="L1417" s="7" t="s">
        <v>226</v>
      </c>
      <c r="M1417" s="7" t="s">
        <v>336</v>
      </c>
      <c r="N1417" s="7" t="s">
        <v>113</v>
      </c>
      <c r="O1417" s="7" t="s">
        <v>135</v>
      </c>
      <c r="P1417" s="7" t="s">
        <v>110</v>
      </c>
      <c r="Q1417" s="7" t="s">
        <v>140</v>
      </c>
      <c r="R1417" s="7" t="s">
        <v>141</v>
      </c>
      <c r="S1417" s="7" t="s">
        <v>225</v>
      </c>
      <c r="T1417" s="7" t="s">
        <v>226</v>
      </c>
      <c r="U1417" s="7" t="s">
        <v>87</v>
      </c>
      <c r="V1417" s="7" t="s">
        <v>111</v>
      </c>
      <c r="W1417" s="7" t="s">
        <v>120</v>
      </c>
      <c r="X1417" s="7" t="s">
        <v>113</v>
      </c>
      <c r="Y1417" s="7" t="n">
        <v>0</v>
      </c>
      <c r="Z1417" s="7" t="n">
        <v>1</v>
      </c>
      <c r="AA1417" s="7" t="str">
        <f aca="false">IF(Y1417&gt;Z1417,"Win",IF(Y1417&lt;Z1417,"Loss","Draw"))</f>
        <v>Loss</v>
      </c>
      <c r="AB1417" s="7" t="s">
        <v>99</v>
      </c>
      <c r="AC1417" s="7" t="s">
        <v>99</v>
      </c>
      <c r="AD1417" s="7" t="s">
        <v>2274</v>
      </c>
      <c r="AE1417" s="7" t="s">
        <v>228</v>
      </c>
      <c r="AF1417" s="7" t="str">
        <f aca="false">IF(AD1417&lt;AE1417,AD1417,AE1417)</f>
        <v>Balloon, Bomb Tower, Executioner, Guards, Knight, Miner, Tornado, Zap</v>
      </c>
      <c r="AG1417" s="7" t="str">
        <f aca="false">IF(AD1417&lt;AE1417,AE1417,AD1417)</f>
        <v>Bats, Berserker, Bomb Tower, Fire Spirit, Magic Archer, Miner, Royal Delivery, Wall Breakers</v>
      </c>
      <c r="AH1417" s="7" t="str">
        <f aca="false">IF(AD1417=AF1417,AA1417,IF(AA1417="Win","Loss",IF(AA1417="Loss","Win","Draw")))</f>
        <v>Loss</v>
      </c>
      <c r="AI1417" s="7" t="s">
        <v>102</v>
      </c>
    </row>
    <row r="1418" customFormat="false" ht="16.5" hidden="false" customHeight="true" outlineLevel="0" collapsed="false">
      <c r="A1418" s="7" t="s">
        <v>3641</v>
      </c>
      <c r="B1418" s="7" t="n">
        <v>2</v>
      </c>
      <c r="C1418" s="7" t="s">
        <v>1063</v>
      </c>
      <c r="D1418" s="7" t="s">
        <v>1064</v>
      </c>
      <c r="E1418" s="7" t="s">
        <v>1061</v>
      </c>
      <c r="F1418" s="7" t="s">
        <v>1062</v>
      </c>
      <c r="G1418" s="7" t="s">
        <v>3643</v>
      </c>
      <c r="H1418" s="7" t="s">
        <v>81</v>
      </c>
      <c r="I1418" s="7" t="s">
        <v>433</v>
      </c>
      <c r="J1418" s="7" t="s">
        <v>199</v>
      </c>
      <c r="K1418" s="7" t="s">
        <v>84</v>
      </c>
      <c r="L1418" s="7" t="s">
        <v>107</v>
      </c>
      <c r="M1418" s="7" t="s">
        <v>88</v>
      </c>
      <c r="N1418" s="7" t="s">
        <v>86</v>
      </c>
      <c r="O1418" s="7" t="s">
        <v>97</v>
      </c>
      <c r="P1418" s="7" t="s">
        <v>89</v>
      </c>
      <c r="Q1418" s="7" t="s">
        <v>239</v>
      </c>
      <c r="R1418" s="7" t="s">
        <v>199</v>
      </c>
      <c r="S1418" s="7" t="s">
        <v>210</v>
      </c>
      <c r="T1418" s="7" t="s">
        <v>227</v>
      </c>
      <c r="U1418" s="7" t="s">
        <v>109</v>
      </c>
      <c r="V1418" s="7" t="s">
        <v>92</v>
      </c>
      <c r="W1418" s="7" t="s">
        <v>202</v>
      </c>
      <c r="X1418" s="7" t="s">
        <v>112</v>
      </c>
      <c r="Y1418" s="7" t="n">
        <v>1</v>
      </c>
      <c r="Z1418" s="7" t="n">
        <v>0</v>
      </c>
      <c r="AA1418" s="7" t="str">
        <f aca="false">IF(Y1418&gt;Z1418,"Win",IF(Y1418&lt;Z1418,"Loss","Draw"))</f>
        <v>Win</v>
      </c>
      <c r="AB1418" s="7" t="s">
        <v>99</v>
      </c>
      <c r="AC1418" s="7" t="s">
        <v>99</v>
      </c>
      <c r="AD1418" s="7" t="s">
        <v>3644</v>
      </c>
      <c r="AE1418" s="7" t="s">
        <v>750</v>
      </c>
      <c r="AF1418" s="7" t="str">
        <f aca="false">IF(AD1418&lt;AE1418,AD1418,AE1418)</f>
        <v>Arrows, Battle Ram, Golden Knight, Mega Knight, Mother Witch, Ronin, Royal Ghost, Zappies</v>
      </c>
      <c r="AG1418" s="7" t="str">
        <f aca="false">IF(AD1418&lt;AE1418,AE1418,AD1418)</f>
        <v>Giant Snowball, Goblin Demolisher, Goblin Drill, Goblin Hut, Golden Knight, Poison, Princess, Skeletons</v>
      </c>
      <c r="AH1418" s="7" t="str">
        <f aca="false">IF(AD1418=AF1418,AA1418,IF(AA1418="Win","Loss",IF(AA1418="Loss","Win","Draw")))</f>
        <v>Loss</v>
      </c>
      <c r="AI1418" s="7" t="s">
        <v>102</v>
      </c>
    </row>
    <row r="1419" customFormat="false" ht="16.5" hidden="false" customHeight="true" outlineLevel="0" collapsed="false">
      <c r="A1419" s="7" t="s">
        <v>3641</v>
      </c>
      <c r="B1419" s="7" t="n">
        <v>3</v>
      </c>
      <c r="C1419" s="7" t="s">
        <v>1063</v>
      </c>
      <c r="D1419" s="7" t="s">
        <v>1064</v>
      </c>
      <c r="E1419" s="7" t="s">
        <v>1061</v>
      </c>
      <c r="F1419" s="7" t="s">
        <v>1062</v>
      </c>
      <c r="G1419" s="7" t="s">
        <v>3645</v>
      </c>
      <c r="H1419" s="7" t="s">
        <v>81</v>
      </c>
      <c r="I1419" s="7" t="s">
        <v>200</v>
      </c>
      <c r="J1419" s="7" t="s">
        <v>141</v>
      </c>
      <c r="K1419" s="7" t="s">
        <v>83</v>
      </c>
      <c r="L1419" s="7" t="s">
        <v>90</v>
      </c>
      <c r="M1419" s="7" t="s">
        <v>93</v>
      </c>
      <c r="N1419" s="7" t="s">
        <v>174</v>
      </c>
      <c r="O1419" s="7" t="s">
        <v>91</v>
      </c>
      <c r="P1419" s="7" t="s">
        <v>154</v>
      </c>
      <c r="Q1419" s="7" t="s">
        <v>90</v>
      </c>
      <c r="R1419" s="7" t="s">
        <v>181</v>
      </c>
      <c r="S1419" s="7" t="s">
        <v>96</v>
      </c>
      <c r="T1419" s="7" t="s">
        <v>167</v>
      </c>
      <c r="U1419" s="7" t="s">
        <v>97</v>
      </c>
      <c r="V1419" s="7" t="s">
        <v>95</v>
      </c>
      <c r="W1419" s="7" t="s">
        <v>94</v>
      </c>
      <c r="X1419" s="7" t="s">
        <v>93</v>
      </c>
      <c r="Y1419" s="7" t="n">
        <v>0</v>
      </c>
      <c r="Z1419" s="7" t="n">
        <v>1</v>
      </c>
      <c r="AA1419" s="7" t="str">
        <f aca="false">IF(Y1419&gt;Z1419,"Win",IF(Y1419&lt;Z1419,"Loss","Draw"))</f>
        <v>Loss</v>
      </c>
      <c r="AB1419" s="7" t="s">
        <v>99</v>
      </c>
      <c r="AC1419" s="7" t="s">
        <v>99</v>
      </c>
      <c r="AD1419" s="7" t="s">
        <v>3646</v>
      </c>
      <c r="AE1419" s="7" t="s">
        <v>1085</v>
      </c>
      <c r="AF1419" s="7" t="str">
        <f aca="false">IF(AD1419&lt;AE1419,AD1419,AE1419)</f>
        <v>Barbarian Barrel, Dark Prince, Electro Spirit, Goblin Cage, Heal Spirit, Lightning, Magic Archer, Royal Giant</v>
      </c>
      <c r="AG1419" s="7" t="str">
        <f aca="false">IF(AD1419&lt;AE1419,AE1419,AD1419)</f>
        <v>Electro Spirit, Fireball, Fisherman, Hunter, Monk, Royal Giant, Skeletons, The Log</v>
      </c>
      <c r="AH1419" s="7" t="str">
        <f aca="false">IF(AD1419=AF1419,AA1419,IF(AA1419="Win","Loss",IF(AA1419="Loss","Win","Draw")))</f>
        <v>Loss</v>
      </c>
      <c r="AI1419" s="7" t="s">
        <v>102</v>
      </c>
    </row>
    <row r="1420" customFormat="false" ht="16.5" hidden="false" customHeight="true" outlineLevel="0" collapsed="false">
      <c r="A1420" s="7" t="s">
        <v>3647</v>
      </c>
      <c r="B1420" s="7" t="n">
        <v>1</v>
      </c>
      <c r="C1420" s="7" t="s">
        <v>1063</v>
      </c>
      <c r="D1420" s="7" t="s">
        <v>1064</v>
      </c>
      <c r="E1420" s="7" t="s">
        <v>1061</v>
      </c>
      <c r="F1420" s="7" t="s">
        <v>1062</v>
      </c>
      <c r="G1420" s="7" t="s">
        <v>3648</v>
      </c>
      <c r="H1420" s="7" t="s">
        <v>81</v>
      </c>
      <c r="I1420" s="7" t="s">
        <v>169</v>
      </c>
      <c r="J1420" s="7" t="s">
        <v>213</v>
      </c>
      <c r="K1420" s="7" t="s">
        <v>170</v>
      </c>
      <c r="L1420" s="7" t="s">
        <v>596</v>
      </c>
      <c r="M1420" s="7" t="s">
        <v>91</v>
      </c>
      <c r="N1420" s="7" t="s">
        <v>87</v>
      </c>
      <c r="O1420" s="7" t="s">
        <v>154</v>
      </c>
      <c r="P1420" s="7" t="s">
        <v>336</v>
      </c>
      <c r="Q1420" s="7" t="s">
        <v>169</v>
      </c>
      <c r="R1420" s="7" t="s">
        <v>149</v>
      </c>
      <c r="S1420" s="7" t="s">
        <v>84</v>
      </c>
      <c r="T1420" s="7" t="s">
        <v>231</v>
      </c>
      <c r="U1420" s="7" t="s">
        <v>109</v>
      </c>
      <c r="V1420" s="7" t="s">
        <v>154</v>
      </c>
      <c r="W1420" s="7" t="s">
        <v>92</v>
      </c>
      <c r="X1420" s="7" t="s">
        <v>393</v>
      </c>
      <c r="Y1420" s="7" t="n">
        <v>1</v>
      </c>
      <c r="Z1420" s="7" t="n">
        <v>0</v>
      </c>
      <c r="AA1420" s="7" t="str">
        <f aca="false">IF(Y1420&gt;Z1420,"Win",IF(Y1420&lt;Z1420,"Loss","Draw"))</f>
        <v>Win</v>
      </c>
      <c r="AB1420" s="7" t="s">
        <v>99</v>
      </c>
      <c r="AC1420" s="7" t="s">
        <v>99</v>
      </c>
      <c r="AD1420" s="7" t="s">
        <v>3649</v>
      </c>
      <c r="AE1420" s="7" t="s">
        <v>2047</v>
      </c>
      <c r="AF1420" s="7" t="str">
        <f aca="false">IF(AD1420&lt;AE1420,AD1420,AE1420)</f>
        <v>Baby Dragon, Barbarian Barrel, Berserker, Bowler, Cannon, Electro Giant, Lightning, Tornado</v>
      </c>
      <c r="AG1420" s="7" t="str">
        <f aca="false">IF(AD1420&lt;AE1420,AE1420,AD1420)</f>
        <v>Baby Dragon, Electro Wizard, Giant Snowball, Lightning, Ram Rider, Ronin, Royal Ghost, Tombstone</v>
      </c>
      <c r="AH1420" s="7" t="str">
        <f aca="false">IF(AD1420=AF1420,AA1420,IF(AA1420="Win","Loss",IF(AA1420="Loss","Win","Draw")))</f>
        <v>Win</v>
      </c>
      <c r="AI1420" s="7" t="s">
        <v>102</v>
      </c>
    </row>
    <row r="1421" customFormat="false" ht="16.5" hidden="false" customHeight="true" outlineLevel="0" collapsed="false">
      <c r="A1421" s="7" t="s">
        <v>3647</v>
      </c>
      <c r="B1421" s="7" t="n">
        <v>2</v>
      </c>
      <c r="C1421" s="7" t="s">
        <v>1063</v>
      </c>
      <c r="D1421" s="7" t="s">
        <v>1064</v>
      </c>
      <c r="E1421" s="7" t="s">
        <v>1061</v>
      </c>
      <c r="F1421" s="7" t="s">
        <v>1062</v>
      </c>
      <c r="G1421" s="7" t="s">
        <v>3650</v>
      </c>
      <c r="H1421" s="7" t="s">
        <v>81</v>
      </c>
      <c r="I1421" s="7" t="s">
        <v>293</v>
      </c>
      <c r="J1421" s="7" t="s">
        <v>115</v>
      </c>
      <c r="K1421" s="7" t="s">
        <v>144</v>
      </c>
      <c r="L1421" s="7" t="s">
        <v>109</v>
      </c>
      <c r="M1421" s="7" t="s">
        <v>111</v>
      </c>
      <c r="N1421" s="7" t="s">
        <v>84</v>
      </c>
      <c r="O1421" s="7" t="s">
        <v>88</v>
      </c>
      <c r="P1421" s="7" t="s">
        <v>85</v>
      </c>
      <c r="Q1421" s="7" t="s">
        <v>144</v>
      </c>
      <c r="R1421" s="7" t="s">
        <v>83</v>
      </c>
      <c r="S1421" s="7" t="s">
        <v>91</v>
      </c>
      <c r="T1421" s="7" t="s">
        <v>88</v>
      </c>
      <c r="U1421" s="7" t="s">
        <v>86</v>
      </c>
      <c r="V1421" s="7" t="s">
        <v>97</v>
      </c>
      <c r="W1421" s="7" t="s">
        <v>143</v>
      </c>
      <c r="X1421" s="7" t="s">
        <v>85</v>
      </c>
      <c r="Y1421" s="7" t="n">
        <v>0</v>
      </c>
      <c r="Z1421" s="7" t="n">
        <v>1</v>
      </c>
      <c r="AA1421" s="7" t="str">
        <f aca="false">IF(Y1421&gt;Z1421,"Win",IF(Y1421&lt;Z1421,"Loss","Draw"))</f>
        <v>Loss</v>
      </c>
      <c r="AB1421" s="7" t="s">
        <v>99</v>
      </c>
      <c r="AC1421" s="7" t="s">
        <v>99</v>
      </c>
      <c r="AD1421" s="7" t="s">
        <v>3651</v>
      </c>
      <c r="AE1421" s="7" t="s">
        <v>3652</v>
      </c>
      <c r="AF1421" s="7" t="str">
        <f aca="false">IF(AD1421&lt;AE1421,AD1421,AE1421)</f>
        <v>Barbarian Barrel, Dark Prince, Goblin Demolisher, Graveyard, Ice Spirit, Poison, Skeletons, Tesla</v>
      </c>
      <c r="AG1421" s="7" t="str">
        <f aca="false">IF(AD1421&lt;AE1421,AE1421,AD1421)</f>
        <v>Fire Spirit, Furnace, Giant Snowball, Goblins, Graveyard, Poison, Ronin, Tesla</v>
      </c>
      <c r="AH1421" s="7" t="str">
        <f aca="false">IF(AD1421=AF1421,AA1421,IF(AA1421="Win","Loss",IF(AA1421="Loss","Win","Draw")))</f>
        <v>Win</v>
      </c>
      <c r="AI1421" s="7" t="s">
        <v>102</v>
      </c>
    </row>
    <row r="1422" customFormat="false" ht="16.5" hidden="false" customHeight="true" outlineLevel="0" collapsed="false">
      <c r="A1422" s="7" t="s">
        <v>3647</v>
      </c>
      <c r="B1422" s="7" t="n">
        <v>3</v>
      </c>
      <c r="C1422" s="7" t="s">
        <v>1063</v>
      </c>
      <c r="D1422" s="7" t="s">
        <v>1064</v>
      </c>
      <c r="E1422" s="7" t="s">
        <v>1061</v>
      </c>
      <c r="F1422" s="7" t="s">
        <v>1062</v>
      </c>
      <c r="G1422" s="7" t="s">
        <v>1065</v>
      </c>
      <c r="H1422" s="7" t="s">
        <v>81</v>
      </c>
      <c r="I1422" s="7" t="s">
        <v>210</v>
      </c>
      <c r="J1422" s="7" t="s">
        <v>209</v>
      </c>
      <c r="K1422" s="7" t="s">
        <v>97</v>
      </c>
      <c r="L1422" s="7" t="s">
        <v>93</v>
      </c>
      <c r="M1422" s="7" t="s">
        <v>89</v>
      </c>
      <c r="N1422" s="7" t="s">
        <v>182</v>
      </c>
      <c r="O1422" s="7" t="s">
        <v>94</v>
      </c>
      <c r="P1422" s="7" t="s">
        <v>167</v>
      </c>
      <c r="Q1422" s="7" t="s">
        <v>375</v>
      </c>
      <c r="R1422" s="7" t="s">
        <v>145</v>
      </c>
      <c r="S1422" s="7" t="s">
        <v>128</v>
      </c>
      <c r="T1422" s="7" t="s">
        <v>226</v>
      </c>
      <c r="U1422" s="7" t="s">
        <v>135</v>
      </c>
      <c r="V1422" s="7" t="s">
        <v>336</v>
      </c>
      <c r="W1422" s="7" t="s">
        <v>113</v>
      </c>
      <c r="X1422" s="7" t="s">
        <v>87</v>
      </c>
      <c r="Y1422" s="7" t="n">
        <v>0</v>
      </c>
      <c r="Z1422" s="7" t="n">
        <v>1</v>
      </c>
      <c r="AA1422" s="7" t="str">
        <f aca="false">IF(Y1422&gt;Z1422,"Win",IF(Y1422&lt;Z1422,"Loss","Draw"))</f>
        <v>Loss</v>
      </c>
      <c r="AB1422" s="7" t="s">
        <v>99</v>
      </c>
      <c r="AC1422" s="7" t="s">
        <v>99</v>
      </c>
      <c r="AD1422" s="7" t="s">
        <v>1066</v>
      </c>
      <c r="AE1422" s="7" t="s">
        <v>377</v>
      </c>
      <c r="AF1422" s="7" t="str">
        <f aca="false">IF(AD1422&lt;AE1422,AD1422,AE1422)</f>
        <v>Balloon, Berserker, Bomb Tower, Executioner, Knight, Miner, Tornado, Zap</v>
      </c>
      <c r="AG1422" s="7" t="str">
        <f aca="false">IF(AD1422&lt;AE1422,AE1422,AD1422)</f>
        <v>Electro Spirit, Fireball, Goblin Hut, Hog Rider, Mega Knight, Musketeer, Skeletons, The Log</v>
      </c>
      <c r="AH1422" s="7" t="str">
        <f aca="false">IF(AD1422=AF1422,AA1422,IF(AA1422="Win","Loss",IF(AA1422="Loss","Win","Draw")))</f>
        <v>Win</v>
      </c>
      <c r="AI1422" s="7" t="s">
        <v>102</v>
      </c>
    </row>
    <row r="1423" customFormat="false" ht="16.5" hidden="false" customHeight="true" outlineLevel="0" collapsed="false">
      <c r="A1423" s="5" t="s">
        <v>3653</v>
      </c>
      <c r="B1423" s="5" t="n">
        <v>1</v>
      </c>
      <c r="C1423" s="5" t="s">
        <v>1063</v>
      </c>
      <c r="D1423" s="5" t="s">
        <v>1064</v>
      </c>
      <c r="E1423" s="5" t="s">
        <v>689</v>
      </c>
      <c r="F1423" s="5" t="s">
        <v>690</v>
      </c>
      <c r="G1423" s="5" t="s">
        <v>3654</v>
      </c>
      <c r="H1423" s="5" t="s">
        <v>216</v>
      </c>
      <c r="I1423" s="5" t="s">
        <v>116</v>
      </c>
      <c r="J1423" s="5" t="s">
        <v>153</v>
      </c>
      <c r="K1423" s="5" t="s">
        <v>92</v>
      </c>
      <c r="L1423" s="5" t="s">
        <v>117</v>
      </c>
      <c r="M1423" s="5" t="s">
        <v>97</v>
      </c>
      <c r="N1423" s="5" t="s">
        <v>91</v>
      </c>
      <c r="O1423" s="5" t="s">
        <v>154</v>
      </c>
      <c r="P1423" s="5" t="s">
        <v>119</v>
      </c>
      <c r="Q1423" s="5" t="s">
        <v>90</v>
      </c>
      <c r="R1423" s="5" t="s">
        <v>91</v>
      </c>
      <c r="S1423" s="5" t="s">
        <v>200</v>
      </c>
      <c r="T1423" s="5" t="s">
        <v>365</v>
      </c>
      <c r="U1423" s="5" t="s">
        <v>109</v>
      </c>
      <c r="V1423" s="5" t="s">
        <v>94</v>
      </c>
      <c r="W1423" s="5" t="s">
        <v>93</v>
      </c>
      <c r="X1423" s="5" t="s">
        <v>174</v>
      </c>
      <c r="Y1423" s="5" t="n">
        <v>1</v>
      </c>
      <c r="Z1423" s="5" t="n">
        <v>0</v>
      </c>
      <c r="AA1423" s="5" t="str">
        <f aca="false">IF(Y1423&gt;Z1423,"Win",IF(Y1423&lt;Z1423,"Loss","Draw"))</f>
        <v>Win</v>
      </c>
      <c r="AB1423" s="5" t="s">
        <v>98</v>
      </c>
      <c r="AC1423" s="5" t="s">
        <v>99</v>
      </c>
      <c r="AD1423" s="5" t="s">
        <v>160</v>
      </c>
      <c r="AE1423" s="5" t="s">
        <v>2410</v>
      </c>
      <c r="AF1423" s="5" t="str">
        <f aca="false">IF(AD1423&lt;AE1423,AD1423,AE1423)</f>
        <v>Barbarian Barrel, Cannon Cart, Goblinstein, Lightning, Minions, Mortar, Royal Ghost, Skeletons</v>
      </c>
      <c r="AG1423" s="5" t="str">
        <f aca="false">IF(AD1423&lt;AE1423,AE1423,AD1423)</f>
        <v>Barbarian Barrel, Electro Spirit, Fireball, Goblin Cage, Heal Spirit, Phoenix, Ronin, Royal Giant</v>
      </c>
      <c r="AH1423" s="5" t="str">
        <f aca="false">IF(AD1423=AF1423,AA1423,IF(AA1423="Win","Loss",IF(AA1423="Loss","Win","Draw")))</f>
        <v>Win</v>
      </c>
      <c r="AI1423" s="5" t="s">
        <v>102</v>
      </c>
    </row>
    <row r="1424" customFormat="false" ht="16.5" hidden="false" customHeight="true" outlineLevel="0" collapsed="false">
      <c r="A1424" s="5" t="s">
        <v>3653</v>
      </c>
      <c r="B1424" s="5" t="n">
        <v>2</v>
      </c>
      <c r="C1424" s="5" t="s">
        <v>1063</v>
      </c>
      <c r="D1424" s="5" t="s">
        <v>1064</v>
      </c>
      <c r="E1424" s="5" t="s">
        <v>689</v>
      </c>
      <c r="F1424" s="5" t="s">
        <v>690</v>
      </c>
      <c r="G1424" s="5" t="s">
        <v>3655</v>
      </c>
      <c r="H1424" s="5" t="s">
        <v>216</v>
      </c>
      <c r="I1424" s="5" t="s">
        <v>210</v>
      </c>
      <c r="J1424" s="5" t="s">
        <v>141</v>
      </c>
      <c r="K1424" s="5" t="s">
        <v>84</v>
      </c>
      <c r="L1424" s="5" t="s">
        <v>88</v>
      </c>
      <c r="M1424" s="5" t="s">
        <v>144</v>
      </c>
      <c r="N1424" s="5" t="s">
        <v>87</v>
      </c>
      <c r="O1424" s="5" t="s">
        <v>111</v>
      </c>
      <c r="P1424" s="5" t="s">
        <v>107</v>
      </c>
      <c r="Q1424" s="5" t="s">
        <v>140</v>
      </c>
      <c r="R1424" s="5" t="s">
        <v>141</v>
      </c>
      <c r="S1424" s="5" t="s">
        <v>225</v>
      </c>
      <c r="T1424" s="5" t="s">
        <v>167</v>
      </c>
      <c r="U1424" s="5" t="s">
        <v>226</v>
      </c>
      <c r="V1424" s="5" t="s">
        <v>111</v>
      </c>
      <c r="W1424" s="5" t="s">
        <v>113</v>
      </c>
      <c r="X1424" s="5" t="s">
        <v>97</v>
      </c>
      <c r="Y1424" s="5" t="n">
        <v>0</v>
      </c>
      <c r="Z1424" s="5" t="n">
        <v>1</v>
      </c>
      <c r="AA1424" s="5" t="str">
        <f aca="false">IF(Y1424&gt;Z1424,"Win",IF(Y1424&lt;Z1424,"Loss","Draw"))</f>
        <v>Loss</v>
      </c>
      <c r="AB1424" s="5" t="s">
        <v>98</v>
      </c>
      <c r="AC1424" s="5" t="s">
        <v>99</v>
      </c>
      <c r="AD1424" s="5" t="s">
        <v>3656</v>
      </c>
      <c r="AE1424" s="5" t="s">
        <v>639</v>
      </c>
      <c r="AF1424" s="5" t="str">
        <f aca="false">IF(AD1424&lt;AE1424,AD1424,AE1424)</f>
        <v>Bats, Bomb Tower, Fire Spirit, Magic Archer, Miner, Skeletons, The Log, Wall Breakers</v>
      </c>
      <c r="AG1424" s="5" t="str">
        <f aca="false">IF(AD1424&lt;AE1424,AE1424,AD1424)</f>
        <v>Berserker, Fire Spirit, Giant Snowball, Goblin Drill, Magic Archer, Mega Knight, Poison, Tesla</v>
      </c>
      <c r="AH1424" s="5" t="str">
        <f aca="false">IF(AD1424=AF1424,AA1424,IF(AA1424="Win","Loss",IF(AA1424="Loss","Win","Draw")))</f>
        <v>Win</v>
      </c>
      <c r="AI1424" s="5" t="s">
        <v>102</v>
      </c>
    </row>
    <row r="1425" customFormat="false" ht="16.5" hidden="false" customHeight="true" outlineLevel="0" collapsed="false">
      <c r="A1425" s="5" t="s">
        <v>3653</v>
      </c>
      <c r="B1425" s="5" t="n">
        <v>3</v>
      </c>
      <c r="C1425" s="5" t="s">
        <v>1063</v>
      </c>
      <c r="D1425" s="5" t="s">
        <v>1064</v>
      </c>
      <c r="E1425" s="5" t="s">
        <v>689</v>
      </c>
      <c r="F1425" s="5" t="s">
        <v>690</v>
      </c>
      <c r="G1425" s="5" t="s">
        <v>3657</v>
      </c>
      <c r="H1425" s="5" t="s">
        <v>216</v>
      </c>
      <c r="I1425" s="5" t="s">
        <v>168</v>
      </c>
      <c r="J1425" s="5" t="s">
        <v>115</v>
      </c>
      <c r="K1425" s="5" t="s">
        <v>143</v>
      </c>
      <c r="L1425" s="5" t="s">
        <v>167</v>
      </c>
      <c r="M1425" s="5" t="s">
        <v>146</v>
      </c>
      <c r="N1425" s="5" t="s">
        <v>109</v>
      </c>
      <c r="O1425" s="5" t="s">
        <v>94</v>
      </c>
      <c r="P1425" s="5" t="s">
        <v>113</v>
      </c>
      <c r="Q1425" s="5" t="s">
        <v>239</v>
      </c>
      <c r="R1425" s="5" t="s">
        <v>199</v>
      </c>
      <c r="S1425" s="5" t="s">
        <v>132</v>
      </c>
      <c r="T1425" s="5" t="s">
        <v>412</v>
      </c>
      <c r="U1425" s="5" t="s">
        <v>146</v>
      </c>
      <c r="V1425" s="5" t="s">
        <v>257</v>
      </c>
      <c r="W1425" s="5" t="s">
        <v>202</v>
      </c>
      <c r="X1425" s="5" t="s">
        <v>135</v>
      </c>
      <c r="Y1425" s="5" t="n">
        <v>1</v>
      </c>
      <c r="Z1425" s="5" t="n">
        <v>0</v>
      </c>
      <c r="AA1425" s="5" t="str">
        <f aca="false">IF(Y1425&gt;Z1425,"Win",IF(Y1425&lt;Z1425,"Loss","Draw"))</f>
        <v>Win</v>
      </c>
      <c r="AB1425" s="5" t="s">
        <v>98</v>
      </c>
      <c r="AC1425" s="5" t="s">
        <v>99</v>
      </c>
      <c r="AD1425" s="5" t="s">
        <v>3658</v>
      </c>
      <c r="AE1425" s="5" t="s">
        <v>1871</v>
      </c>
      <c r="AF1425" s="5" t="str">
        <f aca="false">IF(AD1425&lt;AE1425,AD1425,AE1425)</f>
        <v>Battle Ram, Golden Knight, Lumberjack, P.E.K.K.A, Skeleton Dragons, Vines, Zap, Zappies</v>
      </c>
      <c r="AG1425" s="5" t="str">
        <f aca="false">IF(AD1425&lt;AE1425,AE1425,AD1425)</f>
        <v>Bomb Tower, Fireball, Goblins, Ice Spirit, Ronin, Royal Hogs, Skeleton Dragons, The Log</v>
      </c>
      <c r="AH1425" s="5" t="str">
        <f aca="false">IF(AD1425=AF1425,AA1425,IF(AA1425="Win","Loss",IF(AA1425="Loss","Win","Draw")))</f>
        <v>Loss</v>
      </c>
      <c r="AI1425" s="5" t="s">
        <v>102</v>
      </c>
    </row>
    <row r="1426" customFormat="false" ht="16.5" hidden="false" customHeight="true" outlineLevel="0" collapsed="false">
      <c r="A1426" s="7" t="s">
        <v>3659</v>
      </c>
      <c r="B1426" s="7" t="n">
        <v>1</v>
      </c>
      <c r="C1426" s="7" t="s">
        <v>1063</v>
      </c>
      <c r="D1426" s="7" t="s">
        <v>1064</v>
      </c>
      <c r="E1426" s="7" t="s">
        <v>689</v>
      </c>
      <c r="F1426" s="7" t="s">
        <v>690</v>
      </c>
      <c r="G1426" s="7" t="s">
        <v>3660</v>
      </c>
      <c r="H1426" s="7" t="s">
        <v>216</v>
      </c>
      <c r="I1426" s="7" t="s">
        <v>84</v>
      </c>
      <c r="J1426" s="7" t="s">
        <v>128</v>
      </c>
      <c r="K1426" s="7" t="s">
        <v>82</v>
      </c>
      <c r="L1426" s="7" t="s">
        <v>88</v>
      </c>
      <c r="M1426" s="7" t="s">
        <v>86</v>
      </c>
      <c r="N1426" s="7" t="s">
        <v>89</v>
      </c>
      <c r="O1426" s="7" t="s">
        <v>107</v>
      </c>
      <c r="P1426" s="7" t="s">
        <v>111</v>
      </c>
      <c r="Q1426" s="7" t="s">
        <v>169</v>
      </c>
      <c r="R1426" s="7" t="s">
        <v>199</v>
      </c>
      <c r="S1426" s="7" t="s">
        <v>200</v>
      </c>
      <c r="T1426" s="7" t="s">
        <v>136</v>
      </c>
      <c r="U1426" s="7" t="s">
        <v>154</v>
      </c>
      <c r="V1426" s="7" t="s">
        <v>191</v>
      </c>
      <c r="W1426" s="7" t="s">
        <v>336</v>
      </c>
      <c r="X1426" s="7" t="s">
        <v>91</v>
      </c>
      <c r="Y1426" s="7" t="n">
        <v>1</v>
      </c>
      <c r="Z1426" s="7" t="n">
        <v>0</v>
      </c>
      <c r="AA1426" s="7" t="str">
        <f aca="false">IF(Y1426&gt;Z1426,"Win",IF(Y1426&lt;Z1426,"Loss","Draw"))</f>
        <v>Win</v>
      </c>
      <c r="AB1426" s="7" t="s">
        <v>99</v>
      </c>
      <c r="AC1426" s="7" t="s">
        <v>99</v>
      </c>
      <c r="AD1426" s="7" t="s">
        <v>3661</v>
      </c>
      <c r="AE1426" s="7" t="s">
        <v>778</v>
      </c>
      <c r="AF1426" s="7" t="str">
        <f aca="false">IF(AD1426&lt;AE1426,AD1426,AE1426)</f>
        <v>Archers, Fire Spirit, Giant Snowball, Goblin Demolisher, Goblin Drill, Goblin Hut, Knight, Poison</v>
      </c>
      <c r="AG1426" s="7" t="str">
        <f aca="false">IF(AD1426&lt;AE1426,AE1426,AD1426)</f>
        <v>Baby Dragon, Barbarian Barrel, Goblin Cage, Golden Knight, Golem, Ice Wizard, Lightning, Tornado</v>
      </c>
      <c r="AH1426" s="7" t="str">
        <f aca="false">IF(AD1426=AF1426,AA1426,IF(AA1426="Win","Loss",IF(AA1426="Loss","Win","Draw")))</f>
        <v>Win</v>
      </c>
      <c r="AI1426" s="7" t="s">
        <v>102</v>
      </c>
    </row>
    <row r="1427" customFormat="false" ht="16.5" hidden="false" customHeight="true" outlineLevel="0" collapsed="false">
      <c r="A1427" s="7" t="s">
        <v>3659</v>
      </c>
      <c r="B1427" s="7" t="n">
        <v>2</v>
      </c>
      <c r="C1427" s="7" t="s">
        <v>1063</v>
      </c>
      <c r="D1427" s="7" t="s">
        <v>1064</v>
      </c>
      <c r="E1427" s="7" t="s">
        <v>689</v>
      </c>
      <c r="F1427" s="7" t="s">
        <v>690</v>
      </c>
      <c r="G1427" s="7" t="s">
        <v>3662</v>
      </c>
      <c r="H1427" s="7" t="s">
        <v>216</v>
      </c>
      <c r="I1427" s="7" t="s">
        <v>180</v>
      </c>
      <c r="J1427" s="7" t="s">
        <v>181</v>
      </c>
      <c r="K1427" s="7" t="s">
        <v>144</v>
      </c>
      <c r="L1427" s="7" t="s">
        <v>97</v>
      </c>
      <c r="M1427" s="7" t="s">
        <v>93</v>
      </c>
      <c r="N1427" s="7" t="s">
        <v>167</v>
      </c>
      <c r="O1427" s="7" t="s">
        <v>183</v>
      </c>
      <c r="P1427" s="7" t="s">
        <v>182</v>
      </c>
      <c r="Q1427" s="7" t="s">
        <v>168</v>
      </c>
      <c r="R1427" s="7" t="s">
        <v>141</v>
      </c>
      <c r="S1427" s="7" t="s">
        <v>144</v>
      </c>
      <c r="T1427" s="7" t="s">
        <v>97</v>
      </c>
      <c r="U1427" s="7" t="s">
        <v>109</v>
      </c>
      <c r="V1427" s="7" t="s">
        <v>94</v>
      </c>
      <c r="W1427" s="7" t="s">
        <v>93</v>
      </c>
      <c r="X1427" s="7" t="s">
        <v>167</v>
      </c>
      <c r="Y1427" s="7" t="n">
        <v>1</v>
      </c>
      <c r="Z1427" s="7" t="n">
        <v>0</v>
      </c>
      <c r="AA1427" s="7" t="str">
        <f aca="false">IF(Y1427&gt;Z1427,"Win",IF(Y1427&lt;Z1427,"Loss","Draw"))</f>
        <v>Win</v>
      </c>
      <c r="AB1427" s="7" t="s">
        <v>99</v>
      </c>
      <c r="AC1427" s="7" t="s">
        <v>99</v>
      </c>
      <c r="AD1427" s="7" t="s">
        <v>3663</v>
      </c>
      <c r="AE1427" s="7" t="s">
        <v>2154</v>
      </c>
      <c r="AF1427" s="7" t="str">
        <f aca="false">IF(AD1427&lt;AE1427,AD1427,AE1427)</f>
        <v>Earthquake, Electro Spirit, Hog Rider, Monk, Skeletons, Tesla, The Log, Wizard</v>
      </c>
      <c r="AG1427" s="7" t="str">
        <f aca="false">IF(AD1427&lt;AE1427,AE1427,AD1427)</f>
        <v>Electro Spirit, Fireball, Magic Archer, Ronin, Royal Hogs, Skeletons, Tesla, The Log</v>
      </c>
      <c r="AH1427" s="7" t="str">
        <f aca="false">IF(AD1427=AF1427,AA1427,IF(AA1427="Win","Loss",IF(AA1427="Loss","Win","Draw")))</f>
        <v>Win</v>
      </c>
      <c r="AI1427" s="7" t="s">
        <v>102</v>
      </c>
    </row>
    <row r="1428" customFormat="false" ht="16.5" hidden="false" customHeight="true" outlineLevel="0" collapsed="false">
      <c r="A1428" s="7" t="s">
        <v>3659</v>
      </c>
      <c r="B1428" s="7" t="n">
        <v>3</v>
      </c>
      <c r="C1428" s="7" t="s">
        <v>1063</v>
      </c>
      <c r="D1428" s="7" t="s">
        <v>1064</v>
      </c>
      <c r="E1428" s="7" t="s">
        <v>689</v>
      </c>
      <c r="F1428" s="7" t="s">
        <v>690</v>
      </c>
      <c r="G1428" s="7" t="s">
        <v>3664</v>
      </c>
      <c r="H1428" s="7" t="s">
        <v>216</v>
      </c>
      <c r="I1428" s="7" t="s">
        <v>142</v>
      </c>
      <c r="J1428" s="7" t="s">
        <v>141</v>
      </c>
      <c r="K1428" s="7" t="s">
        <v>140</v>
      </c>
      <c r="L1428" s="7" t="s">
        <v>143</v>
      </c>
      <c r="M1428" s="7" t="s">
        <v>287</v>
      </c>
      <c r="N1428" s="7" t="s">
        <v>129</v>
      </c>
      <c r="O1428" s="7" t="s">
        <v>94</v>
      </c>
      <c r="P1428" s="7" t="s">
        <v>91</v>
      </c>
      <c r="Q1428" s="7" t="s">
        <v>142</v>
      </c>
      <c r="R1428" s="7" t="s">
        <v>115</v>
      </c>
      <c r="S1428" s="7" t="s">
        <v>287</v>
      </c>
      <c r="T1428" s="7" t="s">
        <v>111</v>
      </c>
      <c r="U1428" s="7" t="s">
        <v>140</v>
      </c>
      <c r="V1428" s="7" t="s">
        <v>176</v>
      </c>
      <c r="W1428" s="7" t="s">
        <v>334</v>
      </c>
      <c r="X1428" s="7" t="s">
        <v>143</v>
      </c>
      <c r="Y1428" s="7" t="n">
        <v>1</v>
      </c>
      <c r="Z1428" s="7" t="n">
        <v>0</v>
      </c>
      <c r="AA1428" s="7" t="str">
        <f aca="false">IF(Y1428&gt;Z1428,"Win",IF(Y1428&lt;Z1428,"Loss","Draw"))</f>
        <v>Win</v>
      </c>
      <c r="AB1428" s="7" t="s">
        <v>99</v>
      </c>
      <c r="AC1428" s="7" t="s">
        <v>99</v>
      </c>
      <c r="AD1428" s="7" t="s">
        <v>3665</v>
      </c>
      <c r="AE1428" s="7" t="s">
        <v>394</v>
      </c>
      <c r="AF1428" s="7" t="str">
        <f aca="false">IF(AD1428&lt;AE1428,AD1428,AE1428)</f>
        <v>Barbarian Barrel, Fireball, Goblin Barrel, Ice Spirit, Inferno Tower, Magic Archer, Valkyrie, Wall Breakers</v>
      </c>
      <c r="AG1428" s="7" t="str">
        <f aca="false">IF(AD1428&lt;AE1428,AE1428,AD1428)</f>
        <v>Dart Goblin, Fire Spirit, Goblin Barrel, Goblins, Ice Spirit, Rocket, Valkyrie, Wall Breakers</v>
      </c>
      <c r="AH1428" s="7" t="str">
        <f aca="false">IF(AD1428=AF1428,AA1428,IF(AA1428="Win","Loss",IF(AA1428="Loss","Win","Draw")))</f>
        <v>Win</v>
      </c>
      <c r="AI1428" s="7" t="s">
        <v>102</v>
      </c>
    </row>
    <row r="1429" customFormat="false" ht="16.5" hidden="false" customHeight="true" outlineLevel="0" collapsed="false">
      <c r="A1429" s="7" t="s">
        <v>3666</v>
      </c>
      <c r="B1429" s="7" t="n">
        <v>1</v>
      </c>
      <c r="C1429" s="7" t="s">
        <v>1063</v>
      </c>
      <c r="D1429" s="7" t="s">
        <v>1064</v>
      </c>
      <c r="E1429" s="7" t="s">
        <v>689</v>
      </c>
      <c r="F1429" s="7" t="s">
        <v>690</v>
      </c>
      <c r="G1429" s="7" t="s">
        <v>3667</v>
      </c>
      <c r="H1429" s="7" t="s">
        <v>216</v>
      </c>
      <c r="I1429" s="7" t="s">
        <v>144</v>
      </c>
      <c r="J1429" s="7" t="s">
        <v>115</v>
      </c>
      <c r="K1429" s="7" t="s">
        <v>433</v>
      </c>
      <c r="L1429" s="7" t="s">
        <v>93</v>
      </c>
      <c r="M1429" s="7" t="s">
        <v>182</v>
      </c>
      <c r="N1429" s="7" t="s">
        <v>109</v>
      </c>
      <c r="O1429" s="7" t="s">
        <v>154</v>
      </c>
      <c r="P1429" s="7" t="s">
        <v>167</v>
      </c>
      <c r="Q1429" s="7" t="s">
        <v>170</v>
      </c>
      <c r="R1429" s="7" t="s">
        <v>244</v>
      </c>
      <c r="S1429" s="7" t="s">
        <v>209</v>
      </c>
      <c r="T1429" s="7" t="s">
        <v>97</v>
      </c>
      <c r="U1429" s="7" t="s">
        <v>143</v>
      </c>
      <c r="V1429" s="7" t="s">
        <v>94</v>
      </c>
      <c r="W1429" s="7" t="s">
        <v>182</v>
      </c>
      <c r="X1429" s="7" t="s">
        <v>167</v>
      </c>
      <c r="Y1429" s="7" t="n">
        <v>0</v>
      </c>
      <c r="Z1429" s="7" t="n">
        <v>3</v>
      </c>
      <c r="AA1429" s="7" t="str">
        <f aca="false">IF(Y1429&gt;Z1429,"Win",IF(Y1429&lt;Z1429,"Loss","Draw"))</f>
        <v>Loss</v>
      </c>
      <c r="AB1429" s="7" t="s">
        <v>99</v>
      </c>
      <c r="AC1429" s="7" t="s">
        <v>99</v>
      </c>
      <c r="AD1429" s="7" t="s">
        <v>3668</v>
      </c>
      <c r="AE1429" s="7" t="s">
        <v>1273</v>
      </c>
      <c r="AF1429" s="7" t="str">
        <f aca="false">IF(AD1429&lt;AE1429,AD1429,AE1429)</f>
        <v>Cannon, Fireball, Hog Rider, Ice Golem, Ice Spirit, Musketeer, Skeletons, The Log</v>
      </c>
      <c r="AG1429" s="7" t="str">
        <f aca="false">IF(AD1429&lt;AE1429,AE1429,AD1429)</f>
        <v>Electro Spirit, Goblins, Hog Rider, Lightning, Princess, Ronin, Tesla, The Log</v>
      </c>
      <c r="AH1429" s="7" t="str">
        <f aca="false">IF(AD1429=AF1429,AA1429,IF(AA1429="Win","Loss",IF(AA1429="Loss","Win","Draw")))</f>
        <v>Win</v>
      </c>
      <c r="AI1429" s="7" t="s">
        <v>102</v>
      </c>
    </row>
    <row r="1430" customFormat="false" ht="16.5" hidden="false" customHeight="true" outlineLevel="0" collapsed="false">
      <c r="A1430" s="7" t="s">
        <v>3666</v>
      </c>
      <c r="B1430" s="7" t="n">
        <v>2</v>
      </c>
      <c r="C1430" s="7" t="s">
        <v>1063</v>
      </c>
      <c r="D1430" s="7" t="s">
        <v>1064</v>
      </c>
      <c r="E1430" s="7" t="s">
        <v>689</v>
      </c>
      <c r="F1430" s="7" t="s">
        <v>690</v>
      </c>
      <c r="G1430" s="7" t="s">
        <v>3669</v>
      </c>
      <c r="H1430" s="7" t="s">
        <v>216</v>
      </c>
      <c r="I1430" s="7" t="s">
        <v>90</v>
      </c>
      <c r="J1430" s="7" t="s">
        <v>181</v>
      </c>
      <c r="K1430" s="7" t="s">
        <v>96</v>
      </c>
      <c r="L1430" s="7" t="s">
        <v>202</v>
      </c>
      <c r="M1430" s="7" t="s">
        <v>95</v>
      </c>
      <c r="N1430" s="7" t="s">
        <v>149</v>
      </c>
      <c r="O1430" s="7" t="s">
        <v>91</v>
      </c>
      <c r="P1430" s="7" t="s">
        <v>94</v>
      </c>
      <c r="Q1430" s="7" t="s">
        <v>142</v>
      </c>
      <c r="R1430" s="7" t="s">
        <v>141</v>
      </c>
      <c r="S1430" s="7" t="s">
        <v>319</v>
      </c>
      <c r="T1430" s="7" t="s">
        <v>87</v>
      </c>
      <c r="U1430" s="7" t="s">
        <v>111</v>
      </c>
      <c r="V1430" s="7" t="s">
        <v>120</v>
      </c>
      <c r="W1430" s="7" t="s">
        <v>113</v>
      </c>
      <c r="X1430" s="7" t="s">
        <v>93</v>
      </c>
      <c r="Y1430" s="7" t="n">
        <v>0</v>
      </c>
      <c r="Z1430" s="7" t="n">
        <v>2</v>
      </c>
      <c r="AA1430" s="7" t="str">
        <f aca="false">IF(Y1430&gt;Z1430,"Win",IF(Y1430&lt;Z1430,"Loss","Draw"))</f>
        <v>Loss</v>
      </c>
      <c r="AB1430" s="7" t="s">
        <v>99</v>
      </c>
      <c r="AC1430" s="7" t="s">
        <v>99</v>
      </c>
      <c r="AD1430" s="7" t="s">
        <v>3670</v>
      </c>
      <c r="AE1430" s="7" t="s">
        <v>3671</v>
      </c>
      <c r="AF1430" s="7" t="str">
        <f aca="false">IF(AD1430&lt;AE1430,AD1430,AE1430)</f>
        <v>Barbarian Barrel, Fireball, Fisherman, Hunter, Monk, Royal Giant, Tombstone, Zappies</v>
      </c>
      <c r="AG1430" s="7" t="str">
        <f aca="false">IF(AD1430&lt;AE1430,AE1430,AD1430)</f>
        <v>Berserker, Bomb Tower, Electro Spirit, Fire Spirit, Goblin Barrel, Magic Archer, Royal Delivery, Skeleton Army</v>
      </c>
      <c r="AH1430" s="7" t="str">
        <f aca="false">IF(AD1430=AF1430,AA1430,IF(AA1430="Win","Loss",IF(AA1430="Loss","Win","Draw")))</f>
        <v>Loss</v>
      </c>
      <c r="AI1430" s="7" t="s">
        <v>102</v>
      </c>
    </row>
    <row r="1431" customFormat="false" ht="16.5" hidden="false" customHeight="true" outlineLevel="0" collapsed="false">
      <c r="A1431" s="7" t="s">
        <v>3666</v>
      </c>
      <c r="B1431" s="7" t="n">
        <v>3</v>
      </c>
      <c r="C1431" s="7" t="s">
        <v>1063</v>
      </c>
      <c r="D1431" s="7" t="s">
        <v>1064</v>
      </c>
      <c r="E1431" s="7" t="s">
        <v>689</v>
      </c>
      <c r="F1431" s="7" t="s">
        <v>690</v>
      </c>
      <c r="G1431" s="7" t="s">
        <v>3672</v>
      </c>
      <c r="H1431" s="7" t="s">
        <v>216</v>
      </c>
      <c r="I1431" s="7" t="s">
        <v>84</v>
      </c>
      <c r="J1431" s="7" t="s">
        <v>141</v>
      </c>
      <c r="K1431" s="7" t="s">
        <v>107</v>
      </c>
      <c r="L1431" s="7" t="s">
        <v>113</v>
      </c>
      <c r="M1431" s="7" t="s">
        <v>83</v>
      </c>
      <c r="N1431" s="7" t="s">
        <v>111</v>
      </c>
      <c r="O1431" s="7" t="s">
        <v>97</v>
      </c>
      <c r="P1431" s="7" t="s">
        <v>88</v>
      </c>
      <c r="Q1431" s="7" t="s">
        <v>82</v>
      </c>
      <c r="R1431" s="7" t="s">
        <v>115</v>
      </c>
      <c r="S1431" s="7" t="s">
        <v>144</v>
      </c>
      <c r="T1431" s="7" t="s">
        <v>109</v>
      </c>
      <c r="U1431" s="7" t="s">
        <v>85</v>
      </c>
      <c r="V1431" s="7" t="s">
        <v>257</v>
      </c>
      <c r="W1431" s="7" t="s">
        <v>88</v>
      </c>
      <c r="X1431" s="7" t="s">
        <v>91</v>
      </c>
      <c r="Y1431" s="7" t="n">
        <v>1</v>
      </c>
      <c r="Z1431" s="7" t="n">
        <v>0</v>
      </c>
      <c r="AA1431" s="7" t="str">
        <f aca="false">IF(Y1431&gt;Z1431,"Win",IF(Y1431&lt;Z1431,"Loss","Draw"))</f>
        <v>Win</v>
      </c>
      <c r="AB1431" s="7" t="s">
        <v>99</v>
      </c>
      <c r="AC1431" s="7" t="s">
        <v>99</v>
      </c>
      <c r="AD1431" s="7" t="s">
        <v>3673</v>
      </c>
      <c r="AE1431" s="7" t="s">
        <v>3674</v>
      </c>
      <c r="AF1431" s="7" t="str">
        <f aca="false">IF(AD1431&lt;AE1431,AD1431,AE1431)</f>
        <v>Archers, Barbarian Barrel, Goblins, Graveyard, Poison, Ronin, Tesla, Vines</v>
      </c>
      <c r="AG1431" s="7" t="str">
        <f aca="false">IF(AD1431&lt;AE1431,AE1431,AD1431)</f>
        <v>Bomb Tower, Dark Prince, Fire Spirit, Giant Snowball, Goblin Drill, Magic Archer, Poison, Skeletons</v>
      </c>
      <c r="AH1431" s="7" t="str">
        <f aca="false">IF(AD1431=AF1431,AA1431,IF(AA1431="Win","Loss",IF(AA1431="Loss","Win","Draw")))</f>
        <v>Loss</v>
      </c>
      <c r="AI1431" s="7" t="s">
        <v>102</v>
      </c>
    </row>
    <row r="1432" customFormat="false" ht="16.5" hidden="false" customHeight="true" outlineLevel="0" collapsed="false">
      <c r="A1432" s="7" t="s">
        <v>3675</v>
      </c>
      <c r="B1432" s="7" t="n">
        <v>1</v>
      </c>
      <c r="C1432" s="7" t="s">
        <v>1063</v>
      </c>
      <c r="D1432" s="7" t="s">
        <v>1064</v>
      </c>
      <c r="E1432" s="7" t="s">
        <v>689</v>
      </c>
      <c r="F1432" s="7" t="s">
        <v>690</v>
      </c>
      <c r="G1432" s="7" t="s">
        <v>3676</v>
      </c>
      <c r="H1432" s="7" t="s">
        <v>81</v>
      </c>
      <c r="I1432" s="7" t="s">
        <v>170</v>
      </c>
      <c r="J1432" s="7" t="s">
        <v>108</v>
      </c>
      <c r="K1432" s="7" t="s">
        <v>168</v>
      </c>
      <c r="L1432" s="7" t="s">
        <v>183</v>
      </c>
      <c r="M1432" s="7" t="s">
        <v>167</v>
      </c>
      <c r="N1432" s="7" t="s">
        <v>97</v>
      </c>
      <c r="O1432" s="7" t="s">
        <v>143</v>
      </c>
      <c r="P1432" s="7" t="s">
        <v>120</v>
      </c>
      <c r="Q1432" s="7" t="s">
        <v>116</v>
      </c>
      <c r="R1432" s="7" t="s">
        <v>153</v>
      </c>
      <c r="S1432" s="7" t="s">
        <v>92</v>
      </c>
      <c r="T1432" s="7" t="s">
        <v>119</v>
      </c>
      <c r="U1432" s="7" t="s">
        <v>154</v>
      </c>
      <c r="V1432" s="7" t="s">
        <v>117</v>
      </c>
      <c r="W1432" s="7" t="s">
        <v>97</v>
      </c>
      <c r="X1432" s="7" t="s">
        <v>91</v>
      </c>
      <c r="Y1432" s="7" t="n">
        <v>0</v>
      </c>
      <c r="Z1432" s="7" t="n">
        <v>1</v>
      </c>
      <c r="AA1432" s="7" t="str">
        <f aca="false">IF(Y1432&gt;Z1432,"Win",IF(Y1432&lt;Z1432,"Loss","Draw"))</f>
        <v>Loss</v>
      </c>
      <c r="AB1432" s="7" t="s">
        <v>99</v>
      </c>
      <c r="AC1432" s="7" t="s">
        <v>99</v>
      </c>
      <c r="AD1432" s="7" t="s">
        <v>770</v>
      </c>
      <c r="AE1432" s="7" t="s">
        <v>160</v>
      </c>
      <c r="AF1432" s="7" t="str">
        <f aca="false">IF(AD1432&lt;AE1432,AD1432,AE1432)</f>
        <v>Archer Queen, Cannon, Earthquake, Ice Spirit, Royal Delivery, Royal Hogs, Skeletons, The Log</v>
      </c>
      <c r="AG1432" s="7" t="str">
        <f aca="false">IF(AD1432&lt;AE1432,AE1432,AD1432)</f>
        <v>Barbarian Barrel, Cannon Cart, Goblinstein, Lightning, Minions, Mortar, Royal Ghost, Skeletons</v>
      </c>
      <c r="AH1432" s="7" t="str">
        <f aca="false">IF(AD1432=AF1432,AA1432,IF(AA1432="Win","Loss",IF(AA1432="Loss","Win","Draw")))</f>
        <v>Loss</v>
      </c>
      <c r="AI1432" s="7" t="s">
        <v>102</v>
      </c>
    </row>
    <row r="1433" customFormat="false" ht="16.5" hidden="false" customHeight="true" outlineLevel="0" collapsed="false">
      <c r="A1433" s="7" t="s">
        <v>3675</v>
      </c>
      <c r="B1433" s="7" t="n">
        <v>2</v>
      </c>
      <c r="C1433" s="7" t="s">
        <v>1063</v>
      </c>
      <c r="D1433" s="7" t="s">
        <v>1064</v>
      </c>
      <c r="E1433" s="7" t="s">
        <v>689</v>
      </c>
      <c r="F1433" s="7" t="s">
        <v>690</v>
      </c>
      <c r="G1433" s="7" t="s">
        <v>3677</v>
      </c>
      <c r="H1433" s="7" t="s">
        <v>216</v>
      </c>
      <c r="I1433" s="7" t="s">
        <v>287</v>
      </c>
      <c r="J1433" s="7" t="s">
        <v>91</v>
      </c>
      <c r="K1433" s="7" t="s">
        <v>158</v>
      </c>
      <c r="L1433" s="7" t="s">
        <v>85</v>
      </c>
      <c r="M1433" s="7" t="s">
        <v>88</v>
      </c>
      <c r="N1433" s="7" t="s">
        <v>89</v>
      </c>
      <c r="O1433" s="7" t="s">
        <v>257</v>
      </c>
      <c r="P1433" s="7" t="s">
        <v>87</v>
      </c>
      <c r="Q1433" s="7" t="s">
        <v>90</v>
      </c>
      <c r="R1433" s="7" t="s">
        <v>115</v>
      </c>
      <c r="S1433" s="7" t="s">
        <v>132</v>
      </c>
      <c r="T1433" s="7" t="s">
        <v>95</v>
      </c>
      <c r="U1433" s="7" t="s">
        <v>93</v>
      </c>
      <c r="V1433" s="7" t="s">
        <v>96</v>
      </c>
      <c r="W1433" s="7" t="s">
        <v>167</v>
      </c>
      <c r="X1433" s="7" t="s">
        <v>94</v>
      </c>
      <c r="Y1433" s="7" t="n">
        <v>0</v>
      </c>
      <c r="Z1433" s="7" t="n">
        <v>1</v>
      </c>
      <c r="AA1433" s="7" t="str">
        <f aca="false">IF(Y1433&gt;Z1433,"Win",IF(Y1433&lt;Z1433,"Loss","Draw"))</f>
        <v>Loss</v>
      </c>
      <c r="AB1433" s="7" t="s">
        <v>99</v>
      </c>
      <c r="AC1433" s="7" t="s">
        <v>99</v>
      </c>
      <c r="AD1433" s="7" t="s">
        <v>3678</v>
      </c>
      <c r="AE1433" s="7" t="s">
        <v>3679</v>
      </c>
      <c r="AF1433" s="7" t="str">
        <f aca="false">IF(AD1433&lt;AE1433,AD1433,AE1433)</f>
        <v>Barbarian Barrel, Berserker, Goblin Hut, Graveyard, Poison, Valkyrie, Vines, Witch</v>
      </c>
      <c r="AG1433" s="7" t="str">
        <f aca="false">IF(AD1433&lt;AE1433,AE1433,AD1433)</f>
        <v>Electro Spirit, Fireball, Fisherman, Goblins, Hunter, Lumberjack, Royal Giant, The Log</v>
      </c>
      <c r="AH1433" s="7" t="str">
        <f aca="false">IF(AD1433=AF1433,AA1433,IF(AA1433="Win","Loss",IF(AA1433="Loss","Win","Draw")))</f>
        <v>Loss</v>
      </c>
      <c r="AI1433" s="7" t="s">
        <v>102</v>
      </c>
    </row>
    <row r="1434" customFormat="false" ht="16.5" hidden="false" customHeight="true" outlineLevel="0" collapsed="false">
      <c r="A1434" s="7" t="s">
        <v>3675</v>
      </c>
      <c r="B1434" s="7" t="n">
        <v>3</v>
      </c>
      <c r="C1434" s="7" t="s">
        <v>1063</v>
      </c>
      <c r="D1434" s="7" t="s">
        <v>1064</v>
      </c>
      <c r="E1434" s="7" t="s">
        <v>689</v>
      </c>
      <c r="F1434" s="7" t="s">
        <v>690</v>
      </c>
      <c r="G1434" s="7" t="s">
        <v>3680</v>
      </c>
      <c r="H1434" s="7" t="s">
        <v>216</v>
      </c>
      <c r="I1434" s="7" t="s">
        <v>144</v>
      </c>
      <c r="J1434" s="7" t="s">
        <v>83</v>
      </c>
      <c r="K1434" s="7" t="s">
        <v>84</v>
      </c>
      <c r="L1434" s="7" t="s">
        <v>182</v>
      </c>
      <c r="M1434" s="7" t="s">
        <v>111</v>
      </c>
      <c r="N1434" s="7" t="s">
        <v>115</v>
      </c>
      <c r="O1434" s="7" t="s">
        <v>154</v>
      </c>
      <c r="P1434" s="7" t="s">
        <v>146</v>
      </c>
      <c r="Q1434" s="7" t="s">
        <v>140</v>
      </c>
      <c r="R1434" s="7" t="s">
        <v>141</v>
      </c>
      <c r="S1434" s="7" t="s">
        <v>225</v>
      </c>
      <c r="T1434" s="7" t="s">
        <v>111</v>
      </c>
      <c r="U1434" s="7" t="s">
        <v>120</v>
      </c>
      <c r="V1434" s="7" t="s">
        <v>226</v>
      </c>
      <c r="W1434" s="7" t="s">
        <v>87</v>
      </c>
      <c r="X1434" s="7" t="s">
        <v>113</v>
      </c>
      <c r="Y1434" s="7" t="n">
        <v>0</v>
      </c>
      <c r="Z1434" s="7" t="n">
        <v>1</v>
      </c>
      <c r="AA1434" s="7" t="str">
        <f aca="false">IF(Y1434&gt;Z1434,"Win",IF(Y1434&lt;Z1434,"Loss","Draw"))</f>
        <v>Loss</v>
      </c>
      <c r="AB1434" s="7" t="s">
        <v>99</v>
      </c>
      <c r="AC1434" s="7" t="s">
        <v>99</v>
      </c>
      <c r="AD1434" s="7" t="s">
        <v>3681</v>
      </c>
      <c r="AE1434" s="7" t="s">
        <v>228</v>
      </c>
      <c r="AF1434" s="7" t="str">
        <f aca="false">IF(AD1434&lt;AE1434,AD1434,AE1434)</f>
        <v>Bats, Berserker, Bomb Tower, Fire Spirit, Magic Archer, Miner, Royal Delivery, Wall Breakers</v>
      </c>
      <c r="AG1434" s="7" t="str">
        <f aca="false">IF(AD1434&lt;AE1434,AE1434,AD1434)</f>
        <v>Dark Prince, Fire Spirit, Giant Snowball, Goblins, Hog Rider, Lightning, Skeleton Dragons, Tesla</v>
      </c>
      <c r="AH1434" s="7" t="str">
        <f aca="false">IF(AD1434=AF1434,AA1434,IF(AA1434="Win","Loss",IF(AA1434="Loss","Win","Draw")))</f>
        <v>Win</v>
      </c>
      <c r="AI1434" s="7" t="s">
        <v>102</v>
      </c>
    </row>
    <row r="1435" customFormat="false" ht="16.5" hidden="false" customHeight="true" outlineLevel="0" collapsed="false">
      <c r="A1435" s="7" t="s">
        <v>3682</v>
      </c>
      <c r="B1435" s="7" t="n">
        <v>1</v>
      </c>
      <c r="C1435" s="7" t="s">
        <v>1063</v>
      </c>
      <c r="D1435" s="7" t="s">
        <v>1064</v>
      </c>
      <c r="E1435" s="7" t="s">
        <v>689</v>
      </c>
      <c r="F1435" s="7" t="s">
        <v>690</v>
      </c>
      <c r="G1435" s="7" t="s">
        <v>3683</v>
      </c>
      <c r="H1435" s="7" t="s">
        <v>81</v>
      </c>
      <c r="I1435" s="7" t="s">
        <v>169</v>
      </c>
      <c r="J1435" s="7" t="s">
        <v>199</v>
      </c>
      <c r="K1435" s="7" t="s">
        <v>200</v>
      </c>
      <c r="L1435" s="7" t="s">
        <v>213</v>
      </c>
      <c r="M1435" s="7" t="s">
        <v>336</v>
      </c>
      <c r="N1435" s="7" t="s">
        <v>91</v>
      </c>
      <c r="O1435" s="7" t="s">
        <v>154</v>
      </c>
      <c r="P1435" s="7" t="s">
        <v>596</v>
      </c>
      <c r="Q1435" s="7" t="s">
        <v>168</v>
      </c>
      <c r="R1435" s="7" t="s">
        <v>232</v>
      </c>
      <c r="S1435" s="7" t="s">
        <v>169</v>
      </c>
      <c r="T1435" s="7" t="s">
        <v>154</v>
      </c>
      <c r="U1435" s="7" t="s">
        <v>97</v>
      </c>
      <c r="V1435" s="7" t="s">
        <v>93</v>
      </c>
      <c r="W1435" s="7" t="s">
        <v>167</v>
      </c>
      <c r="X1435" s="7" t="s">
        <v>170</v>
      </c>
      <c r="Y1435" s="7" t="n">
        <v>1</v>
      </c>
      <c r="Z1435" s="7" t="n">
        <v>0</v>
      </c>
      <c r="AA1435" s="7" t="str">
        <f aca="false">IF(Y1435&gt;Z1435,"Win",IF(Y1435&lt;Z1435,"Loss","Draw"))</f>
        <v>Win</v>
      </c>
      <c r="AB1435" s="7" t="s">
        <v>99</v>
      </c>
      <c r="AC1435" s="7" t="s">
        <v>99</v>
      </c>
      <c r="AD1435" s="7" t="s">
        <v>3684</v>
      </c>
      <c r="AE1435" s="7" t="s">
        <v>418</v>
      </c>
      <c r="AF1435" s="7" t="str">
        <f aca="false">IF(AD1435&lt;AE1435,AD1435,AE1435)</f>
        <v>Baby Dragon, Barbarian Barrel, Bowler, Electro Giant, Goblin Cage, Golden Knight, Lightning, Tornado</v>
      </c>
      <c r="AG1435" s="7" t="str">
        <f aca="false">IF(AD1435&lt;AE1435,AE1435,AD1435)</f>
        <v>Baby Dragon, Cannon, Electro Spirit, Lightning, Mighty Miner, Royal Hogs, Skeletons, The Log</v>
      </c>
      <c r="AH1435" s="7" t="str">
        <f aca="false">IF(AD1435=AF1435,AA1435,IF(AA1435="Win","Loss",IF(AA1435="Loss","Win","Draw")))</f>
        <v>Win</v>
      </c>
      <c r="AI1435" s="7" t="s">
        <v>102</v>
      </c>
    </row>
    <row r="1436" customFormat="false" ht="16.5" hidden="false" customHeight="true" outlineLevel="0" collapsed="false">
      <c r="A1436" s="7" t="s">
        <v>3682</v>
      </c>
      <c r="B1436" s="7" t="n">
        <v>2</v>
      </c>
      <c r="C1436" s="7" t="s">
        <v>1063</v>
      </c>
      <c r="D1436" s="7" t="s">
        <v>1064</v>
      </c>
      <c r="E1436" s="7" t="s">
        <v>689</v>
      </c>
      <c r="F1436" s="7" t="s">
        <v>690</v>
      </c>
      <c r="G1436" s="7" t="s">
        <v>3685</v>
      </c>
      <c r="H1436" s="7" t="s">
        <v>81</v>
      </c>
      <c r="I1436" s="7" t="s">
        <v>1087</v>
      </c>
      <c r="J1436" s="7" t="s">
        <v>115</v>
      </c>
      <c r="K1436" s="7" t="s">
        <v>116</v>
      </c>
      <c r="L1436" s="7" t="s">
        <v>112</v>
      </c>
      <c r="M1436" s="7" t="s">
        <v>226</v>
      </c>
      <c r="N1436" s="7" t="s">
        <v>146</v>
      </c>
      <c r="O1436" s="7" t="s">
        <v>119</v>
      </c>
      <c r="P1436" s="7" t="s">
        <v>118</v>
      </c>
      <c r="Q1436" s="7" t="s">
        <v>84</v>
      </c>
      <c r="R1436" s="7" t="s">
        <v>108</v>
      </c>
      <c r="S1436" s="7" t="s">
        <v>107</v>
      </c>
      <c r="T1436" s="7" t="s">
        <v>109</v>
      </c>
      <c r="U1436" s="7" t="s">
        <v>88</v>
      </c>
      <c r="V1436" s="7" t="s">
        <v>113</v>
      </c>
      <c r="W1436" s="7" t="s">
        <v>91</v>
      </c>
      <c r="X1436" s="7" t="s">
        <v>87</v>
      </c>
      <c r="Y1436" s="7" t="n">
        <v>1</v>
      </c>
      <c r="Z1436" s="7" t="n">
        <v>0</v>
      </c>
      <c r="AA1436" s="7" t="str">
        <f aca="false">IF(Y1436&gt;Z1436,"Win",IF(Y1436&lt;Z1436,"Loss","Draw"))</f>
        <v>Win</v>
      </c>
      <c r="AB1436" s="7" t="s">
        <v>99</v>
      </c>
      <c r="AC1436" s="7" t="s">
        <v>99</v>
      </c>
      <c r="AD1436" s="7" t="s">
        <v>1374</v>
      </c>
      <c r="AE1436" s="7" t="s">
        <v>3686</v>
      </c>
      <c r="AF1436" s="7" t="str">
        <f aca="false">IF(AD1436&lt;AE1436,AD1436,AE1436)</f>
        <v>Archer Queen, Barbarian Barrel, Berserker, Bomb Tower, Giant Snowball, Goblin Drill, Poison, Ronin</v>
      </c>
      <c r="AG1436" s="7" t="str">
        <f aca="false">IF(AD1436&lt;AE1436,AE1436,AD1436)</f>
        <v>Arrows, Cannon Cart, Goblins, Miner, Minion Horde, Mortar, Rascals, Skeleton Dragons</v>
      </c>
      <c r="AH1436" s="7" t="str">
        <f aca="false">IF(AD1436=AF1436,AA1436,IF(AA1436="Win","Loss",IF(AA1436="Loss","Win","Draw")))</f>
        <v>Loss</v>
      </c>
      <c r="AI1436" s="7" t="s">
        <v>102</v>
      </c>
    </row>
    <row r="1437" customFormat="false" ht="16.5" hidden="false" customHeight="true" outlineLevel="0" collapsed="false">
      <c r="A1437" s="7" t="s">
        <v>3682</v>
      </c>
      <c r="B1437" s="7" t="n">
        <v>3</v>
      </c>
      <c r="C1437" s="7" t="s">
        <v>1063</v>
      </c>
      <c r="D1437" s="7" t="s">
        <v>1064</v>
      </c>
      <c r="E1437" s="7" t="s">
        <v>689</v>
      </c>
      <c r="F1437" s="7" t="s">
        <v>690</v>
      </c>
      <c r="G1437" s="7" t="s">
        <v>3687</v>
      </c>
      <c r="H1437" s="7" t="s">
        <v>216</v>
      </c>
      <c r="I1437" s="7" t="s">
        <v>142</v>
      </c>
      <c r="J1437" s="7" t="s">
        <v>141</v>
      </c>
      <c r="K1437" s="7" t="s">
        <v>181</v>
      </c>
      <c r="L1437" s="7" t="s">
        <v>93</v>
      </c>
      <c r="M1437" s="7" t="s">
        <v>87</v>
      </c>
      <c r="N1437" s="7" t="s">
        <v>120</v>
      </c>
      <c r="O1437" s="7" t="s">
        <v>144</v>
      </c>
      <c r="P1437" s="7" t="s">
        <v>140</v>
      </c>
      <c r="Q1437" s="7" t="s">
        <v>319</v>
      </c>
      <c r="R1437" s="7" t="s">
        <v>141</v>
      </c>
      <c r="S1437" s="7" t="s">
        <v>140</v>
      </c>
      <c r="T1437" s="7" t="s">
        <v>111</v>
      </c>
      <c r="U1437" s="7" t="s">
        <v>120</v>
      </c>
      <c r="V1437" s="7" t="s">
        <v>226</v>
      </c>
      <c r="W1437" s="7" t="s">
        <v>144</v>
      </c>
      <c r="X1437" s="7" t="s">
        <v>115</v>
      </c>
      <c r="Y1437" s="7" t="n">
        <v>1</v>
      </c>
      <c r="Z1437" s="7" t="n">
        <v>0</v>
      </c>
      <c r="AA1437" s="7" t="str">
        <f aca="false">IF(Y1437&gt;Z1437,"Win",IF(Y1437&lt;Z1437,"Loss","Draw"))</f>
        <v>Win</v>
      </c>
      <c r="AB1437" s="7" t="s">
        <v>99</v>
      </c>
      <c r="AC1437" s="7" t="s">
        <v>99</v>
      </c>
      <c r="AD1437" s="7" t="s">
        <v>3688</v>
      </c>
      <c r="AE1437" s="7" t="s">
        <v>3689</v>
      </c>
      <c r="AF1437" s="7" t="str">
        <f aca="false">IF(AD1437&lt;AE1437,AD1437,AE1437)</f>
        <v>Berserker, Electro Spirit, Goblin Barrel, Magic Archer, Monk, Royal Delivery, Tesla, Wall Breakers</v>
      </c>
      <c r="AG1437" s="7" t="str">
        <f aca="false">IF(AD1437&lt;AE1437,AE1437,AD1437)</f>
        <v>Fire Spirit, Goblins, Magic Archer, Miner, Royal Delivery, Skeleton Army, Tesla, Wall Breakers</v>
      </c>
      <c r="AH1437" s="7" t="str">
        <f aca="false">IF(AD1437=AF1437,AA1437,IF(AA1437="Win","Loss",IF(AA1437="Loss","Win","Draw")))</f>
        <v>Win</v>
      </c>
      <c r="AI1437" s="7" t="s">
        <v>102</v>
      </c>
    </row>
    <row r="1438" customFormat="false" ht="16.5" hidden="false" customHeight="true" outlineLevel="0" collapsed="false">
      <c r="A1438" s="5" t="s">
        <v>3690</v>
      </c>
      <c r="B1438" s="5" t="n">
        <v>1</v>
      </c>
      <c r="C1438" s="5" t="s">
        <v>1063</v>
      </c>
      <c r="D1438" s="5" t="s">
        <v>1064</v>
      </c>
      <c r="E1438" s="5" t="s">
        <v>3691</v>
      </c>
      <c r="F1438" s="5" t="s">
        <v>3692</v>
      </c>
      <c r="G1438" s="5" t="s">
        <v>2609</v>
      </c>
      <c r="H1438" s="5" t="s">
        <v>81</v>
      </c>
      <c r="I1438" s="5" t="s">
        <v>144</v>
      </c>
      <c r="J1438" s="5" t="s">
        <v>83</v>
      </c>
      <c r="K1438" s="5" t="s">
        <v>168</v>
      </c>
      <c r="L1438" s="5" t="s">
        <v>94</v>
      </c>
      <c r="M1438" s="5" t="s">
        <v>91</v>
      </c>
      <c r="N1438" s="5" t="s">
        <v>93</v>
      </c>
      <c r="O1438" s="5" t="s">
        <v>97</v>
      </c>
      <c r="P1438" s="5" t="s">
        <v>146</v>
      </c>
      <c r="Q1438" s="5" t="s">
        <v>142</v>
      </c>
      <c r="R1438" s="5" t="s">
        <v>115</v>
      </c>
      <c r="S1438" s="5" t="s">
        <v>140</v>
      </c>
      <c r="T1438" s="5" t="s">
        <v>143</v>
      </c>
      <c r="U1438" s="5" t="s">
        <v>176</v>
      </c>
      <c r="V1438" s="5" t="s">
        <v>287</v>
      </c>
      <c r="W1438" s="5" t="s">
        <v>334</v>
      </c>
      <c r="X1438" s="5" t="s">
        <v>111</v>
      </c>
      <c r="Y1438" s="5" t="n">
        <v>1</v>
      </c>
      <c r="Z1438" s="5" t="n">
        <v>0</v>
      </c>
      <c r="AA1438" s="5" t="str">
        <f aca="false">IF(Y1438&gt;Z1438,"Win",IF(Y1438&lt;Z1438,"Loss","Draw"))</f>
        <v>Win</v>
      </c>
      <c r="AB1438" s="5" t="s">
        <v>98</v>
      </c>
      <c r="AC1438" s="5" t="s">
        <v>99</v>
      </c>
      <c r="AD1438" s="5" t="s">
        <v>3693</v>
      </c>
      <c r="AE1438" s="5" t="s">
        <v>394</v>
      </c>
      <c r="AF1438" s="5" t="str">
        <f aca="false">IF(AD1438&lt;AE1438,AD1438,AE1438)</f>
        <v>Barbarian Barrel, Dark Prince, Electro Spirit, Fireball, Royal Hogs, Skeleton Dragons, Skeletons, Tesla</v>
      </c>
      <c r="AG1438" s="5" t="str">
        <f aca="false">IF(AD1438&lt;AE1438,AE1438,AD1438)</f>
        <v>Dart Goblin, Fire Spirit, Goblin Barrel, Goblins, Ice Spirit, Rocket, Valkyrie, Wall Breakers</v>
      </c>
      <c r="AH1438" s="5" t="str">
        <f aca="false">IF(AD1438=AF1438,AA1438,IF(AA1438="Win","Loss",IF(AA1438="Loss","Win","Draw")))</f>
        <v>Win</v>
      </c>
      <c r="AI1438" s="5" t="s">
        <v>123</v>
      </c>
    </row>
    <row r="1439" customFormat="false" ht="16.5" hidden="false" customHeight="true" outlineLevel="0" collapsed="false">
      <c r="A1439" s="5" t="s">
        <v>3690</v>
      </c>
      <c r="B1439" s="5" t="n">
        <v>2</v>
      </c>
      <c r="C1439" s="5" t="s">
        <v>1063</v>
      </c>
      <c r="D1439" s="5" t="s">
        <v>1064</v>
      </c>
      <c r="E1439" s="5" t="s">
        <v>3691</v>
      </c>
      <c r="F1439" s="5" t="s">
        <v>3692</v>
      </c>
      <c r="G1439" s="5" t="s">
        <v>3694</v>
      </c>
      <c r="H1439" s="5" t="s">
        <v>81</v>
      </c>
      <c r="I1439" s="5" t="s">
        <v>84</v>
      </c>
      <c r="J1439" s="5" t="s">
        <v>141</v>
      </c>
      <c r="K1439" s="5" t="s">
        <v>107</v>
      </c>
      <c r="L1439" s="5" t="s">
        <v>88</v>
      </c>
      <c r="M1439" s="5" t="s">
        <v>113</v>
      </c>
      <c r="N1439" s="5" t="s">
        <v>111</v>
      </c>
      <c r="O1439" s="5" t="s">
        <v>87</v>
      </c>
      <c r="P1439" s="5" t="s">
        <v>128</v>
      </c>
      <c r="Q1439" s="5" t="s">
        <v>82</v>
      </c>
      <c r="R1439" s="5" t="s">
        <v>91</v>
      </c>
      <c r="S1439" s="5" t="s">
        <v>169</v>
      </c>
      <c r="T1439" s="5" t="s">
        <v>149</v>
      </c>
      <c r="U1439" s="5" t="s">
        <v>336</v>
      </c>
      <c r="V1439" s="5" t="s">
        <v>154</v>
      </c>
      <c r="W1439" s="5" t="s">
        <v>596</v>
      </c>
      <c r="X1439" s="5" t="s">
        <v>213</v>
      </c>
      <c r="Y1439" s="5" t="n">
        <v>1</v>
      </c>
      <c r="Z1439" s="5" t="n">
        <v>0</v>
      </c>
      <c r="AA1439" s="5" t="str">
        <f aca="false">IF(Y1439&gt;Z1439,"Win",IF(Y1439&lt;Z1439,"Loss","Draw"))</f>
        <v>Win</v>
      </c>
      <c r="AB1439" s="5" t="s">
        <v>98</v>
      </c>
      <c r="AC1439" s="5" t="s">
        <v>99</v>
      </c>
      <c r="AD1439" s="5" t="s">
        <v>3695</v>
      </c>
      <c r="AE1439" s="5" t="s">
        <v>3696</v>
      </c>
      <c r="AF1439" s="5" t="str">
        <f aca="false">IF(AD1439&lt;AE1439,AD1439,AE1439)</f>
        <v>Archers, Baby Dragon, Barbarian Barrel, Bowler, Electro Giant, Lightning, Tombstone, Tornado</v>
      </c>
      <c r="AG1439" s="5" t="str">
        <f aca="false">IF(AD1439&lt;AE1439,AE1439,AD1439)</f>
        <v>Berserker, Bomb Tower, Fire Spirit, Giant Snowball, Goblin Drill, Knight, Magic Archer, Poison</v>
      </c>
      <c r="AH1439" s="5" t="str">
        <f aca="false">IF(AD1439=AF1439,AA1439,IF(AA1439="Win","Loss",IF(AA1439="Loss","Win","Draw")))</f>
        <v>Loss</v>
      </c>
      <c r="AI1439" s="5" t="s">
        <v>123</v>
      </c>
    </row>
    <row r="1440" customFormat="false" ht="16.5" hidden="false" customHeight="true" outlineLevel="0" collapsed="false">
      <c r="A1440" s="5" t="s">
        <v>3697</v>
      </c>
      <c r="B1440" s="5" t="n">
        <v>1</v>
      </c>
      <c r="C1440" s="5" t="s">
        <v>1063</v>
      </c>
      <c r="D1440" s="5" t="s">
        <v>1064</v>
      </c>
      <c r="E1440" s="5" t="s">
        <v>3698</v>
      </c>
      <c r="F1440" s="5" t="s">
        <v>3699</v>
      </c>
      <c r="G1440" s="5" t="s">
        <v>3700</v>
      </c>
      <c r="H1440" s="5" t="s">
        <v>81</v>
      </c>
      <c r="I1440" s="5" t="s">
        <v>144</v>
      </c>
      <c r="J1440" s="5" t="s">
        <v>232</v>
      </c>
      <c r="K1440" s="5" t="s">
        <v>293</v>
      </c>
      <c r="L1440" s="5" t="s">
        <v>97</v>
      </c>
      <c r="M1440" s="5" t="s">
        <v>93</v>
      </c>
      <c r="N1440" s="5" t="s">
        <v>167</v>
      </c>
      <c r="O1440" s="5" t="s">
        <v>154</v>
      </c>
      <c r="P1440" s="5" t="s">
        <v>182</v>
      </c>
      <c r="Q1440" s="5" t="s">
        <v>375</v>
      </c>
      <c r="R1440" s="5" t="s">
        <v>199</v>
      </c>
      <c r="S1440" s="5" t="s">
        <v>213</v>
      </c>
      <c r="T1440" s="5" t="s">
        <v>336</v>
      </c>
      <c r="U1440" s="5" t="s">
        <v>420</v>
      </c>
      <c r="V1440" s="5" t="s">
        <v>85</v>
      </c>
      <c r="W1440" s="5" t="s">
        <v>169</v>
      </c>
      <c r="X1440" s="5" t="s">
        <v>91</v>
      </c>
      <c r="Y1440" s="5" t="n">
        <v>1</v>
      </c>
      <c r="Z1440" s="5" t="n">
        <v>0</v>
      </c>
      <c r="AA1440" s="5" t="str">
        <f aca="false">IF(Y1440&gt;Z1440,"Win",IF(Y1440&lt;Z1440,"Loss","Draw"))</f>
        <v>Win</v>
      </c>
      <c r="AB1440" s="5" t="s">
        <v>98</v>
      </c>
      <c r="AC1440" s="5" t="s">
        <v>99</v>
      </c>
      <c r="AD1440" s="5" t="s">
        <v>504</v>
      </c>
      <c r="AE1440" s="5" t="s">
        <v>3701</v>
      </c>
      <c r="AF1440" s="5" t="str">
        <f aca="false">IF(AD1440&lt;AE1440,AD1440,AE1440)</f>
        <v>Baby Dragon, Barbarian Barrel, Bowler, Executioner, Freeze, Golden Knight, Graveyard, Tornado</v>
      </c>
      <c r="AG1440" s="5" t="str">
        <f aca="false">IF(AD1440&lt;AE1440,AE1440,AD1440)</f>
        <v>Electro Spirit, Furnace, Hog Rider, Lightning, Mighty Miner, Skeletons, Tesla, The Log</v>
      </c>
      <c r="AH1440" s="5" t="str">
        <f aca="false">IF(AD1440=AF1440,AA1440,IF(AA1440="Win","Loss",IF(AA1440="Loss","Win","Draw")))</f>
        <v>Loss</v>
      </c>
      <c r="AI1440" s="5" t="s">
        <v>123</v>
      </c>
    </row>
    <row r="1441" customFormat="false" ht="16.5" hidden="false" customHeight="true" outlineLevel="0" collapsed="false">
      <c r="A1441" s="5" t="s">
        <v>3697</v>
      </c>
      <c r="B1441" s="5" t="n">
        <v>2</v>
      </c>
      <c r="C1441" s="5" t="s">
        <v>1063</v>
      </c>
      <c r="D1441" s="5" t="s">
        <v>1064</v>
      </c>
      <c r="E1441" s="5" t="s">
        <v>3698</v>
      </c>
      <c r="F1441" s="5" t="s">
        <v>3699</v>
      </c>
      <c r="G1441" s="5" t="s">
        <v>3702</v>
      </c>
      <c r="H1441" s="5" t="s">
        <v>81</v>
      </c>
      <c r="I1441" s="5" t="s">
        <v>209</v>
      </c>
      <c r="J1441" s="5" t="s">
        <v>83</v>
      </c>
      <c r="K1441" s="5" t="s">
        <v>115</v>
      </c>
      <c r="L1441" s="5" t="s">
        <v>143</v>
      </c>
      <c r="M1441" s="5" t="s">
        <v>89</v>
      </c>
      <c r="N1441" s="5" t="s">
        <v>85</v>
      </c>
      <c r="O1441" s="5" t="s">
        <v>88</v>
      </c>
      <c r="P1441" s="5" t="s">
        <v>120</v>
      </c>
      <c r="Q1441" s="5" t="s">
        <v>135</v>
      </c>
      <c r="R1441" s="5" t="s">
        <v>156</v>
      </c>
      <c r="S1441" s="5" t="s">
        <v>195</v>
      </c>
      <c r="T1441" s="5" t="s">
        <v>226</v>
      </c>
      <c r="U1441" s="5" t="s">
        <v>110</v>
      </c>
      <c r="V1441" s="5" t="s">
        <v>96</v>
      </c>
      <c r="W1441" s="5" t="s">
        <v>94</v>
      </c>
      <c r="X1441" s="5" t="s">
        <v>167</v>
      </c>
      <c r="Y1441" s="5" t="n">
        <v>0</v>
      </c>
      <c r="Z1441" s="5" t="n">
        <v>1</v>
      </c>
      <c r="AA1441" s="5" t="str">
        <f aca="false">IF(Y1441&gt;Z1441,"Win",IF(Y1441&lt;Z1441,"Loss","Draw"))</f>
        <v>Loss</v>
      </c>
      <c r="AB1441" s="5" t="s">
        <v>98</v>
      </c>
      <c r="AC1441" s="5" t="s">
        <v>99</v>
      </c>
      <c r="AD1441" s="5" t="s">
        <v>3703</v>
      </c>
      <c r="AE1441" s="5" t="s">
        <v>3704</v>
      </c>
      <c r="AF1441" s="5" t="str">
        <f aca="false">IF(AD1441&lt;AE1441,AD1441,AE1441)</f>
        <v>Dark Prince, Goblin Hut, Goblins, Graveyard, Ice Spirit, Musketeer, Poison, Royal Delivery</v>
      </c>
      <c r="AG1441" s="5" t="str">
        <f aca="false">IF(AD1441&lt;AE1441,AE1441,AD1441)</f>
        <v>Fireball, Giant, Guards, Hunter, Inferno Dragon, Miner, The Log, Zap</v>
      </c>
      <c r="AH1441" s="5" t="str">
        <f aca="false">IF(AD1441=AF1441,AA1441,IF(AA1441="Win","Loss",IF(AA1441="Loss","Win","Draw")))</f>
        <v>Loss</v>
      </c>
      <c r="AI1441" s="5" t="s">
        <v>123</v>
      </c>
    </row>
    <row r="1442" customFormat="false" ht="16.5" hidden="false" customHeight="true" outlineLevel="0" collapsed="false">
      <c r="A1442" s="5" t="s">
        <v>3697</v>
      </c>
      <c r="B1442" s="5" t="n">
        <v>3</v>
      </c>
      <c r="C1442" s="5" t="s">
        <v>1063</v>
      </c>
      <c r="D1442" s="5" t="s">
        <v>1064</v>
      </c>
      <c r="E1442" s="5" t="s">
        <v>3698</v>
      </c>
      <c r="F1442" s="5" t="s">
        <v>3699</v>
      </c>
      <c r="G1442" s="5" t="s">
        <v>3428</v>
      </c>
      <c r="H1442" s="5" t="s">
        <v>81</v>
      </c>
      <c r="I1442" s="5" t="s">
        <v>142</v>
      </c>
      <c r="J1442" s="5" t="s">
        <v>141</v>
      </c>
      <c r="K1442" s="5" t="s">
        <v>140</v>
      </c>
      <c r="L1442" s="5" t="s">
        <v>94</v>
      </c>
      <c r="M1442" s="5" t="s">
        <v>287</v>
      </c>
      <c r="N1442" s="5" t="s">
        <v>111</v>
      </c>
      <c r="O1442" s="5" t="s">
        <v>87</v>
      </c>
      <c r="P1442" s="5" t="s">
        <v>129</v>
      </c>
      <c r="Q1442" s="5" t="s">
        <v>144</v>
      </c>
      <c r="R1442" s="5" t="s">
        <v>128</v>
      </c>
      <c r="S1442" s="5" t="s">
        <v>130</v>
      </c>
      <c r="T1442" s="5" t="s">
        <v>86</v>
      </c>
      <c r="U1442" s="5" t="s">
        <v>84</v>
      </c>
      <c r="V1442" s="5" t="s">
        <v>93</v>
      </c>
      <c r="W1442" s="5" t="s">
        <v>88</v>
      </c>
      <c r="X1442" s="5" t="s">
        <v>107</v>
      </c>
      <c r="Y1442" s="5" t="n">
        <v>1</v>
      </c>
      <c r="Z1442" s="5" t="n">
        <v>0</v>
      </c>
      <c r="AA1442" s="5" t="str">
        <f aca="false">IF(Y1442&gt;Z1442,"Win",IF(Y1442&lt;Z1442,"Loss","Draw"))</f>
        <v>Win</v>
      </c>
      <c r="AB1442" s="5" t="s">
        <v>98</v>
      </c>
      <c r="AC1442" s="5" t="s">
        <v>99</v>
      </c>
      <c r="AD1442" s="5" t="s">
        <v>3705</v>
      </c>
      <c r="AE1442" s="5" t="s">
        <v>3706</v>
      </c>
      <c r="AF1442" s="5" t="str">
        <f aca="false">IF(AD1442&lt;AE1442,AD1442,AE1442)</f>
        <v>Berserker, Fire Spirit, Fireball, Goblin Barrel, Inferno Tower, Magic Archer, Valkyrie, Wall Breakers</v>
      </c>
      <c r="AG1442" s="5" t="str">
        <f aca="false">IF(AD1442&lt;AE1442,AE1442,AD1442)</f>
        <v>Bomber, Electro Spirit, Giant Snowball, Goblin Demolisher, Goblin Drill, Knight, Poison, Tesla</v>
      </c>
      <c r="AH1442" s="5" t="str">
        <f aca="false">IF(AD1442=AF1442,AA1442,IF(AA1442="Win","Loss",IF(AA1442="Loss","Win","Draw")))</f>
        <v>Win</v>
      </c>
      <c r="AI1442" s="5" t="s">
        <v>123</v>
      </c>
    </row>
    <row r="1443" customFormat="false" ht="16.5" hidden="false" customHeight="true" outlineLevel="0" collapsed="false">
      <c r="A1443" s="5" t="s">
        <v>3707</v>
      </c>
      <c r="B1443" s="5" t="n">
        <v>1</v>
      </c>
      <c r="C1443" s="5" t="s">
        <v>1063</v>
      </c>
      <c r="D1443" s="5" t="s">
        <v>1064</v>
      </c>
      <c r="E1443" s="5" t="s">
        <v>2135</v>
      </c>
      <c r="F1443" s="5" t="s">
        <v>2136</v>
      </c>
      <c r="G1443" s="5" t="s">
        <v>3708</v>
      </c>
      <c r="H1443" s="5" t="s">
        <v>81</v>
      </c>
      <c r="I1443" s="5" t="s">
        <v>84</v>
      </c>
      <c r="J1443" s="5" t="s">
        <v>141</v>
      </c>
      <c r="K1443" s="5" t="s">
        <v>107</v>
      </c>
      <c r="L1443" s="5" t="s">
        <v>115</v>
      </c>
      <c r="M1443" s="5" t="s">
        <v>111</v>
      </c>
      <c r="N1443" s="5" t="s">
        <v>83</v>
      </c>
      <c r="O1443" s="5" t="s">
        <v>88</v>
      </c>
      <c r="P1443" s="5" t="s">
        <v>113</v>
      </c>
      <c r="Q1443" s="5" t="s">
        <v>271</v>
      </c>
      <c r="R1443" s="5" t="s">
        <v>175</v>
      </c>
      <c r="S1443" s="5" t="s">
        <v>144</v>
      </c>
      <c r="T1443" s="5" t="s">
        <v>182</v>
      </c>
      <c r="U1443" s="5" t="s">
        <v>87</v>
      </c>
      <c r="V1443" s="5" t="s">
        <v>183</v>
      </c>
      <c r="W1443" s="5" t="s">
        <v>97</v>
      </c>
      <c r="X1443" s="5" t="s">
        <v>167</v>
      </c>
      <c r="Y1443" s="5" t="n">
        <v>0</v>
      </c>
      <c r="Z1443" s="5" t="n">
        <v>1</v>
      </c>
      <c r="AA1443" s="5" t="str">
        <f aca="false">IF(Y1443&gt;Z1443,"Win",IF(Y1443&lt;Z1443,"Loss","Draw"))</f>
        <v>Loss</v>
      </c>
      <c r="AB1443" s="5" t="s">
        <v>98</v>
      </c>
      <c r="AC1443" s="5" t="s">
        <v>99</v>
      </c>
      <c r="AD1443" s="5" t="s">
        <v>1990</v>
      </c>
      <c r="AE1443" s="5" t="s">
        <v>3709</v>
      </c>
      <c r="AF1443" s="5" t="str">
        <f aca="false">IF(AD1443&lt;AE1443,AD1443,AE1443)</f>
        <v>Berserker, Boss Bandit, Earthquake, Firecracker, Hog Rider, Skeletons, Tesla, The Log</v>
      </c>
      <c r="AG1443" s="5" t="str">
        <f aca="false">IF(AD1443&lt;AE1443,AE1443,AD1443)</f>
        <v>Bomb Tower, Dark Prince, Fire Spirit, Giant Snowball, Goblin Drill, Goblins, Magic Archer, Poison</v>
      </c>
      <c r="AH1443" s="5" t="str">
        <f aca="false">IF(AD1443=AF1443,AA1443,IF(AA1443="Win","Loss",IF(AA1443="Loss","Win","Draw")))</f>
        <v>Win</v>
      </c>
      <c r="AI1443" s="5" t="s">
        <v>123</v>
      </c>
    </row>
    <row r="1444" customFormat="false" ht="16.5" hidden="false" customHeight="true" outlineLevel="0" collapsed="false">
      <c r="A1444" s="5" t="s">
        <v>3707</v>
      </c>
      <c r="B1444" s="5" t="n">
        <v>2</v>
      </c>
      <c r="C1444" s="5" t="s">
        <v>1063</v>
      </c>
      <c r="D1444" s="5" t="s">
        <v>1064</v>
      </c>
      <c r="E1444" s="5" t="s">
        <v>2135</v>
      </c>
      <c r="F1444" s="5" t="s">
        <v>2136</v>
      </c>
      <c r="G1444" s="5" t="s">
        <v>1026</v>
      </c>
      <c r="H1444" s="5" t="s">
        <v>81</v>
      </c>
      <c r="I1444" s="5" t="s">
        <v>375</v>
      </c>
      <c r="J1444" s="5" t="s">
        <v>145</v>
      </c>
      <c r="K1444" s="5" t="s">
        <v>210</v>
      </c>
      <c r="L1444" s="5" t="s">
        <v>110</v>
      </c>
      <c r="M1444" s="5" t="s">
        <v>336</v>
      </c>
      <c r="N1444" s="5" t="s">
        <v>135</v>
      </c>
      <c r="O1444" s="5" t="s">
        <v>226</v>
      </c>
      <c r="P1444" s="5" t="s">
        <v>170</v>
      </c>
      <c r="Q1444" s="5" t="s">
        <v>168</v>
      </c>
      <c r="R1444" s="5" t="s">
        <v>181</v>
      </c>
      <c r="S1444" s="5" t="s">
        <v>82</v>
      </c>
      <c r="T1444" s="5" t="s">
        <v>94</v>
      </c>
      <c r="U1444" s="5" t="s">
        <v>146</v>
      </c>
      <c r="V1444" s="5" t="s">
        <v>89</v>
      </c>
      <c r="W1444" s="5" t="s">
        <v>93</v>
      </c>
      <c r="X1444" s="5" t="s">
        <v>91</v>
      </c>
      <c r="Y1444" s="5" t="n">
        <v>1</v>
      </c>
      <c r="Z1444" s="5" t="n">
        <v>0</v>
      </c>
      <c r="AA1444" s="5" t="str">
        <f aca="false">IF(Y1444&gt;Z1444,"Win",IF(Y1444&lt;Z1444,"Loss","Draw"))</f>
        <v>Win</v>
      </c>
      <c r="AB1444" s="5" t="s">
        <v>98</v>
      </c>
      <c r="AC1444" s="5" t="s">
        <v>99</v>
      </c>
      <c r="AD1444" s="5" t="s">
        <v>1763</v>
      </c>
      <c r="AE1444" s="5" t="s">
        <v>1311</v>
      </c>
      <c r="AF1444" s="5" t="str">
        <f aca="false">IF(AD1444&lt;AE1444,AD1444,AE1444)</f>
        <v>Archers, Barbarian Barrel, Electro Spirit, Fireball, Goblin Hut, Monk, Royal Hogs, Skeleton Dragons</v>
      </c>
      <c r="AG1444" s="5" t="str">
        <f aca="false">IF(AD1444&lt;AE1444,AE1444,AD1444)</f>
        <v>Balloon, Cannon, Executioner, Guards, Mega Knight, Miner, Tornado, Zap</v>
      </c>
      <c r="AH1444" s="5" t="str">
        <f aca="false">IF(AD1444=AF1444,AA1444,IF(AA1444="Win","Loss",IF(AA1444="Loss","Win","Draw")))</f>
        <v>Loss</v>
      </c>
      <c r="AI1444" s="5" t="s">
        <v>123</v>
      </c>
    </row>
    <row r="1445" customFormat="false" ht="16.5" hidden="false" customHeight="true" outlineLevel="0" collapsed="false">
      <c r="A1445" s="5" t="s">
        <v>3707</v>
      </c>
      <c r="B1445" s="5" t="n">
        <v>3</v>
      </c>
      <c r="C1445" s="5" t="s">
        <v>1063</v>
      </c>
      <c r="D1445" s="5" t="s">
        <v>1064</v>
      </c>
      <c r="E1445" s="5" t="s">
        <v>2135</v>
      </c>
      <c r="F1445" s="5" t="s">
        <v>2136</v>
      </c>
      <c r="G1445" s="5" t="s">
        <v>3710</v>
      </c>
      <c r="H1445" s="5" t="s">
        <v>81</v>
      </c>
      <c r="I1445" s="5" t="s">
        <v>180</v>
      </c>
      <c r="J1445" s="5" t="s">
        <v>181</v>
      </c>
      <c r="K1445" s="5" t="s">
        <v>144</v>
      </c>
      <c r="L1445" s="5" t="s">
        <v>93</v>
      </c>
      <c r="M1445" s="5" t="s">
        <v>87</v>
      </c>
      <c r="N1445" s="5" t="s">
        <v>167</v>
      </c>
      <c r="O1445" s="5" t="s">
        <v>94</v>
      </c>
      <c r="P1445" s="5" t="s">
        <v>182</v>
      </c>
      <c r="Q1445" s="5" t="s">
        <v>239</v>
      </c>
      <c r="R1445" s="5" t="s">
        <v>199</v>
      </c>
      <c r="S1445" s="5" t="s">
        <v>210</v>
      </c>
      <c r="T1445" s="5" t="s">
        <v>227</v>
      </c>
      <c r="U1445" s="5" t="s">
        <v>393</v>
      </c>
      <c r="V1445" s="5" t="s">
        <v>240</v>
      </c>
      <c r="W1445" s="5" t="s">
        <v>115</v>
      </c>
      <c r="X1445" s="5" t="s">
        <v>112</v>
      </c>
      <c r="Y1445" s="5" t="n">
        <v>0</v>
      </c>
      <c r="Z1445" s="5" t="n">
        <v>1</v>
      </c>
      <c r="AA1445" s="5" t="str">
        <f aca="false">IF(Y1445&gt;Z1445,"Win",IF(Y1445&lt;Z1445,"Loss","Draw"))</f>
        <v>Loss</v>
      </c>
      <c r="AB1445" s="5" t="s">
        <v>98</v>
      </c>
      <c r="AC1445" s="5" t="s">
        <v>99</v>
      </c>
      <c r="AD1445" s="5" t="s">
        <v>3711</v>
      </c>
      <c r="AE1445" s="5" t="s">
        <v>3712</v>
      </c>
      <c r="AF1445" s="5" t="str">
        <f aca="false">IF(AD1445&lt;AE1445,AD1445,AE1445)</f>
        <v>Arrows, Bandit, Battle Ram, Electro Wizard, Goblins, Golden Knight, Mega Knight, Mother Witch</v>
      </c>
      <c r="AG1445" s="5" t="str">
        <f aca="false">IF(AD1445&lt;AE1445,AE1445,AD1445)</f>
        <v>Berserker, Electro Spirit, Fireball, Hog Rider, Monk, Tesla, The Log, Wizard</v>
      </c>
      <c r="AH1445" s="5" t="str">
        <f aca="false">IF(AD1445=AF1445,AA1445,IF(AA1445="Win","Loss",IF(AA1445="Loss","Win","Draw")))</f>
        <v>Win</v>
      </c>
      <c r="AI1445" s="5" t="s">
        <v>123</v>
      </c>
    </row>
    <row r="1446" customFormat="false" ht="16.5" hidden="false" customHeight="true" outlineLevel="0" collapsed="false">
      <c r="A1446" s="5" t="s">
        <v>3713</v>
      </c>
      <c r="B1446" s="5" t="n">
        <v>1</v>
      </c>
      <c r="C1446" s="5" t="s">
        <v>1063</v>
      </c>
      <c r="D1446" s="5" t="s">
        <v>1064</v>
      </c>
      <c r="E1446" s="5" t="s">
        <v>3714</v>
      </c>
      <c r="F1446" s="5" t="s">
        <v>3715</v>
      </c>
      <c r="G1446" s="5" t="s">
        <v>3716</v>
      </c>
      <c r="H1446" s="5" t="s">
        <v>81</v>
      </c>
      <c r="I1446" s="5" t="s">
        <v>84</v>
      </c>
      <c r="J1446" s="5" t="s">
        <v>128</v>
      </c>
      <c r="K1446" s="5" t="s">
        <v>107</v>
      </c>
      <c r="L1446" s="5" t="s">
        <v>130</v>
      </c>
      <c r="M1446" s="5" t="s">
        <v>111</v>
      </c>
      <c r="N1446" s="5" t="s">
        <v>87</v>
      </c>
      <c r="O1446" s="5" t="s">
        <v>170</v>
      </c>
      <c r="P1446" s="5" t="s">
        <v>88</v>
      </c>
      <c r="Q1446" s="5" t="s">
        <v>168</v>
      </c>
      <c r="R1446" s="5" t="s">
        <v>83</v>
      </c>
      <c r="S1446" s="5" t="s">
        <v>169</v>
      </c>
      <c r="T1446" s="5" t="s">
        <v>154</v>
      </c>
      <c r="U1446" s="5" t="s">
        <v>97</v>
      </c>
      <c r="V1446" s="5" t="s">
        <v>93</v>
      </c>
      <c r="W1446" s="5" t="s">
        <v>167</v>
      </c>
      <c r="X1446" s="5" t="s">
        <v>170</v>
      </c>
      <c r="Y1446" s="5" t="n">
        <v>1</v>
      </c>
      <c r="Z1446" s="5" t="n">
        <v>0</v>
      </c>
      <c r="AA1446" s="5" t="str">
        <f aca="false">IF(Y1446&gt;Z1446,"Win",IF(Y1446&lt;Z1446,"Loss","Draw"))</f>
        <v>Win</v>
      </c>
      <c r="AB1446" s="5" t="s">
        <v>98</v>
      </c>
      <c r="AC1446" s="5" t="s">
        <v>99</v>
      </c>
      <c r="AD1446" s="5" t="s">
        <v>818</v>
      </c>
      <c r="AE1446" s="5" t="s">
        <v>172</v>
      </c>
      <c r="AF1446" s="5" t="str">
        <f aca="false">IF(AD1446&lt;AE1446,AD1446,AE1446)</f>
        <v>Baby Dragon, Cannon, Dark Prince, Electro Spirit, Lightning, Royal Hogs, Skeletons, The Log</v>
      </c>
      <c r="AG1446" s="5" t="str">
        <f aca="false">IF(AD1446&lt;AE1446,AE1446,AD1446)</f>
        <v>Berserker, Bomber, Cannon, Fire Spirit, Giant Snowball, Goblin Drill, Knight, Poison</v>
      </c>
      <c r="AH1446" s="5" t="str">
        <f aca="false">IF(AD1446=AF1446,AA1446,IF(AA1446="Win","Loss",IF(AA1446="Loss","Win","Draw")))</f>
        <v>Loss</v>
      </c>
      <c r="AI1446" s="5" t="s">
        <v>123</v>
      </c>
    </row>
    <row r="1447" customFormat="false" ht="16.5" hidden="false" customHeight="true" outlineLevel="0" collapsed="false">
      <c r="A1447" s="5" t="s">
        <v>3713</v>
      </c>
      <c r="B1447" s="5" t="n">
        <v>2</v>
      </c>
      <c r="C1447" s="5" t="s">
        <v>1063</v>
      </c>
      <c r="D1447" s="5" t="s">
        <v>1064</v>
      </c>
      <c r="E1447" s="5" t="s">
        <v>3714</v>
      </c>
      <c r="F1447" s="5" t="s">
        <v>3715</v>
      </c>
      <c r="G1447" s="5" t="s">
        <v>3717</v>
      </c>
      <c r="H1447" s="5" t="s">
        <v>408</v>
      </c>
      <c r="I1447" s="5" t="s">
        <v>168</v>
      </c>
      <c r="J1447" s="5" t="s">
        <v>141</v>
      </c>
      <c r="K1447" s="5" t="s">
        <v>144</v>
      </c>
      <c r="L1447" s="5" t="s">
        <v>109</v>
      </c>
      <c r="M1447" s="5" t="s">
        <v>143</v>
      </c>
      <c r="N1447" s="5" t="s">
        <v>303</v>
      </c>
      <c r="O1447" s="5" t="s">
        <v>167</v>
      </c>
      <c r="P1447" s="5" t="s">
        <v>94</v>
      </c>
      <c r="Q1447" s="5" t="s">
        <v>210</v>
      </c>
      <c r="R1447" s="5" t="s">
        <v>141</v>
      </c>
      <c r="S1447" s="5" t="s">
        <v>84</v>
      </c>
      <c r="T1447" s="5" t="s">
        <v>87</v>
      </c>
      <c r="U1447" s="5" t="s">
        <v>143</v>
      </c>
      <c r="V1447" s="5" t="s">
        <v>144</v>
      </c>
      <c r="W1447" s="5" t="s">
        <v>107</v>
      </c>
      <c r="X1447" s="5" t="s">
        <v>88</v>
      </c>
      <c r="Y1447" s="5" t="n">
        <v>1</v>
      </c>
      <c r="Z1447" s="5" t="n">
        <v>0</v>
      </c>
      <c r="AA1447" s="5" t="str">
        <f aca="false">IF(Y1447&gt;Z1447,"Win",IF(Y1447&lt;Z1447,"Loss","Draw"))</f>
        <v>Win</v>
      </c>
      <c r="AB1447" s="5" t="s">
        <v>98</v>
      </c>
      <c r="AC1447" s="5" t="s">
        <v>99</v>
      </c>
      <c r="AD1447" s="5" t="s">
        <v>3718</v>
      </c>
      <c r="AE1447" s="5" t="s">
        <v>3719</v>
      </c>
      <c r="AF1447" s="5" t="str">
        <f aca="false">IF(AD1447&lt;AE1447,AD1447,AE1447)</f>
        <v>Berserker, Giant Snowball, Goblin Drill, Ice Spirit, Magic Archer, Mega Knight, Poison, Tesla</v>
      </c>
      <c r="AG1447" s="5" t="str">
        <f aca="false">IF(AD1447&lt;AE1447,AE1447,AD1447)</f>
        <v>Fireball, Ice Spirit, Magic Archer, Ronin, Royal Hogs, Spear Goblins, Tesla, The Log</v>
      </c>
      <c r="AH1447" s="5" t="str">
        <f aca="false">IF(AD1447=AF1447,AA1447,IF(AA1447="Win","Loss",IF(AA1447="Loss","Win","Draw")))</f>
        <v>Loss</v>
      </c>
      <c r="AI1447" s="5" t="s">
        <v>123</v>
      </c>
    </row>
    <row r="1448" customFormat="false" ht="16.5" hidden="false" customHeight="true" outlineLevel="0" collapsed="false">
      <c r="A1448" s="5" t="s">
        <v>3720</v>
      </c>
      <c r="B1448" s="5" t="n">
        <v>1</v>
      </c>
      <c r="C1448" s="5" t="s">
        <v>1063</v>
      </c>
      <c r="D1448" s="5" t="s">
        <v>1064</v>
      </c>
      <c r="E1448" s="5" t="s">
        <v>3721</v>
      </c>
      <c r="F1448" s="5" t="s">
        <v>3722</v>
      </c>
      <c r="G1448" s="5" t="s">
        <v>3723</v>
      </c>
      <c r="H1448" s="5" t="s">
        <v>81</v>
      </c>
      <c r="I1448" s="5" t="s">
        <v>114</v>
      </c>
      <c r="J1448" s="5" t="s">
        <v>115</v>
      </c>
      <c r="K1448" s="5" t="s">
        <v>116</v>
      </c>
      <c r="L1448" s="5" t="s">
        <v>119</v>
      </c>
      <c r="M1448" s="5" t="s">
        <v>94</v>
      </c>
      <c r="N1448" s="5" t="s">
        <v>117</v>
      </c>
      <c r="O1448" s="5" t="s">
        <v>118</v>
      </c>
      <c r="P1448" s="5" t="s">
        <v>91</v>
      </c>
      <c r="Q1448" s="5" t="s">
        <v>169</v>
      </c>
      <c r="R1448" s="5" t="s">
        <v>83</v>
      </c>
      <c r="S1448" s="5" t="s">
        <v>199</v>
      </c>
      <c r="T1448" s="5" t="s">
        <v>336</v>
      </c>
      <c r="U1448" s="5" t="s">
        <v>136</v>
      </c>
      <c r="V1448" s="5" t="s">
        <v>149</v>
      </c>
      <c r="W1448" s="5" t="s">
        <v>154</v>
      </c>
      <c r="X1448" s="5" t="s">
        <v>91</v>
      </c>
      <c r="Y1448" s="5" t="n">
        <v>1</v>
      </c>
      <c r="Z1448" s="5" t="n">
        <v>0</v>
      </c>
      <c r="AA1448" s="5" t="str">
        <f aca="false">IF(Y1448&gt;Z1448,"Win",IF(Y1448&lt;Z1448,"Loss","Draw"))</f>
        <v>Win</v>
      </c>
      <c r="AB1448" s="5" t="s">
        <v>98</v>
      </c>
      <c r="AC1448" s="5" t="s">
        <v>99</v>
      </c>
      <c r="AD1448" s="5" t="s">
        <v>185</v>
      </c>
      <c r="AE1448" s="5" t="s">
        <v>3724</v>
      </c>
      <c r="AF1448" s="5" t="str">
        <f aca="false">IF(AD1448&lt;AE1448,AD1448,AE1448)</f>
        <v>Baby Dragon, Barbarian Barrel, Dark Prince, Golden Knight, Golem, Lightning, Tombstone, Tornado</v>
      </c>
      <c r="AG1448" s="5" t="str">
        <f aca="false">IF(AD1448&lt;AE1448,AE1448,AD1448)</f>
        <v>Barbarian Barrel, Cannon Cart, Fireball, Goblins, Minions, Mortar, Rascals, Skeleton Barrel</v>
      </c>
      <c r="AH1448" s="5" t="str">
        <f aca="false">IF(AD1448=AF1448,AA1448,IF(AA1448="Win","Loss",IF(AA1448="Loss","Win","Draw")))</f>
        <v>Loss</v>
      </c>
      <c r="AI1448" s="5" t="s">
        <v>123</v>
      </c>
    </row>
    <row r="1449" customFormat="false" ht="16.5" hidden="false" customHeight="true" outlineLevel="0" collapsed="false">
      <c r="A1449" s="5" t="s">
        <v>3720</v>
      </c>
      <c r="B1449" s="5" t="n">
        <v>2</v>
      </c>
      <c r="C1449" s="5" t="s">
        <v>1063</v>
      </c>
      <c r="D1449" s="5" t="s">
        <v>1064</v>
      </c>
      <c r="E1449" s="5" t="s">
        <v>3721</v>
      </c>
      <c r="F1449" s="5" t="s">
        <v>3722</v>
      </c>
      <c r="G1449" s="5" t="s">
        <v>3725</v>
      </c>
      <c r="H1449" s="5" t="s">
        <v>81</v>
      </c>
      <c r="I1449" s="5" t="s">
        <v>375</v>
      </c>
      <c r="J1449" s="5" t="s">
        <v>145</v>
      </c>
      <c r="K1449" s="5" t="s">
        <v>135</v>
      </c>
      <c r="L1449" s="5" t="s">
        <v>327</v>
      </c>
      <c r="M1449" s="5" t="s">
        <v>110</v>
      </c>
      <c r="N1449" s="5" t="s">
        <v>336</v>
      </c>
      <c r="O1449" s="5" t="s">
        <v>226</v>
      </c>
      <c r="P1449" s="5" t="s">
        <v>113</v>
      </c>
      <c r="Q1449" s="5" t="s">
        <v>82</v>
      </c>
      <c r="R1449" s="5" t="s">
        <v>181</v>
      </c>
      <c r="S1449" s="5" t="s">
        <v>168</v>
      </c>
      <c r="T1449" s="5" t="s">
        <v>146</v>
      </c>
      <c r="U1449" s="5" t="s">
        <v>167</v>
      </c>
      <c r="V1449" s="5" t="s">
        <v>94</v>
      </c>
      <c r="W1449" s="5" t="s">
        <v>89</v>
      </c>
      <c r="X1449" s="5" t="s">
        <v>93</v>
      </c>
      <c r="Y1449" s="5" t="n">
        <v>1</v>
      </c>
      <c r="Z1449" s="5" t="n">
        <v>0</v>
      </c>
      <c r="AA1449" s="5" t="str">
        <f aca="false">IF(Y1449&gt;Z1449,"Win",IF(Y1449&lt;Z1449,"Loss","Draw"))</f>
        <v>Win</v>
      </c>
      <c r="AB1449" s="5" t="s">
        <v>98</v>
      </c>
      <c r="AC1449" s="5" t="s">
        <v>99</v>
      </c>
      <c r="AD1449" s="5" t="s">
        <v>2301</v>
      </c>
      <c r="AE1449" s="5" t="s">
        <v>644</v>
      </c>
      <c r="AF1449" s="5" t="str">
        <f aca="false">IF(AD1449&lt;AE1449,AD1449,AE1449)</f>
        <v>Archers, Electro Spirit, Fireball, Goblin Hut, Monk, Royal Hogs, Skeleton Dragons, The Log</v>
      </c>
      <c r="AG1449" s="5" t="str">
        <f aca="false">IF(AD1449&lt;AE1449,AE1449,AD1449)</f>
        <v>Balloon, Bomb Tower, Executioner, Giant Skeleton, Guards, Miner, Tornado, Zap</v>
      </c>
      <c r="AH1449" s="5" t="str">
        <f aca="false">IF(AD1449=AF1449,AA1449,IF(AA1449="Win","Loss",IF(AA1449="Loss","Win","Draw")))</f>
        <v>Loss</v>
      </c>
      <c r="AI1449" s="5" t="s">
        <v>123</v>
      </c>
    </row>
    <row r="1450" customFormat="false" ht="16.5" hidden="false" customHeight="true" outlineLevel="0" collapsed="false">
      <c r="A1450" s="5" t="s">
        <v>3726</v>
      </c>
      <c r="B1450" s="5" t="n">
        <v>1</v>
      </c>
      <c r="C1450" s="5" t="s">
        <v>1063</v>
      </c>
      <c r="D1450" s="5" t="s">
        <v>1064</v>
      </c>
      <c r="E1450" s="5" t="s">
        <v>474</v>
      </c>
      <c r="F1450" s="5" t="s">
        <v>475</v>
      </c>
      <c r="G1450" s="5" t="s">
        <v>3727</v>
      </c>
      <c r="H1450" s="5" t="s">
        <v>81</v>
      </c>
      <c r="I1450" s="5" t="s">
        <v>210</v>
      </c>
      <c r="J1450" s="5" t="s">
        <v>209</v>
      </c>
      <c r="K1450" s="5" t="s">
        <v>144</v>
      </c>
      <c r="L1450" s="5" t="s">
        <v>94</v>
      </c>
      <c r="M1450" s="5" t="s">
        <v>91</v>
      </c>
      <c r="N1450" s="5" t="s">
        <v>93</v>
      </c>
      <c r="O1450" s="5" t="s">
        <v>97</v>
      </c>
      <c r="P1450" s="5" t="s">
        <v>182</v>
      </c>
      <c r="Q1450" s="5" t="s">
        <v>82</v>
      </c>
      <c r="R1450" s="5" t="s">
        <v>175</v>
      </c>
      <c r="S1450" s="5" t="s">
        <v>144</v>
      </c>
      <c r="T1450" s="5" t="s">
        <v>182</v>
      </c>
      <c r="U1450" s="5" t="s">
        <v>87</v>
      </c>
      <c r="V1450" s="5" t="s">
        <v>154</v>
      </c>
      <c r="W1450" s="5" t="s">
        <v>97</v>
      </c>
      <c r="X1450" s="5" t="s">
        <v>167</v>
      </c>
      <c r="Y1450" s="5" t="n">
        <v>1</v>
      </c>
      <c r="Z1450" s="5" t="n">
        <v>0</v>
      </c>
      <c r="AA1450" s="5" t="str">
        <f aca="false">IF(Y1450&gt;Z1450,"Win",IF(Y1450&lt;Z1450,"Loss","Draw"))</f>
        <v>Win</v>
      </c>
      <c r="AB1450" s="5" t="s">
        <v>98</v>
      </c>
      <c r="AC1450" s="5" t="s">
        <v>99</v>
      </c>
      <c r="AD1450" s="5" t="s">
        <v>3728</v>
      </c>
      <c r="AE1450" s="5" t="s">
        <v>3729</v>
      </c>
      <c r="AF1450" s="5" t="str">
        <f aca="false">IF(AD1450&lt;AE1450,AD1450,AE1450)</f>
        <v>Archers, Berserker, Boss Bandit, Hog Rider, Lightning, Skeletons, Tesla, The Log</v>
      </c>
      <c r="AG1450" s="5" t="str">
        <f aca="false">IF(AD1450&lt;AE1450,AE1450,AD1450)</f>
        <v>Barbarian Barrel, Electro Spirit, Fireball, Hog Rider, Mega Knight, Musketeer, Skeletons, Tesla</v>
      </c>
      <c r="AH1450" s="5" t="str">
        <f aca="false">IF(AD1450=AF1450,AA1450,IF(AA1450="Win","Loss",IF(AA1450="Loss","Win","Draw")))</f>
        <v>Loss</v>
      </c>
      <c r="AI1450" s="5" t="s">
        <v>123</v>
      </c>
    </row>
    <row r="1451" customFormat="false" ht="16.5" hidden="false" customHeight="true" outlineLevel="0" collapsed="false">
      <c r="A1451" s="5" t="s">
        <v>3726</v>
      </c>
      <c r="B1451" s="5" t="n">
        <v>2</v>
      </c>
      <c r="C1451" s="5" t="s">
        <v>1063</v>
      </c>
      <c r="D1451" s="5" t="s">
        <v>1064</v>
      </c>
      <c r="E1451" s="5" t="s">
        <v>474</v>
      </c>
      <c r="F1451" s="5" t="s">
        <v>475</v>
      </c>
      <c r="G1451" s="5" t="s">
        <v>3730</v>
      </c>
      <c r="H1451" s="5" t="s">
        <v>372</v>
      </c>
      <c r="I1451" s="5" t="s">
        <v>140</v>
      </c>
      <c r="J1451" s="5" t="s">
        <v>141</v>
      </c>
      <c r="K1451" s="5" t="s">
        <v>153</v>
      </c>
      <c r="L1451" s="5" t="s">
        <v>303</v>
      </c>
      <c r="M1451" s="5" t="s">
        <v>167</v>
      </c>
      <c r="N1451" s="5" t="s">
        <v>336</v>
      </c>
      <c r="O1451" s="5" t="s">
        <v>226</v>
      </c>
      <c r="P1451" s="5" t="s">
        <v>113</v>
      </c>
      <c r="Q1451" s="5" t="s">
        <v>293</v>
      </c>
      <c r="R1451" s="5" t="s">
        <v>83</v>
      </c>
      <c r="S1451" s="5" t="s">
        <v>91</v>
      </c>
      <c r="T1451" s="5" t="s">
        <v>85</v>
      </c>
      <c r="U1451" s="5" t="s">
        <v>88</v>
      </c>
      <c r="V1451" s="5" t="s">
        <v>115</v>
      </c>
      <c r="W1451" s="5" t="s">
        <v>89</v>
      </c>
      <c r="X1451" s="5" t="s">
        <v>143</v>
      </c>
      <c r="Y1451" s="5" t="n">
        <v>1</v>
      </c>
      <c r="Z1451" s="5" t="n">
        <v>0</v>
      </c>
      <c r="AA1451" s="5" t="str">
        <f aca="false">IF(Y1451&gt;Z1451,"Win",IF(Y1451&lt;Z1451,"Loss","Draw"))</f>
        <v>Win</v>
      </c>
      <c r="AB1451" s="5" t="s">
        <v>98</v>
      </c>
      <c r="AC1451" s="5" t="s">
        <v>99</v>
      </c>
      <c r="AD1451" s="5" t="s">
        <v>3731</v>
      </c>
      <c r="AE1451" s="5" t="s">
        <v>3732</v>
      </c>
      <c r="AF1451" s="5" t="str">
        <f aca="false">IF(AD1451&lt;AE1451,AD1451,AE1451)</f>
        <v>Barbarian Barrel, Dark Prince, Furnace, Goblin Hut, Goblins, Graveyard, Ice Spirit, Poison</v>
      </c>
      <c r="AG1451" s="5" t="str">
        <f aca="false">IF(AD1451&lt;AE1451,AE1451,AD1451)</f>
        <v>Bomb Tower, Goblinstein, Magic Archer, Miner, Spear Goblins, The Log, Tornado, Wall Breakers</v>
      </c>
      <c r="AH1451" s="5" t="str">
        <f aca="false">IF(AD1451=AF1451,AA1451,IF(AA1451="Win","Loss",IF(AA1451="Loss","Win","Draw")))</f>
        <v>Loss</v>
      </c>
      <c r="AI1451" s="5" t="s">
        <v>123</v>
      </c>
    </row>
    <row r="1452" customFormat="false" ht="16.5" hidden="false" customHeight="true" outlineLevel="0" collapsed="false">
      <c r="A1452" s="5" t="s">
        <v>3733</v>
      </c>
      <c r="B1452" s="5" t="n">
        <v>1</v>
      </c>
      <c r="C1452" s="5" t="s">
        <v>1063</v>
      </c>
      <c r="D1452" s="5" t="s">
        <v>1064</v>
      </c>
      <c r="E1452" s="5" t="s">
        <v>884</v>
      </c>
      <c r="F1452" s="5" t="s">
        <v>885</v>
      </c>
      <c r="G1452" s="5" t="s">
        <v>3734</v>
      </c>
      <c r="H1452" s="5" t="s">
        <v>81</v>
      </c>
      <c r="I1452" s="5" t="s">
        <v>144</v>
      </c>
      <c r="J1452" s="5" t="s">
        <v>108</v>
      </c>
      <c r="K1452" s="5" t="s">
        <v>287</v>
      </c>
      <c r="L1452" s="5" t="s">
        <v>93</v>
      </c>
      <c r="M1452" s="5" t="s">
        <v>87</v>
      </c>
      <c r="N1452" s="5" t="s">
        <v>167</v>
      </c>
      <c r="O1452" s="5" t="s">
        <v>334</v>
      </c>
      <c r="P1452" s="5" t="s">
        <v>226</v>
      </c>
      <c r="Q1452" s="5" t="s">
        <v>82</v>
      </c>
      <c r="R1452" s="5" t="s">
        <v>83</v>
      </c>
      <c r="S1452" s="5" t="s">
        <v>84</v>
      </c>
      <c r="T1452" s="5" t="s">
        <v>86</v>
      </c>
      <c r="U1452" s="5" t="s">
        <v>143</v>
      </c>
      <c r="V1452" s="5" t="s">
        <v>89</v>
      </c>
      <c r="W1452" s="5" t="s">
        <v>88</v>
      </c>
      <c r="X1452" s="5" t="s">
        <v>85</v>
      </c>
      <c r="Y1452" s="5" t="n">
        <v>1</v>
      </c>
      <c r="Z1452" s="5" t="n">
        <v>0</v>
      </c>
      <c r="AA1452" s="5" t="str">
        <f aca="false">IF(Y1452&gt;Z1452,"Win",IF(Y1452&lt;Z1452,"Loss","Draw"))</f>
        <v>Win</v>
      </c>
      <c r="AB1452" s="5" t="s">
        <v>98</v>
      </c>
      <c r="AC1452" s="5" t="s">
        <v>99</v>
      </c>
      <c r="AD1452" s="5" t="s">
        <v>3735</v>
      </c>
      <c r="AE1452" s="5" t="s">
        <v>627</v>
      </c>
      <c r="AF1452" s="5" t="str">
        <f aca="false">IF(AD1452&lt;AE1452,AD1452,AE1452)</f>
        <v>Archer Queen, Berserker, Electro Spirit, Miner, Rocket, Tesla, The Log, Valkyrie</v>
      </c>
      <c r="AG1452" s="5" t="str">
        <f aca="false">IF(AD1452&lt;AE1452,AE1452,AD1452)</f>
        <v>Archers, Dark Prince, Giant Snowball, Goblin Demolisher, Goblin Hut, Graveyard, Ice Spirit, Poison</v>
      </c>
      <c r="AH1452" s="5" t="str">
        <f aca="false">IF(AD1452=AF1452,AA1452,IF(AA1452="Win","Loss",IF(AA1452="Loss","Win","Draw")))</f>
        <v>Win</v>
      </c>
      <c r="AI1452" s="5" t="s">
        <v>123</v>
      </c>
    </row>
    <row r="1453" customFormat="false" ht="16.5" hidden="false" customHeight="true" outlineLevel="0" collapsed="false">
      <c r="A1453" s="5" t="s">
        <v>3733</v>
      </c>
      <c r="B1453" s="5" t="n">
        <v>2</v>
      </c>
      <c r="C1453" s="5" t="s">
        <v>1063</v>
      </c>
      <c r="D1453" s="5" t="s">
        <v>1064</v>
      </c>
      <c r="E1453" s="5" t="s">
        <v>884</v>
      </c>
      <c r="F1453" s="5" t="s">
        <v>885</v>
      </c>
      <c r="G1453" s="5" t="s">
        <v>3736</v>
      </c>
      <c r="H1453" s="5" t="s">
        <v>81</v>
      </c>
      <c r="I1453" s="5" t="s">
        <v>84</v>
      </c>
      <c r="J1453" s="5" t="s">
        <v>156</v>
      </c>
      <c r="K1453" s="5" t="s">
        <v>158</v>
      </c>
      <c r="L1453" s="5" t="s">
        <v>85</v>
      </c>
      <c r="M1453" s="5" t="s">
        <v>213</v>
      </c>
      <c r="N1453" s="5" t="s">
        <v>112</v>
      </c>
      <c r="O1453" s="5" t="s">
        <v>110</v>
      </c>
      <c r="P1453" s="5" t="s">
        <v>117</v>
      </c>
      <c r="Q1453" s="5" t="s">
        <v>140</v>
      </c>
      <c r="R1453" s="5" t="s">
        <v>141</v>
      </c>
      <c r="S1453" s="5" t="s">
        <v>225</v>
      </c>
      <c r="T1453" s="5" t="s">
        <v>120</v>
      </c>
      <c r="U1453" s="5" t="s">
        <v>113</v>
      </c>
      <c r="V1453" s="5" t="s">
        <v>87</v>
      </c>
      <c r="W1453" s="5" t="s">
        <v>97</v>
      </c>
      <c r="X1453" s="5" t="s">
        <v>226</v>
      </c>
      <c r="Y1453" s="5" t="n">
        <v>0</v>
      </c>
      <c r="Z1453" s="5" t="n">
        <v>1</v>
      </c>
      <c r="AA1453" s="5" t="str">
        <f aca="false">IF(Y1453&gt;Z1453,"Win",IF(Y1453&lt;Z1453,"Loss","Draw"))</f>
        <v>Loss</v>
      </c>
      <c r="AB1453" s="5" t="s">
        <v>98</v>
      </c>
      <c r="AC1453" s="5" t="s">
        <v>99</v>
      </c>
      <c r="AD1453" s="5" t="s">
        <v>1228</v>
      </c>
      <c r="AE1453" s="5" t="s">
        <v>3737</v>
      </c>
      <c r="AF1453" s="5" t="str">
        <f aca="false">IF(AD1453&lt;AE1453,AD1453,AE1453)</f>
        <v>Arrows, Bowler, Giant, Giant Snowball, Graveyard, Guards, Minions, Witch</v>
      </c>
      <c r="AG1453" s="5" t="str">
        <f aca="false">IF(AD1453&lt;AE1453,AE1453,AD1453)</f>
        <v>Bats, Berserker, Bomb Tower, Magic Archer, Miner, Royal Delivery, Skeletons, Wall Breakers</v>
      </c>
      <c r="AH1453" s="5" t="str">
        <f aca="false">IF(AD1453=AF1453,AA1453,IF(AA1453="Win","Loss",IF(AA1453="Loss","Win","Draw")))</f>
        <v>Loss</v>
      </c>
      <c r="AI1453" s="5" t="s">
        <v>123</v>
      </c>
    </row>
    <row r="1454" customFormat="false" ht="16.5" hidden="false" customHeight="true" outlineLevel="0" collapsed="false">
      <c r="A1454" s="5" t="s">
        <v>3733</v>
      </c>
      <c r="B1454" s="5" t="n">
        <v>3</v>
      </c>
      <c r="C1454" s="5" t="s">
        <v>1063</v>
      </c>
      <c r="D1454" s="5" t="s">
        <v>1064</v>
      </c>
      <c r="E1454" s="5" t="s">
        <v>884</v>
      </c>
      <c r="F1454" s="5" t="s">
        <v>885</v>
      </c>
      <c r="G1454" s="5" t="s">
        <v>3738</v>
      </c>
      <c r="H1454" s="5" t="s">
        <v>81</v>
      </c>
      <c r="I1454" s="5" t="s">
        <v>293</v>
      </c>
      <c r="J1454" s="5" t="s">
        <v>181</v>
      </c>
      <c r="K1454" s="5" t="s">
        <v>143</v>
      </c>
      <c r="L1454" s="5" t="s">
        <v>303</v>
      </c>
      <c r="M1454" s="5" t="s">
        <v>91</v>
      </c>
      <c r="N1454" s="5" t="s">
        <v>154</v>
      </c>
      <c r="O1454" s="5" t="s">
        <v>182</v>
      </c>
      <c r="P1454" s="5" t="s">
        <v>113</v>
      </c>
      <c r="Q1454" s="5" t="s">
        <v>144</v>
      </c>
      <c r="R1454" s="5" t="s">
        <v>115</v>
      </c>
      <c r="S1454" s="5" t="s">
        <v>375</v>
      </c>
      <c r="T1454" s="5" t="s">
        <v>336</v>
      </c>
      <c r="U1454" s="5" t="s">
        <v>128</v>
      </c>
      <c r="V1454" s="5" t="s">
        <v>167</v>
      </c>
      <c r="W1454" s="5" t="s">
        <v>107</v>
      </c>
      <c r="X1454" s="5" t="s">
        <v>111</v>
      </c>
      <c r="Y1454" s="5" t="n">
        <v>0</v>
      </c>
      <c r="Z1454" s="5" t="n">
        <v>1</v>
      </c>
      <c r="AA1454" s="5" t="str">
        <f aca="false">IF(Y1454&gt;Z1454,"Win",IF(Y1454&lt;Z1454,"Loss","Draw"))</f>
        <v>Loss</v>
      </c>
      <c r="AB1454" s="5" t="s">
        <v>98</v>
      </c>
      <c r="AC1454" s="5" t="s">
        <v>99</v>
      </c>
      <c r="AD1454" s="5" t="s">
        <v>3739</v>
      </c>
      <c r="AE1454" s="5" t="s">
        <v>3740</v>
      </c>
      <c r="AF1454" s="5" t="str">
        <f aca="false">IF(AD1454&lt;AE1454,AD1454,AE1454)</f>
        <v>Barbarian Barrel, Bomb Tower, Furnace, Hog Rider, Ice Spirit, Lightning, Monk, Spear Goblins</v>
      </c>
      <c r="AG1454" s="5" t="str">
        <f aca="false">IF(AD1454&lt;AE1454,AE1454,AD1454)</f>
        <v>Executioner, Fire Spirit, Goblin Drill, Goblins, Knight, Tesla, The Log, Tornado</v>
      </c>
      <c r="AH1454" s="5" t="str">
        <f aca="false">IF(AD1454=AF1454,AA1454,IF(AA1454="Win","Loss",IF(AA1454="Loss","Win","Draw")))</f>
        <v>Loss</v>
      </c>
      <c r="AI1454" s="5" t="s">
        <v>123</v>
      </c>
    </row>
    <row r="1455" customFormat="false" ht="16.5" hidden="false" customHeight="true" outlineLevel="0" collapsed="false">
      <c r="A1455" s="5" t="s">
        <v>3741</v>
      </c>
      <c r="B1455" s="5" t="n">
        <v>1</v>
      </c>
      <c r="C1455" s="5" t="s">
        <v>1063</v>
      </c>
      <c r="D1455" s="5" t="s">
        <v>1064</v>
      </c>
      <c r="E1455" s="5" t="s">
        <v>630</v>
      </c>
      <c r="F1455" s="5" t="s">
        <v>631</v>
      </c>
      <c r="G1455" s="5" t="s">
        <v>3742</v>
      </c>
      <c r="H1455" s="5" t="s">
        <v>81</v>
      </c>
      <c r="I1455" s="5" t="s">
        <v>132</v>
      </c>
      <c r="J1455" s="5" t="s">
        <v>91</v>
      </c>
      <c r="K1455" s="5" t="s">
        <v>200</v>
      </c>
      <c r="L1455" s="5" t="s">
        <v>90</v>
      </c>
      <c r="M1455" s="5" t="s">
        <v>365</v>
      </c>
      <c r="N1455" s="5" t="s">
        <v>94</v>
      </c>
      <c r="O1455" s="5" t="s">
        <v>93</v>
      </c>
      <c r="P1455" s="5" t="s">
        <v>174</v>
      </c>
      <c r="Q1455" s="5" t="s">
        <v>239</v>
      </c>
      <c r="R1455" s="5" t="s">
        <v>199</v>
      </c>
      <c r="S1455" s="5" t="s">
        <v>135</v>
      </c>
      <c r="T1455" s="5" t="s">
        <v>112</v>
      </c>
      <c r="U1455" s="5" t="s">
        <v>327</v>
      </c>
      <c r="V1455" s="5" t="s">
        <v>132</v>
      </c>
      <c r="W1455" s="5" t="s">
        <v>146</v>
      </c>
      <c r="X1455" s="5" t="s">
        <v>227</v>
      </c>
      <c r="Y1455" s="5" t="n">
        <v>1</v>
      </c>
      <c r="Z1455" s="5" t="n">
        <v>0</v>
      </c>
      <c r="AA1455" s="5" t="str">
        <f aca="false">IF(Y1455&gt;Z1455,"Win",IF(Y1455&lt;Z1455,"Loss","Draw"))</f>
        <v>Win</v>
      </c>
      <c r="AB1455" s="5" t="s">
        <v>98</v>
      </c>
      <c r="AC1455" s="5" t="s">
        <v>99</v>
      </c>
      <c r="AD1455" s="5" t="s">
        <v>488</v>
      </c>
      <c r="AE1455" s="5" t="s">
        <v>3743</v>
      </c>
      <c r="AF1455" s="5" t="str">
        <f aca="false">IF(AD1455&lt;AE1455,AD1455,AE1455)</f>
        <v>Arrows, Battle Ram, Giant Skeleton, Golden Knight, Lumberjack, Mother Witch, Skeleton Dragons, Zap</v>
      </c>
      <c r="AG1455" s="5" t="str">
        <f aca="false">IF(AD1455&lt;AE1455,AE1455,AD1455)</f>
        <v>Barbarian Barrel, Electro Spirit, Fireball, Goblin Cage, Heal Spirit, Lumberjack, Phoenix, Royal Giant</v>
      </c>
      <c r="AH1455" s="5" t="str">
        <f aca="false">IF(AD1455=AF1455,AA1455,IF(AA1455="Win","Loss",IF(AA1455="Loss","Win","Draw")))</f>
        <v>Loss</v>
      </c>
      <c r="AI1455" s="5" t="s">
        <v>123</v>
      </c>
    </row>
    <row r="1456" customFormat="false" ht="16.5" hidden="false" customHeight="true" outlineLevel="0" collapsed="false">
      <c r="A1456" s="5" t="s">
        <v>3741</v>
      </c>
      <c r="B1456" s="5" t="n">
        <v>2</v>
      </c>
      <c r="C1456" s="5" t="s">
        <v>1063</v>
      </c>
      <c r="D1456" s="5" t="s">
        <v>1064</v>
      </c>
      <c r="E1456" s="5" t="s">
        <v>630</v>
      </c>
      <c r="F1456" s="5" t="s">
        <v>631</v>
      </c>
      <c r="G1456" s="5" t="s">
        <v>3744</v>
      </c>
      <c r="H1456" s="5" t="s">
        <v>81</v>
      </c>
      <c r="I1456" s="5" t="s">
        <v>135</v>
      </c>
      <c r="J1456" s="5" t="s">
        <v>145</v>
      </c>
      <c r="K1456" s="5" t="s">
        <v>375</v>
      </c>
      <c r="L1456" s="5" t="s">
        <v>327</v>
      </c>
      <c r="M1456" s="5" t="s">
        <v>336</v>
      </c>
      <c r="N1456" s="5" t="s">
        <v>202</v>
      </c>
      <c r="O1456" s="5" t="s">
        <v>113</v>
      </c>
      <c r="P1456" s="5" t="s">
        <v>226</v>
      </c>
      <c r="Q1456" s="5" t="s">
        <v>1695</v>
      </c>
      <c r="R1456" s="5" t="s">
        <v>83</v>
      </c>
      <c r="S1456" s="5" t="s">
        <v>169</v>
      </c>
      <c r="T1456" s="5" t="s">
        <v>154</v>
      </c>
      <c r="U1456" s="5" t="s">
        <v>149</v>
      </c>
      <c r="V1456" s="5" t="s">
        <v>136</v>
      </c>
      <c r="W1456" s="5" t="s">
        <v>91</v>
      </c>
      <c r="X1456" s="5" t="s">
        <v>336</v>
      </c>
      <c r="Y1456" s="5" t="n">
        <v>0</v>
      </c>
      <c r="Z1456" s="5" t="n">
        <v>1</v>
      </c>
      <c r="AA1456" s="5" t="str">
        <f aca="false">IF(Y1456&gt;Z1456,"Win",IF(Y1456&lt;Z1456,"Loss","Draw"))</f>
        <v>Loss</v>
      </c>
      <c r="AB1456" s="5" t="s">
        <v>98</v>
      </c>
      <c r="AC1456" s="5" t="s">
        <v>99</v>
      </c>
      <c r="AD1456" s="5" t="s">
        <v>3605</v>
      </c>
      <c r="AE1456" s="5" t="s">
        <v>3745</v>
      </c>
      <c r="AF1456" s="5" t="str">
        <f aca="false">IF(AD1456&lt;AE1456,AD1456,AE1456)</f>
        <v>Baby Dragon, Barbarian Barrel, Dark Prince, Electro Dragon, Golem, Lightning, Tombstone, Tornado</v>
      </c>
      <c r="AG1456" s="5" t="str">
        <f aca="false">IF(AD1456&lt;AE1456,AE1456,AD1456)</f>
        <v>Balloon, Bomb Tower, Executioner, Giant Skeleton, Miner, Tornado, Zap, Zappies</v>
      </c>
      <c r="AH1456" s="5" t="str">
        <f aca="false">IF(AD1456=AF1456,AA1456,IF(AA1456="Win","Loss",IF(AA1456="Loss","Win","Draw")))</f>
        <v>Win</v>
      </c>
      <c r="AI1456" s="5" t="s">
        <v>123</v>
      </c>
    </row>
    <row r="1457" customFormat="false" ht="16.5" hidden="false" customHeight="true" outlineLevel="0" collapsed="false">
      <c r="A1457" s="5" t="s">
        <v>3741</v>
      </c>
      <c r="B1457" s="5" t="n">
        <v>3</v>
      </c>
      <c r="C1457" s="5" t="s">
        <v>1063</v>
      </c>
      <c r="D1457" s="5" t="s">
        <v>1064</v>
      </c>
      <c r="E1457" s="5" t="s">
        <v>630</v>
      </c>
      <c r="F1457" s="5" t="s">
        <v>631</v>
      </c>
      <c r="G1457" s="5" t="s">
        <v>2575</v>
      </c>
      <c r="H1457" s="5" t="s">
        <v>81</v>
      </c>
      <c r="I1457" s="5" t="s">
        <v>84</v>
      </c>
      <c r="J1457" s="5" t="s">
        <v>108</v>
      </c>
      <c r="K1457" s="5" t="s">
        <v>107</v>
      </c>
      <c r="L1457" s="5" t="s">
        <v>144</v>
      </c>
      <c r="M1457" s="5" t="s">
        <v>83</v>
      </c>
      <c r="N1457" s="5" t="s">
        <v>97</v>
      </c>
      <c r="O1457" s="5" t="s">
        <v>167</v>
      </c>
      <c r="P1457" s="5" t="s">
        <v>88</v>
      </c>
      <c r="Q1457" s="5" t="s">
        <v>144</v>
      </c>
      <c r="R1457" s="5" t="s">
        <v>145</v>
      </c>
      <c r="S1457" s="5" t="s">
        <v>375</v>
      </c>
      <c r="T1457" s="5" t="s">
        <v>84</v>
      </c>
      <c r="U1457" s="5" t="s">
        <v>109</v>
      </c>
      <c r="V1457" s="5" t="s">
        <v>226</v>
      </c>
      <c r="W1457" s="5" t="s">
        <v>87</v>
      </c>
      <c r="X1457" s="5" t="s">
        <v>93</v>
      </c>
      <c r="Y1457" s="5" t="n">
        <v>1</v>
      </c>
      <c r="Z1457" s="5" t="n">
        <v>0</v>
      </c>
      <c r="AA1457" s="5" t="str">
        <f aca="false">IF(Y1457&gt;Z1457,"Win",IF(Y1457&lt;Z1457,"Loss","Draw"))</f>
        <v>Win</v>
      </c>
      <c r="AB1457" s="5" t="s">
        <v>98</v>
      </c>
      <c r="AC1457" s="5" t="s">
        <v>99</v>
      </c>
      <c r="AD1457" s="5" t="s">
        <v>3746</v>
      </c>
      <c r="AE1457" s="5" t="s">
        <v>3747</v>
      </c>
      <c r="AF1457" s="5" t="str">
        <f aca="false">IF(AD1457&lt;AE1457,AD1457,AE1457)</f>
        <v>Archer Queen, Dark Prince, Giant Snowball, Goblin Drill, Poison, Skeletons, Tesla, The Log</v>
      </c>
      <c r="AG1457" s="5" t="str">
        <f aca="false">IF(AD1457&lt;AE1457,AE1457,AD1457)</f>
        <v>Balloon, Berserker, Electro Spirit, Executioner, Giant Snowball, Miner, Ronin, Tesla</v>
      </c>
      <c r="AH1457" s="5" t="str">
        <f aca="false">IF(AD1457=AF1457,AA1457,IF(AA1457="Win","Loss",IF(AA1457="Loss","Win","Draw")))</f>
        <v>Win</v>
      </c>
      <c r="AI1457" s="5" t="s">
        <v>123</v>
      </c>
    </row>
    <row r="1458" customFormat="false" ht="16.5" hidden="false" customHeight="true" outlineLevel="0" collapsed="false">
      <c r="A1458" s="5" t="s">
        <v>3748</v>
      </c>
      <c r="B1458" s="5" t="n">
        <v>1</v>
      </c>
      <c r="C1458" s="5" t="s">
        <v>1063</v>
      </c>
      <c r="D1458" s="5" t="s">
        <v>1064</v>
      </c>
      <c r="E1458" s="6" t="s">
        <v>2554</v>
      </c>
      <c r="F1458" s="5" t="s">
        <v>2555</v>
      </c>
      <c r="G1458" s="5" t="s">
        <v>3749</v>
      </c>
      <c r="H1458" s="5" t="s">
        <v>81</v>
      </c>
      <c r="I1458" s="5" t="s">
        <v>210</v>
      </c>
      <c r="J1458" s="5" t="s">
        <v>141</v>
      </c>
      <c r="K1458" s="5" t="s">
        <v>144</v>
      </c>
      <c r="L1458" s="5" t="s">
        <v>97</v>
      </c>
      <c r="M1458" s="5" t="s">
        <v>93</v>
      </c>
      <c r="N1458" s="5" t="s">
        <v>154</v>
      </c>
      <c r="O1458" s="5" t="s">
        <v>182</v>
      </c>
      <c r="P1458" s="5" t="s">
        <v>91</v>
      </c>
      <c r="Q1458" s="5" t="s">
        <v>114</v>
      </c>
      <c r="R1458" s="5" t="s">
        <v>213</v>
      </c>
      <c r="S1458" s="5" t="s">
        <v>116</v>
      </c>
      <c r="T1458" s="5" t="s">
        <v>94</v>
      </c>
      <c r="U1458" s="5" t="s">
        <v>176</v>
      </c>
      <c r="V1458" s="5" t="s">
        <v>117</v>
      </c>
      <c r="W1458" s="5" t="s">
        <v>118</v>
      </c>
      <c r="X1458" s="5" t="s">
        <v>97</v>
      </c>
      <c r="Y1458" s="5" t="n">
        <v>0</v>
      </c>
      <c r="Z1458" s="5" t="n">
        <v>1</v>
      </c>
      <c r="AA1458" s="5" t="str">
        <f aca="false">IF(Y1458&gt;Z1458,"Win",IF(Y1458&lt;Z1458,"Loss","Draw"))</f>
        <v>Loss</v>
      </c>
      <c r="AB1458" s="5" t="s">
        <v>98</v>
      </c>
      <c r="AC1458" s="5" t="s">
        <v>99</v>
      </c>
      <c r="AD1458" s="5" t="s">
        <v>1840</v>
      </c>
      <c r="AE1458" s="5" t="s">
        <v>2278</v>
      </c>
      <c r="AF1458" s="5" t="str">
        <f aca="false">IF(AD1458&lt;AE1458,AD1458,AE1458)</f>
        <v>Barbarian Barrel, Electro Spirit, Hog Rider, Lightning, Magic Archer, Mega Knight, Skeletons, Tesla</v>
      </c>
      <c r="AG1458" s="5" t="str">
        <f aca="false">IF(AD1458&lt;AE1458,AE1458,AD1458)</f>
        <v>Bowler, Dart Goblin, Fireball, Minions, Mortar, Rascals, Skeleton Barrel, Skeletons</v>
      </c>
      <c r="AH1458" s="5" t="str">
        <f aca="false">IF(AD1458=AF1458,AA1458,IF(AA1458="Win","Loss",IF(AA1458="Loss","Win","Draw")))</f>
        <v>Loss</v>
      </c>
      <c r="AI1458" s="5" t="s">
        <v>123</v>
      </c>
    </row>
    <row r="1459" customFormat="false" ht="16.5" hidden="false" customHeight="true" outlineLevel="0" collapsed="false">
      <c r="A1459" s="5" t="s">
        <v>3748</v>
      </c>
      <c r="B1459" s="5" t="n">
        <v>2</v>
      </c>
      <c r="C1459" s="5" t="s">
        <v>1063</v>
      </c>
      <c r="D1459" s="5" t="s">
        <v>1064</v>
      </c>
      <c r="E1459" s="6" t="s">
        <v>2554</v>
      </c>
      <c r="F1459" s="5" t="s">
        <v>2555</v>
      </c>
      <c r="G1459" s="5" t="s">
        <v>3750</v>
      </c>
      <c r="H1459" s="5" t="s">
        <v>81</v>
      </c>
      <c r="I1459" s="5" t="s">
        <v>84</v>
      </c>
      <c r="J1459" s="5" t="s">
        <v>115</v>
      </c>
      <c r="K1459" s="5" t="s">
        <v>107</v>
      </c>
      <c r="L1459" s="5" t="s">
        <v>146</v>
      </c>
      <c r="M1459" s="5" t="s">
        <v>111</v>
      </c>
      <c r="N1459" s="5" t="s">
        <v>88</v>
      </c>
      <c r="O1459" s="5" t="s">
        <v>83</v>
      </c>
      <c r="P1459" s="5" t="s">
        <v>113</v>
      </c>
      <c r="Q1459" s="5" t="s">
        <v>168</v>
      </c>
      <c r="R1459" s="5" t="s">
        <v>199</v>
      </c>
      <c r="S1459" s="5" t="s">
        <v>92</v>
      </c>
      <c r="T1459" s="5" t="s">
        <v>91</v>
      </c>
      <c r="U1459" s="5" t="s">
        <v>174</v>
      </c>
      <c r="V1459" s="5" t="s">
        <v>244</v>
      </c>
      <c r="W1459" s="5" t="s">
        <v>245</v>
      </c>
      <c r="X1459" s="5" t="s">
        <v>96</v>
      </c>
      <c r="Y1459" s="5" t="n">
        <v>0</v>
      </c>
      <c r="Z1459" s="5" t="n">
        <v>1</v>
      </c>
      <c r="AA1459" s="5" t="str">
        <f aca="false">IF(Y1459&gt;Z1459,"Win",IF(Y1459&lt;Z1459,"Loss","Draw"))</f>
        <v>Loss</v>
      </c>
      <c r="AB1459" s="5" t="s">
        <v>98</v>
      </c>
      <c r="AC1459" s="5" t="s">
        <v>99</v>
      </c>
      <c r="AD1459" s="5" t="s">
        <v>3751</v>
      </c>
      <c r="AE1459" s="5" t="s">
        <v>3752</v>
      </c>
      <c r="AF1459" s="5" t="str">
        <f aca="false">IF(AD1459&lt;AE1459,AD1459,AE1459)</f>
        <v>Barbarian Barrel, Golden Knight, Heal Spirit, Hunter, Ice Golem, Royal Ghost, Royal Hogs, Three Musketeers</v>
      </c>
      <c r="AG1459" s="5" t="str">
        <f aca="false">IF(AD1459&lt;AE1459,AE1459,AD1459)</f>
        <v>Bomb Tower, Dark Prince, Fire Spirit, Giant Snowball, Goblin Drill, Goblins, Poison, Skeleton Dragons</v>
      </c>
      <c r="AH1459" s="5" t="str">
        <f aca="false">IF(AD1459=AF1459,AA1459,IF(AA1459="Win","Loss",IF(AA1459="Loss","Win","Draw")))</f>
        <v>Win</v>
      </c>
      <c r="AI1459" s="5" t="s">
        <v>123</v>
      </c>
    </row>
    <row r="1460" customFormat="false" ht="16.5" hidden="false" customHeight="true" outlineLevel="0" collapsed="false">
      <c r="A1460" s="5" t="s">
        <v>3753</v>
      </c>
      <c r="B1460" s="5" t="n">
        <v>1</v>
      </c>
      <c r="C1460" s="5" t="s">
        <v>723</v>
      </c>
      <c r="D1460" s="5" t="s">
        <v>724</v>
      </c>
      <c r="E1460" s="6" t="s">
        <v>2427</v>
      </c>
      <c r="F1460" s="5" t="s">
        <v>2428</v>
      </c>
      <c r="G1460" s="5" t="s">
        <v>3754</v>
      </c>
      <c r="H1460" s="5" t="s">
        <v>81</v>
      </c>
      <c r="I1460" s="5" t="s">
        <v>200</v>
      </c>
      <c r="J1460" s="5" t="s">
        <v>91</v>
      </c>
      <c r="K1460" s="5" t="s">
        <v>132</v>
      </c>
      <c r="L1460" s="5" t="s">
        <v>365</v>
      </c>
      <c r="M1460" s="5" t="s">
        <v>93</v>
      </c>
      <c r="N1460" s="5" t="s">
        <v>174</v>
      </c>
      <c r="O1460" s="5" t="s">
        <v>90</v>
      </c>
      <c r="P1460" s="5" t="s">
        <v>94</v>
      </c>
      <c r="Q1460" s="5" t="s">
        <v>210</v>
      </c>
      <c r="R1460" s="5" t="s">
        <v>141</v>
      </c>
      <c r="S1460" s="5" t="s">
        <v>144</v>
      </c>
      <c r="T1460" s="5" t="s">
        <v>182</v>
      </c>
      <c r="U1460" s="5" t="s">
        <v>154</v>
      </c>
      <c r="V1460" s="5" t="s">
        <v>97</v>
      </c>
      <c r="W1460" s="5" t="s">
        <v>93</v>
      </c>
      <c r="X1460" s="5" t="s">
        <v>167</v>
      </c>
      <c r="Y1460" s="5" t="n">
        <v>1</v>
      </c>
      <c r="Z1460" s="5" t="n">
        <v>0</v>
      </c>
      <c r="AA1460" s="5" t="str">
        <f aca="false">IF(Y1460&gt;Z1460,"Win",IF(Y1460&lt;Z1460,"Loss","Draw"))</f>
        <v>Win</v>
      </c>
      <c r="AB1460" s="5" t="s">
        <v>98</v>
      </c>
      <c r="AC1460" s="5" t="s">
        <v>99</v>
      </c>
      <c r="AD1460" s="5" t="s">
        <v>488</v>
      </c>
      <c r="AE1460" s="5" t="s">
        <v>3755</v>
      </c>
      <c r="AF1460" s="5" t="str">
        <f aca="false">IF(AD1460&lt;AE1460,AD1460,AE1460)</f>
        <v>Barbarian Barrel, Electro Spirit, Fireball, Goblin Cage, Heal Spirit, Lumberjack, Phoenix, Royal Giant</v>
      </c>
      <c r="AG1460" s="5" t="str">
        <f aca="false">IF(AD1460&lt;AE1460,AE1460,AD1460)</f>
        <v>Electro Spirit, Hog Rider, Lightning, Magic Archer, Mega Knight, Skeletons, Tesla, The Log</v>
      </c>
      <c r="AH1460" s="5" t="str">
        <f aca="false">IF(AD1460=AF1460,AA1460,IF(AA1460="Win","Loss",IF(AA1460="Loss","Win","Draw")))</f>
        <v>Win</v>
      </c>
      <c r="AI1460" s="5" t="s">
        <v>102</v>
      </c>
    </row>
    <row r="1461" customFormat="false" ht="16.5" hidden="false" customHeight="true" outlineLevel="0" collapsed="false">
      <c r="A1461" s="5" t="s">
        <v>3753</v>
      </c>
      <c r="B1461" s="5" t="n">
        <v>2</v>
      </c>
      <c r="C1461" s="5" t="s">
        <v>723</v>
      </c>
      <c r="D1461" s="5" t="s">
        <v>724</v>
      </c>
      <c r="E1461" s="6" t="s">
        <v>2427</v>
      </c>
      <c r="F1461" s="5" t="s">
        <v>2428</v>
      </c>
      <c r="G1461" s="5" t="s">
        <v>3756</v>
      </c>
      <c r="H1461" s="5" t="s">
        <v>668</v>
      </c>
      <c r="I1461" s="5" t="s">
        <v>375</v>
      </c>
      <c r="J1461" s="5" t="s">
        <v>145</v>
      </c>
      <c r="K1461" s="5" t="s">
        <v>135</v>
      </c>
      <c r="L1461" s="5" t="s">
        <v>113</v>
      </c>
      <c r="M1461" s="5" t="s">
        <v>87</v>
      </c>
      <c r="N1461" s="5" t="s">
        <v>226</v>
      </c>
      <c r="O1461" s="5" t="s">
        <v>336</v>
      </c>
      <c r="P1461" s="5" t="s">
        <v>128</v>
      </c>
      <c r="Q1461" s="5" t="s">
        <v>114</v>
      </c>
      <c r="R1461" s="5" t="s">
        <v>115</v>
      </c>
      <c r="S1461" s="5" t="s">
        <v>116</v>
      </c>
      <c r="T1461" s="5" t="s">
        <v>117</v>
      </c>
      <c r="U1461" s="5" t="s">
        <v>94</v>
      </c>
      <c r="V1461" s="5" t="s">
        <v>118</v>
      </c>
      <c r="W1461" s="5" t="s">
        <v>119</v>
      </c>
      <c r="X1461" s="5" t="s">
        <v>91</v>
      </c>
      <c r="Y1461" s="5" t="n">
        <v>1</v>
      </c>
      <c r="Z1461" s="5" t="n">
        <v>0</v>
      </c>
      <c r="AA1461" s="5" t="str">
        <f aca="false">IF(Y1461&gt;Z1461,"Win",IF(Y1461&lt;Z1461,"Loss","Draw"))</f>
        <v>Win</v>
      </c>
      <c r="AB1461" s="5" t="s">
        <v>98</v>
      </c>
      <c r="AC1461" s="5" t="s">
        <v>99</v>
      </c>
      <c r="AD1461" s="5" t="s">
        <v>377</v>
      </c>
      <c r="AE1461" s="5" t="s">
        <v>185</v>
      </c>
      <c r="AF1461" s="5" t="str">
        <f aca="false">IF(AD1461&lt;AE1461,AD1461,AE1461)</f>
        <v>Balloon, Berserker, Bomb Tower, Executioner, Knight, Miner, Tornado, Zap</v>
      </c>
      <c r="AG1461" s="5" t="str">
        <f aca="false">IF(AD1461&lt;AE1461,AE1461,AD1461)</f>
        <v>Barbarian Barrel, Cannon Cart, Fireball, Goblins, Minions, Mortar, Rascals, Skeleton Barrel</v>
      </c>
      <c r="AH1461" s="5" t="str">
        <f aca="false">IF(AD1461=AF1461,AA1461,IF(AA1461="Win","Loss",IF(AA1461="Loss","Win","Draw")))</f>
        <v>Win</v>
      </c>
      <c r="AI1461" s="5" t="s">
        <v>102</v>
      </c>
    </row>
    <row r="1462" customFormat="false" ht="16.5" hidden="false" customHeight="true" outlineLevel="0" collapsed="false">
      <c r="A1462" s="5" t="s">
        <v>3753</v>
      </c>
      <c r="B1462" s="5" t="n">
        <v>3</v>
      </c>
      <c r="C1462" s="5" t="s">
        <v>723</v>
      </c>
      <c r="D1462" s="5" t="s">
        <v>724</v>
      </c>
      <c r="E1462" s="6" t="s">
        <v>2427</v>
      </c>
      <c r="F1462" s="5" t="s">
        <v>2428</v>
      </c>
      <c r="G1462" s="5" t="s">
        <v>3757</v>
      </c>
      <c r="H1462" s="5" t="s">
        <v>668</v>
      </c>
      <c r="I1462" s="5" t="s">
        <v>210</v>
      </c>
      <c r="J1462" s="5" t="s">
        <v>115</v>
      </c>
      <c r="K1462" s="5" t="s">
        <v>144</v>
      </c>
      <c r="L1462" s="5" t="s">
        <v>182</v>
      </c>
      <c r="M1462" s="5" t="s">
        <v>227</v>
      </c>
      <c r="N1462" s="5" t="s">
        <v>167</v>
      </c>
      <c r="O1462" s="5" t="s">
        <v>111</v>
      </c>
      <c r="P1462" s="5" t="s">
        <v>154</v>
      </c>
      <c r="Q1462" s="5" t="s">
        <v>168</v>
      </c>
      <c r="R1462" s="5" t="s">
        <v>181</v>
      </c>
      <c r="S1462" s="5" t="s">
        <v>92</v>
      </c>
      <c r="T1462" s="5" t="s">
        <v>227</v>
      </c>
      <c r="U1462" s="5" t="s">
        <v>245</v>
      </c>
      <c r="V1462" s="5" t="s">
        <v>174</v>
      </c>
      <c r="W1462" s="5" t="s">
        <v>183</v>
      </c>
      <c r="X1462" s="5" t="s">
        <v>112</v>
      </c>
      <c r="Y1462" s="5" t="n">
        <v>1</v>
      </c>
      <c r="Z1462" s="5" t="n">
        <v>0</v>
      </c>
      <c r="AA1462" s="5" t="str">
        <f aca="false">IF(Y1462&gt;Z1462,"Win",IF(Y1462&lt;Z1462,"Loss","Draw"))</f>
        <v>Win</v>
      </c>
      <c r="AB1462" s="5" t="s">
        <v>98</v>
      </c>
      <c r="AC1462" s="5" t="s">
        <v>99</v>
      </c>
      <c r="AD1462" s="5" t="s">
        <v>3758</v>
      </c>
      <c r="AE1462" s="5" t="s">
        <v>3759</v>
      </c>
      <c r="AF1462" s="5" t="str">
        <f aca="false">IF(AD1462&lt;AE1462,AD1462,AE1462)</f>
        <v>Arrows, Earthquake, Heal Spirit, Monk, Mother Witch, Royal Ghost, Royal Hogs, Three Musketeers</v>
      </c>
      <c r="AG1462" s="5" t="str">
        <f aca="false">IF(AD1462&lt;AE1462,AE1462,AD1462)</f>
        <v>Fire Spirit, Goblins, Hog Rider, Lightning, Mega Knight, Mother Witch, Tesla, The Log</v>
      </c>
      <c r="AH1462" s="5" t="str">
        <f aca="false">IF(AD1462=AF1462,AA1462,IF(AA1462="Win","Loss",IF(AA1462="Loss","Win","Draw")))</f>
        <v>Loss</v>
      </c>
      <c r="AI1462" s="5" t="s">
        <v>102</v>
      </c>
    </row>
    <row r="1463" customFormat="false" ht="16.5" hidden="false" customHeight="true" outlineLevel="0" collapsed="false">
      <c r="A1463" s="7" t="s">
        <v>3760</v>
      </c>
      <c r="B1463" s="7" t="n">
        <v>1</v>
      </c>
      <c r="C1463" s="7" t="s">
        <v>723</v>
      </c>
      <c r="D1463" s="7" t="s">
        <v>724</v>
      </c>
      <c r="E1463" s="8" t="s">
        <v>2427</v>
      </c>
      <c r="F1463" s="7" t="s">
        <v>2428</v>
      </c>
      <c r="G1463" s="7" t="s">
        <v>3761</v>
      </c>
      <c r="H1463" s="7" t="s">
        <v>668</v>
      </c>
      <c r="I1463" s="7" t="s">
        <v>84</v>
      </c>
      <c r="J1463" s="7" t="s">
        <v>141</v>
      </c>
      <c r="K1463" s="7" t="s">
        <v>107</v>
      </c>
      <c r="L1463" s="7" t="s">
        <v>144</v>
      </c>
      <c r="M1463" s="7" t="s">
        <v>128</v>
      </c>
      <c r="N1463" s="7" t="s">
        <v>88</v>
      </c>
      <c r="O1463" s="7" t="s">
        <v>111</v>
      </c>
      <c r="P1463" s="7" t="s">
        <v>97</v>
      </c>
      <c r="Q1463" s="7" t="s">
        <v>84</v>
      </c>
      <c r="R1463" s="7" t="s">
        <v>128</v>
      </c>
      <c r="S1463" s="7" t="s">
        <v>144</v>
      </c>
      <c r="T1463" s="7" t="s">
        <v>107</v>
      </c>
      <c r="U1463" s="7" t="s">
        <v>88</v>
      </c>
      <c r="V1463" s="7" t="s">
        <v>97</v>
      </c>
      <c r="W1463" s="7" t="s">
        <v>111</v>
      </c>
      <c r="X1463" s="7" t="s">
        <v>130</v>
      </c>
      <c r="Y1463" s="7" t="n">
        <v>1</v>
      </c>
      <c r="Z1463" s="7" t="n">
        <v>0</v>
      </c>
      <c r="AA1463" s="7" t="str">
        <f aca="false">IF(Y1463&gt;Z1463,"Win",IF(Y1463&lt;Z1463,"Loss","Draw"))</f>
        <v>Win</v>
      </c>
      <c r="AB1463" s="7" t="s">
        <v>99</v>
      </c>
      <c r="AC1463" s="7" t="s">
        <v>99</v>
      </c>
      <c r="AD1463" s="7" t="s">
        <v>832</v>
      </c>
      <c r="AE1463" s="7" t="s">
        <v>448</v>
      </c>
      <c r="AF1463" s="7" t="str">
        <f aca="false">IF(AD1463&lt;AE1463,AD1463,AE1463)</f>
        <v>Bomber, Fire Spirit, Giant Snowball, Goblin Drill, Knight, Poison, Skeletons, Tesla</v>
      </c>
      <c r="AG1463" s="7" t="str">
        <f aca="false">IF(AD1463&lt;AE1463,AE1463,AD1463)</f>
        <v>Fire Spirit, Giant Snowball, Goblin Drill, Knight, Magic Archer, Poison, Skeletons, Tesla</v>
      </c>
      <c r="AH1463" s="7" t="str">
        <f aca="false">IF(AD1463=AF1463,AA1463,IF(AA1463="Win","Loss",IF(AA1463="Loss","Win","Draw")))</f>
        <v>Loss</v>
      </c>
      <c r="AI1463" s="7" t="s">
        <v>102</v>
      </c>
    </row>
    <row r="1464" customFormat="false" ht="16.5" hidden="false" customHeight="true" outlineLevel="0" collapsed="false">
      <c r="A1464" s="7" t="s">
        <v>3760</v>
      </c>
      <c r="B1464" s="7" t="n">
        <v>2</v>
      </c>
      <c r="C1464" s="7" t="s">
        <v>723</v>
      </c>
      <c r="D1464" s="7" t="s">
        <v>724</v>
      </c>
      <c r="E1464" s="8" t="s">
        <v>2427</v>
      </c>
      <c r="F1464" s="7" t="s">
        <v>2428</v>
      </c>
      <c r="G1464" s="7" t="s">
        <v>3762</v>
      </c>
      <c r="H1464" s="7" t="s">
        <v>668</v>
      </c>
      <c r="I1464" s="7" t="s">
        <v>225</v>
      </c>
      <c r="J1464" s="7" t="s">
        <v>199</v>
      </c>
      <c r="K1464" s="7" t="s">
        <v>140</v>
      </c>
      <c r="L1464" s="7" t="s">
        <v>226</v>
      </c>
      <c r="M1464" s="7" t="s">
        <v>167</v>
      </c>
      <c r="N1464" s="7" t="s">
        <v>94</v>
      </c>
      <c r="O1464" s="7" t="s">
        <v>129</v>
      </c>
      <c r="P1464" s="7" t="s">
        <v>303</v>
      </c>
      <c r="Q1464" s="7" t="s">
        <v>375</v>
      </c>
      <c r="R1464" s="7" t="s">
        <v>145</v>
      </c>
      <c r="S1464" s="7" t="s">
        <v>135</v>
      </c>
      <c r="T1464" s="7" t="s">
        <v>146</v>
      </c>
      <c r="U1464" s="7" t="s">
        <v>327</v>
      </c>
      <c r="V1464" s="7" t="s">
        <v>226</v>
      </c>
      <c r="W1464" s="7" t="s">
        <v>336</v>
      </c>
      <c r="X1464" s="7" t="s">
        <v>149</v>
      </c>
      <c r="Y1464" s="7" t="n">
        <v>0</v>
      </c>
      <c r="Z1464" s="7" t="n">
        <v>1</v>
      </c>
      <c r="AA1464" s="7" t="str">
        <f aca="false">IF(Y1464&gt;Z1464,"Win",IF(Y1464&lt;Z1464,"Loss","Draw"))</f>
        <v>Loss</v>
      </c>
      <c r="AB1464" s="7" t="s">
        <v>99</v>
      </c>
      <c r="AC1464" s="7" t="s">
        <v>99</v>
      </c>
      <c r="AD1464" s="7" t="s">
        <v>3763</v>
      </c>
      <c r="AE1464" s="7" t="s">
        <v>450</v>
      </c>
      <c r="AF1464" s="7" t="str">
        <f aca="false">IF(AD1464&lt;AE1464,AD1464,AE1464)</f>
        <v>Balloon, Executioner, Giant Skeleton, Miner, Skeleton Dragons, Tombstone, Tornado, Zap</v>
      </c>
      <c r="AG1464" s="7" t="str">
        <f aca="false">IF(AD1464&lt;AE1464,AE1464,AD1464)</f>
        <v>Bats, Fireball, Golden Knight, Inferno Tower, Miner, Spear Goblins, The Log, Wall Breakers</v>
      </c>
      <c r="AH1464" s="7" t="str">
        <f aca="false">IF(AD1464=AF1464,AA1464,IF(AA1464="Win","Loss",IF(AA1464="Loss","Win","Draw")))</f>
        <v>Win</v>
      </c>
      <c r="AI1464" s="7" t="s">
        <v>102</v>
      </c>
    </row>
    <row r="1465" customFormat="false" ht="16.5" hidden="false" customHeight="true" outlineLevel="0" collapsed="false">
      <c r="A1465" s="7" t="s">
        <v>3760</v>
      </c>
      <c r="B1465" s="7" t="n">
        <v>3</v>
      </c>
      <c r="C1465" s="7" t="s">
        <v>723</v>
      </c>
      <c r="D1465" s="7" t="s">
        <v>724</v>
      </c>
      <c r="E1465" s="8" t="s">
        <v>2427</v>
      </c>
      <c r="F1465" s="7" t="s">
        <v>2428</v>
      </c>
      <c r="G1465" s="7" t="s">
        <v>3764</v>
      </c>
      <c r="H1465" s="7" t="s">
        <v>81</v>
      </c>
      <c r="I1465" s="7" t="s">
        <v>169</v>
      </c>
      <c r="J1465" s="7" t="s">
        <v>83</v>
      </c>
      <c r="K1465" s="7" t="s">
        <v>200</v>
      </c>
      <c r="L1465" s="7" t="s">
        <v>91</v>
      </c>
      <c r="M1465" s="7" t="s">
        <v>336</v>
      </c>
      <c r="N1465" s="7" t="s">
        <v>154</v>
      </c>
      <c r="O1465" s="7" t="s">
        <v>136</v>
      </c>
      <c r="P1465" s="7" t="s">
        <v>393</v>
      </c>
      <c r="Q1465" s="7" t="s">
        <v>142</v>
      </c>
      <c r="R1465" s="7" t="s">
        <v>141</v>
      </c>
      <c r="S1465" s="7" t="s">
        <v>140</v>
      </c>
      <c r="T1465" s="7" t="s">
        <v>167</v>
      </c>
      <c r="U1465" s="7" t="s">
        <v>170</v>
      </c>
      <c r="V1465" s="7" t="s">
        <v>287</v>
      </c>
      <c r="W1465" s="7" t="s">
        <v>143</v>
      </c>
      <c r="X1465" s="7" t="s">
        <v>93</v>
      </c>
      <c r="Y1465" s="7" t="n">
        <v>1</v>
      </c>
      <c r="Z1465" s="7" t="n">
        <v>0</v>
      </c>
      <c r="AA1465" s="7" t="str">
        <f aca="false">IF(Y1465&gt;Z1465,"Win",IF(Y1465&lt;Z1465,"Loss","Draw"))</f>
        <v>Win</v>
      </c>
      <c r="AB1465" s="7" t="s">
        <v>99</v>
      </c>
      <c r="AC1465" s="7" t="s">
        <v>99</v>
      </c>
      <c r="AD1465" s="7" t="s">
        <v>3765</v>
      </c>
      <c r="AE1465" s="7" t="s">
        <v>3766</v>
      </c>
      <c r="AF1465" s="7" t="str">
        <f aca="false">IF(AD1465&lt;AE1465,AD1465,AE1465)</f>
        <v>Baby Dragon, Barbarian Barrel, Dark Prince, Electro Wizard, Goblin Cage, Golem, Lightning, Tornado</v>
      </c>
      <c r="AG1465" s="7" t="str">
        <f aca="false">IF(AD1465&lt;AE1465,AE1465,AD1465)</f>
        <v>Cannon, Electro Spirit, Goblin Barrel, Ice Spirit, Magic Archer, The Log, Valkyrie, Wall Breakers</v>
      </c>
      <c r="AH1465" s="7" t="str">
        <f aca="false">IF(AD1465=AF1465,AA1465,IF(AA1465="Win","Loss",IF(AA1465="Loss","Win","Draw")))</f>
        <v>Win</v>
      </c>
      <c r="AI1465" s="7" t="s">
        <v>102</v>
      </c>
    </row>
    <row r="1466" customFormat="false" ht="16.5" hidden="false" customHeight="true" outlineLevel="0" collapsed="false">
      <c r="A1466" s="7" t="s">
        <v>3767</v>
      </c>
      <c r="B1466" s="7" t="n">
        <v>1</v>
      </c>
      <c r="C1466" s="7" t="s">
        <v>723</v>
      </c>
      <c r="D1466" s="7" t="s">
        <v>724</v>
      </c>
      <c r="E1466" s="8" t="s">
        <v>2427</v>
      </c>
      <c r="F1466" s="7" t="s">
        <v>2428</v>
      </c>
      <c r="G1466" s="7" t="s">
        <v>3768</v>
      </c>
      <c r="H1466" s="7" t="s">
        <v>668</v>
      </c>
      <c r="I1466" s="7" t="s">
        <v>168</v>
      </c>
      <c r="J1466" s="7" t="s">
        <v>141</v>
      </c>
      <c r="K1466" s="7" t="s">
        <v>144</v>
      </c>
      <c r="L1466" s="7" t="s">
        <v>91</v>
      </c>
      <c r="M1466" s="7" t="s">
        <v>83</v>
      </c>
      <c r="N1466" s="7" t="s">
        <v>154</v>
      </c>
      <c r="O1466" s="7" t="s">
        <v>93</v>
      </c>
      <c r="P1466" s="7" t="s">
        <v>97</v>
      </c>
      <c r="Q1466" s="7" t="s">
        <v>90</v>
      </c>
      <c r="R1466" s="7" t="s">
        <v>91</v>
      </c>
      <c r="S1466" s="7" t="s">
        <v>92</v>
      </c>
      <c r="T1466" s="7" t="s">
        <v>96</v>
      </c>
      <c r="U1466" s="7" t="s">
        <v>94</v>
      </c>
      <c r="V1466" s="7" t="s">
        <v>97</v>
      </c>
      <c r="W1466" s="7" t="s">
        <v>93</v>
      </c>
      <c r="X1466" s="7" t="s">
        <v>95</v>
      </c>
      <c r="Y1466" s="7" t="n">
        <v>1</v>
      </c>
      <c r="Z1466" s="7" t="n">
        <v>0</v>
      </c>
      <c r="AA1466" s="7" t="str">
        <f aca="false">IF(Y1466&gt;Z1466,"Win",IF(Y1466&lt;Z1466,"Loss","Draw"))</f>
        <v>Win</v>
      </c>
      <c r="AB1466" s="7" t="s">
        <v>99</v>
      </c>
      <c r="AC1466" s="7" t="s">
        <v>99</v>
      </c>
      <c r="AD1466" s="7" t="s">
        <v>3769</v>
      </c>
      <c r="AE1466" s="7" t="s">
        <v>101</v>
      </c>
      <c r="AF1466" s="7" t="str">
        <f aca="false">IF(AD1466&lt;AE1466,AD1466,AE1466)</f>
        <v>Barbarian Barrel, Dark Prince, Electro Spirit, Lightning, Magic Archer, Royal Hogs, Skeletons, Tesla</v>
      </c>
      <c r="AG1466" s="7" t="str">
        <f aca="false">IF(AD1466&lt;AE1466,AE1466,AD1466)</f>
        <v>Barbarian Barrel, Electro Spirit, Fireball, Fisherman, Hunter, Royal Ghost, Royal Giant, Skeletons</v>
      </c>
      <c r="AH1466" s="7" t="str">
        <f aca="false">IF(AD1466=AF1466,AA1466,IF(AA1466="Win","Loss",IF(AA1466="Loss","Win","Draw")))</f>
        <v>Win</v>
      </c>
      <c r="AI1466" s="7" t="s">
        <v>102</v>
      </c>
    </row>
    <row r="1467" customFormat="false" ht="16.5" hidden="false" customHeight="true" outlineLevel="0" collapsed="false">
      <c r="A1467" s="7" t="s">
        <v>3767</v>
      </c>
      <c r="B1467" s="7" t="n">
        <v>2</v>
      </c>
      <c r="C1467" s="7" t="s">
        <v>723</v>
      </c>
      <c r="D1467" s="7" t="s">
        <v>724</v>
      </c>
      <c r="E1467" s="8" t="s">
        <v>2427</v>
      </c>
      <c r="F1467" s="7" t="s">
        <v>2428</v>
      </c>
      <c r="G1467" s="7" t="s">
        <v>3770</v>
      </c>
      <c r="H1467" s="7" t="s">
        <v>668</v>
      </c>
      <c r="I1467" s="7" t="s">
        <v>239</v>
      </c>
      <c r="J1467" s="7" t="s">
        <v>180</v>
      </c>
      <c r="K1467" s="7" t="s">
        <v>132</v>
      </c>
      <c r="L1467" s="7" t="s">
        <v>257</v>
      </c>
      <c r="M1467" s="7" t="s">
        <v>112</v>
      </c>
      <c r="N1467" s="7" t="s">
        <v>202</v>
      </c>
      <c r="O1467" s="7" t="s">
        <v>227</v>
      </c>
      <c r="P1467" s="7" t="s">
        <v>327</v>
      </c>
      <c r="Q1467" s="7" t="s">
        <v>84</v>
      </c>
      <c r="R1467" s="7" t="s">
        <v>115</v>
      </c>
      <c r="S1467" s="7" t="s">
        <v>144</v>
      </c>
      <c r="T1467" s="7" t="s">
        <v>88</v>
      </c>
      <c r="U1467" s="7" t="s">
        <v>107</v>
      </c>
      <c r="V1467" s="7" t="s">
        <v>111</v>
      </c>
      <c r="W1467" s="7" t="s">
        <v>128</v>
      </c>
      <c r="X1467" s="7" t="s">
        <v>130</v>
      </c>
      <c r="Y1467" s="7" t="n">
        <v>1</v>
      </c>
      <c r="Z1467" s="7" t="n">
        <v>0</v>
      </c>
      <c r="AA1467" s="7" t="str">
        <f aca="false">IF(Y1467&gt;Z1467,"Win",IF(Y1467&lt;Z1467,"Loss","Draw"))</f>
        <v>Win</v>
      </c>
      <c r="AB1467" s="7" t="s">
        <v>99</v>
      </c>
      <c r="AC1467" s="7" t="s">
        <v>99</v>
      </c>
      <c r="AD1467" s="7" t="s">
        <v>1264</v>
      </c>
      <c r="AE1467" s="7" t="s">
        <v>3771</v>
      </c>
      <c r="AF1467" s="7" t="str">
        <f aca="false">IF(AD1467&lt;AE1467,AD1467,AE1467)</f>
        <v>Arrows, Battle Ram, Giant Skeleton, Lumberjack, Mother Witch, Vines, Wizard, Zappies</v>
      </c>
      <c r="AG1467" s="7" t="str">
        <f aca="false">IF(AD1467&lt;AE1467,AE1467,AD1467)</f>
        <v>Bomber, Fire Spirit, Giant Snowball, Goblin Drill, Goblins, Knight, Poison, Tesla</v>
      </c>
      <c r="AH1467" s="7" t="str">
        <f aca="false">IF(AD1467=AF1467,AA1467,IF(AA1467="Win","Loss",IF(AA1467="Loss","Win","Draw")))</f>
        <v>Win</v>
      </c>
      <c r="AI1467" s="7" t="s">
        <v>102</v>
      </c>
    </row>
    <row r="1468" customFormat="false" ht="16.5" hidden="false" customHeight="true" outlineLevel="0" collapsed="false">
      <c r="A1468" s="7" t="s">
        <v>3767</v>
      </c>
      <c r="B1468" s="7" t="n">
        <v>3</v>
      </c>
      <c r="C1468" s="7" t="s">
        <v>723</v>
      </c>
      <c r="D1468" s="7" t="s">
        <v>724</v>
      </c>
      <c r="E1468" s="8" t="s">
        <v>2427</v>
      </c>
      <c r="F1468" s="7" t="s">
        <v>2428</v>
      </c>
      <c r="G1468" s="7" t="s">
        <v>3772</v>
      </c>
      <c r="H1468" s="7" t="s">
        <v>668</v>
      </c>
      <c r="I1468" s="7" t="s">
        <v>375</v>
      </c>
      <c r="J1468" s="7" t="s">
        <v>145</v>
      </c>
      <c r="K1468" s="7" t="s">
        <v>287</v>
      </c>
      <c r="L1468" s="7" t="s">
        <v>135</v>
      </c>
      <c r="M1468" s="7" t="s">
        <v>336</v>
      </c>
      <c r="N1468" s="7" t="s">
        <v>226</v>
      </c>
      <c r="O1468" s="7" t="s">
        <v>113</v>
      </c>
      <c r="P1468" s="7" t="s">
        <v>87</v>
      </c>
      <c r="Q1468" s="7" t="s">
        <v>170</v>
      </c>
      <c r="R1468" s="7" t="s">
        <v>141</v>
      </c>
      <c r="S1468" s="7" t="s">
        <v>143</v>
      </c>
      <c r="T1468" s="7" t="s">
        <v>109</v>
      </c>
      <c r="U1468" s="7" t="s">
        <v>167</v>
      </c>
      <c r="V1468" s="7" t="s">
        <v>154</v>
      </c>
      <c r="W1468" s="7" t="s">
        <v>182</v>
      </c>
      <c r="X1468" s="7" t="s">
        <v>87</v>
      </c>
      <c r="Y1468" s="7" t="n">
        <v>0</v>
      </c>
      <c r="Z1468" s="7" t="n">
        <v>1</v>
      </c>
      <c r="AA1468" s="7" t="str">
        <f aca="false">IF(Y1468&gt;Z1468,"Win",IF(Y1468&lt;Z1468,"Loss","Draw"))</f>
        <v>Loss</v>
      </c>
      <c r="AB1468" s="7" t="s">
        <v>99</v>
      </c>
      <c r="AC1468" s="7" t="s">
        <v>99</v>
      </c>
      <c r="AD1468" s="7" t="s">
        <v>3773</v>
      </c>
      <c r="AE1468" s="7" t="s">
        <v>1824</v>
      </c>
      <c r="AF1468" s="7" t="str">
        <f aca="false">IF(AD1468&lt;AE1468,AD1468,AE1468)</f>
        <v>Balloon, Berserker, Bomb Tower, Executioner, Miner, Tornado, Valkyrie, Zap</v>
      </c>
      <c r="AG1468" s="7" t="str">
        <f aca="false">IF(AD1468&lt;AE1468,AE1468,AD1468)</f>
        <v>Berserker, Cannon, Hog Rider, Ice Spirit, Lightning, Magic Archer, Ronin, The Log</v>
      </c>
      <c r="AH1468" s="7" t="str">
        <f aca="false">IF(AD1468=AF1468,AA1468,IF(AA1468="Win","Loss",IF(AA1468="Loss","Win","Draw")))</f>
        <v>Loss</v>
      </c>
      <c r="AI1468" s="7" t="s">
        <v>102</v>
      </c>
    </row>
    <row r="1469" customFormat="false" ht="16.5" hidden="false" customHeight="true" outlineLevel="0" collapsed="false">
      <c r="A1469" s="7" t="s">
        <v>3774</v>
      </c>
      <c r="B1469" s="7" t="n">
        <v>1</v>
      </c>
      <c r="C1469" s="7" t="s">
        <v>723</v>
      </c>
      <c r="D1469" s="7" t="s">
        <v>724</v>
      </c>
      <c r="E1469" s="8" t="s">
        <v>2427</v>
      </c>
      <c r="F1469" s="7" t="s">
        <v>2428</v>
      </c>
      <c r="G1469" s="7" t="s">
        <v>3775</v>
      </c>
      <c r="H1469" s="7" t="s">
        <v>668</v>
      </c>
      <c r="I1469" s="7" t="s">
        <v>82</v>
      </c>
      <c r="J1469" s="7" t="s">
        <v>128</v>
      </c>
      <c r="K1469" s="7" t="s">
        <v>144</v>
      </c>
      <c r="L1469" s="7" t="s">
        <v>166</v>
      </c>
      <c r="M1469" s="7" t="s">
        <v>94</v>
      </c>
      <c r="N1469" s="7" t="s">
        <v>97</v>
      </c>
      <c r="O1469" s="7" t="s">
        <v>93</v>
      </c>
      <c r="P1469" s="7" t="s">
        <v>167</v>
      </c>
      <c r="Q1469" s="7" t="s">
        <v>116</v>
      </c>
      <c r="R1469" s="7" t="s">
        <v>115</v>
      </c>
      <c r="S1469" s="7" t="s">
        <v>114</v>
      </c>
      <c r="T1469" s="7" t="s">
        <v>119</v>
      </c>
      <c r="U1469" s="7" t="s">
        <v>94</v>
      </c>
      <c r="V1469" s="7" t="s">
        <v>117</v>
      </c>
      <c r="W1469" s="7" t="s">
        <v>93</v>
      </c>
      <c r="X1469" s="7" t="s">
        <v>118</v>
      </c>
      <c r="Y1469" s="7" t="n">
        <v>1</v>
      </c>
      <c r="Z1469" s="7" t="n">
        <v>0</v>
      </c>
      <c r="AA1469" s="7" t="str">
        <f aca="false">IF(Y1469&gt;Z1469,"Win",IF(Y1469&lt;Z1469,"Loss","Draw"))</f>
        <v>Win</v>
      </c>
      <c r="AB1469" s="7" t="s">
        <v>99</v>
      </c>
      <c r="AC1469" s="7" t="s">
        <v>99</v>
      </c>
      <c r="AD1469" s="7" t="s">
        <v>171</v>
      </c>
      <c r="AE1469" s="7" t="s">
        <v>307</v>
      </c>
      <c r="AF1469" s="7" t="str">
        <f aca="false">IF(AD1469&lt;AE1469,AD1469,AE1469)</f>
        <v>Archers, Electro Spirit, Fireball, Knight, Skeletons, Tesla, The Log, X-Bow</v>
      </c>
      <c r="AG1469" s="7" t="str">
        <f aca="false">IF(AD1469&lt;AE1469,AE1469,AD1469)</f>
        <v>Cannon Cart, Electro Spirit, Fireball, Goblins, Minions, Mortar, Rascals, Skeleton Barrel</v>
      </c>
      <c r="AH1469" s="7" t="str">
        <f aca="false">IF(AD1469=AF1469,AA1469,IF(AA1469="Win","Loss",IF(AA1469="Loss","Win","Draw")))</f>
        <v>Win</v>
      </c>
      <c r="AI1469" s="7" t="s">
        <v>102</v>
      </c>
    </row>
    <row r="1470" customFormat="false" ht="16.5" hidden="false" customHeight="true" outlineLevel="0" collapsed="false">
      <c r="A1470" s="7" t="s">
        <v>3774</v>
      </c>
      <c r="B1470" s="7" t="n">
        <v>2</v>
      </c>
      <c r="C1470" s="7" t="s">
        <v>723</v>
      </c>
      <c r="D1470" s="7" t="s">
        <v>724</v>
      </c>
      <c r="E1470" s="8" t="s">
        <v>2427</v>
      </c>
      <c r="F1470" s="7" t="s">
        <v>2428</v>
      </c>
      <c r="G1470" s="7" t="s">
        <v>3776</v>
      </c>
      <c r="H1470" s="7" t="s">
        <v>668</v>
      </c>
      <c r="I1470" s="7" t="s">
        <v>271</v>
      </c>
      <c r="J1470" s="7" t="s">
        <v>181</v>
      </c>
      <c r="K1470" s="7" t="s">
        <v>90</v>
      </c>
      <c r="L1470" s="7" t="s">
        <v>155</v>
      </c>
      <c r="M1470" s="7" t="s">
        <v>112</v>
      </c>
      <c r="N1470" s="7" t="s">
        <v>146</v>
      </c>
      <c r="O1470" s="7" t="s">
        <v>149</v>
      </c>
      <c r="P1470" s="7" t="s">
        <v>95</v>
      </c>
      <c r="Q1470" s="7" t="s">
        <v>375</v>
      </c>
      <c r="R1470" s="7" t="s">
        <v>145</v>
      </c>
      <c r="S1470" s="7" t="s">
        <v>135</v>
      </c>
      <c r="T1470" s="7" t="s">
        <v>146</v>
      </c>
      <c r="U1470" s="7" t="s">
        <v>327</v>
      </c>
      <c r="V1470" s="7" t="s">
        <v>226</v>
      </c>
      <c r="W1470" s="7" t="s">
        <v>336</v>
      </c>
      <c r="X1470" s="7" t="s">
        <v>149</v>
      </c>
      <c r="Y1470" s="7" t="n">
        <v>0</v>
      </c>
      <c r="Z1470" s="7" t="n">
        <v>1</v>
      </c>
      <c r="AA1470" s="7" t="str">
        <f aca="false">IF(Y1470&gt;Z1470,"Win",IF(Y1470&lt;Z1470,"Loss","Draw"))</f>
        <v>Loss</v>
      </c>
      <c r="AB1470" s="7" t="s">
        <v>99</v>
      </c>
      <c r="AC1470" s="7" t="s">
        <v>99</v>
      </c>
      <c r="AD1470" s="7" t="s">
        <v>3777</v>
      </c>
      <c r="AE1470" s="7" t="s">
        <v>450</v>
      </c>
      <c r="AF1470" s="7" t="str">
        <f aca="false">IF(AD1470&lt;AE1470,AD1470,AE1470)</f>
        <v>Arrows, Firecracker, Fisherman, Monk, Rage, Royal Giant, Skeleton Dragons, Tombstone</v>
      </c>
      <c r="AG1470" s="7" t="str">
        <f aca="false">IF(AD1470&lt;AE1470,AE1470,AD1470)</f>
        <v>Balloon, Executioner, Giant Skeleton, Miner, Skeleton Dragons, Tombstone, Tornado, Zap</v>
      </c>
      <c r="AH1470" s="7" t="str">
        <f aca="false">IF(AD1470=AF1470,AA1470,IF(AA1470="Win","Loss",IF(AA1470="Loss","Win","Draw")))</f>
        <v>Loss</v>
      </c>
      <c r="AI1470" s="7" t="s">
        <v>102</v>
      </c>
    </row>
    <row r="1471" customFormat="false" ht="16.5" hidden="false" customHeight="true" outlineLevel="0" collapsed="false">
      <c r="A1471" s="7" t="s">
        <v>3774</v>
      </c>
      <c r="B1471" s="7" t="n">
        <v>3</v>
      </c>
      <c r="C1471" s="7" t="s">
        <v>723</v>
      </c>
      <c r="D1471" s="7" t="s">
        <v>724</v>
      </c>
      <c r="E1471" s="8" t="s">
        <v>2427</v>
      </c>
      <c r="F1471" s="7" t="s">
        <v>2428</v>
      </c>
      <c r="G1471" s="7" t="s">
        <v>3778</v>
      </c>
      <c r="H1471" s="7" t="s">
        <v>668</v>
      </c>
      <c r="I1471" s="7" t="s">
        <v>84</v>
      </c>
      <c r="J1471" s="7" t="s">
        <v>199</v>
      </c>
      <c r="K1471" s="7" t="s">
        <v>107</v>
      </c>
      <c r="L1471" s="7" t="s">
        <v>88</v>
      </c>
      <c r="M1471" s="7" t="s">
        <v>130</v>
      </c>
      <c r="N1471" s="7" t="s">
        <v>170</v>
      </c>
      <c r="O1471" s="7" t="s">
        <v>111</v>
      </c>
      <c r="P1471" s="7" t="s">
        <v>115</v>
      </c>
      <c r="Q1471" s="7" t="s">
        <v>142</v>
      </c>
      <c r="R1471" s="7" t="s">
        <v>232</v>
      </c>
      <c r="S1471" s="7" t="s">
        <v>176</v>
      </c>
      <c r="T1471" s="7" t="s">
        <v>144</v>
      </c>
      <c r="U1471" s="7" t="s">
        <v>120</v>
      </c>
      <c r="V1471" s="7" t="s">
        <v>97</v>
      </c>
      <c r="W1471" s="7" t="s">
        <v>111</v>
      </c>
      <c r="X1471" s="7" t="s">
        <v>143</v>
      </c>
      <c r="Y1471" s="7" t="n">
        <v>0</v>
      </c>
      <c r="Z1471" s="7" t="n">
        <v>1</v>
      </c>
      <c r="AA1471" s="7" t="str">
        <f aca="false">IF(Y1471&gt;Z1471,"Win",IF(Y1471&lt;Z1471,"Loss","Draw"))</f>
        <v>Loss</v>
      </c>
      <c r="AB1471" s="7" t="s">
        <v>99</v>
      </c>
      <c r="AC1471" s="7" t="s">
        <v>99</v>
      </c>
      <c r="AD1471" s="7" t="s">
        <v>2430</v>
      </c>
      <c r="AE1471" s="7" t="s">
        <v>3779</v>
      </c>
      <c r="AF1471" s="7" t="str">
        <f aca="false">IF(AD1471&lt;AE1471,AD1471,AE1471)</f>
        <v>Bomber, Cannon, Fire Spirit, Giant Snowball, Goblin Drill, Goblins, Golden Knight, Poison</v>
      </c>
      <c r="AG1471" s="7" t="str">
        <f aca="false">IF(AD1471&lt;AE1471,AE1471,AD1471)</f>
        <v>Dart Goblin, Fire Spirit, Goblin Barrel, Ice Spirit, Mighty Miner, Royal Delivery, Skeletons, Tesla</v>
      </c>
      <c r="AH1471" s="7" t="str">
        <f aca="false">IF(AD1471=AF1471,AA1471,IF(AA1471="Win","Loss",IF(AA1471="Loss","Win","Draw")))</f>
        <v>Loss</v>
      </c>
      <c r="AI1471" s="7" t="s">
        <v>102</v>
      </c>
    </row>
    <row r="1472" customFormat="false" ht="15" hidden="false" customHeight="true" outlineLevel="0" collapsed="false">
      <c r="A1472" s="5" t="s">
        <v>3780</v>
      </c>
      <c r="B1472" s="5" t="n">
        <v>1</v>
      </c>
      <c r="C1472" s="5" t="s">
        <v>723</v>
      </c>
      <c r="D1472" s="5" t="s">
        <v>724</v>
      </c>
      <c r="E1472" s="5" t="s">
        <v>1193</v>
      </c>
      <c r="F1472" s="5" t="s">
        <v>1194</v>
      </c>
      <c r="G1472" s="5" t="s">
        <v>3781</v>
      </c>
      <c r="H1472" s="5" t="s">
        <v>81</v>
      </c>
      <c r="I1472" s="5" t="s">
        <v>90</v>
      </c>
      <c r="J1472" s="5" t="s">
        <v>91</v>
      </c>
      <c r="K1472" s="5" t="s">
        <v>92</v>
      </c>
      <c r="L1472" s="5" t="s">
        <v>96</v>
      </c>
      <c r="M1472" s="5" t="s">
        <v>95</v>
      </c>
      <c r="N1472" s="5" t="s">
        <v>94</v>
      </c>
      <c r="O1472" s="5" t="s">
        <v>97</v>
      </c>
      <c r="P1472" s="5" t="s">
        <v>93</v>
      </c>
      <c r="Q1472" s="5" t="s">
        <v>132</v>
      </c>
      <c r="R1472" s="5" t="s">
        <v>91</v>
      </c>
      <c r="S1472" s="5" t="s">
        <v>200</v>
      </c>
      <c r="T1472" s="5" t="s">
        <v>90</v>
      </c>
      <c r="U1472" s="5" t="s">
        <v>365</v>
      </c>
      <c r="V1472" s="5" t="s">
        <v>94</v>
      </c>
      <c r="W1472" s="5" t="s">
        <v>174</v>
      </c>
      <c r="X1472" s="5" t="s">
        <v>93</v>
      </c>
      <c r="Y1472" s="5" t="n">
        <v>0</v>
      </c>
      <c r="Z1472" s="5" t="n">
        <v>1</v>
      </c>
      <c r="AA1472" s="5" t="str">
        <f aca="false">IF(Y1472&gt;Z1472,"Win",IF(Y1472&lt;Z1472,"Loss","Draw"))</f>
        <v>Loss</v>
      </c>
      <c r="AB1472" s="5" t="s">
        <v>98</v>
      </c>
      <c r="AC1472" s="5" t="s">
        <v>99</v>
      </c>
      <c r="AD1472" s="5" t="s">
        <v>101</v>
      </c>
      <c r="AE1472" s="5" t="s">
        <v>488</v>
      </c>
      <c r="AF1472" s="5" t="str">
        <f aca="false">IF(AD1472&lt;AE1472,AD1472,AE1472)</f>
        <v>Barbarian Barrel, Electro Spirit, Fireball, Fisherman, Hunter, Royal Ghost, Royal Giant, Skeletons</v>
      </c>
      <c r="AG1472" s="5" t="str">
        <f aca="false">IF(AD1472&lt;AE1472,AE1472,AD1472)</f>
        <v>Barbarian Barrel, Electro Spirit, Fireball, Goblin Cage, Heal Spirit, Lumberjack, Phoenix, Royal Giant</v>
      </c>
      <c r="AH1472" s="5" t="str">
        <f aca="false">IF(AD1472=AF1472,AA1472,IF(AA1472="Win","Loss",IF(AA1472="Loss","Win","Draw")))</f>
        <v>Loss</v>
      </c>
      <c r="AI1472" s="5" t="s">
        <v>102</v>
      </c>
    </row>
    <row r="1473" customFormat="false" ht="15" hidden="false" customHeight="true" outlineLevel="0" collapsed="false">
      <c r="A1473" s="5" t="s">
        <v>3780</v>
      </c>
      <c r="B1473" s="5" t="n">
        <v>2</v>
      </c>
      <c r="C1473" s="5" t="s">
        <v>723</v>
      </c>
      <c r="D1473" s="5" t="s">
        <v>724</v>
      </c>
      <c r="E1473" s="5" t="s">
        <v>1193</v>
      </c>
      <c r="F1473" s="5" t="s">
        <v>1194</v>
      </c>
      <c r="G1473" s="5" t="s">
        <v>3782</v>
      </c>
      <c r="H1473" s="5" t="s">
        <v>81</v>
      </c>
      <c r="I1473" s="5" t="s">
        <v>210</v>
      </c>
      <c r="J1473" s="5" t="s">
        <v>141</v>
      </c>
      <c r="K1473" s="5" t="s">
        <v>144</v>
      </c>
      <c r="L1473" s="5" t="s">
        <v>88</v>
      </c>
      <c r="M1473" s="5" t="s">
        <v>111</v>
      </c>
      <c r="N1473" s="5" t="s">
        <v>87</v>
      </c>
      <c r="O1473" s="5" t="s">
        <v>167</v>
      </c>
      <c r="P1473" s="5" t="s">
        <v>226</v>
      </c>
      <c r="Q1473" s="5" t="s">
        <v>140</v>
      </c>
      <c r="R1473" s="5" t="s">
        <v>141</v>
      </c>
      <c r="S1473" s="5" t="s">
        <v>142</v>
      </c>
      <c r="T1473" s="5" t="s">
        <v>144</v>
      </c>
      <c r="U1473" s="5" t="s">
        <v>120</v>
      </c>
      <c r="V1473" s="5" t="s">
        <v>111</v>
      </c>
      <c r="W1473" s="5" t="s">
        <v>143</v>
      </c>
      <c r="X1473" s="5" t="s">
        <v>87</v>
      </c>
      <c r="Y1473" s="5" t="n">
        <v>0</v>
      </c>
      <c r="Z1473" s="5" t="n">
        <v>1</v>
      </c>
      <c r="AA1473" s="5" t="str">
        <f aca="false">IF(Y1473&gt;Z1473,"Win",IF(Y1473&lt;Z1473,"Loss","Draw"))</f>
        <v>Loss</v>
      </c>
      <c r="AB1473" s="5" t="s">
        <v>98</v>
      </c>
      <c r="AC1473" s="5" t="s">
        <v>99</v>
      </c>
      <c r="AD1473" s="5" t="s">
        <v>3783</v>
      </c>
      <c r="AE1473" s="5" t="s">
        <v>150</v>
      </c>
      <c r="AF1473" s="5" t="str">
        <f aca="false">IF(AD1473&lt;AE1473,AD1473,AE1473)</f>
        <v>Berserker, Fire Spirit, Goblin Barrel, Ice Spirit, Magic Archer, Royal Delivery, Tesla, Wall Breakers</v>
      </c>
      <c r="AG1473" s="5" t="str">
        <f aca="false">IF(AD1473&lt;AE1473,AE1473,AD1473)</f>
        <v>Berserker, Fire Spirit, Magic Archer, Mega Knight, Miner, Poison, Tesla, The Log</v>
      </c>
      <c r="AH1473" s="5" t="str">
        <f aca="false">IF(AD1473=AF1473,AA1473,IF(AA1473="Win","Loss",IF(AA1473="Loss","Win","Draw")))</f>
        <v>Win</v>
      </c>
      <c r="AI1473" s="5" t="s">
        <v>102</v>
      </c>
    </row>
    <row r="1474" customFormat="false" ht="15" hidden="false" customHeight="true" outlineLevel="0" collapsed="false">
      <c r="A1474" s="5" t="s">
        <v>3780</v>
      </c>
      <c r="B1474" s="5" t="n">
        <v>3</v>
      </c>
      <c r="C1474" s="5" t="s">
        <v>723</v>
      </c>
      <c r="D1474" s="5" t="s">
        <v>724</v>
      </c>
      <c r="E1474" s="5" t="s">
        <v>1193</v>
      </c>
      <c r="F1474" s="5" t="s">
        <v>1194</v>
      </c>
      <c r="G1474" s="5" t="s">
        <v>3784</v>
      </c>
      <c r="H1474" s="5" t="s">
        <v>81</v>
      </c>
      <c r="I1474" s="5" t="s">
        <v>82</v>
      </c>
      <c r="J1474" s="5" t="s">
        <v>83</v>
      </c>
      <c r="K1474" s="5" t="s">
        <v>168</v>
      </c>
      <c r="L1474" s="5" t="s">
        <v>146</v>
      </c>
      <c r="M1474" s="5" t="s">
        <v>143</v>
      </c>
      <c r="N1474" s="5" t="s">
        <v>154</v>
      </c>
      <c r="O1474" s="5" t="s">
        <v>170</v>
      </c>
      <c r="P1474" s="5" t="s">
        <v>120</v>
      </c>
      <c r="Q1474" s="5" t="s">
        <v>82</v>
      </c>
      <c r="R1474" s="5" t="s">
        <v>181</v>
      </c>
      <c r="S1474" s="5" t="s">
        <v>168</v>
      </c>
      <c r="T1474" s="5" t="s">
        <v>89</v>
      </c>
      <c r="U1474" s="5" t="s">
        <v>167</v>
      </c>
      <c r="V1474" s="5" t="s">
        <v>154</v>
      </c>
      <c r="W1474" s="5" t="s">
        <v>146</v>
      </c>
      <c r="X1474" s="5" t="s">
        <v>97</v>
      </c>
      <c r="Y1474" s="5" t="n">
        <v>0</v>
      </c>
      <c r="Z1474" s="5" t="n">
        <v>1</v>
      </c>
      <c r="AA1474" s="5" t="str">
        <f aca="false">IF(Y1474&gt;Z1474,"Win",IF(Y1474&lt;Z1474,"Loss","Draw"))</f>
        <v>Loss</v>
      </c>
      <c r="AB1474" s="5" t="s">
        <v>98</v>
      </c>
      <c r="AC1474" s="5" t="s">
        <v>99</v>
      </c>
      <c r="AD1474" s="5" t="s">
        <v>3785</v>
      </c>
      <c r="AE1474" s="5" t="s">
        <v>3502</v>
      </c>
      <c r="AF1474" s="5" t="str">
        <f aca="false">IF(AD1474&lt;AE1474,AD1474,AE1474)</f>
        <v>Archers, Cannon, Dark Prince, Ice Spirit, Lightning, Royal Delivery, Royal Hogs, Skeleton Dragons</v>
      </c>
      <c r="AG1474" s="5" t="str">
        <f aca="false">IF(AD1474&lt;AE1474,AE1474,AD1474)</f>
        <v>Archers, Goblin Hut, Lightning, Monk, Royal Hogs, Skeleton Dragons, Skeletons, The Log</v>
      </c>
      <c r="AH1474" s="5" t="str">
        <f aca="false">IF(AD1474=AF1474,AA1474,IF(AA1474="Win","Loss",IF(AA1474="Loss","Win","Draw")))</f>
        <v>Loss</v>
      </c>
      <c r="AI1474" s="5" t="s">
        <v>102</v>
      </c>
    </row>
    <row r="1475" customFormat="false" ht="15" hidden="false" customHeight="true" outlineLevel="0" collapsed="false">
      <c r="A1475" s="7" t="s">
        <v>3786</v>
      </c>
      <c r="B1475" s="7" t="n">
        <v>1</v>
      </c>
      <c r="C1475" s="7" t="s">
        <v>723</v>
      </c>
      <c r="D1475" s="7" t="s">
        <v>724</v>
      </c>
      <c r="E1475" s="7" t="s">
        <v>1193</v>
      </c>
      <c r="F1475" s="7" t="s">
        <v>1194</v>
      </c>
      <c r="G1475" s="7" t="s">
        <v>3787</v>
      </c>
      <c r="H1475" s="7" t="s">
        <v>81</v>
      </c>
      <c r="I1475" s="7" t="s">
        <v>114</v>
      </c>
      <c r="J1475" s="7" t="s">
        <v>115</v>
      </c>
      <c r="K1475" s="7" t="s">
        <v>116</v>
      </c>
      <c r="L1475" s="7" t="s">
        <v>119</v>
      </c>
      <c r="M1475" s="7" t="s">
        <v>94</v>
      </c>
      <c r="N1475" s="7" t="s">
        <v>117</v>
      </c>
      <c r="O1475" s="7" t="s">
        <v>118</v>
      </c>
      <c r="P1475" s="7" t="s">
        <v>93</v>
      </c>
      <c r="Q1475" s="7" t="s">
        <v>116</v>
      </c>
      <c r="R1475" s="7" t="s">
        <v>153</v>
      </c>
      <c r="S1475" s="7" t="s">
        <v>92</v>
      </c>
      <c r="T1475" s="7" t="s">
        <v>119</v>
      </c>
      <c r="U1475" s="7" t="s">
        <v>154</v>
      </c>
      <c r="V1475" s="7" t="s">
        <v>117</v>
      </c>
      <c r="W1475" s="7" t="s">
        <v>97</v>
      </c>
      <c r="X1475" s="7" t="s">
        <v>91</v>
      </c>
      <c r="Y1475" s="7" t="n">
        <v>1</v>
      </c>
      <c r="Z1475" s="7" t="n">
        <v>0</v>
      </c>
      <c r="AA1475" s="7" t="str">
        <f aca="false">IF(Y1475&gt;Z1475,"Win",IF(Y1475&lt;Z1475,"Loss","Draw"))</f>
        <v>Win</v>
      </c>
      <c r="AB1475" s="7" t="s">
        <v>99</v>
      </c>
      <c r="AC1475" s="7" t="s">
        <v>99</v>
      </c>
      <c r="AD1475" s="7" t="s">
        <v>307</v>
      </c>
      <c r="AE1475" s="7" t="s">
        <v>160</v>
      </c>
      <c r="AF1475" s="7" t="str">
        <f aca="false">IF(AD1475&lt;AE1475,AD1475,AE1475)</f>
        <v>Barbarian Barrel, Cannon Cart, Goblinstein, Lightning, Minions, Mortar, Royal Ghost, Skeletons</v>
      </c>
      <c r="AG1475" s="7" t="str">
        <f aca="false">IF(AD1475&lt;AE1475,AE1475,AD1475)</f>
        <v>Cannon Cart, Electro Spirit, Fireball, Goblins, Minions, Mortar, Rascals, Skeleton Barrel</v>
      </c>
      <c r="AH1475" s="7" t="str">
        <f aca="false">IF(AD1475=AF1475,AA1475,IF(AA1475="Win","Loss",IF(AA1475="Loss","Win","Draw")))</f>
        <v>Loss</v>
      </c>
      <c r="AI1475" s="7" t="s">
        <v>102</v>
      </c>
    </row>
    <row r="1476" customFormat="false" ht="15" hidden="false" customHeight="true" outlineLevel="0" collapsed="false">
      <c r="A1476" s="7" t="s">
        <v>3786</v>
      </c>
      <c r="B1476" s="7" t="n">
        <v>2</v>
      </c>
      <c r="C1476" s="7" t="s">
        <v>723</v>
      </c>
      <c r="D1476" s="7" t="s">
        <v>724</v>
      </c>
      <c r="E1476" s="7" t="s">
        <v>1193</v>
      </c>
      <c r="F1476" s="7" t="s">
        <v>1194</v>
      </c>
      <c r="G1476" s="7" t="s">
        <v>3788</v>
      </c>
      <c r="H1476" s="7" t="s">
        <v>81</v>
      </c>
      <c r="I1476" s="7" t="s">
        <v>144</v>
      </c>
      <c r="J1476" s="7" t="s">
        <v>91</v>
      </c>
      <c r="K1476" s="7" t="s">
        <v>293</v>
      </c>
      <c r="L1476" s="7" t="s">
        <v>88</v>
      </c>
      <c r="M1476" s="7" t="s">
        <v>85</v>
      </c>
      <c r="N1476" s="7" t="s">
        <v>97</v>
      </c>
      <c r="O1476" s="7" t="s">
        <v>143</v>
      </c>
      <c r="P1476" s="7" t="s">
        <v>128</v>
      </c>
      <c r="Q1476" s="7" t="s">
        <v>200</v>
      </c>
      <c r="R1476" s="7" t="s">
        <v>83</v>
      </c>
      <c r="S1476" s="7" t="s">
        <v>90</v>
      </c>
      <c r="T1476" s="7" t="s">
        <v>94</v>
      </c>
      <c r="U1476" s="7" t="s">
        <v>167</v>
      </c>
      <c r="V1476" s="7" t="s">
        <v>174</v>
      </c>
      <c r="W1476" s="7" t="s">
        <v>93</v>
      </c>
      <c r="X1476" s="7" t="s">
        <v>365</v>
      </c>
      <c r="Y1476" s="7" t="n">
        <v>1</v>
      </c>
      <c r="Z1476" s="7" t="n">
        <v>0</v>
      </c>
      <c r="AA1476" s="7" t="str">
        <f aca="false">IF(Y1476&gt;Z1476,"Win",IF(Y1476&lt;Z1476,"Loss","Draw"))</f>
        <v>Win</v>
      </c>
      <c r="AB1476" s="7" t="s">
        <v>99</v>
      </c>
      <c r="AC1476" s="7" t="s">
        <v>99</v>
      </c>
      <c r="AD1476" s="7" t="s">
        <v>410</v>
      </c>
      <c r="AE1476" s="7" t="s">
        <v>3789</v>
      </c>
      <c r="AF1476" s="7" t="str">
        <f aca="false">IF(AD1476&lt;AE1476,AD1476,AE1476)</f>
        <v>Barbarian Barrel, Furnace, Graveyard, Ice Spirit, Knight, Poison, Skeletons, Tesla</v>
      </c>
      <c r="AG1476" s="7" t="str">
        <f aca="false">IF(AD1476&lt;AE1476,AE1476,AD1476)</f>
        <v>Dark Prince, Electro Spirit, Fireball, Goblin Cage, Heal Spirit, Phoenix, Royal Giant, The Log</v>
      </c>
      <c r="AH1476" s="7" t="str">
        <f aca="false">IF(AD1476=AF1476,AA1476,IF(AA1476="Win","Loss",IF(AA1476="Loss","Win","Draw")))</f>
        <v>Win</v>
      </c>
      <c r="AI1476" s="7" t="s">
        <v>102</v>
      </c>
    </row>
    <row r="1477" customFormat="false" ht="15" hidden="false" customHeight="true" outlineLevel="0" collapsed="false">
      <c r="A1477" s="7" t="s">
        <v>3786</v>
      </c>
      <c r="B1477" s="7" t="n">
        <v>3</v>
      </c>
      <c r="C1477" s="7" t="s">
        <v>723</v>
      </c>
      <c r="D1477" s="7" t="s">
        <v>724</v>
      </c>
      <c r="E1477" s="7" t="s">
        <v>1193</v>
      </c>
      <c r="F1477" s="7" t="s">
        <v>1194</v>
      </c>
      <c r="G1477" s="7" t="s">
        <v>3790</v>
      </c>
      <c r="H1477" s="7" t="s">
        <v>81</v>
      </c>
      <c r="I1477" s="7" t="s">
        <v>176</v>
      </c>
      <c r="J1477" s="7" t="s">
        <v>83</v>
      </c>
      <c r="K1477" s="7" t="s">
        <v>142</v>
      </c>
      <c r="L1477" s="7" t="s">
        <v>111</v>
      </c>
      <c r="M1477" s="7" t="s">
        <v>87</v>
      </c>
      <c r="N1477" s="7" t="s">
        <v>120</v>
      </c>
      <c r="O1477" s="7" t="s">
        <v>113</v>
      </c>
      <c r="P1477" s="7" t="s">
        <v>140</v>
      </c>
      <c r="Q1477" s="7" t="s">
        <v>170</v>
      </c>
      <c r="R1477" s="7" t="s">
        <v>181</v>
      </c>
      <c r="S1477" s="7" t="s">
        <v>141</v>
      </c>
      <c r="T1477" s="7" t="s">
        <v>120</v>
      </c>
      <c r="U1477" s="7" t="s">
        <v>183</v>
      </c>
      <c r="V1477" s="7" t="s">
        <v>115</v>
      </c>
      <c r="W1477" s="7" t="s">
        <v>143</v>
      </c>
      <c r="X1477" s="7" t="s">
        <v>182</v>
      </c>
      <c r="Y1477" s="7" t="n">
        <v>1</v>
      </c>
      <c r="Z1477" s="7" t="n">
        <v>0</v>
      </c>
      <c r="AA1477" s="7" t="str">
        <f aca="false">IF(Y1477&gt;Z1477,"Win",IF(Y1477&lt;Z1477,"Loss","Draw"))</f>
        <v>Win</v>
      </c>
      <c r="AB1477" s="7" t="s">
        <v>99</v>
      </c>
      <c r="AC1477" s="7" t="s">
        <v>99</v>
      </c>
      <c r="AD1477" s="7" t="s">
        <v>648</v>
      </c>
      <c r="AE1477" s="7" t="s">
        <v>3791</v>
      </c>
      <c r="AF1477" s="7" t="str">
        <f aca="false">IF(AD1477&lt;AE1477,AD1477,AE1477)</f>
        <v>Berserker, Bomb Tower, Dark Prince, Dart Goblin, Fire Spirit, Goblin Barrel, Royal Delivery, Wall Breakers</v>
      </c>
      <c r="AG1477" s="7" t="str">
        <f aca="false">IF(AD1477&lt;AE1477,AE1477,AD1477)</f>
        <v>Cannon, Earthquake, Goblins, Hog Rider, Ice Spirit, Magic Archer, Monk, Royal Delivery</v>
      </c>
      <c r="AH1477" s="7" t="str">
        <f aca="false">IF(AD1477=AF1477,AA1477,IF(AA1477="Win","Loss",IF(AA1477="Loss","Win","Draw")))</f>
        <v>Win</v>
      </c>
      <c r="AI1477" s="7" t="s">
        <v>102</v>
      </c>
    </row>
    <row r="1478" customFormat="false" ht="15" hidden="false" customHeight="true" outlineLevel="0" collapsed="false">
      <c r="A1478" s="7" t="s">
        <v>3792</v>
      </c>
      <c r="B1478" s="7" t="n">
        <v>1</v>
      </c>
      <c r="C1478" s="7" t="s">
        <v>723</v>
      </c>
      <c r="D1478" s="7" t="s">
        <v>724</v>
      </c>
      <c r="E1478" s="7" t="s">
        <v>1193</v>
      </c>
      <c r="F1478" s="7" t="s">
        <v>1194</v>
      </c>
      <c r="G1478" s="7" t="s">
        <v>3793</v>
      </c>
      <c r="H1478" s="7" t="s">
        <v>81</v>
      </c>
      <c r="I1478" s="7" t="s">
        <v>142</v>
      </c>
      <c r="J1478" s="7" t="s">
        <v>141</v>
      </c>
      <c r="K1478" s="7" t="s">
        <v>140</v>
      </c>
      <c r="L1478" s="7" t="s">
        <v>87</v>
      </c>
      <c r="M1478" s="7" t="s">
        <v>111</v>
      </c>
      <c r="N1478" s="7" t="s">
        <v>143</v>
      </c>
      <c r="O1478" s="7" t="s">
        <v>144</v>
      </c>
      <c r="P1478" s="7" t="s">
        <v>120</v>
      </c>
      <c r="Q1478" s="7" t="s">
        <v>140</v>
      </c>
      <c r="R1478" s="7" t="s">
        <v>141</v>
      </c>
      <c r="S1478" s="7" t="s">
        <v>142</v>
      </c>
      <c r="T1478" s="7" t="s">
        <v>143</v>
      </c>
      <c r="U1478" s="7" t="s">
        <v>111</v>
      </c>
      <c r="V1478" s="7" t="s">
        <v>109</v>
      </c>
      <c r="W1478" s="7" t="s">
        <v>120</v>
      </c>
      <c r="X1478" s="7" t="s">
        <v>144</v>
      </c>
      <c r="Y1478" s="7" t="n">
        <v>1</v>
      </c>
      <c r="Z1478" s="7" t="n">
        <v>0</v>
      </c>
      <c r="AA1478" s="7" t="str">
        <f aca="false">IF(Y1478&gt;Z1478,"Win",IF(Y1478&lt;Z1478,"Loss","Draw"))</f>
        <v>Win</v>
      </c>
      <c r="AB1478" s="7" t="s">
        <v>99</v>
      </c>
      <c r="AC1478" s="7" t="s">
        <v>99</v>
      </c>
      <c r="AD1478" s="7" t="s">
        <v>150</v>
      </c>
      <c r="AE1478" s="7" t="s">
        <v>649</v>
      </c>
      <c r="AF1478" s="7" t="str">
        <f aca="false">IF(AD1478&lt;AE1478,AD1478,AE1478)</f>
        <v>Berserker, Fire Spirit, Goblin Barrel, Ice Spirit, Magic Archer, Royal Delivery, Tesla, Wall Breakers</v>
      </c>
      <c r="AG1478" s="7" t="str">
        <f aca="false">IF(AD1478&lt;AE1478,AE1478,AD1478)</f>
        <v>Fire Spirit, Goblin Barrel, Ice Spirit, Magic Archer, Ronin, Royal Delivery, Tesla, Wall Breakers</v>
      </c>
      <c r="AH1478" s="7" t="str">
        <f aca="false">IF(AD1478=AF1478,AA1478,IF(AA1478="Win","Loss",IF(AA1478="Loss","Win","Draw")))</f>
        <v>Win</v>
      </c>
      <c r="AI1478" s="7" t="s">
        <v>102</v>
      </c>
    </row>
    <row r="1479" customFormat="false" ht="15" hidden="false" customHeight="true" outlineLevel="0" collapsed="false">
      <c r="A1479" s="7" t="s">
        <v>3792</v>
      </c>
      <c r="B1479" s="7" t="n">
        <v>2</v>
      </c>
      <c r="C1479" s="7" t="s">
        <v>723</v>
      </c>
      <c r="D1479" s="7" t="s">
        <v>724</v>
      </c>
      <c r="E1479" s="7" t="s">
        <v>1193</v>
      </c>
      <c r="F1479" s="7" t="s">
        <v>1194</v>
      </c>
      <c r="G1479" s="7" t="s">
        <v>3794</v>
      </c>
      <c r="H1479" s="7" t="s">
        <v>81</v>
      </c>
      <c r="I1479" s="7" t="s">
        <v>82</v>
      </c>
      <c r="J1479" s="7" t="s">
        <v>83</v>
      </c>
      <c r="K1479" s="7" t="s">
        <v>84</v>
      </c>
      <c r="L1479" s="7" t="s">
        <v>88</v>
      </c>
      <c r="M1479" s="7" t="s">
        <v>89</v>
      </c>
      <c r="N1479" s="7" t="s">
        <v>85</v>
      </c>
      <c r="O1479" s="7" t="s">
        <v>97</v>
      </c>
      <c r="P1479" s="7" t="s">
        <v>86</v>
      </c>
      <c r="Q1479" s="7" t="s">
        <v>168</v>
      </c>
      <c r="R1479" s="7" t="s">
        <v>83</v>
      </c>
      <c r="S1479" s="7" t="s">
        <v>169</v>
      </c>
      <c r="T1479" s="7" t="s">
        <v>154</v>
      </c>
      <c r="U1479" s="7" t="s">
        <v>91</v>
      </c>
      <c r="V1479" s="7" t="s">
        <v>93</v>
      </c>
      <c r="W1479" s="7" t="s">
        <v>89</v>
      </c>
      <c r="X1479" s="7" t="s">
        <v>87</v>
      </c>
      <c r="Y1479" s="7" t="n">
        <v>0</v>
      </c>
      <c r="Z1479" s="7" t="n">
        <v>1</v>
      </c>
      <c r="AA1479" s="7" t="str">
        <f aca="false">IF(Y1479&gt;Z1479,"Win",IF(Y1479&lt;Z1479,"Loss","Draw"))</f>
        <v>Loss</v>
      </c>
      <c r="AB1479" s="7" t="s">
        <v>99</v>
      </c>
      <c r="AC1479" s="7" t="s">
        <v>99</v>
      </c>
      <c r="AD1479" s="7" t="s">
        <v>3323</v>
      </c>
      <c r="AE1479" s="7" t="s">
        <v>527</v>
      </c>
      <c r="AF1479" s="7" t="str">
        <f aca="false">IF(AD1479&lt;AE1479,AD1479,AE1479)</f>
        <v>Archers, Dark Prince, Giant Snowball, Goblin Demolisher, Goblin Hut, Graveyard, Poison, Skeletons</v>
      </c>
      <c r="AG1479" s="7" t="str">
        <f aca="false">IF(AD1479&lt;AE1479,AE1479,AD1479)</f>
        <v>Baby Dragon, Barbarian Barrel, Berserker, Dark Prince, Electro Spirit, Goblin Hut, Lightning, Royal Hogs</v>
      </c>
      <c r="AH1479" s="7" t="str">
        <f aca="false">IF(AD1479=AF1479,AA1479,IF(AA1479="Win","Loss",IF(AA1479="Loss","Win","Draw")))</f>
        <v>Loss</v>
      </c>
      <c r="AI1479" s="7" t="s">
        <v>102</v>
      </c>
    </row>
    <row r="1480" customFormat="false" ht="15" hidden="false" customHeight="true" outlineLevel="0" collapsed="false">
      <c r="A1480" s="7" t="s">
        <v>3792</v>
      </c>
      <c r="B1480" s="7" t="n">
        <v>3</v>
      </c>
      <c r="C1480" s="7" t="s">
        <v>723</v>
      </c>
      <c r="D1480" s="7" t="s">
        <v>724</v>
      </c>
      <c r="E1480" s="7" t="s">
        <v>1193</v>
      </c>
      <c r="F1480" s="7" t="s">
        <v>1194</v>
      </c>
      <c r="G1480" s="7" t="s">
        <v>3795</v>
      </c>
      <c r="H1480" s="7" t="s">
        <v>81</v>
      </c>
      <c r="I1480" s="7" t="s">
        <v>210</v>
      </c>
      <c r="J1480" s="7" t="s">
        <v>213</v>
      </c>
      <c r="K1480" s="7" t="s">
        <v>135</v>
      </c>
      <c r="L1480" s="7" t="s">
        <v>112</v>
      </c>
      <c r="M1480" s="7" t="s">
        <v>182</v>
      </c>
      <c r="N1480" s="7" t="s">
        <v>147</v>
      </c>
      <c r="O1480" s="7" t="s">
        <v>92</v>
      </c>
      <c r="P1480" s="7" t="s">
        <v>202</v>
      </c>
      <c r="Q1480" s="7" t="s">
        <v>209</v>
      </c>
      <c r="R1480" s="7" t="s">
        <v>181</v>
      </c>
      <c r="S1480" s="7" t="s">
        <v>145</v>
      </c>
      <c r="T1480" s="7" t="s">
        <v>112</v>
      </c>
      <c r="U1480" s="7" t="s">
        <v>135</v>
      </c>
      <c r="V1480" s="7" t="s">
        <v>113</v>
      </c>
      <c r="W1480" s="7" t="s">
        <v>110</v>
      </c>
      <c r="X1480" s="7" t="s">
        <v>226</v>
      </c>
      <c r="Y1480" s="7" t="n">
        <v>0</v>
      </c>
      <c r="Z1480" s="7" t="n">
        <v>1</v>
      </c>
      <c r="AA1480" s="7" t="str">
        <f aca="false">IF(Y1480&gt;Z1480,"Win",IF(Y1480&lt;Z1480,"Loss","Draw"))</f>
        <v>Loss</v>
      </c>
      <c r="AB1480" s="7" t="s">
        <v>99</v>
      </c>
      <c r="AC1480" s="7" t="s">
        <v>99</v>
      </c>
      <c r="AD1480" s="7" t="s">
        <v>3796</v>
      </c>
      <c r="AE1480" s="7" t="s">
        <v>1165</v>
      </c>
      <c r="AF1480" s="7" t="str">
        <f aca="false">IF(AD1480&lt;AE1480,AD1480,AE1480)</f>
        <v>Arrows, Balloon, Bomb Tower, Guards, Miner, Monk, Musketeer, Zap</v>
      </c>
      <c r="AG1480" s="7" t="str">
        <f aca="false">IF(AD1480&lt;AE1480,AE1480,AD1480)</f>
        <v>Arrows, Bowler, Hog Rider, Mega Knight, Royal Ghost, Spirit Empress, Zap, Zappies</v>
      </c>
      <c r="AH1480" s="7" t="str">
        <f aca="false">IF(AD1480=AF1480,AA1480,IF(AA1480="Win","Loss",IF(AA1480="Loss","Win","Draw")))</f>
        <v>Win</v>
      </c>
      <c r="AI1480" s="7" t="s">
        <v>102</v>
      </c>
    </row>
    <row r="1481" customFormat="false" ht="15" hidden="false" customHeight="true" outlineLevel="0" collapsed="false">
      <c r="A1481" s="7" t="s">
        <v>3797</v>
      </c>
      <c r="B1481" s="7" t="n">
        <v>1</v>
      </c>
      <c r="C1481" s="7" t="s">
        <v>723</v>
      </c>
      <c r="D1481" s="7" t="s">
        <v>724</v>
      </c>
      <c r="E1481" s="7" t="s">
        <v>1193</v>
      </c>
      <c r="F1481" s="7" t="s">
        <v>1194</v>
      </c>
      <c r="G1481" s="7" t="s">
        <v>3798</v>
      </c>
      <c r="H1481" s="7" t="s">
        <v>81</v>
      </c>
      <c r="I1481" s="7" t="s">
        <v>200</v>
      </c>
      <c r="J1481" s="7" t="s">
        <v>91</v>
      </c>
      <c r="K1481" s="7" t="s">
        <v>132</v>
      </c>
      <c r="L1481" s="7" t="s">
        <v>174</v>
      </c>
      <c r="M1481" s="7" t="s">
        <v>93</v>
      </c>
      <c r="N1481" s="7" t="s">
        <v>94</v>
      </c>
      <c r="O1481" s="7" t="s">
        <v>90</v>
      </c>
      <c r="P1481" s="7" t="s">
        <v>365</v>
      </c>
      <c r="Q1481" s="7" t="s">
        <v>168</v>
      </c>
      <c r="R1481" s="7" t="s">
        <v>232</v>
      </c>
      <c r="S1481" s="7" t="s">
        <v>169</v>
      </c>
      <c r="T1481" s="7" t="s">
        <v>154</v>
      </c>
      <c r="U1481" s="7" t="s">
        <v>97</v>
      </c>
      <c r="V1481" s="7" t="s">
        <v>93</v>
      </c>
      <c r="W1481" s="7" t="s">
        <v>167</v>
      </c>
      <c r="X1481" s="7" t="s">
        <v>170</v>
      </c>
      <c r="Y1481" s="7" t="n">
        <v>1</v>
      </c>
      <c r="Z1481" s="7" t="n">
        <v>0</v>
      </c>
      <c r="AA1481" s="7" t="str">
        <f aca="false">IF(Y1481&gt;Z1481,"Win",IF(Y1481&lt;Z1481,"Loss","Draw"))</f>
        <v>Win</v>
      </c>
      <c r="AB1481" s="7" t="s">
        <v>99</v>
      </c>
      <c r="AC1481" s="7" t="s">
        <v>99</v>
      </c>
      <c r="AD1481" s="7" t="s">
        <v>488</v>
      </c>
      <c r="AE1481" s="7" t="s">
        <v>418</v>
      </c>
      <c r="AF1481" s="7" t="str">
        <f aca="false">IF(AD1481&lt;AE1481,AD1481,AE1481)</f>
        <v>Baby Dragon, Cannon, Electro Spirit, Lightning, Mighty Miner, Royal Hogs, Skeletons, The Log</v>
      </c>
      <c r="AG1481" s="7" t="str">
        <f aca="false">IF(AD1481&lt;AE1481,AE1481,AD1481)</f>
        <v>Barbarian Barrel, Electro Spirit, Fireball, Goblin Cage, Heal Spirit, Lumberjack, Phoenix, Royal Giant</v>
      </c>
      <c r="AH1481" s="7" t="str">
        <f aca="false">IF(AD1481=AF1481,AA1481,IF(AA1481="Win","Loss",IF(AA1481="Loss","Win","Draw")))</f>
        <v>Loss</v>
      </c>
      <c r="AI1481" s="7" t="s">
        <v>102</v>
      </c>
    </row>
    <row r="1482" customFormat="false" ht="15" hidden="false" customHeight="true" outlineLevel="0" collapsed="false">
      <c r="A1482" s="7" t="s">
        <v>3797</v>
      </c>
      <c r="B1482" s="7" t="n">
        <v>2</v>
      </c>
      <c r="C1482" s="7" t="s">
        <v>723</v>
      </c>
      <c r="D1482" s="7" t="s">
        <v>724</v>
      </c>
      <c r="E1482" s="7" t="s">
        <v>1193</v>
      </c>
      <c r="F1482" s="7" t="s">
        <v>1194</v>
      </c>
      <c r="G1482" s="7" t="s">
        <v>3799</v>
      </c>
      <c r="H1482" s="7" t="s">
        <v>81</v>
      </c>
      <c r="I1482" s="7" t="s">
        <v>107</v>
      </c>
      <c r="J1482" s="7" t="s">
        <v>141</v>
      </c>
      <c r="K1482" s="7" t="s">
        <v>84</v>
      </c>
      <c r="L1482" s="7" t="s">
        <v>128</v>
      </c>
      <c r="M1482" s="7" t="s">
        <v>88</v>
      </c>
      <c r="N1482" s="7" t="s">
        <v>111</v>
      </c>
      <c r="O1482" s="7" t="s">
        <v>97</v>
      </c>
      <c r="P1482" s="7" t="s">
        <v>144</v>
      </c>
      <c r="Q1482" s="7" t="s">
        <v>140</v>
      </c>
      <c r="R1482" s="7" t="s">
        <v>141</v>
      </c>
      <c r="S1482" s="7" t="s">
        <v>153</v>
      </c>
      <c r="T1482" s="7" t="s">
        <v>226</v>
      </c>
      <c r="U1482" s="7" t="s">
        <v>113</v>
      </c>
      <c r="V1482" s="7" t="s">
        <v>336</v>
      </c>
      <c r="W1482" s="7" t="s">
        <v>91</v>
      </c>
      <c r="X1482" s="7" t="s">
        <v>87</v>
      </c>
      <c r="Y1482" s="7" t="n">
        <v>0</v>
      </c>
      <c r="Z1482" s="7" t="n">
        <v>1</v>
      </c>
      <c r="AA1482" s="7" t="str">
        <f aca="false">IF(Y1482&gt;Z1482,"Win",IF(Y1482&lt;Z1482,"Loss","Draw"))</f>
        <v>Loss</v>
      </c>
      <c r="AB1482" s="7" t="s">
        <v>99</v>
      </c>
      <c r="AC1482" s="7" t="s">
        <v>99</v>
      </c>
      <c r="AD1482" s="7" t="s">
        <v>832</v>
      </c>
      <c r="AE1482" s="7" t="s">
        <v>338</v>
      </c>
      <c r="AF1482" s="7" t="str">
        <f aca="false">IF(AD1482&lt;AE1482,AD1482,AE1482)</f>
        <v>Barbarian Barrel, Berserker, Bomb Tower, Goblinstein, Magic Archer, Miner, Tornado, Wall Breakers</v>
      </c>
      <c r="AG1482" s="7" t="str">
        <f aca="false">IF(AD1482&lt;AE1482,AE1482,AD1482)</f>
        <v>Fire Spirit, Giant Snowball, Goblin Drill, Knight, Magic Archer, Poison, Skeletons, Tesla</v>
      </c>
      <c r="AH1482" s="7" t="str">
        <f aca="false">IF(AD1482=AF1482,AA1482,IF(AA1482="Win","Loss",IF(AA1482="Loss","Win","Draw")))</f>
        <v>Win</v>
      </c>
      <c r="AI1482" s="7" t="s">
        <v>102</v>
      </c>
    </row>
    <row r="1483" customFormat="false" ht="15" hidden="false" customHeight="true" outlineLevel="0" collapsed="false">
      <c r="A1483" s="7" t="s">
        <v>3797</v>
      </c>
      <c r="B1483" s="7" t="n">
        <v>3</v>
      </c>
      <c r="C1483" s="7" t="s">
        <v>723</v>
      </c>
      <c r="D1483" s="7" t="s">
        <v>724</v>
      </c>
      <c r="E1483" s="7" t="s">
        <v>1193</v>
      </c>
      <c r="F1483" s="7" t="s">
        <v>1194</v>
      </c>
      <c r="G1483" s="7" t="s">
        <v>3800</v>
      </c>
      <c r="H1483" s="7" t="s">
        <v>81</v>
      </c>
      <c r="I1483" s="7" t="s">
        <v>180</v>
      </c>
      <c r="J1483" s="7" t="s">
        <v>181</v>
      </c>
      <c r="K1483" s="7" t="s">
        <v>116</v>
      </c>
      <c r="L1483" s="7" t="s">
        <v>182</v>
      </c>
      <c r="M1483" s="7" t="s">
        <v>167</v>
      </c>
      <c r="N1483" s="7" t="s">
        <v>143</v>
      </c>
      <c r="O1483" s="7" t="s">
        <v>87</v>
      </c>
      <c r="P1483" s="7" t="s">
        <v>183</v>
      </c>
      <c r="Q1483" s="7" t="s">
        <v>116</v>
      </c>
      <c r="R1483" s="7" t="s">
        <v>181</v>
      </c>
      <c r="S1483" s="7" t="s">
        <v>209</v>
      </c>
      <c r="T1483" s="7" t="s">
        <v>182</v>
      </c>
      <c r="U1483" s="7" t="s">
        <v>94</v>
      </c>
      <c r="V1483" s="7" t="s">
        <v>84</v>
      </c>
      <c r="W1483" s="7" t="s">
        <v>110</v>
      </c>
      <c r="X1483" s="7" t="s">
        <v>143</v>
      </c>
      <c r="Y1483" s="7" t="n">
        <v>0</v>
      </c>
      <c r="Z1483" s="7" t="n">
        <v>1</v>
      </c>
      <c r="AA1483" s="7" t="str">
        <f aca="false">IF(Y1483&gt;Z1483,"Win",IF(Y1483&lt;Z1483,"Loss","Draw"))</f>
        <v>Loss</v>
      </c>
      <c r="AB1483" s="7" t="s">
        <v>99</v>
      </c>
      <c r="AC1483" s="7" t="s">
        <v>99</v>
      </c>
      <c r="AD1483" s="7" t="s">
        <v>3801</v>
      </c>
      <c r="AE1483" s="7" t="s">
        <v>3802</v>
      </c>
      <c r="AF1483" s="7" t="str">
        <f aca="false">IF(AD1483&lt;AE1483,AD1483,AE1483)</f>
        <v>Berserker, Earthquake, Hog Rider, Ice Spirit, Monk, Mortar, The Log, Wizard</v>
      </c>
      <c r="AG1483" s="7" t="str">
        <f aca="false">IF(AD1483&lt;AE1483,AE1483,AD1483)</f>
        <v>Fireball, Giant Snowball, Guards, Hog Rider, Ice Spirit, Monk, Mortar, Musketeer</v>
      </c>
      <c r="AH1483" s="7" t="str">
        <f aca="false">IF(AD1483=AF1483,AA1483,IF(AA1483="Win","Loss",IF(AA1483="Loss","Win","Draw")))</f>
        <v>Loss</v>
      </c>
      <c r="AI1483" s="7" t="s">
        <v>102</v>
      </c>
    </row>
    <row r="1484" customFormat="false" ht="15" hidden="false" customHeight="true" outlineLevel="0" collapsed="false">
      <c r="A1484" s="7" t="s">
        <v>3803</v>
      </c>
      <c r="B1484" s="7" t="n">
        <v>1</v>
      </c>
      <c r="C1484" s="7" t="s">
        <v>723</v>
      </c>
      <c r="D1484" s="7" t="s">
        <v>724</v>
      </c>
      <c r="E1484" s="7" t="s">
        <v>1193</v>
      </c>
      <c r="F1484" s="7" t="s">
        <v>1194</v>
      </c>
      <c r="G1484" s="7" t="s">
        <v>3804</v>
      </c>
      <c r="H1484" s="7" t="s">
        <v>81</v>
      </c>
      <c r="I1484" s="7" t="s">
        <v>82</v>
      </c>
      <c r="J1484" s="7" t="s">
        <v>128</v>
      </c>
      <c r="K1484" s="7" t="s">
        <v>144</v>
      </c>
      <c r="L1484" s="7" t="s">
        <v>166</v>
      </c>
      <c r="M1484" s="7" t="s">
        <v>94</v>
      </c>
      <c r="N1484" s="7" t="s">
        <v>97</v>
      </c>
      <c r="O1484" s="7" t="s">
        <v>93</v>
      </c>
      <c r="P1484" s="7" t="s">
        <v>167</v>
      </c>
      <c r="Q1484" s="7" t="s">
        <v>114</v>
      </c>
      <c r="R1484" s="7" t="s">
        <v>115</v>
      </c>
      <c r="S1484" s="7" t="s">
        <v>116</v>
      </c>
      <c r="T1484" s="7" t="s">
        <v>117</v>
      </c>
      <c r="U1484" s="7" t="s">
        <v>94</v>
      </c>
      <c r="V1484" s="7" t="s">
        <v>118</v>
      </c>
      <c r="W1484" s="7" t="s">
        <v>119</v>
      </c>
      <c r="X1484" s="7" t="s">
        <v>91</v>
      </c>
      <c r="Y1484" s="7" t="n">
        <v>3</v>
      </c>
      <c r="Z1484" s="7" t="n">
        <v>0</v>
      </c>
      <c r="AA1484" s="7" t="str">
        <f aca="false">IF(Y1484&gt;Z1484,"Win",IF(Y1484&lt;Z1484,"Loss","Draw"))</f>
        <v>Win</v>
      </c>
      <c r="AB1484" s="7" t="s">
        <v>99</v>
      </c>
      <c r="AC1484" s="7" t="s">
        <v>99</v>
      </c>
      <c r="AD1484" s="7" t="s">
        <v>171</v>
      </c>
      <c r="AE1484" s="7" t="s">
        <v>185</v>
      </c>
      <c r="AF1484" s="7" t="str">
        <f aca="false">IF(AD1484&lt;AE1484,AD1484,AE1484)</f>
        <v>Archers, Electro Spirit, Fireball, Knight, Skeletons, Tesla, The Log, X-Bow</v>
      </c>
      <c r="AG1484" s="7" t="str">
        <f aca="false">IF(AD1484&lt;AE1484,AE1484,AD1484)</f>
        <v>Barbarian Barrel, Cannon Cart, Fireball, Goblins, Minions, Mortar, Rascals, Skeleton Barrel</v>
      </c>
      <c r="AH1484" s="7" t="str">
        <f aca="false">IF(AD1484=AF1484,AA1484,IF(AA1484="Win","Loss",IF(AA1484="Loss","Win","Draw")))</f>
        <v>Win</v>
      </c>
      <c r="AI1484" s="7" t="s">
        <v>102</v>
      </c>
    </row>
    <row r="1485" customFormat="false" ht="15" hidden="false" customHeight="true" outlineLevel="0" collapsed="false">
      <c r="A1485" s="7" t="s">
        <v>3803</v>
      </c>
      <c r="B1485" s="7" t="n">
        <v>2</v>
      </c>
      <c r="C1485" s="7" t="s">
        <v>723</v>
      </c>
      <c r="D1485" s="7" t="s">
        <v>724</v>
      </c>
      <c r="E1485" s="7" t="s">
        <v>1193</v>
      </c>
      <c r="F1485" s="7" t="s">
        <v>1194</v>
      </c>
      <c r="G1485" s="7" t="s">
        <v>3805</v>
      </c>
      <c r="H1485" s="7" t="s">
        <v>81</v>
      </c>
      <c r="I1485" s="7" t="s">
        <v>116</v>
      </c>
      <c r="J1485" s="7" t="s">
        <v>213</v>
      </c>
      <c r="K1485" s="7" t="s">
        <v>114</v>
      </c>
      <c r="L1485" s="7" t="s">
        <v>118</v>
      </c>
      <c r="M1485" s="7" t="s">
        <v>91</v>
      </c>
      <c r="N1485" s="7" t="s">
        <v>117</v>
      </c>
      <c r="O1485" s="7" t="s">
        <v>176</v>
      </c>
      <c r="P1485" s="7" t="s">
        <v>88</v>
      </c>
      <c r="Q1485" s="7" t="s">
        <v>293</v>
      </c>
      <c r="R1485" s="7" t="s">
        <v>175</v>
      </c>
      <c r="S1485" s="7" t="s">
        <v>144</v>
      </c>
      <c r="T1485" s="7" t="s">
        <v>154</v>
      </c>
      <c r="U1485" s="7" t="s">
        <v>182</v>
      </c>
      <c r="V1485" s="7" t="s">
        <v>93</v>
      </c>
      <c r="W1485" s="7" t="s">
        <v>167</v>
      </c>
      <c r="X1485" s="7" t="s">
        <v>97</v>
      </c>
      <c r="Y1485" s="7" t="n">
        <v>0</v>
      </c>
      <c r="Z1485" s="7" t="n">
        <v>1</v>
      </c>
      <c r="AA1485" s="7" t="str">
        <f aca="false">IF(Y1485&gt;Z1485,"Win",IF(Y1485&lt;Z1485,"Loss","Draw"))</f>
        <v>Loss</v>
      </c>
      <c r="AB1485" s="7" t="s">
        <v>99</v>
      </c>
      <c r="AC1485" s="7" t="s">
        <v>99</v>
      </c>
      <c r="AD1485" s="7" t="s">
        <v>3806</v>
      </c>
      <c r="AE1485" s="7" t="s">
        <v>759</v>
      </c>
      <c r="AF1485" s="7" t="str">
        <f aca="false">IF(AD1485&lt;AE1485,AD1485,AE1485)</f>
        <v>Barbarian Barrel, Bowler, Dart Goblin, Minions, Mortar, Poison, Rascals, Skeleton Barrel</v>
      </c>
      <c r="AG1485" s="7" t="str">
        <f aca="false">IF(AD1485&lt;AE1485,AE1485,AD1485)</f>
        <v>Boss Bandit, Electro Spirit, Furnace, Hog Rider, Lightning, Skeletons, Tesla, The Log</v>
      </c>
      <c r="AH1485" s="7" t="str">
        <f aca="false">IF(AD1485=AF1485,AA1485,IF(AA1485="Win","Loss",IF(AA1485="Loss","Win","Draw")))</f>
        <v>Loss</v>
      </c>
      <c r="AI1485" s="7" t="s">
        <v>102</v>
      </c>
    </row>
    <row r="1486" customFormat="false" ht="15" hidden="false" customHeight="true" outlineLevel="0" collapsed="false">
      <c r="A1486" s="7" t="s">
        <v>3803</v>
      </c>
      <c r="B1486" s="7" t="n">
        <v>3</v>
      </c>
      <c r="C1486" s="7" t="s">
        <v>723</v>
      </c>
      <c r="D1486" s="7" t="s">
        <v>724</v>
      </c>
      <c r="E1486" s="7" t="s">
        <v>1193</v>
      </c>
      <c r="F1486" s="7" t="s">
        <v>1194</v>
      </c>
      <c r="G1486" s="7" t="s">
        <v>3807</v>
      </c>
      <c r="H1486" s="7" t="s">
        <v>81</v>
      </c>
      <c r="I1486" s="7" t="s">
        <v>90</v>
      </c>
      <c r="J1486" s="7" t="s">
        <v>318</v>
      </c>
      <c r="K1486" s="7" t="s">
        <v>271</v>
      </c>
      <c r="L1486" s="7" t="s">
        <v>112</v>
      </c>
      <c r="M1486" s="7" t="s">
        <v>155</v>
      </c>
      <c r="N1486" s="7" t="s">
        <v>227</v>
      </c>
      <c r="O1486" s="7" t="s">
        <v>95</v>
      </c>
      <c r="P1486" s="7" t="s">
        <v>110</v>
      </c>
      <c r="Q1486" s="7" t="s">
        <v>84</v>
      </c>
      <c r="R1486" s="7" t="s">
        <v>141</v>
      </c>
      <c r="S1486" s="7" t="s">
        <v>107</v>
      </c>
      <c r="T1486" s="7" t="s">
        <v>88</v>
      </c>
      <c r="U1486" s="7" t="s">
        <v>87</v>
      </c>
      <c r="V1486" s="7" t="s">
        <v>170</v>
      </c>
      <c r="W1486" s="7" t="s">
        <v>111</v>
      </c>
      <c r="X1486" s="7" t="s">
        <v>120</v>
      </c>
      <c r="Y1486" s="7" t="n">
        <v>0</v>
      </c>
      <c r="Z1486" s="7" t="n">
        <v>1</v>
      </c>
      <c r="AA1486" s="7" t="str">
        <f aca="false">IF(Y1486&gt;Z1486,"Win",IF(Y1486&lt;Z1486,"Loss","Draw"))</f>
        <v>Loss</v>
      </c>
      <c r="AB1486" s="7" t="s">
        <v>99</v>
      </c>
      <c r="AC1486" s="7" t="s">
        <v>99</v>
      </c>
      <c r="AD1486" s="7" t="s">
        <v>3808</v>
      </c>
      <c r="AE1486" s="7" t="s">
        <v>3809</v>
      </c>
      <c r="AF1486" s="7" t="str">
        <f aca="false">IF(AD1486&lt;AE1486,AD1486,AE1486)</f>
        <v>Arrows, Firecracker, Fisherman, Guards, Mother Witch, Rage, Royal Giant, Skeleton King</v>
      </c>
      <c r="AG1486" s="7" t="str">
        <f aca="false">IF(AD1486&lt;AE1486,AE1486,AD1486)</f>
        <v>Berserker, Cannon, Fire Spirit, Giant Snowball, Goblin Drill, Magic Archer, Poison, Royal Delivery</v>
      </c>
      <c r="AH1486" s="7" t="str">
        <f aca="false">IF(AD1486=AF1486,AA1486,IF(AA1486="Win","Loss",IF(AA1486="Loss","Win","Draw")))</f>
        <v>Loss</v>
      </c>
      <c r="AI1486" s="7" t="s">
        <v>102</v>
      </c>
    </row>
    <row r="1487" customFormat="false" ht="15" hidden="false" customHeight="true" outlineLevel="0" collapsed="false">
      <c r="A1487" s="7" t="s">
        <v>3810</v>
      </c>
      <c r="B1487" s="7" t="n">
        <v>1</v>
      </c>
      <c r="C1487" s="7" t="s">
        <v>723</v>
      </c>
      <c r="D1487" s="7" t="s">
        <v>724</v>
      </c>
      <c r="E1487" s="7" t="s">
        <v>1193</v>
      </c>
      <c r="F1487" s="7" t="s">
        <v>1194</v>
      </c>
      <c r="G1487" s="7" t="s">
        <v>3811</v>
      </c>
      <c r="H1487" s="7" t="s">
        <v>81</v>
      </c>
      <c r="I1487" s="7" t="s">
        <v>271</v>
      </c>
      <c r="J1487" s="7" t="s">
        <v>232</v>
      </c>
      <c r="K1487" s="7" t="s">
        <v>170</v>
      </c>
      <c r="L1487" s="7" t="s">
        <v>182</v>
      </c>
      <c r="M1487" s="7" t="s">
        <v>183</v>
      </c>
      <c r="N1487" s="7" t="s">
        <v>97</v>
      </c>
      <c r="O1487" s="7" t="s">
        <v>93</v>
      </c>
      <c r="P1487" s="7" t="s">
        <v>91</v>
      </c>
      <c r="Q1487" s="7" t="s">
        <v>287</v>
      </c>
      <c r="R1487" s="7" t="s">
        <v>149</v>
      </c>
      <c r="S1487" s="7" t="s">
        <v>135</v>
      </c>
      <c r="T1487" s="7" t="s">
        <v>146</v>
      </c>
      <c r="U1487" s="7" t="s">
        <v>87</v>
      </c>
      <c r="V1487" s="7" t="s">
        <v>94</v>
      </c>
      <c r="W1487" s="7" t="s">
        <v>148</v>
      </c>
      <c r="X1487" s="7" t="s">
        <v>147</v>
      </c>
      <c r="Y1487" s="7" t="n">
        <v>0</v>
      </c>
      <c r="Z1487" s="7" t="n">
        <v>1</v>
      </c>
      <c r="AA1487" s="7" t="str">
        <f aca="false">IF(Y1487&gt;Z1487,"Win",IF(Y1487&lt;Z1487,"Loss","Draw"))</f>
        <v>Loss</v>
      </c>
      <c r="AB1487" s="7" t="s">
        <v>99</v>
      </c>
      <c r="AC1487" s="7" t="s">
        <v>99</v>
      </c>
      <c r="AD1487" s="7" t="s">
        <v>1457</v>
      </c>
      <c r="AE1487" s="7" t="s">
        <v>726</v>
      </c>
      <c r="AF1487" s="7" t="str">
        <f aca="false">IF(AD1487&lt;AE1487,AD1487,AE1487)</f>
        <v>Barbarian Barrel, Cannon, Earthquake, Electro Spirit, Firecracker, Hog Rider, Mighty Miner, Skeletons</v>
      </c>
      <c r="AG1487" s="7" t="str">
        <f aca="false">IF(AD1487&lt;AE1487,AE1487,AD1487)</f>
        <v>Berserker, Fireball, Lava Hound, Skeleton Dragons, Spirit Empress, Tombstone, Valkyrie, Zap</v>
      </c>
      <c r="AH1487" s="7" t="str">
        <f aca="false">IF(AD1487=AF1487,AA1487,IF(AA1487="Win","Loss",IF(AA1487="Loss","Win","Draw")))</f>
        <v>Loss</v>
      </c>
      <c r="AI1487" s="7" t="s">
        <v>102</v>
      </c>
    </row>
    <row r="1488" customFormat="false" ht="15" hidden="false" customHeight="true" outlineLevel="0" collapsed="false">
      <c r="A1488" s="7" t="s">
        <v>3810</v>
      </c>
      <c r="B1488" s="7" t="n">
        <v>2</v>
      </c>
      <c r="C1488" s="7" t="s">
        <v>723</v>
      </c>
      <c r="D1488" s="7" t="s">
        <v>724</v>
      </c>
      <c r="E1488" s="7" t="s">
        <v>1193</v>
      </c>
      <c r="F1488" s="7" t="s">
        <v>1194</v>
      </c>
      <c r="G1488" s="7" t="s">
        <v>3812</v>
      </c>
      <c r="H1488" s="7" t="s">
        <v>81</v>
      </c>
      <c r="I1488" s="7" t="s">
        <v>225</v>
      </c>
      <c r="J1488" s="7" t="s">
        <v>141</v>
      </c>
      <c r="K1488" s="7" t="s">
        <v>140</v>
      </c>
      <c r="L1488" s="7" t="s">
        <v>226</v>
      </c>
      <c r="M1488" s="7" t="s">
        <v>167</v>
      </c>
      <c r="N1488" s="7" t="s">
        <v>111</v>
      </c>
      <c r="O1488" s="7" t="s">
        <v>87</v>
      </c>
      <c r="P1488" s="7" t="s">
        <v>113</v>
      </c>
      <c r="Q1488" s="7" t="s">
        <v>140</v>
      </c>
      <c r="R1488" s="7" t="s">
        <v>83</v>
      </c>
      <c r="S1488" s="7" t="s">
        <v>142</v>
      </c>
      <c r="T1488" s="7" t="s">
        <v>176</v>
      </c>
      <c r="U1488" s="7" t="s">
        <v>113</v>
      </c>
      <c r="V1488" s="7" t="s">
        <v>120</v>
      </c>
      <c r="W1488" s="7" t="s">
        <v>111</v>
      </c>
      <c r="X1488" s="7" t="s">
        <v>97</v>
      </c>
      <c r="Y1488" s="7" t="n">
        <v>1</v>
      </c>
      <c r="Z1488" s="7" t="n">
        <v>0</v>
      </c>
      <c r="AA1488" s="7" t="str">
        <f aca="false">IF(Y1488&gt;Z1488,"Win",IF(Y1488&lt;Z1488,"Loss","Draw"))</f>
        <v>Win</v>
      </c>
      <c r="AB1488" s="7" t="s">
        <v>99</v>
      </c>
      <c r="AC1488" s="7" t="s">
        <v>99</v>
      </c>
      <c r="AD1488" s="7" t="s">
        <v>1916</v>
      </c>
      <c r="AE1488" s="7" t="s">
        <v>1155</v>
      </c>
      <c r="AF1488" s="7" t="str">
        <f aca="false">IF(AD1488&lt;AE1488,AD1488,AE1488)</f>
        <v>Bats, Berserker, Bomb Tower, Fire Spirit, Magic Archer, Miner, The Log, Wall Breakers</v>
      </c>
      <c r="AG1488" s="7" t="str">
        <f aca="false">IF(AD1488&lt;AE1488,AE1488,AD1488)</f>
        <v>Bomb Tower, Dark Prince, Dart Goblin, Fire Spirit, Goblin Barrel, Royal Delivery, Skeletons, Wall Breakers</v>
      </c>
      <c r="AH1488" s="7" t="str">
        <f aca="false">IF(AD1488=AF1488,AA1488,IF(AA1488="Win","Loss",IF(AA1488="Loss","Win","Draw")))</f>
        <v>Win</v>
      </c>
      <c r="AI1488" s="7" t="s">
        <v>102</v>
      </c>
    </row>
    <row r="1489" customFormat="false" ht="15" hidden="false" customHeight="true" outlineLevel="0" collapsed="false">
      <c r="A1489" s="7" t="s">
        <v>3810</v>
      </c>
      <c r="B1489" s="7" t="n">
        <v>3</v>
      </c>
      <c r="C1489" s="7" t="s">
        <v>723</v>
      </c>
      <c r="D1489" s="7" t="s">
        <v>724</v>
      </c>
      <c r="E1489" s="7" t="s">
        <v>1193</v>
      </c>
      <c r="F1489" s="7" t="s">
        <v>1194</v>
      </c>
      <c r="G1489" s="7" t="s">
        <v>3813</v>
      </c>
      <c r="H1489" s="7" t="s">
        <v>81</v>
      </c>
      <c r="I1489" s="7" t="s">
        <v>169</v>
      </c>
      <c r="J1489" s="7" t="s">
        <v>199</v>
      </c>
      <c r="K1489" s="7" t="s">
        <v>200</v>
      </c>
      <c r="L1489" s="7" t="s">
        <v>146</v>
      </c>
      <c r="M1489" s="7" t="s">
        <v>130</v>
      </c>
      <c r="N1489" s="7" t="s">
        <v>136</v>
      </c>
      <c r="O1489" s="7" t="s">
        <v>154</v>
      </c>
      <c r="P1489" s="7" t="s">
        <v>336</v>
      </c>
      <c r="Q1489" s="7" t="s">
        <v>169</v>
      </c>
      <c r="R1489" s="7" t="s">
        <v>232</v>
      </c>
      <c r="S1489" s="7" t="s">
        <v>168</v>
      </c>
      <c r="T1489" s="7" t="s">
        <v>89</v>
      </c>
      <c r="U1489" s="7" t="s">
        <v>154</v>
      </c>
      <c r="V1489" s="7" t="s">
        <v>91</v>
      </c>
      <c r="W1489" s="7" t="s">
        <v>93</v>
      </c>
      <c r="X1489" s="7" t="s">
        <v>115</v>
      </c>
      <c r="Y1489" s="7" t="n">
        <v>0</v>
      </c>
      <c r="Z1489" s="7" t="n">
        <v>1</v>
      </c>
      <c r="AA1489" s="7" t="str">
        <f aca="false">IF(Y1489&gt;Z1489,"Win",IF(Y1489&lt;Z1489,"Loss","Draw"))</f>
        <v>Loss</v>
      </c>
      <c r="AB1489" s="7" t="s">
        <v>99</v>
      </c>
      <c r="AC1489" s="7" t="s">
        <v>99</v>
      </c>
      <c r="AD1489" s="7" t="s">
        <v>3814</v>
      </c>
      <c r="AE1489" s="7" t="s">
        <v>3815</v>
      </c>
      <c r="AF1489" s="7" t="str">
        <f aca="false">IF(AD1489&lt;AE1489,AD1489,AE1489)</f>
        <v>Baby Dragon, Barbarian Barrel, Electro Spirit, Goblin Hut, Goblins, Lightning, Mighty Miner, Royal Hogs</v>
      </c>
      <c r="AG1489" s="7" t="str">
        <f aca="false">IF(AD1489&lt;AE1489,AE1489,AD1489)</f>
        <v>Baby Dragon, Bomber, Goblin Cage, Golden Knight, Golem, Lightning, Skeleton Dragons, Tornado</v>
      </c>
      <c r="AH1489" s="7" t="str">
        <f aca="false">IF(AD1489=AF1489,AA1489,IF(AA1489="Win","Loss",IF(AA1489="Loss","Win","Draw")))</f>
        <v>Win</v>
      </c>
      <c r="AI1489" s="7" t="s">
        <v>102</v>
      </c>
    </row>
    <row r="1490" customFormat="false" ht="16.5" hidden="false" customHeight="true" outlineLevel="0" collapsed="false">
      <c r="A1490" s="5" t="s">
        <v>3816</v>
      </c>
      <c r="B1490" s="5" t="n">
        <v>1</v>
      </c>
      <c r="C1490" s="5" t="s">
        <v>723</v>
      </c>
      <c r="D1490" s="5" t="s">
        <v>724</v>
      </c>
      <c r="E1490" s="5" t="s">
        <v>687</v>
      </c>
      <c r="F1490" s="5" t="s">
        <v>688</v>
      </c>
      <c r="G1490" s="5" t="s">
        <v>743</v>
      </c>
      <c r="H1490" s="5" t="s">
        <v>81</v>
      </c>
      <c r="I1490" s="5" t="s">
        <v>180</v>
      </c>
      <c r="J1490" s="5" t="s">
        <v>181</v>
      </c>
      <c r="K1490" s="5" t="s">
        <v>83</v>
      </c>
      <c r="L1490" s="5" t="s">
        <v>91</v>
      </c>
      <c r="M1490" s="5" t="s">
        <v>95</v>
      </c>
      <c r="N1490" s="5" t="s">
        <v>93</v>
      </c>
      <c r="O1490" s="5" t="s">
        <v>154</v>
      </c>
      <c r="P1490" s="5" t="s">
        <v>90</v>
      </c>
      <c r="Q1490" s="5" t="s">
        <v>168</v>
      </c>
      <c r="R1490" s="5" t="s">
        <v>83</v>
      </c>
      <c r="S1490" s="5" t="s">
        <v>169</v>
      </c>
      <c r="T1490" s="5" t="s">
        <v>154</v>
      </c>
      <c r="U1490" s="5" t="s">
        <v>93</v>
      </c>
      <c r="V1490" s="5" t="s">
        <v>97</v>
      </c>
      <c r="W1490" s="5" t="s">
        <v>167</v>
      </c>
      <c r="X1490" s="5" t="s">
        <v>170</v>
      </c>
      <c r="Y1490" s="5" t="n">
        <v>0</v>
      </c>
      <c r="Z1490" s="5" t="n">
        <v>1</v>
      </c>
      <c r="AA1490" s="5" t="str">
        <f aca="false">IF(Y1490&gt;Z1490,"Win",IF(Y1490&lt;Z1490,"Loss","Draw"))</f>
        <v>Loss</v>
      </c>
      <c r="AB1490" s="5" t="s">
        <v>98</v>
      </c>
      <c r="AC1490" s="5" t="s">
        <v>99</v>
      </c>
      <c r="AD1490" s="5" t="s">
        <v>744</v>
      </c>
      <c r="AE1490" s="5" t="s">
        <v>172</v>
      </c>
      <c r="AF1490" s="5" t="str">
        <f aca="false">IF(AD1490&lt;AE1490,AD1490,AE1490)</f>
        <v>Baby Dragon, Cannon, Dark Prince, Electro Spirit, Lightning, Royal Hogs, Skeletons, The Log</v>
      </c>
      <c r="AG1490" s="5" t="str">
        <f aca="false">IF(AD1490&lt;AE1490,AE1490,AD1490)</f>
        <v>Barbarian Barrel, Dark Prince, Electro Spirit, Fisherman, Lightning, Monk, Royal Giant, Wizard</v>
      </c>
      <c r="AH1490" s="5" t="str">
        <f aca="false">IF(AD1490=AF1490,AA1490,IF(AA1490="Win","Loss",IF(AA1490="Loss","Win","Draw")))</f>
        <v>Win</v>
      </c>
      <c r="AI1490" s="5" t="s">
        <v>102</v>
      </c>
    </row>
    <row r="1491" customFormat="false" ht="16.5" hidden="false" customHeight="true" outlineLevel="0" collapsed="false">
      <c r="A1491" s="7" t="s">
        <v>3817</v>
      </c>
      <c r="B1491" s="7" t="n">
        <v>1</v>
      </c>
      <c r="C1491" s="7" t="s">
        <v>723</v>
      </c>
      <c r="D1491" s="7" t="s">
        <v>724</v>
      </c>
      <c r="E1491" s="7" t="s">
        <v>687</v>
      </c>
      <c r="F1491" s="7" t="s">
        <v>688</v>
      </c>
      <c r="G1491" s="7" t="s">
        <v>746</v>
      </c>
      <c r="H1491" s="7" t="s">
        <v>81</v>
      </c>
      <c r="I1491" s="7" t="s">
        <v>168</v>
      </c>
      <c r="J1491" s="7" t="s">
        <v>141</v>
      </c>
      <c r="K1491" s="7" t="s">
        <v>144</v>
      </c>
      <c r="L1491" s="7" t="s">
        <v>109</v>
      </c>
      <c r="M1491" s="7" t="s">
        <v>97</v>
      </c>
      <c r="N1491" s="7" t="s">
        <v>93</v>
      </c>
      <c r="O1491" s="7" t="s">
        <v>154</v>
      </c>
      <c r="P1491" s="7" t="s">
        <v>91</v>
      </c>
      <c r="Q1491" s="7" t="s">
        <v>140</v>
      </c>
      <c r="R1491" s="7" t="s">
        <v>141</v>
      </c>
      <c r="S1491" s="7" t="s">
        <v>225</v>
      </c>
      <c r="T1491" s="7" t="s">
        <v>226</v>
      </c>
      <c r="U1491" s="7" t="s">
        <v>111</v>
      </c>
      <c r="V1491" s="7" t="s">
        <v>87</v>
      </c>
      <c r="W1491" s="7" t="s">
        <v>120</v>
      </c>
      <c r="X1491" s="7" t="s">
        <v>113</v>
      </c>
      <c r="Y1491" s="7" t="n">
        <v>0</v>
      </c>
      <c r="Z1491" s="7" t="n">
        <v>1</v>
      </c>
      <c r="AA1491" s="7" t="str">
        <f aca="false">IF(Y1491&gt;Z1491,"Win",IF(Y1491&lt;Z1491,"Loss","Draw"))</f>
        <v>Loss</v>
      </c>
      <c r="AB1491" s="7" t="s">
        <v>99</v>
      </c>
      <c r="AC1491" s="7" t="s">
        <v>99</v>
      </c>
      <c r="AD1491" s="7" t="s">
        <v>223</v>
      </c>
      <c r="AE1491" s="7" t="s">
        <v>228</v>
      </c>
      <c r="AF1491" s="7" t="str">
        <f aca="false">IF(AD1491&lt;AE1491,AD1491,AE1491)</f>
        <v>Barbarian Barrel, Electro Spirit, Lightning, Magic Archer, Ronin, Royal Hogs, Skeletons, Tesla</v>
      </c>
      <c r="AG1491" s="7" t="str">
        <f aca="false">IF(AD1491&lt;AE1491,AE1491,AD1491)</f>
        <v>Bats, Berserker, Bomb Tower, Fire Spirit, Magic Archer, Miner, Royal Delivery, Wall Breakers</v>
      </c>
      <c r="AH1491" s="7" t="str">
        <f aca="false">IF(AD1491=AF1491,AA1491,IF(AA1491="Win","Loss",IF(AA1491="Loss","Win","Draw")))</f>
        <v>Loss</v>
      </c>
      <c r="AI1491" s="7" t="s">
        <v>102</v>
      </c>
    </row>
    <row r="1492" customFormat="false" ht="16.5" hidden="false" customHeight="true" outlineLevel="0" collapsed="false">
      <c r="A1492" s="7" t="s">
        <v>3817</v>
      </c>
      <c r="B1492" s="7" t="n">
        <v>2</v>
      </c>
      <c r="C1492" s="7" t="s">
        <v>723</v>
      </c>
      <c r="D1492" s="7" t="s">
        <v>724</v>
      </c>
      <c r="E1492" s="7" t="s">
        <v>687</v>
      </c>
      <c r="F1492" s="7" t="s">
        <v>688</v>
      </c>
      <c r="G1492" s="7" t="s">
        <v>747</v>
      </c>
      <c r="H1492" s="7" t="s">
        <v>81</v>
      </c>
      <c r="I1492" s="7" t="s">
        <v>287</v>
      </c>
      <c r="J1492" s="7" t="s">
        <v>149</v>
      </c>
      <c r="K1492" s="7" t="s">
        <v>135</v>
      </c>
      <c r="L1492" s="7" t="s">
        <v>87</v>
      </c>
      <c r="M1492" s="7" t="s">
        <v>148</v>
      </c>
      <c r="N1492" s="7" t="s">
        <v>146</v>
      </c>
      <c r="O1492" s="7" t="s">
        <v>147</v>
      </c>
      <c r="P1492" s="7" t="s">
        <v>94</v>
      </c>
      <c r="Q1492" s="7" t="s">
        <v>128</v>
      </c>
      <c r="R1492" s="7" t="s">
        <v>149</v>
      </c>
      <c r="S1492" s="7" t="s">
        <v>209</v>
      </c>
      <c r="T1492" s="7" t="s">
        <v>85</v>
      </c>
      <c r="U1492" s="7" t="s">
        <v>143</v>
      </c>
      <c r="V1492" s="7" t="s">
        <v>91</v>
      </c>
      <c r="W1492" s="7" t="s">
        <v>88</v>
      </c>
      <c r="X1492" s="7" t="s">
        <v>146</v>
      </c>
      <c r="Y1492" s="7" t="n">
        <v>0</v>
      </c>
      <c r="Z1492" s="7" t="n">
        <v>1</v>
      </c>
      <c r="AA1492" s="7" t="str">
        <f aca="false">IF(Y1492&gt;Z1492,"Win",IF(Y1492&lt;Z1492,"Loss","Draw"))</f>
        <v>Loss</v>
      </c>
      <c r="AB1492" s="7" t="s">
        <v>99</v>
      </c>
      <c r="AC1492" s="7" t="s">
        <v>99</v>
      </c>
      <c r="AD1492" s="7" t="s">
        <v>726</v>
      </c>
      <c r="AE1492" s="7" t="s">
        <v>748</v>
      </c>
      <c r="AF1492" s="7" t="str">
        <f aca="false">IF(AD1492&lt;AE1492,AD1492,AE1492)</f>
        <v>Barbarian Barrel, Graveyard, Ice Spirit, Knight, Musketeer, Poison, Skeleton Dragons, Tombstone</v>
      </c>
      <c r="AG1492" s="7" t="str">
        <f aca="false">IF(AD1492&lt;AE1492,AE1492,AD1492)</f>
        <v>Berserker, Fireball, Lava Hound, Skeleton Dragons, Spirit Empress, Tombstone, Valkyrie, Zap</v>
      </c>
      <c r="AH1492" s="7" t="str">
        <f aca="false">IF(AD1492=AF1492,AA1492,IF(AA1492="Win","Loss",IF(AA1492="Loss","Win","Draw")))</f>
        <v>Win</v>
      </c>
      <c r="AI1492" s="7" t="s">
        <v>102</v>
      </c>
    </row>
    <row r="1493" customFormat="false" ht="16.5" hidden="false" customHeight="true" outlineLevel="0" collapsed="false">
      <c r="A1493" s="7" t="s">
        <v>3817</v>
      </c>
      <c r="B1493" s="7" t="n">
        <v>3</v>
      </c>
      <c r="C1493" s="7" t="s">
        <v>723</v>
      </c>
      <c r="D1493" s="7" t="s">
        <v>724</v>
      </c>
      <c r="E1493" s="7" t="s">
        <v>687</v>
      </c>
      <c r="F1493" s="7" t="s">
        <v>688</v>
      </c>
      <c r="G1493" s="7" t="s">
        <v>749</v>
      </c>
      <c r="H1493" s="7" t="s">
        <v>81</v>
      </c>
      <c r="I1493" s="7" t="s">
        <v>293</v>
      </c>
      <c r="J1493" s="7" t="s">
        <v>232</v>
      </c>
      <c r="K1493" s="7" t="s">
        <v>84</v>
      </c>
      <c r="L1493" s="7" t="s">
        <v>170</v>
      </c>
      <c r="M1493" s="7" t="s">
        <v>110</v>
      </c>
      <c r="N1493" s="7" t="s">
        <v>107</v>
      </c>
      <c r="O1493" s="7" t="s">
        <v>88</v>
      </c>
      <c r="P1493" s="7" t="s">
        <v>120</v>
      </c>
      <c r="Q1493" s="7" t="s">
        <v>210</v>
      </c>
      <c r="R1493" s="7" t="s">
        <v>199</v>
      </c>
      <c r="S1493" s="7" t="s">
        <v>239</v>
      </c>
      <c r="T1493" s="7" t="s">
        <v>92</v>
      </c>
      <c r="U1493" s="7" t="s">
        <v>202</v>
      </c>
      <c r="V1493" s="7" t="s">
        <v>227</v>
      </c>
      <c r="W1493" s="7" t="s">
        <v>109</v>
      </c>
      <c r="X1493" s="7" t="s">
        <v>112</v>
      </c>
      <c r="Y1493" s="7" t="n">
        <v>0</v>
      </c>
      <c r="Z1493" s="7" t="n">
        <v>1</v>
      </c>
      <c r="AA1493" s="7" t="str">
        <f aca="false">IF(Y1493&gt;Z1493,"Win",IF(Y1493&lt;Z1493,"Loss","Draw"))</f>
        <v>Loss</v>
      </c>
      <c r="AB1493" s="7" t="s">
        <v>99</v>
      </c>
      <c r="AC1493" s="7" t="s">
        <v>99</v>
      </c>
      <c r="AD1493" s="7" t="s">
        <v>751</v>
      </c>
      <c r="AE1493" s="7" t="s">
        <v>750</v>
      </c>
      <c r="AF1493" s="7" t="str">
        <f aca="false">IF(AD1493&lt;AE1493,AD1493,AE1493)</f>
        <v>Arrows, Battle Ram, Golden Knight, Mega Knight, Mother Witch, Ronin, Royal Ghost, Zappies</v>
      </c>
      <c r="AG1493" s="7" t="str">
        <f aca="false">IF(AD1493&lt;AE1493,AE1493,AD1493)</f>
        <v>Cannon, Furnace, Giant Snowball, Goblin Drill, Guards, Mighty Miner, Poison, Royal Delivery</v>
      </c>
      <c r="AH1493" s="7" t="str">
        <f aca="false">IF(AD1493=AF1493,AA1493,IF(AA1493="Win","Loss",IF(AA1493="Loss","Win","Draw")))</f>
        <v>Win</v>
      </c>
      <c r="AI1493" s="7" t="s">
        <v>102</v>
      </c>
    </row>
    <row r="1494" customFormat="false" ht="16.5" hidden="false" customHeight="true" outlineLevel="0" collapsed="false">
      <c r="A1494" s="7" t="s">
        <v>3818</v>
      </c>
      <c r="B1494" s="7" t="n">
        <v>1</v>
      </c>
      <c r="C1494" s="7" t="s">
        <v>723</v>
      </c>
      <c r="D1494" s="7" t="s">
        <v>724</v>
      </c>
      <c r="E1494" s="7" t="s">
        <v>687</v>
      </c>
      <c r="F1494" s="7" t="s">
        <v>688</v>
      </c>
      <c r="G1494" s="7" t="s">
        <v>753</v>
      </c>
      <c r="H1494" s="7" t="s">
        <v>81</v>
      </c>
      <c r="I1494" s="7" t="s">
        <v>82</v>
      </c>
      <c r="J1494" s="7" t="s">
        <v>213</v>
      </c>
      <c r="K1494" s="7" t="s">
        <v>84</v>
      </c>
      <c r="L1494" s="7" t="s">
        <v>156</v>
      </c>
      <c r="M1494" s="7" t="s">
        <v>109</v>
      </c>
      <c r="N1494" s="7" t="s">
        <v>112</v>
      </c>
      <c r="O1494" s="7" t="s">
        <v>117</v>
      </c>
      <c r="P1494" s="7" t="s">
        <v>85</v>
      </c>
      <c r="Q1494" s="7" t="s">
        <v>107</v>
      </c>
      <c r="R1494" s="7" t="s">
        <v>141</v>
      </c>
      <c r="S1494" s="7" t="s">
        <v>84</v>
      </c>
      <c r="T1494" s="7" t="s">
        <v>109</v>
      </c>
      <c r="U1494" s="7" t="s">
        <v>111</v>
      </c>
      <c r="V1494" s="7" t="s">
        <v>97</v>
      </c>
      <c r="W1494" s="7" t="s">
        <v>88</v>
      </c>
      <c r="X1494" s="7" t="s">
        <v>170</v>
      </c>
      <c r="Y1494" s="7" t="n">
        <v>1</v>
      </c>
      <c r="Z1494" s="7" t="n">
        <v>0</v>
      </c>
      <c r="AA1494" s="7" t="str">
        <f aca="false">IF(Y1494&gt;Z1494,"Win",IF(Y1494&lt;Z1494,"Loss","Draw"))</f>
        <v>Win</v>
      </c>
      <c r="AB1494" s="7" t="s">
        <v>99</v>
      </c>
      <c r="AC1494" s="7" t="s">
        <v>99</v>
      </c>
      <c r="AD1494" s="7" t="s">
        <v>663</v>
      </c>
      <c r="AE1494" s="7" t="s">
        <v>754</v>
      </c>
      <c r="AF1494" s="7" t="str">
        <f aca="false">IF(AD1494&lt;AE1494,AD1494,AE1494)</f>
        <v>Archers, Arrows, Bowler, Giant, Giant Snowball, Graveyard, Minions, Ronin</v>
      </c>
      <c r="AG1494" s="7" t="str">
        <f aca="false">IF(AD1494&lt;AE1494,AE1494,AD1494)</f>
        <v>Cannon, Fire Spirit, Giant Snowball, Goblin Drill, Magic Archer, Poison, Ronin, Skeletons</v>
      </c>
      <c r="AH1494" s="7" t="str">
        <f aca="false">IF(AD1494=AF1494,AA1494,IF(AA1494="Win","Loss",IF(AA1494="Loss","Win","Draw")))</f>
        <v>Win</v>
      </c>
      <c r="AI1494" s="7" t="s">
        <v>102</v>
      </c>
    </row>
    <row r="1495" customFormat="false" ht="16.5" hidden="false" customHeight="true" outlineLevel="0" collapsed="false">
      <c r="A1495" s="7" t="s">
        <v>3818</v>
      </c>
      <c r="B1495" s="7" t="n">
        <v>2</v>
      </c>
      <c r="C1495" s="7" t="s">
        <v>723</v>
      </c>
      <c r="D1495" s="7" t="s">
        <v>724</v>
      </c>
      <c r="E1495" s="7" t="s">
        <v>687</v>
      </c>
      <c r="F1495" s="7" t="s">
        <v>688</v>
      </c>
      <c r="G1495" s="7" t="s">
        <v>755</v>
      </c>
      <c r="H1495" s="7" t="s">
        <v>81</v>
      </c>
      <c r="I1495" s="7" t="s">
        <v>225</v>
      </c>
      <c r="J1495" s="7" t="s">
        <v>141</v>
      </c>
      <c r="K1495" s="7" t="s">
        <v>140</v>
      </c>
      <c r="L1495" s="7" t="s">
        <v>87</v>
      </c>
      <c r="M1495" s="7" t="s">
        <v>111</v>
      </c>
      <c r="N1495" s="7" t="s">
        <v>120</v>
      </c>
      <c r="O1495" s="7" t="s">
        <v>113</v>
      </c>
      <c r="P1495" s="7" t="s">
        <v>226</v>
      </c>
      <c r="Q1495" s="7" t="s">
        <v>82</v>
      </c>
      <c r="R1495" s="7" t="s">
        <v>145</v>
      </c>
      <c r="S1495" s="7" t="s">
        <v>181</v>
      </c>
      <c r="T1495" s="7" t="s">
        <v>110</v>
      </c>
      <c r="U1495" s="7" t="s">
        <v>226</v>
      </c>
      <c r="V1495" s="7" t="s">
        <v>113</v>
      </c>
      <c r="W1495" s="7" t="s">
        <v>112</v>
      </c>
      <c r="X1495" s="7" t="s">
        <v>135</v>
      </c>
      <c r="Y1495" s="7" t="n">
        <v>0</v>
      </c>
      <c r="Z1495" s="7" t="n">
        <v>1</v>
      </c>
      <c r="AA1495" s="7" t="str">
        <f aca="false">IF(Y1495&gt;Z1495,"Win",IF(Y1495&lt;Z1495,"Loss","Draw"))</f>
        <v>Loss</v>
      </c>
      <c r="AB1495" s="7" t="s">
        <v>99</v>
      </c>
      <c r="AC1495" s="7" t="s">
        <v>99</v>
      </c>
      <c r="AD1495" s="7" t="s">
        <v>228</v>
      </c>
      <c r="AE1495" s="7" t="s">
        <v>756</v>
      </c>
      <c r="AF1495" s="7" t="str">
        <f aca="false">IF(AD1495&lt;AE1495,AD1495,AE1495)</f>
        <v>Archers, Arrows, Balloon, Bomb Tower, Guards, Miner, Monk, Zap</v>
      </c>
      <c r="AG1495" s="7" t="str">
        <f aca="false">IF(AD1495&lt;AE1495,AE1495,AD1495)</f>
        <v>Bats, Berserker, Bomb Tower, Fire Spirit, Magic Archer, Miner, Royal Delivery, Wall Breakers</v>
      </c>
      <c r="AH1495" s="7" t="str">
        <f aca="false">IF(AD1495=AF1495,AA1495,IF(AA1495="Win","Loss",IF(AA1495="Loss","Win","Draw")))</f>
        <v>Win</v>
      </c>
      <c r="AI1495" s="7" t="s">
        <v>102</v>
      </c>
    </row>
    <row r="1496" customFormat="false" ht="16.5" hidden="false" customHeight="true" outlineLevel="0" collapsed="false">
      <c r="A1496" s="7" t="s">
        <v>3818</v>
      </c>
      <c r="B1496" s="7" t="n">
        <v>3</v>
      </c>
      <c r="C1496" s="7" t="s">
        <v>723</v>
      </c>
      <c r="D1496" s="7" t="s">
        <v>724</v>
      </c>
      <c r="E1496" s="7" t="s">
        <v>687</v>
      </c>
      <c r="F1496" s="7" t="s">
        <v>688</v>
      </c>
      <c r="G1496" s="7" t="s">
        <v>757</v>
      </c>
      <c r="H1496" s="7" t="s">
        <v>81</v>
      </c>
      <c r="I1496" s="7" t="s">
        <v>293</v>
      </c>
      <c r="J1496" s="7" t="s">
        <v>175</v>
      </c>
      <c r="K1496" s="7" t="s">
        <v>144</v>
      </c>
      <c r="L1496" s="7" t="s">
        <v>167</v>
      </c>
      <c r="M1496" s="7" t="s">
        <v>154</v>
      </c>
      <c r="N1496" s="7" t="s">
        <v>97</v>
      </c>
      <c r="O1496" s="7" t="s">
        <v>93</v>
      </c>
      <c r="P1496" s="7" t="s">
        <v>182</v>
      </c>
      <c r="Q1496" s="7" t="s">
        <v>90</v>
      </c>
      <c r="R1496" s="7" t="s">
        <v>91</v>
      </c>
      <c r="S1496" s="7" t="s">
        <v>92</v>
      </c>
      <c r="T1496" s="7" t="s">
        <v>96</v>
      </c>
      <c r="U1496" s="7" t="s">
        <v>93</v>
      </c>
      <c r="V1496" s="7" t="s">
        <v>87</v>
      </c>
      <c r="W1496" s="7" t="s">
        <v>94</v>
      </c>
      <c r="X1496" s="7" t="s">
        <v>95</v>
      </c>
      <c r="Y1496" s="7" t="n">
        <v>0</v>
      </c>
      <c r="Z1496" s="7" t="n">
        <v>1</v>
      </c>
      <c r="AA1496" s="7" t="str">
        <f aca="false">IF(Y1496&gt;Z1496,"Win",IF(Y1496&lt;Z1496,"Loss","Draw"))</f>
        <v>Loss</v>
      </c>
      <c r="AB1496" s="7" t="s">
        <v>99</v>
      </c>
      <c r="AC1496" s="7" t="s">
        <v>99</v>
      </c>
      <c r="AD1496" s="7" t="s">
        <v>759</v>
      </c>
      <c r="AE1496" s="7" t="s">
        <v>758</v>
      </c>
      <c r="AF1496" s="7" t="str">
        <f aca="false">IF(AD1496&lt;AE1496,AD1496,AE1496)</f>
        <v>Barbarian Barrel, Berserker, Electro Spirit, Fireball, Fisherman, Hunter, Royal Ghost, Royal Giant</v>
      </c>
      <c r="AG1496" s="7" t="str">
        <f aca="false">IF(AD1496&lt;AE1496,AE1496,AD1496)</f>
        <v>Boss Bandit, Electro Spirit, Furnace, Hog Rider, Lightning, Skeletons, Tesla, The Log</v>
      </c>
      <c r="AH1496" s="7" t="str">
        <f aca="false">IF(AD1496=AF1496,AA1496,IF(AA1496="Win","Loss",IF(AA1496="Loss","Win","Draw")))</f>
        <v>Win</v>
      </c>
      <c r="AI1496" s="7" t="s">
        <v>102</v>
      </c>
    </row>
    <row r="1497" customFormat="false" ht="16.5" hidden="false" customHeight="true" outlineLevel="0" collapsed="false">
      <c r="A1497" s="7" t="s">
        <v>3819</v>
      </c>
      <c r="B1497" s="7" t="n">
        <v>1</v>
      </c>
      <c r="C1497" s="7" t="s">
        <v>723</v>
      </c>
      <c r="D1497" s="7" t="s">
        <v>724</v>
      </c>
      <c r="E1497" s="7" t="s">
        <v>687</v>
      </c>
      <c r="F1497" s="7" t="s">
        <v>688</v>
      </c>
      <c r="G1497" s="7" t="s">
        <v>761</v>
      </c>
      <c r="H1497" s="7" t="s">
        <v>81</v>
      </c>
      <c r="I1497" s="7" t="s">
        <v>142</v>
      </c>
      <c r="J1497" s="7" t="s">
        <v>115</v>
      </c>
      <c r="K1497" s="7" t="s">
        <v>287</v>
      </c>
      <c r="L1497" s="7" t="s">
        <v>111</v>
      </c>
      <c r="M1497" s="7" t="s">
        <v>140</v>
      </c>
      <c r="N1497" s="7" t="s">
        <v>143</v>
      </c>
      <c r="O1497" s="7" t="s">
        <v>176</v>
      </c>
      <c r="P1497" s="7" t="s">
        <v>334</v>
      </c>
      <c r="Q1497" s="7" t="s">
        <v>169</v>
      </c>
      <c r="R1497" s="7" t="s">
        <v>213</v>
      </c>
      <c r="S1497" s="7" t="s">
        <v>200</v>
      </c>
      <c r="T1497" s="7" t="s">
        <v>191</v>
      </c>
      <c r="U1497" s="7" t="s">
        <v>596</v>
      </c>
      <c r="V1497" s="7" t="s">
        <v>154</v>
      </c>
      <c r="W1497" s="7" t="s">
        <v>336</v>
      </c>
      <c r="X1497" s="7" t="s">
        <v>91</v>
      </c>
      <c r="Y1497" s="7" t="n">
        <v>1</v>
      </c>
      <c r="Z1497" s="7" t="n">
        <v>0</v>
      </c>
      <c r="AA1497" s="7" t="str">
        <f aca="false">IF(Y1497&gt;Z1497,"Win",IF(Y1497&lt;Z1497,"Loss","Draw"))</f>
        <v>Win</v>
      </c>
      <c r="AB1497" s="7" t="s">
        <v>99</v>
      </c>
      <c r="AC1497" s="7" t="s">
        <v>99</v>
      </c>
      <c r="AD1497" s="7" t="s">
        <v>394</v>
      </c>
      <c r="AE1497" s="7" t="s">
        <v>762</v>
      </c>
      <c r="AF1497" s="7" t="str">
        <f aca="false">IF(AD1497&lt;AE1497,AD1497,AE1497)</f>
        <v>Baby Dragon, Barbarian Barrel, Bowler, Electro Giant, Goblin Cage, Ice Wizard, Lightning, Tornado</v>
      </c>
      <c r="AG1497" s="7" t="str">
        <f aca="false">IF(AD1497&lt;AE1497,AE1497,AD1497)</f>
        <v>Dart Goblin, Fire Spirit, Goblin Barrel, Goblins, Ice Spirit, Rocket, Valkyrie, Wall Breakers</v>
      </c>
      <c r="AH1497" s="7" t="str">
        <f aca="false">IF(AD1497=AF1497,AA1497,IF(AA1497="Win","Loss",IF(AA1497="Loss","Win","Draw")))</f>
        <v>Loss</v>
      </c>
      <c r="AI1497" s="7" t="s">
        <v>102</v>
      </c>
    </row>
    <row r="1498" customFormat="false" ht="16.5" hidden="false" customHeight="true" outlineLevel="0" collapsed="false">
      <c r="A1498" s="7" t="s">
        <v>3819</v>
      </c>
      <c r="B1498" s="7" t="n">
        <v>2</v>
      </c>
      <c r="C1498" s="7" t="s">
        <v>723</v>
      </c>
      <c r="D1498" s="7" t="s">
        <v>724</v>
      </c>
      <c r="E1498" s="7" t="s">
        <v>687</v>
      </c>
      <c r="F1498" s="7" t="s">
        <v>688</v>
      </c>
      <c r="G1498" s="7" t="s">
        <v>763</v>
      </c>
      <c r="H1498" s="7" t="s">
        <v>81</v>
      </c>
      <c r="I1498" s="7" t="s">
        <v>90</v>
      </c>
      <c r="J1498" s="7" t="s">
        <v>181</v>
      </c>
      <c r="K1498" s="7" t="s">
        <v>96</v>
      </c>
      <c r="L1498" s="7" t="s">
        <v>97</v>
      </c>
      <c r="M1498" s="7" t="s">
        <v>93</v>
      </c>
      <c r="N1498" s="7" t="s">
        <v>95</v>
      </c>
      <c r="O1498" s="7" t="s">
        <v>94</v>
      </c>
      <c r="P1498" s="7" t="s">
        <v>91</v>
      </c>
      <c r="Q1498" s="7" t="s">
        <v>168</v>
      </c>
      <c r="R1498" s="7" t="s">
        <v>83</v>
      </c>
      <c r="S1498" s="7" t="s">
        <v>170</v>
      </c>
      <c r="T1498" s="7" t="s">
        <v>146</v>
      </c>
      <c r="U1498" s="7" t="s">
        <v>93</v>
      </c>
      <c r="V1498" s="7" t="s">
        <v>97</v>
      </c>
      <c r="W1498" s="7" t="s">
        <v>167</v>
      </c>
      <c r="X1498" s="7" t="s">
        <v>94</v>
      </c>
      <c r="Y1498" s="7" t="n">
        <v>0</v>
      </c>
      <c r="Z1498" s="7" t="n">
        <v>1</v>
      </c>
      <c r="AA1498" s="7" t="str">
        <f aca="false">IF(Y1498&gt;Z1498,"Win",IF(Y1498&lt;Z1498,"Loss","Draw"))</f>
        <v>Loss</v>
      </c>
      <c r="AB1498" s="7" t="s">
        <v>99</v>
      </c>
      <c r="AC1498" s="7" t="s">
        <v>99</v>
      </c>
      <c r="AD1498" s="7" t="s">
        <v>765</v>
      </c>
      <c r="AE1498" s="7" t="s">
        <v>764</v>
      </c>
      <c r="AF1498" s="7" t="str">
        <f aca="false">IF(AD1498&lt;AE1498,AD1498,AE1498)</f>
        <v>Barbarian Barrel, Electro Spirit, Fireball, Fisherman, Hunter, Monk, Royal Giant, Skeletons</v>
      </c>
      <c r="AG1498" s="7" t="str">
        <f aca="false">IF(AD1498&lt;AE1498,AE1498,AD1498)</f>
        <v>Cannon, Dark Prince, Electro Spirit, Fireball, Royal Hogs, Skeleton Dragons, Skeletons, The Log</v>
      </c>
      <c r="AH1498" s="7" t="str">
        <f aca="false">IF(AD1498=AF1498,AA1498,IF(AA1498="Win","Loss",IF(AA1498="Loss","Win","Draw")))</f>
        <v>Loss</v>
      </c>
      <c r="AI1498" s="7" t="s">
        <v>102</v>
      </c>
    </row>
    <row r="1499" customFormat="false" ht="16.5" hidden="false" customHeight="true" outlineLevel="0" collapsed="false">
      <c r="A1499" s="7" t="s">
        <v>3819</v>
      </c>
      <c r="B1499" s="7" t="n">
        <v>3</v>
      </c>
      <c r="C1499" s="7" t="s">
        <v>723</v>
      </c>
      <c r="D1499" s="7" t="s">
        <v>724</v>
      </c>
      <c r="E1499" s="7" t="s">
        <v>687</v>
      </c>
      <c r="F1499" s="7" t="s">
        <v>688</v>
      </c>
      <c r="G1499" s="7" t="s">
        <v>766</v>
      </c>
      <c r="H1499" s="7" t="s">
        <v>81</v>
      </c>
      <c r="I1499" s="7" t="s">
        <v>84</v>
      </c>
      <c r="J1499" s="7" t="s">
        <v>141</v>
      </c>
      <c r="K1499" s="7" t="s">
        <v>199</v>
      </c>
      <c r="L1499" s="7" t="s">
        <v>87</v>
      </c>
      <c r="M1499" s="7" t="s">
        <v>88</v>
      </c>
      <c r="N1499" s="7" t="s">
        <v>170</v>
      </c>
      <c r="O1499" s="7" t="s">
        <v>107</v>
      </c>
      <c r="P1499" s="7" t="s">
        <v>120</v>
      </c>
      <c r="Q1499" s="7" t="s">
        <v>107</v>
      </c>
      <c r="R1499" s="7" t="s">
        <v>115</v>
      </c>
      <c r="S1499" s="7" t="s">
        <v>84</v>
      </c>
      <c r="T1499" s="7" t="s">
        <v>130</v>
      </c>
      <c r="U1499" s="7" t="s">
        <v>111</v>
      </c>
      <c r="V1499" s="7" t="s">
        <v>109</v>
      </c>
      <c r="W1499" s="7" t="s">
        <v>88</v>
      </c>
      <c r="X1499" s="7" t="s">
        <v>144</v>
      </c>
      <c r="Y1499" s="7" t="n">
        <v>0</v>
      </c>
      <c r="Z1499" s="7" t="n">
        <v>3</v>
      </c>
      <c r="AA1499" s="7" t="str">
        <f aca="false">IF(Y1499&gt;Z1499,"Win",IF(Y1499&lt;Z1499,"Loss","Draw"))</f>
        <v>Loss</v>
      </c>
      <c r="AB1499" s="7" t="s">
        <v>99</v>
      </c>
      <c r="AC1499" s="7" t="s">
        <v>99</v>
      </c>
      <c r="AD1499" s="7" t="s">
        <v>767</v>
      </c>
      <c r="AE1499" s="7" t="s">
        <v>315</v>
      </c>
      <c r="AF1499" s="7" t="str">
        <f aca="false">IF(AD1499&lt;AE1499,AD1499,AE1499)</f>
        <v>Berserker, Cannon, Giant Snowball, Goblin Drill, Golden Knight, Magic Archer, Poison, Royal Delivery</v>
      </c>
      <c r="AG1499" s="7" t="str">
        <f aca="false">IF(AD1499&lt;AE1499,AE1499,AD1499)</f>
        <v>Bomber, Fire Spirit, Giant Snowball, Goblin Drill, Goblins, Poison, Ronin, Tesla</v>
      </c>
      <c r="AH1499" s="7" t="str">
        <f aca="false">IF(AD1499=AF1499,AA1499,IF(AA1499="Win","Loss",IF(AA1499="Loss","Win","Draw")))</f>
        <v>Loss</v>
      </c>
      <c r="AI1499" s="7" t="s">
        <v>102</v>
      </c>
    </row>
    <row r="1500" customFormat="false" ht="16.5" hidden="false" customHeight="true" outlineLevel="0" collapsed="false">
      <c r="A1500" s="7" t="s">
        <v>3820</v>
      </c>
      <c r="B1500" s="7" t="n">
        <v>1</v>
      </c>
      <c r="C1500" s="7" t="s">
        <v>723</v>
      </c>
      <c r="D1500" s="7" t="s">
        <v>724</v>
      </c>
      <c r="E1500" s="7" t="s">
        <v>687</v>
      </c>
      <c r="F1500" s="7" t="s">
        <v>688</v>
      </c>
      <c r="G1500" s="7" t="s">
        <v>769</v>
      </c>
      <c r="H1500" s="7" t="s">
        <v>81</v>
      </c>
      <c r="I1500" s="7" t="s">
        <v>168</v>
      </c>
      <c r="J1500" s="7" t="s">
        <v>83</v>
      </c>
      <c r="K1500" s="7" t="s">
        <v>169</v>
      </c>
      <c r="L1500" s="7" t="s">
        <v>170</v>
      </c>
      <c r="M1500" s="7" t="s">
        <v>93</v>
      </c>
      <c r="N1500" s="7" t="s">
        <v>97</v>
      </c>
      <c r="O1500" s="7" t="s">
        <v>167</v>
      </c>
      <c r="P1500" s="7" t="s">
        <v>154</v>
      </c>
      <c r="Q1500" s="7" t="s">
        <v>168</v>
      </c>
      <c r="R1500" s="7" t="s">
        <v>108</v>
      </c>
      <c r="S1500" s="7" t="s">
        <v>170</v>
      </c>
      <c r="T1500" s="7" t="s">
        <v>143</v>
      </c>
      <c r="U1500" s="7" t="s">
        <v>97</v>
      </c>
      <c r="V1500" s="7" t="s">
        <v>167</v>
      </c>
      <c r="W1500" s="7" t="s">
        <v>183</v>
      </c>
      <c r="X1500" s="7" t="s">
        <v>120</v>
      </c>
      <c r="Y1500" s="7" t="n">
        <v>1</v>
      </c>
      <c r="Z1500" s="7" t="n">
        <v>0</v>
      </c>
      <c r="AA1500" s="7" t="str">
        <f aca="false">IF(Y1500&gt;Z1500,"Win",IF(Y1500&lt;Z1500,"Loss","Draw"))</f>
        <v>Win</v>
      </c>
      <c r="AB1500" s="7" t="s">
        <v>99</v>
      </c>
      <c r="AC1500" s="7" t="s">
        <v>99</v>
      </c>
      <c r="AD1500" s="7" t="s">
        <v>172</v>
      </c>
      <c r="AE1500" s="7" t="s">
        <v>770</v>
      </c>
      <c r="AF1500" s="7" t="str">
        <f aca="false">IF(AD1500&lt;AE1500,AD1500,AE1500)</f>
        <v>Archer Queen, Cannon, Earthquake, Ice Spirit, Royal Delivery, Royal Hogs, Skeletons, The Log</v>
      </c>
      <c r="AG1500" s="7" t="str">
        <f aca="false">IF(AD1500&lt;AE1500,AE1500,AD1500)</f>
        <v>Baby Dragon, Cannon, Dark Prince, Electro Spirit, Lightning, Royal Hogs, Skeletons, The Log</v>
      </c>
      <c r="AH1500" s="7" t="str">
        <f aca="false">IF(AD1500=AF1500,AA1500,IF(AA1500="Win","Loss",IF(AA1500="Loss","Win","Draw")))</f>
        <v>Loss</v>
      </c>
      <c r="AI1500" s="7" t="s">
        <v>102</v>
      </c>
    </row>
    <row r="1501" customFormat="false" ht="16.5" hidden="false" customHeight="true" outlineLevel="0" collapsed="false">
      <c r="A1501" s="7" t="s">
        <v>3820</v>
      </c>
      <c r="B1501" s="7" t="n">
        <v>2</v>
      </c>
      <c r="C1501" s="7" t="s">
        <v>723</v>
      </c>
      <c r="D1501" s="7" t="s">
        <v>724</v>
      </c>
      <c r="E1501" s="7" t="s">
        <v>687</v>
      </c>
      <c r="F1501" s="7" t="s">
        <v>688</v>
      </c>
      <c r="G1501" s="7" t="s">
        <v>771</v>
      </c>
      <c r="H1501" s="7" t="s">
        <v>81</v>
      </c>
      <c r="I1501" s="7" t="s">
        <v>132</v>
      </c>
      <c r="J1501" s="7" t="s">
        <v>91</v>
      </c>
      <c r="K1501" s="7" t="s">
        <v>200</v>
      </c>
      <c r="L1501" s="7" t="s">
        <v>90</v>
      </c>
      <c r="M1501" s="7" t="s">
        <v>174</v>
      </c>
      <c r="N1501" s="7" t="s">
        <v>94</v>
      </c>
      <c r="O1501" s="7" t="s">
        <v>365</v>
      </c>
      <c r="P1501" s="7" t="s">
        <v>115</v>
      </c>
      <c r="Q1501" s="7" t="s">
        <v>128</v>
      </c>
      <c r="R1501" s="7" t="s">
        <v>209</v>
      </c>
      <c r="S1501" s="7" t="s">
        <v>200</v>
      </c>
      <c r="T1501" s="7" t="s">
        <v>85</v>
      </c>
      <c r="U1501" s="7" t="s">
        <v>111</v>
      </c>
      <c r="V1501" s="7" t="s">
        <v>91</v>
      </c>
      <c r="W1501" s="7" t="s">
        <v>88</v>
      </c>
      <c r="X1501" s="7" t="s">
        <v>146</v>
      </c>
      <c r="Y1501" s="7" t="n">
        <v>0</v>
      </c>
      <c r="Z1501" s="7" t="n">
        <v>1</v>
      </c>
      <c r="AA1501" s="7" t="str">
        <f aca="false">IF(Y1501&gt;Z1501,"Win",IF(Y1501&lt;Z1501,"Loss","Draw"))</f>
        <v>Loss</v>
      </c>
      <c r="AB1501" s="7" t="s">
        <v>99</v>
      </c>
      <c r="AC1501" s="7" t="s">
        <v>99</v>
      </c>
      <c r="AD1501" s="7" t="s">
        <v>773</v>
      </c>
      <c r="AE1501" s="7" t="s">
        <v>772</v>
      </c>
      <c r="AF1501" s="7" t="str">
        <f aca="false">IF(AD1501&lt;AE1501,AD1501,AE1501)</f>
        <v>Barbarian Barrel, Fire Spirit, Goblin Cage, Graveyard, Knight, Musketeer, Poison, Skeleton Dragons</v>
      </c>
      <c r="AG1501" s="7" t="str">
        <f aca="false">IF(AD1501&lt;AE1501,AE1501,AD1501)</f>
        <v>Barbarian Barrel, Fireball, Goblin Cage, Goblins, Heal Spirit, Lumberjack, Phoenix, Royal Giant</v>
      </c>
      <c r="AH1501" s="7" t="str">
        <f aca="false">IF(AD1501=AF1501,AA1501,IF(AA1501="Win","Loss",IF(AA1501="Loss","Win","Draw")))</f>
        <v>Win</v>
      </c>
      <c r="AI1501" s="7" t="s">
        <v>102</v>
      </c>
    </row>
    <row r="1502" customFormat="false" ht="16.5" hidden="false" customHeight="true" outlineLevel="0" collapsed="false">
      <c r="A1502" s="7" t="s">
        <v>3820</v>
      </c>
      <c r="B1502" s="7" t="n">
        <v>3</v>
      </c>
      <c r="C1502" s="7" t="s">
        <v>723</v>
      </c>
      <c r="D1502" s="7" t="s">
        <v>724</v>
      </c>
      <c r="E1502" s="7" t="s">
        <v>687</v>
      </c>
      <c r="F1502" s="7" t="s">
        <v>688</v>
      </c>
      <c r="G1502" s="7" t="s">
        <v>774</v>
      </c>
      <c r="H1502" s="7" t="s">
        <v>81</v>
      </c>
      <c r="I1502" s="7" t="s">
        <v>142</v>
      </c>
      <c r="J1502" s="7" t="s">
        <v>141</v>
      </c>
      <c r="K1502" s="7" t="s">
        <v>140</v>
      </c>
      <c r="L1502" s="7" t="s">
        <v>87</v>
      </c>
      <c r="M1502" s="7" t="s">
        <v>111</v>
      </c>
      <c r="N1502" s="7" t="s">
        <v>143</v>
      </c>
      <c r="O1502" s="7" t="s">
        <v>120</v>
      </c>
      <c r="P1502" s="7" t="s">
        <v>113</v>
      </c>
      <c r="Q1502" s="7" t="s">
        <v>319</v>
      </c>
      <c r="R1502" s="7" t="s">
        <v>145</v>
      </c>
      <c r="S1502" s="7" t="s">
        <v>195</v>
      </c>
      <c r="T1502" s="7" t="s">
        <v>148</v>
      </c>
      <c r="U1502" s="7" t="s">
        <v>130</v>
      </c>
      <c r="V1502" s="7" t="s">
        <v>117</v>
      </c>
      <c r="W1502" s="7" t="s">
        <v>112</v>
      </c>
      <c r="X1502" s="7" t="s">
        <v>84</v>
      </c>
      <c r="Y1502" s="7" t="n">
        <v>1</v>
      </c>
      <c r="Z1502" s="7" t="n">
        <v>0</v>
      </c>
      <c r="AA1502" s="7" t="str">
        <f aca="false">IF(Y1502&gt;Z1502,"Win",IF(Y1502&lt;Z1502,"Loss","Draw"))</f>
        <v>Win</v>
      </c>
      <c r="AB1502" s="7" t="s">
        <v>99</v>
      </c>
      <c r="AC1502" s="7" t="s">
        <v>99</v>
      </c>
      <c r="AD1502" s="7" t="s">
        <v>351</v>
      </c>
      <c r="AE1502" s="7" t="s">
        <v>775</v>
      </c>
      <c r="AF1502" s="7" t="str">
        <f aca="false">IF(AD1502&lt;AE1502,AD1502,AE1502)</f>
        <v>Arrows, Balloon, Bomber, Giant Snowball, Inferno Dragon, Lava Hound, Minions, Skeleton Army</v>
      </c>
      <c r="AG1502" s="7" t="str">
        <f aca="false">IF(AD1502&lt;AE1502,AE1502,AD1502)</f>
        <v>Berserker, Bomb Tower, Fire Spirit, Goblin Barrel, Ice Spirit, Magic Archer, Royal Delivery, Wall Breakers</v>
      </c>
      <c r="AH1502" s="7" t="str">
        <f aca="false">IF(AD1502=AF1502,AA1502,IF(AA1502="Win","Loss",IF(AA1502="Loss","Win","Draw")))</f>
        <v>Loss</v>
      </c>
      <c r="AI1502" s="7" t="s">
        <v>102</v>
      </c>
    </row>
    <row r="1503" customFormat="false" ht="15" hidden="false" customHeight="true" outlineLevel="0" collapsed="false">
      <c r="A1503" s="5" t="s">
        <v>3821</v>
      </c>
      <c r="B1503" s="5" t="n">
        <v>1</v>
      </c>
      <c r="C1503" s="5" t="s">
        <v>723</v>
      </c>
      <c r="D1503" s="5" t="s">
        <v>724</v>
      </c>
      <c r="E1503" s="5" t="s">
        <v>659</v>
      </c>
      <c r="F1503" s="5" t="s">
        <v>660</v>
      </c>
      <c r="G1503" s="5" t="s">
        <v>3822</v>
      </c>
      <c r="H1503" s="5" t="s">
        <v>81</v>
      </c>
      <c r="I1503" s="5" t="s">
        <v>82</v>
      </c>
      <c r="J1503" s="5" t="s">
        <v>213</v>
      </c>
      <c r="K1503" s="5" t="s">
        <v>84</v>
      </c>
      <c r="L1503" s="5" t="s">
        <v>156</v>
      </c>
      <c r="M1503" s="5" t="s">
        <v>117</v>
      </c>
      <c r="N1503" s="5" t="s">
        <v>109</v>
      </c>
      <c r="O1503" s="5" t="s">
        <v>112</v>
      </c>
      <c r="P1503" s="5" t="s">
        <v>85</v>
      </c>
      <c r="Q1503" s="5" t="s">
        <v>140</v>
      </c>
      <c r="R1503" s="5" t="s">
        <v>141</v>
      </c>
      <c r="S1503" s="5" t="s">
        <v>225</v>
      </c>
      <c r="T1503" s="5" t="s">
        <v>97</v>
      </c>
      <c r="U1503" s="5" t="s">
        <v>111</v>
      </c>
      <c r="V1503" s="5" t="s">
        <v>167</v>
      </c>
      <c r="W1503" s="5" t="s">
        <v>226</v>
      </c>
      <c r="X1503" s="5" t="s">
        <v>113</v>
      </c>
      <c r="Y1503" s="5" t="n">
        <v>0</v>
      </c>
      <c r="Z1503" s="5" t="n">
        <v>1</v>
      </c>
      <c r="AA1503" s="5" t="str">
        <f aca="false">IF(Y1503&gt;Z1503,"Win",IF(Y1503&lt;Z1503,"Loss","Draw"))</f>
        <v>Loss</v>
      </c>
      <c r="AB1503" s="5" t="s">
        <v>98</v>
      </c>
      <c r="AC1503" s="5" t="s">
        <v>99</v>
      </c>
      <c r="AD1503" s="5" t="s">
        <v>663</v>
      </c>
      <c r="AE1503" s="5" t="s">
        <v>639</v>
      </c>
      <c r="AF1503" s="5" t="str">
        <f aca="false">IF(AD1503&lt;AE1503,AD1503,AE1503)</f>
        <v>Archers, Arrows, Bowler, Giant, Giant Snowball, Graveyard, Minions, Ronin</v>
      </c>
      <c r="AG1503" s="5" t="str">
        <f aca="false">IF(AD1503&lt;AE1503,AE1503,AD1503)</f>
        <v>Bats, Bomb Tower, Fire Spirit, Magic Archer, Miner, Skeletons, The Log, Wall Breakers</v>
      </c>
      <c r="AH1503" s="5" t="str">
        <f aca="false">IF(AD1503=AF1503,AA1503,IF(AA1503="Win","Loss",IF(AA1503="Loss","Win","Draw")))</f>
        <v>Loss</v>
      </c>
      <c r="AI1503" s="5" t="s">
        <v>102</v>
      </c>
    </row>
    <row r="1504" customFormat="false" ht="15" hidden="false" customHeight="true" outlineLevel="0" collapsed="false">
      <c r="A1504" s="5" t="s">
        <v>3821</v>
      </c>
      <c r="B1504" s="5" t="n">
        <v>2</v>
      </c>
      <c r="C1504" s="5" t="s">
        <v>723</v>
      </c>
      <c r="D1504" s="5" t="s">
        <v>724</v>
      </c>
      <c r="E1504" s="5" t="s">
        <v>659</v>
      </c>
      <c r="F1504" s="5" t="s">
        <v>660</v>
      </c>
      <c r="G1504" s="5" t="s">
        <v>3823</v>
      </c>
      <c r="H1504" s="5" t="s">
        <v>81</v>
      </c>
      <c r="I1504" s="5" t="s">
        <v>209</v>
      </c>
      <c r="J1504" s="5" t="s">
        <v>145</v>
      </c>
      <c r="K1504" s="5" t="s">
        <v>135</v>
      </c>
      <c r="L1504" s="5" t="s">
        <v>91</v>
      </c>
      <c r="M1504" s="5" t="s">
        <v>244</v>
      </c>
      <c r="N1504" s="5" t="s">
        <v>113</v>
      </c>
      <c r="O1504" s="5" t="s">
        <v>110</v>
      </c>
      <c r="P1504" s="5" t="s">
        <v>226</v>
      </c>
      <c r="Q1504" s="5" t="s">
        <v>169</v>
      </c>
      <c r="R1504" s="5" t="s">
        <v>199</v>
      </c>
      <c r="S1504" s="5" t="s">
        <v>200</v>
      </c>
      <c r="T1504" s="5" t="s">
        <v>91</v>
      </c>
      <c r="U1504" s="5" t="s">
        <v>136</v>
      </c>
      <c r="V1504" s="5" t="s">
        <v>191</v>
      </c>
      <c r="W1504" s="5" t="s">
        <v>154</v>
      </c>
      <c r="X1504" s="5" t="s">
        <v>336</v>
      </c>
      <c r="Y1504" s="5" t="n">
        <v>0</v>
      </c>
      <c r="Z1504" s="5" t="n">
        <v>1</v>
      </c>
      <c r="AA1504" s="5" t="str">
        <f aca="false">IF(Y1504&gt;Z1504,"Win",IF(Y1504&lt;Z1504,"Loss","Draw"))</f>
        <v>Loss</v>
      </c>
      <c r="AB1504" s="5" t="s">
        <v>98</v>
      </c>
      <c r="AC1504" s="5" t="s">
        <v>99</v>
      </c>
      <c r="AD1504" s="5" t="s">
        <v>3824</v>
      </c>
      <c r="AE1504" s="5" t="s">
        <v>778</v>
      </c>
      <c r="AF1504" s="5" t="str">
        <f aca="false">IF(AD1504&lt;AE1504,AD1504,AE1504)</f>
        <v>Baby Dragon, Barbarian Barrel, Goblin Cage, Golden Knight, Golem, Ice Wizard, Lightning, Tornado</v>
      </c>
      <c r="AG1504" s="5" t="str">
        <f aca="false">IF(AD1504&lt;AE1504,AE1504,AD1504)</f>
        <v>Balloon, Barbarian Barrel, Bomb Tower, Guards, Ice Golem, Miner, Musketeer, Zap</v>
      </c>
      <c r="AH1504" s="5" t="str">
        <f aca="false">IF(AD1504=AF1504,AA1504,IF(AA1504="Win","Loss",IF(AA1504="Loss","Win","Draw")))</f>
        <v>Win</v>
      </c>
      <c r="AI1504" s="5" t="s">
        <v>102</v>
      </c>
    </row>
    <row r="1505" customFormat="false" ht="15" hidden="false" customHeight="true" outlineLevel="0" collapsed="false">
      <c r="A1505" s="5" t="s">
        <v>3821</v>
      </c>
      <c r="B1505" s="5" t="n">
        <v>3</v>
      </c>
      <c r="C1505" s="5" t="s">
        <v>723</v>
      </c>
      <c r="D1505" s="5" t="s">
        <v>724</v>
      </c>
      <c r="E1505" s="5" t="s">
        <v>659</v>
      </c>
      <c r="F1505" s="5" t="s">
        <v>660</v>
      </c>
      <c r="G1505" s="5" t="s">
        <v>3825</v>
      </c>
      <c r="H1505" s="5" t="s">
        <v>81</v>
      </c>
      <c r="I1505" s="5" t="s">
        <v>168</v>
      </c>
      <c r="J1505" s="5" t="s">
        <v>83</v>
      </c>
      <c r="K1505" s="5" t="s">
        <v>169</v>
      </c>
      <c r="L1505" s="5" t="s">
        <v>170</v>
      </c>
      <c r="M1505" s="5" t="s">
        <v>167</v>
      </c>
      <c r="N1505" s="5" t="s">
        <v>97</v>
      </c>
      <c r="O1505" s="5" t="s">
        <v>93</v>
      </c>
      <c r="P1505" s="5" t="s">
        <v>154</v>
      </c>
      <c r="Q1505" s="5" t="s">
        <v>170</v>
      </c>
      <c r="R1505" s="5" t="s">
        <v>128</v>
      </c>
      <c r="S1505" s="5" t="s">
        <v>84</v>
      </c>
      <c r="T1505" s="5" t="s">
        <v>87</v>
      </c>
      <c r="U1505" s="5" t="s">
        <v>130</v>
      </c>
      <c r="V1505" s="5" t="s">
        <v>93</v>
      </c>
      <c r="W1505" s="5" t="s">
        <v>107</v>
      </c>
      <c r="X1505" s="5" t="s">
        <v>88</v>
      </c>
      <c r="Y1505" s="5" t="n">
        <v>1</v>
      </c>
      <c r="Z1505" s="5" t="n">
        <v>0</v>
      </c>
      <c r="AA1505" s="5" t="str">
        <f aca="false">IF(Y1505&gt;Z1505,"Win",IF(Y1505&lt;Z1505,"Loss","Draw"))</f>
        <v>Win</v>
      </c>
      <c r="AB1505" s="5" t="s">
        <v>98</v>
      </c>
      <c r="AC1505" s="5" t="s">
        <v>99</v>
      </c>
      <c r="AD1505" s="5" t="s">
        <v>172</v>
      </c>
      <c r="AE1505" s="5" t="s">
        <v>3826</v>
      </c>
      <c r="AF1505" s="5" t="str">
        <f aca="false">IF(AD1505&lt;AE1505,AD1505,AE1505)</f>
        <v>Baby Dragon, Cannon, Dark Prince, Electro Spirit, Lightning, Royal Hogs, Skeletons, The Log</v>
      </c>
      <c r="AG1505" s="5" t="str">
        <f aca="false">IF(AD1505&lt;AE1505,AE1505,AD1505)</f>
        <v>Berserker, Bomber, Cannon, Electro Spirit, Giant Snowball, Goblin Drill, Knight, Poison</v>
      </c>
      <c r="AH1505" s="5" t="str">
        <f aca="false">IF(AD1505=AF1505,AA1505,IF(AA1505="Win","Loss",IF(AA1505="Loss","Win","Draw")))</f>
        <v>Win</v>
      </c>
      <c r="AI1505" s="5" t="s">
        <v>102</v>
      </c>
    </row>
    <row r="1506" customFormat="false" ht="15" hidden="false" customHeight="true" outlineLevel="0" collapsed="false">
      <c r="A1506" s="7" t="s">
        <v>3827</v>
      </c>
      <c r="B1506" s="7" t="n">
        <v>1</v>
      </c>
      <c r="C1506" s="7" t="s">
        <v>723</v>
      </c>
      <c r="D1506" s="7" t="s">
        <v>724</v>
      </c>
      <c r="E1506" s="7" t="s">
        <v>659</v>
      </c>
      <c r="F1506" s="7" t="s">
        <v>660</v>
      </c>
      <c r="G1506" s="7" t="s">
        <v>3828</v>
      </c>
      <c r="H1506" s="7" t="s">
        <v>81</v>
      </c>
      <c r="I1506" s="7" t="s">
        <v>200</v>
      </c>
      <c r="J1506" s="7" t="s">
        <v>91</v>
      </c>
      <c r="K1506" s="7" t="s">
        <v>132</v>
      </c>
      <c r="L1506" s="7" t="s">
        <v>365</v>
      </c>
      <c r="M1506" s="7" t="s">
        <v>90</v>
      </c>
      <c r="N1506" s="7" t="s">
        <v>174</v>
      </c>
      <c r="O1506" s="7" t="s">
        <v>93</v>
      </c>
      <c r="P1506" s="7" t="s">
        <v>94</v>
      </c>
      <c r="Q1506" s="7" t="s">
        <v>200</v>
      </c>
      <c r="R1506" s="7" t="s">
        <v>91</v>
      </c>
      <c r="S1506" s="7" t="s">
        <v>132</v>
      </c>
      <c r="T1506" s="7" t="s">
        <v>93</v>
      </c>
      <c r="U1506" s="7" t="s">
        <v>94</v>
      </c>
      <c r="V1506" s="7" t="s">
        <v>174</v>
      </c>
      <c r="W1506" s="7" t="s">
        <v>365</v>
      </c>
      <c r="X1506" s="7" t="s">
        <v>90</v>
      </c>
      <c r="Y1506" s="7" t="n">
        <v>0</v>
      </c>
      <c r="Z1506" s="7" t="n">
        <v>1</v>
      </c>
      <c r="AA1506" s="7" t="str">
        <f aca="false">IF(Y1506&gt;Z1506,"Win",IF(Y1506&lt;Z1506,"Loss","Draw"))</f>
        <v>Loss</v>
      </c>
      <c r="AB1506" s="7" t="s">
        <v>99</v>
      </c>
      <c r="AC1506" s="7" t="s">
        <v>99</v>
      </c>
      <c r="AD1506" s="7" t="s">
        <v>488</v>
      </c>
      <c r="AE1506" s="7" t="s">
        <v>488</v>
      </c>
      <c r="AF1506" s="7" t="str">
        <f aca="false">IF(AD1506&lt;AE1506,AD1506,AE1506)</f>
        <v>Barbarian Barrel, Electro Spirit, Fireball, Goblin Cage, Heal Spirit, Lumberjack, Phoenix, Royal Giant</v>
      </c>
      <c r="AG1506" s="7" t="str">
        <f aca="false">IF(AD1506&lt;AE1506,AE1506,AD1506)</f>
        <v>Barbarian Barrel, Electro Spirit, Fireball, Goblin Cage, Heal Spirit, Lumberjack, Phoenix, Royal Giant</v>
      </c>
      <c r="AH1506" s="7" t="str">
        <f aca="false">IF(AD1506=AF1506,AA1506,IF(AA1506="Win","Loss",IF(AA1506="Loss","Win","Draw")))</f>
        <v>Loss</v>
      </c>
      <c r="AI1506" s="7" t="s">
        <v>102</v>
      </c>
    </row>
    <row r="1507" customFormat="false" ht="15" hidden="false" customHeight="true" outlineLevel="0" collapsed="false">
      <c r="A1507" s="7" t="s">
        <v>3827</v>
      </c>
      <c r="B1507" s="7" t="n">
        <v>2</v>
      </c>
      <c r="C1507" s="7" t="s">
        <v>723</v>
      </c>
      <c r="D1507" s="7" t="s">
        <v>724</v>
      </c>
      <c r="E1507" s="7" t="s">
        <v>659</v>
      </c>
      <c r="F1507" s="7" t="s">
        <v>660</v>
      </c>
      <c r="G1507" s="7" t="s">
        <v>3829</v>
      </c>
      <c r="H1507" s="7" t="s">
        <v>81</v>
      </c>
      <c r="I1507" s="7" t="s">
        <v>140</v>
      </c>
      <c r="J1507" s="7" t="s">
        <v>141</v>
      </c>
      <c r="K1507" s="7" t="s">
        <v>142</v>
      </c>
      <c r="L1507" s="7" t="s">
        <v>87</v>
      </c>
      <c r="M1507" s="7" t="s">
        <v>111</v>
      </c>
      <c r="N1507" s="7" t="s">
        <v>143</v>
      </c>
      <c r="O1507" s="7" t="s">
        <v>120</v>
      </c>
      <c r="P1507" s="7" t="s">
        <v>113</v>
      </c>
      <c r="Q1507" s="7" t="s">
        <v>84</v>
      </c>
      <c r="R1507" s="7" t="s">
        <v>128</v>
      </c>
      <c r="S1507" s="7" t="s">
        <v>107</v>
      </c>
      <c r="T1507" s="7" t="s">
        <v>130</v>
      </c>
      <c r="U1507" s="7" t="s">
        <v>170</v>
      </c>
      <c r="V1507" s="7" t="s">
        <v>111</v>
      </c>
      <c r="W1507" s="7" t="s">
        <v>88</v>
      </c>
      <c r="X1507" s="7" t="s">
        <v>97</v>
      </c>
      <c r="Y1507" s="7" t="n">
        <v>1</v>
      </c>
      <c r="Z1507" s="7" t="n">
        <v>0</v>
      </c>
      <c r="AA1507" s="7" t="str">
        <f aca="false">IF(Y1507&gt;Z1507,"Win",IF(Y1507&lt;Z1507,"Loss","Draw"))</f>
        <v>Win</v>
      </c>
      <c r="AB1507" s="7" t="s">
        <v>99</v>
      </c>
      <c r="AC1507" s="7" t="s">
        <v>99</v>
      </c>
      <c r="AD1507" s="7" t="s">
        <v>351</v>
      </c>
      <c r="AE1507" s="7" t="s">
        <v>980</v>
      </c>
      <c r="AF1507" s="7" t="str">
        <f aca="false">IF(AD1507&lt;AE1507,AD1507,AE1507)</f>
        <v>Berserker, Bomb Tower, Fire Spirit, Goblin Barrel, Ice Spirit, Magic Archer, Royal Delivery, Wall Breakers</v>
      </c>
      <c r="AG1507" s="7" t="str">
        <f aca="false">IF(AD1507&lt;AE1507,AE1507,AD1507)</f>
        <v>Bomber, Cannon, Fire Spirit, Giant Snowball, Goblin Drill, Knight, Poison, Skeletons</v>
      </c>
      <c r="AH1507" s="7" t="str">
        <f aca="false">IF(AD1507=AF1507,AA1507,IF(AA1507="Win","Loss",IF(AA1507="Loss","Win","Draw")))</f>
        <v>Win</v>
      </c>
      <c r="AI1507" s="7" t="s">
        <v>102</v>
      </c>
    </row>
    <row r="1508" customFormat="false" ht="15" hidden="false" customHeight="true" outlineLevel="0" collapsed="false">
      <c r="A1508" s="7" t="s">
        <v>3827</v>
      </c>
      <c r="B1508" s="7" t="n">
        <v>3</v>
      </c>
      <c r="C1508" s="7" t="s">
        <v>723</v>
      </c>
      <c r="D1508" s="7" t="s">
        <v>724</v>
      </c>
      <c r="E1508" s="7" t="s">
        <v>659</v>
      </c>
      <c r="F1508" s="7" t="s">
        <v>660</v>
      </c>
      <c r="G1508" s="7" t="s">
        <v>3830</v>
      </c>
      <c r="H1508" s="7" t="s">
        <v>81</v>
      </c>
      <c r="I1508" s="7" t="s">
        <v>210</v>
      </c>
      <c r="J1508" s="7" t="s">
        <v>199</v>
      </c>
      <c r="K1508" s="7" t="s">
        <v>239</v>
      </c>
      <c r="L1508" s="7" t="s">
        <v>112</v>
      </c>
      <c r="M1508" s="7" t="s">
        <v>240</v>
      </c>
      <c r="N1508" s="7" t="s">
        <v>202</v>
      </c>
      <c r="O1508" s="7" t="s">
        <v>227</v>
      </c>
      <c r="P1508" s="7" t="s">
        <v>92</v>
      </c>
      <c r="Q1508" s="7" t="s">
        <v>168</v>
      </c>
      <c r="R1508" s="7" t="s">
        <v>175</v>
      </c>
      <c r="S1508" s="7" t="s">
        <v>144</v>
      </c>
      <c r="T1508" s="7" t="s">
        <v>167</v>
      </c>
      <c r="U1508" s="7" t="s">
        <v>146</v>
      </c>
      <c r="V1508" s="7" t="s">
        <v>154</v>
      </c>
      <c r="W1508" s="7" t="s">
        <v>87</v>
      </c>
      <c r="X1508" s="7" t="s">
        <v>143</v>
      </c>
      <c r="Y1508" s="7" t="n">
        <v>1</v>
      </c>
      <c r="Z1508" s="7" t="n">
        <v>0</v>
      </c>
      <c r="AA1508" s="7" t="str">
        <f aca="false">IF(Y1508&gt;Z1508,"Win",IF(Y1508&lt;Z1508,"Loss","Draw"))</f>
        <v>Win</v>
      </c>
      <c r="AB1508" s="7" t="s">
        <v>99</v>
      </c>
      <c r="AC1508" s="7" t="s">
        <v>99</v>
      </c>
      <c r="AD1508" s="7" t="s">
        <v>2119</v>
      </c>
      <c r="AE1508" s="7" t="s">
        <v>3831</v>
      </c>
      <c r="AF1508" s="7" t="str">
        <f aca="false">IF(AD1508&lt;AE1508,AD1508,AE1508)</f>
        <v>Arrows, Bandit, Battle Ram, Golden Knight, Mega Knight, Mother Witch, Royal Ghost, Zappies</v>
      </c>
      <c r="AG1508" s="7" t="str">
        <f aca="false">IF(AD1508&lt;AE1508,AE1508,AD1508)</f>
        <v>Berserker, Boss Bandit, Ice Spirit, Lightning, Royal Hogs, Skeleton Dragons, Tesla, The Log</v>
      </c>
      <c r="AH1508" s="7" t="str">
        <f aca="false">IF(AD1508=AF1508,AA1508,IF(AA1508="Win","Loss",IF(AA1508="Loss","Win","Draw")))</f>
        <v>Win</v>
      </c>
      <c r="AI1508" s="7" t="s">
        <v>102</v>
      </c>
    </row>
    <row r="1509" customFormat="false" ht="15" hidden="false" customHeight="true" outlineLevel="0" collapsed="false">
      <c r="A1509" s="7" t="s">
        <v>3832</v>
      </c>
      <c r="B1509" s="7" t="n">
        <v>1</v>
      </c>
      <c r="C1509" s="7" t="s">
        <v>723</v>
      </c>
      <c r="D1509" s="7" t="s">
        <v>724</v>
      </c>
      <c r="E1509" s="7" t="s">
        <v>659</v>
      </c>
      <c r="F1509" s="7" t="s">
        <v>660</v>
      </c>
      <c r="G1509" s="7" t="s">
        <v>3833</v>
      </c>
      <c r="H1509" s="7" t="s">
        <v>81</v>
      </c>
      <c r="I1509" s="7" t="s">
        <v>84</v>
      </c>
      <c r="J1509" s="7" t="s">
        <v>128</v>
      </c>
      <c r="K1509" s="7" t="s">
        <v>170</v>
      </c>
      <c r="L1509" s="7" t="s">
        <v>334</v>
      </c>
      <c r="M1509" s="7" t="s">
        <v>130</v>
      </c>
      <c r="N1509" s="7" t="s">
        <v>111</v>
      </c>
      <c r="O1509" s="7" t="s">
        <v>107</v>
      </c>
      <c r="P1509" s="7" t="s">
        <v>97</v>
      </c>
      <c r="Q1509" s="7" t="s">
        <v>142</v>
      </c>
      <c r="R1509" s="7" t="s">
        <v>141</v>
      </c>
      <c r="S1509" s="7" t="s">
        <v>140</v>
      </c>
      <c r="T1509" s="7" t="s">
        <v>87</v>
      </c>
      <c r="U1509" s="7" t="s">
        <v>111</v>
      </c>
      <c r="V1509" s="7" t="s">
        <v>143</v>
      </c>
      <c r="W1509" s="7" t="s">
        <v>120</v>
      </c>
      <c r="X1509" s="7" t="s">
        <v>144</v>
      </c>
      <c r="Y1509" s="7" t="n">
        <v>0</v>
      </c>
      <c r="Z1509" s="7" t="n">
        <v>1</v>
      </c>
      <c r="AA1509" s="7" t="str">
        <f aca="false">IF(Y1509&gt;Z1509,"Win",IF(Y1509&lt;Z1509,"Loss","Draw"))</f>
        <v>Loss</v>
      </c>
      <c r="AB1509" s="7" t="s">
        <v>99</v>
      </c>
      <c r="AC1509" s="7" t="s">
        <v>99</v>
      </c>
      <c r="AD1509" s="7" t="s">
        <v>597</v>
      </c>
      <c r="AE1509" s="7" t="s">
        <v>150</v>
      </c>
      <c r="AF1509" s="7" t="str">
        <f aca="false">IF(AD1509&lt;AE1509,AD1509,AE1509)</f>
        <v>Berserker, Fire Spirit, Goblin Barrel, Ice Spirit, Magic Archer, Royal Delivery, Tesla, Wall Breakers</v>
      </c>
      <c r="AG1509" s="7" t="str">
        <f aca="false">IF(AD1509&lt;AE1509,AE1509,AD1509)</f>
        <v>Bomber, Cannon, Fire Spirit, Giant Snowball, Goblin Drill, Knight, Rocket, Skeletons</v>
      </c>
      <c r="AH1509" s="7" t="str">
        <f aca="false">IF(AD1509=AF1509,AA1509,IF(AA1509="Win","Loss",IF(AA1509="Loss","Win","Draw")))</f>
        <v>Win</v>
      </c>
      <c r="AI1509" s="7" t="s">
        <v>102</v>
      </c>
    </row>
    <row r="1510" customFormat="false" ht="15" hidden="false" customHeight="true" outlineLevel="0" collapsed="false">
      <c r="A1510" s="7" t="s">
        <v>3832</v>
      </c>
      <c r="B1510" s="7" t="n">
        <v>2</v>
      </c>
      <c r="C1510" s="7" t="s">
        <v>723</v>
      </c>
      <c r="D1510" s="7" t="s">
        <v>724</v>
      </c>
      <c r="E1510" s="7" t="s">
        <v>659</v>
      </c>
      <c r="F1510" s="7" t="s">
        <v>660</v>
      </c>
      <c r="G1510" s="7" t="s">
        <v>3834</v>
      </c>
      <c r="H1510" s="7" t="s">
        <v>81</v>
      </c>
      <c r="I1510" s="7" t="s">
        <v>375</v>
      </c>
      <c r="J1510" s="7" t="s">
        <v>145</v>
      </c>
      <c r="K1510" s="7" t="s">
        <v>169</v>
      </c>
      <c r="L1510" s="7" t="s">
        <v>327</v>
      </c>
      <c r="M1510" s="7" t="s">
        <v>336</v>
      </c>
      <c r="N1510" s="7" t="s">
        <v>135</v>
      </c>
      <c r="O1510" s="7" t="s">
        <v>110</v>
      </c>
      <c r="P1510" s="7" t="s">
        <v>226</v>
      </c>
      <c r="Q1510" s="7" t="s">
        <v>116</v>
      </c>
      <c r="R1510" s="7" t="s">
        <v>153</v>
      </c>
      <c r="S1510" s="7" t="s">
        <v>92</v>
      </c>
      <c r="T1510" s="7" t="s">
        <v>154</v>
      </c>
      <c r="U1510" s="7" t="s">
        <v>91</v>
      </c>
      <c r="V1510" s="7" t="s">
        <v>97</v>
      </c>
      <c r="W1510" s="7" t="s">
        <v>117</v>
      </c>
      <c r="X1510" s="7" t="s">
        <v>119</v>
      </c>
      <c r="Y1510" s="7" t="n">
        <v>1</v>
      </c>
      <c r="Z1510" s="7" t="n">
        <v>0</v>
      </c>
      <c r="AA1510" s="7" t="str">
        <f aca="false">IF(Y1510&gt;Z1510,"Win",IF(Y1510&lt;Z1510,"Loss","Draw"))</f>
        <v>Win</v>
      </c>
      <c r="AB1510" s="7" t="s">
        <v>99</v>
      </c>
      <c r="AC1510" s="7" t="s">
        <v>99</v>
      </c>
      <c r="AD1510" s="7" t="s">
        <v>520</v>
      </c>
      <c r="AE1510" s="7" t="s">
        <v>160</v>
      </c>
      <c r="AF1510" s="7" t="str">
        <f aca="false">IF(AD1510&lt;AE1510,AD1510,AE1510)</f>
        <v>Baby Dragon, Balloon, Executioner, Giant Skeleton, Guards, Miner, Tornado, Zap</v>
      </c>
      <c r="AG1510" s="7" t="str">
        <f aca="false">IF(AD1510&lt;AE1510,AE1510,AD1510)</f>
        <v>Barbarian Barrel, Cannon Cart, Goblinstein, Lightning, Minions, Mortar, Royal Ghost, Skeletons</v>
      </c>
      <c r="AH1510" s="7" t="str">
        <f aca="false">IF(AD1510=AF1510,AA1510,IF(AA1510="Win","Loss",IF(AA1510="Loss","Win","Draw")))</f>
        <v>Win</v>
      </c>
      <c r="AI1510" s="7" t="s">
        <v>102</v>
      </c>
    </row>
    <row r="1511" customFormat="false" ht="15" hidden="false" customHeight="true" outlineLevel="0" collapsed="false">
      <c r="A1511" s="7" t="s">
        <v>3832</v>
      </c>
      <c r="B1511" s="7" t="n">
        <v>3</v>
      </c>
      <c r="C1511" s="7" t="s">
        <v>723</v>
      </c>
      <c r="D1511" s="7" t="s">
        <v>724</v>
      </c>
      <c r="E1511" s="7" t="s">
        <v>659</v>
      </c>
      <c r="F1511" s="7" t="s">
        <v>660</v>
      </c>
      <c r="G1511" s="7" t="s">
        <v>3835</v>
      </c>
      <c r="H1511" s="7" t="s">
        <v>81</v>
      </c>
      <c r="I1511" s="7" t="s">
        <v>82</v>
      </c>
      <c r="J1511" s="7" t="s">
        <v>115</v>
      </c>
      <c r="K1511" s="7" t="s">
        <v>144</v>
      </c>
      <c r="L1511" s="7" t="s">
        <v>167</v>
      </c>
      <c r="M1511" s="7" t="s">
        <v>166</v>
      </c>
      <c r="N1511" s="7" t="s">
        <v>143</v>
      </c>
      <c r="O1511" s="7" t="s">
        <v>94</v>
      </c>
      <c r="P1511" s="7" t="s">
        <v>87</v>
      </c>
      <c r="Q1511" s="7" t="s">
        <v>168</v>
      </c>
      <c r="R1511" s="7" t="s">
        <v>232</v>
      </c>
      <c r="S1511" s="7" t="s">
        <v>169</v>
      </c>
      <c r="T1511" s="7" t="s">
        <v>89</v>
      </c>
      <c r="U1511" s="7" t="s">
        <v>94</v>
      </c>
      <c r="V1511" s="7" t="s">
        <v>167</v>
      </c>
      <c r="W1511" s="7" t="s">
        <v>93</v>
      </c>
      <c r="X1511" s="7" t="s">
        <v>115</v>
      </c>
      <c r="Y1511" s="7" t="n">
        <v>1</v>
      </c>
      <c r="Z1511" s="7" t="n">
        <v>0</v>
      </c>
      <c r="AA1511" s="7" t="str">
        <f aca="false">IF(Y1511&gt;Z1511,"Win",IF(Y1511&lt;Z1511,"Loss","Draw"))</f>
        <v>Win</v>
      </c>
      <c r="AB1511" s="7" t="s">
        <v>99</v>
      </c>
      <c r="AC1511" s="7" t="s">
        <v>99</v>
      </c>
      <c r="AD1511" s="7" t="s">
        <v>3836</v>
      </c>
      <c r="AE1511" s="7" t="s">
        <v>3837</v>
      </c>
      <c r="AF1511" s="7" t="str">
        <f aca="false">IF(AD1511&lt;AE1511,AD1511,AE1511)</f>
        <v>Archers, Berserker, Fireball, Goblins, Ice Spirit, Tesla, The Log, X-Bow</v>
      </c>
      <c r="AG1511" s="7" t="str">
        <f aca="false">IF(AD1511&lt;AE1511,AE1511,AD1511)</f>
        <v>Baby Dragon, Electro Spirit, Fireball, Goblin Hut, Goblins, Mighty Miner, Royal Hogs, The Log</v>
      </c>
      <c r="AH1511" s="7" t="str">
        <f aca="false">IF(AD1511=AF1511,AA1511,IF(AA1511="Win","Loss",IF(AA1511="Loss","Win","Draw")))</f>
        <v>Win</v>
      </c>
      <c r="AI1511" s="7" t="s">
        <v>102</v>
      </c>
    </row>
    <row r="1512" customFormat="false" ht="15" hidden="false" customHeight="true" outlineLevel="0" collapsed="false">
      <c r="A1512" s="7" t="s">
        <v>3838</v>
      </c>
      <c r="B1512" s="7" t="n">
        <v>1</v>
      </c>
      <c r="C1512" s="7" t="s">
        <v>723</v>
      </c>
      <c r="D1512" s="7" t="s">
        <v>724</v>
      </c>
      <c r="E1512" s="7" t="s">
        <v>659</v>
      </c>
      <c r="F1512" s="7" t="s">
        <v>660</v>
      </c>
      <c r="G1512" s="7" t="s">
        <v>3839</v>
      </c>
      <c r="H1512" s="7" t="s">
        <v>81</v>
      </c>
      <c r="I1512" s="7" t="s">
        <v>140</v>
      </c>
      <c r="J1512" s="7" t="s">
        <v>141</v>
      </c>
      <c r="K1512" s="7" t="s">
        <v>225</v>
      </c>
      <c r="L1512" s="7" t="s">
        <v>226</v>
      </c>
      <c r="M1512" s="7" t="s">
        <v>111</v>
      </c>
      <c r="N1512" s="7" t="s">
        <v>97</v>
      </c>
      <c r="O1512" s="7" t="s">
        <v>167</v>
      </c>
      <c r="P1512" s="7" t="s">
        <v>113</v>
      </c>
      <c r="Q1512" s="7" t="s">
        <v>319</v>
      </c>
      <c r="R1512" s="7" t="s">
        <v>145</v>
      </c>
      <c r="S1512" s="7" t="s">
        <v>195</v>
      </c>
      <c r="T1512" s="7" t="s">
        <v>148</v>
      </c>
      <c r="U1512" s="7" t="s">
        <v>94</v>
      </c>
      <c r="V1512" s="7" t="s">
        <v>84</v>
      </c>
      <c r="W1512" s="7" t="s">
        <v>130</v>
      </c>
      <c r="X1512" s="7" t="s">
        <v>117</v>
      </c>
      <c r="Y1512" s="7" t="n">
        <v>1</v>
      </c>
      <c r="Z1512" s="7" t="n">
        <v>0</v>
      </c>
      <c r="AA1512" s="7" t="str">
        <f aca="false">IF(Y1512&gt;Z1512,"Win",IF(Y1512&lt;Z1512,"Loss","Draw"))</f>
        <v>Win</v>
      </c>
      <c r="AB1512" s="7" t="s">
        <v>99</v>
      </c>
      <c r="AC1512" s="7" t="s">
        <v>99</v>
      </c>
      <c r="AD1512" s="7" t="s">
        <v>639</v>
      </c>
      <c r="AE1512" s="7" t="s">
        <v>718</v>
      </c>
      <c r="AF1512" s="7" t="str">
        <f aca="false">IF(AD1512&lt;AE1512,AD1512,AE1512)</f>
        <v>Balloon, Bomber, Fireball, Giant Snowball, Inferno Dragon, Lava Hound, Minions, Skeleton Army</v>
      </c>
      <c r="AG1512" s="7" t="str">
        <f aca="false">IF(AD1512&lt;AE1512,AE1512,AD1512)</f>
        <v>Bats, Bomb Tower, Fire Spirit, Magic Archer, Miner, Skeletons, The Log, Wall Breakers</v>
      </c>
      <c r="AH1512" s="7" t="str">
        <f aca="false">IF(AD1512=AF1512,AA1512,IF(AA1512="Win","Loss",IF(AA1512="Loss","Win","Draw")))</f>
        <v>Loss</v>
      </c>
      <c r="AI1512" s="7" t="s">
        <v>102</v>
      </c>
    </row>
    <row r="1513" customFormat="false" ht="15" hidden="false" customHeight="true" outlineLevel="0" collapsed="false">
      <c r="A1513" s="7" t="s">
        <v>3838</v>
      </c>
      <c r="B1513" s="7" t="n">
        <v>2</v>
      </c>
      <c r="C1513" s="7" t="s">
        <v>723</v>
      </c>
      <c r="D1513" s="7" t="s">
        <v>724</v>
      </c>
      <c r="E1513" s="7" t="s">
        <v>659</v>
      </c>
      <c r="F1513" s="7" t="s">
        <v>660</v>
      </c>
      <c r="G1513" s="7" t="s">
        <v>3840</v>
      </c>
      <c r="H1513" s="7" t="s">
        <v>81</v>
      </c>
      <c r="I1513" s="7" t="s">
        <v>170</v>
      </c>
      <c r="J1513" s="7" t="s">
        <v>128</v>
      </c>
      <c r="K1513" s="7" t="s">
        <v>84</v>
      </c>
      <c r="L1513" s="7" t="s">
        <v>107</v>
      </c>
      <c r="M1513" s="7" t="s">
        <v>88</v>
      </c>
      <c r="N1513" s="7" t="s">
        <v>91</v>
      </c>
      <c r="O1513" s="7" t="s">
        <v>130</v>
      </c>
      <c r="P1513" s="7" t="s">
        <v>93</v>
      </c>
      <c r="Q1513" s="7" t="s">
        <v>90</v>
      </c>
      <c r="R1513" s="7" t="s">
        <v>181</v>
      </c>
      <c r="S1513" s="7" t="s">
        <v>149</v>
      </c>
      <c r="T1513" s="7" t="s">
        <v>95</v>
      </c>
      <c r="U1513" s="7" t="s">
        <v>154</v>
      </c>
      <c r="V1513" s="7" t="s">
        <v>393</v>
      </c>
      <c r="W1513" s="7" t="s">
        <v>146</v>
      </c>
      <c r="X1513" s="7" t="s">
        <v>167</v>
      </c>
      <c r="Y1513" s="7" t="n">
        <v>1</v>
      </c>
      <c r="Z1513" s="7" t="n">
        <v>0</v>
      </c>
      <c r="AA1513" s="7" t="str">
        <f aca="false">IF(Y1513&gt;Z1513,"Win",IF(Y1513&lt;Z1513,"Loss","Draw"))</f>
        <v>Win</v>
      </c>
      <c r="AB1513" s="7" t="s">
        <v>99</v>
      </c>
      <c r="AC1513" s="7" t="s">
        <v>99</v>
      </c>
      <c r="AD1513" s="7" t="s">
        <v>3841</v>
      </c>
      <c r="AE1513" s="7" t="s">
        <v>3842</v>
      </c>
      <c r="AF1513" s="7" t="str">
        <f aca="false">IF(AD1513&lt;AE1513,AD1513,AE1513)</f>
        <v>Barbarian Barrel, Bomber, Cannon, Electro Spirit, Giant Snowball, Goblin Drill, Knight, Poison</v>
      </c>
      <c r="AG1513" s="7" t="str">
        <f aca="false">IF(AD1513&lt;AE1513,AE1513,AD1513)</f>
        <v>Electro Wizard, Fisherman, Lightning, Monk, Royal Giant, Skeleton Dragons, The Log, Tombstone</v>
      </c>
      <c r="AH1513" s="7" t="str">
        <f aca="false">IF(AD1513=AF1513,AA1513,IF(AA1513="Win","Loss",IF(AA1513="Loss","Win","Draw")))</f>
        <v>Win</v>
      </c>
      <c r="AI1513" s="7" t="s">
        <v>102</v>
      </c>
    </row>
    <row r="1514" customFormat="false" ht="15" hidden="false" customHeight="true" outlineLevel="0" collapsed="false">
      <c r="A1514" s="7" t="s">
        <v>3838</v>
      </c>
      <c r="B1514" s="7" t="n">
        <v>3</v>
      </c>
      <c r="C1514" s="7" t="s">
        <v>723</v>
      </c>
      <c r="D1514" s="7" t="s">
        <v>724</v>
      </c>
      <c r="E1514" s="7" t="s">
        <v>659</v>
      </c>
      <c r="F1514" s="7" t="s">
        <v>660</v>
      </c>
      <c r="G1514" s="7" t="s">
        <v>3843</v>
      </c>
      <c r="H1514" s="7" t="s">
        <v>81</v>
      </c>
      <c r="I1514" s="7" t="s">
        <v>116</v>
      </c>
      <c r="J1514" s="7" t="s">
        <v>213</v>
      </c>
      <c r="K1514" s="7" t="s">
        <v>114</v>
      </c>
      <c r="L1514" s="7" t="s">
        <v>112</v>
      </c>
      <c r="M1514" s="7" t="s">
        <v>117</v>
      </c>
      <c r="N1514" s="7" t="s">
        <v>176</v>
      </c>
      <c r="O1514" s="7" t="s">
        <v>118</v>
      </c>
      <c r="P1514" s="7" t="s">
        <v>143</v>
      </c>
      <c r="Q1514" s="7" t="s">
        <v>82</v>
      </c>
      <c r="R1514" s="7" t="s">
        <v>91</v>
      </c>
      <c r="S1514" s="7" t="s">
        <v>144</v>
      </c>
      <c r="T1514" s="7" t="s">
        <v>87</v>
      </c>
      <c r="U1514" s="7" t="s">
        <v>85</v>
      </c>
      <c r="V1514" s="7" t="s">
        <v>143</v>
      </c>
      <c r="W1514" s="7" t="s">
        <v>88</v>
      </c>
      <c r="X1514" s="7" t="s">
        <v>109</v>
      </c>
      <c r="Y1514" s="7" t="n">
        <v>1</v>
      </c>
      <c r="Z1514" s="7" t="n">
        <v>0</v>
      </c>
      <c r="AA1514" s="7" t="str">
        <f aca="false">IF(Y1514&gt;Z1514,"Win",IF(Y1514&lt;Z1514,"Loss","Draw"))</f>
        <v>Win</v>
      </c>
      <c r="AB1514" s="7" t="s">
        <v>99</v>
      </c>
      <c r="AC1514" s="7" t="s">
        <v>99</v>
      </c>
      <c r="AD1514" s="7" t="s">
        <v>3844</v>
      </c>
      <c r="AE1514" s="7" t="s">
        <v>679</v>
      </c>
      <c r="AF1514" s="7" t="str">
        <f aca="false">IF(AD1514&lt;AE1514,AD1514,AE1514)</f>
        <v>Archers, Barbarian Barrel, Berserker, Graveyard, Ice Spirit, Poison, Ronin, Tesla</v>
      </c>
      <c r="AG1514" s="7" t="str">
        <f aca="false">IF(AD1514&lt;AE1514,AE1514,AD1514)</f>
        <v>Arrows, Bowler, Dart Goblin, Ice Spirit, Minions, Mortar, Rascals, Skeleton Barrel</v>
      </c>
      <c r="AH1514" s="7" t="str">
        <f aca="false">IF(AD1514=AF1514,AA1514,IF(AA1514="Win","Loss",IF(AA1514="Loss","Win","Draw")))</f>
        <v>Loss</v>
      </c>
      <c r="AI1514" s="7" t="s">
        <v>102</v>
      </c>
    </row>
    <row r="1515" customFormat="false" ht="15" hidden="false" customHeight="true" outlineLevel="0" collapsed="false">
      <c r="A1515" s="7" t="s">
        <v>3845</v>
      </c>
      <c r="B1515" s="7" t="n">
        <v>1</v>
      </c>
      <c r="C1515" s="7" t="s">
        <v>723</v>
      </c>
      <c r="D1515" s="7" t="s">
        <v>724</v>
      </c>
      <c r="E1515" s="7" t="s">
        <v>659</v>
      </c>
      <c r="F1515" s="7" t="s">
        <v>660</v>
      </c>
      <c r="G1515" s="7" t="s">
        <v>3846</v>
      </c>
      <c r="H1515" s="7" t="s">
        <v>81</v>
      </c>
      <c r="I1515" s="7" t="s">
        <v>142</v>
      </c>
      <c r="J1515" s="7" t="s">
        <v>128</v>
      </c>
      <c r="K1515" s="7" t="s">
        <v>319</v>
      </c>
      <c r="L1515" s="7" t="s">
        <v>433</v>
      </c>
      <c r="M1515" s="7" t="s">
        <v>176</v>
      </c>
      <c r="N1515" s="7" t="s">
        <v>143</v>
      </c>
      <c r="O1515" s="7" t="s">
        <v>167</v>
      </c>
      <c r="P1515" s="7" t="s">
        <v>144</v>
      </c>
      <c r="Q1515" s="7" t="s">
        <v>169</v>
      </c>
      <c r="R1515" s="7" t="s">
        <v>232</v>
      </c>
      <c r="S1515" s="7" t="s">
        <v>168</v>
      </c>
      <c r="T1515" s="7" t="s">
        <v>170</v>
      </c>
      <c r="U1515" s="7" t="s">
        <v>93</v>
      </c>
      <c r="V1515" s="7" t="s">
        <v>154</v>
      </c>
      <c r="W1515" s="7" t="s">
        <v>97</v>
      </c>
      <c r="X1515" s="7" t="s">
        <v>167</v>
      </c>
      <c r="Y1515" s="7" t="n">
        <v>0</v>
      </c>
      <c r="Z1515" s="7" t="n">
        <v>1</v>
      </c>
      <c r="AA1515" s="7" t="str">
        <f aca="false">IF(Y1515&gt;Z1515,"Win",IF(Y1515&lt;Z1515,"Loss","Draw"))</f>
        <v>Loss</v>
      </c>
      <c r="AB1515" s="7" t="s">
        <v>99</v>
      </c>
      <c r="AC1515" s="7" t="s">
        <v>99</v>
      </c>
      <c r="AD1515" s="7" t="s">
        <v>3847</v>
      </c>
      <c r="AE1515" s="7" t="s">
        <v>418</v>
      </c>
      <c r="AF1515" s="7" t="str">
        <f aca="false">IF(AD1515&lt;AE1515,AD1515,AE1515)</f>
        <v>Baby Dragon, Cannon, Electro Spirit, Lightning, Mighty Miner, Royal Hogs, Skeletons, The Log</v>
      </c>
      <c r="AG1515" s="7" t="str">
        <f aca="false">IF(AD1515&lt;AE1515,AE1515,AD1515)</f>
        <v>Dart Goblin, Goblin Barrel, Ice Spirit, Knight, Princess, Skeleton Army, Tesla, The Log</v>
      </c>
      <c r="AH1515" s="7" t="str">
        <f aca="false">IF(AD1515=AF1515,AA1515,IF(AA1515="Win","Loss",IF(AA1515="Loss","Win","Draw")))</f>
        <v>Win</v>
      </c>
      <c r="AI1515" s="7" t="s">
        <v>102</v>
      </c>
    </row>
    <row r="1516" customFormat="false" ht="15" hidden="false" customHeight="true" outlineLevel="0" collapsed="false">
      <c r="A1516" s="7" t="s">
        <v>3845</v>
      </c>
      <c r="B1516" s="7" t="n">
        <v>2</v>
      </c>
      <c r="C1516" s="7" t="s">
        <v>723</v>
      </c>
      <c r="D1516" s="7" t="s">
        <v>724</v>
      </c>
      <c r="E1516" s="7" t="s">
        <v>659</v>
      </c>
      <c r="F1516" s="7" t="s">
        <v>660</v>
      </c>
      <c r="G1516" s="7" t="s">
        <v>3848</v>
      </c>
      <c r="H1516" s="7" t="s">
        <v>81</v>
      </c>
      <c r="I1516" s="7" t="s">
        <v>209</v>
      </c>
      <c r="J1516" s="7" t="s">
        <v>83</v>
      </c>
      <c r="K1516" s="7" t="s">
        <v>200</v>
      </c>
      <c r="L1516" s="7" t="s">
        <v>146</v>
      </c>
      <c r="M1516" s="7" t="s">
        <v>91</v>
      </c>
      <c r="N1516" s="7" t="s">
        <v>97</v>
      </c>
      <c r="O1516" s="7" t="s">
        <v>85</v>
      </c>
      <c r="P1516" s="7" t="s">
        <v>88</v>
      </c>
      <c r="Q1516" s="7" t="s">
        <v>84</v>
      </c>
      <c r="R1516" s="7" t="s">
        <v>141</v>
      </c>
      <c r="S1516" s="7" t="s">
        <v>107</v>
      </c>
      <c r="T1516" s="7" t="s">
        <v>128</v>
      </c>
      <c r="U1516" s="7" t="s">
        <v>111</v>
      </c>
      <c r="V1516" s="7" t="s">
        <v>87</v>
      </c>
      <c r="W1516" s="7" t="s">
        <v>88</v>
      </c>
      <c r="X1516" s="7" t="s">
        <v>144</v>
      </c>
      <c r="Y1516" s="7" t="n">
        <v>0</v>
      </c>
      <c r="Z1516" s="7" t="n">
        <v>1</v>
      </c>
      <c r="AA1516" s="7" t="str">
        <f aca="false">IF(Y1516&gt;Z1516,"Win",IF(Y1516&lt;Z1516,"Loss","Draw"))</f>
        <v>Loss</v>
      </c>
      <c r="AB1516" s="7" t="s">
        <v>99</v>
      </c>
      <c r="AC1516" s="7" t="s">
        <v>99</v>
      </c>
      <c r="AD1516" s="7" t="s">
        <v>3849</v>
      </c>
      <c r="AE1516" s="7" t="s">
        <v>417</v>
      </c>
      <c r="AF1516" s="7" t="str">
        <f aca="false">IF(AD1516&lt;AE1516,AD1516,AE1516)</f>
        <v>Barbarian Barrel, Dark Prince, Goblin Cage, Graveyard, Musketeer, Poison, Skeleton Dragons, Skeletons</v>
      </c>
      <c r="AG1516" s="7" t="str">
        <f aca="false">IF(AD1516&lt;AE1516,AE1516,AD1516)</f>
        <v>Berserker, Fire Spirit, Giant Snowball, Goblin Drill, Knight, Magic Archer, Poison, Tesla</v>
      </c>
      <c r="AH1516" s="7" t="str">
        <f aca="false">IF(AD1516=AF1516,AA1516,IF(AA1516="Win","Loss",IF(AA1516="Loss","Win","Draw")))</f>
        <v>Loss</v>
      </c>
      <c r="AI1516" s="7" t="s">
        <v>102</v>
      </c>
    </row>
    <row r="1517" customFormat="false" ht="15" hidden="false" customHeight="true" outlineLevel="0" collapsed="false">
      <c r="A1517" s="7" t="s">
        <v>3845</v>
      </c>
      <c r="B1517" s="7" t="n">
        <v>3</v>
      </c>
      <c r="C1517" s="7" t="s">
        <v>723</v>
      </c>
      <c r="D1517" s="7" t="s">
        <v>724</v>
      </c>
      <c r="E1517" s="7" t="s">
        <v>659</v>
      </c>
      <c r="F1517" s="7" t="s">
        <v>660</v>
      </c>
      <c r="G1517" s="7" t="s">
        <v>3850</v>
      </c>
      <c r="H1517" s="7" t="s">
        <v>81</v>
      </c>
      <c r="I1517" s="7" t="s">
        <v>84</v>
      </c>
      <c r="J1517" s="7" t="s">
        <v>199</v>
      </c>
      <c r="K1517" s="7" t="s">
        <v>141</v>
      </c>
      <c r="L1517" s="7" t="s">
        <v>170</v>
      </c>
      <c r="M1517" s="7" t="s">
        <v>182</v>
      </c>
      <c r="N1517" s="7" t="s">
        <v>154</v>
      </c>
      <c r="O1517" s="7" t="s">
        <v>93</v>
      </c>
      <c r="P1517" s="7" t="s">
        <v>87</v>
      </c>
      <c r="Q1517" s="7" t="s">
        <v>142</v>
      </c>
      <c r="R1517" s="7" t="s">
        <v>115</v>
      </c>
      <c r="S1517" s="7" t="s">
        <v>176</v>
      </c>
      <c r="T1517" s="7" t="s">
        <v>109</v>
      </c>
      <c r="U1517" s="7" t="s">
        <v>143</v>
      </c>
      <c r="V1517" s="7" t="s">
        <v>120</v>
      </c>
      <c r="W1517" s="7" t="s">
        <v>140</v>
      </c>
      <c r="X1517" s="7" t="s">
        <v>113</v>
      </c>
      <c r="Y1517" s="7" t="n">
        <v>0</v>
      </c>
      <c r="Z1517" s="7" t="n">
        <v>1</v>
      </c>
      <c r="AA1517" s="7" t="str">
        <f aca="false">IF(Y1517&gt;Z1517,"Win",IF(Y1517&lt;Z1517,"Loss","Draw"))</f>
        <v>Loss</v>
      </c>
      <c r="AB1517" s="7" t="s">
        <v>99</v>
      </c>
      <c r="AC1517" s="7" t="s">
        <v>99</v>
      </c>
      <c r="AD1517" s="7" t="s">
        <v>3851</v>
      </c>
      <c r="AE1517" s="7" t="s">
        <v>526</v>
      </c>
      <c r="AF1517" s="7" t="str">
        <f aca="false">IF(AD1517&lt;AE1517,AD1517,AE1517)</f>
        <v>Berserker, Cannon, Electro Spirit, Giant Snowball, Golden Knight, Hog Rider, Lightning, Magic Archer</v>
      </c>
      <c r="AG1517" s="7" t="str">
        <f aca="false">IF(AD1517&lt;AE1517,AE1517,AD1517)</f>
        <v>Bomb Tower, Dart Goblin, Goblin Barrel, Goblins, Ice Spirit, Ronin, Royal Delivery, Wall Breakers</v>
      </c>
      <c r="AH1517" s="7" t="str">
        <f aca="false">IF(AD1517=AF1517,AA1517,IF(AA1517="Win","Loss",IF(AA1517="Loss","Win","Draw")))</f>
        <v>Loss</v>
      </c>
      <c r="AI1517" s="7" t="s">
        <v>102</v>
      </c>
    </row>
    <row r="1518" customFormat="false" ht="15" hidden="false" customHeight="true" outlineLevel="0" collapsed="false">
      <c r="A1518" s="7" t="s">
        <v>3852</v>
      </c>
      <c r="B1518" s="7" t="n">
        <v>1</v>
      </c>
      <c r="C1518" s="7" t="s">
        <v>723</v>
      </c>
      <c r="D1518" s="7" t="s">
        <v>724</v>
      </c>
      <c r="E1518" s="7" t="s">
        <v>659</v>
      </c>
      <c r="F1518" s="7" t="s">
        <v>660</v>
      </c>
      <c r="G1518" s="7" t="s">
        <v>3853</v>
      </c>
      <c r="H1518" s="7" t="s">
        <v>81</v>
      </c>
      <c r="I1518" s="7" t="s">
        <v>169</v>
      </c>
      <c r="J1518" s="7" t="s">
        <v>232</v>
      </c>
      <c r="K1518" s="7" t="s">
        <v>168</v>
      </c>
      <c r="L1518" s="7" t="s">
        <v>93</v>
      </c>
      <c r="M1518" s="7" t="s">
        <v>97</v>
      </c>
      <c r="N1518" s="7" t="s">
        <v>154</v>
      </c>
      <c r="O1518" s="7" t="s">
        <v>167</v>
      </c>
      <c r="P1518" s="7" t="s">
        <v>170</v>
      </c>
      <c r="Q1518" s="7" t="s">
        <v>169</v>
      </c>
      <c r="R1518" s="7" t="s">
        <v>199</v>
      </c>
      <c r="S1518" s="7" t="s">
        <v>200</v>
      </c>
      <c r="T1518" s="7" t="s">
        <v>91</v>
      </c>
      <c r="U1518" s="7" t="s">
        <v>136</v>
      </c>
      <c r="V1518" s="7" t="s">
        <v>191</v>
      </c>
      <c r="W1518" s="7" t="s">
        <v>154</v>
      </c>
      <c r="X1518" s="7" t="s">
        <v>336</v>
      </c>
      <c r="Y1518" s="7" t="n">
        <v>1</v>
      </c>
      <c r="Z1518" s="7" t="n">
        <v>0</v>
      </c>
      <c r="AA1518" s="7" t="str">
        <f aca="false">IF(Y1518&gt;Z1518,"Win",IF(Y1518&lt;Z1518,"Loss","Draw"))</f>
        <v>Win</v>
      </c>
      <c r="AB1518" s="7" t="s">
        <v>99</v>
      </c>
      <c r="AC1518" s="7" t="s">
        <v>99</v>
      </c>
      <c r="AD1518" s="7" t="s">
        <v>418</v>
      </c>
      <c r="AE1518" s="7" t="s">
        <v>778</v>
      </c>
      <c r="AF1518" s="7" t="str">
        <f aca="false">IF(AD1518&lt;AE1518,AD1518,AE1518)</f>
        <v>Baby Dragon, Barbarian Barrel, Goblin Cage, Golden Knight, Golem, Ice Wizard, Lightning, Tornado</v>
      </c>
      <c r="AG1518" s="7" t="str">
        <f aca="false">IF(AD1518&lt;AE1518,AE1518,AD1518)</f>
        <v>Baby Dragon, Cannon, Electro Spirit, Lightning, Mighty Miner, Royal Hogs, Skeletons, The Log</v>
      </c>
      <c r="AH1518" s="7" t="str">
        <f aca="false">IF(AD1518=AF1518,AA1518,IF(AA1518="Win","Loss",IF(AA1518="Loss","Win","Draw")))</f>
        <v>Loss</v>
      </c>
      <c r="AI1518" s="7" t="s">
        <v>102</v>
      </c>
    </row>
    <row r="1519" customFormat="false" ht="15" hidden="false" customHeight="true" outlineLevel="0" collapsed="false">
      <c r="A1519" s="7" t="s">
        <v>3852</v>
      </c>
      <c r="B1519" s="7" t="n">
        <v>2</v>
      </c>
      <c r="C1519" s="7" t="s">
        <v>723</v>
      </c>
      <c r="D1519" s="7" t="s">
        <v>724</v>
      </c>
      <c r="E1519" s="7" t="s">
        <v>659</v>
      </c>
      <c r="F1519" s="7" t="s">
        <v>660</v>
      </c>
      <c r="G1519" s="7" t="s">
        <v>3854</v>
      </c>
      <c r="H1519" s="7" t="s">
        <v>81</v>
      </c>
      <c r="I1519" s="7" t="s">
        <v>116</v>
      </c>
      <c r="J1519" s="7" t="s">
        <v>108</v>
      </c>
      <c r="K1519" s="7" t="s">
        <v>287</v>
      </c>
      <c r="L1519" s="7" t="s">
        <v>88</v>
      </c>
      <c r="M1519" s="7" t="s">
        <v>91</v>
      </c>
      <c r="N1519" s="7" t="s">
        <v>226</v>
      </c>
      <c r="O1519" s="7" t="s">
        <v>111</v>
      </c>
      <c r="P1519" s="7" t="s">
        <v>110</v>
      </c>
      <c r="Q1519" s="7" t="s">
        <v>144</v>
      </c>
      <c r="R1519" s="7" t="s">
        <v>181</v>
      </c>
      <c r="S1519" s="7" t="s">
        <v>293</v>
      </c>
      <c r="T1519" s="7" t="s">
        <v>182</v>
      </c>
      <c r="U1519" s="7" t="s">
        <v>167</v>
      </c>
      <c r="V1519" s="7" t="s">
        <v>93</v>
      </c>
      <c r="W1519" s="7" t="s">
        <v>183</v>
      </c>
      <c r="X1519" s="7" t="s">
        <v>97</v>
      </c>
      <c r="Y1519" s="7" t="n">
        <v>0</v>
      </c>
      <c r="Z1519" s="7" t="n">
        <v>1</v>
      </c>
      <c r="AA1519" s="7" t="str">
        <f aca="false">IF(Y1519&gt;Z1519,"Win",IF(Y1519&lt;Z1519,"Loss","Draw"))</f>
        <v>Loss</v>
      </c>
      <c r="AB1519" s="7" t="s">
        <v>99</v>
      </c>
      <c r="AC1519" s="7" t="s">
        <v>99</v>
      </c>
      <c r="AD1519" s="7" t="s">
        <v>3855</v>
      </c>
      <c r="AE1519" s="7" t="s">
        <v>3856</v>
      </c>
      <c r="AF1519" s="7" t="str">
        <f aca="false">IF(AD1519&lt;AE1519,AD1519,AE1519)</f>
        <v>Archer Queen, Barbarian Barrel, Fire Spirit, Guards, Miner, Mortar, Poison, Valkyrie</v>
      </c>
      <c r="AG1519" s="7" t="str">
        <f aca="false">IF(AD1519&lt;AE1519,AE1519,AD1519)</f>
        <v>Earthquake, Electro Spirit, Furnace, Hog Rider, Monk, Skeletons, Tesla, The Log</v>
      </c>
      <c r="AH1519" s="7" t="str">
        <f aca="false">IF(AD1519=AF1519,AA1519,IF(AA1519="Win","Loss",IF(AA1519="Loss","Win","Draw")))</f>
        <v>Loss</v>
      </c>
      <c r="AI1519" s="7" t="s">
        <v>102</v>
      </c>
    </row>
    <row r="1520" customFormat="false" ht="15" hidden="false" customHeight="true" outlineLevel="0" collapsed="false">
      <c r="A1520" s="7" t="s">
        <v>3852</v>
      </c>
      <c r="B1520" s="7" t="n">
        <v>3</v>
      </c>
      <c r="C1520" s="7" t="s">
        <v>723</v>
      </c>
      <c r="D1520" s="7" t="s">
        <v>724</v>
      </c>
      <c r="E1520" s="7" t="s">
        <v>659</v>
      </c>
      <c r="F1520" s="7" t="s">
        <v>660</v>
      </c>
      <c r="G1520" s="7" t="s">
        <v>3857</v>
      </c>
      <c r="H1520" s="7" t="s">
        <v>81</v>
      </c>
      <c r="I1520" s="7" t="s">
        <v>142</v>
      </c>
      <c r="J1520" s="7" t="s">
        <v>83</v>
      </c>
      <c r="K1520" s="7" t="s">
        <v>84</v>
      </c>
      <c r="L1520" s="7" t="s">
        <v>176</v>
      </c>
      <c r="M1520" s="7" t="s">
        <v>240</v>
      </c>
      <c r="N1520" s="7" t="s">
        <v>118</v>
      </c>
      <c r="O1520" s="7" t="s">
        <v>109</v>
      </c>
      <c r="P1520" s="7" t="s">
        <v>119</v>
      </c>
      <c r="Q1520" s="7" t="s">
        <v>84</v>
      </c>
      <c r="R1520" s="7" t="s">
        <v>83</v>
      </c>
      <c r="S1520" s="7" t="s">
        <v>170</v>
      </c>
      <c r="T1520" s="7" t="s">
        <v>107</v>
      </c>
      <c r="U1520" s="7" t="s">
        <v>88</v>
      </c>
      <c r="V1520" s="7" t="s">
        <v>141</v>
      </c>
      <c r="W1520" s="7" t="s">
        <v>143</v>
      </c>
      <c r="X1520" s="7" t="s">
        <v>111</v>
      </c>
      <c r="Y1520" s="7" t="n">
        <v>1</v>
      </c>
      <c r="Z1520" s="7" t="n">
        <v>0</v>
      </c>
      <c r="AA1520" s="7" t="str">
        <f aca="false">IF(Y1520&gt;Z1520,"Win",IF(Y1520&lt;Z1520,"Loss","Draw"))</f>
        <v>Win</v>
      </c>
      <c r="AB1520" s="7" t="s">
        <v>99</v>
      </c>
      <c r="AC1520" s="7" t="s">
        <v>99</v>
      </c>
      <c r="AD1520" s="7" t="s">
        <v>1907</v>
      </c>
      <c r="AE1520" s="7" t="s">
        <v>3858</v>
      </c>
      <c r="AF1520" s="7" t="str">
        <f aca="false">IF(AD1520&lt;AE1520,AD1520,AE1520)</f>
        <v>Bandit, Cannon Cart, Dark Prince, Dart Goblin, Giant Snowball, Goblin Barrel, Rascals, Ronin</v>
      </c>
      <c r="AG1520" s="7" t="str">
        <f aca="false">IF(AD1520&lt;AE1520,AE1520,AD1520)</f>
        <v>Cannon, Dark Prince, Fire Spirit, Giant Snowball, Goblin Drill, Ice Spirit, Magic Archer, Poison</v>
      </c>
      <c r="AH1520" s="7" t="str">
        <f aca="false">IF(AD1520=AF1520,AA1520,IF(AA1520="Win","Loss",IF(AA1520="Loss","Win","Draw")))</f>
        <v>Win</v>
      </c>
      <c r="AI1520" s="7" t="s">
        <v>102</v>
      </c>
    </row>
    <row r="1521" customFormat="false" ht="15" hidden="false" customHeight="true" outlineLevel="0" collapsed="false">
      <c r="A1521" s="5" t="s">
        <v>3859</v>
      </c>
      <c r="B1521" s="5" t="n">
        <v>1</v>
      </c>
      <c r="C1521" s="5" t="s">
        <v>723</v>
      </c>
      <c r="D1521" s="5" t="s">
        <v>724</v>
      </c>
      <c r="E1521" s="5" t="s">
        <v>1662</v>
      </c>
      <c r="F1521" s="5" t="s">
        <v>1663</v>
      </c>
      <c r="G1521" s="5" t="s">
        <v>3700</v>
      </c>
      <c r="H1521" s="5" t="s">
        <v>81</v>
      </c>
      <c r="I1521" s="5" t="s">
        <v>144</v>
      </c>
      <c r="J1521" s="5" t="s">
        <v>141</v>
      </c>
      <c r="K1521" s="5" t="s">
        <v>168</v>
      </c>
      <c r="L1521" s="5" t="s">
        <v>154</v>
      </c>
      <c r="M1521" s="5" t="s">
        <v>91</v>
      </c>
      <c r="N1521" s="5" t="s">
        <v>83</v>
      </c>
      <c r="O1521" s="5" t="s">
        <v>93</v>
      </c>
      <c r="P1521" s="5" t="s">
        <v>97</v>
      </c>
      <c r="Q1521" s="5" t="s">
        <v>169</v>
      </c>
      <c r="R1521" s="5" t="s">
        <v>199</v>
      </c>
      <c r="S1521" s="5" t="s">
        <v>200</v>
      </c>
      <c r="T1521" s="5" t="s">
        <v>136</v>
      </c>
      <c r="U1521" s="5" t="s">
        <v>154</v>
      </c>
      <c r="V1521" s="5" t="s">
        <v>191</v>
      </c>
      <c r="W1521" s="5" t="s">
        <v>336</v>
      </c>
      <c r="X1521" s="5" t="s">
        <v>91</v>
      </c>
      <c r="Y1521" s="5" t="n">
        <v>0</v>
      </c>
      <c r="Z1521" s="5" t="n">
        <v>1</v>
      </c>
      <c r="AA1521" s="5" t="str">
        <f aca="false">IF(Y1521&gt;Z1521,"Win",IF(Y1521&lt;Z1521,"Loss","Draw"))</f>
        <v>Loss</v>
      </c>
      <c r="AB1521" s="5" t="s">
        <v>98</v>
      </c>
      <c r="AC1521" s="5" t="s">
        <v>99</v>
      </c>
      <c r="AD1521" s="5" t="s">
        <v>3769</v>
      </c>
      <c r="AE1521" s="5" t="s">
        <v>778</v>
      </c>
      <c r="AF1521" s="5" t="str">
        <f aca="false">IF(AD1521&lt;AE1521,AD1521,AE1521)</f>
        <v>Baby Dragon, Barbarian Barrel, Goblin Cage, Golden Knight, Golem, Ice Wizard, Lightning, Tornado</v>
      </c>
      <c r="AG1521" s="5" t="str">
        <f aca="false">IF(AD1521&lt;AE1521,AE1521,AD1521)</f>
        <v>Barbarian Barrel, Dark Prince, Electro Spirit, Lightning, Magic Archer, Royal Hogs, Skeletons, Tesla</v>
      </c>
      <c r="AH1521" s="5" t="str">
        <f aca="false">IF(AD1521=AF1521,AA1521,IF(AA1521="Win","Loss",IF(AA1521="Loss","Win","Draw")))</f>
        <v>Win</v>
      </c>
      <c r="AI1521" s="5" t="s">
        <v>123</v>
      </c>
    </row>
    <row r="1522" customFormat="false" ht="15" hidden="false" customHeight="true" outlineLevel="0" collapsed="false">
      <c r="A1522" s="5" t="s">
        <v>3859</v>
      </c>
      <c r="B1522" s="5" t="n">
        <v>2</v>
      </c>
      <c r="C1522" s="5" t="s">
        <v>723</v>
      </c>
      <c r="D1522" s="5" t="s">
        <v>724</v>
      </c>
      <c r="E1522" s="5" t="s">
        <v>1662</v>
      </c>
      <c r="F1522" s="5" t="s">
        <v>1663</v>
      </c>
      <c r="G1522" s="5" t="s">
        <v>3860</v>
      </c>
      <c r="H1522" s="5" t="s">
        <v>81</v>
      </c>
      <c r="I1522" s="5" t="s">
        <v>84</v>
      </c>
      <c r="J1522" s="5" t="s">
        <v>128</v>
      </c>
      <c r="K1522" s="5" t="s">
        <v>107</v>
      </c>
      <c r="L1522" s="5" t="s">
        <v>130</v>
      </c>
      <c r="M1522" s="5" t="s">
        <v>111</v>
      </c>
      <c r="N1522" s="5" t="s">
        <v>87</v>
      </c>
      <c r="O1522" s="5" t="s">
        <v>170</v>
      </c>
      <c r="P1522" s="5" t="s">
        <v>88</v>
      </c>
      <c r="Q1522" s="5" t="s">
        <v>140</v>
      </c>
      <c r="R1522" s="5" t="s">
        <v>141</v>
      </c>
      <c r="S1522" s="5" t="s">
        <v>142</v>
      </c>
      <c r="T1522" s="5" t="s">
        <v>87</v>
      </c>
      <c r="U1522" s="5" t="s">
        <v>111</v>
      </c>
      <c r="V1522" s="5" t="s">
        <v>143</v>
      </c>
      <c r="W1522" s="5" t="s">
        <v>120</v>
      </c>
      <c r="X1522" s="5" t="s">
        <v>129</v>
      </c>
      <c r="Y1522" s="5" t="n">
        <v>1</v>
      </c>
      <c r="Z1522" s="5" t="n">
        <v>0</v>
      </c>
      <c r="AA1522" s="5" t="str">
        <f aca="false">IF(Y1522&gt;Z1522,"Win",IF(Y1522&lt;Z1522,"Loss","Draw"))</f>
        <v>Win</v>
      </c>
      <c r="AB1522" s="5" t="s">
        <v>98</v>
      </c>
      <c r="AC1522" s="5" t="s">
        <v>99</v>
      </c>
      <c r="AD1522" s="5" t="s">
        <v>818</v>
      </c>
      <c r="AE1522" s="5" t="s">
        <v>1258</v>
      </c>
      <c r="AF1522" s="5" t="str">
        <f aca="false">IF(AD1522&lt;AE1522,AD1522,AE1522)</f>
        <v>Berserker, Bomber, Cannon, Fire Spirit, Giant Snowball, Goblin Drill, Knight, Poison</v>
      </c>
      <c r="AG1522" s="5" t="str">
        <f aca="false">IF(AD1522&lt;AE1522,AE1522,AD1522)</f>
        <v>Berserker, Fire Spirit, Goblin Barrel, Ice Spirit, Inferno Tower, Magic Archer, Royal Delivery, Wall Breakers</v>
      </c>
      <c r="AH1522" s="5" t="str">
        <f aca="false">IF(AD1522=AF1522,AA1522,IF(AA1522="Win","Loss",IF(AA1522="Loss","Win","Draw")))</f>
        <v>Win</v>
      </c>
      <c r="AI1522" s="5" t="s">
        <v>123</v>
      </c>
    </row>
    <row r="1523" customFormat="false" ht="15" hidden="false" customHeight="true" outlineLevel="0" collapsed="false">
      <c r="A1523" s="5" t="s">
        <v>3859</v>
      </c>
      <c r="B1523" s="5" t="n">
        <v>3</v>
      </c>
      <c r="C1523" s="5" t="s">
        <v>723</v>
      </c>
      <c r="D1523" s="5" t="s">
        <v>724</v>
      </c>
      <c r="E1523" s="5" t="s">
        <v>1662</v>
      </c>
      <c r="F1523" s="5" t="s">
        <v>1663</v>
      </c>
      <c r="G1523" s="5" t="s">
        <v>3861</v>
      </c>
      <c r="H1523" s="5" t="s">
        <v>81</v>
      </c>
      <c r="I1523" s="5" t="s">
        <v>90</v>
      </c>
      <c r="J1523" s="5" t="s">
        <v>181</v>
      </c>
      <c r="K1523" s="5" t="s">
        <v>96</v>
      </c>
      <c r="L1523" s="5" t="s">
        <v>174</v>
      </c>
      <c r="M1523" s="5" t="s">
        <v>115</v>
      </c>
      <c r="N1523" s="5" t="s">
        <v>95</v>
      </c>
      <c r="O1523" s="5" t="s">
        <v>167</v>
      </c>
      <c r="P1523" s="5" t="s">
        <v>94</v>
      </c>
      <c r="Q1523" s="5" t="s">
        <v>271</v>
      </c>
      <c r="R1523" s="5" t="s">
        <v>232</v>
      </c>
      <c r="S1523" s="5" t="s">
        <v>144</v>
      </c>
      <c r="T1523" s="5" t="s">
        <v>183</v>
      </c>
      <c r="U1523" s="5" t="s">
        <v>97</v>
      </c>
      <c r="V1523" s="5" t="s">
        <v>182</v>
      </c>
      <c r="W1523" s="5" t="s">
        <v>93</v>
      </c>
      <c r="X1523" s="5" t="s">
        <v>167</v>
      </c>
      <c r="Y1523" s="5" t="n">
        <v>1</v>
      </c>
      <c r="Z1523" s="5" t="n">
        <v>0</v>
      </c>
      <c r="AA1523" s="5" t="str">
        <f aca="false">IF(Y1523&gt;Z1523,"Win",IF(Y1523&lt;Z1523,"Loss","Draw"))</f>
        <v>Win</v>
      </c>
      <c r="AB1523" s="5" t="s">
        <v>98</v>
      </c>
      <c r="AC1523" s="5" t="s">
        <v>99</v>
      </c>
      <c r="AD1523" s="5" t="s">
        <v>3862</v>
      </c>
      <c r="AE1523" s="5" t="s">
        <v>272</v>
      </c>
      <c r="AF1523" s="5" t="str">
        <f aca="false">IF(AD1523&lt;AE1523,AD1523,AE1523)</f>
        <v>Earthquake, Electro Spirit, Firecracker, Hog Rider, Mighty Miner, Skeletons, Tesla, The Log</v>
      </c>
      <c r="AG1523" s="5" t="str">
        <f aca="false">IF(AD1523&lt;AE1523,AE1523,AD1523)</f>
        <v>Fireball, Fisherman, Goblins, Heal Spirit, Hunter, Monk, Royal Giant, The Log</v>
      </c>
      <c r="AH1523" s="5" t="str">
        <f aca="false">IF(AD1523=AF1523,AA1523,IF(AA1523="Win","Loss",IF(AA1523="Loss","Win","Draw")))</f>
        <v>Loss</v>
      </c>
      <c r="AI1523" s="5" t="s">
        <v>123</v>
      </c>
    </row>
    <row r="1524" customFormat="false" ht="15" hidden="false" customHeight="true" outlineLevel="0" collapsed="false">
      <c r="A1524" s="5" t="s">
        <v>3863</v>
      </c>
      <c r="B1524" s="5" t="n">
        <v>1</v>
      </c>
      <c r="C1524" s="5" t="s">
        <v>723</v>
      </c>
      <c r="D1524" s="5" t="s">
        <v>724</v>
      </c>
      <c r="E1524" s="5" t="s">
        <v>3864</v>
      </c>
      <c r="F1524" s="5" t="s">
        <v>3865</v>
      </c>
      <c r="G1524" s="5" t="s">
        <v>3866</v>
      </c>
      <c r="H1524" s="5" t="s">
        <v>81</v>
      </c>
      <c r="I1524" s="5" t="s">
        <v>168</v>
      </c>
      <c r="J1524" s="5" t="s">
        <v>141</v>
      </c>
      <c r="K1524" s="5" t="s">
        <v>144</v>
      </c>
      <c r="L1524" s="5" t="s">
        <v>109</v>
      </c>
      <c r="M1524" s="5" t="s">
        <v>91</v>
      </c>
      <c r="N1524" s="5" t="s">
        <v>97</v>
      </c>
      <c r="O1524" s="5" t="s">
        <v>93</v>
      </c>
      <c r="P1524" s="5" t="s">
        <v>154</v>
      </c>
      <c r="Q1524" s="5" t="s">
        <v>114</v>
      </c>
      <c r="R1524" s="5" t="s">
        <v>115</v>
      </c>
      <c r="S1524" s="5" t="s">
        <v>116</v>
      </c>
      <c r="T1524" s="5" t="s">
        <v>119</v>
      </c>
      <c r="U1524" s="5" t="s">
        <v>94</v>
      </c>
      <c r="V1524" s="5" t="s">
        <v>117</v>
      </c>
      <c r="W1524" s="5" t="s">
        <v>118</v>
      </c>
      <c r="X1524" s="5" t="s">
        <v>93</v>
      </c>
      <c r="Y1524" s="5" t="n">
        <v>1</v>
      </c>
      <c r="Z1524" s="5" t="n">
        <v>0</v>
      </c>
      <c r="AA1524" s="5" t="str">
        <f aca="false">IF(Y1524&gt;Z1524,"Win",IF(Y1524&lt;Z1524,"Loss","Draw"))</f>
        <v>Win</v>
      </c>
      <c r="AB1524" s="5" t="s">
        <v>98</v>
      </c>
      <c r="AC1524" s="5" t="s">
        <v>99</v>
      </c>
      <c r="AD1524" s="5" t="s">
        <v>223</v>
      </c>
      <c r="AE1524" s="5" t="s">
        <v>307</v>
      </c>
      <c r="AF1524" s="5" t="str">
        <f aca="false">IF(AD1524&lt;AE1524,AD1524,AE1524)</f>
        <v>Barbarian Barrel, Electro Spirit, Lightning, Magic Archer, Ronin, Royal Hogs, Skeletons, Tesla</v>
      </c>
      <c r="AG1524" s="5" t="str">
        <f aca="false">IF(AD1524&lt;AE1524,AE1524,AD1524)</f>
        <v>Cannon Cart, Electro Spirit, Fireball, Goblins, Minions, Mortar, Rascals, Skeleton Barrel</v>
      </c>
      <c r="AH1524" s="5" t="str">
        <f aca="false">IF(AD1524=AF1524,AA1524,IF(AA1524="Win","Loss",IF(AA1524="Loss","Win","Draw")))</f>
        <v>Win</v>
      </c>
      <c r="AI1524" s="5" t="s">
        <v>123</v>
      </c>
    </row>
    <row r="1525" customFormat="false" ht="15" hidden="false" customHeight="true" outlineLevel="0" collapsed="false">
      <c r="A1525" s="5" t="s">
        <v>3863</v>
      </c>
      <c r="B1525" s="5" t="n">
        <v>2</v>
      </c>
      <c r="C1525" s="5" t="s">
        <v>723</v>
      </c>
      <c r="D1525" s="5" t="s">
        <v>724</v>
      </c>
      <c r="E1525" s="5" t="s">
        <v>3864</v>
      </c>
      <c r="F1525" s="5" t="s">
        <v>3865</v>
      </c>
      <c r="G1525" s="5" t="s">
        <v>3867</v>
      </c>
      <c r="H1525" s="5" t="s">
        <v>81</v>
      </c>
      <c r="I1525" s="5" t="s">
        <v>116</v>
      </c>
      <c r="J1525" s="5" t="s">
        <v>213</v>
      </c>
      <c r="K1525" s="5" t="s">
        <v>114</v>
      </c>
      <c r="L1525" s="5" t="s">
        <v>94</v>
      </c>
      <c r="M1525" s="5" t="s">
        <v>117</v>
      </c>
      <c r="N1525" s="5" t="s">
        <v>167</v>
      </c>
      <c r="O1525" s="5" t="s">
        <v>176</v>
      </c>
      <c r="P1525" s="5" t="s">
        <v>118</v>
      </c>
      <c r="Q1525" s="5" t="s">
        <v>239</v>
      </c>
      <c r="R1525" s="5" t="s">
        <v>199</v>
      </c>
      <c r="S1525" s="5" t="s">
        <v>210</v>
      </c>
      <c r="T1525" s="5" t="s">
        <v>227</v>
      </c>
      <c r="U1525" s="5" t="s">
        <v>91</v>
      </c>
      <c r="V1525" s="5" t="s">
        <v>393</v>
      </c>
      <c r="W1525" s="5" t="s">
        <v>240</v>
      </c>
      <c r="X1525" s="5" t="s">
        <v>112</v>
      </c>
      <c r="Y1525" s="5" t="n">
        <v>1</v>
      </c>
      <c r="Z1525" s="5" t="n">
        <v>0</v>
      </c>
      <c r="AA1525" s="5" t="str">
        <f aca="false">IF(Y1525&gt;Z1525,"Win",IF(Y1525&lt;Z1525,"Loss","Draw"))</f>
        <v>Win</v>
      </c>
      <c r="AB1525" s="5" t="s">
        <v>98</v>
      </c>
      <c r="AC1525" s="5" t="s">
        <v>99</v>
      </c>
      <c r="AD1525" s="5" t="s">
        <v>3481</v>
      </c>
      <c r="AE1525" s="5" t="s">
        <v>3868</v>
      </c>
      <c r="AF1525" s="5" t="str">
        <f aca="false">IF(AD1525&lt;AE1525,AD1525,AE1525)</f>
        <v>Arrows, Bandit, Barbarian Barrel, Battle Ram, Electro Wizard, Golden Knight, Mega Knight, Mother Witch</v>
      </c>
      <c r="AG1525" s="5" t="str">
        <f aca="false">IF(AD1525&lt;AE1525,AE1525,AD1525)</f>
        <v>Bowler, Dart Goblin, Fireball, Minions, Mortar, Rascals, Skeleton Barrel, The Log</v>
      </c>
      <c r="AH1525" s="5" t="str">
        <f aca="false">IF(AD1525=AF1525,AA1525,IF(AA1525="Win","Loss",IF(AA1525="Loss","Win","Draw")))</f>
        <v>Loss</v>
      </c>
      <c r="AI1525" s="5" t="s">
        <v>123</v>
      </c>
    </row>
    <row r="1526" customFormat="false" ht="15" hidden="false" customHeight="true" outlineLevel="0" collapsed="false">
      <c r="A1526" s="5" t="s">
        <v>3869</v>
      </c>
      <c r="B1526" s="5" t="n">
        <v>1</v>
      </c>
      <c r="C1526" s="5" t="s">
        <v>723</v>
      </c>
      <c r="D1526" s="5" t="s">
        <v>724</v>
      </c>
      <c r="E1526" s="5" t="s">
        <v>3870</v>
      </c>
      <c r="F1526" s="5" t="s">
        <v>3871</v>
      </c>
      <c r="G1526" s="5" t="s">
        <v>3872</v>
      </c>
      <c r="H1526" s="5" t="s">
        <v>81</v>
      </c>
      <c r="I1526" s="5" t="s">
        <v>210</v>
      </c>
      <c r="J1526" s="5" t="s">
        <v>209</v>
      </c>
      <c r="K1526" s="5" t="s">
        <v>144</v>
      </c>
      <c r="L1526" s="5" t="s">
        <v>111</v>
      </c>
      <c r="M1526" s="5" t="s">
        <v>167</v>
      </c>
      <c r="N1526" s="5" t="s">
        <v>182</v>
      </c>
      <c r="O1526" s="5" t="s">
        <v>183</v>
      </c>
      <c r="P1526" s="5" t="s">
        <v>97</v>
      </c>
      <c r="Q1526" s="5" t="s">
        <v>195</v>
      </c>
      <c r="R1526" s="5" t="s">
        <v>213</v>
      </c>
      <c r="S1526" s="5" t="s">
        <v>200</v>
      </c>
      <c r="T1526" s="5" t="s">
        <v>596</v>
      </c>
      <c r="U1526" s="5" t="s">
        <v>336</v>
      </c>
      <c r="V1526" s="5" t="s">
        <v>154</v>
      </c>
      <c r="W1526" s="5" t="s">
        <v>191</v>
      </c>
      <c r="X1526" s="5" t="s">
        <v>91</v>
      </c>
      <c r="Y1526" s="5" t="n">
        <v>0</v>
      </c>
      <c r="Z1526" s="5" t="n">
        <v>1</v>
      </c>
      <c r="AA1526" s="5" t="str">
        <f aca="false">IF(Y1526&gt;Z1526,"Win",IF(Y1526&lt;Z1526,"Loss","Draw"))</f>
        <v>Loss</v>
      </c>
      <c r="AB1526" s="5" t="s">
        <v>98</v>
      </c>
      <c r="AC1526" s="5" t="s">
        <v>99</v>
      </c>
      <c r="AD1526" s="5" t="s">
        <v>3873</v>
      </c>
      <c r="AE1526" s="5" t="s">
        <v>3874</v>
      </c>
      <c r="AF1526" s="5" t="str">
        <f aca="false">IF(AD1526&lt;AE1526,AD1526,AE1526)</f>
        <v>Barbarian Barrel, Bowler, Electro Giant, Goblin Cage, Ice Wizard, Inferno Dragon, Lightning, Tornado</v>
      </c>
      <c r="AG1526" s="5" t="str">
        <f aca="false">IF(AD1526&lt;AE1526,AE1526,AD1526)</f>
        <v>Earthquake, Fire Spirit, Hog Rider, Mega Knight, Musketeer, Skeletons, Tesla, The Log</v>
      </c>
      <c r="AH1526" s="5" t="str">
        <f aca="false">IF(AD1526=AF1526,AA1526,IF(AA1526="Win","Loss",IF(AA1526="Loss","Win","Draw")))</f>
        <v>Win</v>
      </c>
      <c r="AI1526" s="5" t="s">
        <v>123</v>
      </c>
    </row>
    <row r="1527" customFormat="false" ht="15" hidden="false" customHeight="true" outlineLevel="0" collapsed="false">
      <c r="A1527" s="5" t="s">
        <v>3869</v>
      </c>
      <c r="B1527" s="5" t="n">
        <v>2</v>
      </c>
      <c r="C1527" s="5" t="s">
        <v>723</v>
      </c>
      <c r="D1527" s="5" t="s">
        <v>724</v>
      </c>
      <c r="E1527" s="5" t="s">
        <v>3870</v>
      </c>
      <c r="F1527" s="5" t="s">
        <v>3871</v>
      </c>
      <c r="G1527" s="5" t="s">
        <v>3875</v>
      </c>
      <c r="H1527" s="5" t="s">
        <v>81</v>
      </c>
      <c r="I1527" s="5" t="s">
        <v>239</v>
      </c>
      <c r="J1527" s="5" t="s">
        <v>180</v>
      </c>
      <c r="K1527" s="5" t="s">
        <v>92</v>
      </c>
      <c r="L1527" s="5" t="s">
        <v>327</v>
      </c>
      <c r="M1527" s="5" t="s">
        <v>202</v>
      </c>
      <c r="N1527" s="5" t="s">
        <v>227</v>
      </c>
      <c r="O1527" s="5" t="s">
        <v>257</v>
      </c>
      <c r="P1527" s="5" t="s">
        <v>91</v>
      </c>
      <c r="Q1527" s="5" t="s">
        <v>225</v>
      </c>
      <c r="R1527" s="5" t="s">
        <v>141</v>
      </c>
      <c r="S1527" s="5" t="s">
        <v>140</v>
      </c>
      <c r="T1527" s="5" t="s">
        <v>113</v>
      </c>
      <c r="U1527" s="5" t="s">
        <v>87</v>
      </c>
      <c r="V1527" s="5" t="s">
        <v>111</v>
      </c>
      <c r="W1527" s="5" t="s">
        <v>167</v>
      </c>
      <c r="X1527" s="5" t="s">
        <v>226</v>
      </c>
      <c r="Y1527" s="5" t="n">
        <v>0</v>
      </c>
      <c r="Z1527" s="5" t="n">
        <v>1</v>
      </c>
      <c r="AA1527" s="5" t="str">
        <f aca="false">IF(Y1527&gt;Z1527,"Win",IF(Y1527&lt;Z1527,"Loss","Draw"))</f>
        <v>Loss</v>
      </c>
      <c r="AB1527" s="5" t="s">
        <v>98</v>
      </c>
      <c r="AC1527" s="5" t="s">
        <v>99</v>
      </c>
      <c r="AD1527" s="5" t="s">
        <v>614</v>
      </c>
      <c r="AE1527" s="5" t="s">
        <v>1916</v>
      </c>
      <c r="AF1527" s="5" t="str">
        <f aca="false">IF(AD1527&lt;AE1527,AD1527,AE1527)</f>
        <v>Barbarian Barrel, Battle Ram, Giant Skeleton, Mother Witch, Royal Ghost, Vines, Wizard, Zappies</v>
      </c>
      <c r="AG1527" s="5" t="str">
        <f aca="false">IF(AD1527&lt;AE1527,AE1527,AD1527)</f>
        <v>Bats, Berserker, Bomb Tower, Fire Spirit, Magic Archer, Miner, The Log, Wall Breakers</v>
      </c>
      <c r="AH1527" s="5" t="str">
        <f aca="false">IF(AD1527=AF1527,AA1527,IF(AA1527="Win","Loss",IF(AA1527="Loss","Win","Draw")))</f>
        <v>Loss</v>
      </c>
      <c r="AI1527" s="5" t="s">
        <v>123</v>
      </c>
    </row>
    <row r="1528" customFormat="false" ht="15" hidden="false" customHeight="true" outlineLevel="0" collapsed="false">
      <c r="A1528" s="5" t="s">
        <v>3876</v>
      </c>
      <c r="B1528" s="5" t="n">
        <v>1</v>
      </c>
      <c r="C1528" s="5" t="s">
        <v>723</v>
      </c>
      <c r="D1528" s="5" t="s">
        <v>724</v>
      </c>
      <c r="E1528" s="5" t="s">
        <v>3877</v>
      </c>
      <c r="F1528" s="5" t="s">
        <v>3878</v>
      </c>
      <c r="G1528" s="5" t="s">
        <v>1643</v>
      </c>
      <c r="H1528" s="5" t="s">
        <v>81</v>
      </c>
      <c r="I1528" s="5" t="s">
        <v>200</v>
      </c>
      <c r="J1528" s="5" t="s">
        <v>91</v>
      </c>
      <c r="K1528" s="5" t="s">
        <v>132</v>
      </c>
      <c r="L1528" s="5" t="s">
        <v>93</v>
      </c>
      <c r="M1528" s="5" t="s">
        <v>174</v>
      </c>
      <c r="N1528" s="5" t="s">
        <v>90</v>
      </c>
      <c r="O1528" s="5" t="s">
        <v>94</v>
      </c>
      <c r="P1528" s="5" t="s">
        <v>365</v>
      </c>
      <c r="Q1528" s="5" t="s">
        <v>168</v>
      </c>
      <c r="R1528" s="5" t="s">
        <v>232</v>
      </c>
      <c r="S1528" s="5" t="s">
        <v>169</v>
      </c>
      <c r="T1528" s="5" t="s">
        <v>154</v>
      </c>
      <c r="U1528" s="5" t="s">
        <v>97</v>
      </c>
      <c r="V1528" s="5" t="s">
        <v>93</v>
      </c>
      <c r="W1528" s="5" t="s">
        <v>167</v>
      </c>
      <c r="X1528" s="5" t="s">
        <v>170</v>
      </c>
      <c r="Y1528" s="5" t="n">
        <v>1</v>
      </c>
      <c r="Z1528" s="5" t="n">
        <v>0</v>
      </c>
      <c r="AA1528" s="5" t="str">
        <f aca="false">IF(Y1528&gt;Z1528,"Win",IF(Y1528&lt;Z1528,"Loss","Draw"))</f>
        <v>Win</v>
      </c>
      <c r="AB1528" s="5" t="s">
        <v>98</v>
      </c>
      <c r="AC1528" s="5" t="s">
        <v>99</v>
      </c>
      <c r="AD1528" s="5" t="s">
        <v>488</v>
      </c>
      <c r="AE1528" s="5" t="s">
        <v>418</v>
      </c>
      <c r="AF1528" s="5" t="str">
        <f aca="false">IF(AD1528&lt;AE1528,AD1528,AE1528)</f>
        <v>Baby Dragon, Cannon, Electro Spirit, Lightning, Mighty Miner, Royal Hogs, Skeletons, The Log</v>
      </c>
      <c r="AG1528" s="5" t="str">
        <f aca="false">IF(AD1528&lt;AE1528,AE1528,AD1528)</f>
        <v>Barbarian Barrel, Electro Spirit, Fireball, Goblin Cage, Heal Spirit, Lumberjack, Phoenix, Royal Giant</v>
      </c>
      <c r="AH1528" s="5" t="str">
        <f aca="false">IF(AD1528=AF1528,AA1528,IF(AA1528="Win","Loss",IF(AA1528="Loss","Win","Draw")))</f>
        <v>Loss</v>
      </c>
      <c r="AI1528" s="5" t="s">
        <v>123</v>
      </c>
    </row>
    <row r="1529" customFormat="false" ht="15" hidden="false" customHeight="true" outlineLevel="0" collapsed="false">
      <c r="A1529" s="5" t="s">
        <v>3876</v>
      </c>
      <c r="B1529" s="5" t="n">
        <v>2</v>
      </c>
      <c r="C1529" s="5" t="s">
        <v>723</v>
      </c>
      <c r="D1529" s="5" t="s">
        <v>724</v>
      </c>
      <c r="E1529" s="5" t="s">
        <v>3877</v>
      </c>
      <c r="F1529" s="5" t="s">
        <v>3878</v>
      </c>
      <c r="G1529" s="5" t="s">
        <v>3879</v>
      </c>
      <c r="H1529" s="5" t="s">
        <v>81</v>
      </c>
      <c r="I1529" s="5" t="s">
        <v>140</v>
      </c>
      <c r="J1529" s="5" t="s">
        <v>141</v>
      </c>
      <c r="K1529" s="5" t="s">
        <v>142</v>
      </c>
      <c r="L1529" s="5" t="s">
        <v>143</v>
      </c>
      <c r="M1529" s="5" t="s">
        <v>111</v>
      </c>
      <c r="N1529" s="5" t="s">
        <v>87</v>
      </c>
      <c r="O1529" s="5" t="s">
        <v>167</v>
      </c>
      <c r="P1529" s="5" t="s">
        <v>113</v>
      </c>
      <c r="Q1529" s="5" t="s">
        <v>107</v>
      </c>
      <c r="R1529" s="5" t="s">
        <v>153</v>
      </c>
      <c r="S1529" s="5" t="s">
        <v>84</v>
      </c>
      <c r="T1529" s="5" t="s">
        <v>86</v>
      </c>
      <c r="U1529" s="5" t="s">
        <v>144</v>
      </c>
      <c r="V1529" s="5" t="s">
        <v>111</v>
      </c>
      <c r="W1529" s="5" t="s">
        <v>87</v>
      </c>
      <c r="X1529" s="5" t="s">
        <v>88</v>
      </c>
      <c r="Y1529" s="5" t="n">
        <v>1</v>
      </c>
      <c r="Z1529" s="5" t="n">
        <v>0</v>
      </c>
      <c r="AA1529" s="5" t="str">
        <f aca="false">IF(Y1529&gt;Z1529,"Win",IF(Y1529&lt;Z1529,"Loss","Draw"))</f>
        <v>Win</v>
      </c>
      <c r="AB1529" s="5" t="s">
        <v>98</v>
      </c>
      <c r="AC1529" s="5" t="s">
        <v>99</v>
      </c>
      <c r="AD1529" s="5" t="s">
        <v>3880</v>
      </c>
      <c r="AE1529" s="5" t="s">
        <v>3881</v>
      </c>
      <c r="AF1529" s="5" t="str">
        <f aca="false">IF(AD1529&lt;AE1529,AD1529,AE1529)</f>
        <v>Berserker, Bomb Tower, Fire Spirit, Goblin Barrel, Ice Spirit, Magic Archer, The Log, Wall Breakers</v>
      </c>
      <c r="AG1529" s="5" t="str">
        <f aca="false">IF(AD1529&lt;AE1529,AE1529,AD1529)</f>
        <v>Berserker, Fire Spirit, Giant Snowball, Goblin Demolisher, Goblin Drill, Goblinstein, Poison, Tesla</v>
      </c>
      <c r="AH1529" s="5" t="str">
        <f aca="false">IF(AD1529=AF1529,AA1529,IF(AA1529="Win","Loss",IF(AA1529="Loss","Win","Draw")))</f>
        <v>Win</v>
      </c>
      <c r="AI1529" s="5" t="s">
        <v>123</v>
      </c>
    </row>
    <row r="1530" customFormat="false" ht="15" hidden="false" customHeight="true" outlineLevel="0" collapsed="false">
      <c r="A1530" s="5" t="s">
        <v>3882</v>
      </c>
      <c r="B1530" s="5" t="n">
        <v>1</v>
      </c>
      <c r="C1530" s="5" t="s">
        <v>723</v>
      </c>
      <c r="D1530" s="5" t="s">
        <v>724</v>
      </c>
      <c r="E1530" s="5" t="s">
        <v>2135</v>
      </c>
      <c r="F1530" s="5" t="s">
        <v>2136</v>
      </c>
      <c r="G1530" s="5" t="s">
        <v>2858</v>
      </c>
      <c r="H1530" s="5" t="s">
        <v>81</v>
      </c>
      <c r="I1530" s="5" t="s">
        <v>210</v>
      </c>
      <c r="J1530" s="5" t="s">
        <v>145</v>
      </c>
      <c r="K1530" s="5" t="s">
        <v>375</v>
      </c>
      <c r="L1530" s="5" t="s">
        <v>226</v>
      </c>
      <c r="M1530" s="5" t="s">
        <v>110</v>
      </c>
      <c r="N1530" s="5" t="s">
        <v>336</v>
      </c>
      <c r="O1530" s="5" t="s">
        <v>135</v>
      </c>
      <c r="P1530" s="5" t="s">
        <v>170</v>
      </c>
      <c r="Q1530" s="5" t="s">
        <v>114</v>
      </c>
      <c r="R1530" s="5" t="s">
        <v>115</v>
      </c>
      <c r="S1530" s="5" t="s">
        <v>116</v>
      </c>
      <c r="T1530" s="5" t="s">
        <v>119</v>
      </c>
      <c r="U1530" s="5" t="s">
        <v>94</v>
      </c>
      <c r="V1530" s="5" t="s">
        <v>117</v>
      </c>
      <c r="W1530" s="5" t="s">
        <v>118</v>
      </c>
      <c r="X1530" s="5" t="s">
        <v>93</v>
      </c>
      <c r="Y1530" s="5" t="n">
        <v>0</v>
      </c>
      <c r="Z1530" s="5" t="n">
        <v>1</v>
      </c>
      <c r="AA1530" s="5" t="str">
        <f aca="false">IF(Y1530&gt;Z1530,"Win",IF(Y1530&lt;Z1530,"Loss","Draw"))</f>
        <v>Loss</v>
      </c>
      <c r="AB1530" s="5" t="s">
        <v>98</v>
      </c>
      <c r="AC1530" s="5" t="s">
        <v>99</v>
      </c>
      <c r="AD1530" s="5" t="s">
        <v>1763</v>
      </c>
      <c r="AE1530" s="5" t="s">
        <v>307</v>
      </c>
      <c r="AF1530" s="5" t="str">
        <f aca="false">IF(AD1530&lt;AE1530,AD1530,AE1530)</f>
        <v>Balloon, Cannon, Executioner, Guards, Mega Knight, Miner, Tornado, Zap</v>
      </c>
      <c r="AG1530" s="5" t="str">
        <f aca="false">IF(AD1530&lt;AE1530,AE1530,AD1530)</f>
        <v>Cannon Cart, Electro Spirit, Fireball, Goblins, Minions, Mortar, Rascals, Skeleton Barrel</v>
      </c>
      <c r="AH1530" s="5" t="str">
        <f aca="false">IF(AD1530=AF1530,AA1530,IF(AA1530="Win","Loss",IF(AA1530="Loss","Win","Draw")))</f>
        <v>Loss</v>
      </c>
      <c r="AI1530" s="5" t="s">
        <v>123</v>
      </c>
    </row>
    <row r="1531" customFormat="false" ht="15" hidden="false" customHeight="true" outlineLevel="0" collapsed="false">
      <c r="A1531" s="7" t="s">
        <v>3883</v>
      </c>
      <c r="B1531" s="7" t="n">
        <v>1</v>
      </c>
      <c r="C1531" s="7" t="s">
        <v>723</v>
      </c>
      <c r="D1531" s="7" t="s">
        <v>724</v>
      </c>
      <c r="E1531" s="7" t="s">
        <v>2135</v>
      </c>
      <c r="F1531" s="7" t="s">
        <v>2136</v>
      </c>
      <c r="G1531" s="7" t="s">
        <v>3884</v>
      </c>
      <c r="H1531" s="7" t="s">
        <v>81</v>
      </c>
      <c r="I1531" s="7" t="s">
        <v>287</v>
      </c>
      <c r="J1531" s="7" t="s">
        <v>131</v>
      </c>
      <c r="K1531" s="7" t="s">
        <v>135</v>
      </c>
      <c r="L1531" s="7" t="s">
        <v>148</v>
      </c>
      <c r="M1531" s="7" t="s">
        <v>87</v>
      </c>
      <c r="N1531" s="7" t="s">
        <v>149</v>
      </c>
      <c r="O1531" s="7" t="s">
        <v>94</v>
      </c>
      <c r="P1531" s="7" t="s">
        <v>147</v>
      </c>
      <c r="Q1531" s="7" t="s">
        <v>239</v>
      </c>
      <c r="R1531" s="7" t="s">
        <v>199</v>
      </c>
      <c r="S1531" s="7" t="s">
        <v>210</v>
      </c>
      <c r="T1531" s="7" t="s">
        <v>227</v>
      </c>
      <c r="U1531" s="7" t="s">
        <v>109</v>
      </c>
      <c r="V1531" s="7" t="s">
        <v>92</v>
      </c>
      <c r="W1531" s="7" t="s">
        <v>202</v>
      </c>
      <c r="X1531" s="7" t="s">
        <v>112</v>
      </c>
      <c r="Y1531" s="7" t="n">
        <v>1</v>
      </c>
      <c r="Z1531" s="7" t="n">
        <v>0</v>
      </c>
      <c r="AA1531" s="7" t="str">
        <f aca="false">IF(Y1531&gt;Z1531,"Win",IF(Y1531&lt;Z1531,"Loss","Draw"))</f>
        <v>Win</v>
      </c>
      <c r="AB1531" s="7" t="s">
        <v>99</v>
      </c>
      <c r="AC1531" s="7" t="s">
        <v>99</v>
      </c>
      <c r="AD1531" s="7" t="s">
        <v>2763</v>
      </c>
      <c r="AE1531" s="7" t="s">
        <v>750</v>
      </c>
      <c r="AF1531" s="7" t="str">
        <f aca="false">IF(AD1531&lt;AE1531,AD1531,AE1531)</f>
        <v>Arrows, Battle Ram, Golden Knight, Mega Knight, Mother Witch, Ronin, Royal Ghost, Zappies</v>
      </c>
      <c r="AG1531" s="7" t="str">
        <f aca="false">IF(AD1531&lt;AE1531,AE1531,AD1531)</f>
        <v>Berserker, Fireball, Lava Hound, Mega Minion, Spirit Empress, Tombstone, Valkyrie, Zap</v>
      </c>
      <c r="AH1531" s="7" t="str">
        <f aca="false">IF(AD1531=AF1531,AA1531,IF(AA1531="Win","Loss",IF(AA1531="Loss","Win","Draw")))</f>
        <v>Loss</v>
      </c>
      <c r="AI1531" s="7" t="s">
        <v>123</v>
      </c>
    </row>
    <row r="1532" customFormat="false" ht="15" hidden="false" customHeight="true" outlineLevel="0" collapsed="false">
      <c r="A1532" s="5" t="s">
        <v>3885</v>
      </c>
      <c r="B1532" s="5" t="n">
        <v>1</v>
      </c>
      <c r="C1532" s="5" t="s">
        <v>723</v>
      </c>
      <c r="D1532" s="5" t="s">
        <v>724</v>
      </c>
      <c r="E1532" s="5" t="s">
        <v>2332</v>
      </c>
      <c r="F1532" s="5" t="s">
        <v>2333</v>
      </c>
      <c r="G1532" s="5" t="s">
        <v>3886</v>
      </c>
      <c r="H1532" s="5" t="s">
        <v>81</v>
      </c>
      <c r="I1532" s="5" t="s">
        <v>140</v>
      </c>
      <c r="J1532" s="5" t="s">
        <v>141</v>
      </c>
      <c r="K1532" s="5" t="s">
        <v>225</v>
      </c>
      <c r="L1532" s="5" t="s">
        <v>226</v>
      </c>
      <c r="M1532" s="5" t="s">
        <v>144</v>
      </c>
      <c r="N1532" s="5" t="s">
        <v>120</v>
      </c>
      <c r="O1532" s="5" t="s">
        <v>87</v>
      </c>
      <c r="P1532" s="5" t="s">
        <v>111</v>
      </c>
      <c r="Q1532" s="5" t="s">
        <v>168</v>
      </c>
      <c r="R1532" s="5" t="s">
        <v>232</v>
      </c>
      <c r="S1532" s="5" t="s">
        <v>169</v>
      </c>
      <c r="T1532" s="5" t="s">
        <v>154</v>
      </c>
      <c r="U1532" s="5" t="s">
        <v>97</v>
      </c>
      <c r="V1532" s="5" t="s">
        <v>174</v>
      </c>
      <c r="W1532" s="5" t="s">
        <v>167</v>
      </c>
      <c r="X1532" s="5" t="s">
        <v>170</v>
      </c>
      <c r="Y1532" s="5" t="n">
        <v>0</v>
      </c>
      <c r="Z1532" s="5" t="n">
        <v>1</v>
      </c>
      <c r="AA1532" s="5" t="str">
        <f aca="false">IF(Y1532&gt;Z1532,"Win",IF(Y1532&lt;Z1532,"Loss","Draw"))</f>
        <v>Loss</v>
      </c>
      <c r="AB1532" s="5" t="s">
        <v>98</v>
      </c>
      <c r="AC1532" s="5" t="s">
        <v>99</v>
      </c>
      <c r="AD1532" s="5" t="s">
        <v>3887</v>
      </c>
      <c r="AE1532" s="5" t="s">
        <v>3888</v>
      </c>
      <c r="AF1532" s="5" t="str">
        <f aca="false">IF(AD1532&lt;AE1532,AD1532,AE1532)</f>
        <v>Baby Dragon, Cannon, Heal Spirit, Lightning, Mighty Miner, Royal Hogs, Skeletons, The Log</v>
      </c>
      <c r="AG1532" s="5" t="str">
        <f aca="false">IF(AD1532&lt;AE1532,AE1532,AD1532)</f>
        <v>Bats, Berserker, Fire Spirit, Magic Archer, Miner, Royal Delivery, Tesla, Wall Breakers</v>
      </c>
      <c r="AH1532" s="5" t="str">
        <f aca="false">IF(AD1532=AF1532,AA1532,IF(AA1532="Win","Loss",IF(AA1532="Loss","Win","Draw")))</f>
        <v>Win</v>
      </c>
      <c r="AI1532" s="5" t="s">
        <v>123</v>
      </c>
    </row>
    <row r="1533" customFormat="false" ht="15" hidden="false" customHeight="true" outlineLevel="0" collapsed="false">
      <c r="A1533" s="5" t="s">
        <v>3885</v>
      </c>
      <c r="B1533" s="5" t="n">
        <v>2</v>
      </c>
      <c r="C1533" s="5" t="s">
        <v>723</v>
      </c>
      <c r="D1533" s="5" t="s">
        <v>724</v>
      </c>
      <c r="E1533" s="5" t="s">
        <v>2332</v>
      </c>
      <c r="F1533" s="5" t="s">
        <v>2333</v>
      </c>
      <c r="G1533" s="5" t="s">
        <v>3889</v>
      </c>
      <c r="H1533" s="5" t="s">
        <v>81</v>
      </c>
      <c r="I1533" s="5" t="s">
        <v>168</v>
      </c>
      <c r="J1533" s="5" t="s">
        <v>232</v>
      </c>
      <c r="K1533" s="5" t="s">
        <v>169</v>
      </c>
      <c r="L1533" s="5" t="s">
        <v>167</v>
      </c>
      <c r="M1533" s="5" t="s">
        <v>154</v>
      </c>
      <c r="N1533" s="5" t="s">
        <v>93</v>
      </c>
      <c r="O1533" s="5" t="s">
        <v>97</v>
      </c>
      <c r="P1533" s="5" t="s">
        <v>170</v>
      </c>
      <c r="Q1533" s="5" t="s">
        <v>144</v>
      </c>
      <c r="R1533" s="5" t="s">
        <v>181</v>
      </c>
      <c r="S1533" s="5" t="s">
        <v>209</v>
      </c>
      <c r="T1533" s="5" t="s">
        <v>91</v>
      </c>
      <c r="U1533" s="5" t="s">
        <v>182</v>
      </c>
      <c r="V1533" s="5" t="s">
        <v>93</v>
      </c>
      <c r="W1533" s="5" t="s">
        <v>94</v>
      </c>
      <c r="X1533" s="5" t="s">
        <v>87</v>
      </c>
      <c r="Y1533" s="5" t="n">
        <v>1</v>
      </c>
      <c r="Z1533" s="5" t="n">
        <v>0</v>
      </c>
      <c r="AA1533" s="5" t="str">
        <f aca="false">IF(Y1533&gt;Z1533,"Win",IF(Y1533&lt;Z1533,"Loss","Draw"))</f>
        <v>Win</v>
      </c>
      <c r="AB1533" s="5" t="s">
        <v>98</v>
      </c>
      <c r="AC1533" s="5" t="s">
        <v>99</v>
      </c>
      <c r="AD1533" s="5" t="s">
        <v>418</v>
      </c>
      <c r="AE1533" s="5" t="s">
        <v>3890</v>
      </c>
      <c r="AF1533" s="5" t="str">
        <f aca="false">IF(AD1533&lt;AE1533,AD1533,AE1533)</f>
        <v>Baby Dragon, Cannon, Electro Spirit, Lightning, Mighty Miner, Royal Hogs, Skeletons, The Log</v>
      </c>
      <c r="AG1533" s="5" t="str">
        <f aca="false">IF(AD1533&lt;AE1533,AE1533,AD1533)</f>
        <v>Barbarian Barrel, Berserker, Electro Spirit, Fireball, Hog Rider, Monk, Musketeer, Tesla</v>
      </c>
      <c r="AH1533" s="5" t="str">
        <f aca="false">IF(AD1533=AF1533,AA1533,IF(AA1533="Win","Loss",IF(AA1533="Loss","Win","Draw")))</f>
        <v>Win</v>
      </c>
      <c r="AI1533" s="5" t="s">
        <v>123</v>
      </c>
    </row>
    <row r="1534" customFormat="false" ht="15" hidden="false" customHeight="true" outlineLevel="0" collapsed="false">
      <c r="A1534" s="5" t="s">
        <v>3885</v>
      </c>
      <c r="B1534" s="5" t="n">
        <v>3</v>
      </c>
      <c r="C1534" s="5" t="s">
        <v>723</v>
      </c>
      <c r="D1534" s="5" t="s">
        <v>724</v>
      </c>
      <c r="E1534" s="5" t="s">
        <v>2332</v>
      </c>
      <c r="F1534" s="5" t="s">
        <v>2333</v>
      </c>
      <c r="G1534" s="5" t="s">
        <v>3891</v>
      </c>
      <c r="H1534" s="5" t="s">
        <v>81</v>
      </c>
      <c r="I1534" s="5" t="s">
        <v>271</v>
      </c>
      <c r="J1534" s="5" t="s">
        <v>181</v>
      </c>
      <c r="K1534" s="5" t="s">
        <v>115</v>
      </c>
      <c r="L1534" s="5" t="s">
        <v>143</v>
      </c>
      <c r="M1534" s="5" t="s">
        <v>113</v>
      </c>
      <c r="N1534" s="5" t="s">
        <v>91</v>
      </c>
      <c r="O1534" s="5" t="s">
        <v>183</v>
      </c>
      <c r="P1534" s="5" t="s">
        <v>182</v>
      </c>
      <c r="Q1534" s="5" t="s">
        <v>84</v>
      </c>
      <c r="R1534" s="5" t="s">
        <v>108</v>
      </c>
      <c r="S1534" s="5" t="s">
        <v>287</v>
      </c>
      <c r="T1534" s="5" t="s">
        <v>107</v>
      </c>
      <c r="U1534" s="5" t="s">
        <v>88</v>
      </c>
      <c r="V1534" s="5" t="s">
        <v>110</v>
      </c>
      <c r="W1534" s="5" t="s">
        <v>111</v>
      </c>
      <c r="X1534" s="5" t="s">
        <v>129</v>
      </c>
      <c r="Y1534" s="5" t="n">
        <v>1</v>
      </c>
      <c r="Z1534" s="5" t="n">
        <v>0</v>
      </c>
      <c r="AA1534" s="5" t="str">
        <f aca="false">IF(Y1534&gt;Z1534,"Win",IF(Y1534&lt;Z1534,"Loss","Draw"))</f>
        <v>Win</v>
      </c>
      <c r="AB1534" s="5" t="s">
        <v>98</v>
      </c>
      <c r="AC1534" s="5" t="s">
        <v>99</v>
      </c>
      <c r="AD1534" s="5" t="s">
        <v>3892</v>
      </c>
      <c r="AE1534" s="5" t="s">
        <v>3893</v>
      </c>
      <c r="AF1534" s="5" t="str">
        <f aca="false">IF(AD1534&lt;AE1534,AD1534,AE1534)</f>
        <v>Archer Queen, Fire Spirit, Giant Snowball, Goblin Drill, Guards, Inferno Tower, Poison, Valkyrie</v>
      </c>
      <c r="AG1534" s="5" t="str">
        <f aca="false">IF(AD1534&lt;AE1534,AE1534,AD1534)</f>
        <v>Barbarian Barrel, Bomb Tower, Earthquake, Firecracker, Goblins, Hog Rider, Ice Spirit, Monk</v>
      </c>
      <c r="AH1534" s="5" t="str">
        <f aca="false">IF(AD1534=AF1534,AA1534,IF(AA1534="Win","Loss",IF(AA1534="Loss","Win","Draw")))</f>
        <v>Loss</v>
      </c>
      <c r="AI1534" s="5" t="s">
        <v>123</v>
      </c>
    </row>
    <row r="1535" customFormat="false" ht="15" hidden="false" customHeight="true" outlineLevel="0" collapsed="false">
      <c r="A1535" s="5" t="s">
        <v>3894</v>
      </c>
      <c r="B1535" s="5" t="n">
        <v>1</v>
      </c>
      <c r="C1535" s="5" t="s">
        <v>723</v>
      </c>
      <c r="D1535" s="5" t="s">
        <v>724</v>
      </c>
      <c r="E1535" s="5" t="s">
        <v>3895</v>
      </c>
      <c r="F1535" s="5" t="s">
        <v>3896</v>
      </c>
      <c r="G1535" s="5" t="s">
        <v>3897</v>
      </c>
      <c r="H1535" s="5" t="s">
        <v>81</v>
      </c>
      <c r="I1535" s="5" t="s">
        <v>200</v>
      </c>
      <c r="J1535" s="5" t="s">
        <v>91</v>
      </c>
      <c r="K1535" s="5" t="s">
        <v>132</v>
      </c>
      <c r="L1535" s="5" t="s">
        <v>93</v>
      </c>
      <c r="M1535" s="5" t="s">
        <v>174</v>
      </c>
      <c r="N1535" s="5" t="s">
        <v>90</v>
      </c>
      <c r="O1535" s="5" t="s">
        <v>94</v>
      </c>
      <c r="P1535" s="5" t="s">
        <v>365</v>
      </c>
      <c r="Q1535" s="5" t="s">
        <v>107</v>
      </c>
      <c r="R1535" s="5" t="s">
        <v>199</v>
      </c>
      <c r="S1535" s="5" t="s">
        <v>84</v>
      </c>
      <c r="T1535" s="5" t="s">
        <v>115</v>
      </c>
      <c r="U1535" s="5" t="s">
        <v>130</v>
      </c>
      <c r="V1535" s="5" t="s">
        <v>111</v>
      </c>
      <c r="W1535" s="5" t="s">
        <v>144</v>
      </c>
      <c r="X1535" s="5" t="s">
        <v>88</v>
      </c>
      <c r="Y1535" s="5" t="n">
        <v>1</v>
      </c>
      <c r="Z1535" s="5" t="n">
        <v>0</v>
      </c>
      <c r="AA1535" s="5" t="str">
        <f aca="false">IF(Y1535&gt;Z1535,"Win",IF(Y1535&lt;Z1535,"Loss","Draw"))</f>
        <v>Win</v>
      </c>
      <c r="AB1535" s="5" t="s">
        <v>98</v>
      </c>
      <c r="AC1535" s="5" t="s">
        <v>99</v>
      </c>
      <c r="AD1535" s="5" t="s">
        <v>488</v>
      </c>
      <c r="AE1535" s="5" t="s">
        <v>3443</v>
      </c>
      <c r="AF1535" s="5" t="str">
        <f aca="false">IF(AD1535&lt;AE1535,AD1535,AE1535)</f>
        <v>Barbarian Barrel, Electro Spirit, Fireball, Goblin Cage, Heal Spirit, Lumberjack, Phoenix, Royal Giant</v>
      </c>
      <c r="AG1535" s="5" t="str">
        <f aca="false">IF(AD1535&lt;AE1535,AE1535,AD1535)</f>
        <v>Bomber, Fire Spirit, Giant Snowball, Goblin Drill, Goblins, Golden Knight, Poison, Tesla</v>
      </c>
      <c r="AH1535" s="5" t="str">
        <f aca="false">IF(AD1535=AF1535,AA1535,IF(AA1535="Win","Loss",IF(AA1535="Loss","Win","Draw")))</f>
        <v>Win</v>
      </c>
      <c r="AI1535" s="5" t="s">
        <v>123</v>
      </c>
    </row>
    <row r="1536" customFormat="false" ht="15" hidden="false" customHeight="true" outlineLevel="0" collapsed="false">
      <c r="A1536" s="5" t="s">
        <v>3894</v>
      </c>
      <c r="B1536" s="5" t="n">
        <v>2</v>
      </c>
      <c r="C1536" s="5" t="s">
        <v>723</v>
      </c>
      <c r="D1536" s="5" t="s">
        <v>724</v>
      </c>
      <c r="E1536" s="5" t="s">
        <v>3895</v>
      </c>
      <c r="F1536" s="5" t="s">
        <v>3896</v>
      </c>
      <c r="G1536" s="5" t="s">
        <v>3898</v>
      </c>
      <c r="H1536" s="5" t="s">
        <v>81</v>
      </c>
      <c r="I1536" s="5" t="s">
        <v>169</v>
      </c>
      <c r="J1536" s="5" t="s">
        <v>232</v>
      </c>
      <c r="K1536" s="5" t="s">
        <v>168</v>
      </c>
      <c r="L1536" s="5" t="s">
        <v>154</v>
      </c>
      <c r="M1536" s="5" t="s">
        <v>167</v>
      </c>
      <c r="N1536" s="5" t="s">
        <v>97</v>
      </c>
      <c r="O1536" s="5" t="s">
        <v>143</v>
      </c>
      <c r="P1536" s="5" t="s">
        <v>170</v>
      </c>
      <c r="Q1536" s="5" t="s">
        <v>90</v>
      </c>
      <c r="R1536" s="5" t="s">
        <v>181</v>
      </c>
      <c r="S1536" s="5" t="s">
        <v>180</v>
      </c>
      <c r="T1536" s="5" t="s">
        <v>202</v>
      </c>
      <c r="U1536" s="5" t="s">
        <v>95</v>
      </c>
      <c r="V1536" s="5" t="s">
        <v>149</v>
      </c>
      <c r="W1536" s="5" t="s">
        <v>91</v>
      </c>
      <c r="X1536" s="5" t="s">
        <v>94</v>
      </c>
      <c r="Y1536" s="5" t="n">
        <v>0</v>
      </c>
      <c r="Z1536" s="5" t="n">
        <v>1</v>
      </c>
      <c r="AA1536" s="5" t="str">
        <f aca="false">IF(Y1536&gt;Z1536,"Win",IF(Y1536&lt;Z1536,"Loss","Draw"))</f>
        <v>Loss</v>
      </c>
      <c r="AB1536" s="5" t="s">
        <v>98</v>
      </c>
      <c r="AC1536" s="5" t="s">
        <v>99</v>
      </c>
      <c r="AD1536" s="5" t="s">
        <v>3899</v>
      </c>
      <c r="AE1536" s="5" t="s">
        <v>1322</v>
      </c>
      <c r="AF1536" s="5" t="str">
        <f aca="false">IF(AD1536&lt;AE1536,AD1536,AE1536)</f>
        <v>Baby Dragon, Cannon, Ice Spirit, Lightning, Mighty Miner, Royal Hogs, Skeletons, The Log</v>
      </c>
      <c r="AG1536" s="5" t="str">
        <f aca="false">IF(AD1536&lt;AE1536,AE1536,AD1536)</f>
        <v>Barbarian Barrel, Fireball, Fisherman, Monk, Royal Giant, Tombstone, Wizard, Zappies</v>
      </c>
      <c r="AH1536" s="5" t="str">
        <f aca="false">IF(AD1536=AF1536,AA1536,IF(AA1536="Win","Loss",IF(AA1536="Loss","Win","Draw")))</f>
        <v>Loss</v>
      </c>
      <c r="AI1536" s="5" t="s">
        <v>123</v>
      </c>
    </row>
    <row r="1537" customFormat="false" ht="15" hidden="false" customHeight="true" outlineLevel="0" collapsed="false">
      <c r="A1537" s="5" t="s">
        <v>3894</v>
      </c>
      <c r="B1537" s="5" t="n">
        <v>3</v>
      </c>
      <c r="C1537" s="5" t="s">
        <v>723</v>
      </c>
      <c r="D1537" s="5" t="s">
        <v>724</v>
      </c>
      <c r="E1537" s="5" t="s">
        <v>3895</v>
      </c>
      <c r="F1537" s="5" t="s">
        <v>3896</v>
      </c>
      <c r="G1537" s="5" t="s">
        <v>3900</v>
      </c>
      <c r="H1537" s="5" t="s">
        <v>81</v>
      </c>
      <c r="I1537" s="5" t="s">
        <v>140</v>
      </c>
      <c r="J1537" s="5" t="s">
        <v>141</v>
      </c>
      <c r="K1537" s="5" t="s">
        <v>225</v>
      </c>
      <c r="L1537" s="5" t="s">
        <v>226</v>
      </c>
      <c r="M1537" s="5" t="s">
        <v>87</v>
      </c>
      <c r="N1537" s="5" t="s">
        <v>111</v>
      </c>
      <c r="O1537" s="5" t="s">
        <v>113</v>
      </c>
      <c r="P1537" s="5" t="s">
        <v>120</v>
      </c>
      <c r="Q1537" s="5" t="s">
        <v>293</v>
      </c>
      <c r="R1537" s="5" t="s">
        <v>232</v>
      </c>
      <c r="S1537" s="5" t="s">
        <v>170</v>
      </c>
      <c r="T1537" s="5" t="s">
        <v>182</v>
      </c>
      <c r="U1537" s="5" t="s">
        <v>154</v>
      </c>
      <c r="V1537" s="5" t="s">
        <v>97</v>
      </c>
      <c r="W1537" s="5" t="s">
        <v>93</v>
      </c>
      <c r="X1537" s="5" t="s">
        <v>167</v>
      </c>
      <c r="Y1537" s="5" t="n">
        <v>0</v>
      </c>
      <c r="Z1537" s="5" t="n">
        <v>1</v>
      </c>
      <c r="AA1537" s="5" t="str">
        <f aca="false">IF(Y1537&gt;Z1537,"Win",IF(Y1537&lt;Z1537,"Loss","Draw"))</f>
        <v>Loss</v>
      </c>
      <c r="AB1537" s="5" t="s">
        <v>98</v>
      </c>
      <c r="AC1537" s="5" t="s">
        <v>99</v>
      </c>
      <c r="AD1537" s="5" t="s">
        <v>228</v>
      </c>
      <c r="AE1537" s="5" t="s">
        <v>3901</v>
      </c>
      <c r="AF1537" s="5" t="str">
        <f aca="false">IF(AD1537&lt;AE1537,AD1537,AE1537)</f>
        <v>Bats, Berserker, Bomb Tower, Fire Spirit, Magic Archer, Miner, Royal Delivery, Wall Breakers</v>
      </c>
      <c r="AG1537" s="5" t="str">
        <f aca="false">IF(AD1537&lt;AE1537,AE1537,AD1537)</f>
        <v>Cannon, Electro Spirit, Furnace, Hog Rider, Lightning, Mighty Miner, Skeletons, The Log</v>
      </c>
      <c r="AH1537" s="5" t="str">
        <f aca="false">IF(AD1537=AF1537,AA1537,IF(AA1537="Win","Loss",IF(AA1537="Loss","Win","Draw")))</f>
        <v>Loss</v>
      </c>
      <c r="AI1537" s="5" t="s">
        <v>123</v>
      </c>
    </row>
    <row r="1538" customFormat="false" ht="16.5" hidden="false" customHeight="true" outlineLevel="0" collapsed="false">
      <c r="A1538" s="5" t="s">
        <v>3902</v>
      </c>
      <c r="B1538" s="5" t="n">
        <v>1</v>
      </c>
      <c r="C1538" s="5" t="s">
        <v>723</v>
      </c>
      <c r="D1538" s="5" t="s">
        <v>724</v>
      </c>
      <c r="E1538" s="5" t="s">
        <v>3903</v>
      </c>
      <c r="F1538" s="5" t="s">
        <v>3904</v>
      </c>
      <c r="G1538" s="5" t="s">
        <v>3905</v>
      </c>
      <c r="H1538" s="5" t="s">
        <v>81</v>
      </c>
      <c r="I1538" s="5" t="s">
        <v>82</v>
      </c>
      <c r="J1538" s="5" t="s">
        <v>83</v>
      </c>
      <c r="K1538" s="5" t="s">
        <v>144</v>
      </c>
      <c r="L1538" s="5" t="s">
        <v>88</v>
      </c>
      <c r="M1538" s="5" t="s">
        <v>85</v>
      </c>
      <c r="N1538" s="5" t="s">
        <v>97</v>
      </c>
      <c r="O1538" s="5" t="s">
        <v>143</v>
      </c>
      <c r="P1538" s="5" t="s">
        <v>91</v>
      </c>
      <c r="Q1538" s="5" t="s">
        <v>114</v>
      </c>
      <c r="R1538" s="5" t="s">
        <v>115</v>
      </c>
      <c r="S1538" s="5" t="s">
        <v>116</v>
      </c>
      <c r="T1538" s="5" t="s">
        <v>91</v>
      </c>
      <c r="U1538" s="5" t="s">
        <v>118</v>
      </c>
      <c r="V1538" s="5" t="s">
        <v>117</v>
      </c>
      <c r="W1538" s="5" t="s">
        <v>94</v>
      </c>
      <c r="X1538" s="5" t="s">
        <v>119</v>
      </c>
      <c r="Y1538" s="5" t="n">
        <v>0</v>
      </c>
      <c r="Z1538" s="5" t="n">
        <v>1</v>
      </c>
      <c r="AA1538" s="5" t="str">
        <f aca="false">IF(Y1538&gt;Z1538,"Win",IF(Y1538&lt;Z1538,"Loss","Draw"))</f>
        <v>Loss</v>
      </c>
      <c r="AB1538" s="5" t="s">
        <v>98</v>
      </c>
      <c r="AC1538" s="5" t="s">
        <v>99</v>
      </c>
      <c r="AD1538" s="5" t="s">
        <v>397</v>
      </c>
      <c r="AE1538" s="5" t="s">
        <v>185</v>
      </c>
      <c r="AF1538" s="5" t="str">
        <f aca="false">IF(AD1538&lt;AE1538,AD1538,AE1538)</f>
        <v>Archers, Barbarian Barrel, Dark Prince, Graveyard, Ice Spirit, Poison, Skeletons, Tesla</v>
      </c>
      <c r="AG1538" s="5" t="str">
        <f aca="false">IF(AD1538&lt;AE1538,AE1538,AD1538)</f>
        <v>Barbarian Barrel, Cannon Cart, Fireball, Goblins, Minions, Mortar, Rascals, Skeleton Barrel</v>
      </c>
      <c r="AH1538" s="5" t="str">
        <f aca="false">IF(AD1538=AF1538,AA1538,IF(AA1538="Win","Loss",IF(AA1538="Loss","Win","Draw")))</f>
        <v>Loss</v>
      </c>
      <c r="AI1538" s="5" t="s">
        <v>123</v>
      </c>
    </row>
    <row r="1539" customFormat="false" ht="16.5" hidden="false" customHeight="true" outlineLevel="0" collapsed="false">
      <c r="A1539" s="5" t="s">
        <v>3902</v>
      </c>
      <c r="B1539" s="5" t="n">
        <v>2</v>
      </c>
      <c r="C1539" s="5" t="s">
        <v>723</v>
      </c>
      <c r="D1539" s="5" t="s">
        <v>724</v>
      </c>
      <c r="E1539" s="5" t="s">
        <v>3903</v>
      </c>
      <c r="F1539" s="5" t="s">
        <v>3904</v>
      </c>
      <c r="G1539" s="5" t="s">
        <v>3906</v>
      </c>
      <c r="H1539" s="5" t="s">
        <v>81</v>
      </c>
      <c r="I1539" s="5" t="s">
        <v>168</v>
      </c>
      <c r="J1539" s="5" t="s">
        <v>232</v>
      </c>
      <c r="K1539" s="5" t="s">
        <v>169</v>
      </c>
      <c r="L1539" s="5" t="s">
        <v>167</v>
      </c>
      <c r="M1539" s="5" t="s">
        <v>154</v>
      </c>
      <c r="N1539" s="5" t="s">
        <v>87</v>
      </c>
      <c r="O1539" s="5" t="s">
        <v>93</v>
      </c>
      <c r="P1539" s="5" t="s">
        <v>170</v>
      </c>
      <c r="Q1539" s="5" t="s">
        <v>142</v>
      </c>
      <c r="R1539" s="5" t="s">
        <v>232</v>
      </c>
      <c r="S1539" s="5" t="s">
        <v>176</v>
      </c>
      <c r="T1539" s="5" t="s">
        <v>113</v>
      </c>
      <c r="U1539" s="5" t="s">
        <v>167</v>
      </c>
      <c r="V1539" s="5" t="s">
        <v>140</v>
      </c>
      <c r="W1539" s="5" t="s">
        <v>143</v>
      </c>
      <c r="X1539" s="5" t="s">
        <v>334</v>
      </c>
      <c r="Y1539" s="5" t="n">
        <v>1</v>
      </c>
      <c r="Z1539" s="5" t="n">
        <v>0</v>
      </c>
      <c r="AA1539" s="5" t="str">
        <f aca="false">IF(Y1539&gt;Z1539,"Win",IF(Y1539&lt;Z1539,"Loss","Draw"))</f>
        <v>Win</v>
      </c>
      <c r="AB1539" s="5" t="s">
        <v>98</v>
      </c>
      <c r="AC1539" s="5" t="s">
        <v>99</v>
      </c>
      <c r="AD1539" s="5" t="s">
        <v>496</v>
      </c>
      <c r="AE1539" s="5" t="s">
        <v>3907</v>
      </c>
      <c r="AF1539" s="5" t="str">
        <f aca="false">IF(AD1539&lt;AE1539,AD1539,AE1539)</f>
        <v>Baby Dragon, Berserker, Cannon, Electro Spirit, Lightning, Mighty Miner, Royal Hogs, The Log</v>
      </c>
      <c r="AG1539" s="5" t="str">
        <f aca="false">IF(AD1539&lt;AE1539,AE1539,AD1539)</f>
        <v>Bomb Tower, Dart Goblin, Goblin Barrel, Ice Spirit, Mighty Miner, Rocket, The Log, Wall Breakers</v>
      </c>
      <c r="AH1539" s="5" t="str">
        <f aca="false">IF(AD1539=AF1539,AA1539,IF(AA1539="Win","Loss",IF(AA1539="Loss","Win","Draw")))</f>
        <v>Win</v>
      </c>
      <c r="AI1539" s="5" t="s">
        <v>123</v>
      </c>
    </row>
    <row r="1540" customFormat="false" ht="16.5" hidden="false" customHeight="true" outlineLevel="0" collapsed="false">
      <c r="A1540" s="5" t="s">
        <v>3902</v>
      </c>
      <c r="B1540" s="5" t="n">
        <v>3</v>
      </c>
      <c r="C1540" s="5" t="s">
        <v>723</v>
      </c>
      <c r="D1540" s="5" t="s">
        <v>724</v>
      </c>
      <c r="E1540" s="5" t="s">
        <v>3903</v>
      </c>
      <c r="F1540" s="5" t="s">
        <v>3904</v>
      </c>
      <c r="G1540" s="5" t="s">
        <v>3908</v>
      </c>
      <c r="H1540" s="5" t="s">
        <v>81</v>
      </c>
      <c r="I1540" s="5" t="s">
        <v>142</v>
      </c>
      <c r="J1540" s="5" t="s">
        <v>115</v>
      </c>
      <c r="K1540" s="5" t="s">
        <v>84</v>
      </c>
      <c r="L1540" s="5" t="s">
        <v>240</v>
      </c>
      <c r="M1540" s="5" t="s">
        <v>118</v>
      </c>
      <c r="N1540" s="5" t="s">
        <v>92</v>
      </c>
      <c r="O1540" s="5" t="s">
        <v>119</v>
      </c>
      <c r="P1540" s="5" t="s">
        <v>176</v>
      </c>
      <c r="Q1540" s="5" t="s">
        <v>271</v>
      </c>
      <c r="R1540" s="5" t="s">
        <v>244</v>
      </c>
      <c r="S1540" s="5" t="s">
        <v>97</v>
      </c>
      <c r="T1540" s="5" t="s">
        <v>93</v>
      </c>
      <c r="U1540" s="5" t="s">
        <v>183</v>
      </c>
      <c r="V1540" s="5" t="s">
        <v>120</v>
      </c>
      <c r="W1540" s="5" t="s">
        <v>129</v>
      </c>
      <c r="X1540" s="5" t="s">
        <v>182</v>
      </c>
      <c r="Y1540" s="5" t="n">
        <v>1</v>
      </c>
      <c r="Z1540" s="5" t="n">
        <v>0</v>
      </c>
      <c r="AA1540" s="5" t="str">
        <f aca="false">IF(Y1540&gt;Z1540,"Win",IF(Y1540&lt;Z1540,"Loss","Draw"))</f>
        <v>Win</v>
      </c>
      <c r="AB1540" s="5" t="s">
        <v>98</v>
      </c>
      <c r="AC1540" s="5" t="s">
        <v>99</v>
      </c>
      <c r="AD1540" s="5" t="s">
        <v>3909</v>
      </c>
      <c r="AE1540" s="5" t="s">
        <v>3910</v>
      </c>
      <c r="AF1540" s="5" t="str">
        <f aca="false">IF(AD1540&lt;AE1540,AD1540,AE1540)</f>
        <v>Bandit, Cannon Cart, Dart Goblin, Giant Snowball, Goblin Barrel, Goblins, Rascals, Royal Ghost</v>
      </c>
      <c r="AG1540" s="5" t="str">
        <f aca="false">IF(AD1540&lt;AE1540,AE1540,AD1540)</f>
        <v>Earthquake, Electro Spirit, Firecracker, Hog Rider, Ice Golem, Inferno Tower, Royal Delivery, Skeletons</v>
      </c>
      <c r="AH1540" s="5" t="str">
        <f aca="false">IF(AD1540=AF1540,AA1540,IF(AA1540="Win","Loss",IF(AA1540="Loss","Win","Draw")))</f>
        <v>Win</v>
      </c>
      <c r="AI1540" s="5" t="s">
        <v>123</v>
      </c>
    </row>
    <row r="1541" customFormat="false" ht="15" hidden="false" customHeight="true" outlineLevel="0" collapsed="false">
      <c r="A1541" s="5" t="s">
        <v>3911</v>
      </c>
      <c r="B1541" s="5" t="n">
        <v>1</v>
      </c>
      <c r="C1541" s="5" t="s">
        <v>1045</v>
      </c>
      <c r="D1541" s="5" t="s">
        <v>1046</v>
      </c>
      <c r="E1541" s="5" t="s">
        <v>641</v>
      </c>
      <c r="F1541" s="5" t="s">
        <v>642</v>
      </c>
      <c r="G1541" s="5" t="s">
        <v>3912</v>
      </c>
      <c r="H1541" s="5" t="s">
        <v>372</v>
      </c>
      <c r="I1541" s="5" t="s">
        <v>169</v>
      </c>
      <c r="J1541" s="5" t="s">
        <v>213</v>
      </c>
      <c r="K1541" s="5" t="s">
        <v>200</v>
      </c>
      <c r="L1541" s="5" t="s">
        <v>596</v>
      </c>
      <c r="M1541" s="5" t="s">
        <v>154</v>
      </c>
      <c r="N1541" s="5" t="s">
        <v>191</v>
      </c>
      <c r="O1541" s="5" t="s">
        <v>336</v>
      </c>
      <c r="P1541" s="5" t="s">
        <v>91</v>
      </c>
      <c r="Q1541" s="5" t="s">
        <v>169</v>
      </c>
      <c r="R1541" s="5" t="s">
        <v>199</v>
      </c>
      <c r="S1541" s="5" t="s">
        <v>200</v>
      </c>
      <c r="T1541" s="5" t="s">
        <v>136</v>
      </c>
      <c r="U1541" s="5" t="s">
        <v>154</v>
      </c>
      <c r="V1541" s="5" t="s">
        <v>191</v>
      </c>
      <c r="W1541" s="5" t="s">
        <v>336</v>
      </c>
      <c r="X1541" s="5" t="s">
        <v>91</v>
      </c>
      <c r="Y1541" s="5" t="n">
        <v>1</v>
      </c>
      <c r="Z1541" s="5" t="n">
        <v>0</v>
      </c>
      <c r="AA1541" s="5" t="str">
        <f aca="false">IF(Y1541&gt;Z1541,"Win",IF(Y1541&lt;Z1541,"Loss","Draw"))</f>
        <v>Win</v>
      </c>
      <c r="AB1541" s="5" t="s">
        <v>98</v>
      </c>
      <c r="AC1541" s="5" t="s">
        <v>99</v>
      </c>
      <c r="AD1541" s="5" t="s">
        <v>762</v>
      </c>
      <c r="AE1541" s="5" t="s">
        <v>778</v>
      </c>
      <c r="AF1541" s="5" t="str">
        <f aca="false">IF(AD1541&lt;AE1541,AD1541,AE1541)</f>
        <v>Baby Dragon, Barbarian Barrel, Bowler, Electro Giant, Goblin Cage, Ice Wizard, Lightning, Tornado</v>
      </c>
      <c r="AG1541" s="5" t="str">
        <f aca="false">IF(AD1541&lt;AE1541,AE1541,AD1541)</f>
        <v>Baby Dragon, Barbarian Barrel, Goblin Cage, Golden Knight, Golem, Ice Wizard, Lightning, Tornado</v>
      </c>
      <c r="AH1541" s="5" t="str">
        <f aca="false">IF(AD1541=AF1541,AA1541,IF(AA1541="Win","Loss",IF(AA1541="Loss","Win","Draw")))</f>
        <v>Win</v>
      </c>
      <c r="AI1541" s="5" t="s">
        <v>102</v>
      </c>
    </row>
    <row r="1542" customFormat="false" ht="15" hidden="false" customHeight="true" outlineLevel="0" collapsed="false">
      <c r="A1542" s="5" t="s">
        <v>3911</v>
      </c>
      <c r="B1542" s="5" t="n">
        <v>2</v>
      </c>
      <c r="C1542" s="5" t="s">
        <v>1045</v>
      </c>
      <c r="D1542" s="5" t="s">
        <v>1046</v>
      </c>
      <c r="E1542" s="5" t="s">
        <v>641</v>
      </c>
      <c r="F1542" s="5" t="s">
        <v>642</v>
      </c>
      <c r="G1542" s="5" t="s">
        <v>3913</v>
      </c>
      <c r="H1542" s="5" t="s">
        <v>81</v>
      </c>
      <c r="I1542" s="5" t="s">
        <v>84</v>
      </c>
      <c r="J1542" s="5" t="s">
        <v>128</v>
      </c>
      <c r="K1542" s="5" t="s">
        <v>144</v>
      </c>
      <c r="L1542" s="5" t="s">
        <v>107</v>
      </c>
      <c r="M1542" s="5" t="s">
        <v>87</v>
      </c>
      <c r="N1542" s="5" t="s">
        <v>88</v>
      </c>
      <c r="O1542" s="5" t="s">
        <v>130</v>
      </c>
      <c r="P1542" s="5" t="s">
        <v>111</v>
      </c>
      <c r="Q1542" s="5" t="s">
        <v>114</v>
      </c>
      <c r="R1542" s="5" t="s">
        <v>213</v>
      </c>
      <c r="S1542" s="5" t="s">
        <v>116</v>
      </c>
      <c r="T1542" s="5" t="s">
        <v>94</v>
      </c>
      <c r="U1542" s="5" t="s">
        <v>176</v>
      </c>
      <c r="V1542" s="5" t="s">
        <v>117</v>
      </c>
      <c r="W1542" s="5" t="s">
        <v>118</v>
      </c>
      <c r="X1542" s="5" t="s">
        <v>93</v>
      </c>
      <c r="Y1542" s="5" t="n">
        <v>0</v>
      </c>
      <c r="Z1542" s="5" t="n">
        <v>1</v>
      </c>
      <c r="AA1542" s="5" t="str">
        <f aca="false">IF(Y1542&gt;Z1542,"Win",IF(Y1542&lt;Z1542,"Loss","Draw"))</f>
        <v>Loss</v>
      </c>
      <c r="AB1542" s="5" t="s">
        <v>98</v>
      </c>
      <c r="AC1542" s="5" t="s">
        <v>99</v>
      </c>
      <c r="AD1542" s="5" t="s">
        <v>1187</v>
      </c>
      <c r="AE1542" s="5" t="s">
        <v>608</v>
      </c>
      <c r="AF1542" s="5" t="str">
        <f aca="false">IF(AD1542&lt;AE1542,AD1542,AE1542)</f>
        <v>Berserker, Bomber, Fire Spirit, Giant Snowball, Goblin Drill, Knight, Poison, Tesla</v>
      </c>
      <c r="AG1542" s="5" t="str">
        <f aca="false">IF(AD1542&lt;AE1542,AE1542,AD1542)</f>
        <v>Bowler, Dart Goblin, Electro Spirit, Fireball, Minions, Mortar, Rascals, Skeleton Barrel</v>
      </c>
      <c r="AH1542" s="5" t="str">
        <f aca="false">IF(AD1542=AF1542,AA1542,IF(AA1542="Win","Loss",IF(AA1542="Loss","Win","Draw")))</f>
        <v>Loss</v>
      </c>
      <c r="AI1542" s="5" t="s">
        <v>102</v>
      </c>
    </row>
    <row r="1543" customFormat="false" ht="15" hidden="false" customHeight="true" outlineLevel="0" collapsed="false">
      <c r="A1543" s="5" t="s">
        <v>3911</v>
      </c>
      <c r="B1543" s="5" t="n">
        <v>3</v>
      </c>
      <c r="C1543" s="5" t="s">
        <v>1045</v>
      </c>
      <c r="D1543" s="5" t="s">
        <v>1046</v>
      </c>
      <c r="E1543" s="5" t="s">
        <v>641</v>
      </c>
      <c r="F1543" s="5" t="s">
        <v>642</v>
      </c>
      <c r="G1543" s="5" t="s">
        <v>3914</v>
      </c>
      <c r="H1543" s="5" t="s">
        <v>372</v>
      </c>
      <c r="I1543" s="5" t="s">
        <v>239</v>
      </c>
      <c r="J1543" s="5" t="s">
        <v>199</v>
      </c>
      <c r="K1543" s="5" t="s">
        <v>210</v>
      </c>
      <c r="L1543" s="5" t="s">
        <v>112</v>
      </c>
      <c r="M1543" s="5" t="s">
        <v>240</v>
      </c>
      <c r="N1543" s="5" t="s">
        <v>227</v>
      </c>
      <c r="O1543" s="5" t="s">
        <v>109</v>
      </c>
      <c r="P1543" s="5" t="s">
        <v>202</v>
      </c>
      <c r="Q1543" s="5" t="s">
        <v>140</v>
      </c>
      <c r="R1543" s="5" t="s">
        <v>141</v>
      </c>
      <c r="S1543" s="5" t="s">
        <v>225</v>
      </c>
      <c r="T1543" s="5" t="s">
        <v>226</v>
      </c>
      <c r="U1543" s="5" t="s">
        <v>109</v>
      </c>
      <c r="V1543" s="5" t="s">
        <v>111</v>
      </c>
      <c r="W1543" s="5" t="s">
        <v>120</v>
      </c>
      <c r="X1543" s="5" t="s">
        <v>144</v>
      </c>
      <c r="Y1543" s="5" t="n">
        <v>0</v>
      </c>
      <c r="Z1543" s="5" t="n">
        <v>1</v>
      </c>
      <c r="AA1543" s="5" t="str">
        <f aca="false">IF(Y1543&gt;Z1543,"Win",IF(Y1543&lt;Z1543,"Loss","Draw"))</f>
        <v>Loss</v>
      </c>
      <c r="AB1543" s="5" t="s">
        <v>98</v>
      </c>
      <c r="AC1543" s="5" t="s">
        <v>99</v>
      </c>
      <c r="AD1543" s="5" t="s">
        <v>242</v>
      </c>
      <c r="AE1543" s="5" t="s">
        <v>2808</v>
      </c>
      <c r="AF1543" s="5" t="str">
        <f aca="false">IF(AD1543&lt;AE1543,AD1543,AE1543)</f>
        <v>Arrows, Bandit, Battle Ram, Golden Knight, Mega Knight, Mother Witch, Ronin, Zappies</v>
      </c>
      <c r="AG1543" s="5" t="str">
        <f aca="false">IF(AD1543&lt;AE1543,AE1543,AD1543)</f>
        <v>Bats, Fire Spirit, Magic Archer, Miner, Ronin, Royal Delivery, Tesla, Wall Breakers</v>
      </c>
      <c r="AH1543" s="5" t="str">
        <f aca="false">IF(AD1543=AF1543,AA1543,IF(AA1543="Win","Loss",IF(AA1543="Loss","Win","Draw")))</f>
        <v>Loss</v>
      </c>
      <c r="AI1543" s="5" t="s">
        <v>102</v>
      </c>
    </row>
    <row r="1544" customFormat="false" ht="15" hidden="false" customHeight="true" outlineLevel="0" collapsed="false">
      <c r="A1544" s="7" t="s">
        <v>3915</v>
      </c>
      <c r="B1544" s="7" t="n">
        <v>1</v>
      </c>
      <c r="C1544" s="7" t="s">
        <v>1045</v>
      </c>
      <c r="D1544" s="7" t="s">
        <v>1046</v>
      </c>
      <c r="E1544" s="7" t="s">
        <v>641</v>
      </c>
      <c r="F1544" s="7" t="s">
        <v>642</v>
      </c>
      <c r="G1544" s="7" t="s">
        <v>3916</v>
      </c>
      <c r="H1544" s="7" t="s">
        <v>372</v>
      </c>
      <c r="I1544" s="7" t="s">
        <v>140</v>
      </c>
      <c r="J1544" s="7" t="s">
        <v>141</v>
      </c>
      <c r="K1544" s="7" t="s">
        <v>142</v>
      </c>
      <c r="L1544" s="7" t="s">
        <v>143</v>
      </c>
      <c r="M1544" s="7" t="s">
        <v>111</v>
      </c>
      <c r="N1544" s="7" t="s">
        <v>109</v>
      </c>
      <c r="O1544" s="7" t="s">
        <v>120</v>
      </c>
      <c r="P1544" s="7" t="s">
        <v>144</v>
      </c>
      <c r="Q1544" s="7" t="s">
        <v>375</v>
      </c>
      <c r="R1544" s="7" t="s">
        <v>145</v>
      </c>
      <c r="S1544" s="7" t="s">
        <v>128</v>
      </c>
      <c r="T1544" s="7" t="s">
        <v>226</v>
      </c>
      <c r="U1544" s="7" t="s">
        <v>336</v>
      </c>
      <c r="V1544" s="7" t="s">
        <v>97</v>
      </c>
      <c r="W1544" s="7" t="s">
        <v>135</v>
      </c>
      <c r="X1544" s="7" t="s">
        <v>113</v>
      </c>
      <c r="Y1544" s="7" t="n">
        <v>1</v>
      </c>
      <c r="Z1544" s="7" t="n">
        <v>0</v>
      </c>
      <c r="AA1544" s="7" t="str">
        <f aca="false">IF(Y1544&gt;Z1544,"Win",IF(Y1544&lt;Z1544,"Loss","Draw"))</f>
        <v>Win</v>
      </c>
      <c r="AB1544" s="7" t="s">
        <v>99</v>
      </c>
      <c r="AC1544" s="7" t="s">
        <v>99</v>
      </c>
      <c r="AD1544" s="7" t="s">
        <v>649</v>
      </c>
      <c r="AE1544" s="7" t="s">
        <v>491</v>
      </c>
      <c r="AF1544" s="7" t="str">
        <f aca="false">IF(AD1544&lt;AE1544,AD1544,AE1544)</f>
        <v>Balloon, Bomb Tower, Executioner, Knight, Miner, Skeletons, Tornado, Zap</v>
      </c>
      <c r="AG1544" s="7" t="str">
        <f aca="false">IF(AD1544&lt;AE1544,AE1544,AD1544)</f>
        <v>Fire Spirit, Goblin Barrel, Ice Spirit, Magic Archer, Ronin, Royal Delivery, Tesla, Wall Breakers</v>
      </c>
      <c r="AH1544" s="7" t="str">
        <f aca="false">IF(AD1544=AF1544,AA1544,IF(AA1544="Win","Loss",IF(AA1544="Loss","Win","Draw")))</f>
        <v>Loss</v>
      </c>
      <c r="AI1544" s="7" t="s">
        <v>102</v>
      </c>
    </row>
    <row r="1545" customFormat="false" ht="15" hidden="false" customHeight="true" outlineLevel="0" collapsed="false">
      <c r="A1545" s="7" t="s">
        <v>3915</v>
      </c>
      <c r="B1545" s="7" t="n">
        <v>2</v>
      </c>
      <c r="C1545" s="7" t="s">
        <v>1045</v>
      </c>
      <c r="D1545" s="7" t="s">
        <v>1046</v>
      </c>
      <c r="E1545" s="7" t="s">
        <v>641</v>
      </c>
      <c r="F1545" s="7" t="s">
        <v>642</v>
      </c>
      <c r="G1545" s="7" t="s">
        <v>3917</v>
      </c>
      <c r="H1545" s="7" t="s">
        <v>372</v>
      </c>
      <c r="I1545" s="7" t="s">
        <v>287</v>
      </c>
      <c r="J1545" s="7" t="s">
        <v>149</v>
      </c>
      <c r="K1545" s="7" t="s">
        <v>135</v>
      </c>
      <c r="L1545" s="7" t="s">
        <v>148</v>
      </c>
      <c r="M1545" s="7" t="s">
        <v>147</v>
      </c>
      <c r="N1545" s="7" t="s">
        <v>87</v>
      </c>
      <c r="O1545" s="7" t="s">
        <v>94</v>
      </c>
      <c r="P1545" s="7" t="s">
        <v>146</v>
      </c>
      <c r="Q1545" s="7" t="s">
        <v>82</v>
      </c>
      <c r="R1545" s="7" t="s">
        <v>83</v>
      </c>
      <c r="S1545" s="7" t="s">
        <v>84</v>
      </c>
      <c r="T1545" s="7" t="s">
        <v>85</v>
      </c>
      <c r="U1545" s="7" t="s">
        <v>86</v>
      </c>
      <c r="V1545" s="7" t="s">
        <v>88</v>
      </c>
      <c r="W1545" s="7" t="s">
        <v>89</v>
      </c>
      <c r="X1545" s="7" t="s">
        <v>143</v>
      </c>
      <c r="Y1545" s="7" t="n">
        <v>0</v>
      </c>
      <c r="Z1545" s="7" t="n">
        <v>1</v>
      </c>
      <c r="AA1545" s="7" t="str">
        <f aca="false">IF(Y1545&gt;Z1545,"Win",IF(Y1545&lt;Z1545,"Loss","Draw"))</f>
        <v>Loss</v>
      </c>
      <c r="AB1545" s="7" t="s">
        <v>99</v>
      </c>
      <c r="AC1545" s="7" t="s">
        <v>99</v>
      </c>
      <c r="AD1545" s="7" t="s">
        <v>726</v>
      </c>
      <c r="AE1545" s="7" t="s">
        <v>627</v>
      </c>
      <c r="AF1545" s="7" t="str">
        <f aca="false">IF(AD1545&lt;AE1545,AD1545,AE1545)</f>
        <v>Archers, Dark Prince, Giant Snowball, Goblin Demolisher, Goblin Hut, Graveyard, Ice Spirit, Poison</v>
      </c>
      <c r="AG1545" s="7" t="str">
        <f aca="false">IF(AD1545&lt;AE1545,AE1545,AD1545)</f>
        <v>Berserker, Fireball, Lava Hound, Skeleton Dragons, Spirit Empress, Tombstone, Valkyrie, Zap</v>
      </c>
      <c r="AH1545" s="7" t="str">
        <f aca="false">IF(AD1545=AF1545,AA1545,IF(AA1545="Win","Loss",IF(AA1545="Loss","Win","Draw")))</f>
        <v>Win</v>
      </c>
      <c r="AI1545" s="7" t="s">
        <v>102</v>
      </c>
    </row>
    <row r="1546" customFormat="false" ht="15" hidden="false" customHeight="true" outlineLevel="0" collapsed="false">
      <c r="A1546" s="7" t="s">
        <v>3915</v>
      </c>
      <c r="B1546" s="7" t="n">
        <v>3</v>
      </c>
      <c r="C1546" s="7" t="s">
        <v>1045</v>
      </c>
      <c r="D1546" s="7" t="s">
        <v>1046</v>
      </c>
      <c r="E1546" s="7" t="s">
        <v>641</v>
      </c>
      <c r="F1546" s="7" t="s">
        <v>642</v>
      </c>
      <c r="G1546" s="7" t="s">
        <v>3918</v>
      </c>
      <c r="H1546" s="7" t="s">
        <v>81</v>
      </c>
      <c r="I1546" s="7" t="s">
        <v>169</v>
      </c>
      <c r="J1546" s="7" t="s">
        <v>232</v>
      </c>
      <c r="K1546" s="7" t="s">
        <v>168</v>
      </c>
      <c r="L1546" s="7" t="s">
        <v>154</v>
      </c>
      <c r="M1546" s="7" t="s">
        <v>167</v>
      </c>
      <c r="N1546" s="7" t="s">
        <v>93</v>
      </c>
      <c r="O1546" s="7" t="s">
        <v>97</v>
      </c>
      <c r="P1546" s="7" t="s">
        <v>170</v>
      </c>
      <c r="Q1546" s="7" t="s">
        <v>239</v>
      </c>
      <c r="R1546" s="7" t="s">
        <v>199</v>
      </c>
      <c r="S1546" s="7" t="s">
        <v>210</v>
      </c>
      <c r="T1546" s="7" t="s">
        <v>227</v>
      </c>
      <c r="U1546" s="7" t="s">
        <v>146</v>
      </c>
      <c r="V1546" s="7" t="s">
        <v>393</v>
      </c>
      <c r="W1546" s="7" t="s">
        <v>240</v>
      </c>
      <c r="X1546" s="7" t="s">
        <v>112</v>
      </c>
      <c r="Y1546" s="7" t="n">
        <v>1</v>
      </c>
      <c r="Z1546" s="7" t="n">
        <v>0</v>
      </c>
      <c r="AA1546" s="7" t="str">
        <f aca="false">IF(Y1546&gt;Z1546,"Win",IF(Y1546&lt;Z1546,"Loss","Draw"))</f>
        <v>Win</v>
      </c>
      <c r="AB1546" s="7" t="s">
        <v>99</v>
      </c>
      <c r="AC1546" s="7" t="s">
        <v>99</v>
      </c>
      <c r="AD1546" s="7" t="s">
        <v>418</v>
      </c>
      <c r="AE1546" s="7" t="s">
        <v>395</v>
      </c>
      <c r="AF1546" s="7" t="str">
        <f aca="false">IF(AD1546&lt;AE1546,AD1546,AE1546)</f>
        <v>Arrows, Bandit, Battle Ram, Electro Wizard, Golden Knight, Mega Knight, Mother Witch, Skeleton Dragons</v>
      </c>
      <c r="AG1546" s="7" t="str">
        <f aca="false">IF(AD1546&lt;AE1546,AE1546,AD1546)</f>
        <v>Baby Dragon, Cannon, Electro Spirit, Lightning, Mighty Miner, Royal Hogs, Skeletons, The Log</v>
      </c>
      <c r="AH1546" s="7" t="str">
        <f aca="false">IF(AD1546=AF1546,AA1546,IF(AA1546="Win","Loss",IF(AA1546="Loss","Win","Draw")))</f>
        <v>Loss</v>
      </c>
      <c r="AI1546" s="7" t="s">
        <v>102</v>
      </c>
    </row>
    <row r="1547" customFormat="false" ht="15" hidden="false" customHeight="true" outlineLevel="0" collapsed="false">
      <c r="A1547" s="7" t="s">
        <v>3919</v>
      </c>
      <c r="B1547" s="7" t="n">
        <v>1</v>
      </c>
      <c r="C1547" s="7" t="s">
        <v>1045</v>
      </c>
      <c r="D1547" s="7" t="s">
        <v>1046</v>
      </c>
      <c r="E1547" s="7" t="s">
        <v>641</v>
      </c>
      <c r="F1547" s="7" t="s">
        <v>642</v>
      </c>
      <c r="G1547" s="7" t="s">
        <v>3920</v>
      </c>
      <c r="H1547" s="7" t="s">
        <v>372</v>
      </c>
      <c r="I1547" s="7" t="s">
        <v>375</v>
      </c>
      <c r="J1547" s="7" t="s">
        <v>145</v>
      </c>
      <c r="K1547" s="7" t="s">
        <v>135</v>
      </c>
      <c r="L1547" s="7" t="s">
        <v>226</v>
      </c>
      <c r="M1547" s="7" t="s">
        <v>109</v>
      </c>
      <c r="N1547" s="7" t="s">
        <v>87</v>
      </c>
      <c r="O1547" s="7" t="s">
        <v>113</v>
      </c>
      <c r="P1547" s="7" t="s">
        <v>336</v>
      </c>
      <c r="Q1547" s="7" t="s">
        <v>168</v>
      </c>
      <c r="R1547" s="7" t="s">
        <v>213</v>
      </c>
      <c r="S1547" s="7" t="s">
        <v>293</v>
      </c>
      <c r="T1547" s="7" t="s">
        <v>87</v>
      </c>
      <c r="U1547" s="7" t="s">
        <v>94</v>
      </c>
      <c r="V1547" s="7" t="s">
        <v>89</v>
      </c>
      <c r="W1547" s="7" t="s">
        <v>93</v>
      </c>
      <c r="X1547" s="7" t="s">
        <v>91</v>
      </c>
      <c r="Y1547" s="7" t="n">
        <v>1</v>
      </c>
      <c r="Z1547" s="7" t="n">
        <v>0</v>
      </c>
      <c r="AA1547" s="7" t="str">
        <f aca="false">IF(Y1547&gt;Z1547,"Win",IF(Y1547&lt;Z1547,"Loss","Draw"))</f>
        <v>Win</v>
      </c>
      <c r="AB1547" s="7" t="s">
        <v>99</v>
      </c>
      <c r="AC1547" s="7" t="s">
        <v>99</v>
      </c>
      <c r="AD1547" s="7" t="s">
        <v>562</v>
      </c>
      <c r="AE1547" s="7" t="s">
        <v>3921</v>
      </c>
      <c r="AF1547" s="7" t="str">
        <f aca="false">IF(AD1547&lt;AE1547,AD1547,AE1547)</f>
        <v>Balloon, Berserker, Bomb Tower, Executioner, Miner, Ronin, Tornado, Zap</v>
      </c>
      <c r="AG1547" s="7" t="str">
        <f aca="false">IF(AD1547&lt;AE1547,AE1547,AD1547)</f>
        <v>Barbarian Barrel, Berserker, Bowler, Electro Spirit, Fireball, Furnace, Goblin Hut, Royal Hogs</v>
      </c>
      <c r="AH1547" s="7" t="str">
        <f aca="false">IF(AD1547=AF1547,AA1547,IF(AA1547="Win","Loss",IF(AA1547="Loss","Win","Draw")))</f>
        <v>Win</v>
      </c>
      <c r="AI1547" s="7" t="s">
        <v>102</v>
      </c>
    </row>
    <row r="1548" customFormat="false" ht="15" hidden="false" customHeight="true" outlineLevel="0" collapsed="false">
      <c r="A1548" s="7" t="s">
        <v>3919</v>
      </c>
      <c r="B1548" s="7" t="n">
        <v>2</v>
      </c>
      <c r="C1548" s="7" t="s">
        <v>1045</v>
      </c>
      <c r="D1548" s="7" t="s">
        <v>1046</v>
      </c>
      <c r="E1548" s="7" t="s">
        <v>641</v>
      </c>
      <c r="F1548" s="7" t="s">
        <v>642</v>
      </c>
      <c r="G1548" s="7" t="s">
        <v>3349</v>
      </c>
      <c r="H1548" s="7" t="s">
        <v>81</v>
      </c>
      <c r="I1548" s="7" t="s">
        <v>168</v>
      </c>
      <c r="J1548" s="7" t="s">
        <v>181</v>
      </c>
      <c r="K1548" s="7" t="s">
        <v>82</v>
      </c>
      <c r="L1548" s="7" t="s">
        <v>91</v>
      </c>
      <c r="M1548" s="7" t="s">
        <v>94</v>
      </c>
      <c r="N1548" s="7" t="s">
        <v>146</v>
      </c>
      <c r="O1548" s="7" t="s">
        <v>89</v>
      </c>
      <c r="P1548" s="7" t="s">
        <v>93</v>
      </c>
      <c r="Q1548" s="7" t="s">
        <v>140</v>
      </c>
      <c r="R1548" s="7" t="s">
        <v>141</v>
      </c>
      <c r="S1548" s="7" t="s">
        <v>142</v>
      </c>
      <c r="T1548" s="7" t="s">
        <v>109</v>
      </c>
      <c r="U1548" s="7" t="s">
        <v>111</v>
      </c>
      <c r="V1548" s="7" t="s">
        <v>143</v>
      </c>
      <c r="W1548" s="7" t="s">
        <v>120</v>
      </c>
      <c r="X1548" s="7" t="s">
        <v>144</v>
      </c>
      <c r="Y1548" s="7" t="n">
        <v>0</v>
      </c>
      <c r="Z1548" s="7" t="n">
        <v>1</v>
      </c>
      <c r="AA1548" s="7" t="str">
        <f aca="false">IF(Y1548&gt;Z1548,"Win",IF(Y1548&lt;Z1548,"Loss","Draw"))</f>
        <v>Loss</v>
      </c>
      <c r="AB1548" s="7" t="s">
        <v>99</v>
      </c>
      <c r="AC1548" s="7" t="s">
        <v>99</v>
      </c>
      <c r="AD1548" s="7" t="s">
        <v>1311</v>
      </c>
      <c r="AE1548" s="7" t="s">
        <v>649</v>
      </c>
      <c r="AF1548" s="7" t="str">
        <f aca="false">IF(AD1548&lt;AE1548,AD1548,AE1548)</f>
        <v>Archers, Barbarian Barrel, Electro Spirit, Fireball, Goblin Hut, Monk, Royal Hogs, Skeleton Dragons</v>
      </c>
      <c r="AG1548" s="7" t="str">
        <f aca="false">IF(AD1548&lt;AE1548,AE1548,AD1548)</f>
        <v>Fire Spirit, Goblin Barrel, Ice Spirit, Magic Archer, Ronin, Royal Delivery, Tesla, Wall Breakers</v>
      </c>
      <c r="AH1548" s="7" t="str">
        <f aca="false">IF(AD1548=AF1548,AA1548,IF(AA1548="Win","Loss",IF(AA1548="Loss","Win","Draw")))</f>
        <v>Loss</v>
      </c>
      <c r="AI1548" s="7" t="s">
        <v>102</v>
      </c>
    </row>
    <row r="1549" customFormat="false" ht="15" hidden="false" customHeight="true" outlineLevel="0" collapsed="false">
      <c r="A1549" s="7" t="s">
        <v>3919</v>
      </c>
      <c r="B1549" s="7" t="n">
        <v>3</v>
      </c>
      <c r="C1549" s="7" t="s">
        <v>1045</v>
      </c>
      <c r="D1549" s="7" t="s">
        <v>1046</v>
      </c>
      <c r="E1549" s="7" t="s">
        <v>641</v>
      </c>
      <c r="F1549" s="7" t="s">
        <v>642</v>
      </c>
      <c r="G1549" s="7" t="s">
        <v>3350</v>
      </c>
      <c r="H1549" s="7" t="s">
        <v>372</v>
      </c>
      <c r="I1549" s="7" t="s">
        <v>239</v>
      </c>
      <c r="J1549" s="7" t="s">
        <v>244</v>
      </c>
      <c r="K1549" s="7" t="s">
        <v>92</v>
      </c>
      <c r="L1549" s="7" t="s">
        <v>245</v>
      </c>
      <c r="M1549" s="7" t="s">
        <v>96</v>
      </c>
      <c r="N1549" s="7" t="s">
        <v>240</v>
      </c>
      <c r="O1549" s="7" t="s">
        <v>174</v>
      </c>
      <c r="P1549" s="7" t="s">
        <v>159</v>
      </c>
      <c r="Q1549" s="7" t="s">
        <v>375</v>
      </c>
      <c r="R1549" s="7" t="s">
        <v>115</v>
      </c>
      <c r="S1549" s="7" t="s">
        <v>181</v>
      </c>
      <c r="T1549" s="7" t="s">
        <v>182</v>
      </c>
      <c r="U1549" s="7" t="s">
        <v>154</v>
      </c>
      <c r="V1549" s="7" t="s">
        <v>202</v>
      </c>
      <c r="W1549" s="7" t="s">
        <v>167</v>
      </c>
      <c r="X1549" s="7" t="s">
        <v>170</v>
      </c>
      <c r="Y1549" s="7" t="n">
        <v>0</v>
      </c>
      <c r="Z1549" s="7" t="n">
        <v>1</v>
      </c>
      <c r="AA1549" s="7" t="str">
        <f aca="false">IF(Y1549&gt;Z1549,"Win",IF(Y1549&lt;Z1549,"Loss","Draw"))</f>
        <v>Loss</v>
      </c>
      <c r="AB1549" s="7" t="s">
        <v>99</v>
      </c>
      <c r="AC1549" s="7" t="s">
        <v>99</v>
      </c>
      <c r="AD1549" s="7" t="s">
        <v>1604</v>
      </c>
      <c r="AE1549" s="7" t="s">
        <v>3351</v>
      </c>
      <c r="AF1549" s="7" t="str">
        <f aca="false">IF(AD1549&lt;AE1549,AD1549,AE1549)</f>
        <v>Bandit, Battle Ram, Elixir Collector, Heal Spirit, Hunter, Ice Golem, Royal Ghost, Three Musketeers</v>
      </c>
      <c r="AG1549" s="7" t="str">
        <f aca="false">IF(AD1549&lt;AE1549,AE1549,AD1549)</f>
        <v>Cannon, Executioner, Goblins, Hog Rider, Lightning, Monk, The Log, Zappies</v>
      </c>
      <c r="AH1549" s="7" t="str">
        <f aca="false">IF(AD1549=AF1549,AA1549,IF(AA1549="Win","Loss",IF(AA1549="Loss","Win","Draw")))</f>
        <v>Loss</v>
      </c>
      <c r="AI1549" s="7" t="s">
        <v>102</v>
      </c>
    </row>
    <row r="1550" customFormat="false" ht="15" hidden="false" customHeight="true" outlineLevel="0" collapsed="false">
      <c r="A1550" s="7" t="s">
        <v>3922</v>
      </c>
      <c r="B1550" s="7" t="n">
        <v>1</v>
      </c>
      <c r="C1550" s="7" t="s">
        <v>1045</v>
      </c>
      <c r="D1550" s="7" t="s">
        <v>1046</v>
      </c>
      <c r="E1550" s="7" t="s">
        <v>641</v>
      </c>
      <c r="F1550" s="7" t="s">
        <v>642</v>
      </c>
      <c r="G1550" s="7" t="s">
        <v>3352</v>
      </c>
      <c r="H1550" s="7" t="s">
        <v>372</v>
      </c>
      <c r="I1550" s="7" t="s">
        <v>82</v>
      </c>
      <c r="J1550" s="7" t="s">
        <v>91</v>
      </c>
      <c r="K1550" s="7" t="s">
        <v>144</v>
      </c>
      <c r="L1550" s="7" t="s">
        <v>85</v>
      </c>
      <c r="M1550" s="7" t="s">
        <v>109</v>
      </c>
      <c r="N1550" s="7" t="s">
        <v>87</v>
      </c>
      <c r="O1550" s="7" t="s">
        <v>88</v>
      </c>
      <c r="P1550" s="7" t="s">
        <v>143</v>
      </c>
      <c r="Q1550" s="7" t="s">
        <v>200</v>
      </c>
      <c r="R1550" s="7" t="s">
        <v>83</v>
      </c>
      <c r="S1550" s="7" t="s">
        <v>135</v>
      </c>
      <c r="T1550" s="7" t="s">
        <v>148</v>
      </c>
      <c r="U1550" s="7" t="s">
        <v>226</v>
      </c>
      <c r="V1550" s="7" t="s">
        <v>147</v>
      </c>
      <c r="W1550" s="7" t="s">
        <v>94</v>
      </c>
      <c r="X1550" s="7" t="s">
        <v>146</v>
      </c>
      <c r="Y1550" s="7" t="n">
        <v>0</v>
      </c>
      <c r="Z1550" s="7" t="n">
        <v>1</v>
      </c>
      <c r="AA1550" s="7" t="str">
        <f aca="false">IF(Y1550&gt;Z1550,"Win",IF(Y1550&lt;Z1550,"Loss","Draw"))</f>
        <v>Loss</v>
      </c>
      <c r="AB1550" s="7" t="s">
        <v>99</v>
      </c>
      <c r="AC1550" s="7" t="s">
        <v>99</v>
      </c>
      <c r="AD1550" s="7" t="s">
        <v>679</v>
      </c>
      <c r="AE1550" s="7" t="s">
        <v>1147</v>
      </c>
      <c r="AF1550" s="7" t="str">
        <f aca="false">IF(AD1550&lt;AE1550,AD1550,AE1550)</f>
        <v>Archers, Barbarian Barrel, Berserker, Graveyard, Ice Spirit, Poison, Ronin, Tesla</v>
      </c>
      <c r="AG1550" s="7" t="str">
        <f aca="false">IF(AD1550&lt;AE1550,AE1550,AD1550)</f>
        <v>Dark Prince, Fireball, Goblin Cage, Lava Hound, Miner, Skeleton Dragons, Spirit Empress, Zap</v>
      </c>
      <c r="AH1550" s="7" t="str">
        <f aca="false">IF(AD1550=AF1550,AA1550,IF(AA1550="Win","Loss",IF(AA1550="Loss","Win","Draw")))</f>
        <v>Loss</v>
      </c>
      <c r="AI1550" s="7" t="s">
        <v>102</v>
      </c>
    </row>
    <row r="1551" customFormat="false" ht="15" hidden="false" customHeight="true" outlineLevel="0" collapsed="false">
      <c r="A1551" s="7" t="s">
        <v>3922</v>
      </c>
      <c r="B1551" s="7" t="n">
        <v>2</v>
      </c>
      <c r="C1551" s="7" t="s">
        <v>1045</v>
      </c>
      <c r="D1551" s="7" t="s">
        <v>1046</v>
      </c>
      <c r="E1551" s="7" t="s">
        <v>641</v>
      </c>
      <c r="F1551" s="7" t="s">
        <v>642</v>
      </c>
      <c r="G1551" s="7" t="s">
        <v>3354</v>
      </c>
      <c r="H1551" s="7" t="s">
        <v>372</v>
      </c>
      <c r="I1551" s="7" t="s">
        <v>210</v>
      </c>
      <c r="J1551" s="7" t="s">
        <v>213</v>
      </c>
      <c r="K1551" s="7" t="s">
        <v>199</v>
      </c>
      <c r="L1551" s="7" t="s">
        <v>182</v>
      </c>
      <c r="M1551" s="7" t="s">
        <v>147</v>
      </c>
      <c r="N1551" s="7" t="s">
        <v>227</v>
      </c>
      <c r="O1551" s="7" t="s">
        <v>112</v>
      </c>
      <c r="P1551" s="7" t="s">
        <v>135</v>
      </c>
      <c r="Q1551" s="7" t="s">
        <v>210</v>
      </c>
      <c r="R1551" s="7" t="s">
        <v>199</v>
      </c>
      <c r="S1551" s="7" t="s">
        <v>293</v>
      </c>
      <c r="T1551" s="7" t="s">
        <v>182</v>
      </c>
      <c r="U1551" s="7" t="s">
        <v>227</v>
      </c>
      <c r="V1551" s="7" t="s">
        <v>183</v>
      </c>
      <c r="W1551" s="7" t="s">
        <v>240</v>
      </c>
      <c r="X1551" s="7" t="s">
        <v>112</v>
      </c>
      <c r="Y1551" s="7" t="n">
        <v>1</v>
      </c>
      <c r="Z1551" s="7" t="n">
        <v>0</v>
      </c>
      <c r="AA1551" s="7" t="str">
        <f aca="false">IF(Y1551&gt;Z1551,"Win",IF(Y1551&lt;Z1551,"Loss","Draw"))</f>
        <v>Win</v>
      </c>
      <c r="AB1551" s="7" t="s">
        <v>99</v>
      </c>
      <c r="AC1551" s="7" t="s">
        <v>99</v>
      </c>
      <c r="AD1551" s="7" t="s">
        <v>2073</v>
      </c>
      <c r="AE1551" s="7" t="s">
        <v>3355</v>
      </c>
      <c r="AF1551" s="7" t="str">
        <f aca="false">IF(AD1551&lt;AE1551,AD1551,AE1551)</f>
        <v>Arrows, Bandit, Earthquake, Furnace, Golden Knight, Hog Rider, Mega Knight, Mother Witch</v>
      </c>
      <c r="AG1551" s="7" t="str">
        <f aca="false">IF(AD1551&lt;AE1551,AE1551,AD1551)</f>
        <v>Arrows, Bowler, Golden Knight, Hog Rider, Mega Knight, Mother Witch, Spirit Empress, Zap</v>
      </c>
      <c r="AH1551" s="7" t="str">
        <f aca="false">IF(AD1551=AF1551,AA1551,IF(AA1551="Win","Loss",IF(AA1551="Loss","Win","Draw")))</f>
        <v>Loss</v>
      </c>
      <c r="AI1551" s="7" t="s">
        <v>102</v>
      </c>
    </row>
    <row r="1552" customFormat="false" ht="15" hidden="false" customHeight="true" outlineLevel="0" collapsed="false">
      <c r="A1552" s="7" t="s">
        <v>3922</v>
      </c>
      <c r="B1552" s="7" t="n">
        <v>3</v>
      </c>
      <c r="C1552" s="7" t="s">
        <v>1045</v>
      </c>
      <c r="D1552" s="7" t="s">
        <v>1046</v>
      </c>
      <c r="E1552" s="7" t="s">
        <v>641</v>
      </c>
      <c r="F1552" s="7" t="s">
        <v>642</v>
      </c>
      <c r="G1552" s="7" t="s">
        <v>3356</v>
      </c>
      <c r="H1552" s="7" t="s">
        <v>372</v>
      </c>
      <c r="I1552" s="7" t="s">
        <v>169</v>
      </c>
      <c r="J1552" s="7" t="s">
        <v>232</v>
      </c>
      <c r="K1552" s="7" t="s">
        <v>168</v>
      </c>
      <c r="L1552" s="7" t="s">
        <v>154</v>
      </c>
      <c r="M1552" s="7" t="s">
        <v>167</v>
      </c>
      <c r="N1552" s="7" t="s">
        <v>93</v>
      </c>
      <c r="O1552" s="7" t="s">
        <v>97</v>
      </c>
      <c r="P1552" s="7" t="s">
        <v>170</v>
      </c>
      <c r="Q1552" s="7" t="s">
        <v>82</v>
      </c>
      <c r="R1552" s="7" t="s">
        <v>115</v>
      </c>
      <c r="S1552" s="7" t="s">
        <v>84</v>
      </c>
      <c r="T1552" s="7" t="s">
        <v>85</v>
      </c>
      <c r="U1552" s="7" t="s">
        <v>109</v>
      </c>
      <c r="V1552" s="7" t="s">
        <v>88</v>
      </c>
      <c r="W1552" s="7" t="s">
        <v>89</v>
      </c>
      <c r="X1552" s="7" t="s">
        <v>143</v>
      </c>
      <c r="Y1552" s="7" t="n">
        <v>1</v>
      </c>
      <c r="Z1552" s="7" t="n">
        <v>0</v>
      </c>
      <c r="AA1552" s="7" t="str">
        <f aca="false">IF(Y1552&gt;Z1552,"Win",IF(Y1552&lt;Z1552,"Loss","Draw"))</f>
        <v>Win</v>
      </c>
      <c r="AB1552" s="7" t="s">
        <v>99</v>
      </c>
      <c r="AC1552" s="7" t="s">
        <v>99</v>
      </c>
      <c r="AD1552" s="7" t="s">
        <v>418</v>
      </c>
      <c r="AE1552" s="7" t="s">
        <v>2028</v>
      </c>
      <c r="AF1552" s="7" t="str">
        <f aca="false">IF(AD1552&lt;AE1552,AD1552,AE1552)</f>
        <v>Archers, Giant Snowball, Goblin Hut, Goblins, Graveyard, Ice Spirit, Poison, Ronin</v>
      </c>
      <c r="AG1552" s="7" t="str">
        <f aca="false">IF(AD1552&lt;AE1552,AE1552,AD1552)</f>
        <v>Baby Dragon, Cannon, Electro Spirit, Lightning, Mighty Miner, Royal Hogs, Skeletons, The Log</v>
      </c>
      <c r="AH1552" s="7" t="str">
        <f aca="false">IF(AD1552=AF1552,AA1552,IF(AA1552="Win","Loss",IF(AA1552="Loss","Win","Draw")))</f>
        <v>Loss</v>
      </c>
      <c r="AI1552" s="7" t="s">
        <v>102</v>
      </c>
    </row>
    <row r="1553" customFormat="false" ht="15" hidden="false" customHeight="true" outlineLevel="0" collapsed="false">
      <c r="A1553" s="7" t="s">
        <v>3923</v>
      </c>
      <c r="B1553" s="7" t="n">
        <v>1</v>
      </c>
      <c r="C1553" s="7" t="s">
        <v>1045</v>
      </c>
      <c r="D1553" s="7" t="s">
        <v>1046</v>
      </c>
      <c r="E1553" s="7" t="s">
        <v>641</v>
      </c>
      <c r="F1553" s="7" t="s">
        <v>642</v>
      </c>
      <c r="G1553" s="7" t="s">
        <v>3357</v>
      </c>
      <c r="H1553" s="7" t="s">
        <v>81</v>
      </c>
      <c r="I1553" s="7" t="s">
        <v>140</v>
      </c>
      <c r="J1553" s="7" t="s">
        <v>209</v>
      </c>
      <c r="K1553" s="7" t="s">
        <v>170</v>
      </c>
      <c r="L1553" s="7" t="s">
        <v>226</v>
      </c>
      <c r="M1553" s="7" t="s">
        <v>109</v>
      </c>
      <c r="N1553" s="7" t="s">
        <v>88</v>
      </c>
      <c r="O1553" s="7" t="s">
        <v>97</v>
      </c>
      <c r="P1553" s="7" t="s">
        <v>167</v>
      </c>
      <c r="Q1553" s="7" t="s">
        <v>168</v>
      </c>
      <c r="R1553" s="7" t="s">
        <v>232</v>
      </c>
      <c r="S1553" s="7" t="s">
        <v>169</v>
      </c>
      <c r="T1553" s="7" t="s">
        <v>154</v>
      </c>
      <c r="U1553" s="7" t="s">
        <v>97</v>
      </c>
      <c r="V1553" s="7" t="s">
        <v>93</v>
      </c>
      <c r="W1553" s="7" t="s">
        <v>167</v>
      </c>
      <c r="X1553" s="7" t="s">
        <v>170</v>
      </c>
      <c r="Y1553" s="7" t="n">
        <v>0</v>
      </c>
      <c r="Z1553" s="7" t="n">
        <v>1</v>
      </c>
      <c r="AA1553" s="7" t="str">
        <f aca="false">IF(Y1553&gt;Z1553,"Win",IF(Y1553&lt;Z1553,"Loss","Draw"))</f>
        <v>Loss</v>
      </c>
      <c r="AB1553" s="7" t="s">
        <v>99</v>
      </c>
      <c r="AC1553" s="7" t="s">
        <v>99</v>
      </c>
      <c r="AD1553" s="7" t="s">
        <v>2058</v>
      </c>
      <c r="AE1553" s="7" t="s">
        <v>418</v>
      </c>
      <c r="AF1553" s="7" t="str">
        <f aca="false">IF(AD1553&lt;AE1553,AD1553,AE1553)</f>
        <v>Baby Dragon, Cannon, Electro Spirit, Lightning, Mighty Miner, Royal Hogs, Skeletons, The Log</v>
      </c>
      <c r="AG1553" s="7" t="str">
        <f aca="false">IF(AD1553&lt;AE1553,AE1553,AD1553)</f>
        <v>Cannon, Miner, Musketeer, Poison, Ronin, Skeletons, The Log, Wall Breakers</v>
      </c>
      <c r="AH1553" s="7" t="str">
        <f aca="false">IF(AD1553=AF1553,AA1553,IF(AA1553="Win","Loss",IF(AA1553="Loss","Win","Draw")))</f>
        <v>Win</v>
      </c>
      <c r="AI1553" s="7" t="s">
        <v>102</v>
      </c>
    </row>
    <row r="1554" customFormat="false" ht="15" hidden="false" customHeight="true" outlineLevel="0" collapsed="false">
      <c r="A1554" s="7" t="s">
        <v>3923</v>
      </c>
      <c r="B1554" s="7" t="n">
        <v>2</v>
      </c>
      <c r="C1554" s="7" t="s">
        <v>1045</v>
      </c>
      <c r="D1554" s="7" t="s">
        <v>1046</v>
      </c>
      <c r="E1554" s="7" t="s">
        <v>641</v>
      </c>
      <c r="F1554" s="7" t="s">
        <v>642</v>
      </c>
      <c r="G1554" s="7" t="s">
        <v>3359</v>
      </c>
      <c r="H1554" s="7" t="s">
        <v>372</v>
      </c>
      <c r="I1554" s="7" t="s">
        <v>90</v>
      </c>
      <c r="J1554" s="7" t="s">
        <v>181</v>
      </c>
      <c r="K1554" s="7" t="s">
        <v>96</v>
      </c>
      <c r="L1554" s="7" t="s">
        <v>95</v>
      </c>
      <c r="M1554" s="7" t="s">
        <v>94</v>
      </c>
      <c r="N1554" s="7" t="s">
        <v>110</v>
      </c>
      <c r="O1554" s="7" t="s">
        <v>93</v>
      </c>
      <c r="P1554" s="7" t="s">
        <v>91</v>
      </c>
      <c r="Q1554" s="7" t="s">
        <v>84</v>
      </c>
      <c r="R1554" s="7" t="s">
        <v>128</v>
      </c>
      <c r="S1554" s="7" t="s">
        <v>108</v>
      </c>
      <c r="T1554" s="7" t="s">
        <v>107</v>
      </c>
      <c r="U1554" s="7" t="s">
        <v>88</v>
      </c>
      <c r="V1554" s="7" t="s">
        <v>130</v>
      </c>
      <c r="W1554" s="7" t="s">
        <v>89</v>
      </c>
      <c r="X1554" s="7" t="s">
        <v>143</v>
      </c>
      <c r="Y1554" s="7" t="n">
        <v>1</v>
      </c>
      <c r="Z1554" s="7" t="n">
        <v>0</v>
      </c>
      <c r="AA1554" s="7" t="str">
        <f aca="false">IF(Y1554&gt;Z1554,"Win",IF(Y1554&lt;Z1554,"Loss","Draw"))</f>
        <v>Win</v>
      </c>
      <c r="AB1554" s="7" t="s">
        <v>99</v>
      </c>
      <c r="AC1554" s="7" t="s">
        <v>99</v>
      </c>
      <c r="AD1554" s="7" t="s">
        <v>1573</v>
      </c>
      <c r="AE1554" s="7" t="s">
        <v>3360</v>
      </c>
      <c r="AF1554" s="7" t="str">
        <f aca="false">IF(AD1554&lt;AE1554,AD1554,AE1554)</f>
        <v>Archer Queen, Bomber, Giant Snowball, Goblin Drill, Goblin Hut, Ice Spirit, Knight, Poison</v>
      </c>
      <c r="AG1554" s="7" t="str">
        <f aca="false">IF(AD1554&lt;AE1554,AE1554,AD1554)</f>
        <v>Barbarian Barrel, Electro Spirit, Fireball, Fisherman, Guards, Hunter, Monk, Royal Giant</v>
      </c>
      <c r="AH1554" s="7" t="str">
        <f aca="false">IF(AD1554=AF1554,AA1554,IF(AA1554="Win","Loss",IF(AA1554="Loss","Win","Draw")))</f>
        <v>Loss</v>
      </c>
      <c r="AI1554" s="7" t="s">
        <v>102</v>
      </c>
    </row>
    <row r="1555" customFormat="false" ht="15" hidden="false" customHeight="true" outlineLevel="0" collapsed="false">
      <c r="A1555" s="7" t="s">
        <v>3923</v>
      </c>
      <c r="B1555" s="7" t="n">
        <v>3</v>
      </c>
      <c r="C1555" s="7" t="s">
        <v>1045</v>
      </c>
      <c r="D1555" s="7" t="s">
        <v>1046</v>
      </c>
      <c r="E1555" s="7" t="s">
        <v>641</v>
      </c>
      <c r="F1555" s="7" t="s">
        <v>642</v>
      </c>
      <c r="G1555" s="7" t="s">
        <v>3361</v>
      </c>
      <c r="H1555" s="7" t="s">
        <v>372</v>
      </c>
      <c r="I1555" s="7" t="s">
        <v>195</v>
      </c>
      <c r="J1555" s="7" t="s">
        <v>145</v>
      </c>
      <c r="K1555" s="7" t="s">
        <v>319</v>
      </c>
      <c r="L1555" s="7" t="s">
        <v>112</v>
      </c>
      <c r="M1555" s="7" t="s">
        <v>130</v>
      </c>
      <c r="N1555" s="7" t="s">
        <v>84</v>
      </c>
      <c r="O1555" s="7" t="s">
        <v>148</v>
      </c>
      <c r="P1555" s="7" t="s">
        <v>117</v>
      </c>
      <c r="Q1555" s="7" t="s">
        <v>209</v>
      </c>
      <c r="R1555" s="7" t="s">
        <v>149</v>
      </c>
      <c r="S1555" s="7" t="s">
        <v>199</v>
      </c>
      <c r="T1555" s="7" t="s">
        <v>231</v>
      </c>
      <c r="U1555" s="7" t="s">
        <v>109</v>
      </c>
      <c r="V1555" s="7" t="s">
        <v>146</v>
      </c>
      <c r="W1555" s="7" t="s">
        <v>112</v>
      </c>
      <c r="X1555" s="7" t="s">
        <v>174</v>
      </c>
      <c r="Y1555" s="7" t="n">
        <v>0</v>
      </c>
      <c r="Z1555" s="7" t="n">
        <v>1</v>
      </c>
      <c r="AA1555" s="7" t="str">
        <f aca="false">IF(Y1555&gt;Z1555,"Win",IF(Y1555&lt;Z1555,"Loss","Draw"))</f>
        <v>Loss</v>
      </c>
      <c r="AB1555" s="7" t="s">
        <v>99</v>
      </c>
      <c r="AC1555" s="7" t="s">
        <v>99</v>
      </c>
      <c r="AD1555" s="7" t="s">
        <v>775</v>
      </c>
      <c r="AE1555" s="7" t="s">
        <v>1204</v>
      </c>
      <c r="AF1555" s="7" t="str">
        <f aca="false">IF(AD1555&lt;AE1555,AD1555,AE1555)</f>
        <v>Arrows, Balloon, Bomber, Giant Snowball, Inferno Dragon, Lava Hound, Minions, Skeleton Army</v>
      </c>
      <c r="AG1555" s="7" t="str">
        <f aca="false">IF(AD1555&lt;AE1555,AE1555,AD1555)</f>
        <v>Arrows, Golden Knight, Heal Spirit, Musketeer, Ram Rider, Ronin, Skeleton Dragons, Tombstone</v>
      </c>
      <c r="AH1555" s="7" t="str">
        <f aca="false">IF(AD1555=AF1555,AA1555,IF(AA1555="Win","Loss",IF(AA1555="Loss","Win","Draw")))</f>
        <v>Loss</v>
      </c>
      <c r="AI1555" s="7" t="s">
        <v>102</v>
      </c>
    </row>
    <row r="1556" customFormat="false" ht="15" hidden="false" customHeight="true" outlineLevel="0" collapsed="false">
      <c r="A1556" s="5" t="s">
        <v>3924</v>
      </c>
      <c r="B1556" s="5" t="n">
        <v>1</v>
      </c>
      <c r="C1556" s="5" t="s">
        <v>1045</v>
      </c>
      <c r="D1556" s="5" t="s">
        <v>1046</v>
      </c>
      <c r="E1556" s="5" t="s">
        <v>3925</v>
      </c>
      <c r="F1556" s="5" t="s">
        <v>3926</v>
      </c>
      <c r="G1556" s="5" t="s">
        <v>3927</v>
      </c>
      <c r="H1556" s="5" t="s">
        <v>81</v>
      </c>
      <c r="I1556" s="5" t="s">
        <v>132</v>
      </c>
      <c r="J1556" s="5" t="s">
        <v>91</v>
      </c>
      <c r="K1556" s="5" t="s">
        <v>200</v>
      </c>
      <c r="L1556" s="5" t="s">
        <v>90</v>
      </c>
      <c r="M1556" s="5" t="s">
        <v>365</v>
      </c>
      <c r="N1556" s="5" t="s">
        <v>94</v>
      </c>
      <c r="O1556" s="5" t="s">
        <v>93</v>
      </c>
      <c r="P1556" s="5" t="s">
        <v>174</v>
      </c>
      <c r="Q1556" s="5" t="s">
        <v>293</v>
      </c>
      <c r="R1556" s="5" t="s">
        <v>213</v>
      </c>
      <c r="S1556" s="5" t="s">
        <v>144</v>
      </c>
      <c r="T1556" s="5" t="s">
        <v>128</v>
      </c>
      <c r="U1556" s="5" t="s">
        <v>88</v>
      </c>
      <c r="V1556" s="5" t="s">
        <v>143</v>
      </c>
      <c r="W1556" s="5" t="s">
        <v>85</v>
      </c>
      <c r="X1556" s="5" t="s">
        <v>167</v>
      </c>
      <c r="Y1556" s="5" t="n">
        <v>1</v>
      </c>
      <c r="Z1556" s="5" t="n">
        <v>0</v>
      </c>
      <c r="AA1556" s="5" t="str">
        <f aca="false">IF(Y1556&gt;Z1556,"Win",IF(Y1556&lt;Z1556,"Loss","Draw"))</f>
        <v>Win</v>
      </c>
      <c r="AB1556" s="5" t="s">
        <v>98</v>
      </c>
      <c r="AC1556" s="5" t="s">
        <v>99</v>
      </c>
      <c r="AD1556" s="5" t="s">
        <v>488</v>
      </c>
      <c r="AE1556" s="5" t="s">
        <v>3928</v>
      </c>
      <c r="AF1556" s="5" t="str">
        <f aca="false">IF(AD1556&lt;AE1556,AD1556,AE1556)</f>
        <v>Barbarian Barrel, Electro Spirit, Fireball, Goblin Cage, Heal Spirit, Lumberjack, Phoenix, Royal Giant</v>
      </c>
      <c r="AG1556" s="5" t="str">
        <f aca="false">IF(AD1556&lt;AE1556,AE1556,AD1556)</f>
        <v>Bowler, Furnace, Graveyard, Ice Spirit, Knight, Poison, Tesla, The Log</v>
      </c>
      <c r="AH1556" s="5" t="str">
        <f aca="false">IF(AD1556=AF1556,AA1556,IF(AA1556="Win","Loss",IF(AA1556="Loss","Win","Draw")))</f>
        <v>Win</v>
      </c>
      <c r="AI1556" s="5" t="s">
        <v>123</v>
      </c>
    </row>
    <row r="1557" customFormat="false" ht="16.5" hidden="false" customHeight="true" outlineLevel="0" collapsed="false">
      <c r="A1557" s="5" t="s">
        <v>3929</v>
      </c>
      <c r="B1557" s="5" t="n">
        <v>1</v>
      </c>
      <c r="C1557" s="5" t="s">
        <v>1045</v>
      </c>
      <c r="D1557" s="5" t="s">
        <v>1046</v>
      </c>
      <c r="E1557" s="6" t="s">
        <v>3930</v>
      </c>
      <c r="F1557" s="5" t="s">
        <v>3931</v>
      </c>
      <c r="G1557" s="5" t="s">
        <v>3932</v>
      </c>
      <c r="H1557" s="5" t="s">
        <v>81</v>
      </c>
      <c r="I1557" s="5" t="s">
        <v>168</v>
      </c>
      <c r="J1557" s="5" t="s">
        <v>83</v>
      </c>
      <c r="K1557" s="5" t="s">
        <v>82</v>
      </c>
      <c r="L1557" s="5" t="s">
        <v>154</v>
      </c>
      <c r="M1557" s="5" t="s">
        <v>97</v>
      </c>
      <c r="N1557" s="5" t="s">
        <v>93</v>
      </c>
      <c r="O1557" s="5" t="s">
        <v>91</v>
      </c>
      <c r="P1557" s="5" t="s">
        <v>144</v>
      </c>
      <c r="Q1557" s="5" t="s">
        <v>168</v>
      </c>
      <c r="R1557" s="5" t="s">
        <v>91</v>
      </c>
      <c r="S1557" s="5" t="s">
        <v>200</v>
      </c>
      <c r="T1557" s="5" t="s">
        <v>201</v>
      </c>
      <c r="U1557" s="5" t="s">
        <v>202</v>
      </c>
      <c r="V1557" s="5" t="s">
        <v>198</v>
      </c>
      <c r="W1557" s="5" t="s">
        <v>94</v>
      </c>
      <c r="X1557" s="5" t="s">
        <v>93</v>
      </c>
      <c r="Y1557" s="5" t="n">
        <v>1</v>
      </c>
      <c r="Z1557" s="5" t="n">
        <v>0</v>
      </c>
      <c r="AA1557" s="5" t="str">
        <f aca="false">IF(Y1557&gt;Z1557,"Win",IF(Y1557&lt;Z1557,"Loss","Draw"))</f>
        <v>Win</v>
      </c>
      <c r="AB1557" s="5" t="s">
        <v>98</v>
      </c>
      <c r="AC1557" s="5" t="s">
        <v>99</v>
      </c>
      <c r="AD1557" s="5" t="s">
        <v>285</v>
      </c>
      <c r="AE1557" s="5" t="s">
        <v>3933</v>
      </c>
      <c r="AF1557" s="5" t="str">
        <f aca="false">IF(AD1557&lt;AE1557,AD1557,AE1557)</f>
        <v>Archers, Barbarian Barrel, Dark Prince, Electro Spirit, Lightning, Royal Hogs, Skeletons, Tesla</v>
      </c>
      <c r="AG1557" s="5" t="str">
        <f aca="false">IF(AD1557&lt;AE1557,AE1557,AD1557)</f>
        <v>Barbarian Barrel, Electro Spirit, Fireball, Flying Machine, Goblin Cage, Royal Hogs, Royal Recruits, Zappies</v>
      </c>
      <c r="AH1557" s="5" t="str">
        <f aca="false">IF(AD1557=AF1557,AA1557,IF(AA1557="Win","Loss",IF(AA1557="Loss","Win","Draw")))</f>
        <v>Win</v>
      </c>
      <c r="AI1557" s="5" t="s">
        <v>123</v>
      </c>
    </row>
    <row r="1558" customFormat="false" ht="16.5" hidden="false" customHeight="true" outlineLevel="0" collapsed="false">
      <c r="A1558" s="5" t="s">
        <v>3929</v>
      </c>
      <c r="B1558" s="5" t="n">
        <v>2</v>
      </c>
      <c r="C1558" s="5" t="s">
        <v>1045</v>
      </c>
      <c r="D1558" s="5" t="s">
        <v>1046</v>
      </c>
      <c r="E1558" s="6" t="s">
        <v>3930</v>
      </c>
      <c r="F1558" s="5" t="s">
        <v>3931</v>
      </c>
      <c r="G1558" s="5" t="s">
        <v>3934</v>
      </c>
      <c r="H1558" s="5" t="s">
        <v>81</v>
      </c>
      <c r="I1558" s="5" t="s">
        <v>375</v>
      </c>
      <c r="J1558" s="5" t="s">
        <v>145</v>
      </c>
      <c r="K1558" s="5" t="s">
        <v>135</v>
      </c>
      <c r="L1558" s="5" t="s">
        <v>226</v>
      </c>
      <c r="M1558" s="5" t="s">
        <v>109</v>
      </c>
      <c r="N1558" s="5" t="s">
        <v>87</v>
      </c>
      <c r="O1558" s="5" t="s">
        <v>336</v>
      </c>
      <c r="P1558" s="5" t="s">
        <v>113</v>
      </c>
      <c r="Q1558" s="5" t="s">
        <v>169</v>
      </c>
      <c r="R1558" s="5" t="s">
        <v>199</v>
      </c>
      <c r="S1558" s="5" t="s">
        <v>82</v>
      </c>
      <c r="T1558" s="5" t="s">
        <v>154</v>
      </c>
      <c r="U1558" s="5" t="s">
        <v>136</v>
      </c>
      <c r="V1558" s="5" t="s">
        <v>167</v>
      </c>
      <c r="W1558" s="5" t="s">
        <v>336</v>
      </c>
      <c r="X1558" s="5" t="s">
        <v>149</v>
      </c>
      <c r="Y1558" s="5" t="n">
        <v>1</v>
      </c>
      <c r="Z1558" s="5" t="n">
        <v>0</v>
      </c>
      <c r="AA1558" s="5" t="str">
        <f aca="false">IF(Y1558&gt;Z1558,"Win",IF(Y1558&lt;Z1558,"Loss","Draw"))</f>
        <v>Win</v>
      </c>
      <c r="AB1558" s="5" t="s">
        <v>98</v>
      </c>
      <c r="AC1558" s="5" t="s">
        <v>99</v>
      </c>
      <c r="AD1558" s="5" t="s">
        <v>562</v>
      </c>
      <c r="AE1558" s="5" t="s">
        <v>3935</v>
      </c>
      <c r="AF1558" s="5" t="str">
        <f aca="false">IF(AD1558&lt;AE1558,AD1558,AE1558)</f>
        <v>Archers, Baby Dragon, Golden Knight, Golem, Lightning, The Log, Tombstone, Tornado</v>
      </c>
      <c r="AG1558" s="5" t="str">
        <f aca="false">IF(AD1558&lt;AE1558,AE1558,AD1558)</f>
        <v>Balloon, Berserker, Bomb Tower, Executioner, Miner, Ronin, Tornado, Zap</v>
      </c>
      <c r="AH1558" s="5" t="str">
        <f aca="false">IF(AD1558=AF1558,AA1558,IF(AA1558="Win","Loss",IF(AA1558="Loss","Win","Draw")))</f>
        <v>Loss</v>
      </c>
      <c r="AI1558" s="5" t="s">
        <v>123</v>
      </c>
    </row>
    <row r="1559" customFormat="false" ht="15" hidden="false" customHeight="true" outlineLevel="0" collapsed="false">
      <c r="A1559" s="5" t="s">
        <v>3936</v>
      </c>
      <c r="B1559" s="5" t="n">
        <v>1</v>
      </c>
      <c r="C1559" s="5" t="s">
        <v>1045</v>
      </c>
      <c r="D1559" s="5" t="s">
        <v>1046</v>
      </c>
      <c r="E1559" s="5" t="s">
        <v>3937</v>
      </c>
      <c r="F1559" s="5" t="s">
        <v>3938</v>
      </c>
      <c r="G1559" s="5" t="s">
        <v>3939</v>
      </c>
      <c r="H1559" s="5" t="s">
        <v>81</v>
      </c>
      <c r="I1559" s="5" t="s">
        <v>132</v>
      </c>
      <c r="J1559" s="5" t="s">
        <v>91</v>
      </c>
      <c r="K1559" s="5" t="s">
        <v>200</v>
      </c>
      <c r="L1559" s="5" t="s">
        <v>90</v>
      </c>
      <c r="M1559" s="5" t="s">
        <v>365</v>
      </c>
      <c r="N1559" s="5" t="s">
        <v>94</v>
      </c>
      <c r="O1559" s="5" t="s">
        <v>93</v>
      </c>
      <c r="P1559" s="5" t="s">
        <v>174</v>
      </c>
      <c r="Q1559" s="5" t="s">
        <v>375</v>
      </c>
      <c r="R1559" s="5" t="s">
        <v>199</v>
      </c>
      <c r="S1559" s="5" t="s">
        <v>200</v>
      </c>
      <c r="T1559" s="5" t="s">
        <v>136</v>
      </c>
      <c r="U1559" s="5" t="s">
        <v>365</v>
      </c>
      <c r="V1559" s="5" t="s">
        <v>336</v>
      </c>
      <c r="W1559" s="5" t="s">
        <v>91</v>
      </c>
      <c r="X1559" s="5" t="s">
        <v>154</v>
      </c>
      <c r="Y1559" s="5" t="n">
        <v>1</v>
      </c>
      <c r="Z1559" s="5" t="n">
        <v>0</v>
      </c>
      <c r="AA1559" s="5" t="str">
        <f aca="false">IF(Y1559&gt;Z1559,"Win",IF(Y1559&lt;Z1559,"Loss","Draw"))</f>
        <v>Win</v>
      </c>
      <c r="AB1559" s="5" t="s">
        <v>98</v>
      </c>
      <c r="AC1559" s="5" t="s">
        <v>99</v>
      </c>
      <c r="AD1559" s="5" t="s">
        <v>488</v>
      </c>
      <c r="AE1559" s="5" t="s">
        <v>3940</v>
      </c>
      <c r="AF1559" s="5" t="str">
        <f aca="false">IF(AD1559&lt;AE1559,AD1559,AE1559)</f>
        <v>Barbarian Barrel, Electro Spirit, Fireball, Goblin Cage, Heal Spirit, Lumberjack, Phoenix, Royal Giant</v>
      </c>
      <c r="AG1559" s="5" t="str">
        <f aca="false">IF(AD1559&lt;AE1559,AE1559,AD1559)</f>
        <v>Barbarian Barrel, Executioner, Goblin Cage, Golden Knight, Golem, Lightning, Phoenix, Tornado</v>
      </c>
      <c r="AH1559" s="5" t="str">
        <f aca="false">IF(AD1559=AF1559,AA1559,IF(AA1559="Win","Loss",IF(AA1559="Loss","Win","Draw")))</f>
        <v>Win</v>
      </c>
      <c r="AI1559" s="5" t="s">
        <v>123</v>
      </c>
    </row>
    <row r="1560" customFormat="false" ht="15" hidden="false" customHeight="true" outlineLevel="0" collapsed="false">
      <c r="A1560" s="5" t="s">
        <v>3936</v>
      </c>
      <c r="B1560" s="5" t="n">
        <v>2</v>
      </c>
      <c r="C1560" s="5" t="s">
        <v>1045</v>
      </c>
      <c r="D1560" s="5" t="s">
        <v>1046</v>
      </c>
      <c r="E1560" s="5" t="s">
        <v>3937</v>
      </c>
      <c r="F1560" s="5" t="s">
        <v>3938</v>
      </c>
      <c r="G1560" s="5" t="s">
        <v>3941</v>
      </c>
      <c r="H1560" s="5" t="s">
        <v>81</v>
      </c>
      <c r="I1560" s="5" t="s">
        <v>140</v>
      </c>
      <c r="J1560" s="5" t="s">
        <v>141</v>
      </c>
      <c r="K1560" s="5" t="s">
        <v>142</v>
      </c>
      <c r="L1560" s="5" t="s">
        <v>87</v>
      </c>
      <c r="M1560" s="5" t="s">
        <v>111</v>
      </c>
      <c r="N1560" s="5" t="s">
        <v>143</v>
      </c>
      <c r="O1560" s="5" t="s">
        <v>120</v>
      </c>
      <c r="P1560" s="5" t="s">
        <v>144</v>
      </c>
      <c r="Q1560" s="5" t="s">
        <v>144</v>
      </c>
      <c r="R1560" s="5" t="s">
        <v>108</v>
      </c>
      <c r="S1560" s="5" t="s">
        <v>128</v>
      </c>
      <c r="T1560" s="5" t="s">
        <v>93</v>
      </c>
      <c r="U1560" s="5" t="s">
        <v>166</v>
      </c>
      <c r="V1560" s="5" t="s">
        <v>167</v>
      </c>
      <c r="W1560" s="5" t="s">
        <v>334</v>
      </c>
      <c r="X1560" s="5" t="s">
        <v>97</v>
      </c>
      <c r="Y1560" s="5" t="n">
        <v>1</v>
      </c>
      <c r="Z1560" s="5" t="n">
        <v>0</v>
      </c>
      <c r="AA1560" s="5" t="str">
        <f aca="false">IF(Y1560&gt;Z1560,"Win",IF(Y1560&lt;Z1560,"Loss","Draw"))</f>
        <v>Win</v>
      </c>
      <c r="AB1560" s="5" t="s">
        <v>98</v>
      </c>
      <c r="AC1560" s="5" t="s">
        <v>99</v>
      </c>
      <c r="AD1560" s="5" t="s">
        <v>150</v>
      </c>
      <c r="AE1560" s="5" t="s">
        <v>3942</v>
      </c>
      <c r="AF1560" s="5" t="str">
        <f aca="false">IF(AD1560&lt;AE1560,AD1560,AE1560)</f>
        <v>Archer Queen, Electro Spirit, Knight, Rocket, Skeletons, Tesla, The Log, X-Bow</v>
      </c>
      <c r="AG1560" s="5" t="str">
        <f aca="false">IF(AD1560&lt;AE1560,AE1560,AD1560)</f>
        <v>Berserker, Fire Spirit, Goblin Barrel, Ice Spirit, Magic Archer, Royal Delivery, Tesla, Wall Breakers</v>
      </c>
      <c r="AH1560" s="5" t="str">
        <f aca="false">IF(AD1560=AF1560,AA1560,IF(AA1560="Win","Loss",IF(AA1560="Loss","Win","Draw")))</f>
        <v>Loss</v>
      </c>
      <c r="AI1560" s="5" t="s">
        <v>123</v>
      </c>
    </row>
    <row r="1561" customFormat="false" ht="16.5" hidden="false" customHeight="true" outlineLevel="0" collapsed="false">
      <c r="A1561" s="5" t="s">
        <v>3943</v>
      </c>
      <c r="B1561" s="5" t="n">
        <v>1</v>
      </c>
      <c r="C1561" s="5" t="s">
        <v>1045</v>
      </c>
      <c r="D1561" s="5" t="s">
        <v>1046</v>
      </c>
      <c r="E1561" s="5" t="s">
        <v>2547</v>
      </c>
      <c r="F1561" s="5" t="s">
        <v>2548</v>
      </c>
      <c r="G1561" s="5" t="s">
        <v>3944</v>
      </c>
      <c r="H1561" s="5" t="s">
        <v>372</v>
      </c>
      <c r="I1561" s="5" t="s">
        <v>132</v>
      </c>
      <c r="J1561" s="5" t="s">
        <v>91</v>
      </c>
      <c r="K1561" s="5" t="s">
        <v>200</v>
      </c>
      <c r="L1561" s="5" t="s">
        <v>93</v>
      </c>
      <c r="M1561" s="5" t="s">
        <v>90</v>
      </c>
      <c r="N1561" s="5" t="s">
        <v>365</v>
      </c>
      <c r="O1561" s="5" t="s">
        <v>94</v>
      </c>
      <c r="P1561" s="5" t="s">
        <v>174</v>
      </c>
      <c r="Q1561" s="5" t="s">
        <v>140</v>
      </c>
      <c r="R1561" s="5" t="s">
        <v>141</v>
      </c>
      <c r="S1561" s="5" t="s">
        <v>142</v>
      </c>
      <c r="T1561" s="5" t="s">
        <v>111</v>
      </c>
      <c r="U1561" s="5" t="s">
        <v>143</v>
      </c>
      <c r="V1561" s="5" t="s">
        <v>120</v>
      </c>
      <c r="W1561" s="5" t="s">
        <v>144</v>
      </c>
      <c r="X1561" s="5" t="s">
        <v>109</v>
      </c>
      <c r="Y1561" s="5" t="n">
        <v>1</v>
      </c>
      <c r="Z1561" s="5" t="n">
        <v>0</v>
      </c>
      <c r="AA1561" s="5" t="str">
        <f aca="false">IF(Y1561&gt;Z1561,"Win",IF(Y1561&lt;Z1561,"Loss","Draw"))</f>
        <v>Win</v>
      </c>
      <c r="AB1561" s="5" t="s">
        <v>98</v>
      </c>
      <c r="AC1561" s="5" t="s">
        <v>99</v>
      </c>
      <c r="AD1561" s="5" t="s">
        <v>488</v>
      </c>
      <c r="AE1561" s="5" t="s">
        <v>649</v>
      </c>
      <c r="AF1561" s="5" t="str">
        <f aca="false">IF(AD1561&lt;AE1561,AD1561,AE1561)</f>
        <v>Barbarian Barrel, Electro Spirit, Fireball, Goblin Cage, Heal Spirit, Lumberjack, Phoenix, Royal Giant</v>
      </c>
      <c r="AG1561" s="5" t="str">
        <f aca="false">IF(AD1561&lt;AE1561,AE1561,AD1561)</f>
        <v>Fire Spirit, Goblin Barrel, Ice Spirit, Magic Archer, Ronin, Royal Delivery, Tesla, Wall Breakers</v>
      </c>
      <c r="AH1561" s="5" t="str">
        <f aca="false">IF(AD1561=AF1561,AA1561,IF(AA1561="Win","Loss",IF(AA1561="Loss","Win","Draw")))</f>
        <v>Win</v>
      </c>
      <c r="AI1561" s="5" t="s">
        <v>123</v>
      </c>
    </row>
    <row r="1562" customFormat="false" ht="16.5" hidden="false" customHeight="true" outlineLevel="0" collapsed="false">
      <c r="A1562" s="5" t="s">
        <v>3943</v>
      </c>
      <c r="B1562" s="5" t="n">
        <v>2</v>
      </c>
      <c r="C1562" s="5" t="s">
        <v>1045</v>
      </c>
      <c r="D1562" s="5" t="s">
        <v>1046</v>
      </c>
      <c r="E1562" s="5" t="s">
        <v>2547</v>
      </c>
      <c r="F1562" s="5" t="s">
        <v>2548</v>
      </c>
      <c r="G1562" s="5" t="s">
        <v>3945</v>
      </c>
      <c r="H1562" s="5" t="s">
        <v>372</v>
      </c>
      <c r="I1562" s="5" t="s">
        <v>375</v>
      </c>
      <c r="J1562" s="5" t="s">
        <v>145</v>
      </c>
      <c r="K1562" s="5" t="s">
        <v>135</v>
      </c>
      <c r="L1562" s="5" t="s">
        <v>226</v>
      </c>
      <c r="M1562" s="5" t="s">
        <v>109</v>
      </c>
      <c r="N1562" s="5" t="s">
        <v>87</v>
      </c>
      <c r="O1562" s="5" t="s">
        <v>113</v>
      </c>
      <c r="P1562" s="5" t="s">
        <v>336</v>
      </c>
      <c r="Q1562" s="5" t="s">
        <v>168</v>
      </c>
      <c r="R1562" s="5" t="s">
        <v>181</v>
      </c>
      <c r="S1562" s="5" t="s">
        <v>82</v>
      </c>
      <c r="T1562" s="5" t="s">
        <v>87</v>
      </c>
      <c r="U1562" s="5" t="s">
        <v>94</v>
      </c>
      <c r="V1562" s="5" t="s">
        <v>89</v>
      </c>
      <c r="W1562" s="5" t="s">
        <v>91</v>
      </c>
      <c r="X1562" s="5" t="s">
        <v>93</v>
      </c>
      <c r="Y1562" s="5" t="n">
        <v>1</v>
      </c>
      <c r="Z1562" s="5" t="n">
        <v>0</v>
      </c>
      <c r="AA1562" s="5" t="str">
        <f aca="false">IF(Y1562&gt;Z1562,"Win",IF(Y1562&lt;Z1562,"Loss","Draw"))</f>
        <v>Win</v>
      </c>
      <c r="AB1562" s="5" t="s">
        <v>98</v>
      </c>
      <c r="AC1562" s="5" t="s">
        <v>99</v>
      </c>
      <c r="AD1562" s="5" t="s">
        <v>562</v>
      </c>
      <c r="AE1562" s="5" t="s">
        <v>3946</v>
      </c>
      <c r="AF1562" s="5" t="str">
        <f aca="false">IF(AD1562&lt;AE1562,AD1562,AE1562)</f>
        <v>Archers, Barbarian Barrel, Berserker, Electro Spirit, Fireball, Goblin Hut, Monk, Royal Hogs</v>
      </c>
      <c r="AG1562" s="5" t="str">
        <f aca="false">IF(AD1562&lt;AE1562,AE1562,AD1562)</f>
        <v>Balloon, Berserker, Bomb Tower, Executioner, Miner, Ronin, Tornado, Zap</v>
      </c>
      <c r="AH1562" s="5" t="str">
        <f aca="false">IF(AD1562=AF1562,AA1562,IF(AA1562="Win","Loss",IF(AA1562="Loss","Win","Draw")))</f>
        <v>Loss</v>
      </c>
      <c r="AI1562" s="5" t="s">
        <v>123</v>
      </c>
    </row>
    <row r="1563" customFormat="false" ht="15" hidden="false" customHeight="true" outlineLevel="0" collapsed="false">
      <c r="A1563" s="5" t="s">
        <v>3947</v>
      </c>
      <c r="B1563" s="5" t="n">
        <v>1</v>
      </c>
      <c r="C1563" s="5" t="s">
        <v>1045</v>
      </c>
      <c r="D1563" s="5" t="s">
        <v>1046</v>
      </c>
      <c r="E1563" s="5" t="s">
        <v>3251</v>
      </c>
      <c r="F1563" s="5" t="s">
        <v>3252</v>
      </c>
      <c r="G1563" s="5" t="s">
        <v>3948</v>
      </c>
      <c r="H1563" s="5" t="s">
        <v>372</v>
      </c>
      <c r="I1563" s="5" t="s">
        <v>82</v>
      </c>
      <c r="J1563" s="5" t="s">
        <v>91</v>
      </c>
      <c r="K1563" s="5" t="s">
        <v>144</v>
      </c>
      <c r="L1563" s="5" t="s">
        <v>85</v>
      </c>
      <c r="M1563" s="5" t="s">
        <v>109</v>
      </c>
      <c r="N1563" s="5" t="s">
        <v>87</v>
      </c>
      <c r="O1563" s="5" t="s">
        <v>88</v>
      </c>
      <c r="P1563" s="5" t="s">
        <v>143</v>
      </c>
      <c r="Q1563" s="5" t="s">
        <v>142</v>
      </c>
      <c r="R1563" s="5" t="s">
        <v>141</v>
      </c>
      <c r="S1563" s="5" t="s">
        <v>140</v>
      </c>
      <c r="T1563" s="5" t="s">
        <v>87</v>
      </c>
      <c r="U1563" s="5" t="s">
        <v>111</v>
      </c>
      <c r="V1563" s="5" t="s">
        <v>143</v>
      </c>
      <c r="W1563" s="5" t="s">
        <v>120</v>
      </c>
      <c r="X1563" s="5" t="s">
        <v>144</v>
      </c>
      <c r="Y1563" s="5" t="n">
        <v>1</v>
      </c>
      <c r="Z1563" s="5" t="n">
        <v>0</v>
      </c>
      <c r="AA1563" s="5" t="str">
        <f aca="false">IF(Y1563&gt;Z1563,"Win",IF(Y1563&lt;Z1563,"Loss","Draw"))</f>
        <v>Win</v>
      </c>
      <c r="AB1563" s="5" t="s">
        <v>98</v>
      </c>
      <c r="AC1563" s="5" t="s">
        <v>99</v>
      </c>
      <c r="AD1563" s="5" t="s">
        <v>679</v>
      </c>
      <c r="AE1563" s="5" t="s">
        <v>150</v>
      </c>
      <c r="AF1563" s="5" t="str">
        <f aca="false">IF(AD1563&lt;AE1563,AD1563,AE1563)</f>
        <v>Archers, Barbarian Barrel, Berserker, Graveyard, Ice Spirit, Poison, Ronin, Tesla</v>
      </c>
      <c r="AG1563" s="5" t="str">
        <f aca="false">IF(AD1563&lt;AE1563,AE1563,AD1563)</f>
        <v>Berserker, Fire Spirit, Goblin Barrel, Ice Spirit, Magic Archer, Royal Delivery, Tesla, Wall Breakers</v>
      </c>
      <c r="AH1563" s="5" t="str">
        <f aca="false">IF(AD1563=AF1563,AA1563,IF(AA1563="Win","Loss",IF(AA1563="Loss","Win","Draw")))</f>
        <v>Win</v>
      </c>
      <c r="AI1563" s="5" t="s">
        <v>123</v>
      </c>
    </row>
    <row r="1564" customFormat="false" ht="15" hidden="false" customHeight="true" outlineLevel="0" collapsed="false">
      <c r="A1564" s="5" t="s">
        <v>3947</v>
      </c>
      <c r="B1564" s="5" t="n">
        <v>2</v>
      </c>
      <c r="C1564" s="5" t="s">
        <v>1045</v>
      </c>
      <c r="D1564" s="5" t="s">
        <v>1046</v>
      </c>
      <c r="E1564" s="5" t="s">
        <v>3251</v>
      </c>
      <c r="F1564" s="5" t="s">
        <v>3252</v>
      </c>
      <c r="G1564" s="5" t="s">
        <v>3949</v>
      </c>
      <c r="H1564" s="5" t="s">
        <v>81</v>
      </c>
      <c r="I1564" s="5" t="s">
        <v>168</v>
      </c>
      <c r="J1564" s="5" t="s">
        <v>83</v>
      </c>
      <c r="K1564" s="5" t="s">
        <v>169</v>
      </c>
      <c r="L1564" s="5" t="s">
        <v>154</v>
      </c>
      <c r="M1564" s="5" t="s">
        <v>97</v>
      </c>
      <c r="N1564" s="5" t="s">
        <v>93</v>
      </c>
      <c r="O1564" s="5" t="s">
        <v>167</v>
      </c>
      <c r="P1564" s="5" t="s">
        <v>170</v>
      </c>
      <c r="Q1564" s="5" t="s">
        <v>210</v>
      </c>
      <c r="R1564" s="5" t="s">
        <v>199</v>
      </c>
      <c r="S1564" s="5" t="s">
        <v>213</v>
      </c>
      <c r="T1564" s="5" t="s">
        <v>231</v>
      </c>
      <c r="U1564" s="5" t="s">
        <v>146</v>
      </c>
      <c r="V1564" s="5" t="s">
        <v>94</v>
      </c>
      <c r="W1564" s="5" t="s">
        <v>95</v>
      </c>
      <c r="X1564" s="5" t="s">
        <v>227</v>
      </c>
      <c r="Y1564" s="5" t="n">
        <v>1</v>
      </c>
      <c r="Z1564" s="5" t="n">
        <v>0</v>
      </c>
      <c r="AA1564" s="5" t="str">
        <f aca="false">IF(Y1564&gt;Z1564,"Win",IF(Y1564&lt;Z1564,"Loss","Draw"))</f>
        <v>Win</v>
      </c>
      <c r="AB1564" s="5" t="s">
        <v>98</v>
      </c>
      <c r="AC1564" s="5" t="s">
        <v>99</v>
      </c>
      <c r="AD1564" s="5" t="s">
        <v>172</v>
      </c>
      <c r="AE1564" s="5" t="s">
        <v>3950</v>
      </c>
      <c r="AF1564" s="5" t="str">
        <f aca="false">IF(AD1564&lt;AE1564,AD1564,AE1564)</f>
        <v>Baby Dragon, Cannon, Dark Prince, Electro Spirit, Lightning, Royal Hogs, Skeletons, The Log</v>
      </c>
      <c r="AG1564" s="5" t="str">
        <f aca="false">IF(AD1564&lt;AE1564,AE1564,AD1564)</f>
        <v>Bowler, Fireball, Fisherman, Golden Knight, Mega Knight, Mother Witch, Ram Rider, Skeleton Dragons</v>
      </c>
      <c r="AH1564" s="5" t="str">
        <f aca="false">IF(AD1564=AF1564,AA1564,IF(AA1564="Win","Loss",IF(AA1564="Loss","Win","Draw")))</f>
        <v>Win</v>
      </c>
      <c r="AI1564" s="5" t="s">
        <v>123</v>
      </c>
    </row>
    <row r="1565" customFormat="false" ht="16.5" hidden="false" customHeight="true" outlineLevel="0" collapsed="false">
      <c r="A1565" s="5" t="s">
        <v>3951</v>
      </c>
      <c r="B1565" s="5" t="n">
        <v>1</v>
      </c>
      <c r="C1565" s="5" t="s">
        <v>1045</v>
      </c>
      <c r="D1565" s="5" t="s">
        <v>1046</v>
      </c>
      <c r="E1565" s="6" t="s">
        <v>3952</v>
      </c>
      <c r="F1565" s="5" t="s">
        <v>3953</v>
      </c>
      <c r="G1565" s="5" t="s">
        <v>3954</v>
      </c>
      <c r="H1565" s="5" t="s">
        <v>372</v>
      </c>
      <c r="I1565" s="5" t="s">
        <v>210</v>
      </c>
      <c r="J1565" s="5" t="s">
        <v>199</v>
      </c>
      <c r="K1565" s="5" t="s">
        <v>239</v>
      </c>
      <c r="L1565" s="5" t="s">
        <v>202</v>
      </c>
      <c r="M1565" s="5" t="s">
        <v>227</v>
      </c>
      <c r="N1565" s="5" t="s">
        <v>112</v>
      </c>
      <c r="O1565" s="5" t="s">
        <v>109</v>
      </c>
      <c r="P1565" s="5" t="s">
        <v>240</v>
      </c>
      <c r="Q1565" s="5" t="s">
        <v>142</v>
      </c>
      <c r="R1565" s="5" t="s">
        <v>141</v>
      </c>
      <c r="S1565" s="5" t="s">
        <v>140</v>
      </c>
      <c r="T1565" s="5" t="s">
        <v>111</v>
      </c>
      <c r="U1565" s="5" t="s">
        <v>120</v>
      </c>
      <c r="V1565" s="5" t="s">
        <v>144</v>
      </c>
      <c r="W1565" s="5" t="s">
        <v>143</v>
      </c>
      <c r="X1565" s="5" t="s">
        <v>87</v>
      </c>
      <c r="Y1565" s="5" t="n">
        <v>1</v>
      </c>
      <c r="Z1565" s="5" t="n">
        <v>0</v>
      </c>
      <c r="AA1565" s="5" t="str">
        <f aca="false">IF(Y1565&gt;Z1565,"Win",IF(Y1565&lt;Z1565,"Loss","Draw"))</f>
        <v>Win</v>
      </c>
      <c r="AB1565" s="5" t="s">
        <v>98</v>
      </c>
      <c r="AC1565" s="5" t="s">
        <v>99</v>
      </c>
      <c r="AD1565" s="5" t="s">
        <v>242</v>
      </c>
      <c r="AE1565" s="5" t="s">
        <v>150</v>
      </c>
      <c r="AF1565" s="5" t="str">
        <f aca="false">IF(AD1565&lt;AE1565,AD1565,AE1565)</f>
        <v>Arrows, Bandit, Battle Ram, Golden Knight, Mega Knight, Mother Witch, Ronin, Zappies</v>
      </c>
      <c r="AG1565" s="5" t="str">
        <f aca="false">IF(AD1565&lt;AE1565,AE1565,AD1565)</f>
        <v>Berserker, Fire Spirit, Goblin Barrel, Ice Spirit, Magic Archer, Royal Delivery, Tesla, Wall Breakers</v>
      </c>
      <c r="AH1565" s="5" t="str">
        <f aca="false">IF(AD1565=AF1565,AA1565,IF(AA1565="Win","Loss",IF(AA1565="Loss","Win","Draw")))</f>
        <v>Win</v>
      </c>
      <c r="AI1565" s="5" t="s">
        <v>123</v>
      </c>
    </row>
    <row r="1566" customFormat="false" ht="16.5" hidden="false" customHeight="true" outlineLevel="0" collapsed="false">
      <c r="A1566" s="5" t="s">
        <v>3951</v>
      </c>
      <c r="B1566" s="5" t="n">
        <v>2</v>
      </c>
      <c r="C1566" s="5" t="s">
        <v>1045</v>
      </c>
      <c r="D1566" s="5" t="s">
        <v>1046</v>
      </c>
      <c r="E1566" s="6" t="s">
        <v>3952</v>
      </c>
      <c r="F1566" s="5" t="s">
        <v>3953</v>
      </c>
      <c r="G1566" s="5" t="s">
        <v>3955</v>
      </c>
      <c r="H1566" s="5" t="s">
        <v>372</v>
      </c>
      <c r="I1566" s="5" t="s">
        <v>140</v>
      </c>
      <c r="J1566" s="5" t="s">
        <v>141</v>
      </c>
      <c r="K1566" s="5" t="s">
        <v>225</v>
      </c>
      <c r="L1566" s="5" t="s">
        <v>226</v>
      </c>
      <c r="M1566" s="5" t="s">
        <v>87</v>
      </c>
      <c r="N1566" s="5" t="s">
        <v>111</v>
      </c>
      <c r="O1566" s="5" t="s">
        <v>120</v>
      </c>
      <c r="P1566" s="5" t="s">
        <v>113</v>
      </c>
      <c r="Q1566" s="5" t="s">
        <v>116</v>
      </c>
      <c r="R1566" s="5" t="s">
        <v>115</v>
      </c>
      <c r="S1566" s="5" t="s">
        <v>114</v>
      </c>
      <c r="T1566" s="5" t="s">
        <v>118</v>
      </c>
      <c r="U1566" s="5" t="s">
        <v>91</v>
      </c>
      <c r="V1566" s="5" t="s">
        <v>94</v>
      </c>
      <c r="W1566" s="5" t="s">
        <v>83</v>
      </c>
      <c r="X1566" s="5" t="s">
        <v>227</v>
      </c>
      <c r="Y1566" s="5" t="n">
        <v>1</v>
      </c>
      <c r="Z1566" s="5" t="n">
        <v>0</v>
      </c>
      <c r="AA1566" s="5" t="str">
        <f aca="false">IF(Y1566&gt;Z1566,"Win",IF(Y1566&lt;Z1566,"Loss","Draw"))</f>
        <v>Win</v>
      </c>
      <c r="AB1566" s="5" t="s">
        <v>98</v>
      </c>
      <c r="AC1566" s="5" t="s">
        <v>99</v>
      </c>
      <c r="AD1566" s="5" t="s">
        <v>228</v>
      </c>
      <c r="AE1566" s="5" t="s">
        <v>3956</v>
      </c>
      <c r="AF1566" s="5" t="str">
        <f aca="false">IF(AD1566&lt;AE1566,AD1566,AE1566)</f>
        <v>Barbarian Barrel, Dark Prince, Fireball, Goblins, Mortar, Mother Witch, Rascals, Skeleton Barrel</v>
      </c>
      <c r="AG1566" s="5" t="str">
        <f aca="false">IF(AD1566&lt;AE1566,AE1566,AD1566)</f>
        <v>Bats, Berserker, Bomb Tower, Fire Spirit, Magic Archer, Miner, Royal Delivery, Wall Breakers</v>
      </c>
      <c r="AH1566" s="5" t="str">
        <f aca="false">IF(AD1566=AF1566,AA1566,IF(AA1566="Win","Loss",IF(AA1566="Loss","Win","Draw")))</f>
        <v>Loss</v>
      </c>
      <c r="AI1566" s="5" t="s">
        <v>123</v>
      </c>
    </row>
    <row r="1567" customFormat="false" ht="15" hidden="false" customHeight="true" outlineLevel="0" collapsed="false">
      <c r="A1567" s="5" t="s">
        <v>3957</v>
      </c>
      <c r="B1567" s="5" t="n">
        <v>1</v>
      </c>
      <c r="C1567" s="5" t="s">
        <v>1045</v>
      </c>
      <c r="D1567" s="5" t="s">
        <v>1046</v>
      </c>
      <c r="E1567" s="5" t="s">
        <v>890</v>
      </c>
      <c r="F1567" s="5" t="s">
        <v>891</v>
      </c>
      <c r="G1567" s="5" t="s">
        <v>1047</v>
      </c>
      <c r="H1567" s="5" t="s">
        <v>251</v>
      </c>
      <c r="I1567" s="5" t="s">
        <v>142</v>
      </c>
      <c r="J1567" s="5" t="s">
        <v>141</v>
      </c>
      <c r="K1567" s="5" t="s">
        <v>140</v>
      </c>
      <c r="L1567" s="5" t="s">
        <v>111</v>
      </c>
      <c r="M1567" s="5" t="s">
        <v>120</v>
      </c>
      <c r="N1567" s="5" t="s">
        <v>144</v>
      </c>
      <c r="O1567" s="5" t="s">
        <v>143</v>
      </c>
      <c r="P1567" s="5" t="s">
        <v>87</v>
      </c>
      <c r="Q1567" s="5" t="s">
        <v>132</v>
      </c>
      <c r="R1567" s="5" t="s">
        <v>91</v>
      </c>
      <c r="S1567" s="5" t="s">
        <v>200</v>
      </c>
      <c r="T1567" s="5" t="s">
        <v>90</v>
      </c>
      <c r="U1567" s="5" t="s">
        <v>93</v>
      </c>
      <c r="V1567" s="5" t="s">
        <v>174</v>
      </c>
      <c r="W1567" s="5" t="s">
        <v>94</v>
      </c>
      <c r="X1567" s="5" t="s">
        <v>365</v>
      </c>
      <c r="Y1567" s="5" t="n">
        <v>0</v>
      </c>
      <c r="Z1567" s="5" t="n">
        <v>1</v>
      </c>
      <c r="AA1567" s="5" t="str">
        <f aca="false">IF(Y1567&gt;Z1567,"Win",IF(Y1567&lt;Z1567,"Loss","Draw"))</f>
        <v>Loss</v>
      </c>
      <c r="AB1567" s="5" t="s">
        <v>98</v>
      </c>
      <c r="AC1567" s="5" t="s">
        <v>99</v>
      </c>
      <c r="AD1567" s="5" t="s">
        <v>150</v>
      </c>
      <c r="AE1567" s="5" t="s">
        <v>488</v>
      </c>
      <c r="AF1567" s="5" t="str">
        <f aca="false">IF(AD1567&lt;AE1567,AD1567,AE1567)</f>
        <v>Barbarian Barrel, Electro Spirit, Fireball, Goblin Cage, Heal Spirit, Lumberjack, Phoenix, Royal Giant</v>
      </c>
      <c r="AG1567" s="5" t="str">
        <f aca="false">IF(AD1567&lt;AE1567,AE1567,AD1567)</f>
        <v>Berserker, Fire Spirit, Goblin Barrel, Ice Spirit, Magic Archer, Royal Delivery, Tesla, Wall Breakers</v>
      </c>
      <c r="AH1567" s="5" t="str">
        <f aca="false">IF(AD1567=AF1567,AA1567,IF(AA1567="Win","Loss",IF(AA1567="Loss","Win","Draw")))</f>
        <v>Win</v>
      </c>
      <c r="AI1567" s="5" t="s">
        <v>123</v>
      </c>
    </row>
    <row r="1568" customFormat="false" ht="15" hidden="false" customHeight="true" outlineLevel="0" collapsed="false">
      <c r="A1568" s="5" t="s">
        <v>3957</v>
      </c>
      <c r="B1568" s="5" t="n">
        <v>2</v>
      </c>
      <c r="C1568" s="5" t="s">
        <v>1045</v>
      </c>
      <c r="D1568" s="5" t="s">
        <v>1046</v>
      </c>
      <c r="E1568" s="5" t="s">
        <v>890</v>
      </c>
      <c r="F1568" s="5" t="s">
        <v>891</v>
      </c>
      <c r="G1568" s="5" t="s">
        <v>1048</v>
      </c>
      <c r="H1568" s="5" t="s">
        <v>251</v>
      </c>
      <c r="I1568" s="5" t="s">
        <v>84</v>
      </c>
      <c r="J1568" s="5" t="s">
        <v>128</v>
      </c>
      <c r="K1568" s="5" t="s">
        <v>170</v>
      </c>
      <c r="L1568" s="5" t="s">
        <v>107</v>
      </c>
      <c r="M1568" s="5" t="s">
        <v>88</v>
      </c>
      <c r="N1568" s="5" t="s">
        <v>130</v>
      </c>
      <c r="O1568" s="5" t="s">
        <v>93</v>
      </c>
      <c r="P1568" s="5" t="s">
        <v>97</v>
      </c>
      <c r="Q1568" s="5" t="s">
        <v>271</v>
      </c>
      <c r="R1568" s="5" t="s">
        <v>232</v>
      </c>
      <c r="S1568" s="5" t="s">
        <v>144</v>
      </c>
      <c r="T1568" s="5" t="s">
        <v>182</v>
      </c>
      <c r="U1568" s="5" t="s">
        <v>183</v>
      </c>
      <c r="V1568" s="5" t="s">
        <v>143</v>
      </c>
      <c r="W1568" s="5" t="s">
        <v>120</v>
      </c>
      <c r="X1568" s="5" t="s">
        <v>87</v>
      </c>
      <c r="Y1568" s="5" t="n">
        <v>0</v>
      </c>
      <c r="Z1568" s="5" t="n">
        <v>1</v>
      </c>
      <c r="AA1568" s="5" t="str">
        <f aca="false">IF(Y1568&gt;Z1568,"Win",IF(Y1568&lt;Z1568,"Loss","Draw"))</f>
        <v>Loss</v>
      </c>
      <c r="AB1568" s="5" t="s">
        <v>98</v>
      </c>
      <c r="AC1568" s="5" t="s">
        <v>99</v>
      </c>
      <c r="AD1568" s="5" t="s">
        <v>1050</v>
      </c>
      <c r="AE1568" s="5" t="s">
        <v>1049</v>
      </c>
      <c r="AF1568" s="5" t="str">
        <f aca="false">IF(AD1568&lt;AE1568,AD1568,AE1568)</f>
        <v>Berserker, Earthquake, Firecracker, Hog Rider, Ice Spirit, Mighty Miner, Royal Delivery, Tesla</v>
      </c>
      <c r="AG1568" s="5" t="str">
        <f aca="false">IF(AD1568&lt;AE1568,AE1568,AD1568)</f>
        <v>Bomber, Cannon, Electro Spirit, Giant Snowball, Goblin Drill, Knight, Poison, Skeletons</v>
      </c>
      <c r="AH1568" s="5" t="str">
        <f aca="false">IF(AD1568=AF1568,AA1568,IF(AA1568="Win","Loss",IF(AA1568="Loss","Win","Draw")))</f>
        <v>Win</v>
      </c>
      <c r="AI1568" s="5" t="s">
        <v>123</v>
      </c>
    </row>
    <row r="1569" customFormat="false" ht="16.5" hidden="false" customHeight="true" outlineLevel="0" collapsed="false">
      <c r="A1569" s="5" t="s">
        <v>3958</v>
      </c>
      <c r="B1569" s="5" t="n">
        <v>1</v>
      </c>
      <c r="C1569" s="5" t="s">
        <v>1045</v>
      </c>
      <c r="D1569" s="5" t="s">
        <v>1046</v>
      </c>
      <c r="E1569" s="6" t="s">
        <v>3959</v>
      </c>
      <c r="F1569" s="5" t="s">
        <v>3960</v>
      </c>
      <c r="G1569" s="5" t="s">
        <v>3961</v>
      </c>
      <c r="H1569" s="5" t="s">
        <v>372</v>
      </c>
      <c r="I1569" s="5" t="s">
        <v>168</v>
      </c>
      <c r="J1569" s="5" t="s">
        <v>141</v>
      </c>
      <c r="K1569" s="5" t="s">
        <v>144</v>
      </c>
      <c r="L1569" s="5" t="s">
        <v>109</v>
      </c>
      <c r="M1569" s="5" t="s">
        <v>154</v>
      </c>
      <c r="N1569" s="5" t="s">
        <v>97</v>
      </c>
      <c r="O1569" s="5" t="s">
        <v>93</v>
      </c>
      <c r="P1569" s="5" t="s">
        <v>91</v>
      </c>
      <c r="Q1569" s="5" t="s">
        <v>375</v>
      </c>
      <c r="R1569" s="5" t="s">
        <v>175</v>
      </c>
      <c r="S1569" s="5" t="s">
        <v>84</v>
      </c>
      <c r="T1569" s="5" t="s">
        <v>182</v>
      </c>
      <c r="U1569" s="5" t="s">
        <v>96</v>
      </c>
      <c r="V1569" s="5" t="s">
        <v>110</v>
      </c>
      <c r="W1569" s="5" t="s">
        <v>420</v>
      </c>
      <c r="X1569" s="5" t="s">
        <v>174</v>
      </c>
      <c r="Y1569" s="5" t="n">
        <v>1</v>
      </c>
      <c r="Z1569" s="5" t="n">
        <v>0</v>
      </c>
      <c r="AA1569" s="5" t="str">
        <f aca="false">IF(Y1569&gt;Z1569,"Win",IF(Y1569&lt;Z1569,"Loss","Draw"))</f>
        <v>Win</v>
      </c>
      <c r="AB1569" s="5" t="s">
        <v>98</v>
      </c>
      <c r="AC1569" s="5" t="s">
        <v>99</v>
      </c>
      <c r="AD1569" s="5" t="s">
        <v>223</v>
      </c>
      <c r="AE1569" s="5" t="s">
        <v>3962</v>
      </c>
      <c r="AF1569" s="5" t="str">
        <f aca="false">IF(AD1569&lt;AE1569,AD1569,AE1569)</f>
        <v>Barbarian Barrel, Electro Spirit, Lightning, Magic Archer, Ronin, Royal Hogs, Skeletons, Tesla</v>
      </c>
      <c r="AG1569" s="5" t="str">
        <f aca="false">IF(AD1569&lt;AE1569,AE1569,AD1569)</f>
        <v>Boss Bandit, Executioner, Freeze, Giant Snowball, Guards, Heal Spirit, Hog Rider, Hunter</v>
      </c>
      <c r="AH1569" s="5" t="str">
        <f aca="false">IF(AD1569=AF1569,AA1569,IF(AA1569="Win","Loss",IF(AA1569="Loss","Win","Draw")))</f>
        <v>Win</v>
      </c>
      <c r="AI1569" s="5" t="s">
        <v>123</v>
      </c>
    </row>
    <row r="1570" customFormat="false" ht="16.5" hidden="false" customHeight="true" outlineLevel="0" collapsed="false">
      <c r="A1570" s="5" t="s">
        <v>3958</v>
      </c>
      <c r="B1570" s="5" t="n">
        <v>2</v>
      </c>
      <c r="C1570" s="5" t="s">
        <v>1045</v>
      </c>
      <c r="D1570" s="5" t="s">
        <v>1046</v>
      </c>
      <c r="E1570" s="6" t="s">
        <v>3959</v>
      </c>
      <c r="F1570" s="5" t="s">
        <v>3960</v>
      </c>
      <c r="G1570" s="5" t="s">
        <v>3963</v>
      </c>
      <c r="H1570" s="5" t="s">
        <v>81</v>
      </c>
      <c r="I1570" s="5" t="s">
        <v>82</v>
      </c>
      <c r="J1570" s="5" t="s">
        <v>83</v>
      </c>
      <c r="K1570" s="5" t="s">
        <v>84</v>
      </c>
      <c r="L1570" s="5" t="s">
        <v>86</v>
      </c>
      <c r="M1570" s="5" t="s">
        <v>88</v>
      </c>
      <c r="N1570" s="5" t="s">
        <v>89</v>
      </c>
      <c r="O1570" s="5" t="s">
        <v>85</v>
      </c>
      <c r="P1570" s="5" t="s">
        <v>87</v>
      </c>
      <c r="Q1570" s="5" t="s">
        <v>168</v>
      </c>
      <c r="R1570" s="5" t="s">
        <v>232</v>
      </c>
      <c r="S1570" s="5" t="s">
        <v>169</v>
      </c>
      <c r="T1570" s="5" t="s">
        <v>154</v>
      </c>
      <c r="U1570" s="5" t="s">
        <v>97</v>
      </c>
      <c r="V1570" s="5" t="s">
        <v>93</v>
      </c>
      <c r="W1570" s="5" t="s">
        <v>167</v>
      </c>
      <c r="X1570" s="5" t="s">
        <v>170</v>
      </c>
      <c r="Y1570" s="5" t="n">
        <v>0</v>
      </c>
      <c r="Z1570" s="5" t="n">
        <v>1</v>
      </c>
      <c r="AA1570" s="5" t="str">
        <f aca="false">IF(Y1570&gt;Z1570,"Win",IF(Y1570&lt;Z1570,"Loss","Draw"))</f>
        <v>Loss</v>
      </c>
      <c r="AB1570" s="5" t="s">
        <v>98</v>
      </c>
      <c r="AC1570" s="5" t="s">
        <v>99</v>
      </c>
      <c r="AD1570" s="5" t="s">
        <v>100</v>
      </c>
      <c r="AE1570" s="5" t="s">
        <v>418</v>
      </c>
      <c r="AF1570" s="5" t="str">
        <f aca="false">IF(AD1570&lt;AE1570,AD1570,AE1570)</f>
        <v>Archers, Berserker, Dark Prince, Giant Snowball, Goblin Demolisher, Goblin Hut, Graveyard, Poison</v>
      </c>
      <c r="AG1570" s="5" t="str">
        <f aca="false">IF(AD1570&lt;AE1570,AE1570,AD1570)</f>
        <v>Baby Dragon, Cannon, Electro Spirit, Lightning, Mighty Miner, Royal Hogs, Skeletons, The Log</v>
      </c>
      <c r="AH1570" s="5" t="str">
        <f aca="false">IF(AD1570=AF1570,AA1570,IF(AA1570="Win","Loss",IF(AA1570="Loss","Win","Draw")))</f>
        <v>Loss</v>
      </c>
      <c r="AI1570" s="5" t="s">
        <v>123</v>
      </c>
    </row>
    <row r="1571" customFormat="false" ht="16.5" hidden="false" customHeight="true" outlineLevel="0" collapsed="false">
      <c r="A1571" s="5" t="s">
        <v>3958</v>
      </c>
      <c r="B1571" s="5" t="n">
        <v>3</v>
      </c>
      <c r="C1571" s="5" t="s">
        <v>1045</v>
      </c>
      <c r="D1571" s="5" t="s">
        <v>1046</v>
      </c>
      <c r="E1571" s="6" t="s">
        <v>3959</v>
      </c>
      <c r="F1571" s="5" t="s">
        <v>3960</v>
      </c>
      <c r="G1571" s="5" t="s">
        <v>3964</v>
      </c>
      <c r="H1571" s="5" t="s">
        <v>81</v>
      </c>
      <c r="I1571" s="5" t="s">
        <v>90</v>
      </c>
      <c r="J1571" s="5" t="s">
        <v>181</v>
      </c>
      <c r="K1571" s="5" t="s">
        <v>149</v>
      </c>
      <c r="L1571" s="5" t="s">
        <v>94</v>
      </c>
      <c r="M1571" s="5" t="s">
        <v>95</v>
      </c>
      <c r="N1571" s="5" t="s">
        <v>167</v>
      </c>
      <c r="O1571" s="5" t="s">
        <v>146</v>
      </c>
      <c r="P1571" s="5" t="s">
        <v>227</v>
      </c>
      <c r="Q1571" s="5" t="s">
        <v>239</v>
      </c>
      <c r="R1571" s="5" t="s">
        <v>199</v>
      </c>
      <c r="S1571" s="5" t="s">
        <v>210</v>
      </c>
      <c r="T1571" s="5" t="s">
        <v>146</v>
      </c>
      <c r="U1571" s="5" t="s">
        <v>109</v>
      </c>
      <c r="V1571" s="5" t="s">
        <v>240</v>
      </c>
      <c r="W1571" s="5" t="s">
        <v>202</v>
      </c>
      <c r="X1571" s="5" t="s">
        <v>112</v>
      </c>
      <c r="Y1571" s="5" t="n">
        <v>0</v>
      </c>
      <c r="Z1571" s="5" t="n">
        <v>1</v>
      </c>
      <c r="AA1571" s="5" t="str">
        <f aca="false">IF(Y1571&gt;Z1571,"Win",IF(Y1571&lt;Z1571,"Loss","Draw"))</f>
        <v>Loss</v>
      </c>
      <c r="AB1571" s="5" t="s">
        <v>98</v>
      </c>
      <c r="AC1571" s="5" t="s">
        <v>99</v>
      </c>
      <c r="AD1571" s="5" t="s">
        <v>229</v>
      </c>
      <c r="AE1571" s="5" t="s">
        <v>721</v>
      </c>
      <c r="AF1571" s="5" t="str">
        <f aca="false">IF(AD1571&lt;AE1571,AD1571,AE1571)</f>
        <v>Arrows, Bandit, Battle Ram, Golden Knight, Mega Knight, Ronin, Skeleton Dragons, Zappies</v>
      </c>
      <c r="AG1571" s="5" t="str">
        <f aca="false">IF(AD1571&lt;AE1571,AE1571,AD1571)</f>
        <v>Fireball, Fisherman, Monk, Mother Witch, Royal Giant, Skeleton Dragons, The Log, Tombstone</v>
      </c>
      <c r="AH1571" s="5" t="str">
        <f aca="false">IF(AD1571=AF1571,AA1571,IF(AA1571="Win","Loss",IF(AA1571="Loss","Win","Draw")))</f>
        <v>Win</v>
      </c>
      <c r="AI1571" s="5" t="s">
        <v>123</v>
      </c>
    </row>
    <row r="1572" customFormat="false" ht="15" hidden="false" customHeight="true" outlineLevel="0" collapsed="false">
      <c r="A1572" s="5" t="s">
        <v>3965</v>
      </c>
      <c r="B1572" s="5" t="n">
        <v>1</v>
      </c>
      <c r="C1572" s="5" t="s">
        <v>1045</v>
      </c>
      <c r="D1572" s="5" t="s">
        <v>1046</v>
      </c>
      <c r="E1572" s="5" t="s">
        <v>1023</v>
      </c>
      <c r="F1572" s="5" t="s">
        <v>1024</v>
      </c>
      <c r="G1572" s="5" t="s">
        <v>3966</v>
      </c>
      <c r="H1572" s="5" t="s">
        <v>372</v>
      </c>
      <c r="I1572" s="5" t="s">
        <v>142</v>
      </c>
      <c r="J1572" s="5" t="s">
        <v>141</v>
      </c>
      <c r="K1572" s="5" t="s">
        <v>140</v>
      </c>
      <c r="L1572" s="5" t="s">
        <v>111</v>
      </c>
      <c r="M1572" s="5" t="s">
        <v>120</v>
      </c>
      <c r="N1572" s="5" t="s">
        <v>144</v>
      </c>
      <c r="O1572" s="5" t="s">
        <v>143</v>
      </c>
      <c r="P1572" s="5" t="s">
        <v>87</v>
      </c>
      <c r="Q1572" s="5" t="s">
        <v>271</v>
      </c>
      <c r="R1572" s="5" t="s">
        <v>232</v>
      </c>
      <c r="S1572" s="5" t="s">
        <v>144</v>
      </c>
      <c r="T1572" s="5" t="s">
        <v>93</v>
      </c>
      <c r="U1572" s="5" t="s">
        <v>97</v>
      </c>
      <c r="V1572" s="5" t="s">
        <v>183</v>
      </c>
      <c r="W1572" s="5" t="s">
        <v>182</v>
      </c>
      <c r="X1572" s="5" t="s">
        <v>167</v>
      </c>
      <c r="Y1572" s="5" t="n">
        <v>1</v>
      </c>
      <c r="Z1572" s="5" t="n">
        <v>0</v>
      </c>
      <c r="AA1572" s="5" t="str">
        <f aca="false">IF(Y1572&gt;Z1572,"Win",IF(Y1572&lt;Z1572,"Loss","Draw"))</f>
        <v>Win</v>
      </c>
      <c r="AB1572" s="5" t="s">
        <v>98</v>
      </c>
      <c r="AC1572" s="5" t="s">
        <v>99</v>
      </c>
      <c r="AD1572" s="5" t="s">
        <v>150</v>
      </c>
      <c r="AE1572" s="5" t="s">
        <v>272</v>
      </c>
      <c r="AF1572" s="5" t="str">
        <f aca="false">IF(AD1572&lt;AE1572,AD1572,AE1572)</f>
        <v>Berserker, Fire Spirit, Goblin Barrel, Ice Spirit, Magic Archer, Royal Delivery, Tesla, Wall Breakers</v>
      </c>
      <c r="AG1572" s="5" t="str">
        <f aca="false">IF(AD1572&lt;AE1572,AE1572,AD1572)</f>
        <v>Earthquake, Electro Spirit, Firecracker, Hog Rider, Mighty Miner, Skeletons, Tesla, The Log</v>
      </c>
      <c r="AH1572" s="5" t="str">
        <f aca="false">IF(AD1572=AF1572,AA1572,IF(AA1572="Win","Loss",IF(AA1572="Loss","Win","Draw")))</f>
        <v>Win</v>
      </c>
      <c r="AI1572" s="5" t="s">
        <v>123</v>
      </c>
    </row>
    <row r="1573" customFormat="false" ht="15" hidden="false" customHeight="true" outlineLevel="0" collapsed="false">
      <c r="A1573" s="5" t="s">
        <v>3965</v>
      </c>
      <c r="B1573" s="5" t="n">
        <v>2</v>
      </c>
      <c r="C1573" s="5" t="s">
        <v>1045</v>
      </c>
      <c r="D1573" s="5" t="s">
        <v>1046</v>
      </c>
      <c r="E1573" s="5" t="s">
        <v>1023</v>
      </c>
      <c r="F1573" s="5" t="s">
        <v>1024</v>
      </c>
      <c r="G1573" s="5" t="s">
        <v>3967</v>
      </c>
      <c r="H1573" s="5" t="s">
        <v>81</v>
      </c>
      <c r="I1573" s="5" t="s">
        <v>114</v>
      </c>
      <c r="J1573" s="5" t="s">
        <v>213</v>
      </c>
      <c r="K1573" s="5" t="s">
        <v>116</v>
      </c>
      <c r="L1573" s="5" t="s">
        <v>176</v>
      </c>
      <c r="M1573" s="5" t="s">
        <v>94</v>
      </c>
      <c r="N1573" s="5" t="s">
        <v>117</v>
      </c>
      <c r="O1573" s="5" t="s">
        <v>118</v>
      </c>
      <c r="P1573" s="5" t="s">
        <v>91</v>
      </c>
      <c r="Q1573" s="5" t="s">
        <v>82</v>
      </c>
      <c r="R1573" s="5" t="s">
        <v>83</v>
      </c>
      <c r="S1573" s="5" t="s">
        <v>84</v>
      </c>
      <c r="T1573" s="5" t="s">
        <v>87</v>
      </c>
      <c r="U1573" s="5" t="s">
        <v>85</v>
      </c>
      <c r="V1573" s="5" t="s">
        <v>88</v>
      </c>
      <c r="W1573" s="5" t="s">
        <v>89</v>
      </c>
      <c r="X1573" s="5" t="s">
        <v>143</v>
      </c>
      <c r="Y1573" s="5" t="n">
        <v>1</v>
      </c>
      <c r="Z1573" s="5" t="n">
        <v>0</v>
      </c>
      <c r="AA1573" s="5" t="str">
        <f aca="false">IF(Y1573&gt;Z1573,"Win",IF(Y1573&lt;Z1573,"Loss","Draw"))</f>
        <v>Win</v>
      </c>
      <c r="AB1573" s="5" t="s">
        <v>98</v>
      </c>
      <c r="AC1573" s="5" t="s">
        <v>99</v>
      </c>
      <c r="AD1573" s="5" t="s">
        <v>578</v>
      </c>
      <c r="AE1573" s="5" t="s">
        <v>3968</v>
      </c>
      <c r="AF1573" s="5" t="str">
        <f aca="false">IF(AD1573&lt;AE1573,AD1573,AE1573)</f>
        <v>Archers, Berserker, Dark Prince, Giant Snowball, Goblin Hut, Graveyard, Ice Spirit, Poison</v>
      </c>
      <c r="AG1573" s="5" t="str">
        <f aca="false">IF(AD1573&lt;AE1573,AE1573,AD1573)</f>
        <v>Barbarian Barrel, Bowler, Dart Goblin, Fireball, Minions, Mortar, Rascals, Skeleton Barrel</v>
      </c>
      <c r="AH1573" s="5" t="str">
        <f aca="false">IF(AD1573=AF1573,AA1573,IF(AA1573="Win","Loss",IF(AA1573="Loss","Win","Draw")))</f>
        <v>Loss</v>
      </c>
      <c r="AI1573" s="5" t="s">
        <v>123</v>
      </c>
    </row>
    <row r="1574" customFormat="false" ht="15" hidden="false" customHeight="true" outlineLevel="0" collapsed="false">
      <c r="A1574" s="5" t="s">
        <v>3969</v>
      </c>
      <c r="B1574" s="5" t="n">
        <v>1</v>
      </c>
      <c r="C1574" s="5" t="s">
        <v>2006</v>
      </c>
      <c r="D1574" s="5" t="s">
        <v>2007</v>
      </c>
      <c r="E1574" s="5" t="s">
        <v>3970</v>
      </c>
      <c r="F1574" s="5" t="s">
        <v>3971</v>
      </c>
      <c r="G1574" s="5" t="s">
        <v>3972</v>
      </c>
      <c r="H1574" s="5" t="s">
        <v>81</v>
      </c>
      <c r="I1574" s="5" t="s">
        <v>375</v>
      </c>
      <c r="J1574" s="5" t="s">
        <v>199</v>
      </c>
      <c r="K1574" s="5" t="s">
        <v>195</v>
      </c>
      <c r="L1574" s="5" t="s">
        <v>202</v>
      </c>
      <c r="M1574" s="5" t="s">
        <v>336</v>
      </c>
      <c r="N1574" s="5" t="s">
        <v>420</v>
      </c>
      <c r="O1574" s="5" t="s">
        <v>85</v>
      </c>
      <c r="P1574" s="5" t="s">
        <v>213</v>
      </c>
      <c r="Q1574" s="5" t="s">
        <v>170</v>
      </c>
      <c r="R1574" s="5" t="s">
        <v>145</v>
      </c>
      <c r="S1574" s="5" t="s">
        <v>225</v>
      </c>
      <c r="T1574" s="5" t="s">
        <v>226</v>
      </c>
      <c r="U1574" s="5" t="s">
        <v>95</v>
      </c>
      <c r="V1574" s="5" t="s">
        <v>120</v>
      </c>
      <c r="W1574" s="5" t="s">
        <v>84</v>
      </c>
      <c r="X1574" s="5" t="s">
        <v>118</v>
      </c>
      <c r="Y1574" s="5" t="n">
        <v>1</v>
      </c>
      <c r="Z1574" s="5" t="n">
        <v>0</v>
      </c>
      <c r="AA1574" s="5" t="str">
        <f aca="false">IF(Y1574&gt;Z1574,"Win",IF(Y1574&lt;Z1574,"Loss","Draw"))</f>
        <v>Win</v>
      </c>
      <c r="AB1574" s="5" t="s">
        <v>98</v>
      </c>
      <c r="AC1574" s="5" t="s">
        <v>99</v>
      </c>
      <c r="AD1574" s="5" t="s">
        <v>422</v>
      </c>
      <c r="AE1574" s="5" t="s">
        <v>3973</v>
      </c>
      <c r="AF1574" s="5" t="str">
        <f aca="false">IF(AD1574&lt;AE1574,AD1574,AE1574)</f>
        <v>Balloon, Bats, Cannon, Fisherman, Giant Snowball, Miner, Rascals, Royal Delivery</v>
      </c>
      <c r="AG1574" s="5" t="str">
        <f aca="false">IF(AD1574&lt;AE1574,AE1574,AD1574)</f>
        <v>Bowler, Executioner, Freeze, Golden Knight, Graveyard, Inferno Dragon, Tornado, Zappies</v>
      </c>
      <c r="AH1574" s="5" t="str">
        <f aca="false">IF(AD1574=AF1574,AA1574,IF(AA1574="Win","Loss",IF(AA1574="Loss","Win","Draw")))</f>
        <v>Loss</v>
      </c>
      <c r="AI1574" s="5" t="s">
        <v>123</v>
      </c>
    </row>
    <row r="1575" customFormat="false" ht="15" hidden="false" customHeight="true" outlineLevel="0" collapsed="false">
      <c r="A1575" s="5" t="s">
        <v>3969</v>
      </c>
      <c r="B1575" s="5" t="n">
        <v>2</v>
      </c>
      <c r="C1575" s="5" t="s">
        <v>2006</v>
      </c>
      <c r="D1575" s="5" t="s">
        <v>2007</v>
      </c>
      <c r="E1575" s="5" t="s">
        <v>3970</v>
      </c>
      <c r="F1575" s="5" t="s">
        <v>3971</v>
      </c>
      <c r="G1575" s="5" t="s">
        <v>825</v>
      </c>
      <c r="H1575" s="5" t="s">
        <v>81</v>
      </c>
      <c r="I1575" s="5" t="s">
        <v>168</v>
      </c>
      <c r="J1575" s="5" t="s">
        <v>232</v>
      </c>
      <c r="K1575" s="5" t="s">
        <v>169</v>
      </c>
      <c r="L1575" s="5" t="s">
        <v>154</v>
      </c>
      <c r="M1575" s="5" t="s">
        <v>167</v>
      </c>
      <c r="N1575" s="5" t="s">
        <v>170</v>
      </c>
      <c r="O1575" s="5" t="s">
        <v>97</v>
      </c>
      <c r="P1575" s="5" t="s">
        <v>93</v>
      </c>
      <c r="Q1575" s="5" t="s">
        <v>142</v>
      </c>
      <c r="R1575" s="5" t="s">
        <v>115</v>
      </c>
      <c r="S1575" s="5" t="s">
        <v>287</v>
      </c>
      <c r="T1575" s="5" t="s">
        <v>111</v>
      </c>
      <c r="U1575" s="5" t="s">
        <v>176</v>
      </c>
      <c r="V1575" s="5" t="s">
        <v>334</v>
      </c>
      <c r="W1575" s="5" t="s">
        <v>143</v>
      </c>
      <c r="X1575" s="5" t="s">
        <v>140</v>
      </c>
      <c r="Y1575" s="5" t="n">
        <v>1</v>
      </c>
      <c r="Z1575" s="5" t="n">
        <v>0</v>
      </c>
      <c r="AA1575" s="5" t="str">
        <f aca="false">IF(Y1575&gt;Z1575,"Win",IF(Y1575&lt;Z1575,"Loss","Draw"))</f>
        <v>Win</v>
      </c>
      <c r="AB1575" s="5" t="s">
        <v>98</v>
      </c>
      <c r="AC1575" s="5" t="s">
        <v>99</v>
      </c>
      <c r="AD1575" s="5" t="s">
        <v>418</v>
      </c>
      <c r="AE1575" s="5" t="s">
        <v>394</v>
      </c>
      <c r="AF1575" s="5" t="str">
        <f aca="false">IF(AD1575&lt;AE1575,AD1575,AE1575)</f>
        <v>Baby Dragon, Cannon, Electro Spirit, Lightning, Mighty Miner, Royal Hogs, Skeletons, The Log</v>
      </c>
      <c r="AG1575" s="5" t="str">
        <f aca="false">IF(AD1575&lt;AE1575,AE1575,AD1575)</f>
        <v>Dart Goblin, Fire Spirit, Goblin Barrel, Goblins, Ice Spirit, Rocket, Valkyrie, Wall Breakers</v>
      </c>
      <c r="AH1575" s="5" t="str">
        <f aca="false">IF(AD1575=AF1575,AA1575,IF(AA1575="Win","Loss",IF(AA1575="Loss","Win","Draw")))</f>
        <v>Win</v>
      </c>
      <c r="AI1575" s="5" t="s">
        <v>123</v>
      </c>
    </row>
    <row r="1576" customFormat="false" ht="15" hidden="false" customHeight="true" outlineLevel="0" collapsed="false">
      <c r="A1576" s="5" t="s">
        <v>3974</v>
      </c>
      <c r="B1576" s="5" t="n">
        <v>1</v>
      </c>
      <c r="C1576" s="5" t="s">
        <v>2006</v>
      </c>
      <c r="D1576" s="5" t="s">
        <v>2007</v>
      </c>
      <c r="E1576" s="5" t="s">
        <v>3975</v>
      </c>
      <c r="F1576" s="5" t="s">
        <v>3976</v>
      </c>
      <c r="G1576" s="5" t="s">
        <v>3977</v>
      </c>
      <c r="H1576" s="5" t="s">
        <v>81</v>
      </c>
      <c r="I1576" s="5" t="s">
        <v>195</v>
      </c>
      <c r="J1576" s="5" t="s">
        <v>145</v>
      </c>
      <c r="K1576" s="5" t="s">
        <v>135</v>
      </c>
      <c r="L1576" s="5" t="s">
        <v>110</v>
      </c>
      <c r="M1576" s="5" t="s">
        <v>146</v>
      </c>
      <c r="N1576" s="5" t="s">
        <v>148</v>
      </c>
      <c r="O1576" s="5" t="s">
        <v>326</v>
      </c>
      <c r="P1576" s="5" t="s">
        <v>626</v>
      </c>
      <c r="Q1576" s="5" t="s">
        <v>90</v>
      </c>
      <c r="R1576" s="5" t="s">
        <v>181</v>
      </c>
      <c r="S1576" s="5" t="s">
        <v>96</v>
      </c>
      <c r="T1576" s="5" t="s">
        <v>95</v>
      </c>
      <c r="U1576" s="5" t="s">
        <v>94</v>
      </c>
      <c r="V1576" s="5" t="s">
        <v>93</v>
      </c>
      <c r="W1576" s="5" t="s">
        <v>110</v>
      </c>
      <c r="X1576" s="5" t="s">
        <v>167</v>
      </c>
      <c r="Y1576" s="5" t="n">
        <v>1</v>
      </c>
      <c r="Z1576" s="5" t="n">
        <v>2</v>
      </c>
      <c r="AA1576" s="5" t="str">
        <f aca="false">IF(Y1576&gt;Z1576,"Win",IF(Y1576&lt;Z1576,"Loss","Draw"))</f>
        <v>Loss</v>
      </c>
      <c r="AB1576" s="5" t="s">
        <v>98</v>
      </c>
      <c r="AC1576" s="5" t="s">
        <v>99</v>
      </c>
      <c r="AD1576" s="5" t="s">
        <v>3978</v>
      </c>
      <c r="AE1576" s="5" t="s">
        <v>3979</v>
      </c>
      <c r="AF1576" s="5" t="str">
        <f aca="false">IF(AD1576&lt;AE1576,AD1576,AE1576)</f>
        <v>Balloon, Barbarians, Guards, Inferno Dragon, Lava Hound, Skeleton Dragons, Void, Zap</v>
      </c>
      <c r="AG1576" s="5" t="str">
        <f aca="false">IF(AD1576&lt;AE1576,AE1576,AD1576)</f>
        <v>Electro Spirit, Fireball, Fisherman, Guards, Hunter, Monk, Royal Giant, The Log</v>
      </c>
      <c r="AH1576" s="5" t="str">
        <f aca="false">IF(AD1576=AF1576,AA1576,IF(AA1576="Win","Loss",IF(AA1576="Loss","Win","Draw")))</f>
        <v>Loss</v>
      </c>
      <c r="AI1576" s="5" t="s">
        <v>123</v>
      </c>
    </row>
    <row r="1577" customFormat="false" ht="15" hidden="false" customHeight="true" outlineLevel="0" collapsed="false">
      <c r="A1577" s="5" t="s">
        <v>3974</v>
      </c>
      <c r="B1577" s="5" t="n">
        <v>2</v>
      </c>
      <c r="C1577" s="5" t="s">
        <v>2006</v>
      </c>
      <c r="D1577" s="5" t="s">
        <v>2007</v>
      </c>
      <c r="E1577" s="5" t="s">
        <v>3975</v>
      </c>
      <c r="F1577" s="5" t="s">
        <v>3976</v>
      </c>
      <c r="G1577" s="5" t="s">
        <v>3980</v>
      </c>
      <c r="H1577" s="5" t="s">
        <v>81</v>
      </c>
      <c r="I1577" s="5" t="s">
        <v>210</v>
      </c>
      <c r="J1577" s="5" t="s">
        <v>199</v>
      </c>
      <c r="K1577" s="5" t="s">
        <v>239</v>
      </c>
      <c r="L1577" s="5" t="s">
        <v>257</v>
      </c>
      <c r="M1577" s="5" t="s">
        <v>91</v>
      </c>
      <c r="N1577" s="5" t="s">
        <v>147</v>
      </c>
      <c r="O1577" s="5" t="s">
        <v>202</v>
      </c>
      <c r="P1577" s="5" t="s">
        <v>95</v>
      </c>
      <c r="Q1577" s="5" t="s">
        <v>195</v>
      </c>
      <c r="R1577" s="5" t="s">
        <v>91</v>
      </c>
      <c r="S1577" s="5" t="s">
        <v>200</v>
      </c>
      <c r="T1577" s="5" t="s">
        <v>131</v>
      </c>
      <c r="U1577" s="5" t="s">
        <v>213</v>
      </c>
      <c r="V1577" s="5" t="s">
        <v>336</v>
      </c>
      <c r="W1577" s="5" t="s">
        <v>154</v>
      </c>
      <c r="X1577" s="5" t="s">
        <v>596</v>
      </c>
      <c r="Y1577" s="5" t="n">
        <v>1</v>
      </c>
      <c r="Z1577" s="5" t="n">
        <v>0</v>
      </c>
      <c r="AA1577" s="5" t="str">
        <f aca="false">IF(Y1577&gt;Z1577,"Win",IF(Y1577&lt;Z1577,"Loss","Draw"))</f>
        <v>Win</v>
      </c>
      <c r="AB1577" s="5" t="s">
        <v>98</v>
      </c>
      <c r="AC1577" s="5" t="s">
        <v>99</v>
      </c>
      <c r="AD1577" s="5" t="s">
        <v>3981</v>
      </c>
      <c r="AE1577" s="5" t="s">
        <v>3982</v>
      </c>
      <c r="AF1577" s="5" t="str">
        <f aca="false">IF(AD1577&lt;AE1577,AD1577,AE1577)</f>
        <v>Barbarian Barrel, Battle Ram, Fisherman, Golden Knight, Mega Knight, Spirit Empress, Vines, Zappies</v>
      </c>
      <c r="AG1577" s="5" t="str">
        <f aca="false">IF(AD1577&lt;AE1577,AE1577,AD1577)</f>
        <v>Barbarian Barrel, Bowler, Electro Giant, Goblin Cage, Inferno Dragon, Lightning, Mega Minion, Tornado</v>
      </c>
      <c r="AH1577" s="5" t="str">
        <f aca="false">IF(AD1577=AF1577,AA1577,IF(AA1577="Win","Loss",IF(AA1577="Loss","Win","Draw")))</f>
        <v>Win</v>
      </c>
      <c r="AI1577" s="5" t="s">
        <v>123</v>
      </c>
    </row>
    <row r="1578" customFormat="false" ht="15" hidden="false" customHeight="true" outlineLevel="0" collapsed="false">
      <c r="A1578" s="5" t="s">
        <v>3974</v>
      </c>
      <c r="B1578" s="5" t="n">
        <v>3</v>
      </c>
      <c r="C1578" s="5" t="s">
        <v>2006</v>
      </c>
      <c r="D1578" s="5" t="s">
        <v>2007</v>
      </c>
      <c r="E1578" s="5" t="s">
        <v>3975</v>
      </c>
      <c r="F1578" s="5" t="s">
        <v>3976</v>
      </c>
      <c r="G1578" s="5" t="s">
        <v>3983</v>
      </c>
      <c r="H1578" s="5" t="s">
        <v>81</v>
      </c>
      <c r="I1578" s="5" t="s">
        <v>142</v>
      </c>
      <c r="J1578" s="5" t="s">
        <v>115</v>
      </c>
      <c r="K1578" s="5" t="s">
        <v>144</v>
      </c>
      <c r="L1578" s="5" t="s">
        <v>112</v>
      </c>
      <c r="M1578" s="5" t="s">
        <v>118</v>
      </c>
      <c r="N1578" s="5" t="s">
        <v>143</v>
      </c>
      <c r="O1578" s="5" t="s">
        <v>176</v>
      </c>
      <c r="P1578" s="5" t="s">
        <v>140</v>
      </c>
      <c r="Q1578" s="5" t="s">
        <v>210</v>
      </c>
      <c r="R1578" s="5" t="s">
        <v>199</v>
      </c>
      <c r="S1578" s="5" t="s">
        <v>92</v>
      </c>
      <c r="T1578" s="5" t="s">
        <v>182</v>
      </c>
      <c r="U1578" s="5" t="s">
        <v>227</v>
      </c>
      <c r="V1578" s="5" t="s">
        <v>183</v>
      </c>
      <c r="W1578" s="5" t="s">
        <v>202</v>
      </c>
      <c r="X1578" s="5" t="s">
        <v>112</v>
      </c>
      <c r="Y1578" s="5" t="n">
        <v>0</v>
      </c>
      <c r="Z1578" s="5" t="n">
        <v>1</v>
      </c>
      <c r="AA1578" s="5" t="str">
        <f aca="false">IF(Y1578&gt;Z1578,"Win",IF(Y1578&lt;Z1578,"Loss","Draw"))</f>
        <v>Loss</v>
      </c>
      <c r="AB1578" s="5" t="s">
        <v>98</v>
      </c>
      <c r="AC1578" s="5" t="s">
        <v>99</v>
      </c>
      <c r="AD1578" s="5" t="s">
        <v>3984</v>
      </c>
      <c r="AE1578" s="5" t="s">
        <v>2846</v>
      </c>
      <c r="AF1578" s="5" t="str">
        <f aca="false">IF(AD1578&lt;AE1578,AD1578,AE1578)</f>
        <v>Arrows, Dart Goblin, Goblin Barrel, Goblins, Ice Spirit, Rascals, Tesla, Wall Breakers</v>
      </c>
      <c r="AG1578" s="5" t="str">
        <f aca="false">IF(AD1578&lt;AE1578,AE1578,AD1578)</f>
        <v>Arrows, Earthquake, Golden Knight, Hog Rider, Mega Knight, Mother Witch, Royal Ghost, Zappies</v>
      </c>
      <c r="AH1578" s="5" t="str">
        <f aca="false">IF(AD1578=AF1578,AA1578,IF(AA1578="Win","Loss",IF(AA1578="Loss","Win","Draw")))</f>
        <v>Loss</v>
      </c>
      <c r="AI1578" s="5" t="s">
        <v>123</v>
      </c>
    </row>
    <row r="1579" customFormat="false" ht="15" hidden="false" customHeight="true" outlineLevel="0" collapsed="false">
      <c r="A1579" s="5" t="s">
        <v>3985</v>
      </c>
      <c r="B1579" s="5" t="n">
        <v>1</v>
      </c>
      <c r="C1579" s="5" t="s">
        <v>2006</v>
      </c>
      <c r="D1579" s="5" t="s">
        <v>2007</v>
      </c>
      <c r="E1579" s="5" t="s">
        <v>3986</v>
      </c>
      <c r="F1579" s="5" t="s">
        <v>3987</v>
      </c>
      <c r="G1579" s="5" t="s">
        <v>3988</v>
      </c>
      <c r="H1579" s="5" t="s">
        <v>81</v>
      </c>
      <c r="I1579" s="5" t="s">
        <v>140</v>
      </c>
      <c r="J1579" s="5" t="s">
        <v>141</v>
      </c>
      <c r="K1579" s="5" t="s">
        <v>225</v>
      </c>
      <c r="L1579" s="5" t="s">
        <v>120</v>
      </c>
      <c r="M1579" s="5" t="s">
        <v>113</v>
      </c>
      <c r="N1579" s="5" t="s">
        <v>87</v>
      </c>
      <c r="O1579" s="5" t="s">
        <v>111</v>
      </c>
      <c r="P1579" s="5" t="s">
        <v>226</v>
      </c>
      <c r="Q1579" s="5" t="s">
        <v>293</v>
      </c>
      <c r="R1579" s="5" t="s">
        <v>115</v>
      </c>
      <c r="S1579" s="5" t="s">
        <v>84</v>
      </c>
      <c r="T1579" s="5" t="s">
        <v>85</v>
      </c>
      <c r="U1579" s="5" t="s">
        <v>327</v>
      </c>
      <c r="V1579" s="5" t="s">
        <v>88</v>
      </c>
      <c r="W1579" s="5" t="s">
        <v>117</v>
      </c>
      <c r="X1579" s="5" t="s">
        <v>89</v>
      </c>
      <c r="Y1579" s="5" t="n">
        <v>0</v>
      </c>
      <c r="Z1579" s="5" t="n">
        <v>1</v>
      </c>
      <c r="AA1579" s="5" t="str">
        <f aca="false">IF(Y1579&gt;Z1579,"Win",IF(Y1579&lt;Z1579,"Loss","Draw"))</f>
        <v>Loss</v>
      </c>
      <c r="AB1579" s="5" t="s">
        <v>98</v>
      </c>
      <c r="AC1579" s="5" t="s">
        <v>99</v>
      </c>
      <c r="AD1579" s="5" t="s">
        <v>228</v>
      </c>
      <c r="AE1579" s="5" t="s">
        <v>3989</v>
      </c>
      <c r="AF1579" s="5" t="str">
        <f aca="false">IF(AD1579&lt;AE1579,AD1579,AE1579)</f>
        <v>Bats, Berserker, Bomb Tower, Fire Spirit, Magic Archer, Miner, Royal Delivery, Wall Breakers</v>
      </c>
      <c r="AG1579" s="5" t="str">
        <f aca="false">IF(AD1579&lt;AE1579,AE1579,AD1579)</f>
        <v>Furnace, Giant Skeleton, Giant Snowball, Goblin Hut, Goblins, Graveyard, Minions, Poison</v>
      </c>
      <c r="AH1579" s="5" t="str">
        <f aca="false">IF(AD1579=AF1579,AA1579,IF(AA1579="Win","Loss",IF(AA1579="Loss","Win","Draw")))</f>
        <v>Loss</v>
      </c>
      <c r="AI1579" s="5" t="s">
        <v>123</v>
      </c>
    </row>
    <row r="1580" customFormat="false" ht="15" hidden="false" customHeight="true" outlineLevel="0" collapsed="false">
      <c r="A1580" s="5" t="s">
        <v>3985</v>
      </c>
      <c r="B1580" s="5" t="n">
        <v>2</v>
      </c>
      <c r="C1580" s="5" t="s">
        <v>2006</v>
      </c>
      <c r="D1580" s="5" t="s">
        <v>2007</v>
      </c>
      <c r="E1580" s="5" t="s">
        <v>3986</v>
      </c>
      <c r="F1580" s="5" t="s">
        <v>3987</v>
      </c>
      <c r="G1580" s="5" t="s">
        <v>3990</v>
      </c>
      <c r="H1580" s="5" t="s">
        <v>81</v>
      </c>
      <c r="I1580" s="5" t="s">
        <v>375</v>
      </c>
      <c r="J1580" s="5" t="s">
        <v>199</v>
      </c>
      <c r="K1580" s="5" t="s">
        <v>195</v>
      </c>
      <c r="L1580" s="5" t="s">
        <v>202</v>
      </c>
      <c r="M1580" s="5" t="s">
        <v>336</v>
      </c>
      <c r="N1580" s="5" t="s">
        <v>420</v>
      </c>
      <c r="O1580" s="5" t="s">
        <v>85</v>
      </c>
      <c r="P1580" s="5" t="s">
        <v>213</v>
      </c>
      <c r="Q1580" s="5" t="s">
        <v>114</v>
      </c>
      <c r="R1580" s="5" t="s">
        <v>213</v>
      </c>
      <c r="S1580" s="5" t="s">
        <v>116</v>
      </c>
      <c r="T1580" s="5" t="s">
        <v>87</v>
      </c>
      <c r="U1580" s="5" t="s">
        <v>94</v>
      </c>
      <c r="V1580" s="5" t="s">
        <v>176</v>
      </c>
      <c r="W1580" s="5" t="s">
        <v>118</v>
      </c>
      <c r="X1580" s="5" t="s">
        <v>91</v>
      </c>
      <c r="Y1580" s="5" t="n">
        <v>1</v>
      </c>
      <c r="Z1580" s="5" t="n">
        <v>0</v>
      </c>
      <c r="AA1580" s="5" t="str">
        <f aca="false">IF(Y1580&gt;Z1580,"Win",IF(Y1580&lt;Z1580,"Loss","Draw"))</f>
        <v>Win</v>
      </c>
      <c r="AB1580" s="5" t="s">
        <v>98</v>
      </c>
      <c r="AC1580" s="5" t="s">
        <v>99</v>
      </c>
      <c r="AD1580" s="5" t="s">
        <v>422</v>
      </c>
      <c r="AE1580" s="5" t="s">
        <v>3560</v>
      </c>
      <c r="AF1580" s="5" t="str">
        <f aca="false">IF(AD1580&lt;AE1580,AD1580,AE1580)</f>
        <v>Barbarian Barrel, Berserker, Bowler, Dart Goblin, Fireball, Mortar, Rascals, Skeleton Barrel</v>
      </c>
      <c r="AG1580" s="5" t="str">
        <f aca="false">IF(AD1580&lt;AE1580,AE1580,AD1580)</f>
        <v>Bowler, Executioner, Freeze, Golden Knight, Graveyard, Inferno Dragon, Tornado, Zappies</v>
      </c>
      <c r="AH1580" s="5" t="str">
        <f aca="false">IF(AD1580=AF1580,AA1580,IF(AA1580="Win","Loss",IF(AA1580="Loss","Win","Draw")))</f>
        <v>Loss</v>
      </c>
      <c r="AI1580" s="5" t="s">
        <v>123</v>
      </c>
    </row>
    <row r="1581" customFormat="false" ht="15" hidden="false" customHeight="true" outlineLevel="0" collapsed="false">
      <c r="A1581" s="5" t="s">
        <v>3985</v>
      </c>
      <c r="B1581" s="5" t="n">
        <v>3</v>
      </c>
      <c r="C1581" s="5" t="s">
        <v>2006</v>
      </c>
      <c r="D1581" s="5" t="s">
        <v>2007</v>
      </c>
      <c r="E1581" s="5" t="s">
        <v>3986</v>
      </c>
      <c r="F1581" s="5" t="s">
        <v>3987</v>
      </c>
      <c r="G1581" s="5" t="s">
        <v>3991</v>
      </c>
      <c r="H1581" s="5" t="s">
        <v>81</v>
      </c>
      <c r="I1581" s="5" t="s">
        <v>210</v>
      </c>
      <c r="J1581" s="5" t="s">
        <v>115</v>
      </c>
      <c r="K1581" s="5" t="s">
        <v>92</v>
      </c>
      <c r="L1581" s="5" t="s">
        <v>201</v>
      </c>
      <c r="M1581" s="5" t="s">
        <v>293</v>
      </c>
      <c r="N1581" s="5" t="s">
        <v>94</v>
      </c>
      <c r="O1581" s="5" t="s">
        <v>135</v>
      </c>
      <c r="P1581" s="5" t="s">
        <v>231</v>
      </c>
      <c r="Q1581" s="5" t="s">
        <v>287</v>
      </c>
      <c r="R1581" s="5" t="s">
        <v>131</v>
      </c>
      <c r="S1581" s="5" t="s">
        <v>200</v>
      </c>
      <c r="T1581" s="5" t="s">
        <v>148</v>
      </c>
      <c r="U1581" s="5" t="s">
        <v>147</v>
      </c>
      <c r="V1581" s="5" t="s">
        <v>154</v>
      </c>
      <c r="W1581" s="5" t="s">
        <v>112</v>
      </c>
      <c r="X1581" s="5" t="s">
        <v>97</v>
      </c>
      <c r="Y1581" s="5" t="n">
        <v>1</v>
      </c>
      <c r="Z1581" s="5" t="n">
        <v>0</v>
      </c>
      <c r="AA1581" s="5" t="str">
        <f aca="false">IF(Y1581&gt;Z1581,"Win",IF(Y1581&lt;Z1581,"Loss","Draw"))</f>
        <v>Win</v>
      </c>
      <c r="AB1581" s="5" t="s">
        <v>98</v>
      </c>
      <c r="AC1581" s="5" t="s">
        <v>99</v>
      </c>
      <c r="AD1581" s="5" t="s">
        <v>3992</v>
      </c>
      <c r="AE1581" s="5" t="s">
        <v>3993</v>
      </c>
      <c r="AF1581" s="5" t="str">
        <f aca="false">IF(AD1581&lt;AE1581,AD1581,AE1581)</f>
        <v>Arrows, Goblin Cage, Lava Hound, Lightning, Mega Minion, Skeletons, Spirit Empress, Valkyrie</v>
      </c>
      <c r="AG1581" s="5" t="str">
        <f aca="false">IF(AD1581&lt;AE1581,AE1581,AD1581)</f>
        <v>Fireball, Flying Machine, Furnace, Goblins, Mega Knight, Ram Rider, Royal Ghost, Zap</v>
      </c>
      <c r="AH1581" s="5" t="str">
        <f aca="false">IF(AD1581=AF1581,AA1581,IF(AA1581="Win","Loss",IF(AA1581="Loss","Win","Draw")))</f>
        <v>Loss</v>
      </c>
      <c r="AI1581" s="5" t="s">
        <v>123</v>
      </c>
    </row>
    <row r="1582" customFormat="false" ht="15" hidden="false" customHeight="true" outlineLevel="0" collapsed="false">
      <c r="A1582" s="5" t="s">
        <v>3994</v>
      </c>
      <c r="B1582" s="5" t="n">
        <v>1</v>
      </c>
      <c r="C1582" s="5" t="s">
        <v>2006</v>
      </c>
      <c r="D1582" s="5" t="s">
        <v>2007</v>
      </c>
      <c r="E1582" s="5" t="s">
        <v>3877</v>
      </c>
      <c r="F1582" s="5" t="s">
        <v>3878</v>
      </c>
      <c r="G1582" s="5" t="s">
        <v>3995</v>
      </c>
      <c r="H1582" s="5" t="s">
        <v>81</v>
      </c>
      <c r="I1582" s="5" t="s">
        <v>375</v>
      </c>
      <c r="J1582" s="5" t="s">
        <v>199</v>
      </c>
      <c r="K1582" s="5" t="s">
        <v>195</v>
      </c>
      <c r="L1582" s="5" t="s">
        <v>202</v>
      </c>
      <c r="M1582" s="5" t="s">
        <v>336</v>
      </c>
      <c r="N1582" s="5" t="s">
        <v>420</v>
      </c>
      <c r="O1582" s="5" t="s">
        <v>85</v>
      </c>
      <c r="P1582" s="5" t="s">
        <v>213</v>
      </c>
      <c r="Q1582" s="5" t="s">
        <v>116</v>
      </c>
      <c r="R1582" s="5" t="s">
        <v>153</v>
      </c>
      <c r="S1582" s="5" t="s">
        <v>92</v>
      </c>
      <c r="T1582" s="5" t="s">
        <v>119</v>
      </c>
      <c r="U1582" s="5" t="s">
        <v>154</v>
      </c>
      <c r="V1582" s="5" t="s">
        <v>117</v>
      </c>
      <c r="W1582" s="5" t="s">
        <v>97</v>
      </c>
      <c r="X1582" s="5" t="s">
        <v>91</v>
      </c>
      <c r="Y1582" s="5" t="n">
        <v>0</v>
      </c>
      <c r="Z1582" s="5" t="n">
        <v>1</v>
      </c>
      <c r="AA1582" s="5" t="str">
        <f aca="false">IF(Y1582&gt;Z1582,"Win",IF(Y1582&lt;Z1582,"Loss","Draw"))</f>
        <v>Loss</v>
      </c>
      <c r="AB1582" s="5" t="s">
        <v>98</v>
      </c>
      <c r="AC1582" s="5" t="s">
        <v>99</v>
      </c>
      <c r="AD1582" s="5" t="s">
        <v>422</v>
      </c>
      <c r="AE1582" s="5" t="s">
        <v>160</v>
      </c>
      <c r="AF1582" s="5" t="str">
        <f aca="false">IF(AD1582&lt;AE1582,AD1582,AE1582)</f>
        <v>Barbarian Barrel, Cannon Cart, Goblinstein, Lightning, Minions, Mortar, Royal Ghost, Skeletons</v>
      </c>
      <c r="AG1582" s="5" t="str">
        <f aca="false">IF(AD1582&lt;AE1582,AE1582,AD1582)</f>
        <v>Bowler, Executioner, Freeze, Golden Knight, Graveyard, Inferno Dragon, Tornado, Zappies</v>
      </c>
      <c r="AH1582" s="5" t="str">
        <f aca="false">IF(AD1582=AF1582,AA1582,IF(AA1582="Win","Loss",IF(AA1582="Loss","Win","Draw")))</f>
        <v>Win</v>
      </c>
      <c r="AI1582" s="5" t="s">
        <v>123</v>
      </c>
    </row>
    <row r="1583" customFormat="false" ht="15" hidden="false" customHeight="true" outlineLevel="0" collapsed="false">
      <c r="A1583" s="5" t="s">
        <v>3994</v>
      </c>
      <c r="B1583" s="5" t="n">
        <v>2</v>
      </c>
      <c r="C1583" s="5" t="s">
        <v>2006</v>
      </c>
      <c r="D1583" s="5" t="s">
        <v>2007</v>
      </c>
      <c r="E1583" s="5" t="s">
        <v>3877</v>
      </c>
      <c r="F1583" s="5" t="s">
        <v>3878</v>
      </c>
      <c r="G1583" s="5" t="s">
        <v>3996</v>
      </c>
      <c r="H1583" s="5" t="s">
        <v>81</v>
      </c>
      <c r="I1583" s="5" t="s">
        <v>116</v>
      </c>
      <c r="J1583" s="5" t="s">
        <v>153</v>
      </c>
      <c r="K1583" s="5" t="s">
        <v>92</v>
      </c>
      <c r="L1583" s="5" t="s">
        <v>119</v>
      </c>
      <c r="M1583" s="5" t="s">
        <v>154</v>
      </c>
      <c r="N1583" s="5" t="s">
        <v>117</v>
      </c>
      <c r="O1583" s="5" t="s">
        <v>97</v>
      </c>
      <c r="P1583" s="5" t="s">
        <v>91</v>
      </c>
      <c r="Q1583" s="5" t="s">
        <v>142</v>
      </c>
      <c r="R1583" s="5" t="s">
        <v>115</v>
      </c>
      <c r="S1583" s="5" t="s">
        <v>176</v>
      </c>
      <c r="T1583" s="5" t="s">
        <v>109</v>
      </c>
      <c r="U1583" s="5" t="s">
        <v>143</v>
      </c>
      <c r="V1583" s="5" t="s">
        <v>93</v>
      </c>
      <c r="W1583" s="5" t="s">
        <v>167</v>
      </c>
      <c r="X1583" s="5" t="s">
        <v>170</v>
      </c>
      <c r="Y1583" s="5" t="n">
        <v>1</v>
      </c>
      <c r="Z1583" s="5" t="n">
        <v>0</v>
      </c>
      <c r="AA1583" s="5" t="str">
        <f aca="false">IF(Y1583&gt;Z1583,"Win",IF(Y1583&lt;Z1583,"Loss","Draw"))</f>
        <v>Win</v>
      </c>
      <c r="AB1583" s="5" t="s">
        <v>98</v>
      </c>
      <c r="AC1583" s="5" t="s">
        <v>99</v>
      </c>
      <c r="AD1583" s="5" t="s">
        <v>160</v>
      </c>
      <c r="AE1583" s="5" t="s">
        <v>3997</v>
      </c>
      <c r="AF1583" s="5" t="str">
        <f aca="false">IF(AD1583&lt;AE1583,AD1583,AE1583)</f>
        <v>Barbarian Barrel, Cannon Cart, Goblinstein, Lightning, Minions, Mortar, Royal Ghost, Skeletons</v>
      </c>
      <c r="AG1583" s="5" t="str">
        <f aca="false">IF(AD1583&lt;AE1583,AE1583,AD1583)</f>
        <v>Cannon, Dart Goblin, Electro Spirit, Goblin Barrel, Goblins, Ice Spirit, Ronin, The Log</v>
      </c>
      <c r="AH1583" s="5" t="str">
        <f aca="false">IF(AD1583=AF1583,AA1583,IF(AA1583="Win","Loss",IF(AA1583="Loss","Win","Draw")))</f>
        <v>Win</v>
      </c>
      <c r="AI1583" s="5" t="s">
        <v>123</v>
      </c>
    </row>
    <row r="1584" customFormat="false" ht="15" hidden="false" customHeight="true" outlineLevel="0" collapsed="false">
      <c r="A1584" s="5" t="s">
        <v>3994</v>
      </c>
      <c r="B1584" s="5" t="n">
        <v>3</v>
      </c>
      <c r="C1584" s="5" t="s">
        <v>2006</v>
      </c>
      <c r="D1584" s="5" t="s">
        <v>2007</v>
      </c>
      <c r="E1584" s="5" t="s">
        <v>3877</v>
      </c>
      <c r="F1584" s="5" t="s">
        <v>3878</v>
      </c>
      <c r="G1584" s="5" t="s">
        <v>3998</v>
      </c>
      <c r="H1584" s="5" t="s">
        <v>81</v>
      </c>
      <c r="I1584" s="5" t="s">
        <v>200</v>
      </c>
      <c r="J1584" s="5" t="s">
        <v>90</v>
      </c>
      <c r="K1584" s="5" t="s">
        <v>132</v>
      </c>
      <c r="L1584" s="5" t="s">
        <v>174</v>
      </c>
      <c r="M1584" s="5" t="s">
        <v>93</v>
      </c>
      <c r="N1584" s="5" t="s">
        <v>94</v>
      </c>
      <c r="O1584" s="5" t="s">
        <v>167</v>
      </c>
      <c r="P1584" s="5" t="s">
        <v>365</v>
      </c>
      <c r="Q1584" s="5" t="s">
        <v>375</v>
      </c>
      <c r="R1584" s="5" t="s">
        <v>199</v>
      </c>
      <c r="S1584" s="5" t="s">
        <v>84</v>
      </c>
      <c r="T1584" s="5" t="s">
        <v>336</v>
      </c>
      <c r="U1584" s="5" t="s">
        <v>202</v>
      </c>
      <c r="V1584" s="5" t="s">
        <v>107</v>
      </c>
      <c r="W1584" s="5" t="s">
        <v>144</v>
      </c>
      <c r="X1584" s="5" t="s">
        <v>327</v>
      </c>
      <c r="Y1584" s="5" t="n">
        <v>0</v>
      </c>
      <c r="Z1584" s="5" t="n">
        <v>1</v>
      </c>
      <c r="AA1584" s="5" t="str">
        <f aca="false">IF(Y1584&gt;Z1584,"Win",IF(Y1584&lt;Z1584,"Loss","Draw"))</f>
        <v>Loss</v>
      </c>
      <c r="AB1584" s="5" t="s">
        <v>98</v>
      </c>
      <c r="AC1584" s="5" t="s">
        <v>99</v>
      </c>
      <c r="AD1584" s="5" t="s">
        <v>3999</v>
      </c>
      <c r="AE1584" s="5" t="s">
        <v>4000</v>
      </c>
      <c r="AF1584" s="5" t="str">
        <f aca="false">IF(AD1584&lt;AE1584,AD1584,AE1584)</f>
        <v>Electro Spirit, Fireball, Goblin Cage, Heal Spirit, Lumberjack, Phoenix, Royal Giant, The Log</v>
      </c>
      <c r="AG1584" s="5" t="str">
        <f aca="false">IF(AD1584&lt;AE1584,AE1584,AD1584)</f>
        <v>Executioner, Giant Skeleton, Giant Snowball, Goblin Drill, Golden Knight, Tesla, Tornado, Zappies</v>
      </c>
      <c r="AH1584" s="5" t="str">
        <f aca="false">IF(AD1584=AF1584,AA1584,IF(AA1584="Win","Loss",IF(AA1584="Loss","Win","Draw")))</f>
        <v>Loss</v>
      </c>
      <c r="AI1584" s="5" t="s">
        <v>123</v>
      </c>
    </row>
    <row r="1585" customFormat="false" ht="16.5" hidden="false" customHeight="true" outlineLevel="0" collapsed="false">
      <c r="A1585" s="5" t="s">
        <v>4001</v>
      </c>
      <c r="B1585" s="5" t="n">
        <v>1</v>
      </c>
      <c r="C1585" s="5" t="s">
        <v>2006</v>
      </c>
      <c r="D1585" s="5" t="s">
        <v>2007</v>
      </c>
      <c r="E1585" s="6" t="s">
        <v>2166</v>
      </c>
      <c r="F1585" s="5" t="s">
        <v>2167</v>
      </c>
      <c r="G1585" s="5" t="s">
        <v>4002</v>
      </c>
      <c r="H1585" s="5" t="s">
        <v>81</v>
      </c>
      <c r="I1585" s="5" t="s">
        <v>130</v>
      </c>
      <c r="J1585" s="5" t="s">
        <v>213</v>
      </c>
      <c r="K1585" s="5" t="s">
        <v>198</v>
      </c>
      <c r="L1585" s="5" t="s">
        <v>201</v>
      </c>
      <c r="M1585" s="5" t="s">
        <v>336</v>
      </c>
      <c r="N1585" s="5" t="s">
        <v>112</v>
      </c>
      <c r="O1585" s="5" t="s">
        <v>596</v>
      </c>
      <c r="P1585" s="5" t="s">
        <v>170</v>
      </c>
      <c r="Q1585" s="5" t="s">
        <v>116</v>
      </c>
      <c r="R1585" s="5" t="s">
        <v>153</v>
      </c>
      <c r="S1585" s="5" t="s">
        <v>114</v>
      </c>
      <c r="T1585" s="5" t="s">
        <v>91</v>
      </c>
      <c r="U1585" s="5" t="s">
        <v>92</v>
      </c>
      <c r="V1585" s="5" t="s">
        <v>154</v>
      </c>
      <c r="W1585" s="5" t="s">
        <v>117</v>
      </c>
      <c r="X1585" s="5" t="s">
        <v>119</v>
      </c>
      <c r="Y1585" s="5" t="n">
        <v>1</v>
      </c>
      <c r="Z1585" s="5" t="n">
        <v>0</v>
      </c>
      <c r="AA1585" s="5" t="str">
        <f aca="false">IF(Y1585&gt;Z1585,"Win",IF(Y1585&lt;Z1585,"Loss","Draw"))</f>
        <v>Win</v>
      </c>
      <c r="AB1585" s="5" t="s">
        <v>98</v>
      </c>
      <c r="AC1585" s="5" t="s">
        <v>99</v>
      </c>
      <c r="AD1585" s="5" t="s">
        <v>4003</v>
      </c>
      <c r="AE1585" s="5" t="s">
        <v>4004</v>
      </c>
      <c r="AF1585" s="5" t="str">
        <f aca="false">IF(AD1585&lt;AE1585,AD1585,AE1585)</f>
        <v>Arrows, Bomber, Bowler, Cannon, Electro Giant, Flying Machine, Royal Recruits, Tornado</v>
      </c>
      <c r="AG1585" s="5" t="str">
        <f aca="false">IF(AD1585&lt;AE1585,AE1585,AD1585)</f>
        <v>Barbarian Barrel, Cannon Cart, Goblinstein, Lightning, Minions, Mortar, Royal Ghost, Skeleton Barrel</v>
      </c>
      <c r="AH1585" s="5" t="str">
        <f aca="false">IF(AD1585=AF1585,AA1585,IF(AA1585="Win","Loss",IF(AA1585="Loss","Win","Draw")))</f>
        <v>Win</v>
      </c>
      <c r="AI1585" s="5" t="s">
        <v>123</v>
      </c>
    </row>
    <row r="1586" customFormat="false" ht="16.5" hidden="false" customHeight="true" outlineLevel="0" collapsed="false">
      <c r="A1586" s="5" t="s">
        <v>4001</v>
      </c>
      <c r="B1586" s="5" t="n">
        <v>2</v>
      </c>
      <c r="C1586" s="5" t="s">
        <v>2006</v>
      </c>
      <c r="D1586" s="5" t="s">
        <v>2007</v>
      </c>
      <c r="E1586" s="6" t="s">
        <v>2166</v>
      </c>
      <c r="F1586" s="5" t="s">
        <v>2167</v>
      </c>
      <c r="G1586" s="5" t="s">
        <v>4005</v>
      </c>
      <c r="H1586" s="5" t="s">
        <v>408</v>
      </c>
      <c r="I1586" s="5" t="s">
        <v>210</v>
      </c>
      <c r="J1586" s="5" t="s">
        <v>199</v>
      </c>
      <c r="K1586" s="5" t="s">
        <v>239</v>
      </c>
      <c r="L1586" s="5" t="s">
        <v>257</v>
      </c>
      <c r="M1586" s="5" t="s">
        <v>91</v>
      </c>
      <c r="N1586" s="5" t="s">
        <v>147</v>
      </c>
      <c r="O1586" s="5" t="s">
        <v>202</v>
      </c>
      <c r="P1586" s="5" t="s">
        <v>95</v>
      </c>
      <c r="Q1586" s="5" t="s">
        <v>140</v>
      </c>
      <c r="R1586" s="5" t="s">
        <v>141</v>
      </c>
      <c r="S1586" s="5" t="s">
        <v>142</v>
      </c>
      <c r="T1586" s="5" t="s">
        <v>143</v>
      </c>
      <c r="U1586" s="5" t="s">
        <v>111</v>
      </c>
      <c r="V1586" s="5" t="s">
        <v>287</v>
      </c>
      <c r="W1586" s="5" t="s">
        <v>144</v>
      </c>
      <c r="X1586" s="5" t="s">
        <v>120</v>
      </c>
      <c r="Y1586" s="5" t="n">
        <v>1</v>
      </c>
      <c r="Z1586" s="5" t="n">
        <v>0</v>
      </c>
      <c r="AA1586" s="5" t="str">
        <f aca="false">IF(Y1586&gt;Z1586,"Win",IF(Y1586&lt;Z1586,"Loss","Draw"))</f>
        <v>Win</v>
      </c>
      <c r="AB1586" s="5" t="s">
        <v>98</v>
      </c>
      <c r="AC1586" s="5" t="s">
        <v>99</v>
      </c>
      <c r="AD1586" s="5" t="s">
        <v>3981</v>
      </c>
      <c r="AE1586" s="5" t="s">
        <v>924</v>
      </c>
      <c r="AF1586" s="5" t="str">
        <f aca="false">IF(AD1586&lt;AE1586,AD1586,AE1586)</f>
        <v>Barbarian Barrel, Battle Ram, Fisherman, Golden Knight, Mega Knight, Spirit Empress, Vines, Zappies</v>
      </c>
      <c r="AG1586" s="5" t="str">
        <f aca="false">IF(AD1586&lt;AE1586,AE1586,AD1586)</f>
        <v>Fire Spirit, Goblin Barrel, Ice Spirit, Magic Archer, Royal Delivery, Tesla, Valkyrie, Wall Breakers</v>
      </c>
      <c r="AH1586" s="5" t="str">
        <f aca="false">IF(AD1586=AF1586,AA1586,IF(AA1586="Win","Loss",IF(AA1586="Loss","Win","Draw")))</f>
        <v>Win</v>
      </c>
      <c r="AI1586" s="5" t="s">
        <v>123</v>
      </c>
    </row>
    <row r="1587" customFormat="false" ht="15" hidden="false" customHeight="true" outlineLevel="0" collapsed="false">
      <c r="A1587" s="5" t="s">
        <v>4006</v>
      </c>
      <c r="B1587" s="5" t="n">
        <v>1</v>
      </c>
      <c r="C1587" s="5" t="s">
        <v>2006</v>
      </c>
      <c r="D1587" s="5" t="s">
        <v>2007</v>
      </c>
      <c r="E1587" s="5" t="s">
        <v>4007</v>
      </c>
      <c r="F1587" s="5" t="s">
        <v>4008</v>
      </c>
      <c r="G1587" s="5" t="s">
        <v>4009</v>
      </c>
      <c r="H1587" s="5" t="s">
        <v>408</v>
      </c>
      <c r="I1587" s="5" t="s">
        <v>116</v>
      </c>
      <c r="J1587" s="5" t="s">
        <v>153</v>
      </c>
      <c r="K1587" s="5" t="s">
        <v>92</v>
      </c>
      <c r="L1587" s="5" t="s">
        <v>119</v>
      </c>
      <c r="M1587" s="5" t="s">
        <v>154</v>
      </c>
      <c r="N1587" s="5" t="s">
        <v>117</v>
      </c>
      <c r="O1587" s="5" t="s">
        <v>97</v>
      </c>
      <c r="P1587" s="5" t="s">
        <v>91</v>
      </c>
      <c r="Q1587" s="5" t="s">
        <v>114</v>
      </c>
      <c r="R1587" s="5" t="s">
        <v>115</v>
      </c>
      <c r="S1587" s="5" t="s">
        <v>116</v>
      </c>
      <c r="T1587" s="5" t="s">
        <v>176</v>
      </c>
      <c r="U1587" s="5" t="s">
        <v>94</v>
      </c>
      <c r="V1587" s="5" t="s">
        <v>109</v>
      </c>
      <c r="W1587" s="5" t="s">
        <v>118</v>
      </c>
      <c r="X1587" s="5" t="s">
        <v>91</v>
      </c>
      <c r="Y1587" s="5" t="n">
        <v>1</v>
      </c>
      <c r="Z1587" s="5" t="n">
        <v>0</v>
      </c>
      <c r="AA1587" s="5" t="str">
        <f aca="false">IF(Y1587&gt;Z1587,"Win",IF(Y1587&lt;Z1587,"Loss","Draw"))</f>
        <v>Win</v>
      </c>
      <c r="AB1587" s="5" t="s">
        <v>98</v>
      </c>
      <c r="AC1587" s="5" t="s">
        <v>99</v>
      </c>
      <c r="AD1587" s="5" t="s">
        <v>160</v>
      </c>
      <c r="AE1587" s="5" t="s">
        <v>692</v>
      </c>
      <c r="AF1587" s="5" t="str">
        <f aca="false">IF(AD1587&lt;AE1587,AD1587,AE1587)</f>
        <v>Barbarian Barrel, Cannon Cart, Goblinstein, Lightning, Minions, Mortar, Royal Ghost, Skeletons</v>
      </c>
      <c r="AG1587" s="5" t="str">
        <f aca="false">IF(AD1587&lt;AE1587,AE1587,AD1587)</f>
        <v>Barbarian Barrel, Dart Goblin, Fireball, Goblins, Mortar, Rascals, Ronin, Skeleton Barrel</v>
      </c>
      <c r="AH1587" s="5" t="str">
        <f aca="false">IF(AD1587=AF1587,AA1587,IF(AA1587="Win","Loss",IF(AA1587="Loss","Win","Draw")))</f>
        <v>Win</v>
      </c>
      <c r="AI1587" s="5" t="s">
        <v>123</v>
      </c>
    </row>
    <row r="1588" customFormat="false" ht="15" hidden="false" customHeight="true" outlineLevel="0" collapsed="false">
      <c r="A1588" s="5" t="s">
        <v>4006</v>
      </c>
      <c r="B1588" s="5" t="n">
        <v>2</v>
      </c>
      <c r="C1588" s="5" t="s">
        <v>2006</v>
      </c>
      <c r="D1588" s="5" t="s">
        <v>2007</v>
      </c>
      <c r="E1588" s="5" t="s">
        <v>4007</v>
      </c>
      <c r="F1588" s="5" t="s">
        <v>4008</v>
      </c>
      <c r="G1588" s="5" t="s">
        <v>4010</v>
      </c>
      <c r="H1588" s="5" t="s">
        <v>408</v>
      </c>
      <c r="I1588" s="5" t="s">
        <v>140</v>
      </c>
      <c r="J1588" s="5" t="s">
        <v>141</v>
      </c>
      <c r="K1588" s="5" t="s">
        <v>142</v>
      </c>
      <c r="L1588" s="5" t="s">
        <v>113</v>
      </c>
      <c r="M1588" s="5" t="s">
        <v>120</v>
      </c>
      <c r="N1588" s="5" t="s">
        <v>87</v>
      </c>
      <c r="O1588" s="5" t="s">
        <v>143</v>
      </c>
      <c r="P1588" s="5" t="s">
        <v>111</v>
      </c>
      <c r="Q1588" s="5" t="s">
        <v>239</v>
      </c>
      <c r="R1588" s="5" t="s">
        <v>244</v>
      </c>
      <c r="S1588" s="5" t="s">
        <v>92</v>
      </c>
      <c r="T1588" s="5" t="s">
        <v>245</v>
      </c>
      <c r="U1588" s="5" t="s">
        <v>96</v>
      </c>
      <c r="V1588" s="5" t="s">
        <v>240</v>
      </c>
      <c r="W1588" s="5" t="s">
        <v>159</v>
      </c>
      <c r="X1588" s="5" t="s">
        <v>135</v>
      </c>
      <c r="Y1588" s="5" t="n">
        <v>1</v>
      </c>
      <c r="Z1588" s="5" t="n">
        <v>0</v>
      </c>
      <c r="AA1588" s="5" t="str">
        <f aca="false">IF(Y1588&gt;Z1588,"Win",IF(Y1588&lt;Z1588,"Loss","Draw"))</f>
        <v>Win</v>
      </c>
      <c r="AB1588" s="5" t="s">
        <v>98</v>
      </c>
      <c r="AC1588" s="5" t="s">
        <v>99</v>
      </c>
      <c r="AD1588" s="5" t="s">
        <v>351</v>
      </c>
      <c r="AE1588" s="5" t="s">
        <v>4011</v>
      </c>
      <c r="AF1588" s="5" t="str">
        <f aca="false">IF(AD1588&lt;AE1588,AD1588,AE1588)</f>
        <v>Bandit, Battle Ram, Elixir Collector, Hunter, Ice Golem, Royal Ghost, Three Musketeers, Zap</v>
      </c>
      <c r="AG1588" s="5" t="str">
        <f aca="false">IF(AD1588&lt;AE1588,AE1588,AD1588)</f>
        <v>Berserker, Bomb Tower, Fire Spirit, Goblin Barrel, Ice Spirit, Magic Archer, Royal Delivery, Wall Breakers</v>
      </c>
      <c r="AH1588" s="5" t="str">
        <f aca="false">IF(AD1588=AF1588,AA1588,IF(AA1588="Win","Loss",IF(AA1588="Loss","Win","Draw")))</f>
        <v>Loss</v>
      </c>
      <c r="AI1588" s="5" t="s">
        <v>123</v>
      </c>
    </row>
    <row r="1589" customFormat="false" ht="16.5" hidden="false" customHeight="true" outlineLevel="0" collapsed="false">
      <c r="A1589" s="5" t="s">
        <v>4012</v>
      </c>
      <c r="B1589" s="5" t="n">
        <v>1</v>
      </c>
      <c r="C1589" s="5" t="s">
        <v>2006</v>
      </c>
      <c r="D1589" s="5" t="s">
        <v>2007</v>
      </c>
      <c r="E1589" s="5" t="s">
        <v>4013</v>
      </c>
      <c r="F1589" s="5" t="s">
        <v>4014</v>
      </c>
      <c r="G1589" s="5" t="s">
        <v>1495</v>
      </c>
      <c r="H1589" s="5" t="s">
        <v>81</v>
      </c>
      <c r="I1589" s="5" t="s">
        <v>168</v>
      </c>
      <c r="J1589" s="5" t="s">
        <v>108</v>
      </c>
      <c r="K1589" s="5" t="s">
        <v>170</v>
      </c>
      <c r="L1589" s="5" t="s">
        <v>97</v>
      </c>
      <c r="M1589" s="5" t="s">
        <v>111</v>
      </c>
      <c r="N1589" s="5" t="s">
        <v>167</v>
      </c>
      <c r="O1589" s="5" t="s">
        <v>120</v>
      </c>
      <c r="P1589" s="5" t="s">
        <v>183</v>
      </c>
      <c r="Q1589" s="5" t="s">
        <v>144</v>
      </c>
      <c r="R1589" s="5" t="s">
        <v>91</v>
      </c>
      <c r="S1589" s="5" t="s">
        <v>293</v>
      </c>
      <c r="T1589" s="5" t="s">
        <v>97</v>
      </c>
      <c r="U1589" s="5" t="s">
        <v>128</v>
      </c>
      <c r="V1589" s="5" t="s">
        <v>88</v>
      </c>
      <c r="W1589" s="5" t="s">
        <v>85</v>
      </c>
      <c r="X1589" s="5" t="s">
        <v>143</v>
      </c>
      <c r="Y1589" s="5" t="n">
        <v>1</v>
      </c>
      <c r="Z1589" s="5" t="n">
        <v>0</v>
      </c>
      <c r="AA1589" s="5" t="str">
        <f aca="false">IF(Y1589&gt;Z1589,"Win",IF(Y1589&lt;Z1589,"Loss","Draw"))</f>
        <v>Win</v>
      </c>
      <c r="AB1589" s="5" t="s">
        <v>98</v>
      </c>
      <c r="AC1589" s="5" t="s">
        <v>99</v>
      </c>
      <c r="AD1589" s="5" t="s">
        <v>742</v>
      </c>
      <c r="AE1589" s="5" t="s">
        <v>410</v>
      </c>
      <c r="AF1589" s="5" t="str">
        <f aca="false">IF(AD1589&lt;AE1589,AD1589,AE1589)</f>
        <v>Archer Queen, Cannon, Earthquake, Fire Spirit, Royal Delivery, Royal Hogs, Skeletons, The Log</v>
      </c>
      <c r="AG1589" s="5" t="str">
        <f aca="false">IF(AD1589&lt;AE1589,AE1589,AD1589)</f>
        <v>Barbarian Barrel, Furnace, Graveyard, Ice Spirit, Knight, Poison, Skeletons, Tesla</v>
      </c>
      <c r="AH1589" s="5" t="str">
        <f aca="false">IF(AD1589=AF1589,AA1589,IF(AA1589="Win","Loss",IF(AA1589="Loss","Win","Draw")))</f>
        <v>Win</v>
      </c>
      <c r="AI1589" s="5" t="s">
        <v>123</v>
      </c>
    </row>
    <row r="1590" customFormat="false" ht="16.5" hidden="false" customHeight="true" outlineLevel="0" collapsed="false">
      <c r="A1590" s="5" t="s">
        <v>4012</v>
      </c>
      <c r="B1590" s="5" t="n">
        <v>2</v>
      </c>
      <c r="C1590" s="5" t="s">
        <v>2006</v>
      </c>
      <c r="D1590" s="5" t="s">
        <v>2007</v>
      </c>
      <c r="E1590" s="5" t="s">
        <v>4013</v>
      </c>
      <c r="F1590" s="5" t="s">
        <v>4014</v>
      </c>
      <c r="G1590" s="5" t="s">
        <v>253</v>
      </c>
      <c r="H1590" s="5" t="s">
        <v>81</v>
      </c>
      <c r="I1590" s="5" t="s">
        <v>92</v>
      </c>
      <c r="J1590" s="5" t="s">
        <v>199</v>
      </c>
      <c r="K1590" s="5" t="s">
        <v>210</v>
      </c>
      <c r="L1590" s="5" t="s">
        <v>293</v>
      </c>
      <c r="M1590" s="5" t="s">
        <v>91</v>
      </c>
      <c r="N1590" s="5" t="s">
        <v>257</v>
      </c>
      <c r="O1590" s="5" t="s">
        <v>182</v>
      </c>
      <c r="P1590" s="5" t="s">
        <v>227</v>
      </c>
      <c r="Q1590" s="5" t="s">
        <v>287</v>
      </c>
      <c r="R1590" s="5" t="s">
        <v>115</v>
      </c>
      <c r="S1590" s="5" t="s">
        <v>142</v>
      </c>
      <c r="T1590" s="5" t="s">
        <v>176</v>
      </c>
      <c r="U1590" s="5" t="s">
        <v>140</v>
      </c>
      <c r="V1590" s="5" t="s">
        <v>111</v>
      </c>
      <c r="W1590" s="5" t="s">
        <v>93</v>
      </c>
      <c r="X1590" s="5" t="s">
        <v>334</v>
      </c>
      <c r="Y1590" s="5" t="n">
        <v>1</v>
      </c>
      <c r="Z1590" s="5" t="n">
        <v>0</v>
      </c>
      <c r="AA1590" s="5" t="str">
        <f aca="false">IF(Y1590&gt;Z1590,"Win",IF(Y1590&lt;Z1590,"Loss","Draw"))</f>
        <v>Win</v>
      </c>
      <c r="AB1590" s="5" t="s">
        <v>98</v>
      </c>
      <c r="AC1590" s="5" t="s">
        <v>99</v>
      </c>
      <c r="AD1590" s="5" t="s">
        <v>4015</v>
      </c>
      <c r="AE1590" s="5" t="s">
        <v>4016</v>
      </c>
      <c r="AF1590" s="5" t="str">
        <f aca="false">IF(AD1590&lt;AE1590,AD1590,AE1590)</f>
        <v>Barbarian Barrel, Furnace, Golden Knight, Hog Rider, Mega Knight, Mother Witch, Royal Ghost, Vines</v>
      </c>
      <c r="AG1590" s="5" t="str">
        <f aca="false">IF(AD1590&lt;AE1590,AE1590,AD1590)</f>
        <v>Dart Goblin, Electro Spirit, Fire Spirit, Goblin Barrel, Goblins, Rocket, Valkyrie, Wall Breakers</v>
      </c>
      <c r="AH1590" s="5" t="str">
        <f aca="false">IF(AD1590=AF1590,AA1590,IF(AA1590="Win","Loss",IF(AA1590="Loss","Win","Draw")))</f>
        <v>Win</v>
      </c>
      <c r="AI1590" s="5" t="s">
        <v>123</v>
      </c>
    </row>
    <row r="1591" customFormat="false" ht="16.5" hidden="false" customHeight="true" outlineLevel="0" collapsed="false">
      <c r="A1591" s="5" t="s">
        <v>4017</v>
      </c>
      <c r="B1591" s="5" t="n">
        <v>1</v>
      </c>
      <c r="C1591" s="5" t="s">
        <v>2006</v>
      </c>
      <c r="D1591" s="5" t="s">
        <v>2007</v>
      </c>
      <c r="E1591" s="5" t="s">
        <v>523</v>
      </c>
      <c r="F1591" s="5" t="s">
        <v>524</v>
      </c>
      <c r="G1591" s="5" t="s">
        <v>4018</v>
      </c>
      <c r="H1591" s="5" t="s">
        <v>81</v>
      </c>
      <c r="I1591" s="5" t="s">
        <v>140</v>
      </c>
      <c r="J1591" s="5" t="s">
        <v>141</v>
      </c>
      <c r="K1591" s="5" t="s">
        <v>142</v>
      </c>
      <c r="L1591" s="5" t="s">
        <v>113</v>
      </c>
      <c r="M1591" s="5" t="s">
        <v>120</v>
      </c>
      <c r="N1591" s="5" t="s">
        <v>87</v>
      </c>
      <c r="O1591" s="5" t="s">
        <v>143</v>
      </c>
      <c r="P1591" s="5" t="s">
        <v>111</v>
      </c>
      <c r="Q1591" s="5" t="s">
        <v>132</v>
      </c>
      <c r="R1591" s="5" t="s">
        <v>213</v>
      </c>
      <c r="S1591" s="5" t="s">
        <v>200</v>
      </c>
      <c r="T1591" s="5" t="s">
        <v>365</v>
      </c>
      <c r="U1591" s="5" t="s">
        <v>90</v>
      </c>
      <c r="V1591" s="5" t="s">
        <v>93</v>
      </c>
      <c r="W1591" s="5" t="s">
        <v>94</v>
      </c>
      <c r="X1591" s="5" t="s">
        <v>167</v>
      </c>
      <c r="Y1591" s="5" t="n">
        <v>1</v>
      </c>
      <c r="Z1591" s="5" t="n">
        <v>0</v>
      </c>
      <c r="AA1591" s="5" t="str">
        <f aca="false">IF(Y1591&gt;Z1591,"Win",IF(Y1591&lt;Z1591,"Loss","Draw"))</f>
        <v>Win</v>
      </c>
      <c r="AB1591" s="5" t="s">
        <v>98</v>
      </c>
      <c r="AC1591" s="5" t="s">
        <v>99</v>
      </c>
      <c r="AD1591" s="5" t="s">
        <v>351</v>
      </c>
      <c r="AE1591" s="5" t="s">
        <v>4019</v>
      </c>
      <c r="AF1591" s="5" t="str">
        <f aca="false">IF(AD1591&lt;AE1591,AD1591,AE1591)</f>
        <v>Berserker, Bomb Tower, Fire Spirit, Goblin Barrel, Ice Spirit, Magic Archer, Royal Delivery, Wall Breakers</v>
      </c>
      <c r="AG1591" s="5" t="str">
        <f aca="false">IF(AD1591&lt;AE1591,AE1591,AD1591)</f>
        <v>Bowler, Electro Spirit, Fireball, Goblin Cage, Lumberjack, Phoenix, Royal Giant, The Log</v>
      </c>
      <c r="AH1591" s="5" t="str">
        <f aca="false">IF(AD1591=AF1591,AA1591,IF(AA1591="Win","Loss",IF(AA1591="Loss","Win","Draw")))</f>
        <v>Win</v>
      </c>
      <c r="AI1591" s="5" t="s">
        <v>123</v>
      </c>
    </row>
    <row r="1592" customFormat="false" ht="16.5" hidden="false" customHeight="true" outlineLevel="0" collapsed="false">
      <c r="A1592" s="5" t="s">
        <v>4017</v>
      </c>
      <c r="B1592" s="5" t="n">
        <v>2</v>
      </c>
      <c r="C1592" s="5" t="s">
        <v>2006</v>
      </c>
      <c r="D1592" s="5" t="s">
        <v>2007</v>
      </c>
      <c r="E1592" s="5" t="s">
        <v>523</v>
      </c>
      <c r="F1592" s="5" t="s">
        <v>524</v>
      </c>
      <c r="G1592" s="5" t="s">
        <v>4020</v>
      </c>
      <c r="H1592" s="5" t="s">
        <v>81</v>
      </c>
      <c r="I1592" s="5" t="s">
        <v>239</v>
      </c>
      <c r="J1592" s="5" t="s">
        <v>83</v>
      </c>
      <c r="K1592" s="5" t="s">
        <v>169</v>
      </c>
      <c r="L1592" s="5" t="s">
        <v>240</v>
      </c>
      <c r="M1592" s="5" t="s">
        <v>227</v>
      </c>
      <c r="N1592" s="5" t="s">
        <v>412</v>
      </c>
      <c r="O1592" s="5" t="s">
        <v>94</v>
      </c>
      <c r="P1592" s="5" t="s">
        <v>91</v>
      </c>
      <c r="Q1592" s="5" t="s">
        <v>210</v>
      </c>
      <c r="R1592" s="5" t="s">
        <v>199</v>
      </c>
      <c r="S1592" s="5" t="s">
        <v>239</v>
      </c>
      <c r="T1592" s="5" t="s">
        <v>112</v>
      </c>
      <c r="U1592" s="5" t="s">
        <v>227</v>
      </c>
      <c r="V1592" s="5" t="s">
        <v>240</v>
      </c>
      <c r="W1592" s="5" t="s">
        <v>202</v>
      </c>
      <c r="X1592" s="5" t="s">
        <v>109</v>
      </c>
      <c r="Y1592" s="5" t="n">
        <v>1</v>
      </c>
      <c r="Z1592" s="5" t="n">
        <v>0</v>
      </c>
      <c r="AA1592" s="5" t="str">
        <f aca="false">IF(Y1592&gt;Z1592,"Win",IF(Y1592&lt;Z1592,"Loss","Draw"))</f>
        <v>Win</v>
      </c>
      <c r="AB1592" s="5" t="s">
        <v>98</v>
      </c>
      <c r="AC1592" s="5" t="s">
        <v>99</v>
      </c>
      <c r="AD1592" s="5" t="s">
        <v>4021</v>
      </c>
      <c r="AE1592" s="5" t="s">
        <v>242</v>
      </c>
      <c r="AF1592" s="5" t="str">
        <f aca="false">IF(AD1592&lt;AE1592,AD1592,AE1592)</f>
        <v>Arrows, Bandit, Battle Ram, Golden Knight, Mega Knight, Mother Witch, Ronin, Zappies</v>
      </c>
      <c r="AG1592" s="5" t="str">
        <f aca="false">IF(AD1592&lt;AE1592,AE1592,AD1592)</f>
        <v>Baby Dragon, Bandit, Barbarian Barrel, Battle Ram, Dark Prince, Fireball, Mother Witch, P.E.K.K.A</v>
      </c>
      <c r="AH1592" s="5" t="str">
        <f aca="false">IF(AD1592=AF1592,AA1592,IF(AA1592="Win","Loss",IF(AA1592="Loss","Win","Draw")))</f>
        <v>Loss</v>
      </c>
      <c r="AI1592" s="5" t="s">
        <v>123</v>
      </c>
    </row>
    <row r="1593" customFormat="false" ht="15" hidden="false" customHeight="true" outlineLevel="0" collapsed="false">
      <c r="A1593" s="5" t="s">
        <v>4022</v>
      </c>
      <c r="B1593" s="5" t="n">
        <v>1</v>
      </c>
      <c r="C1593" s="5" t="s">
        <v>2006</v>
      </c>
      <c r="D1593" s="5" t="s">
        <v>2007</v>
      </c>
      <c r="E1593" s="5" t="s">
        <v>1673</v>
      </c>
      <c r="F1593" s="5" t="s">
        <v>1674</v>
      </c>
      <c r="G1593" s="5" t="s">
        <v>2008</v>
      </c>
      <c r="H1593" s="5" t="s">
        <v>81</v>
      </c>
      <c r="I1593" s="5" t="s">
        <v>92</v>
      </c>
      <c r="J1593" s="5" t="s">
        <v>199</v>
      </c>
      <c r="K1593" s="5" t="s">
        <v>210</v>
      </c>
      <c r="L1593" s="5" t="s">
        <v>227</v>
      </c>
      <c r="M1593" s="5" t="s">
        <v>135</v>
      </c>
      <c r="N1593" s="5" t="s">
        <v>117</v>
      </c>
      <c r="O1593" s="5" t="s">
        <v>94</v>
      </c>
      <c r="P1593" s="5" t="s">
        <v>231</v>
      </c>
      <c r="Q1593" s="5" t="s">
        <v>169</v>
      </c>
      <c r="R1593" s="5" t="s">
        <v>83</v>
      </c>
      <c r="S1593" s="5" t="s">
        <v>168</v>
      </c>
      <c r="T1593" s="5" t="s">
        <v>89</v>
      </c>
      <c r="U1593" s="5" t="s">
        <v>93</v>
      </c>
      <c r="V1593" s="5" t="s">
        <v>154</v>
      </c>
      <c r="W1593" s="5" t="s">
        <v>97</v>
      </c>
      <c r="X1593" s="5" t="s">
        <v>167</v>
      </c>
      <c r="Y1593" s="5" t="n">
        <v>1</v>
      </c>
      <c r="Z1593" s="5" t="n">
        <v>0</v>
      </c>
      <c r="AA1593" s="5" t="str">
        <f aca="false">IF(Y1593&gt;Z1593,"Win",IF(Y1593&lt;Z1593,"Loss","Draw"))</f>
        <v>Win</v>
      </c>
      <c r="AB1593" s="5" t="s">
        <v>98</v>
      </c>
      <c r="AC1593" s="5" t="s">
        <v>99</v>
      </c>
      <c r="AD1593" s="5" t="s">
        <v>2010</v>
      </c>
      <c r="AE1593" s="5" t="s">
        <v>2009</v>
      </c>
      <c r="AF1593" s="5" t="str">
        <f aca="false">IF(AD1593&lt;AE1593,AD1593,AE1593)</f>
        <v>Baby Dragon, Dark Prince, Electro Spirit, Goblin Hut, Lightning, Royal Hogs, Skeletons, The Log</v>
      </c>
      <c r="AG1593" s="5" t="str">
        <f aca="false">IF(AD1593&lt;AE1593,AE1593,AD1593)</f>
        <v>Fireball, Golden Knight, Mega Knight, Minions, Mother Witch, Ram Rider, Royal Ghost, Zap</v>
      </c>
      <c r="AH1593" s="5" t="str">
        <f aca="false">IF(AD1593=AF1593,AA1593,IF(AA1593="Win","Loss",IF(AA1593="Loss","Win","Draw")))</f>
        <v>Loss</v>
      </c>
      <c r="AI1593" s="5" t="s">
        <v>123</v>
      </c>
    </row>
    <row r="1594" customFormat="false" ht="15" hidden="false" customHeight="true" outlineLevel="0" collapsed="false">
      <c r="A1594" s="5" t="s">
        <v>4022</v>
      </c>
      <c r="B1594" s="5" t="n">
        <v>2</v>
      </c>
      <c r="C1594" s="5" t="s">
        <v>2006</v>
      </c>
      <c r="D1594" s="5" t="s">
        <v>2007</v>
      </c>
      <c r="E1594" s="5" t="s">
        <v>1673</v>
      </c>
      <c r="F1594" s="5" t="s">
        <v>1674</v>
      </c>
      <c r="G1594" s="5" t="s">
        <v>2011</v>
      </c>
      <c r="H1594" s="5" t="s">
        <v>81</v>
      </c>
      <c r="I1594" s="5" t="s">
        <v>116</v>
      </c>
      <c r="J1594" s="5" t="s">
        <v>83</v>
      </c>
      <c r="K1594" s="5" t="s">
        <v>114</v>
      </c>
      <c r="L1594" s="5" t="s">
        <v>176</v>
      </c>
      <c r="M1594" s="5" t="s">
        <v>84</v>
      </c>
      <c r="N1594" s="5" t="s">
        <v>97</v>
      </c>
      <c r="O1594" s="5" t="s">
        <v>327</v>
      </c>
      <c r="P1594" s="5" t="s">
        <v>146</v>
      </c>
      <c r="Q1594" s="5" t="s">
        <v>225</v>
      </c>
      <c r="R1594" s="5" t="s">
        <v>141</v>
      </c>
      <c r="S1594" s="5" t="s">
        <v>140</v>
      </c>
      <c r="T1594" s="5" t="s">
        <v>87</v>
      </c>
      <c r="U1594" s="5" t="s">
        <v>113</v>
      </c>
      <c r="V1594" s="5" t="s">
        <v>111</v>
      </c>
      <c r="W1594" s="5" t="s">
        <v>226</v>
      </c>
      <c r="X1594" s="5" t="s">
        <v>120</v>
      </c>
      <c r="Y1594" s="5" t="n">
        <v>0</v>
      </c>
      <c r="Z1594" s="5" t="n">
        <v>1</v>
      </c>
      <c r="AA1594" s="5" t="str">
        <f aca="false">IF(Y1594&gt;Z1594,"Win",IF(Y1594&lt;Z1594,"Loss","Draw"))</f>
        <v>Loss</v>
      </c>
      <c r="AB1594" s="5" t="s">
        <v>98</v>
      </c>
      <c r="AC1594" s="5" t="s">
        <v>99</v>
      </c>
      <c r="AD1594" s="5" t="s">
        <v>2012</v>
      </c>
      <c r="AE1594" s="5" t="s">
        <v>228</v>
      </c>
      <c r="AF1594" s="5" t="str">
        <f aca="false">IF(AD1594&lt;AE1594,AD1594,AE1594)</f>
        <v>Bats, Berserker, Bomb Tower, Fire Spirit, Magic Archer, Miner, Royal Delivery, Wall Breakers</v>
      </c>
      <c r="AG1594" s="5" t="str">
        <f aca="false">IF(AD1594&lt;AE1594,AE1594,AD1594)</f>
        <v>Dark Prince, Dart Goblin, Giant Skeleton, Giant Snowball, Mortar, Skeleton Barrel, Skeleton Dragons, Skeletons</v>
      </c>
      <c r="AH1594" s="5" t="str">
        <f aca="false">IF(AD1594=AF1594,AA1594,IF(AA1594="Win","Loss",IF(AA1594="Loss","Win","Draw")))</f>
        <v>Win</v>
      </c>
      <c r="AI1594" s="5" t="s">
        <v>123</v>
      </c>
    </row>
    <row r="1595" customFormat="false" ht="15" hidden="false" customHeight="true" outlineLevel="0" collapsed="false">
      <c r="A1595" s="5" t="s">
        <v>4022</v>
      </c>
      <c r="B1595" s="5" t="n">
        <v>3</v>
      </c>
      <c r="C1595" s="5" t="s">
        <v>2006</v>
      </c>
      <c r="D1595" s="5" t="s">
        <v>2007</v>
      </c>
      <c r="E1595" s="5" t="s">
        <v>1673</v>
      </c>
      <c r="F1595" s="5" t="s">
        <v>1674</v>
      </c>
      <c r="G1595" s="5" t="s">
        <v>2013</v>
      </c>
      <c r="H1595" s="5" t="s">
        <v>81</v>
      </c>
      <c r="I1595" s="5" t="s">
        <v>168</v>
      </c>
      <c r="J1595" s="5" t="s">
        <v>108</v>
      </c>
      <c r="K1595" s="5" t="s">
        <v>170</v>
      </c>
      <c r="L1595" s="5" t="s">
        <v>167</v>
      </c>
      <c r="M1595" s="5" t="s">
        <v>120</v>
      </c>
      <c r="N1595" s="5" t="s">
        <v>183</v>
      </c>
      <c r="O1595" s="5" t="s">
        <v>111</v>
      </c>
      <c r="P1595" s="5" t="s">
        <v>110</v>
      </c>
      <c r="Q1595" s="5" t="s">
        <v>82</v>
      </c>
      <c r="R1595" s="5" t="s">
        <v>128</v>
      </c>
      <c r="S1595" s="5" t="s">
        <v>144</v>
      </c>
      <c r="T1595" s="5" t="s">
        <v>91</v>
      </c>
      <c r="U1595" s="5" t="s">
        <v>143</v>
      </c>
      <c r="V1595" s="5" t="s">
        <v>94</v>
      </c>
      <c r="W1595" s="5" t="s">
        <v>166</v>
      </c>
      <c r="X1595" s="5" t="s">
        <v>115</v>
      </c>
      <c r="Y1595" s="5" t="n">
        <v>1</v>
      </c>
      <c r="Z1595" s="5" t="n">
        <v>0</v>
      </c>
      <c r="AA1595" s="5" t="str">
        <f aca="false">IF(Y1595&gt;Z1595,"Win",IF(Y1595&lt;Z1595,"Loss","Draw"))</f>
        <v>Win</v>
      </c>
      <c r="AB1595" s="5" t="s">
        <v>98</v>
      </c>
      <c r="AC1595" s="5" t="s">
        <v>99</v>
      </c>
      <c r="AD1595" s="5" t="s">
        <v>2015</v>
      </c>
      <c r="AE1595" s="5" t="s">
        <v>2014</v>
      </c>
      <c r="AF1595" s="5" t="str">
        <f aca="false">IF(AD1595&lt;AE1595,AD1595,AE1595)</f>
        <v>Archer Queen, Cannon, Earthquake, Fire Spirit, Guards, Royal Delivery, Royal Hogs, The Log</v>
      </c>
      <c r="AG1595" s="5" t="str">
        <f aca="false">IF(AD1595&lt;AE1595,AE1595,AD1595)</f>
        <v>Archers, Barbarian Barrel, Fireball, Goblins, Ice Spirit, Knight, Tesla, X-Bow</v>
      </c>
      <c r="AH1595" s="5" t="str">
        <f aca="false">IF(AD1595=AF1595,AA1595,IF(AA1595="Win","Loss",IF(AA1595="Loss","Win","Draw")))</f>
        <v>Win</v>
      </c>
      <c r="AI1595" s="5" t="s">
        <v>123</v>
      </c>
    </row>
    <row r="1596" customFormat="false" ht="16.5" hidden="false" customHeight="true" outlineLevel="0" collapsed="false">
      <c r="A1596" s="5" t="s">
        <v>4023</v>
      </c>
      <c r="B1596" s="5" t="n">
        <v>1</v>
      </c>
      <c r="C1596" s="5" t="s">
        <v>474</v>
      </c>
      <c r="D1596" s="5" t="s">
        <v>475</v>
      </c>
      <c r="E1596" s="5" t="s">
        <v>3496</v>
      </c>
      <c r="F1596" s="5" t="s">
        <v>3497</v>
      </c>
      <c r="G1596" s="5" t="s">
        <v>4024</v>
      </c>
      <c r="H1596" s="5" t="s">
        <v>81</v>
      </c>
      <c r="I1596" s="5" t="s">
        <v>140</v>
      </c>
      <c r="J1596" s="5" t="s">
        <v>141</v>
      </c>
      <c r="K1596" s="5" t="s">
        <v>225</v>
      </c>
      <c r="L1596" s="5" t="s">
        <v>226</v>
      </c>
      <c r="M1596" s="5" t="s">
        <v>109</v>
      </c>
      <c r="N1596" s="5" t="s">
        <v>111</v>
      </c>
      <c r="O1596" s="5" t="s">
        <v>167</v>
      </c>
      <c r="P1596" s="5" t="s">
        <v>113</v>
      </c>
      <c r="Q1596" s="5" t="s">
        <v>168</v>
      </c>
      <c r="R1596" s="5" t="s">
        <v>108</v>
      </c>
      <c r="S1596" s="5" t="s">
        <v>170</v>
      </c>
      <c r="T1596" s="5" t="s">
        <v>183</v>
      </c>
      <c r="U1596" s="5" t="s">
        <v>143</v>
      </c>
      <c r="V1596" s="5" t="s">
        <v>97</v>
      </c>
      <c r="W1596" s="5" t="s">
        <v>167</v>
      </c>
      <c r="X1596" s="5" t="s">
        <v>120</v>
      </c>
      <c r="Y1596" s="5" t="n">
        <v>0</v>
      </c>
      <c r="Z1596" s="5" t="n">
        <v>1</v>
      </c>
      <c r="AA1596" s="5" t="str">
        <f aca="false">IF(Y1596&gt;Z1596,"Win",IF(Y1596&lt;Z1596,"Loss","Draw"))</f>
        <v>Loss</v>
      </c>
      <c r="AB1596" s="5" t="s">
        <v>98</v>
      </c>
      <c r="AC1596" s="5" t="s">
        <v>99</v>
      </c>
      <c r="AD1596" s="5" t="s">
        <v>4025</v>
      </c>
      <c r="AE1596" s="5" t="s">
        <v>770</v>
      </c>
      <c r="AF1596" s="5" t="str">
        <f aca="false">IF(AD1596&lt;AE1596,AD1596,AE1596)</f>
        <v>Archer Queen, Cannon, Earthquake, Ice Spirit, Royal Delivery, Royal Hogs, Skeletons, The Log</v>
      </c>
      <c r="AG1596" s="5" t="str">
        <f aca="false">IF(AD1596&lt;AE1596,AE1596,AD1596)</f>
        <v>Bats, Bomb Tower, Fire Spirit, Magic Archer, Miner, Ronin, The Log, Wall Breakers</v>
      </c>
      <c r="AH1596" s="5" t="str">
        <f aca="false">IF(AD1596=AF1596,AA1596,IF(AA1596="Win","Loss",IF(AA1596="Loss","Win","Draw")))</f>
        <v>Win</v>
      </c>
      <c r="AI1596" s="5" t="s">
        <v>102</v>
      </c>
    </row>
    <row r="1597" customFormat="false" ht="16.5" hidden="false" customHeight="true" outlineLevel="0" collapsed="false">
      <c r="A1597" s="5" t="s">
        <v>4023</v>
      </c>
      <c r="B1597" s="5" t="n">
        <v>2</v>
      </c>
      <c r="C1597" s="5" t="s">
        <v>474</v>
      </c>
      <c r="D1597" s="5" t="s">
        <v>475</v>
      </c>
      <c r="E1597" s="5" t="s">
        <v>3496</v>
      </c>
      <c r="F1597" s="5" t="s">
        <v>3497</v>
      </c>
      <c r="G1597" s="5" t="s">
        <v>4026</v>
      </c>
      <c r="H1597" s="5" t="s">
        <v>372</v>
      </c>
      <c r="I1597" s="5" t="s">
        <v>168</v>
      </c>
      <c r="J1597" s="5" t="s">
        <v>181</v>
      </c>
      <c r="K1597" s="5" t="s">
        <v>82</v>
      </c>
      <c r="L1597" s="5" t="s">
        <v>94</v>
      </c>
      <c r="M1597" s="5" t="s">
        <v>146</v>
      </c>
      <c r="N1597" s="5" t="s">
        <v>89</v>
      </c>
      <c r="O1597" s="5" t="s">
        <v>93</v>
      </c>
      <c r="P1597" s="5" t="s">
        <v>91</v>
      </c>
      <c r="Q1597" s="5" t="s">
        <v>132</v>
      </c>
      <c r="R1597" s="5" t="s">
        <v>91</v>
      </c>
      <c r="S1597" s="5" t="s">
        <v>200</v>
      </c>
      <c r="T1597" s="5" t="s">
        <v>90</v>
      </c>
      <c r="U1597" s="5" t="s">
        <v>365</v>
      </c>
      <c r="V1597" s="5" t="s">
        <v>94</v>
      </c>
      <c r="W1597" s="5" t="s">
        <v>93</v>
      </c>
      <c r="X1597" s="5" t="s">
        <v>146</v>
      </c>
      <c r="Y1597" s="5" t="n">
        <v>1</v>
      </c>
      <c r="Z1597" s="5" t="n">
        <v>0</v>
      </c>
      <c r="AA1597" s="5" t="str">
        <f aca="false">IF(Y1597&gt;Z1597,"Win",IF(Y1597&lt;Z1597,"Loss","Draw"))</f>
        <v>Win</v>
      </c>
      <c r="AB1597" s="5" t="s">
        <v>98</v>
      </c>
      <c r="AC1597" s="5" t="s">
        <v>99</v>
      </c>
      <c r="AD1597" s="5" t="s">
        <v>1311</v>
      </c>
      <c r="AE1597" s="5" t="s">
        <v>849</v>
      </c>
      <c r="AF1597" s="5" t="str">
        <f aca="false">IF(AD1597&lt;AE1597,AD1597,AE1597)</f>
        <v>Archers, Barbarian Barrel, Electro Spirit, Fireball, Goblin Hut, Monk, Royal Hogs, Skeleton Dragons</v>
      </c>
      <c r="AG1597" s="5" t="str">
        <f aca="false">IF(AD1597&lt;AE1597,AE1597,AD1597)</f>
        <v>Barbarian Barrel, Electro Spirit, Fireball, Goblin Cage, Lumberjack, Phoenix, Royal Giant, Skeleton Dragons</v>
      </c>
      <c r="AH1597" s="5" t="str">
        <f aca="false">IF(AD1597=AF1597,AA1597,IF(AA1597="Win","Loss",IF(AA1597="Loss","Win","Draw")))</f>
        <v>Win</v>
      </c>
      <c r="AI1597" s="5" t="s">
        <v>102</v>
      </c>
    </row>
    <row r="1598" customFormat="false" ht="16.5" hidden="false" customHeight="true" outlineLevel="0" collapsed="false">
      <c r="A1598" s="5" t="s">
        <v>4023</v>
      </c>
      <c r="B1598" s="5" t="n">
        <v>3</v>
      </c>
      <c r="C1598" s="5" t="s">
        <v>474</v>
      </c>
      <c r="D1598" s="5" t="s">
        <v>475</v>
      </c>
      <c r="E1598" s="5" t="s">
        <v>3496</v>
      </c>
      <c r="F1598" s="5" t="s">
        <v>3497</v>
      </c>
      <c r="G1598" s="5" t="s">
        <v>4027</v>
      </c>
      <c r="H1598" s="5" t="s">
        <v>81</v>
      </c>
      <c r="I1598" s="5" t="s">
        <v>107</v>
      </c>
      <c r="J1598" s="5" t="s">
        <v>83</v>
      </c>
      <c r="K1598" s="5" t="s">
        <v>84</v>
      </c>
      <c r="L1598" s="5" t="s">
        <v>86</v>
      </c>
      <c r="M1598" s="5" t="s">
        <v>87</v>
      </c>
      <c r="N1598" s="5" t="s">
        <v>88</v>
      </c>
      <c r="O1598" s="5" t="s">
        <v>143</v>
      </c>
      <c r="P1598" s="5" t="s">
        <v>144</v>
      </c>
      <c r="Q1598" s="5" t="s">
        <v>375</v>
      </c>
      <c r="R1598" s="5" t="s">
        <v>145</v>
      </c>
      <c r="S1598" s="5" t="s">
        <v>135</v>
      </c>
      <c r="T1598" s="5" t="s">
        <v>109</v>
      </c>
      <c r="U1598" s="5" t="s">
        <v>336</v>
      </c>
      <c r="V1598" s="5" t="s">
        <v>226</v>
      </c>
      <c r="W1598" s="5" t="s">
        <v>110</v>
      </c>
      <c r="X1598" s="5" t="s">
        <v>113</v>
      </c>
      <c r="Y1598" s="5" t="n">
        <v>0</v>
      </c>
      <c r="Z1598" s="5" t="n">
        <v>3</v>
      </c>
      <c r="AA1598" s="5" t="str">
        <f aca="false">IF(Y1598&gt;Z1598,"Win",IF(Y1598&lt;Z1598,"Loss","Draw"))</f>
        <v>Loss</v>
      </c>
      <c r="AB1598" s="5" t="s">
        <v>98</v>
      </c>
      <c r="AC1598" s="5" t="s">
        <v>99</v>
      </c>
      <c r="AD1598" s="5" t="s">
        <v>4028</v>
      </c>
      <c r="AE1598" s="5" t="s">
        <v>2183</v>
      </c>
      <c r="AF1598" s="5" t="str">
        <f aca="false">IF(AD1598&lt;AE1598,AD1598,AE1598)</f>
        <v>Balloon, Bomb Tower, Executioner, Guards, Miner, Ronin, Tornado, Zap</v>
      </c>
      <c r="AG1598" s="5" t="str">
        <f aca="false">IF(AD1598&lt;AE1598,AE1598,AD1598)</f>
        <v>Berserker, Dark Prince, Giant Snowball, Goblin Demolisher, Goblin Drill, Ice Spirit, Poison, Tesla</v>
      </c>
      <c r="AH1598" s="5" t="str">
        <f aca="false">IF(AD1598=AF1598,AA1598,IF(AA1598="Win","Loss",IF(AA1598="Loss","Win","Draw")))</f>
        <v>Win</v>
      </c>
      <c r="AI1598" s="5" t="s">
        <v>102</v>
      </c>
    </row>
    <row r="1599" customFormat="false" ht="16.5" hidden="false" customHeight="true" outlineLevel="0" collapsed="false">
      <c r="A1599" s="7" t="s">
        <v>4029</v>
      </c>
      <c r="B1599" s="7" t="n">
        <v>1</v>
      </c>
      <c r="C1599" s="7" t="s">
        <v>474</v>
      </c>
      <c r="D1599" s="7" t="s">
        <v>475</v>
      </c>
      <c r="E1599" s="7" t="s">
        <v>3496</v>
      </c>
      <c r="F1599" s="7" t="s">
        <v>3497</v>
      </c>
      <c r="G1599" s="7" t="s">
        <v>4030</v>
      </c>
      <c r="H1599" s="7" t="s">
        <v>81</v>
      </c>
      <c r="I1599" s="7" t="s">
        <v>168</v>
      </c>
      <c r="J1599" s="7" t="s">
        <v>181</v>
      </c>
      <c r="K1599" s="7" t="s">
        <v>169</v>
      </c>
      <c r="L1599" s="7" t="s">
        <v>154</v>
      </c>
      <c r="M1599" s="7" t="s">
        <v>97</v>
      </c>
      <c r="N1599" s="7" t="s">
        <v>93</v>
      </c>
      <c r="O1599" s="7" t="s">
        <v>167</v>
      </c>
      <c r="P1599" s="7" t="s">
        <v>170</v>
      </c>
      <c r="Q1599" s="7" t="s">
        <v>140</v>
      </c>
      <c r="R1599" s="7" t="s">
        <v>141</v>
      </c>
      <c r="S1599" s="7" t="s">
        <v>225</v>
      </c>
      <c r="T1599" s="7" t="s">
        <v>226</v>
      </c>
      <c r="U1599" s="7" t="s">
        <v>87</v>
      </c>
      <c r="V1599" s="7" t="s">
        <v>111</v>
      </c>
      <c r="W1599" s="7" t="s">
        <v>120</v>
      </c>
      <c r="X1599" s="7" t="s">
        <v>113</v>
      </c>
      <c r="Y1599" s="7" t="n">
        <v>1</v>
      </c>
      <c r="Z1599" s="7" t="n">
        <v>0</v>
      </c>
      <c r="AA1599" s="7" t="str">
        <f aca="false">IF(Y1599&gt;Z1599,"Win",IF(Y1599&lt;Z1599,"Loss","Draw"))</f>
        <v>Win</v>
      </c>
      <c r="AB1599" s="7" t="s">
        <v>99</v>
      </c>
      <c r="AC1599" s="7" t="s">
        <v>99</v>
      </c>
      <c r="AD1599" s="7" t="s">
        <v>2973</v>
      </c>
      <c r="AE1599" s="7" t="s">
        <v>228</v>
      </c>
      <c r="AF1599" s="7" t="str">
        <f aca="false">IF(AD1599&lt;AE1599,AD1599,AE1599)</f>
        <v>Baby Dragon, Cannon, Electro Spirit, Lightning, Monk, Royal Hogs, Skeletons, The Log</v>
      </c>
      <c r="AG1599" s="7" t="str">
        <f aca="false">IF(AD1599&lt;AE1599,AE1599,AD1599)</f>
        <v>Bats, Berserker, Bomb Tower, Fire Spirit, Magic Archer, Miner, Royal Delivery, Wall Breakers</v>
      </c>
      <c r="AH1599" s="7" t="str">
        <f aca="false">IF(AD1599=AF1599,AA1599,IF(AA1599="Win","Loss",IF(AA1599="Loss","Win","Draw")))</f>
        <v>Win</v>
      </c>
      <c r="AI1599" s="7" t="s">
        <v>102</v>
      </c>
    </row>
    <row r="1600" customFormat="false" ht="16.5" hidden="false" customHeight="true" outlineLevel="0" collapsed="false">
      <c r="A1600" s="7" t="s">
        <v>4029</v>
      </c>
      <c r="B1600" s="7" t="n">
        <v>2</v>
      </c>
      <c r="C1600" s="7" t="s">
        <v>474</v>
      </c>
      <c r="D1600" s="7" t="s">
        <v>475</v>
      </c>
      <c r="E1600" s="7" t="s">
        <v>3496</v>
      </c>
      <c r="F1600" s="7" t="s">
        <v>3497</v>
      </c>
      <c r="G1600" s="7" t="s">
        <v>4031</v>
      </c>
      <c r="H1600" s="7" t="s">
        <v>81</v>
      </c>
      <c r="I1600" s="7" t="s">
        <v>82</v>
      </c>
      <c r="J1600" s="7" t="s">
        <v>115</v>
      </c>
      <c r="K1600" s="7" t="s">
        <v>144</v>
      </c>
      <c r="L1600" s="7" t="s">
        <v>85</v>
      </c>
      <c r="M1600" s="7" t="s">
        <v>109</v>
      </c>
      <c r="N1600" s="7" t="s">
        <v>88</v>
      </c>
      <c r="O1600" s="7" t="s">
        <v>143</v>
      </c>
      <c r="P1600" s="7" t="s">
        <v>91</v>
      </c>
      <c r="Q1600" s="7" t="s">
        <v>82</v>
      </c>
      <c r="R1600" s="7" t="s">
        <v>83</v>
      </c>
      <c r="S1600" s="7" t="s">
        <v>144</v>
      </c>
      <c r="T1600" s="7" t="s">
        <v>97</v>
      </c>
      <c r="U1600" s="7" t="s">
        <v>143</v>
      </c>
      <c r="V1600" s="7" t="s">
        <v>91</v>
      </c>
      <c r="W1600" s="7" t="s">
        <v>88</v>
      </c>
      <c r="X1600" s="7" t="s">
        <v>85</v>
      </c>
      <c r="Y1600" s="7" t="n">
        <v>0</v>
      </c>
      <c r="Z1600" s="7" t="n">
        <v>1</v>
      </c>
      <c r="AA1600" s="7" t="str">
        <f aca="false">IF(Y1600&gt;Z1600,"Win",IF(Y1600&lt;Z1600,"Loss","Draw"))</f>
        <v>Loss</v>
      </c>
      <c r="AB1600" s="7" t="s">
        <v>99</v>
      </c>
      <c r="AC1600" s="7" t="s">
        <v>99</v>
      </c>
      <c r="AD1600" s="7" t="s">
        <v>4032</v>
      </c>
      <c r="AE1600" s="7" t="s">
        <v>397</v>
      </c>
      <c r="AF1600" s="7" t="str">
        <f aca="false">IF(AD1600&lt;AE1600,AD1600,AE1600)</f>
        <v>Archers, Barbarian Barrel, Dark Prince, Graveyard, Ice Spirit, Poison, Skeletons, Tesla</v>
      </c>
      <c r="AG1600" s="7" t="str">
        <f aca="false">IF(AD1600&lt;AE1600,AE1600,AD1600)</f>
        <v>Archers, Barbarian Barrel, Goblins, Graveyard, Ice Spirit, Poison, Ronin, Tesla</v>
      </c>
      <c r="AH1600" s="7" t="str">
        <f aca="false">IF(AD1600=AF1600,AA1600,IF(AA1600="Win","Loss",IF(AA1600="Loss","Win","Draw")))</f>
        <v>Win</v>
      </c>
      <c r="AI1600" s="7" t="s">
        <v>102</v>
      </c>
    </row>
    <row r="1601" customFormat="false" ht="16.5" hidden="false" customHeight="true" outlineLevel="0" collapsed="false">
      <c r="A1601" s="7" t="s">
        <v>4029</v>
      </c>
      <c r="B1601" s="7" t="n">
        <v>3</v>
      </c>
      <c r="C1601" s="7" t="s">
        <v>474</v>
      </c>
      <c r="D1601" s="7" t="s">
        <v>475</v>
      </c>
      <c r="E1601" s="7" t="s">
        <v>3496</v>
      </c>
      <c r="F1601" s="7" t="s">
        <v>3497</v>
      </c>
      <c r="G1601" s="7" t="s">
        <v>4033</v>
      </c>
      <c r="H1601" s="7" t="s">
        <v>81</v>
      </c>
      <c r="I1601" s="7" t="s">
        <v>140</v>
      </c>
      <c r="J1601" s="7" t="s">
        <v>141</v>
      </c>
      <c r="K1601" s="7" t="s">
        <v>142</v>
      </c>
      <c r="L1601" s="7" t="s">
        <v>334</v>
      </c>
      <c r="M1601" s="7" t="s">
        <v>87</v>
      </c>
      <c r="N1601" s="7" t="s">
        <v>111</v>
      </c>
      <c r="O1601" s="7" t="s">
        <v>120</v>
      </c>
      <c r="P1601" s="7" t="s">
        <v>113</v>
      </c>
      <c r="Q1601" s="7" t="s">
        <v>239</v>
      </c>
      <c r="R1601" s="7" t="s">
        <v>199</v>
      </c>
      <c r="S1601" s="7" t="s">
        <v>210</v>
      </c>
      <c r="T1601" s="7" t="s">
        <v>112</v>
      </c>
      <c r="U1601" s="7" t="s">
        <v>240</v>
      </c>
      <c r="V1601" s="7" t="s">
        <v>227</v>
      </c>
      <c r="W1601" s="7" t="s">
        <v>109</v>
      </c>
      <c r="X1601" s="7" t="s">
        <v>202</v>
      </c>
      <c r="Y1601" s="7" t="n">
        <v>1</v>
      </c>
      <c r="Z1601" s="7" t="n">
        <v>0</v>
      </c>
      <c r="AA1601" s="7" t="str">
        <f aca="false">IF(Y1601&gt;Z1601,"Win",IF(Y1601&lt;Z1601,"Loss","Draw"))</f>
        <v>Win</v>
      </c>
      <c r="AB1601" s="7" t="s">
        <v>99</v>
      </c>
      <c r="AC1601" s="7" t="s">
        <v>99</v>
      </c>
      <c r="AD1601" s="7" t="s">
        <v>4034</v>
      </c>
      <c r="AE1601" s="7" t="s">
        <v>242</v>
      </c>
      <c r="AF1601" s="7" t="str">
        <f aca="false">IF(AD1601&lt;AE1601,AD1601,AE1601)</f>
        <v>Arrows, Bandit, Battle Ram, Golden Knight, Mega Knight, Mother Witch, Ronin, Zappies</v>
      </c>
      <c r="AG1601" s="7" t="str">
        <f aca="false">IF(AD1601&lt;AE1601,AE1601,AD1601)</f>
        <v>Berserker, Bomb Tower, Fire Spirit, Goblin Barrel, Magic Archer, Rocket, Royal Delivery, Wall Breakers</v>
      </c>
      <c r="AH1601" s="7" t="str">
        <f aca="false">IF(AD1601=AF1601,AA1601,IF(AA1601="Win","Loss",IF(AA1601="Loss","Win","Draw")))</f>
        <v>Loss</v>
      </c>
      <c r="AI1601" s="7" t="s">
        <v>102</v>
      </c>
    </row>
    <row r="1602" customFormat="false" ht="16.5" hidden="false" customHeight="true" outlineLevel="0" collapsed="false">
      <c r="A1602" s="7" t="s">
        <v>4035</v>
      </c>
      <c r="B1602" s="7" t="n">
        <v>1</v>
      </c>
      <c r="C1602" s="7" t="s">
        <v>474</v>
      </c>
      <c r="D1602" s="7" t="s">
        <v>475</v>
      </c>
      <c r="E1602" s="7" t="s">
        <v>3496</v>
      </c>
      <c r="F1602" s="7" t="s">
        <v>3497</v>
      </c>
      <c r="G1602" s="7" t="s">
        <v>4036</v>
      </c>
      <c r="H1602" s="7" t="s">
        <v>81</v>
      </c>
      <c r="I1602" s="7" t="s">
        <v>239</v>
      </c>
      <c r="J1602" s="7" t="s">
        <v>199</v>
      </c>
      <c r="K1602" s="7" t="s">
        <v>210</v>
      </c>
      <c r="L1602" s="7" t="s">
        <v>227</v>
      </c>
      <c r="M1602" s="7" t="s">
        <v>109</v>
      </c>
      <c r="N1602" s="7" t="s">
        <v>240</v>
      </c>
      <c r="O1602" s="7" t="s">
        <v>202</v>
      </c>
      <c r="P1602" s="7" t="s">
        <v>112</v>
      </c>
      <c r="Q1602" s="7" t="s">
        <v>92</v>
      </c>
      <c r="R1602" s="7" t="s">
        <v>180</v>
      </c>
      <c r="S1602" s="7" t="s">
        <v>239</v>
      </c>
      <c r="T1602" s="7" t="s">
        <v>91</v>
      </c>
      <c r="U1602" s="7" t="s">
        <v>327</v>
      </c>
      <c r="V1602" s="7" t="s">
        <v>227</v>
      </c>
      <c r="W1602" s="7" t="s">
        <v>202</v>
      </c>
      <c r="X1602" s="7" t="s">
        <v>257</v>
      </c>
      <c r="Y1602" s="7" t="n">
        <v>1</v>
      </c>
      <c r="Z1602" s="7" t="n">
        <v>0</v>
      </c>
      <c r="AA1602" s="7" t="str">
        <f aca="false">IF(Y1602&gt;Z1602,"Win",IF(Y1602&lt;Z1602,"Loss","Draw"))</f>
        <v>Win</v>
      </c>
      <c r="AB1602" s="7" t="s">
        <v>99</v>
      </c>
      <c r="AC1602" s="7" t="s">
        <v>99</v>
      </c>
      <c r="AD1602" s="7" t="s">
        <v>242</v>
      </c>
      <c r="AE1602" s="7" t="s">
        <v>614</v>
      </c>
      <c r="AF1602" s="7" t="str">
        <f aca="false">IF(AD1602&lt;AE1602,AD1602,AE1602)</f>
        <v>Arrows, Bandit, Battle Ram, Golden Knight, Mega Knight, Mother Witch, Ronin, Zappies</v>
      </c>
      <c r="AG1602" s="7" t="str">
        <f aca="false">IF(AD1602&lt;AE1602,AE1602,AD1602)</f>
        <v>Barbarian Barrel, Battle Ram, Giant Skeleton, Mother Witch, Royal Ghost, Vines, Wizard, Zappies</v>
      </c>
      <c r="AH1602" s="7" t="str">
        <f aca="false">IF(AD1602=AF1602,AA1602,IF(AA1602="Win","Loss",IF(AA1602="Loss","Win","Draw")))</f>
        <v>Win</v>
      </c>
      <c r="AI1602" s="7" t="s">
        <v>102</v>
      </c>
    </row>
    <row r="1603" customFormat="false" ht="16.5" hidden="false" customHeight="true" outlineLevel="0" collapsed="false">
      <c r="A1603" s="7" t="s">
        <v>4035</v>
      </c>
      <c r="B1603" s="7" t="n">
        <v>2</v>
      </c>
      <c r="C1603" s="7" t="s">
        <v>474</v>
      </c>
      <c r="D1603" s="7" t="s">
        <v>475</v>
      </c>
      <c r="E1603" s="7" t="s">
        <v>3496</v>
      </c>
      <c r="F1603" s="7" t="s">
        <v>3497</v>
      </c>
      <c r="G1603" s="7" t="s">
        <v>4037</v>
      </c>
      <c r="H1603" s="7" t="s">
        <v>81</v>
      </c>
      <c r="I1603" s="7" t="s">
        <v>168</v>
      </c>
      <c r="J1603" s="7" t="s">
        <v>181</v>
      </c>
      <c r="K1603" s="7" t="s">
        <v>293</v>
      </c>
      <c r="L1603" s="7" t="s">
        <v>87</v>
      </c>
      <c r="M1603" s="7" t="s">
        <v>94</v>
      </c>
      <c r="N1603" s="7" t="s">
        <v>89</v>
      </c>
      <c r="O1603" s="7" t="s">
        <v>93</v>
      </c>
      <c r="P1603" s="7" t="s">
        <v>167</v>
      </c>
      <c r="Q1603" s="7" t="s">
        <v>287</v>
      </c>
      <c r="R1603" s="7" t="s">
        <v>131</v>
      </c>
      <c r="S1603" s="7" t="s">
        <v>135</v>
      </c>
      <c r="T1603" s="7" t="s">
        <v>148</v>
      </c>
      <c r="U1603" s="7" t="s">
        <v>147</v>
      </c>
      <c r="V1603" s="7" t="s">
        <v>94</v>
      </c>
      <c r="W1603" s="7" t="s">
        <v>149</v>
      </c>
      <c r="X1603" s="7" t="s">
        <v>87</v>
      </c>
      <c r="Y1603" s="7" t="n">
        <v>0</v>
      </c>
      <c r="Z1603" s="7" t="n">
        <v>1</v>
      </c>
      <c r="AA1603" s="7" t="str">
        <f aca="false">IF(Y1603&gt;Z1603,"Win",IF(Y1603&lt;Z1603,"Loss","Draw"))</f>
        <v>Loss</v>
      </c>
      <c r="AB1603" s="7" t="s">
        <v>99</v>
      </c>
      <c r="AC1603" s="7" t="s">
        <v>99</v>
      </c>
      <c r="AD1603" s="7" t="s">
        <v>4038</v>
      </c>
      <c r="AE1603" s="7" t="s">
        <v>2763</v>
      </c>
      <c r="AF1603" s="7" t="str">
        <f aca="false">IF(AD1603&lt;AE1603,AD1603,AE1603)</f>
        <v>Berserker, Electro Spirit, Fireball, Furnace, Goblin Hut, Monk, Royal Hogs, The Log</v>
      </c>
      <c r="AG1603" s="7" t="str">
        <f aca="false">IF(AD1603&lt;AE1603,AE1603,AD1603)</f>
        <v>Berserker, Fireball, Lava Hound, Mega Minion, Spirit Empress, Tombstone, Valkyrie, Zap</v>
      </c>
      <c r="AH1603" s="7" t="str">
        <f aca="false">IF(AD1603=AF1603,AA1603,IF(AA1603="Win","Loss",IF(AA1603="Loss","Win","Draw")))</f>
        <v>Loss</v>
      </c>
      <c r="AI1603" s="7" t="s">
        <v>102</v>
      </c>
    </row>
    <row r="1604" customFormat="false" ht="16.5" hidden="false" customHeight="true" outlineLevel="0" collapsed="false">
      <c r="A1604" s="7" t="s">
        <v>4035</v>
      </c>
      <c r="B1604" s="7" t="n">
        <v>3</v>
      </c>
      <c r="C1604" s="7" t="s">
        <v>474</v>
      </c>
      <c r="D1604" s="7" t="s">
        <v>475</v>
      </c>
      <c r="E1604" s="7" t="s">
        <v>3496</v>
      </c>
      <c r="F1604" s="7" t="s">
        <v>3497</v>
      </c>
      <c r="G1604" s="7" t="s">
        <v>4039</v>
      </c>
      <c r="H1604" s="7" t="s">
        <v>81</v>
      </c>
      <c r="I1604" s="7" t="s">
        <v>375</v>
      </c>
      <c r="J1604" s="7" t="s">
        <v>145</v>
      </c>
      <c r="K1604" s="7" t="s">
        <v>128</v>
      </c>
      <c r="L1604" s="7" t="s">
        <v>226</v>
      </c>
      <c r="M1604" s="7" t="s">
        <v>336</v>
      </c>
      <c r="N1604" s="7" t="s">
        <v>97</v>
      </c>
      <c r="O1604" s="7" t="s">
        <v>135</v>
      </c>
      <c r="P1604" s="7" t="s">
        <v>113</v>
      </c>
      <c r="Q1604" s="7" t="s">
        <v>225</v>
      </c>
      <c r="R1604" s="7" t="s">
        <v>141</v>
      </c>
      <c r="S1604" s="7" t="s">
        <v>140</v>
      </c>
      <c r="T1604" s="7" t="s">
        <v>113</v>
      </c>
      <c r="U1604" s="7" t="s">
        <v>97</v>
      </c>
      <c r="V1604" s="7" t="s">
        <v>111</v>
      </c>
      <c r="W1604" s="7" t="s">
        <v>167</v>
      </c>
      <c r="X1604" s="7" t="s">
        <v>226</v>
      </c>
      <c r="Y1604" s="7" t="n">
        <v>3</v>
      </c>
      <c r="Z1604" s="7" t="n">
        <v>0</v>
      </c>
      <c r="AA1604" s="7" t="str">
        <f aca="false">IF(Y1604&gt;Z1604,"Win",IF(Y1604&lt;Z1604,"Loss","Draw"))</f>
        <v>Win</v>
      </c>
      <c r="AB1604" s="7" t="s">
        <v>99</v>
      </c>
      <c r="AC1604" s="7" t="s">
        <v>99</v>
      </c>
      <c r="AD1604" s="7" t="s">
        <v>491</v>
      </c>
      <c r="AE1604" s="7" t="s">
        <v>639</v>
      </c>
      <c r="AF1604" s="7" t="str">
        <f aca="false">IF(AD1604&lt;AE1604,AD1604,AE1604)</f>
        <v>Balloon, Bomb Tower, Executioner, Knight, Miner, Skeletons, Tornado, Zap</v>
      </c>
      <c r="AG1604" s="7" t="str">
        <f aca="false">IF(AD1604&lt;AE1604,AE1604,AD1604)</f>
        <v>Bats, Bomb Tower, Fire Spirit, Magic Archer, Miner, Skeletons, The Log, Wall Breakers</v>
      </c>
      <c r="AH1604" s="7" t="str">
        <f aca="false">IF(AD1604=AF1604,AA1604,IF(AA1604="Win","Loss",IF(AA1604="Loss","Win","Draw")))</f>
        <v>Win</v>
      </c>
      <c r="AI1604" s="7" t="s">
        <v>102</v>
      </c>
    </row>
    <row r="1605" customFormat="false" ht="16.5" hidden="false" customHeight="true" outlineLevel="0" collapsed="false">
      <c r="A1605" s="7" t="s">
        <v>4040</v>
      </c>
      <c r="B1605" s="7" t="n">
        <v>1</v>
      </c>
      <c r="C1605" s="7" t="s">
        <v>474</v>
      </c>
      <c r="D1605" s="7" t="s">
        <v>475</v>
      </c>
      <c r="E1605" s="7" t="s">
        <v>3496</v>
      </c>
      <c r="F1605" s="7" t="s">
        <v>3497</v>
      </c>
      <c r="G1605" s="7" t="s">
        <v>4041</v>
      </c>
      <c r="H1605" s="7" t="s">
        <v>81</v>
      </c>
      <c r="I1605" s="7" t="s">
        <v>293</v>
      </c>
      <c r="J1605" s="7" t="s">
        <v>175</v>
      </c>
      <c r="K1605" s="7" t="s">
        <v>144</v>
      </c>
      <c r="L1605" s="7" t="s">
        <v>182</v>
      </c>
      <c r="M1605" s="7" t="s">
        <v>154</v>
      </c>
      <c r="N1605" s="7" t="s">
        <v>97</v>
      </c>
      <c r="O1605" s="7" t="s">
        <v>93</v>
      </c>
      <c r="P1605" s="7" t="s">
        <v>167</v>
      </c>
      <c r="Q1605" s="7" t="s">
        <v>116</v>
      </c>
      <c r="R1605" s="7" t="s">
        <v>115</v>
      </c>
      <c r="S1605" s="7" t="s">
        <v>114</v>
      </c>
      <c r="T1605" s="7" t="s">
        <v>117</v>
      </c>
      <c r="U1605" s="7" t="s">
        <v>118</v>
      </c>
      <c r="V1605" s="7" t="s">
        <v>94</v>
      </c>
      <c r="W1605" s="7" t="s">
        <v>93</v>
      </c>
      <c r="X1605" s="7" t="s">
        <v>119</v>
      </c>
      <c r="Y1605" s="7" t="n">
        <v>1</v>
      </c>
      <c r="Z1605" s="7" t="n">
        <v>0</v>
      </c>
      <c r="AA1605" s="7" t="str">
        <f aca="false">IF(Y1605&gt;Z1605,"Win",IF(Y1605&lt;Z1605,"Loss","Draw"))</f>
        <v>Win</v>
      </c>
      <c r="AB1605" s="7" t="s">
        <v>99</v>
      </c>
      <c r="AC1605" s="7" t="s">
        <v>99</v>
      </c>
      <c r="AD1605" s="7" t="s">
        <v>759</v>
      </c>
      <c r="AE1605" s="7" t="s">
        <v>307</v>
      </c>
      <c r="AF1605" s="7" t="str">
        <f aca="false">IF(AD1605&lt;AE1605,AD1605,AE1605)</f>
        <v>Boss Bandit, Electro Spirit, Furnace, Hog Rider, Lightning, Skeletons, Tesla, The Log</v>
      </c>
      <c r="AG1605" s="7" t="str">
        <f aca="false">IF(AD1605&lt;AE1605,AE1605,AD1605)</f>
        <v>Cannon Cart, Electro Spirit, Fireball, Goblins, Minions, Mortar, Rascals, Skeleton Barrel</v>
      </c>
      <c r="AH1605" s="7" t="str">
        <f aca="false">IF(AD1605=AF1605,AA1605,IF(AA1605="Win","Loss",IF(AA1605="Loss","Win","Draw")))</f>
        <v>Win</v>
      </c>
      <c r="AI1605" s="7" t="s">
        <v>102</v>
      </c>
    </row>
    <row r="1606" customFormat="false" ht="16.5" hidden="false" customHeight="true" outlineLevel="0" collapsed="false">
      <c r="A1606" s="7" t="s">
        <v>4040</v>
      </c>
      <c r="B1606" s="7" t="n">
        <v>2</v>
      </c>
      <c r="C1606" s="7" t="s">
        <v>474</v>
      </c>
      <c r="D1606" s="7" t="s">
        <v>475</v>
      </c>
      <c r="E1606" s="7" t="s">
        <v>3496</v>
      </c>
      <c r="F1606" s="7" t="s">
        <v>3497</v>
      </c>
      <c r="G1606" s="7" t="s">
        <v>4042</v>
      </c>
      <c r="H1606" s="7" t="s">
        <v>81</v>
      </c>
      <c r="I1606" s="7" t="s">
        <v>107</v>
      </c>
      <c r="J1606" s="7" t="s">
        <v>141</v>
      </c>
      <c r="K1606" s="7" t="s">
        <v>84</v>
      </c>
      <c r="L1606" s="7" t="s">
        <v>109</v>
      </c>
      <c r="M1606" s="7" t="s">
        <v>87</v>
      </c>
      <c r="N1606" s="7" t="s">
        <v>88</v>
      </c>
      <c r="O1606" s="7" t="s">
        <v>111</v>
      </c>
      <c r="P1606" s="7" t="s">
        <v>170</v>
      </c>
      <c r="Q1606" s="7" t="s">
        <v>140</v>
      </c>
      <c r="R1606" s="7" t="s">
        <v>141</v>
      </c>
      <c r="S1606" s="7" t="s">
        <v>142</v>
      </c>
      <c r="T1606" s="7" t="s">
        <v>144</v>
      </c>
      <c r="U1606" s="7" t="s">
        <v>120</v>
      </c>
      <c r="V1606" s="7" t="s">
        <v>87</v>
      </c>
      <c r="W1606" s="7" t="s">
        <v>111</v>
      </c>
      <c r="X1606" s="7" t="s">
        <v>143</v>
      </c>
      <c r="Y1606" s="7" t="n">
        <v>0</v>
      </c>
      <c r="Z1606" s="7" t="n">
        <v>1</v>
      </c>
      <c r="AA1606" s="7" t="str">
        <f aca="false">IF(Y1606&gt;Z1606,"Win",IF(Y1606&lt;Z1606,"Loss","Draw"))</f>
        <v>Loss</v>
      </c>
      <c r="AB1606" s="7" t="s">
        <v>99</v>
      </c>
      <c r="AC1606" s="7" t="s">
        <v>99</v>
      </c>
      <c r="AD1606" s="7" t="s">
        <v>1162</v>
      </c>
      <c r="AE1606" s="7" t="s">
        <v>150</v>
      </c>
      <c r="AF1606" s="7" t="str">
        <f aca="false">IF(AD1606&lt;AE1606,AD1606,AE1606)</f>
        <v>Berserker, Cannon, Fire Spirit, Giant Snowball, Goblin Drill, Magic Archer, Poison, Ronin</v>
      </c>
      <c r="AG1606" s="7" t="str">
        <f aca="false">IF(AD1606&lt;AE1606,AE1606,AD1606)</f>
        <v>Berserker, Fire Spirit, Goblin Barrel, Ice Spirit, Magic Archer, Royal Delivery, Tesla, Wall Breakers</v>
      </c>
      <c r="AH1606" s="7" t="str">
        <f aca="false">IF(AD1606=AF1606,AA1606,IF(AA1606="Win","Loss",IF(AA1606="Loss","Win","Draw")))</f>
        <v>Loss</v>
      </c>
      <c r="AI1606" s="7" t="s">
        <v>102</v>
      </c>
    </row>
    <row r="1607" customFormat="false" ht="16.5" hidden="false" customHeight="true" outlineLevel="0" collapsed="false">
      <c r="A1607" s="7" t="s">
        <v>4040</v>
      </c>
      <c r="B1607" s="7" t="n">
        <v>3</v>
      </c>
      <c r="C1607" s="7" t="s">
        <v>474</v>
      </c>
      <c r="D1607" s="7" t="s">
        <v>475</v>
      </c>
      <c r="E1607" s="7" t="s">
        <v>3496</v>
      </c>
      <c r="F1607" s="7" t="s">
        <v>3497</v>
      </c>
      <c r="G1607" s="7" t="s">
        <v>4043</v>
      </c>
      <c r="H1607" s="7" t="s">
        <v>81</v>
      </c>
      <c r="I1607" s="7" t="s">
        <v>132</v>
      </c>
      <c r="J1607" s="7" t="s">
        <v>91</v>
      </c>
      <c r="K1607" s="7" t="s">
        <v>200</v>
      </c>
      <c r="L1607" s="7" t="s">
        <v>90</v>
      </c>
      <c r="M1607" s="7" t="s">
        <v>365</v>
      </c>
      <c r="N1607" s="7" t="s">
        <v>94</v>
      </c>
      <c r="O1607" s="7" t="s">
        <v>143</v>
      </c>
      <c r="P1607" s="7" t="s">
        <v>174</v>
      </c>
      <c r="Q1607" s="7" t="s">
        <v>375</v>
      </c>
      <c r="R1607" s="7" t="s">
        <v>145</v>
      </c>
      <c r="S1607" s="7" t="s">
        <v>84</v>
      </c>
      <c r="T1607" s="7" t="s">
        <v>327</v>
      </c>
      <c r="U1607" s="7" t="s">
        <v>336</v>
      </c>
      <c r="V1607" s="7" t="s">
        <v>113</v>
      </c>
      <c r="W1607" s="7" t="s">
        <v>110</v>
      </c>
      <c r="X1607" s="7" t="s">
        <v>226</v>
      </c>
      <c r="Y1607" s="7" t="n">
        <v>0</v>
      </c>
      <c r="Z1607" s="7" t="n">
        <v>1</v>
      </c>
      <c r="AA1607" s="7" t="str">
        <f aca="false">IF(Y1607&gt;Z1607,"Win",IF(Y1607&lt;Z1607,"Loss","Draw"))</f>
        <v>Loss</v>
      </c>
      <c r="AB1607" s="7" t="s">
        <v>99</v>
      </c>
      <c r="AC1607" s="7" t="s">
        <v>99</v>
      </c>
      <c r="AD1607" s="7" t="s">
        <v>2671</v>
      </c>
      <c r="AE1607" s="7" t="s">
        <v>4044</v>
      </c>
      <c r="AF1607" s="7" t="str">
        <f aca="false">IF(AD1607&lt;AE1607,AD1607,AE1607)</f>
        <v>Balloon, Bomb Tower, Executioner, Giant Skeleton, Giant Snowball, Guards, Miner, Tornado</v>
      </c>
      <c r="AG1607" s="7" t="str">
        <f aca="false">IF(AD1607&lt;AE1607,AE1607,AD1607)</f>
        <v>Barbarian Barrel, Fireball, Goblin Cage, Heal Spirit, Ice Spirit, Lumberjack, Phoenix, Royal Giant</v>
      </c>
      <c r="AH1607" s="7" t="str">
        <f aca="false">IF(AD1607=AF1607,AA1607,IF(AA1607="Win","Loss",IF(AA1607="Loss","Win","Draw")))</f>
        <v>Win</v>
      </c>
      <c r="AI1607" s="7" t="s">
        <v>102</v>
      </c>
    </row>
    <row r="1608" customFormat="false" ht="16.5" hidden="false" customHeight="true" outlineLevel="0" collapsed="false">
      <c r="A1608" s="7" t="s">
        <v>4045</v>
      </c>
      <c r="B1608" s="7" t="n">
        <v>1</v>
      </c>
      <c r="C1608" s="7" t="s">
        <v>474</v>
      </c>
      <c r="D1608" s="7" t="s">
        <v>475</v>
      </c>
      <c r="E1608" s="7" t="s">
        <v>3496</v>
      </c>
      <c r="F1608" s="7" t="s">
        <v>3497</v>
      </c>
      <c r="G1608" s="7" t="s">
        <v>4046</v>
      </c>
      <c r="H1608" s="7" t="s">
        <v>372</v>
      </c>
      <c r="I1608" s="7" t="s">
        <v>114</v>
      </c>
      <c r="J1608" s="7" t="s">
        <v>115</v>
      </c>
      <c r="K1608" s="7" t="s">
        <v>116</v>
      </c>
      <c r="L1608" s="7" t="s">
        <v>109</v>
      </c>
      <c r="M1608" s="7" t="s">
        <v>94</v>
      </c>
      <c r="N1608" s="7" t="s">
        <v>146</v>
      </c>
      <c r="O1608" s="7" t="s">
        <v>118</v>
      </c>
      <c r="P1608" s="7" t="s">
        <v>93</v>
      </c>
      <c r="Q1608" s="7" t="s">
        <v>168</v>
      </c>
      <c r="R1608" s="7" t="s">
        <v>232</v>
      </c>
      <c r="S1608" s="7" t="s">
        <v>169</v>
      </c>
      <c r="T1608" s="7" t="s">
        <v>154</v>
      </c>
      <c r="U1608" s="7" t="s">
        <v>97</v>
      </c>
      <c r="V1608" s="7" t="s">
        <v>93</v>
      </c>
      <c r="W1608" s="7" t="s">
        <v>167</v>
      </c>
      <c r="X1608" s="7" t="s">
        <v>170</v>
      </c>
      <c r="Y1608" s="7" t="n">
        <v>1</v>
      </c>
      <c r="Z1608" s="7" t="n">
        <v>0</v>
      </c>
      <c r="AA1608" s="7" t="str">
        <f aca="false">IF(Y1608&gt;Z1608,"Win",IF(Y1608&lt;Z1608,"Loss","Draw"))</f>
        <v>Win</v>
      </c>
      <c r="AB1608" s="7" t="s">
        <v>99</v>
      </c>
      <c r="AC1608" s="7" t="s">
        <v>99</v>
      </c>
      <c r="AD1608" s="7" t="s">
        <v>4047</v>
      </c>
      <c r="AE1608" s="7" t="s">
        <v>418</v>
      </c>
      <c r="AF1608" s="7" t="str">
        <f aca="false">IF(AD1608&lt;AE1608,AD1608,AE1608)</f>
        <v>Baby Dragon, Cannon, Electro Spirit, Lightning, Mighty Miner, Royal Hogs, Skeletons, The Log</v>
      </c>
      <c r="AG1608" s="7" t="str">
        <f aca="false">IF(AD1608&lt;AE1608,AE1608,AD1608)</f>
        <v>Electro Spirit, Fireball, Goblins, Mortar, Rascals, Ronin, Skeleton Barrel, Skeleton Dragons</v>
      </c>
      <c r="AH1608" s="7" t="str">
        <f aca="false">IF(AD1608=AF1608,AA1608,IF(AA1608="Win","Loss",IF(AA1608="Loss","Win","Draw")))</f>
        <v>Loss</v>
      </c>
      <c r="AI1608" s="7" t="s">
        <v>102</v>
      </c>
    </row>
    <row r="1609" customFormat="false" ht="16.5" hidden="false" customHeight="true" outlineLevel="0" collapsed="false">
      <c r="A1609" s="7" t="s">
        <v>4045</v>
      </c>
      <c r="B1609" s="7" t="n">
        <v>2</v>
      </c>
      <c r="C1609" s="7" t="s">
        <v>474</v>
      </c>
      <c r="D1609" s="7" t="s">
        <v>475</v>
      </c>
      <c r="E1609" s="7" t="s">
        <v>3496</v>
      </c>
      <c r="F1609" s="7" t="s">
        <v>3497</v>
      </c>
      <c r="G1609" s="7" t="s">
        <v>4048</v>
      </c>
      <c r="H1609" s="7" t="s">
        <v>81</v>
      </c>
      <c r="I1609" s="7" t="s">
        <v>287</v>
      </c>
      <c r="J1609" s="7" t="s">
        <v>149</v>
      </c>
      <c r="K1609" s="7" t="s">
        <v>131</v>
      </c>
      <c r="L1609" s="7" t="s">
        <v>148</v>
      </c>
      <c r="M1609" s="7" t="s">
        <v>147</v>
      </c>
      <c r="N1609" s="7" t="s">
        <v>110</v>
      </c>
      <c r="O1609" s="7" t="s">
        <v>112</v>
      </c>
      <c r="P1609" s="7" t="s">
        <v>135</v>
      </c>
      <c r="Q1609" s="7" t="s">
        <v>209</v>
      </c>
      <c r="R1609" s="7" t="s">
        <v>213</v>
      </c>
      <c r="S1609" s="7" t="s">
        <v>84</v>
      </c>
      <c r="T1609" s="7" t="s">
        <v>156</v>
      </c>
      <c r="U1609" s="7" t="s">
        <v>85</v>
      </c>
      <c r="V1609" s="7" t="s">
        <v>112</v>
      </c>
      <c r="W1609" s="7" t="s">
        <v>110</v>
      </c>
      <c r="X1609" s="7" t="s">
        <v>133</v>
      </c>
      <c r="Y1609" s="7" t="n">
        <v>0</v>
      </c>
      <c r="Z1609" s="7" t="n">
        <v>1</v>
      </c>
      <c r="AA1609" s="7" t="str">
        <f aca="false">IF(Y1609&gt;Z1609,"Win",IF(Y1609&lt;Z1609,"Loss","Draw"))</f>
        <v>Loss</v>
      </c>
      <c r="AB1609" s="7" t="s">
        <v>99</v>
      </c>
      <c r="AC1609" s="7" t="s">
        <v>99</v>
      </c>
      <c r="AD1609" s="7" t="s">
        <v>4049</v>
      </c>
      <c r="AE1609" s="7" t="s">
        <v>4050</v>
      </c>
      <c r="AF1609" s="7" t="str">
        <f aca="false">IF(AD1609&lt;AE1609,AD1609,AE1609)</f>
        <v>Arrows, Bowler, Giant, Giant Snowball, Graveyard, Guards, Musketeer, Night Witch</v>
      </c>
      <c r="AG1609" s="7" t="str">
        <f aca="false">IF(AD1609&lt;AE1609,AE1609,AD1609)</f>
        <v>Arrows, Guards, Lava Hound, Mega Minion, Spirit Empress, Tombstone, Valkyrie, Zap</v>
      </c>
      <c r="AH1609" s="7" t="str">
        <f aca="false">IF(AD1609=AF1609,AA1609,IF(AA1609="Win","Loss",IF(AA1609="Loss","Win","Draw")))</f>
        <v>Win</v>
      </c>
      <c r="AI1609" s="7" t="s">
        <v>102</v>
      </c>
    </row>
    <row r="1610" customFormat="false" ht="16.5" hidden="false" customHeight="true" outlineLevel="0" collapsed="false">
      <c r="A1610" s="7" t="s">
        <v>4045</v>
      </c>
      <c r="B1610" s="7" t="n">
        <v>3</v>
      </c>
      <c r="C1610" s="7" t="s">
        <v>474</v>
      </c>
      <c r="D1610" s="7" t="s">
        <v>475</v>
      </c>
      <c r="E1610" s="7" t="s">
        <v>3496</v>
      </c>
      <c r="F1610" s="7" t="s">
        <v>3497</v>
      </c>
      <c r="G1610" s="7" t="s">
        <v>4051</v>
      </c>
      <c r="H1610" s="7" t="s">
        <v>372</v>
      </c>
      <c r="I1610" s="7" t="s">
        <v>142</v>
      </c>
      <c r="J1610" s="7" t="s">
        <v>175</v>
      </c>
      <c r="K1610" s="7" t="s">
        <v>433</v>
      </c>
      <c r="L1610" s="7" t="s">
        <v>87</v>
      </c>
      <c r="M1610" s="7" t="s">
        <v>111</v>
      </c>
      <c r="N1610" s="7" t="s">
        <v>143</v>
      </c>
      <c r="O1610" s="7" t="s">
        <v>120</v>
      </c>
      <c r="P1610" s="7" t="s">
        <v>113</v>
      </c>
      <c r="Q1610" s="7" t="s">
        <v>92</v>
      </c>
      <c r="R1610" s="7" t="s">
        <v>115</v>
      </c>
      <c r="S1610" s="7" t="s">
        <v>90</v>
      </c>
      <c r="T1610" s="7" t="s">
        <v>94</v>
      </c>
      <c r="U1610" s="7" t="s">
        <v>174</v>
      </c>
      <c r="V1610" s="7" t="s">
        <v>96</v>
      </c>
      <c r="W1610" s="7" t="s">
        <v>95</v>
      </c>
      <c r="X1610" s="7" t="s">
        <v>91</v>
      </c>
      <c r="Y1610" s="7" t="n">
        <v>1</v>
      </c>
      <c r="Z1610" s="7" t="n">
        <v>0</v>
      </c>
      <c r="AA1610" s="7" t="str">
        <f aca="false">IF(Y1610&gt;Z1610,"Win",IF(Y1610&lt;Z1610,"Loss","Draw"))</f>
        <v>Win</v>
      </c>
      <c r="AB1610" s="7" t="s">
        <v>99</v>
      </c>
      <c r="AC1610" s="7" t="s">
        <v>99</v>
      </c>
      <c r="AD1610" s="7" t="s">
        <v>4052</v>
      </c>
      <c r="AE1610" s="7" t="s">
        <v>2725</v>
      </c>
      <c r="AF1610" s="7" t="str">
        <f aca="false">IF(AD1610&lt;AE1610,AD1610,AE1610)</f>
        <v>Barbarian Barrel, Fireball, Fisherman, Goblins, Heal Spirit, Hunter, Royal Ghost, Royal Giant</v>
      </c>
      <c r="AG1610" s="7" t="str">
        <f aca="false">IF(AD1610&lt;AE1610,AE1610,AD1610)</f>
        <v>Berserker, Bomb Tower, Boss Bandit, Fire Spirit, Goblin Barrel, Ice Spirit, Princess, Royal Delivery</v>
      </c>
      <c r="AH1610" s="7" t="str">
        <f aca="false">IF(AD1610=AF1610,AA1610,IF(AA1610="Win","Loss",IF(AA1610="Loss","Win","Draw")))</f>
        <v>Loss</v>
      </c>
      <c r="AI1610" s="7" t="s">
        <v>102</v>
      </c>
    </row>
    <row r="1611" customFormat="false" ht="15" hidden="false" customHeight="true" outlineLevel="0" collapsed="false">
      <c r="A1611" s="5" t="s">
        <v>4053</v>
      </c>
      <c r="B1611" s="5" t="n">
        <v>1</v>
      </c>
      <c r="C1611" s="5" t="s">
        <v>474</v>
      </c>
      <c r="D1611" s="5" t="s">
        <v>475</v>
      </c>
      <c r="E1611" s="5" t="s">
        <v>403</v>
      </c>
      <c r="F1611" s="5" t="s">
        <v>404</v>
      </c>
      <c r="G1611" s="5" t="s">
        <v>476</v>
      </c>
      <c r="H1611" s="5" t="s">
        <v>216</v>
      </c>
      <c r="I1611" s="5" t="s">
        <v>140</v>
      </c>
      <c r="J1611" s="5" t="s">
        <v>141</v>
      </c>
      <c r="K1611" s="5" t="s">
        <v>153</v>
      </c>
      <c r="L1611" s="5" t="s">
        <v>226</v>
      </c>
      <c r="M1611" s="5" t="s">
        <v>336</v>
      </c>
      <c r="N1611" s="5" t="s">
        <v>97</v>
      </c>
      <c r="O1611" s="5" t="s">
        <v>91</v>
      </c>
      <c r="P1611" s="5" t="s">
        <v>113</v>
      </c>
      <c r="Q1611" s="5" t="s">
        <v>142</v>
      </c>
      <c r="R1611" s="5" t="s">
        <v>232</v>
      </c>
      <c r="S1611" s="5" t="s">
        <v>176</v>
      </c>
      <c r="T1611" s="5" t="s">
        <v>140</v>
      </c>
      <c r="U1611" s="5" t="s">
        <v>97</v>
      </c>
      <c r="V1611" s="5" t="s">
        <v>93</v>
      </c>
      <c r="W1611" s="5" t="s">
        <v>111</v>
      </c>
      <c r="X1611" s="5" t="s">
        <v>170</v>
      </c>
      <c r="Y1611" s="5" t="n">
        <v>1</v>
      </c>
      <c r="Z1611" s="5" t="n">
        <v>0</v>
      </c>
      <c r="AA1611" s="5" t="str">
        <f aca="false">IF(Y1611&gt;Z1611,"Win",IF(Y1611&lt;Z1611,"Loss","Draw"))</f>
        <v>Win</v>
      </c>
      <c r="AB1611" s="5" t="s">
        <v>98</v>
      </c>
      <c r="AC1611" s="5" t="s">
        <v>99</v>
      </c>
      <c r="AD1611" s="5" t="s">
        <v>477</v>
      </c>
      <c r="AE1611" s="5" t="s">
        <v>456</v>
      </c>
      <c r="AF1611" s="5" t="str">
        <f aca="false">IF(AD1611&lt;AE1611,AD1611,AE1611)</f>
        <v>Barbarian Barrel, Bomb Tower, Goblinstein, Magic Archer, Miner, Skeletons, Tornado, Wall Breakers</v>
      </c>
      <c r="AG1611" s="5" t="str">
        <f aca="false">IF(AD1611&lt;AE1611,AE1611,AD1611)</f>
        <v>Cannon, Dart Goblin, Electro Spirit, Fire Spirit, Goblin Barrel, Mighty Miner, Skeletons, Wall Breakers</v>
      </c>
      <c r="AH1611" s="5" t="str">
        <f aca="false">IF(AD1611=AF1611,AA1611,IF(AA1611="Win","Loss",IF(AA1611="Loss","Win","Draw")))</f>
        <v>Win</v>
      </c>
      <c r="AI1611" s="5" t="s">
        <v>102</v>
      </c>
    </row>
    <row r="1612" customFormat="false" ht="15" hidden="false" customHeight="true" outlineLevel="0" collapsed="false">
      <c r="A1612" s="5" t="s">
        <v>4053</v>
      </c>
      <c r="B1612" s="5" t="n">
        <v>2</v>
      </c>
      <c r="C1612" s="5" t="s">
        <v>474</v>
      </c>
      <c r="D1612" s="5" t="s">
        <v>475</v>
      </c>
      <c r="E1612" s="5" t="s">
        <v>403</v>
      </c>
      <c r="F1612" s="5" t="s">
        <v>404</v>
      </c>
      <c r="G1612" s="5" t="s">
        <v>478</v>
      </c>
      <c r="H1612" s="5" t="s">
        <v>372</v>
      </c>
      <c r="I1612" s="5" t="s">
        <v>293</v>
      </c>
      <c r="J1612" s="5" t="s">
        <v>83</v>
      </c>
      <c r="K1612" s="5" t="s">
        <v>84</v>
      </c>
      <c r="L1612" s="5" t="s">
        <v>85</v>
      </c>
      <c r="M1612" s="5" t="s">
        <v>87</v>
      </c>
      <c r="N1612" s="5" t="s">
        <v>88</v>
      </c>
      <c r="O1612" s="5" t="s">
        <v>111</v>
      </c>
      <c r="P1612" s="5" t="s">
        <v>144</v>
      </c>
      <c r="Q1612" s="5" t="s">
        <v>82</v>
      </c>
      <c r="R1612" s="5" t="s">
        <v>181</v>
      </c>
      <c r="S1612" s="5" t="s">
        <v>145</v>
      </c>
      <c r="T1612" s="5" t="s">
        <v>112</v>
      </c>
      <c r="U1612" s="5" t="s">
        <v>365</v>
      </c>
      <c r="V1612" s="5" t="s">
        <v>113</v>
      </c>
      <c r="W1612" s="5" t="s">
        <v>226</v>
      </c>
      <c r="X1612" s="5" t="s">
        <v>135</v>
      </c>
      <c r="Y1612" s="5" t="n">
        <v>3</v>
      </c>
      <c r="Z1612" s="5" t="n">
        <v>0</v>
      </c>
      <c r="AA1612" s="5" t="str">
        <f aca="false">IF(Y1612&gt;Z1612,"Win",IF(Y1612&lt;Z1612,"Loss","Draw"))</f>
        <v>Win</v>
      </c>
      <c r="AB1612" s="5" t="s">
        <v>98</v>
      </c>
      <c r="AC1612" s="5" t="s">
        <v>99</v>
      </c>
      <c r="AD1612" s="5" t="s">
        <v>479</v>
      </c>
      <c r="AE1612" s="5" t="s">
        <v>468</v>
      </c>
      <c r="AF1612" s="5" t="str">
        <f aca="false">IF(AD1612&lt;AE1612,AD1612,AE1612)</f>
        <v>Archers, Arrows, Balloon, Bomb Tower, Miner, Monk, Phoenix, Zap</v>
      </c>
      <c r="AG1612" s="5" t="str">
        <f aca="false">IF(AD1612&lt;AE1612,AE1612,AD1612)</f>
        <v>Berserker, Dark Prince, Fire Spirit, Furnace, Giant Snowball, Graveyard, Poison, Tesla</v>
      </c>
      <c r="AH1612" s="5" t="str">
        <f aca="false">IF(AD1612=AF1612,AA1612,IF(AA1612="Win","Loss",IF(AA1612="Loss","Win","Draw")))</f>
        <v>Loss</v>
      </c>
      <c r="AI1612" s="5" t="s">
        <v>102</v>
      </c>
    </row>
    <row r="1613" customFormat="false" ht="15" hidden="false" customHeight="true" outlineLevel="0" collapsed="false">
      <c r="A1613" s="5" t="s">
        <v>4053</v>
      </c>
      <c r="B1613" s="5" t="n">
        <v>3</v>
      </c>
      <c r="C1613" s="5" t="s">
        <v>474</v>
      </c>
      <c r="D1613" s="5" t="s">
        <v>475</v>
      </c>
      <c r="E1613" s="5" t="s">
        <v>403</v>
      </c>
      <c r="F1613" s="5" t="s">
        <v>404</v>
      </c>
      <c r="G1613" s="5" t="s">
        <v>480</v>
      </c>
      <c r="H1613" s="5" t="s">
        <v>372</v>
      </c>
      <c r="I1613" s="5" t="s">
        <v>142</v>
      </c>
      <c r="J1613" s="5" t="s">
        <v>115</v>
      </c>
      <c r="K1613" s="5" t="s">
        <v>176</v>
      </c>
      <c r="L1613" s="5" t="s">
        <v>109</v>
      </c>
      <c r="M1613" s="5" t="s">
        <v>143</v>
      </c>
      <c r="N1613" s="5" t="s">
        <v>93</v>
      </c>
      <c r="O1613" s="5" t="s">
        <v>120</v>
      </c>
      <c r="P1613" s="5" t="s">
        <v>170</v>
      </c>
      <c r="Q1613" s="5" t="s">
        <v>210</v>
      </c>
      <c r="R1613" s="5" t="s">
        <v>141</v>
      </c>
      <c r="S1613" s="5" t="s">
        <v>132</v>
      </c>
      <c r="T1613" s="5" t="s">
        <v>94</v>
      </c>
      <c r="U1613" s="5" t="s">
        <v>115</v>
      </c>
      <c r="V1613" s="5" t="s">
        <v>91</v>
      </c>
      <c r="W1613" s="5" t="s">
        <v>182</v>
      </c>
      <c r="X1613" s="5" t="s">
        <v>144</v>
      </c>
      <c r="Y1613" s="5" t="n">
        <v>1</v>
      </c>
      <c r="Z1613" s="5" t="n">
        <v>0</v>
      </c>
      <c r="AA1613" s="5" t="str">
        <f aca="false">IF(Y1613&gt;Z1613,"Win",IF(Y1613&lt;Z1613,"Loss","Draw"))</f>
        <v>Win</v>
      </c>
      <c r="AB1613" s="5" t="s">
        <v>98</v>
      </c>
      <c r="AC1613" s="5" t="s">
        <v>99</v>
      </c>
      <c r="AD1613" s="5" t="s">
        <v>482</v>
      </c>
      <c r="AE1613" s="5" t="s">
        <v>481</v>
      </c>
      <c r="AF1613" s="5" t="str">
        <f aca="false">IF(AD1613&lt;AE1613,AD1613,AE1613)</f>
        <v>Barbarian Barrel, Fireball, Goblins, Hog Rider, Lumberjack, Magic Archer, Mega Knight, Tesla</v>
      </c>
      <c r="AG1613" s="5" t="str">
        <f aca="false">IF(AD1613&lt;AE1613,AE1613,AD1613)</f>
        <v>Cannon, Dart Goblin, Electro Spirit, Goblin Barrel, Goblins, Ice Spirit, Ronin, Royal Delivery</v>
      </c>
      <c r="AH1613" s="5" t="str">
        <f aca="false">IF(AD1613=AF1613,AA1613,IF(AA1613="Win","Loss",IF(AA1613="Loss","Win","Draw")))</f>
        <v>Loss</v>
      </c>
      <c r="AI1613" s="5" t="s">
        <v>102</v>
      </c>
    </row>
    <row r="1614" customFormat="false" ht="15" hidden="false" customHeight="true" outlineLevel="0" collapsed="false">
      <c r="A1614" s="7" t="s">
        <v>4054</v>
      </c>
      <c r="B1614" s="7" t="n">
        <v>1</v>
      </c>
      <c r="C1614" s="7" t="s">
        <v>474</v>
      </c>
      <c r="D1614" s="7" t="s">
        <v>475</v>
      </c>
      <c r="E1614" s="7" t="s">
        <v>403</v>
      </c>
      <c r="F1614" s="7" t="s">
        <v>404</v>
      </c>
      <c r="G1614" s="7" t="s">
        <v>484</v>
      </c>
      <c r="H1614" s="7" t="s">
        <v>216</v>
      </c>
      <c r="I1614" s="7" t="s">
        <v>107</v>
      </c>
      <c r="J1614" s="7" t="s">
        <v>115</v>
      </c>
      <c r="K1614" s="7" t="s">
        <v>84</v>
      </c>
      <c r="L1614" s="7" t="s">
        <v>109</v>
      </c>
      <c r="M1614" s="7" t="s">
        <v>88</v>
      </c>
      <c r="N1614" s="7" t="s">
        <v>130</v>
      </c>
      <c r="O1614" s="7" t="s">
        <v>111</v>
      </c>
      <c r="P1614" s="7" t="s">
        <v>144</v>
      </c>
      <c r="Q1614" s="7" t="s">
        <v>82</v>
      </c>
      <c r="R1614" s="7" t="s">
        <v>175</v>
      </c>
      <c r="S1614" s="7" t="s">
        <v>144</v>
      </c>
      <c r="T1614" s="7" t="s">
        <v>182</v>
      </c>
      <c r="U1614" s="7" t="s">
        <v>154</v>
      </c>
      <c r="V1614" s="7" t="s">
        <v>97</v>
      </c>
      <c r="W1614" s="7" t="s">
        <v>93</v>
      </c>
      <c r="X1614" s="7" t="s">
        <v>167</v>
      </c>
      <c r="Y1614" s="7" t="n">
        <v>1</v>
      </c>
      <c r="Z1614" s="7" t="n">
        <v>0</v>
      </c>
      <c r="AA1614" s="7" t="str">
        <f aca="false">IF(Y1614&gt;Z1614,"Win",IF(Y1614&lt;Z1614,"Loss","Draw"))</f>
        <v>Win</v>
      </c>
      <c r="AB1614" s="7" t="s">
        <v>99</v>
      </c>
      <c r="AC1614" s="7" t="s">
        <v>99</v>
      </c>
      <c r="AD1614" s="7" t="s">
        <v>315</v>
      </c>
      <c r="AE1614" s="7" t="s">
        <v>485</v>
      </c>
      <c r="AF1614" s="7" t="str">
        <f aca="false">IF(AD1614&lt;AE1614,AD1614,AE1614)</f>
        <v>Archers, Boss Bandit, Electro Spirit, Hog Rider, Lightning, Skeletons, Tesla, The Log</v>
      </c>
      <c r="AG1614" s="7" t="str">
        <f aca="false">IF(AD1614&lt;AE1614,AE1614,AD1614)</f>
        <v>Bomber, Fire Spirit, Giant Snowball, Goblin Drill, Goblins, Poison, Ronin, Tesla</v>
      </c>
      <c r="AH1614" s="7" t="str">
        <f aca="false">IF(AD1614=AF1614,AA1614,IF(AA1614="Win","Loss",IF(AA1614="Loss","Win","Draw")))</f>
        <v>Loss</v>
      </c>
      <c r="AI1614" s="7" t="s">
        <v>102</v>
      </c>
    </row>
    <row r="1615" customFormat="false" ht="15" hidden="false" customHeight="true" outlineLevel="0" collapsed="false">
      <c r="A1615" s="7" t="s">
        <v>4054</v>
      </c>
      <c r="B1615" s="7" t="n">
        <v>2</v>
      </c>
      <c r="C1615" s="7" t="s">
        <v>474</v>
      </c>
      <c r="D1615" s="7" t="s">
        <v>475</v>
      </c>
      <c r="E1615" s="7" t="s">
        <v>403</v>
      </c>
      <c r="F1615" s="7" t="s">
        <v>404</v>
      </c>
      <c r="G1615" s="7" t="s">
        <v>486</v>
      </c>
      <c r="H1615" s="7" t="s">
        <v>216</v>
      </c>
      <c r="I1615" s="7" t="s">
        <v>132</v>
      </c>
      <c r="J1615" s="7" t="s">
        <v>91</v>
      </c>
      <c r="K1615" s="7" t="s">
        <v>200</v>
      </c>
      <c r="L1615" s="7" t="s">
        <v>90</v>
      </c>
      <c r="M1615" s="7" t="s">
        <v>365</v>
      </c>
      <c r="N1615" s="7" t="s">
        <v>94</v>
      </c>
      <c r="O1615" s="7" t="s">
        <v>93</v>
      </c>
      <c r="P1615" s="7" t="s">
        <v>174</v>
      </c>
      <c r="Q1615" s="7" t="s">
        <v>140</v>
      </c>
      <c r="R1615" s="7" t="s">
        <v>209</v>
      </c>
      <c r="S1615" s="7" t="s">
        <v>170</v>
      </c>
      <c r="T1615" s="7" t="s">
        <v>226</v>
      </c>
      <c r="U1615" s="7" t="s">
        <v>109</v>
      </c>
      <c r="V1615" s="7" t="s">
        <v>88</v>
      </c>
      <c r="W1615" s="7" t="s">
        <v>115</v>
      </c>
      <c r="X1615" s="7" t="s">
        <v>84</v>
      </c>
      <c r="Y1615" s="7" t="n">
        <v>1</v>
      </c>
      <c r="Z1615" s="7" t="n">
        <v>0</v>
      </c>
      <c r="AA1615" s="7" t="str">
        <f aca="false">IF(Y1615&gt;Z1615,"Win",IF(Y1615&lt;Z1615,"Loss","Draw"))</f>
        <v>Win</v>
      </c>
      <c r="AB1615" s="7" t="s">
        <v>99</v>
      </c>
      <c r="AC1615" s="7" t="s">
        <v>99</v>
      </c>
      <c r="AD1615" s="7" t="s">
        <v>488</v>
      </c>
      <c r="AE1615" s="7" t="s">
        <v>487</v>
      </c>
      <c r="AF1615" s="7" t="str">
        <f aca="false">IF(AD1615&lt;AE1615,AD1615,AE1615)</f>
        <v>Barbarian Barrel, Electro Spirit, Fireball, Goblin Cage, Heal Spirit, Lumberjack, Phoenix, Royal Giant</v>
      </c>
      <c r="AG1615" s="7" t="str">
        <f aca="false">IF(AD1615&lt;AE1615,AE1615,AD1615)</f>
        <v>Cannon, Giant Snowball, Goblins, Miner, Musketeer, Poison, Ronin, Wall Breakers</v>
      </c>
      <c r="AH1615" s="7" t="str">
        <f aca="false">IF(AD1615=AF1615,AA1615,IF(AA1615="Win","Loss",IF(AA1615="Loss","Win","Draw")))</f>
        <v>Win</v>
      </c>
      <c r="AI1615" s="7" t="s">
        <v>102</v>
      </c>
    </row>
    <row r="1616" customFormat="false" ht="15" hidden="false" customHeight="true" outlineLevel="0" collapsed="false">
      <c r="A1616" s="7" t="s">
        <v>4054</v>
      </c>
      <c r="B1616" s="7" t="n">
        <v>3</v>
      </c>
      <c r="C1616" s="7" t="s">
        <v>474</v>
      </c>
      <c r="D1616" s="7" t="s">
        <v>475</v>
      </c>
      <c r="E1616" s="7" t="s">
        <v>403</v>
      </c>
      <c r="F1616" s="7" t="s">
        <v>404</v>
      </c>
      <c r="G1616" s="7" t="s">
        <v>489</v>
      </c>
      <c r="H1616" s="7" t="s">
        <v>216</v>
      </c>
      <c r="I1616" s="7" t="s">
        <v>375</v>
      </c>
      <c r="J1616" s="7" t="s">
        <v>145</v>
      </c>
      <c r="K1616" s="7" t="s">
        <v>128</v>
      </c>
      <c r="L1616" s="7" t="s">
        <v>226</v>
      </c>
      <c r="M1616" s="7" t="s">
        <v>336</v>
      </c>
      <c r="N1616" s="7" t="s">
        <v>97</v>
      </c>
      <c r="O1616" s="7" t="s">
        <v>135</v>
      </c>
      <c r="P1616" s="7" t="s">
        <v>113</v>
      </c>
      <c r="Q1616" s="7" t="s">
        <v>107</v>
      </c>
      <c r="R1616" s="7" t="s">
        <v>128</v>
      </c>
      <c r="S1616" s="7" t="s">
        <v>141</v>
      </c>
      <c r="T1616" s="7" t="s">
        <v>86</v>
      </c>
      <c r="U1616" s="7" t="s">
        <v>113</v>
      </c>
      <c r="V1616" s="7" t="s">
        <v>336</v>
      </c>
      <c r="W1616" s="7" t="s">
        <v>91</v>
      </c>
      <c r="X1616" s="7" t="s">
        <v>143</v>
      </c>
      <c r="Y1616" s="7" t="n">
        <v>1</v>
      </c>
      <c r="Z1616" s="7" t="n">
        <v>0</v>
      </c>
      <c r="AA1616" s="7" t="str">
        <f aca="false">IF(Y1616&gt;Z1616,"Win",IF(Y1616&lt;Z1616,"Loss","Draw"))</f>
        <v>Win</v>
      </c>
      <c r="AB1616" s="7" t="s">
        <v>99</v>
      </c>
      <c r="AC1616" s="7" t="s">
        <v>99</v>
      </c>
      <c r="AD1616" s="7" t="s">
        <v>491</v>
      </c>
      <c r="AE1616" s="7" t="s">
        <v>490</v>
      </c>
      <c r="AF1616" s="7" t="str">
        <f aca="false">IF(AD1616&lt;AE1616,AD1616,AE1616)</f>
        <v>Balloon, Bomb Tower, Executioner, Knight, Miner, Skeletons, Tornado, Zap</v>
      </c>
      <c r="AG1616" s="7" t="str">
        <f aca="false">IF(AD1616&lt;AE1616,AE1616,AD1616)</f>
        <v>Barbarian Barrel, Bomb Tower, Goblin Demolisher, Goblin Drill, Ice Spirit, Knight, Magic Archer, Tornado</v>
      </c>
      <c r="AH1616" s="7" t="str">
        <f aca="false">IF(AD1616=AF1616,AA1616,IF(AA1616="Win","Loss",IF(AA1616="Loss","Win","Draw")))</f>
        <v>Win</v>
      </c>
      <c r="AI1616" s="7" t="s">
        <v>102</v>
      </c>
    </row>
    <row r="1617" customFormat="false" ht="15" hidden="false" customHeight="true" outlineLevel="0" collapsed="false">
      <c r="A1617" s="7" t="s">
        <v>4055</v>
      </c>
      <c r="B1617" s="7" t="n">
        <v>1</v>
      </c>
      <c r="C1617" s="7" t="s">
        <v>474</v>
      </c>
      <c r="D1617" s="7" t="s">
        <v>475</v>
      </c>
      <c r="E1617" s="7" t="s">
        <v>403</v>
      </c>
      <c r="F1617" s="7" t="s">
        <v>404</v>
      </c>
      <c r="G1617" s="7" t="s">
        <v>493</v>
      </c>
      <c r="H1617" s="7" t="s">
        <v>216</v>
      </c>
      <c r="I1617" s="7" t="s">
        <v>168</v>
      </c>
      <c r="J1617" s="7" t="s">
        <v>232</v>
      </c>
      <c r="K1617" s="7" t="s">
        <v>169</v>
      </c>
      <c r="L1617" s="7" t="s">
        <v>154</v>
      </c>
      <c r="M1617" s="7" t="s">
        <v>97</v>
      </c>
      <c r="N1617" s="7" t="s">
        <v>93</v>
      </c>
      <c r="O1617" s="7" t="s">
        <v>167</v>
      </c>
      <c r="P1617" s="7" t="s">
        <v>170</v>
      </c>
      <c r="Q1617" s="7" t="s">
        <v>82</v>
      </c>
      <c r="R1617" s="7" t="s">
        <v>91</v>
      </c>
      <c r="S1617" s="7" t="s">
        <v>144</v>
      </c>
      <c r="T1617" s="7" t="s">
        <v>85</v>
      </c>
      <c r="U1617" s="7" t="s">
        <v>109</v>
      </c>
      <c r="V1617" s="7" t="s">
        <v>88</v>
      </c>
      <c r="W1617" s="7" t="s">
        <v>97</v>
      </c>
      <c r="X1617" s="7" t="s">
        <v>143</v>
      </c>
      <c r="Y1617" s="7" t="n">
        <v>0</v>
      </c>
      <c r="Z1617" s="7" t="n">
        <v>1</v>
      </c>
      <c r="AA1617" s="7" t="str">
        <f aca="false">IF(Y1617&gt;Z1617,"Win",IF(Y1617&lt;Z1617,"Loss","Draw"))</f>
        <v>Loss</v>
      </c>
      <c r="AB1617" s="7" t="s">
        <v>99</v>
      </c>
      <c r="AC1617" s="7" t="s">
        <v>99</v>
      </c>
      <c r="AD1617" s="7" t="s">
        <v>418</v>
      </c>
      <c r="AE1617" s="7" t="s">
        <v>494</v>
      </c>
      <c r="AF1617" s="7" t="str">
        <f aca="false">IF(AD1617&lt;AE1617,AD1617,AE1617)</f>
        <v>Archers, Barbarian Barrel, Graveyard, Ice Spirit, Poison, Ronin, Skeletons, Tesla</v>
      </c>
      <c r="AG1617" s="7" t="str">
        <f aca="false">IF(AD1617&lt;AE1617,AE1617,AD1617)</f>
        <v>Baby Dragon, Cannon, Electro Spirit, Lightning, Mighty Miner, Royal Hogs, Skeletons, The Log</v>
      </c>
      <c r="AH1617" s="7" t="str">
        <f aca="false">IF(AD1617=AF1617,AA1617,IF(AA1617="Win","Loss",IF(AA1617="Loss","Win","Draw")))</f>
        <v>Win</v>
      </c>
      <c r="AI1617" s="7" t="s">
        <v>102</v>
      </c>
    </row>
    <row r="1618" customFormat="false" ht="15" hidden="false" customHeight="true" outlineLevel="0" collapsed="false">
      <c r="A1618" s="7" t="s">
        <v>4055</v>
      </c>
      <c r="B1618" s="7" t="n">
        <v>2</v>
      </c>
      <c r="C1618" s="7" t="s">
        <v>474</v>
      </c>
      <c r="D1618" s="7" t="s">
        <v>475</v>
      </c>
      <c r="E1618" s="7" t="s">
        <v>403</v>
      </c>
      <c r="F1618" s="7" t="s">
        <v>404</v>
      </c>
      <c r="G1618" s="7" t="s">
        <v>495</v>
      </c>
      <c r="H1618" s="7" t="s">
        <v>216</v>
      </c>
      <c r="I1618" s="7" t="s">
        <v>140</v>
      </c>
      <c r="J1618" s="7" t="s">
        <v>141</v>
      </c>
      <c r="K1618" s="7" t="s">
        <v>225</v>
      </c>
      <c r="L1618" s="7" t="s">
        <v>226</v>
      </c>
      <c r="M1618" s="7" t="s">
        <v>109</v>
      </c>
      <c r="N1618" s="7" t="s">
        <v>111</v>
      </c>
      <c r="O1618" s="7" t="s">
        <v>120</v>
      </c>
      <c r="P1618" s="7" t="s">
        <v>113</v>
      </c>
      <c r="Q1618" s="7" t="s">
        <v>168</v>
      </c>
      <c r="R1618" s="7" t="s">
        <v>232</v>
      </c>
      <c r="S1618" s="7" t="s">
        <v>169</v>
      </c>
      <c r="T1618" s="7" t="s">
        <v>154</v>
      </c>
      <c r="U1618" s="7" t="s">
        <v>93</v>
      </c>
      <c r="V1618" s="7" t="s">
        <v>167</v>
      </c>
      <c r="W1618" s="7" t="s">
        <v>170</v>
      </c>
      <c r="X1618" s="7" t="s">
        <v>87</v>
      </c>
      <c r="Y1618" s="7" t="n">
        <v>0</v>
      </c>
      <c r="Z1618" s="7" t="n">
        <v>1</v>
      </c>
      <c r="AA1618" s="7" t="str">
        <f aca="false">IF(Y1618&gt;Z1618,"Win",IF(Y1618&lt;Z1618,"Loss","Draw"))</f>
        <v>Loss</v>
      </c>
      <c r="AB1618" s="7" t="s">
        <v>99</v>
      </c>
      <c r="AC1618" s="7" t="s">
        <v>99</v>
      </c>
      <c r="AD1618" s="7" t="s">
        <v>497</v>
      </c>
      <c r="AE1618" s="7" t="s">
        <v>496</v>
      </c>
      <c r="AF1618" s="7" t="str">
        <f aca="false">IF(AD1618&lt;AE1618,AD1618,AE1618)</f>
        <v>Baby Dragon, Berserker, Cannon, Electro Spirit, Lightning, Mighty Miner, Royal Hogs, The Log</v>
      </c>
      <c r="AG1618" s="7" t="str">
        <f aca="false">IF(AD1618&lt;AE1618,AE1618,AD1618)</f>
        <v>Bats, Bomb Tower, Fire Spirit, Magic Archer, Miner, Ronin, Royal Delivery, Wall Breakers</v>
      </c>
      <c r="AH1618" s="7" t="str">
        <f aca="false">IF(AD1618=AF1618,AA1618,IF(AA1618="Win","Loss",IF(AA1618="Loss","Win","Draw")))</f>
        <v>Win</v>
      </c>
      <c r="AI1618" s="7" t="s">
        <v>102</v>
      </c>
    </row>
    <row r="1619" customFormat="false" ht="15" hidden="false" customHeight="true" outlineLevel="0" collapsed="false">
      <c r="A1619" s="7" t="s">
        <v>4055</v>
      </c>
      <c r="B1619" s="7" t="n">
        <v>3</v>
      </c>
      <c r="C1619" s="7" t="s">
        <v>474</v>
      </c>
      <c r="D1619" s="7" t="s">
        <v>475</v>
      </c>
      <c r="E1619" s="7" t="s">
        <v>403</v>
      </c>
      <c r="F1619" s="7" t="s">
        <v>404</v>
      </c>
      <c r="G1619" s="7" t="s">
        <v>498</v>
      </c>
      <c r="H1619" s="7" t="s">
        <v>216</v>
      </c>
      <c r="I1619" s="7" t="s">
        <v>82</v>
      </c>
      <c r="J1619" s="7" t="s">
        <v>83</v>
      </c>
      <c r="K1619" s="7" t="s">
        <v>144</v>
      </c>
      <c r="L1619" s="7" t="s">
        <v>85</v>
      </c>
      <c r="M1619" s="7" t="s">
        <v>87</v>
      </c>
      <c r="N1619" s="7" t="s">
        <v>88</v>
      </c>
      <c r="O1619" s="7" t="s">
        <v>143</v>
      </c>
      <c r="P1619" s="7" t="s">
        <v>91</v>
      </c>
      <c r="Q1619" s="7" t="s">
        <v>90</v>
      </c>
      <c r="R1619" s="7" t="s">
        <v>181</v>
      </c>
      <c r="S1619" s="7" t="s">
        <v>92</v>
      </c>
      <c r="T1619" s="7" t="s">
        <v>96</v>
      </c>
      <c r="U1619" s="7" t="s">
        <v>95</v>
      </c>
      <c r="V1619" s="7" t="s">
        <v>94</v>
      </c>
      <c r="W1619" s="7" t="s">
        <v>174</v>
      </c>
      <c r="X1619" s="7" t="s">
        <v>155</v>
      </c>
      <c r="Y1619" s="7" t="n">
        <v>0</v>
      </c>
      <c r="Z1619" s="7" t="n">
        <v>1</v>
      </c>
      <c r="AA1619" s="7" t="str">
        <f aca="false">IF(Y1619&gt;Z1619,"Win",IF(Y1619&lt;Z1619,"Loss","Draw"))</f>
        <v>Loss</v>
      </c>
      <c r="AB1619" s="7" t="s">
        <v>99</v>
      </c>
      <c r="AC1619" s="7" t="s">
        <v>99</v>
      </c>
      <c r="AD1619" s="7" t="s">
        <v>500</v>
      </c>
      <c r="AE1619" s="7" t="s">
        <v>499</v>
      </c>
      <c r="AF1619" s="7" t="str">
        <f aca="false">IF(AD1619&lt;AE1619,AD1619,AE1619)</f>
        <v>Archers, Barbarian Barrel, Berserker, Dark Prince, Graveyard, Ice Spirit, Poison, Tesla</v>
      </c>
      <c r="AG1619" s="7" t="str">
        <f aca="false">IF(AD1619&lt;AE1619,AE1619,AD1619)</f>
        <v>Fireball, Fisherman, Heal Spirit, Hunter, Monk, Rage, Royal Ghost, Royal Giant</v>
      </c>
      <c r="AH1619" s="7" t="str">
        <f aca="false">IF(AD1619=AF1619,AA1619,IF(AA1619="Win","Loss",IF(AA1619="Loss","Win","Draw")))</f>
        <v>Loss</v>
      </c>
      <c r="AI1619" s="7" t="s">
        <v>102</v>
      </c>
    </row>
    <row r="1620" customFormat="false" ht="15" hidden="false" customHeight="true" outlineLevel="0" collapsed="false">
      <c r="A1620" s="7" t="s">
        <v>4056</v>
      </c>
      <c r="B1620" s="7" t="n">
        <v>1</v>
      </c>
      <c r="C1620" s="7" t="s">
        <v>474</v>
      </c>
      <c r="D1620" s="7" t="s">
        <v>475</v>
      </c>
      <c r="E1620" s="7" t="s">
        <v>403</v>
      </c>
      <c r="F1620" s="7" t="s">
        <v>404</v>
      </c>
      <c r="G1620" s="7" t="s">
        <v>502</v>
      </c>
      <c r="H1620" s="7" t="s">
        <v>216</v>
      </c>
      <c r="I1620" s="7" t="s">
        <v>293</v>
      </c>
      <c r="J1620" s="7" t="s">
        <v>232</v>
      </c>
      <c r="K1620" s="7" t="s">
        <v>144</v>
      </c>
      <c r="L1620" s="7" t="s">
        <v>182</v>
      </c>
      <c r="M1620" s="7" t="s">
        <v>154</v>
      </c>
      <c r="N1620" s="7" t="s">
        <v>97</v>
      </c>
      <c r="O1620" s="7" t="s">
        <v>93</v>
      </c>
      <c r="P1620" s="7" t="s">
        <v>167</v>
      </c>
      <c r="Q1620" s="7" t="s">
        <v>433</v>
      </c>
      <c r="R1620" s="7" t="s">
        <v>91</v>
      </c>
      <c r="S1620" s="7" t="s">
        <v>144</v>
      </c>
      <c r="T1620" s="7" t="s">
        <v>182</v>
      </c>
      <c r="U1620" s="7" t="s">
        <v>109</v>
      </c>
      <c r="V1620" s="7" t="s">
        <v>154</v>
      </c>
      <c r="W1620" s="7" t="s">
        <v>97</v>
      </c>
      <c r="X1620" s="7" t="s">
        <v>93</v>
      </c>
      <c r="Y1620" s="7" t="n">
        <v>0</v>
      </c>
      <c r="Z1620" s="7" t="n">
        <v>1</v>
      </c>
      <c r="AA1620" s="7" t="str">
        <f aca="false">IF(Y1620&gt;Z1620,"Win",IF(Y1620&lt;Z1620,"Loss","Draw"))</f>
        <v>Loss</v>
      </c>
      <c r="AB1620" s="7" t="s">
        <v>99</v>
      </c>
      <c r="AC1620" s="7" t="s">
        <v>99</v>
      </c>
      <c r="AD1620" s="7" t="s">
        <v>504</v>
      </c>
      <c r="AE1620" s="7" t="s">
        <v>503</v>
      </c>
      <c r="AF1620" s="7" t="str">
        <f aca="false">IF(AD1620&lt;AE1620,AD1620,AE1620)</f>
        <v>Barbarian Barrel, Electro Spirit, Hog Rider, Lightning, Princess, Ronin, Skeletons, Tesla</v>
      </c>
      <c r="AG1620" s="7" t="str">
        <f aca="false">IF(AD1620&lt;AE1620,AE1620,AD1620)</f>
        <v>Electro Spirit, Furnace, Hog Rider, Lightning, Mighty Miner, Skeletons, Tesla, The Log</v>
      </c>
      <c r="AH1620" s="7" t="str">
        <f aca="false">IF(AD1620=AF1620,AA1620,IF(AA1620="Win","Loss",IF(AA1620="Loss","Win","Draw")))</f>
        <v>Win</v>
      </c>
      <c r="AI1620" s="7" t="s">
        <v>102</v>
      </c>
    </row>
    <row r="1621" customFormat="false" ht="16.5" hidden="false" customHeight="true" outlineLevel="0" collapsed="false">
      <c r="A1621" s="5" t="s">
        <v>4057</v>
      </c>
      <c r="B1621" s="5" t="n">
        <v>1</v>
      </c>
      <c r="C1621" s="5" t="s">
        <v>474</v>
      </c>
      <c r="D1621" s="5" t="s">
        <v>475</v>
      </c>
      <c r="E1621" s="6" t="s">
        <v>4058</v>
      </c>
      <c r="F1621" s="5" t="s">
        <v>4059</v>
      </c>
      <c r="G1621" s="5" t="s">
        <v>4060</v>
      </c>
      <c r="H1621" s="5" t="s">
        <v>222</v>
      </c>
      <c r="I1621" s="5" t="s">
        <v>82</v>
      </c>
      <c r="J1621" s="5" t="s">
        <v>83</v>
      </c>
      <c r="K1621" s="5" t="s">
        <v>144</v>
      </c>
      <c r="L1621" s="5" t="s">
        <v>85</v>
      </c>
      <c r="M1621" s="5" t="s">
        <v>88</v>
      </c>
      <c r="N1621" s="5" t="s">
        <v>97</v>
      </c>
      <c r="O1621" s="5" t="s">
        <v>143</v>
      </c>
      <c r="P1621" s="5" t="s">
        <v>91</v>
      </c>
      <c r="Q1621" s="5" t="s">
        <v>626</v>
      </c>
      <c r="R1621" s="5" t="s">
        <v>1695</v>
      </c>
      <c r="S1621" s="5" t="s">
        <v>199</v>
      </c>
      <c r="T1621" s="5" t="s">
        <v>157</v>
      </c>
      <c r="U1621" s="5" t="s">
        <v>136</v>
      </c>
      <c r="V1621" s="5" t="s">
        <v>336</v>
      </c>
      <c r="W1621" s="5" t="s">
        <v>191</v>
      </c>
      <c r="X1621" s="5" t="s">
        <v>91</v>
      </c>
      <c r="Y1621" s="5" t="n">
        <v>0</v>
      </c>
      <c r="Z1621" s="5" t="n">
        <v>1</v>
      </c>
      <c r="AA1621" s="5" t="str">
        <f aca="false">IF(Y1621&gt;Z1621,"Win",IF(Y1621&lt;Z1621,"Loss","Draw"))</f>
        <v>Loss</v>
      </c>
      <c r="AB1621" s="5" t="s">
        <v>98</v>
      </c>
      <c r="AC1621" s="5" t="s">
        <v>99</v>
      </c>
      <c r="AD1621" s="5" t="s">
        <v>397</v>
      </c>
      <c r="AE1621" s="5" t="s">
        <v>4061</v>
      </c>
      <c r="AF1621" s="5" t="str">
        <f aca="false">IF(AD1621&lt;AE1621,AD1621,AE1621)</f>
        <v>Archers, Barbarian Barrel, Dark Prince, Graveyard, Ice Spirit, Poison, Skeletons, Tesla</v>
      </c>
      <c r="AG1621" s="5" t="str">
        <f aca="false">IF(AD1621&lt;AE1621,AE1621,AD1621)</f>
        <v>Barbarian Barrel, Barbarians, Electro Dragon, Golden Knight, Golem, Ice Wizard, Mini P.E.K.K.A, Tornado</v>
      </c>
      <c r="AH1621" s="5" t="str">
        <f aca="false">IF(AD1621=AF1621,AA1621,IF(AA1621="Win","Loss",IF(AA1621="Loss","Win","Draw")))</f>
        <v>Loss</v>
      </c>
      <c r="AI1621" s="5" t="s">
        <v>123</v>
      </c>
    </row>
    <row r="1622" customFormat="false" ht="16.5" hidden="false" customHeight="true" outlineLevel="0" collapsed="false">
      <c r="A1622" s="5" t="s">
        <v>4057</v>
      </c>
      <c r="B1622" s="5" t="n">
        <v>2</v>
      </c>
      <c r="C1622" s="5" t="s">
        <v>474</v>
      </c>
      <c r="D1622" s="5" t="s">
        <v>475</v>
      </c>
      <c r="E1622" s="6" t="s">
        <v>4058</v>
      </c>
      <c r="F1622" s="5" t="s">
        <v>4059</v>
      </c>
      <c r="G1622" s="5" t="s">
        <v>4062</v>
      </c>
      <c r="H1622" s="5" t="s">
        <v>222</v>
      </c>
      <c r="I1622" s="5" t="s">
        <v>375</v>
      </c>
      <c r="J1622" s="5" t="s">
        <v>145</v>
      </c>
      <c r="K1622" s="5" t="s">
        <v>135</v>
      </c>
      <c r="L1622" s="5" t="s">
        <v>226</v>
      </c>
      <c r="M1622" s="5" t="s">
        <v>109</v>
      </c>
      <c r="N1622" s="5" t="s">
        <v>87</v>
      </c>
      <c r="O1622" s="5" t="s">
        <v>336</v>
      </c>
      <c r="P1622" s="5" t="s">
        <v>113</v>
      </c>
      <c r="Q1622" s="5" t="s">
        <v>132</v>
      </c>
      <c r="R1622" s="5" t="s">
        <v>181</v>
      </c>
      <c r="S1622" s="5" t="s">
        <v>198</v>
      </c>
      <c r="T1622" s="5" t="s">
        <v>112</v>
      </c>
      <c r="U1622" s="5" t="s">
        <v>155</v>
      </c>
      <c r="V1622" s="5" t="s">
        <v>146</v>
      </c>
      <c r="W1622" s="5" t="s">
        <v>145</v>
      </c>
      <c r="X1622" s="5" t="s">
        <v>202</v>
      </c>
      <c r="Y1622" s="5" t="n">
        <v>1</v>
      </c>
      <c r="Z1622" s="5" t="n">
        <v>0</v>
      </c>
      <c r="AA1622" s="5" t="str">
        <f aca="false">IF(Y1622&gt;Z1622,"Win",IF(Y1622&lt;Z1622,"Loss","Draw"))</f>
        <v>Win</v>
      </c>
      <c r="AB1622" s="5" t="s">
        <v>98</v>
      </c>
      <c r="AC1622" s="5" t="s">
        <v>99</v>
      </c>
      <c r="AD1622" s="5" t="s">
        <v>562</v>
      </c>
      <c r="AE1622" s="5" t="s">
        <v>4063</v>
      </c>
      <c r="AF1622" s="5" t="str">
        <f aca="false">IF(AD1622&lt;AE1622,AD1622,AE1622)</f>
        <v>Arrows, Balloon, Lumberjack, Monk, Rage, Royal Recruits, Skeleton Dragons, Zappies</v>
      </c>
      <c r="AG1622" s="5" t="str">
        <f aca="false">IF(AD1622&lt;AE1622,AE1622,AD1622)</f>
        <v>Balloon, Berserker, Bomb Tower, Executioner, Miner, Ronin, Tornado, Zap</v>
      </c>
      <c r="AH1622" s="5" t="str">
        <f aca="false">IF(AD1622=AF1622,AA1622,IF(AA1622="Win","Loss",IF(AA1622="Loss","Win","Draw")))</f>
        <v>Loss</v>
      </c>
      <c r="AI1622" s="5" t="s">
        <v>123</v>
      </c>
    </row>
    <row r="1623" customFormat="false" ht="16.5" hidden="false" customHeight="true" outlineLevel="0" collapsed="false">
      <c r="A1623" s="5" t="s">
        <v>4057</v>
      </c>
      <c r="B1623" s="5" t="n">
        <v>3</v>
      </c>
      <c r="C1623" s="5" t="s">
        <v>474</v>
      </c>
      <c r="D1623" s="5" t="s">
        <v>475</v>
      </c>
      <c r="E1623" s="6" t="s">
        <v>4058</v>
      </c>
      <c r="F1623" s="5" t="s">
        <v>4059</v>
      </c>
      <c r="G1623" s="5" t="s">
        <v>4064</v>
      </c>
      <c r="H1623" s="5" t="s">
        <v>372</v>
      </c>
      <c r="I1623" s="5" t="s">
        <v>116</v>
      </c>
      <c r="J1623" s="5" t="s">
        <v>119</v>
      </c>
      <c r="K1623" s="5" t="s">
        <v>114</v>
      </c>
      <c r="L1623" s="5" t="s">
        <v>94</v>
      </c>
      <c r="M1623" s="5" t="s">
        <v>115</v>
      </c>
      <c r="N1623" s="5" t="s">
        <v>117</v>
      </c>
      <c r="O1623" s="5" t="s">
        <v>118</v>
      </c>
      <c r="P1623" s="5" t="s">
        <v>167</v>
      </c>
      <c r="Q1623" s="5" t="s">
        <v>158</v>
      </c>
      <c r="R1623" s="5" t="s">
        <v>213</v>
      </c>
      <c r="S1623" s="5" t="s">
        <v>135</v>
      </c>
      <c r="T1623" s="5" t="s">
        <v>117</v>
      </c>
      <c r="U1623" s="5" t="s">
        <v>156</v>
      </c>
      <c r="V1623" s="5" t="s">
        <v>257</v>
      </c>
      <c r="W1623" s="5" t="s">
        <v>85</v>
      </c>
      <c r="X1623" s="5" t="s">
        <v>109</v>
      </c>
      <c r="Y1623" s="5" t="n">
        <v>1</v>
      </c>
      <c r="Z1623" s="5" t="n">
        <v>0</v>
      </c>
      <c r="AA1623" s="5" t="str">
        <f aca="false">IF(Y1623&gt;Z1623,"Win",IF(Y1623&lt;Z1623,"Loss","Draw"))</f>
        <v>Win</v>
      </c>
      <c r="AB1623" s="5" t="s">
        <v>98</v>
      </c>
      <c r="AC1623" s="5" t="s">
        <v>99</v>
      </c>
      <c r="AD1623" s="5" t="s">
        <v>264</v>
      </c>
      <c r="AE1623" s="5" t="s">
        <v>4065</v>
      </c>
      <c r="AF1623" s="5" t="str">
        <f aca="false">IF(AD1623&lt;AE1623,AD1623,AE1623)</f>
        <v>Bowler, Giant, Graveyard, Minions, Ronin, Vines, Witch, Zap</v>
      </c>
      <c r="AG1623" s="5" t="str">
        <f aca="false">IF(AD1623&lt;AE1623,AE1623,AD1623)</f>
        <v>Cannon Cart, Fireball, Goblins, Minions, Mortar, Rascals, Skeleton Barrel, The Log</v>
      </c>
      <c r="AH1623" s="5" t="str">
        <f aca="false">IF(AD1623=AF1623,AA1623,IF(AA1623="Win","Loss",IF(AA1623="Loss","Win","Draw")))</f>
        <v>Loss</v>
      </c>
      <c r="AI1623" s="5" t="s">
        <v>123</v>
      </c>
    </row>
    <row r="1624" customFormat="false" ht="16.5" hidden="false" customHeight="true" outlineLevel="0" collapsed="false">
      <c r="A1624" s="5" t="s">
        <v>4066</v>
      </c>
      <c r="B1624" s="5" t="n">
        <v>1</v>
      </c>
      <c r="C1624" s="5" t="s">
        <v>474</v>
      </c>
      <c r="D1624" s="5" t="s">
        <v>475</v>
      </c>
      <c r="E1624" s="5" t="s">
        <v>4067</v>
      </c>
      <c r="F1624" s="5" t="s">
        <v>4068</v>
      </c>
      <c r="G1624" s="5" t="s">
        <v>4069</v>
      </c>
      <c r="H1624" s="5" t="s">
        <v>81</v>
      </c>
      <c r="I1624" s="5" t="s">
        <v>140</v>
      </c>
      <c r="J1624" s="5" t="s">
        <v>141</v>
      </c>
      <c r="K1624" s="5" t="s">
        <v>142</v>
      </c>
      <c r="L1624" s="5" t="s">
        <v>109</v>
      </c>
      <c r="M1624" s="5" t="s">
        <v>111</v>
      </c>
      <c r="N1624" s="5" t="s">
        <v>143</v>
      </c>
      <c r="O1624" s="5" t="s">
        <v>120</v>
      </c>
      <c r="P1624" s="5" t="s">
        <v>144</v>
      </c>
      <c r="Q1624" s="5" t="s">
        <v>200</v>
      </c>
      <c r="R1624" s="5" t="s">
        <v>91</v>
      </c>
      <c r="S1624" s="5" t="s">
        <v>132</v>
      </c>
      <c r="T1624" s="5" t="s">
        <v>94</v>
      </c>
      <c r="U1624" s="5" t="s">
        <v>93</v>
      </c>
      <c r="V1624" s="5" t="s">
        <v>90</v>
      </c>
      <c r="W1624" s="5" t="s">
        <v>365</v>
      </c>
      <c r="X1624" s="5" t="s">
        <v>174</v>
      </c>
      <c r="Y1624" s="5" t="n">
        <v>1</v>
      </c>
      <c r="Z1624" s="5" t="n">
        <v>0</v>
      </c>
      <c r="AA1624" s="5" t="str">
        <f aca="false">IF(Y1624&gt;Z1624,"Win",IF(Y1624&lt;Z1624,"Loss","Draw"))</f>
        <v>Win</v>
      </c>
      <c r="AB1624" s="5" t="s">
        <v>98</v>
      </c>
      <c r="AC1624" s="5" t="s">
        <v>99</v>
      </c>
      <c r="AD1624" s="5" t="s">
        <v>649</v>
      </c>
      <c r="AE1624" s="5" t="s">
        <v>488</v>
      </c>
      <c r="AF1624" s="5" t="str">
        <f aca="false">IF(AD1624&lt;AE1624,AD1624,AE1624)</f>
        <v>Barbarian Barrel, Electro Spirit, Fireball, Goblin Cage, Heal Spirit, Lumberjack, Phoenix, Royal Giant</v>
      </c>
      <c r="AG1624" s="5" t="str">
        <f aca="false">IF(AD1624&lt;AE1624,AE1624,AD1624)</f>
        <v>Fire Spirit, Goblin Barrel, Ice Spirit, Magic Archer, Ronin, Royal Delivery, Tesla, Wall Breakers</v>
      </c>
      <c r="AH1624" s="5" t="str">
        <f aca="false">IF(AD1624=AF1624,AA1624,IF(AA1624="Win","Loss",IF(AA1624="Loss","Win","Draw")))</f>
        <v>Loss</v>
      </c>
      <c r="AI1624" s="5" t="s">
        <v>123</v>
      </c>
    </row>
    <row r="1625" customFormat="false" ht="16.5" hidden="false" customHeight="true" outlineLevel="0" collapsed="false">
      <c r="A1625" s="5" t="s">
        <v>4066</v>
      </c>
      <c r="B1625" s="5" t="n">
        <v>2</v>
      </c>
      <c r="C1625" s="5" t="s">
        <v>474</v>
      </c>
      <c r="D1625" s="5" t="s">
        <v>475</v>
      </c>
      <c r="E1625" s="5" t="s">
        <v>4067</v>
      </c>
      <c r="F1625" s="5" t="s">
        <v>4068</v>
      </c>
      <c r="G1625" s="5" t="s">
        <v>4070</v>
      </c>
      <c r="H1625" s="5" t="s">
        <v>81</v>
      </c>
      <c r="I1625" s="5" t="s">
        <v>168</v>
      </c>
      <c r="J1625" s="5" t="s">
        <v>83</v>
      </c>
      <c r="K1625" s="5" t="s">
        <v>169</v>
      </c>
      <c r="L1625" s="5" t="s">
        <v>154</v>
      </c>
      <c r="M1625" s="5" t="s">
        <v>97</v>
      </c>
      <c r="N1625" s="5" t="s">
        <v>93</v>
      </c>
      <c r="O1625" s="5" t="s">
        <v>167</v>
      </c>
      <c r="P1625" s="5" t="s">
        <v>170</v>
      </c>
      <c r="Q1625" s="5" t="s">
        <v>239</v>
      </c>
      <c r="R1625" s="5" t="s">
        <v>115</v>
      </c>
      <c r="S1625" s="5" t="s">
        <v>210</v>
      </c>
      <c r="T1625" s="5" t="s">
        <v>227</v>
      </c>
      <c r="U1625" s="5" t="s">
        <v>112</v>
      </c>
      <c r="V1625" s="5" t="s">
        <v>393</v>
      </c>
      <c r="W1625" s="5" t="s">
        <v>240</v>
      </c>
      <c r="X1625" s="5" t="s">
        <v>146</v>
      </c>
      <c r="Y1625" s="5" t="n">
        <v>0</v>
      </c>
      <c r="Z1625" s="5" t="n">
        <v>1</v>
      </c>
      <c r="AA1625" s="5" t="str">
        <f aca="false">IF(Y1625&gt;Z1625,"Win",IF(Y1625&lt;Z1625,"Loss","Draw"))</f>
        <v>Loss</v>
      </c>
      <c r="AB1625" s="5" t="s">
        <v>98</v>
      </c>
      <c r="AC1625" s="5" t="s">
        <v>99</v>
      </c>
      <c r="AD1625" s="5" t="s">
        <v>172</v>
      </c>
      <c r="AE1625" s="5" t="s">
        <v>4071</v>
      </c>
      <c r="AF1625" s="5" t="str">
        <f aca="false">IF(AD1625&lt;AE1625,AD1625,AE1625)</f>
        <v>Arrows, Bandit, Battle Ram, Electro Wizard, Goblins, Mega Knight, Mother Witch, Skeleton Dragons</v>
      </c>
      <c r="AG1625" s="5" t="str">
        <f aca="false">IF(AD1625&lt;AE1625,AE1625,AD1625)</f>
        <v>Baby Dragon, Cannon, Dark Prince, Electro Spirit, Lightning, Royal Hogs, Skeletons, The Log</v>
      </c>
      <c r="AH1625" s="5" t="str">
        <f aca="false">IF(AD1625=AF1625,AA1625,IF(AA1625="Win","Loss",IF(AA1625="Loss","Win","Draw")))</f>
        <v>Win</v>
      </c>
      <c r="AI1625" s="5" t="s">
        <v>123</v>
      </c>
    </row>
    <row r="1626" customFormat="false" ht="16.5" hidden="false" customHeight="true" outlineLevel="0" collapsed="false">
      <c r="A1626" s="5" t="s">
        <v>4066</v>
      </c>
      <c r="B1626" s="5" t="n">
        <v>3</v>
      </c>
      <c r="C1626" s="5" t="s">
        <v>474</v>
      </c>
      <c r="D1626" s="5" t="s">
        <v>475</v>
      </c>
      <c r="E1626" s="5" t="s">
        <v>4067</v>
      </c>
      <c r="F1626" s="5" t="s">
        <v>4068</v>
      </c>
      <c r="G1626" s="5" t="s">
        <v>4072</v>
      </c>
      <c r="H1626" s="5" t="s">
        <v>81</v>
      </c>
      <c r="I1626" s="5" t="s">
        <v>132</v>
      </c>
      <c r="J1626" s="5" t="s">
        <v>91</v>
      </c>
      <c r="K1626" s="5" t="s">
        <v>200</v>
      </c>
      <c r="L1626" s="5" t="s">
        <v>90</v>
      </c>
      <c r="M1626" s="5" t="s">
        <v>365</v>
      </c>
      <c r="N1626" s="5" t="s">
        <v>94</v>
      </c>
      <c r="O1626" s="5" t="s">
        <v>146</v>
      </c>
      <c r="P1626" s="5" t="s">
        <v>174</v>
      </c>
      <c r="Q1626" s="5" t="s">
        <v>169</v>
      </c>
      <c r="R1626" s="5" t="s">
        <v>199</v>
      </c>
      <c r="S1626" s="5" t="s">
        <v>83</v>
      </c>
      <c r="T1626" s="5" t="s">
        <v>136</v>
      </c>
      <c r="U1626" s="5" t="s">
        <v>183</v>
      </c>
      <c r="V1626" s="5" t="s">
        <v>336</v>
      </c>
      <c r="W1626" s="5" t="s">
        <v>191</v>
      </c>
      <c r="X1626" s="5" t="s">
        <v>149</v>
      </c>
      <c r="Y1626" s="5" t="n">
        <v>1</v>
      </c>
      <c r="Z1626" s="5" t="n">
        <v>0</v>
      </c>
      <c r="AA1626" s="5" t="str">
        <f aca="false">IF(Y1626&gt;Z1626,"Win",IF(Y1626&lt;Z1626,"Loss","Draw"))</f>
        <v>Win</v>
      </c>
      <c r="AB1626" s="5" t="s">
        <v>98</v>
      </c>
      <c r="AC1626" s="5" t="s">
        <v>99</v>
      </c>
      <c r="AD1626" s="5" t="s">
        <v>4073</v>
      </c>
      <c r="AE1626" s="5" t="s">
        <v>4074</v>
      </c>
      <c r="AF1626" s="5" t="str">
        <f aca="false">IF(AD1626&lt;AE1626,AD1626,AE1626)</f>
        <v>Baby Dragon, Dark Prince, Earthquake, Golden Knight, Golem, Ice Wizard, Tombstone, Tornado</v>
      </c>
      <c r="AG1626" s="5" t="str">
        <f aca="false">IF(AD1626&lt;AE1626,AE1626,AD1626)</f>
        <v>Barbarian Barrel, Fireball, Goblin Cage, Heal Spirit, Lumberjack, Phoenix, Royal Giant, Skeleton Dragons</v>
      </c>
      <c r="AH1626" s="5" t="str">
        <f aca="false">IF(AD1626=AF1626,AA1626,IF(AA1626="Win","Loss",IF(AA1626="Loss","Win","Draw")))</f>
        <v>Loss</v>
      </c>
      <c r="AI1626" s="5" t="s">
        <v>123</v>
      </c>
    </row>
    <row r="1627" customFormat="false" ht="16.5" hidden="false" customHeight="true" outlineLevel="0" collapsed="false">
      <c r="A1627" s="5" t="s">
        <v>4075</v>
      </c>
      <c r="B1627" s="5" t="n">
        <v>1</v>
      </c>
      <c r="C1627" s="5" t="s">
        <v>474</v>
      </c>
      <c r="D1627" s="5" t="s">
        <v>475</v>
      </c>
      <c r="E1627" s="5" t="s">
        <v>4076</v>
      </c>
      <c r="F1627" s="5" t="s">
        <v>4077</v>
      </c>
      <c r="G1627" s="5" t="s">
        <v>4078</v>
      </c>
      <c r="H1627" s="5" t="s">
        <v>81</v>
      </c>
      <c r="I1627" s="5" t="s">
        <v>168</v>
      </c>
      <c r="J1627" s="5" t="s">
        <v>181</v>
      </c>
      <c r="K1627" s="5" t="s">
        <v>82</v>
      </c>
      <c r="L1627" s="5" t="s">
        <v>94</v>
      </c>
      <c r="M1627" s="5" t="s">
        <v>146</v>
      </c>
      <c r="N1627" s="5" t="s">
        <v>89</v>
      </c>
      <c r="O1627" s="5" t="s">
        <v>93</v>
      </c>
      <c r="P1627" s="5" t="s">
        <v>167</v>
      </c>
      <c r="Q1627" s="5" t="s">
        <v>132</v>
      </c>
      <c r="R1627" s="5" t="s">
        <v>157</v>
      </c>
      <c r="S1627" s="5" t="s">
        <v>135</v>
      </c>
      <c r="T1627" s="5" t="s">
        <v>112</v>
      </c>
      <c r="U1627" s="5" t="s">
        <v>133</v>
      </c>
      <c r="V1627" s="5" t="s">
        <v>365</v>
      </c>
      <c r="W1627" s="5" t="s">
        <v>136</v>
      </c>
      <c r="X1627" s="5" t="s">
        <v>130</v>
      </c>
      <c r="Y1627" s="5" t="n">
        <v>1</v>
      </c>
      <c r="Z1627" s="5" t="n">
        <v>0</v>
      </c>
      <c r="AA1627" s="5" t="str">
        <f aca="false">IF(Y1627&gt;Z1627,"Win",IF(Y1627&lt;Z1627,"Loss","Draw"))</f>
        <v>Win</v>
      </c>
      <c r="AB1627" s="5" t="s">
        <v>98</v>
      </c>
      <c r="AC1627" s="5" t="s">
        <v>99</v>
      </c>
      <c r="AD1627" s="5" t="s">
        <v>644</v>
      </c>
      <c r="AE1627" s="5" t="s">
        <v>4079</v>
      </c>
      <c r="AF1627" s="5" t="str">
        <f aca="false">IF(AD1627&lt;AE1627,AD1627,AE1627)</f>
        <v>Archers, Electro Spirit, Fireball, Goblin Hut, Monk, Royal Hogs, Skeleton Dragons, The Log</v>
      </c>
      <c r="AG1627" s="5" t="str">
        <f aca="false">IF(AD1627&lt;AE1627,AE1627,AD1627)</f>
        <v>Arrows, Bomber, Golem, Lumberjack, Mini P.E.K.K.A, Night Witch, Phoenix, Zap</v>
      </c>
      <c r="AH1627" s="5" t="str">
        <f aca="false">IF(AD1627=AF1627,AA1627,IF(AA1627="Win","Loss",IF(AA1627="Loss","Win","Draw")))</f>
        <v>Win</v>
      </c>
      <c r="AI1627" s="5" t="s">
        <v>123</v>
      </c>
    </row>
    <row r="1628" customFormat="false" ht="16.5" hidden="false" customHeight="true" outlineLevel="0" collapsed="false">
      <c r="A1628" s="5" t="s">
        <v>4075</v>
      </c>
      <c r="B1628" s="5" t="n">
        <v>2</v>
      </c>
      <c r="C1628" s="5" t="s">
        <v>474</v>
      </c>
      <c r="D1628" s="5" t="s">
        <v>475</v>
      </c>
      <c r="E1628" s="5" t="s">
        <v>4076</v>
      </c>
      <c r="F1628" s="5" t="s">
        <v>4077</v>
      </c>
      <c r="G1628" s="5" t="s">
        <v>2839</v>
      </c>
      <c r="H1628" s="5" t="s">
        <v>372</v>
      </c>
      <c r="I1628" s="5" t="s">
        <v>107</v>
      </c>
      <c r="J1628" s="5" t="s">
        <v>115</v>
      </c>
      <c r="K1628" s="5" t="s">
        <v>84</v>
      </c>
      <c r="L1628" s="5" t="s">
        <v>86</v>
      </c>
      <c r="M1628" s="5" t="s">
        <v>109</v>
      </c>
      <c r="N1628" s="5" t="s">
        <v>88</v>
      </c>
      <c r="O1628" s="5" t="s">
        <v>111</v>
      </c>
      <c r="P1628" s="5" t="s">
        <v>144</v>
      </c>
      <c r="Q1628" s="5" t="s">
        <v>239</v>
      </c>
      <c r="R1628" s="5" t="s">
        <v>244</v>
      </c>
      <c r="S1628" s="5" t="s">
        <v>92</v>
      </c>
      <c r="T1628" s="5" t="s">
        <v>91</v>
      </c>
      <c r="U1628" s="5" t="s">
        <v>96</v>
      </c>
      <c r="V1628" s="5" t="s">
        <v>240</v>
      </c>
      <c r="W1628" s="5" t="s">
        <v>245</v>
      </c>
      <c r="X1628" s="5" t="s">
        <v>159</v>
      </c>
      <c r="Y1628" s="5" t="n">
        <v>1</v>
      </c>
      <c r="Z1628" s="5" t="n">
        <v>0</v>
      </c>
      <c r="AA1628" s="5" t="str">
        <f aca="false">IF(Y1628&gt;Z1628,"Win",IF(Y1628&lt;Z1628,"Loss","Draw"))</f>
        <v>Win</v>
      </c>
      <c r="AB1628" s="5" t="s">
        <v>98</v>
      </c>
      <c r="AC1628" s="5" t="s">
        <v>99</v>
      </c>
      <c r="AD1628" s="5" t="s">
        <v>1136</v>
      </c>
      <c r="AE1628" s="5" t="s">
        <v>1725</v>
      </c>
      <c r="AF1628" s="5" t="str">
        <f aca="false">IF(AD1628&lt;AE1628,AD1628,AE1628)</f>
        <v>Bandit, Barbarian Barrel, Battle Ram, Elixir Collector, Hunter, Ice Golem, Royal Ghost, Three Musketeers</v>
      </c>
      <c r="AG1628" s="5" t="str">
        <f aca="false">IF(AD1628&lt;AE1628,AE1628,AD1628)</f>
        <v>Fire Spirit, Giant Snowball, Goblin Demolisher, Goblin Drill, Goblins, Poison, Ronin, Tesla</v>
      </c>
      <c r="AH1628" s="5" t="str">
        <f aca="false">IF(AD1628=AF1628,AA1628,IF(AA1628="Win","Loss",IF(AA1628="Loss","Win","Draw")))</f>
        <v>Loss</v>
      </c>
      <c r="AI1628" s="5" t="s">
        <v>123</v>
      </c>
    </row>
    <row r="1629" customFormat="false" ht="15" hidden="false" customHeight="true" outlineLevel="0" collapsed="false">
      <c r="A1629" s="5" t="s">
        <v>4080</v>
      </c>
      <c r="B1629" s="5" t="n">
        <v>1</v>
      </c>
      <c r="C1629" s="5" t="s">
        <v>474</v>
      </c>
      <c r="D1629" s="5" t="s">
        <v>475</v>
      </c>
      <c r="E1629" s="5" t="s">
        <v>890</v>
      </c>
      <c r="F1629" s="5" t="s">
        <v>891</v>
      </c>
      <c r="G1629" s="5" t="s">
        <v>1029</v>
      </c>
      <c r="H1629" s="5" t="s">
        <v>251</v>
      </c>
      <c r="I1629" s="5" t="s">
        <v>140</v>
      </c>
      <c r="J1629" s="5" t="s">
        <v>141</v>
      </c>
      <c r="K1629" s="5" t="s">
        <v>225</v>
      </c>
      <c r="L1629" s="5" t="s">
        <v>226</v>
      </c>
      <c r="M1629" s="5" t="s">
        <v>111</v>
      </c>
      <c r="N1629" s="5" t="s">
        <v>97</v>
      </c>
      <c r="O1629" s="5" t="s">
        <v>167</v>
      </c>
      <c r="P1629" s="5" t="s">
        <v>113</v>
      </c>
      <c r="Q1629" s="5" t="s">
        <v>140</v>
      </c>
      <c r="R1629" s="5" t="s">
        <v>141</v>
      </c>
      <c r="S1629" s="5" t="s">
        <v>225</v>
      </c>
      <c r="T1629" s="5" t="s">
        <v>226</v>
      </c>
      <c r="U1629" s="5" t="s">
        <v>111</v>
      </c>
      <c r="V1629" s="5" t="s">
        <v>120</v>
      </c>
      <c r="W1629" s="5" t="s">
        <v>87</v>
      </c>
      <c r="X1629" s="5" t="s">
        <v>113</v>
      </c>
      <c r="Y1629" s="5" t="n">
        <v>1</v>
      </c>
      <c r="Z1629" s="5" t="n">
        <v>0</v>
      </c>
      <c r="AA1629" s="5" t="str">
        <f aca="false">IF(Y1629&gt;Z1629,"Win",IF(Y1629&lt;Z1629,"Loss","Draw"))</f>
        <v>Win</v>
      </c>
      <c r="AB1629" s="5" t="s">
        <v>98</v>
      </c>
      <c r="AC1629" s="5" t="s">
        <v>99</v>
      </c>
      <c r="AD1629" s="5" t="s">
        <v>639</v>
      </c>
      <c r="AE1629" s="5" t="s">
        <v>228</v>
      </c>
      <c r="AF1629" s="5" t="str">
        <f aca="false">IF(AD1629&lt;AE1629,AD1629,AE1629)</f>
        <v>Bats, Berserker, Bomb Tower, Fire Spirit, Magic Archer, Miner, Royal Delivery, Wall Breakers</v>
      </c>
      <c r="AG1629" s="5" t="str">
        <f aca="false">IF(AD1629&lt;AE1629,AE1629,AD1629)</f>
        <v>Bats, Bomb Tower, Fire Spirit, Magic Archer, Miner, Skeletons, The Log, Wall Breakers</v>
      </c>
      <c r="AH1629" s="5" t="str">
        <f aca="false">IF(AD1629=AF1629,AA1629,IF(AA1629="Win","Loss",IF(AA1629="Loss","Win","Draw")))</f>
        <v>Loss</v>
      </c>
      <c r="AI1629" s="5" t="s">
        <v>123</v>
      </c>
    </row>
    <row r="1630" customFormat="false" ht="15" hidden="false" customHeight="true" outlineLevel="0" collapsed="false">
      <c r="A1630" s="5" t="s">
        <v>4080</v>
      </c>
      <c r="B1630" s="5" t="n">
        <v>2</v>
      </c>
      <c r="C1630" s="5" t="s">
        <v>474</v>
      </c>
      <c r="D1630" s="5" t="s">
        <v>475</v>
      </c>
      <c r="E1630" s="5" t="s">
        <v>890</v>
      </c>
      <c r="F1630" s="5" t="s">
        <v>891</v>
      </c>
      <c r="G1630" s="5" t="s">
        <v>1030</v>
      </c>
      <c r="H1630" s="5" t="s">
        <v>251</v>
      </c>
      <c r="I1630" s="5" t="s">
        <v>116</v>
      </c>
      <c r="J1630" s="5" t="s">
        <v>153</v>
      </c>
      <c r="K1630" s="5" t="s">
        <v>92</v>
      </c>
      <c r="L1630" s="5" t="s">
        <v>119</v>
      </c>
      <c r="M1630" s="5" t="s">
        <v>154</v>
      </c>
      <c r="N1630" s="5" t="s">
        <v>115</v>
      </c>
      <c r="O1630" s="5" t="s">
        <v>117</v>
      </c>
      <c r="P1630" s="5" t="s">
        <v>91</v>
      </c>
      <c r="Q1630" s="5" t="s">
        <v>84</v>
      </c>
      <c r="R1630" s="5" t="s">
        <v>115</v>
      </c>
      <c r="S1630" s="5" t="s">
        <v>107</v>
      </c>
      <c r="T1630" s="5" t="s">
        <v>144</v>
      </c>
      <c r="U1630" s="5" t="s">
        <v>143</v>
      </c>
      <c r="V1630" s="5" t="s">
        <v>130</v>
      </c>
      <c r="W1630" s="5" t="s">
        <v>109</v>
      </c>
      <c r="X1630" s="5" t="s">
        <v>88</v>
      </c>
      <c r="Y1630" s="5" t="n">
        <v>0</v>
      </c>
      <c r="Z1630" s="5" t="n">
        <v>1</v>
      </c>
      <c r="AA1630" s="5" t="str">
        <f aca="false">IF(Y1630&gt;Z1630,"Win",IF(Y1630&lt;Z1630,"Loss","Draw"))</f>
        <v>Loss</v>
      </c>
      <c r="AB1630" s="5" t="s">
        <v>98</v>
      </c>
      <c r="AC1630" s="5" t="s">
        <v>99</v>
      </c>
      <c r="AD1630" s="5" t="s">
        <v>1013</v>
      </c>
      <c r="AE1630" s="5" t="s">
        <v>706</v>
      </c>
      <c r="AF1630" s="5" t="str">
        <f aca="false">IF(AD1630&lt;AE1630,AD1630,AE1630)</f>
        <v>Barbarian Barrel, Cannon Cart, Goblins, Goblinstein, Lightning, Minions, Mortar, Royal Ghost</v>
      </c>
      <c r="AG1630" s="5" t="str">
        <f aca="false">IF(AD1630&lt;AE1630,AE1630,AD1630)</f>
        <v>Bomber, Giant Snowball, Goblin Drill, Goblins, Ice Spirit, Poison, Ronin, Tesla</v>
      </c>
      <c r="AH1630" s="5" t="str">
        <f aca="false">IF(AD1630=AF1630,AA1630,IF(AA1630="Win","Loss",IF(AA1630="Loss","Win","Draw")))</f>
        <v>Loss</v>
      </c>
      <c r="AI1630" s="5" t="s">
        <v>123</v>
      </c>
    </row>
    <row r="1631" customFormat="false" ht="15" hidden="false" customHeight="true" outlineLevel="0" collapsed="false">
      <c r="A1631" s="5" t="s">
        <v>4080</v>
      </c>
      <c r="B1631" s="5" t="n">
        <v>3</v>
      </c>
      <c r="C1631" s="5" t="s">
        <v>474</v>
      </c>
      <c r="D1631" s="5" t="s">
        <v>475</v>
      </c>
      <c r="E1631" s="5" t="s">
        <v>890</v>
      </c>
      <c r="F1631" s="5" t="s">
        <v>891</v>
      </c>
      <c r="G1631" s="5" t="s">
        <v>1031</v>
      </c>
      <c r="H1631" s="5" t="s">
        <v>251</v>
      </c>
      <c r="I1631" s="5" t="s">
        <v>168</v>
      </c>
      <c r="J1631" s="5" t="s">
        <v>181</v>
      </c>
      <c r="K1631" s="5" t="s">
        <v>82</v>
      </c>
      <c r="L1631" s="5" t="s">
        <v>87</v>
      </c>
      <c r="M1631" s="5" t="s">
        <v>94</v>
      </c>
      <c r="N1631" s="5" t="s">
        <v>93</v>
      </c>
      <c r="O1631" s="5" t="s">
        <v>120</v>
      </c>
      <c r="P1631" s="5" t="s">
        <v>144</v>
      </c>
      <c r="Q1631" s="5" t="s">
        <v>169</v>
      </c>
      <c r="R1631" s="5" t="s">
        <v>199</v>
      </c>
      <c r="S1631" s="5" t="s">
        <v>83</v>
      </c>
      <c r="T1631" s="5" t="s">
        <v>336</v>
      </c>
      <c r="U1631" s="5" t="s">
        <v>136</v>
      </c>
      <c r="V1631" s="5" t="s">
        <v>200</v>
      </c>
      <c r="W1631" s="5" t="s">
        <v>154</v>
      </c>
      <c r="X1631" s="5" t="s">
        <v>91</v>
      </c>
      <c r="Y1631" s="5" t="n">
        <v>0</v>
      </c>
      <c r="Z1631" s="5" t="n">
        <v>1</v>
      </c>
      <c r="AA1631" s="5" t="str">
        <f aca="false">IF(Y1631&gt;Z1631,"Win",IF(Y1631&lt;Z1631,"Loss","Draw"))</f>
        <v>Loss</v>
      </c>
      <c r="AB1631" s="5" t="s">
        <v>98</v>
      </c>
      <c r="AC1631" s="5" t="s">
        <v>99</v>
      </c>
      <c r="AD1631" s="5" t="s">
        <v>1033</v>
      </c>
      <c r="AE1631" s="5" t="s">
        <v>1032</v>
      </c>
      <c r="AF1631" s="5" t="str">
        <f aca="false">IF(AD1631&lt;AE1631,AD1631,AE1631)</f>
        <v>Archers, Berserker, Electro Spirit, Fireball, Monk, Royal Delivery, Royal Hogs, Tesla</v>
      </c>
      <c r="AG1631" s="5" t="str">
        <f aca="false">IF(AD1631&lt;AE1631,AE1631,AD1631)</f>
        <v>Baby Dragon, Barbarian Barrel, Dark Prince, Goblin Cage, Golden Knight, Golem, Lightning, Tornado</v>
      </c>
      <c r="AH1631" s="5" t="str">
        <f aca="false">IF(AD1631=AF1631,AA1631,IF(AA1631="Win","Loss",IF(AA1631="Loss","Win","Draw")))</f>
        <v>Loss</v>
      </c>
      <c r="AI1631" s="5" t="s">
        <v>123</v>
      </c>
    </row>
    <row r="1632" customFormat="false" ht="16.5" hidden="false" customHeight="true" outlineLevel="0" collapsed="false">
      <c r="A1632" s="5" t="s">
        <v>4081</v>
      </c>
      <c r="B1632" s="5" t="n">
        <v>1</v>
      </c>
      <c r="C1632" s="5" t="s">
        <v>474</v>
      </c>
      <c r="D1632" s="5" t="s">
        <v>475</v>
      </c>
      <c r="E1632" s="5" t="s">
        <v>4082</v>
      </c>
      <c r="F1632" s="5" t="s">
        <v>4083</v>
      </c>
      <c r="G1632" s="5" t="s">
        <v>3143</v>
      </c>
      <c r="H1632" s="5" t="s">
        <v>372</v>
      </c>
      <c r="I1632" s="5" t="s">
        <v>168</v>
      </c>
      <c r="J1632" s="5" t="s">
        <v>232</v>
      </c>
      <c r="K1632" s="5" t="s">
        <v>169</v>
      </c>
      <c r="L1632" s="5" t="s">
        <v>154</v>
      </c>
      <c r="M1632" s="5" t="s">
        <v>97</v>
      </c>
      <c r="N1632" s="5" t="s">
        <v>93</v>
      </c>
      <c r="O1632" s="5" t="s">
        <v>167</v>
      </c>
      <c r="P1632" s="5" t="s">
        <v>170</v>
      </c>
      <c r="Q1632" s="5" t="s">
        <v>210</v>
      </c>
      <c r="R1632" s="5" t="s">
        <v>91</v>
      </c>
      <c r="S1632" s="5" t="s">
        <v>293</v>
      </c>
      <c r="T1632" s="5" t="s">
        <v>88</v>
      </c>
      <c r="U1632" s="5" t="s">
        <v>89</v>
      </c>
      <c r="V1632" s="5" t="s">
        <v>87</v>
      </c>
      <c r="W1632" s="5" t="s">
        <v>143</v>
      </c>
      <c r="X1632" s="5" t="s">
        <v>85</v>
      </c>
      <c r="Y1632" s="5" t="n">
        <v>1</v>
      </c>
      <c r="Z1632" s="5" t="n">
        <v>0</v>
      </c>
      <c r="AA1632" s="5" t="str">
        <f aca="false">IF(Y1632&gt;Z1632,"Win",IF(Y1632&lt;Z1632,"Loss","Draw"))</f>
        <v>Win</v>
      </c>
      <c r="AB1632" s="5" t="s">
        <v>98</v>
      </c>
      <c r="AC1632" s="5" t="s">
        <v>99</v>
      </c>
      <c r="AD1632" s="5" t="s">
        <v>418</v>
      </c>
      <c r="AE1632" s="5" t="s">
        <v>4084</v>
      </c>
      <c r="AF1632" s="5" t="str">
        <f aca="false">IF(AD1632&lt;AE1632,AD1632,AE1632)</f>
        <v>Baby Dragon, Cannon, Electro Spirit, Lightning, Mighty Miner, Royal Hogs, Skeletons, The Log</v>
      </c>
      <c r="AG1632" s="5" t="str">
        <f aca="false">IF(AD1632&lt;AE1632,AE1632,AD1632)</f>
        <v>Barbarian Barrel, Berserker, Furnace, Goblin Hut, Graveyard, Ice Spirit, Mega Knight, Poison</v>
      </c>
      <c r="AH1632" s="5" t="str">
        <f aca="false">IF(AD1632=AF1632,AA1632,IF(AA1632="Win","Loss",IF(AA1632="Loss","Win","Draw")))</f>
        <v>Win</v>
      </c>
      <c r="AI1632" s="5" t="s">
        <v>123</v>
      </c>
    </row>
    <row r="1633" customFormat="false" ht="16.5" hidden="false" customHeight="true" outlineLevel="0" collapsed="false">
      <c r="A1633" s="5" t="s">
        <v>4081</v>
      </c>
      <c r="B1633" s="5" t="n">
        <v>2</v>
      </c>
      <c r="C1633" s="5" t="s">
        <v>474</v>
      </c>
      <c r="D1633" s="5" t="s">
        <v>475</v>
      </c>
      <c r="E1633" s="5" t="s">
        <v>4082</v>
      </c>
      <c r="F1633" s="5" t="s">
        <v>4083</v>
      </c>
      <c r="G1633" s="5" t="s">
        <v>4085</v>
      </c>
      <c r="H1633" s="5" t="s">
        <v>81</v>
      </c>
      <c r="I1633" s="5" t="s">
        <v>375</v>
      </c>
      <c r="J1633" s="5" t="s">
        <v>145</v>
      </c>
      <c r="K1633" s="5" t="s">
        <v>135</v>
      </c>
      <c r="L1633" s="5" t="s">
        <v>226</v>
      </c>
      <c r="M1633" s="5" t="s">
        <v>109</v>
      </c>
      <c r="N1633" s="5" t="s">
        <v>87</v>
      </c>
      <c r="O1633" s="5" t="s">
        <v>336</v>
      </c>
      <c r="P1633" s="5" t="s">
        <v>113</v>
      </c>
      <c r="Q1633" s="5" t="s">
        <v>180</v>
      </c>
      <c r="R1633" s="5" t="s">
        <v>199</v>
      </c>
      <c r="S1633" s="5" t="s">
        <v>239</v>
      </c>
      <c r="T1633" s="5" t="s">
        <v>257</v>
      </c>
      <c r="U1633" s="5" t="s">
        <v>327</v>
      </c>
      <c r="V1633" s="5" t="s">
        <v>202</v>
      </c>
      <c r="W1633" s="5" t="s">
        <v>92</v>
      </c>
      <c r="X1633" s="5" t="s">
        <v>155</v>
      </c>
      <c r="Y1633" s="5" t="n">
        <v>0</v>
      </c>
      <c r="Z1633" s="5" t="n">
        <v>1</v>
      </c>
      <c r="AA1633" s="5" t="str">
        <f aca="false">IF(Y1633&gt;Z1633,"Win",IF(Y1633&lt;Z1633,"Loss","Draw"))</f>
        <v>Loss</v>
      </c>
      <c r="AB1633" s="5" t="s">
        <v>98</v>
      </c>
      <c r="AC1633" s="5" t="s">
        <v>99</v>
      </c>
      <c r="AD1633" s="5" t="s">
        <v>562</v>
      </c>
      <c r="AE1633" s="5" t="s">
        <v>4086</v>
      </c>
      <c r="AF1633" s="5" t="str">
        <f aca="false">IF(AD1633&lt;AE1633,AD1633,AE1633)</f>
        <v>Balloon, Berserker, Bomb Tower, Executioner, Miner, Ronin, Tornado, Zap</v>
      </c>
      <c r="AG1633" s="5" t="str">
        <f aca="false">IF(AD1633&lt;AE1633,AE1633,AD1633)</f>
        <v>Battle Ram, Giant Skeleton, Golden Knight, Rage, Royal Ghost, Vines, Wizard, Zappies</v>
      </c>
      <c r="AH1633" s="5" t="str">
        <f aca="false">IF(AD1633=AF1633,AA1633,IF(AA1633="Win","Loss",IF(AA1633="Loss","Win","Draw")))</f>
        <v>Loss</v>
      </c>
      <c r="AI1633" s="5" t="s">
        <v>123</v>
      </c>
    </row>
    <row r="1634" customFormat="false" ht="16.5" hidden="false" customHeight="true" outlineLevel="0" collapsed="false">
      <c r="A1634" s="5" t="s">
        <v>4081</v>
      </c>
      <c r="B1634" s="5" t="n">
        <v>3</v>
      </c>
      <c r="C1634" s="5" t="s">
        <v>474</v>
      </c>
      <c r="D1634" s="5" t="s">
        <v>475</v>
      </c>
      <c r="E1634" s="5" t="s">
        <v>4082</v>
      </c>
      <c r="F1634" s="5" t="s">
        <v>4083</v>
      </c>
      <c r="G1634" s="5" t="s">
        <v>4087</v>
      </c>
      <c r="H1634" s="5" t="s">
        <v>81</v>
      </c>
      <c r="I1634" s="5" t="s">
        <v>107</v>
      </c>
      <c r="J1634" s="5" t="s">
        <v>128</v>
      </c>
      <c r="K1634" s="5" t="s">
        <v>84</v>
      </c>
      <c r="L1634" s="5" t="s">
        <v>86</v>
      </c>
      <c r="M1634" s="5" t="s">
        <v>88</v>
      </c>
      <c r="N1634" s="5" t="s">
        <v>115</v>
      </c>
      <c r="O1634" s="5" t="s">
        <v>111</v>
      </c>
      <c r="P1634" s="5" t="s">
        <v>144</v>
      </c>
      <c r="Q1634" s="5" t="s">
        <v>200</v>
      </c>
      <c r="R1634" s="5" t="s">
        <v>115</v>
      </c>
      <c r="S1634" s="5" t="s">
        <v>375</v>
      </c>
      <c r="T1634" s="5" t="s">
        <v>154</v>
      </c>
      <c r="U1634" s="5" t="s">
        <v>109</v>
      </c>
      <c r="V1634" s="5" t="s">
        <v>182</v>
      </c>
      <c r="W1634" s="5" t="s">
        <v>93</v>
      </c>
      <c r="X1634" s="5" t="s">
        <v>167</v>
      </c>
      <c r="Y1634" s="5" t="n">
        <v>1</v>
      </c>
      <c r="Z1634" s="5" t="n">
        <v>0</v>
      </c>
      <c r="AA1634" s="5" t="str">
        <f aca="false">IF(Y1634&gt;Z1634,"Win",IF(Y1634&lt;Z1634,"Loss","Draw"))</f>
        <v>Win</v>
      </c>
      <c r="AB1634" s="5" t="s">
        <v>98</v>
      </c>
      <c r="AC1634" s="5" t="s">
        <v>99</v>
      </c>
      <c r="AD1634" s="5" t="s">
        <v>4088</v>
      </c>
      <c r="AE1634" s="5" t="s">
        <v>4089</v>
      </c>
      <c r="AF1634" s="5" t="str">
        <f aca="false">IF(AD1634&lt;AE1634,AD1634,AE1634)</f>
        <v>Electro Spirit, Executioner, Goblin Cage, Goblins, Hog Rider, Lightning, Ronin, The Log</v>
      </c>
      <c r="AG1634" s="5" t="str">
        <f aca="false">IF(AD1634&lt;AE1634,AE1634,AD1634)</f>
        <v>Fire Spirit, Giant Snowball, Goblin Demolisher, Goblin Drill, Goblins, Knight, Poison, Tesla</v>
      </c>
      <c r="AH1634" s="5" t="str">
        <f aca="false">IF(AD1634=AF1634,AA1634,IF(AA1634="Win","Loss",IF(AA1634="Loss","Win","Draw")))</f>
        <v>Loss</v>
      </c>
      <c r="AI1634" s="5" t="s">
        <v>123</v>
      </c>
    </row>
    <row r="1635" customFormat="false" ht="16.5" hidden="false" customHeight="true" outlineLevel="0" collapsed="false">
      <c r="A1635" s="5" t="s">
        <v>4090</v>
      </c>
      <c r="B1635" s="5" t="n">
        <v>1</v>
      </c>
      <c r="C1635" s="5" t="s">
        <v>474</v>
      </c>
      <c r="D1635" s="5" t="s">
        <v>475</v>
      </c>
      <c r="E1635" s="5" t="s">
        <v>1063</v>
      </c>
      <c r="F1635" s="5" t="s">
        <v>1064</v>
      </c>
      <c r="G1635" s="5" t="s">
        <v>3727</v>
      </c>
      <c r="H1635" s="5" t="s">
        <v>81</v>
      </c>
      <c r="I1635" s="5" t="s">
        <v>82</v>
      </c>
      <c r="J1635" s="5" t="s">
        <v>175</v>
      </c>
      <c r="K1635" s="5" t="s">
        <v>144</v>
      </c>
      <c r="L1635" s="5" t="s">
        <v>182</v>
      </c>
      <c r="M1635" s="5" t="s">
        <v>87</v>
      </c>
      <c r="N1635" s="5" t="s">
        <v>154</v>
      </c>
      <c r="O1635" s="5" t="s">
        <v>97</v>
      </c>
      <c r="P1635" s="5" t="s">
        <v>167</v>
      </c>
      <c r="Q1635" s="5" t="s">
        <v>210</v>
      </c>
      <c r="R1635" s="5" t="s">
        <v>209</v>
      </c>
      <c r="S1635" s="5" t="s">
        <v>144</v>
      </c>
      <c r="T1635" s="5" t="s">
        <v>94</v>
      </c>
      <c r="U1635" s="5" t="s">
        <v>91</v>
      </c>
      <c r="V1635" s="5" t="s">
        <v>93</v>
      </c>
      <c r="W1635" s="5" t="s">
        <v>97</v>
      </c>
      <c r="X1635" s="5" t="s">
        <v>182</v>
      </c>
      <c r="Y1635" s="5" t="n">
        <v>0</v>
      </c>
      <c r="Z1635" s="5" t="n">
        <v>1</v>
      </c>
      <c r="AA1635" s="5" t="str">
        <f aca="false">IF(Y1635&gt;Z1635,"Win",IF(Y1635&lt;Z1635,"Loss","Draw"))</f>
        <v>Loss</v>
      </c>
      <c r="AB1635" s="5" t="s">
        <v>98</v>
      </c>
      <c r="AC1635" s="5" t="s">
        <v>99</v>
      </c>
      <c r="AD1635" s="5" t="s">
        <v>3729</v>
      </c>
      <c r="AE1635" s="5" t="s">
        <v>3728</v>
      </c>
      <c r="AF1635" s="5" t="str">
        <f aca="false">IF(AD1635&lt;AE1635,AD1635,AE1635)</f>
        <v>Archers, Berserker, Boss Bandit, Hog Rider, Lightning, Skeletons, Tesla, The Log</v>
      </c>
      <c r="AG1635" s="5" t="str">
        <f aca="false">IF(AD1635&lt;AE1635,AE1635,AD1635)</f>
        <v>Barbarian Barrel, Electro Spirit, Fireball, Hog Rider, Mega Knight, Musketeer, Skeletons, Tesla</v>
      </c>
      <c r="AH1635" s="5" t="str">
        <f aca="false">IF(AD1635=AF1635,AA1635,IF(AA1635="Win","Loss",IF(AA1635="Loss","Win","Draw")))</f>
        <v>Loss</v>
      </c>
      <c r="AI1635" s="5" t="s">
        <v>123</v>
      </c>
    </row>
    <row r="1636" customFormat="false" ht="16.5" hidden="false" customHeight="true" outlineLevel="0" collapsed="false">
      <c r="A1636" s="5" t="s">
        <v>4090</v>
      </c>
      <c r="B1636" s="5" t="n">
        <v>2</v>
      </c>
      <c r="C1636" s="5" t="s">
        <v>474</v>
      </c>
      <c r="D1636" s="5" t="s">
        <v>475</v>
      </c>
      <c r="E1636" s="5" t="s">
        <v>1063</v>
      </c>
      <c r="F1636" s="5" t="s">
        <v>1064</v>
      </c>
      <c r="G1636" s="5" t="s">
        <v>3730</v>
      </c>
      <c r="H1636" s="5" t="s">
        <v>372</v>
      </c>
      <c r="I1636" s="5" t="s">
        <v>293</v>
      </c>
      <c r="J1636" s="5" t="s">
        <v>83</v>
      </c>
      <c r="K1636" s="5" t="s">
        <v>91</v>
      </c>
      <c r="L1636" s="5" t="s">
        <v>85</v>
      </c>
      <c r="M1636" s="5" t="s">
        <v>88</v>
      </c>
      <c r="N1636" s="5" t="s">
        <v>115</v>
      </c>
      <c r="O1636" s="5" t="s">
        <v>89</v>
      </c>
      <c r="P1636" s="5" t="s">
        <v>143</v>
      </c>
      <c r="Q1636" s="5" t="s">
        <v>140</v>
      </c>
      <c r="R1636" s="5" t="s">
        <v>141</v>
      </c>
      <c r="S1636" s="5" t="s">
        <v>153</v>
      </c>
      <c r="T1636" s="5" t="s">
        <v>303</v>
      </c>
      <c r="U1636" s="5" t="s">
        <v>167</v>
      </c>
      <c r="V1636" s="5" t="s">
        <v>336</v>
      </c>
      <c r="W1636" s="5" t="s">
        <v>226</v>
      </c>
      <c r="X1636" s="5" t="s">
        <v>113</v>
      </c>
      <c r="Y1636" s="5" t="n">
        <v>0</v>
      </c>
      <c r="Z1636" s="5" t="n">
        <v>1</v>
      </c>
      <c r="AA1636" s="5" t="str">
        <f aca="false">IF(Y1636&gt;Z1636,"Win",IF(Y1636&lt;Z1636,"Loss","Draw"))</f>
        <v>Loss</v>
      </c>
      <c r="AB1636" s="5" t="s">
        <v>98</v>
      </c>
      <c r="AC1636" s="5" t="s">
        <v>99</v>
      </c>
      <c r="AD1636" s="5" t="s">
        <v>3732</v>
      </c>
      <c r="AE1636" s="5" t="s">
        <v>3731</v>
      </c>
      <c r="AF1636" s="5" t="str">
        <f aca="false">IF(AD1636&lt;AE1636,AD1636,AE1636)</f>
        <v>Barbarian Barrel, Dark Prince, Furnace, Goblin Hut, Goblins, Graveyard, Ice Spirit, Poison</v>
      </c>
      <c r="AG1636" s="5" t="str">
        <f aca="false">IF(AD1636&lt;AE1636,AE1636,AD1636)</f>
        <v>Bomb Tower, Goblinstein, Magic Archer, Miner, Spear Goblins, The Log, Tornado, Wall Breakers</v>
      </c>
      <c r="AH1636" s="5" t="str">
        <f aca="false">IF(AD1636=AF1636,AA1636,IF(AA1636="Win","Loss",IF(AA1636="Loss","Win","Draw")))</f>
        <v>Loss</v>
      </c>
      <c r="AI1636" s="5" t="s">
        <v>123</v>
      </c>
    </row>
    <row r="1637" customFormat="false" ht="15" hidden="false" customHeight="true" outlineLevel="0" collapsed="false">
      <c r="A1637" s="5" t="s">
        <v>4091</v>
      </c>
      <c r="B1637" s="5" t="n">
        <v>1</v>
      </c>
      <c r="C1637" s="5" t="s">
        <v>474</v>
      </c>
      <c r="D1637" s="5" t="s">
        <v>475</v>
      </c>
      <c r="E1637" s="5" t="s">
        <v>1293</v>
      </c>
      <c r="F1637" s="5" t="s">
        <v>1294</v>
      </c>
      <c r="G1637" s="5" t="s">
        <v>4092</v>
      </c>
      <c r="H1637" s="5" t="s">
        <v>81</v>
      </c>
      <c r="I1637" s="5" t="s">
        <v>140</v>
      </c>
      <c r="J1637" s="5" t="s">
        <v>141</v>
      </c>
      <c r="K1637" s="5" t="s">
        <v>142</v>
      </c>
      <c r="L1637" s="5" t="s">
        <v>87</v>
      </c>
      <c r="M1637" s="5" t="s">
        <v>111</v>
      </c>
      <c r="N1637" s="5" t="s">
        <v>143</v>
      </c>
      <c r="O1637" s="5" t="s">
        <v>120</v>
      </c>
      <c r="P1637" s="5" t="s">
        <v>144</v>
      </c>
      <c r="Q1637" s="5" t="s">
        <v>319</v>
      </c>
      <c r="R1637" s="5" t="s">
        <v>318</v>
      </c>
      <c r="S1637" s="5" t="s">
        <v>180</v>
      </c>
      <c r="T1637" s="5" t="s">
        <v>133</v>
      </c>
      <c r="U1637" s="5" t="s">
        <v>606</v>
      </c>
      <c r="V1637" s="5" t="s">
        <v>607</v>
      </c>
      <c r="W1637" s="5" t="s">
        <v>326</v>
      </c>
      <c r="X1637" s="5" t="s">
        <v>155</v>
      </c>
      <c r="Y1637" s="5" t="n">
        <v>1</v>
      </c>
      <c r="Z1637" s="5" t="n">
        <v>0</v>
      </c>
      <c r="AA1637" s="5" t="str">
        <f aca="false">IF(Y1637&gt;Z1637,"Win",IF(Y1637&lt;Z1637,"Loss","Draw"))</f>
        <v>Win</v>
      </c>
      <c r="AB1637" s="5" t="s">
        <v>98</v>
      </c>
      <c r="AC1637" s="5" t="s">
        <v>99</v>
      </c>
      <c r="AD1637" s="5" t="s">
        <v>150</v>
      </c>
      <c r="AE1637" s="5" t="s">
        <v>4093</v>
      </c>
      <c r="AF1637" s="5" t="str">
        <f aca="false">IF(AD1637&lt;AE1637,AD1637,AE1637)</f>
        <v>Berserker, Fire Spirit, Goblin Barrel, Ice Spirit, Magic Archer, Royal Delivery, Tesla, Wall Breakers</v>
      </c>
      <c r="AG1637" s="5" t="str">
        <f aca="false">IF(AD1637&lt;AE1637,AE1637,AD1637)</f>
        <v>Elixir Golem, Goblin Curse, Night Witch, Rage, Skeleton Army, Skeleton King, Void, Wizard</v>
      </c>
      <c r="AH1637" s="5" t="str">
        <f aca="false">IF(AD1637=AF1637,AA1637,IF(AA1637="Win","Loss",IF(AA1637="Loss","Win","Draw")))</f>
        <v>Win</v>
      </c>
      <c r="AI1637" s="5" t="s">
        <v>123</v>
      </c>
    </row>
    <row r="1638" customFormat="false" ht="15" hidden="false" customHeight="true" outlineLevel="0" collapsed="false">
      <c r="A1638" s="5" t="s">
        <v>4091</v>
      </c>
      <c r="B1638" s="5" t="n">
        <v>2</v>
      </c>
      <c r="C1638" s="5" t="s">
        <v>474</v>
      </c>
      <c r="D1638" s="5" t="s">
        <v>475</v>
      </c>
      <c r="E1638" s="5" t="s">
        <v>1293</v>
      </c>
      <c r="F1638" s="5" t="s">
        <v>1294</v>
      </c>
      <c r="G1638" s="5" t="s">
        <v>1777</v>
      </c>
      <c r="H1638" s="5" t="s">
        <v>81</v>
      </c>
      <c r="I1638" s="5" t="s">
        <v>90</v>
      </c>
      <c r="J1638" s="5" t="s">
        <v>181</v>
      </c>
      <c r="K1638" s="5" t="s">
        <v>375</v>
      </c>
      <c r="L1638" s="5" t="s">
        <v>154</v>
      </c>
      <c r="M1638" s="5" t="s">
        <v>95</v>
      </c>
      <c r="N1638" s="5" t="s">
        <v>97</v>
      </c>
      <c r="O1638" s="5" t="s">
        <v>93</v>
      </c>
      <c r="P1638" s="5" t="s">
        <v>167</v>
      </c>
      <c r="Q1638" s="5" t="s">
        <v>135</v>
      </c>
      <c r="R1638" s="5" t="s">
        <v>83</v>
      </c>
      <c r="S1638" s="5" t="s">
        <v>1528</v>
      </c>
      <c r="T1638" s="5" t="s">
        <v>257</v>
      </c>
      <c r="U1638" s="5" t="s">
        <v>174</v>
      </c>
      <c r="V1638" s="5" t="s">
        <v>169</v>
      </c>
      <c r="W1638" s="5" t="s">
        <v>1009</v>
      </c>
      <c r="X1638" s="5" t="s">
        <v>227</v>
      </c>
      <c r="Y1638" s="5" t="n">
        <v>1</v>
      </c>
      <c r="Z1638" s="5" t="n">
        <v>0</v>
      </c>
      <c r="AA1638" s="5" t="str">
        <f aca="false">IF(Y1638&gt;Z1638,"Win",IF(Y1638&lt;Z1638,"Loss","Draw"))</f>
        <v>Win</v>
      </c>
      <c r="AB1638" s="5" t="s">
        <v>98</v>
      </c>
      <c r="AC1638" s="5" t="s">
        <v>99</v>
      </c>
      <c r="AD1638" s="5" t="s">
        <v>1298</v>
      </c>
      <c r="AE1638" s="5" t="s">
        <v>4094</v>
      </c>
      <c r="AF1638" s="5" t="str">
        <f aca="false">IF(AD1638&lt;AE1638,AD1638,AE1638)</f>
        <v>Baby Dragon, Dark Prince, Goblin Giant, Heal Spirit, Mother Witch, Sparky, Vines, Zap</v>
      </c>
      <c r="AG1638" s="5" t="str">
        <f aca="false">IF(AD1638&lt;AE1638,AE1638,AD1638)</f>
        <v>Electro Spirit, Executioner, Fisherman, Lightning, Monk, Royal Giant, Skeletons, The Log</v>
      </c>
      <c r="AH1638" s="5" t="str">
        <f aca="false">IF(AD1638=AF1638,AA1638,IF(AA1638="Win","Loss",IF(AA1638="Loss","Win","Draw")))</f>
        <v>Loss</v>
      </c>
      <c r="AI1638" s="5" t="s">
        <v>123</v>
      </c>
    </row>
    <row r="1639" customFormat="false" ht="15" hidden="false" customHeight="true" outlineLevel="0" collapsed="false">
      <c r="A1639" s="5" t="s">
        <v>4095</v>
      </c>
      <c r="B1639" s="5" t="n">
        <v>1</v>
      </c>
      <c r="C1639" s="5" t="s">
        <v>474</v>
      </c>
      <c r="D1639" s="5" t="s">
        <v>475</v>
      </c>
      <c r="E1639" s="5" t="s">
        <v>4096</v>
      </c>
      <c r="F1639" s="5" t="s">
        <v>4097</v>
      </c>
      <c r="G1639" s="5" t="s">
        <v>878</v>
      </c>
      <c r="H1639" s="5" t="s">
        <v>81</v>
      </c>
      <c r="I1639" s="5" t="s">
        <v>375</v>
      </c>
      <c r="J1639" s="5" t="s">
        <v>145</v>
      </c>
      <c r="K1639" s="5" t="s">
        <v>135</v>
      </c>
      <c r="L1639" s="5" t="s">
        <v>226</v>
      </c>
      <c r="M1639" s="5" t="s">
        <v>327</v>
      </c>
      <c r="N1639" s="5" t="s">
        <v>146</v>
      </c>
      <c r="O1639" s="5" t="s">
        <v>336</v>
      </c>
      <c r="P1639" s="5" t="s">
        <v>170</v>
      </c>
      <c r="Q1639" s="5" t="s">
        <v>84</v>
      </c>
      <c r="R1639" s="5" t="s">
        <v>115</v>
      </c>
      <c r="S1639" s="5" t="s">
        <v>107</v>
      </c>
      <c r="T1639" s="5" t="s">
        <v>144</v>
      </c>
      <c r="U1639" s="5" t="s">
        <v>111</v>
      </c>
      <c r="V1639" s="5" t="s">
        <v>130</v>
      </c>
      <c r="W1639" s="5" t="s">
        <v>109</v>
      </c>
      <c r="X1639" s="5" t="s">
        <v>88</v>
      </c>
      <c r="Y1639" s="5" t="n">
        <v>0</v>
      </c>
      <c r="Z1639" s="5" t="n">
        <v>1</v>
      </c>
      <c r="AA1639" s="5" t="str">
        <f aca="false">IF(Y1639&gt;Z1639,"Win",IF(Y1639&lt;Z1639,"Loss","Draw"))</f>
        <v>Loss</v>
      </c>
      <c r="AB1639" s="5" t="s">
        <v>98</v>
      </c>
      <c r="AC1639" s="5" t="s">
        <v>99</v>
      </c>
      <c r="AD1639" s="5" t="s">
        <v>451</v>
      </c>
      <c r="AE1639" s="5" t="s">
        <v>315</v>
      </c>
      <c r="AF1639" s="5" t="str">
        <f aca="false">IF(AD1639&lt;AE1639,AD1639,AE1639)</f>
        <v>Balloon, Cannon, Executioner, Giant Skeleton, Miner, Skeleton Dragons, Tornado, Zap</v>
      </c>
      <c r="AG1639" s="5" t="str">
        <f aca="false">IF(AD1639&lt;AE1639,AE1639,AD1639)</f>
        <v>Bomber, Fire Spirit, Giant Snowball, Goblin Drill, Goblins, Poison, Ronin, Tesla</v>
      </c>
      <c r="AH1639" s="5" t="str">
        <f aca="false">IF(AD1639=AF1639,AA1639,IF(AA1639="Win","Loss",IF(AA1639="Loss","Win","Draw")))</f>
        <v>Loss</v>
      </c>
      <c r="AI1639" s="5" t="s">
        <v>123</v>
      </c>
    </row>
    <row r="1640" customFormat="false" ht="15" hidden="false" customHeight="true" outlineLevel="0" collapsed="false">
      <c r="A1640" s="5" t="s">
        <v>4095</v>
      </c>
      <c r="B1640" s="5" t="n">
        <v>2</v>
      </c>
      <c r="C1640" s="5" t="s">
        <v>474</v>
      </c>
      <c r="D1640" s="5" t="s">
        <v>475</v>
      </c>
      <c r="E1640" s="5" t="s">
        <v>4096</v>
      </c>
      <c r="F1640" s="5" t="s">
        <v>4097</v>
      </c>
      <c r="G1640" s="5" t="s">
        <v>2648</v>
      </c>
      <c r="H1640" s="5" t="s">
        <v>81</v>
      </c>
      <c r="I1640" s="5" t="s">
        <v>107</v>
      </c>
      <c r="J1640" s="5" t="s">
        <v>141</v>
      </c>
      <c r="K1640" s="5" t="s">
        <v>84</v>
      </c>
      <c r="L1640" s="5" t="s">
        <v>109</v>
      </c>
      <c r="M1640" s="5" t="s">
        <v>87</v>
      </c>
      <c r="N1640" s="5" t="s">
        <v>88</v>
      </c>
      <c r="O1640" s="5" t="s">
        <v>111</v>
      </c>
      <c r="P1640" s="5" t="s">
        <v>144</v>
      </c>
      <c r="Q1640" s="5" t="s">
        <v>92</v>
      </c>
      <c r="R1640" s="5" t="s">
        <v>91</v>
      </c>
      <c r="S1640" s="5" t="s">
        <v>90</v>
      </c>
      <c r="T1640" s="5" t="s">
        <v>97</v>
      </c>
      <c r="U1640" s="5" t="s">
        <v>93</v>
      </c>
      <c r="V1640" s="5" t="s">
        <v>95</v>
      </c>
      <c r="W1640" s="5" t="s">
        <v>96</v>
      </c>
      <c r="X1640" s="5" t="s">
        <v>94</v>
      </c>
      <c r="Y1640" s="5" t="n">
        <v>0</v>
      </c>
      <c r="Z1640" s="5" t="n">
        <v>1</v>
      </c>
      <c r="AA1640" s="5" t="str">
        <f aca="false">IF(Y1640&gt;Z1640,"Win",IF(Y1640&lt;Z1640,"Loss","Draw"))</f>
        <v>Loss</v>
      </c>
      <c r="AB1640" s="5" t="s">
        <v>98</v>
      </c>
      <c r="AC1640" s="5" t="s">
        <v>99</v>
      </c>
      <c r="AD1640" s="5" t="s">
        <v>2320</v>
      </c>
      <c r="AE1640" s="5" t="s">
        <v>101</v>
      </c>
      <c r="AF1640" s="5" t="str">
        <f aca="false">IF(AD1640&lt;AE1640,AD1640,AE1640)</f>
        <v>Barbarian Barrel, Electro Spirit, Fireball, Fisherman, Hunter, Royal Ghost, Royal Giant, Skeletons</v>
      </c>
      <c r="AG1640" s="5" t="str">
        <f aca="false">IF(AD1640&lt;AE1640,AE1640,AD1640)</f>
        <v>Berserker, Fire Spirit, Giant Snowball, Goblin Drill, Magic Archer, Poison, Ronin, Tesla</v>
      </c>
      <c r="AH1640" s="5" t="str">
        <f aca="false">IF(AD1640=AF1640,AA1640,IF(AA1640="Win","Loss",IF(AA1640="Loss","Win","Draw")))</f>
        <v>Win</v>
      </c>
      <c r="AI1640" s="5" t="s">
        <v>123</v>
      </c>
    </row>
    <row r="1641" customFormat="false" ht="15" hidden="false" customHeight="true" outlineLevel="0" collapsed="false">
      <c r="A1641" s="5" t="s">
        <v>4098</v>
      </c>
      <c r="B1641" s="5" t="n">
        <v>1</v>
      </c>
      <c r="C1641" s="5" t="s">
        <v>474</v>
      </c>
      <c r="D1641" s="5" t="s">
        <v>475</v>
      </c>
      <c r="E1641" s="5" t="s">
        <v>4099</v>
      </c>
      <c r="F1641" s="5" t="s">
        <v>4100</v>
      </c>
      <c r="G1641" s="5" t="s">
        <v>4101</v>
      </c>
      <c r="H1641" s="5" t="s">
        <v>372</v>
      </c>
      <c r="I1641" s="5" t="s">
        <v>140</v>
      </c>
      <c r="J1641" s="5" t="s">
        <v>141</v>
      </c>
      <c r="K1641" s="5" t="s">
        <v>142</v>
      </c>
      <c r="L1641" s="5" t="s">
        <v>87</v>
      </c>
      <c r="M1641" s="5" t="s">
        <v>111</v>
      </c>
      <c r="N1641" s="5" t="s">
        <v>143</v>
      </c>
      <c r="O1641" s="5" t="s">
        <v>120</v>
      </c>
      <c r="P1641" s="5" t="s">
        <v>144</v>
      </c>
      <c r="Q1641" s="5" t="s">
        <v>135</v>
      </c>
      <c r="R1641" s="5" t="s">
        <v>156</v>
      </c>
      <c r="S1641" s="5" t="s">
        <v>180</v>
      </c>
      <c r="T1641" s="5" t="s">
        <v>1009</v>
      </c>
      <c r="U1641" s="5" t="s">
        <v>336</v>
      </c>
      <c r="V1641" s="5" t="s">
        <v>97</v>
      </c>
      <c r="W1641" s="5" t="s">
        <v>174</v>
      </c>
      <c r="X1641" s="5" t="s">
        <v>157</v>
      </c>
      <c r="Y1641" s="5" t="n">
        <v>1</v>
      </c>
      <c r="Z1641" s="5" t="n">
        <v>0</v>
      </c>
      <c r="AA1641" s="5" t="str">
        <f aca="false">IF(Y1641&gt;Z1641,"Win",IF(Y1641&lt;Z1641,"Loss","Draw"))</f>
        <v>Win</v>
      </c>
      <c r="AB1641" s="5" t="s">
        <v>98</v>
      </c>
      <c r="AC1641" s="5" t="s">
        <v>99</v>
      </c>
      <c r="AD1641" s="5" t="s">
        <v>150</v>
      </c>
      <c r="AE1641" s="5" t="s">
        <v>4102</v>
      </c>
      <c r="AF1641" s="5" t="str">
        <f aca="false">IF(AD1641&lt;AE1641,AD1641,AE1641)</f>
        <v>Berserker, Fire Spirit, Goblin Barrel, Ice Spirit, Magic Archer, Royal Delivery, Tesla, Wall Breakers</v>
      </c>
      <c r="AG1641" s="5" t="str">
        <f aca="false">IF(AD1641&lt;AE1641,AE1641,AD1641)</f>
        <v>Giant, Heal Spirit, Mini P.E.K.K.A, Skeletons, Sparky, Tornado, Wizard, Zap</v>
      </c>
      <c r="AH1641" s="5" t="str">
        <f aca="false">IF(AD1641=AF1641,AA1641,IF(AA1641="Win","Loss",IF(AA1641="Loss","Win","Draw")))</f>
        <v>Win</v>
      </c>
      <c r="AI1641" s="5" t="s">
        <v>123</v>
      </c>
    </row>
    <row r="1642" customFormat="false" ht="15" hidden="false" customHeight="true" outlineLevel="0" collapsed="false">
      <c r="A1642" s="5" t="s">
        <v>4098</v>
      </c>
      <c r="B1642" s="5" t="n">
        <v>2</v>
      </c>
      <c r="C1642" s="5" t="s">
        <v>474</v>
      </c>
      <c r="D1642" s="5" t="s">
        <v>475</v>
      </c>
      <c r="E1642" s="5" t="s">
        <v>4099</v>
      </c>
      <c r="F1642" s="5" t="s">
        <v>4100</v>
      </c>
      <c r="G1642" s="5" t="s">
        <v>2581</v>
      </c>
      <c r="H1642" s="5" t="s">
        <v>81</v>
      </c>
      <c r="I1642" s="5" t="s">
        <v>90</v>
      </c>
      <c r="J1642" s="5" t="s">
        <v>149</v>
      </c>
      <c r="K1642" s="5" t="s">
        <v>181</v>
      </c>
      <c r="L1642" s="5" t="s">
        <v>227</v>
      </c>
      <c r="M1642" s="5" t="s">
        <v>95</v>
      </c>
      <c r="N1642" s="5" t="s">
        <v>94</v>
      </c>
      <c r="O1642" s="5" t="s">
        <v>146</v>
      </c>
      <c r="P1642" s="5" t="s">
        <v>91</v>
      </c>
      <c r="Q1642" s="5" t="s">
        <v>239</v>
      </c>
      <c r="R1642" s="5" t="s">
        <v>199</v>
      </c>
      <c r="S1642" s="5" t="s">
        <v>210</v>
      </c>
      <c r="T1642" s="5" t="s">
        <v>227</v>
      </c>
      <c r="U1642" s="5" t="s">
        <v>213</v>
      </c>
      <c r="V1642" s="5" t="s">
        <v>240</v>
      </c>
      <c r="W1642" s="5" t="s">
        <v>202</v>
      </c>
      <c r="X1642" s="5" t="s">
        <v>112</v>
      </c>
      <c r="Y1642" s="5" t="n">
        <v>0</v>
      </c>
      <c r="Z1642" s="5" t="n">
        <v>1</v>
      </c>
      <c r="AA1642" s="5" t="str">
        <f aca="false">IF(Y1642&gt;Z1642,"Win",IF(Y1642&lt;Z1642,"Loss","Draw"))</f>
        <v>Loss</v>
      </c>
      <c r="AB1642" s="5" t="s">
        <v>98</v>
      </c>
      <c r="AC1642" s="5" t="s">
        <v>99</v>
      </c>
      <c r="AD1642" s="5" t="s">
        <v>252</v>
      </c>
      <c r="AE1642" s="5" t="s">
        <v>4103</v>
      </c>
      <c r="AF1642" s="5" t="str">
        <f aca="false">IF(AD1642&lt;AE1642,AD1642,AE1642)</f>
        <v>Arrows, Bandit, Battle Ram, Bowler, Golden Knight, Mega Knight, Mother Witch, Zappies</v>
      </c>
      <c r="AG1642" s="5" t="str">
        <f aca="false">IF(AD1642&lt;AE1642,AE1642,AD1642)</f>
        <v>Barbarian Barrel, Fireball, Fisherman, Monk, Mother Witch, Royal Giant, Skeleton Dragons, Tombstone</v>
      </c>
      <c r="AH1642" s="5" t="str">
        <f aca="false">IF(AD1642=AF1642,AA1642,IF(AA1642="Win","Loss",IF(AA1642="Loss","Win","Draw")))</f>
        <v>Win</v>
      </c>
      <c r="AI1642" s="5" t="s">
        <v>123</v>
      </c>
    </row>
    <row r="1643" customFormat="false" ht="15" hidden="false" customHeight="true" outlineLevel="0" collapsed="false">
      <c r="A1643" s="5" t="s">
        <v>4098</v>
      </c>
      <c r="B1643" s="5" t="n">
        <v>3</v>
      </c>
      <c r="C1643" s="5" t="s">
        <v>474</v>
      </c>
      <c r="D1643" s="5" t="s">
        <v>475</v>
      </c>
      <c r="E1643" s="5" t="s">
        <v>4099</v>
      </c>
      <c r="F1643" s="5" t="s">
        <v>4100</v>
      </c>
      <c r="G1643" s="5" t="s">
        <v>4104</v>
      </c>
      <c r="H1643" s="5" t="s">
        <v>81</v>
      </c>
      <c r="I1643" s="5" t="s">
        <v>168</v>
      </c>
      <c r="J1643" s="5" t="s">
        <v>232</v>
      </c>
      <c r="K1643" s="5" t="s">
        <v>169</v>
      </c>
      <c r="L1643" s="5" t="s">
        <v>154</v>
      </c>
      <c r="M1643" s="5" t="s">
        <v>97</v>
      </c>
      <c r="N1643" s="5" t="s">
        <v>93</v>
      </c>
      <c r="O1643" s="5" t="s">
        <v>167</v>
      </c>
      <c r="P1643" s="5" t="s">
        <v>170</v>
      </c>
      <c r="Q1643" s="5" t="s">
        <v>287</v>
      </c>
      <c r="R1643" s="5" t="s">
        <v>131</v>
      </c>
      <c r="S1643" s="5" t="s">
        <v>200</v>
      </c>
      <c r="T1643" s="5" t="s">
        <v>154</v>
      </c>
      <c r="U1643" s="5" t="s">
        <v>147</v>
      </c>
      <c r="V1643" s="5" t="s">
        <v>257</v>
      </c>
      <c r="W1643" s="5" t="s">
        <v>87</v>
      </c>
      <c r="X1643" s="5" t="s">
        <v>148</v>
      </c>
      <c r="Y1643" s="5" t="n">
        <v>0</v>
      </c>
      <c r="Z1643" s="5" t="n">
        <v>1</v>
      </c>
      <c r="AA1643" s="5" t="str">
        <f aca="false">IF(Y1643&gt;Z1643,"Win",IF(Y1643&lt;Z1643,"Loss","Draw"))</f>
        <v>Loss</v>
      </c>
      <c r="AB1643" s="5" t="s">
        <v>98</v>
      </c>
      <c r="AC1643" s="5" t="s">
        <v>99</v>
      </c>
      <c r="AD1643" s="5" t="s">
        <v>418</v>
      </c>
      <c r="AE1643" s="5" t="s">
        <v>4105</v>
      </c>
      <c r="AF1643" s="5" t="str">
        <f aca="false">IF(AD1643&lt;AE1643,AD1643,AE1643)</f>
        <v>Baby Dragon, Cannon, Electro Spirit, Lightning, Mighty Miner, Royal Hogs, Skeletons, The Log</v>
      </c>
      <c r="AG1643" s="5" t="str">
        <f aca="false">IF(AD1643&lt;AE1643,AE1643,AD1643)</f>
        <v>Berserker, Goblin Cage, Lava Hound, Lightning, Mega Minion, Spirit Empress, Valkyrie, Vines</v>
      </c>
      <c r="AH1643" s="5" t="str">
        <f aca="false">IF(AD1643=AF1643,AA1643,IF(AA1643="Win","Loss",IF(AA1643="Loss","Win","Draw")))</f>
        <v>Loss</v>
      </c>
      <c r="AI1643" s="5" t="s">
        <v>123</v>
      </c>
    </row>
    <row r="1644" customFormat="false" ht="16.5" hidden="false" customHeight="true" outlineLevel="0" collapsed="false">
      <c r="A1644" s="5" t="s">
        <v>4106</v>
      </c>
      <c r="B1644" s="5" t="n">
        <v>1</v>
      </c>
      <c r="C1644" s="5" t="s">
        <v>689</v>
      </c>
      <c r="D1644" s="5" t="s">
        <v>690</v>
      </c>
      <c r="E1644" s="5" t="s">
        <v>687</v>
      </c>
      <c r="F1644" s="5" t="s">
        <v>688</v>
      </c>
      <c r="G1644" s="5" t="s">
        <v>4107</v>
      </c>
      <c r="H1644" s="5" t="s">
        <v>216</v>
      </c>
      <c r="I1644" s="5" t="s">
        <v>82</v>
      </c>
      <c r="J1644" s="5" t="s">
        <v>91</v>
      </c>
      <c r="K1644" s="5" t="s">
        <v>144</v>
      </c>
      <c r="L1644" s="5" t="s">
        <v>85</v>
      </c>
      <c r="M1644" s="5" t="s">
        <v>109</v>
      </c>
      <c r="N1644" s="5" t="s">
        <v>88</v>
      </c>
      <c r="O1644" s="5" t="s">
        <v>97</v>
      </c>
      <c r="P1644" s="5" t="s">
        <v>143</v>
      </c>
      <c r="Q1644" s="5" t="s">
        <v>84</v>
      </c>
      <c r="R1644" s="5" t="s">
        <v>128</v>
      </c>
      <c r="S1644" s="5" t="s">
        <v>170</v>
      </c>
      <c r="T1644" s="5" t="s">
        <v>107</v>
      </c>
      <c r="U1644" s="5" t="s">
        <v>111</v>
      </c>
      <c r="V1644" s="5" t="s">
        <v>97</v>
      </c>
      <c r="W1644" s="5" t="s">
        <v>334</v>
      </c>
      <c r="X1644" s="5" t="s">
        <v>130</v>
      </c>
      <c r="Y1644" s="5" t="n">
        <v>1</v>
      </c>
      <c r="Z1644" s="5" t="n">
        <v>0</v>
      </c>
      <c r="AA1644" s="5" t="str">
        <f aca="false">IF(Y1644&gt;Z1644,"Win",IF(Y1644&lt;Z1644,"Loss","Draw"))</f>
        <v>Win</v>
      </c>
      <c r="AB1644" s="5" t="s">
        <v>98</v>
      </c>
      <c r="AC1644" s="5" t="s">
        <v>99</v>
      </c>
      <c r="AD1644" s="5" t="s">
        <v>494</v>
      </c>
      <c r="AE1644" s="5" t="s">
        <v>597</v>
      </c>
      <c r="AF1644" s="5" t="str">
        <f aca="false">IF(AD1644&lt;AE1644,AD1644,AE1644)</f>
        <v>Archers, Barbarian Barrel, Graveyard, Ice Spirit, Poison, Ronin, Skeletons, Tesla</v>
      </c>
      <c r="AG1644" s="5" t="str">
        <f aca="false">IF(AD1644&lt;AE1644,AE1644,AD1644)</f>
        <v>Bomber, Cannon, Fire Spirit, Giant Snowball, Goblin Drill, Knight, Rocket, Skeletons</v>
      </c>
      <c r="AH1644" s="5" t="str">
        <f aca="false">IF(AD1644=AF1644,AA1644,IF(AA1644="Win","Loss",IF(AA1644="Loss","Win","Draw")))</f>
        <v>Win</v>
      </c>
      <c r="AI1644" s="5" t="s">
        <v>102</v>
      </c>
    </row>
    <row r="1645" customFormat="false" ht="16.5" hidden="false" customHeight="true" outlineLevel="0" collapsed="false">
      <c r="A1645" s="5" t="s">
        <v>4106</v>
      </c>
      <c r="B1645" s="5" t="n">
        <v>2</v>
      </c>
      <c r="C1645" s="5" t="s">
        <v>689</v>
      </c>
      <c r="D1645" s="5" t="s">
        <v>690</v>
      </c>
      <c r="E1645" s="5" t="s">
        <v>687</v>
      </c>
      <c r="F1645" s="5" t="s">
        <v>688</v>
      </c>
      <c r="G1645" s="5" t="s">
        <v>4108</v>
      </c>
      <c r="H1645" s="5" t="s">
        <v>81</v>
      </c>
      <c r="I1645" s="5" t="s">
        <v>200</v>
      </c>
      <c r="J1645" s="5" t="s">
        <v>83</v>
      </c>
      <c r="K1645" s="5" t="s">
        <v>135</v>
      </c>
      <c r="L1645" s="5" t="s">
        <v>148</v>
      </c>
      <c r="M1645" s="5" t="s">
        <v>226</v>
      </c>
      <c r="N1645" s="5" t="s">
        <v>147</v>
      </c>
      <c r="O1645" s="5" t="s">
        <v>94</v>
      </c>
      <c r="P1645" s="5" t="s">
        <v>146</v>
      </c>
      <c r="Q1645" s="5" t="s">
        <v>114</v>
      </c>
      <c r="R1645" s="5" t="s">
        <v>115</v>
      </c>
      <c r="S1645" s="5" t="s">
        <v>116</v>
      </c>
      <c r="T1645" s="5" t="s">
        <v>117</v>
      </c>
      <c r="U1645" s="5" t="s">
        <v>118</v>
      </c>
      <c r="V1645" s="5" t="s">
        <v>119</v>
      </c>
      <c r="W1645" s="5" t="s">
        <v>94</v>
      </c>
      <c r="X1645" s="5" t="s">
        <v>91</v>
      </c>
      <c r="Y1645" s="5" t="n">
        <v>0</v>
      </c>
      <c r="Z1645" s="5" t="n">
        <v>1</v>
      </c>
      <c r="AA1645" s="5" t="str">
        <f aca="false">IF(Y1645&gt;Z1645,"Win",IF(Y1645&lt;Z1645,"Loss","Draw"))</f>
        <v>Loss</v>
      </c>
      <c r="AB1645" s="5" t="s">
        <v>98</v>
      </c>
      <c r="AC1645" s="5" t="s">
        <v>99</v>
      </c>
      <c r="AD1645" s="5" t="s">
        <v>1147</v>
      </c>
      <c r="AE1645" s="5" t="s">
        <v>185</v>
      </c>
      <c r="AF1645" s="5" t="str">
        <f aca="false">IF(AD1645&lt;AE1645,AD1645,AE1645)</f>
        <v>Barbarian Barrel, Cannon Cart, Fireball, Goblins, Minions, Mortar, Rascals, Skeleton Barrel</v>
      </c>
      <c r="AG1645" s="5" t="str">
        <f aca="false">IF(AD1645&lt;AE1645,AE1645,AD1645)</f>
        <v>Dark Prince, Fireball, Goblin Cage, Lava Hound, Miner, Skeleton Dragons, Spirit Empress, Zap</v>
      </c>
      <c r="AH1645" s="5" t="str">
        <f aca="false">IF(AD1645=AF1645,AA1645,IF(AA1645="Win","Loss",IF(AA1645="Loss","Win","Draw")))</f>
        <v>Win</v>
      </c>
      <c r="AI1645" s="5" t="s">
        <v>102</v>
      </c>
    </row>
    <row r="1646" customFormat="false" ht="16.5" hidden="false" customHeight="true" outlineLevel="0" collapsed="false">
      <c r="A1646" s="5" t="s">
        <v>4106</v>
      </c>
      <c r="B1646" s="5" t="n">
        <v>3</v>
      </c>
      <c r="C1646" s="5" t="s">
        <v>689</v>
      </c>
      <c r="D1646" s="5" t="s">
        <v>690</v>
      </c>
      <c r="E1646" s="5" t="s">
        <v>687</v>
      </c>
      <c r="F1646" s="5" t="s">
        <v>688</v>
      </c>
      <c r="G1646" s="5" t="s">
        <v>4109</v>
      </c>
      <c r="H1646" s="5" t="s">
        <v>81</v>
      </c>
      <c r="I1646" s="5" t="s">
        <v>132</v>
      </c>
      <c r="J1646" s="5" t="s">
        <v>213</v>
      </c>
      <c r="K1646" s="5" t="s">
        <v>210</v>
      </c>
      <c r="L1646" s="5" t="s">
        <v>182</v>
      </c>
      <c r="M1646" s="5" t="s">
        <v>227</v>
      </c>
      <c r="N1646" s="5" t="s">
        <v>183</v>
      </c>
      <c r="O1646" s="5" t="s">
        <v>202</v>
      </c>
      <c r="P1646" s="5" t="s">
        <v>112</v>
      </c>
      <c r="Q1646" s="5" t="s">
        <v>169</v>
      </c>
      <c r="R1646" s="5" t="s">
        <v>199</v>
      </c>
      <c r="S1646" s="5" t="s">
        <v>239</v>
      </c>
      <c r="T1646" s="5" t="s">
        <v>412</v>
      </c>
      <c r="U1646" s="5" t="s">
        <v>202</v>
      </c>
      <c r="V1646" s="5" t="s">
        <v>92</v>
      </c>
      <c r="W1646" s="5" t="s">
        <v>227</v>
      </c>
      <c r="X1646" s="5" t="s">
        <v>112</v>
      </c>
      <c r="Y1646" s="5" t="n">
        <v>0</v>
      </c>
      <c r="Z1646" s="5" t="n">
        <v>1</v>
      </c>
      <c r="AA1646" s="5" t="str">
        <f aca="false">IF(Y1646&gt;Z1646,"Win",IF(Y1646&lt;Z1646,"Loss","Draw"))</f>
        <v>Loss</v>
      </c>
      <c r="AB1646" s="5" t="s">
        <v>98</v>
      </c>
      <c r="AC1646" s="5" t="s">
        <v>99</v>
      </c>
      <c r="AD1646" s="5" t="s">
        <v>458</v>
      </c>
      <c r="AE1646" s="5" t="s">
        <v>1184</v>
      </c>
      <c r="AF1646" s="5" t="str">
        <f aca="false">IF(AD1646&lt;AE1646,AD1646,AE1646)</f>
        <v>Arrows, Baby Dragon, Battle Ram, Golden Knight, Mother Witch, P.E.K.K.A, Royal Ghost, Zappies</v>
      </c>
      <c r="AG1646" s="5" t="str">
        <f aca="false">IF(AD1646&lt;AE1646,AE1646,AD1646)</f>
        <v>Arrows, Bowler, Earthquake, Hog Rider, Lumberjack, Mega Knight, Mother Witch, Zappies</v>
      </c>
      <c r="AH1646" s="5" t="str">
        <f aca="false">IF(AD1646=AF1646,AA1646,IF(AA1646="Win","Loss",IF(AA1646="Loss","Win","Draw")))</f>
        <v>Win</v>
      </c>
      <c r="AI1646" s="5" t="s">
        <v>102</v>
      </c>
    </row>
    <row r="1647" customFormat="false" ht="16.5" hidden="false" customHeight="true" outlineLevel="0" collapsed="false">
      <c r="A1647" s="7" t="s">
        <v>4110</v>
      </c>
      <c r="B1647" s="7" t="n">
        <v>1</v>
      </c>
      <c r="C1647" s="7" t="s">
        <v>689</v>
      </c>
      <c r="D1647" s="7" t="s">
        <v>690</v>
      </c>
      <c r="E1647" s="7" t="s">
        <v>687</v>
      </c>
      <c r="F1647" s="7" t="s">
        <v>688</v>
      </c>
      <c r="G1647" s="7" t="s">
        <v>691</v>
      </c>
      <c r="H1647" s="7" t="s">
        <v>81</v>
      </c>
      <c r="I1647" s="7" t="s">
        <v>114</v>
      </c>
      <c r="J1647" s="7" t="s">
        <v>115</v>
      </c>
      <c r="K1647" s="7" t="s">
        <v>116</v>
      </c>
      <c r="L1647" s="7" t="s">
        <v>109</v>
      </c>
      <c r="M1647" s="7" t="s">
        <v>94</v>
      </c>
      <c r="N1647" s="7" t="s">
        <v>176</v>
      </c>
      <c r="O1647" s="7" t="s">
        <v>118</v>
      </c>
      <c r="P1647" s="7" t="s">
        <v>91</v>
      </c>
      <c r="Q1647" s="7" t="s">
        <v>90</v>
      </c>
      <c r="R1647" s="7" t="s">
        <v>91</v>
      </c>
      <c r="S1647" s="7" t="s">
        <v>92</v>
      </c>
      <c r="T1647" s="7" t="s">
        <v>96</v>
      </c>
      <c r="U1647" s="7" t="s">
        <v>93</v>
      </c>
      <c r="V1647" s="7" t="s">
        <v>97</v>
      </c>
      <c r="W1647" s="7" t="s">
        <v>94</v>
      </c>
      <c r="X1647" s="7" t="s">
        <v>95</v>
      </c>
      <c r="Y1647" s="7" t="n">
        <v>3</v>
      </c>
      <c r="Z1647" s="7" t="n">
        <v>0</v>
      </c>
      <c r="AA1647" s="7" t="str">
        <f aca="false">IF(Y1647&gt;Z1647,"Win",IF(Y1647&lt;Z1647,"Loss","Draw"))</f>
        <v>Win</v>
      </c>
      <c r="AB1647" s="7" t="s">
        <v>99</v>
      </c>
      <c r="AC1647" s="7" t="s">
        <v>99</v>
      </c>
      <c r="AD1647" s="7" t="s">
        <v>692</v>
      </c>
      <c r="AE1647" s="7" t="s">
        <v>101</v>
      </c>
      <c r="AF1647" s="7" t="str">
        <f aca="false">IF(AD1647&lt;AE1647,AD1647,AE1647)</f>
        <v>Barbarian Barrel, Dart Goblin, Fireball, Goblins, Mortar, Rascals, Ronin, Skeleton Barrel</v>
      </c>
      <c r="AG1647" s="7" t="str">
        <f aca="false">IF(AD1647&lt;AE1647,AE1647,AD1647)</f>
        <v>Barbarian Barrel, Electro Spirit, Fireball, Fisherman, Hunter, Royal Ghost, Royal Giant, Skeletons</v>
      </c>
      <c r="AH1647" s="7" t="str">
        <f aca="false">IF(AD1647=AF1647,AA1647,IF(AA1647="Win","Loss",IF(AA1647="Loss","Win","Draw")))</f>
        <v>Win</v>
      </c>
      <c r="AI1647" s="7" t="s">
        <v>102</v>
      </c>
    </row>
    <row r="1648" customFormat="false" ht="16.5" hidden="false" customHeight="true" outlineLevel="0" collapsed="false">
      <c r="A1648" s="7" t="s">
        <v>4110</v>
      </c>
      <c r="B1648" s="7" t="n">
        <v>2</v>
      </c>
      <c r="C1648" s="7" t="s">
        <v>689</v>
      </c>
      <c r="D1648" s="7" t="s">
        <v>690</v>
      </c>
      <c r="E1648" s="7" t="s">
        <v>687</v>
      </c>
      <c r="F1648" s="7" t="s">
        <v>688</v>
      </c>
      <c r="G1648" s="7" t="s">
        <v>693</v>
      </c>
      <c r="H1648" s="7" t="s">
        <v>81</v>
      </c>
      <c r="I1648" s="7" t="s">
        <v>168</v>
      </c>
      <c r="J1648" s="7" t="s">
        <v>181</v>
      </c>
      <c r="K1648" s="7" t="s">
        <v>144</v>
      </c>
      <c r="L1648" s="7" t="s">
        <v>154</v>
      </c>
      <c r="M1648" s="7" t="s">
        <v>146</v>
      </c>
      <c r="N1648" s="7" t="s">
        <v>97</v>
      </c>
      <c r="O1648" s="7" t="s">
        <v>143</v>
      </c>
      <c r="P1648" s="7" t="s">
        <v>167</v>
      </c>
      <c r="Q1648" s="7" t="s">
        <v>210</v>
      </c>
      <c r="R1648" s="7" t="s">
        <v>199</v>
      </c>
      <c r="S1648" s="7" t="s">
        <v>239</v>
      </c>
      <c r="T1648" s="7" t="s">
        <v>109</v>
      </c>
      <c r="U1648" s="7" t="s">
        <v>240</v>
      </c>
      <c r="V1648" s="7" t="s">
        <v>146</v>
      </c>
      <c r="W1648" s="7" t="s">
        <v>227</v>
      </c>
      <c r="X1648" s="7" t="s">
        <v>112</v>
      </c>
      <c r="Y1648" s="7" t="n">
        <v>0</v>
      </c>
      <c r="Z1648" s="7" t="n">
        <v>1</v>
      </c>
      <c r="AA1648" s="7" t="str">
        <f aca="false">IF(Y1648&gt;Z1648,"Win",IF(Y1648&lt;Z1648,"Loss","Draw"))</f>
        <v>Loss</v>
      </c>
      <c r="AB1648" s="7" t="s">
        <v>99</v>
      </c>
      <c r="AC1648" s="7" t="s">
        <v>99</v>
      </c>
      <c r="AD1648" s="7" t="s">
        <v>694</v>
      </c>
      <c r="AE1648" s="7" t="s">
        <v>603</v>
      </c>
      <c r="AF1648" s="7" t="str">
        <f aca="false">IF(AD1648&lt;AE1648,AD1648,AE1648)</f>
        <v>Arrows, Bandit, Battle Ram, Golden Knight, Mega Knight, Mother Witch, Ronin, Skeleton Dragons</v>
      </c>
      <c r="AG1648" s="7" t="str">
        <f aca="false">IF(AD1648&lt;AE1648,AE1648,AD1648)</f>
        <v>Ice Spirit, Lightning, Monk, Royal Hogs, Skeleton Dragons, Skeletons, Tesla, The Log</v>
      </c>
      <c r="AH1648" s="7" t="str">
        <f aca="false">IF(AD1648=AF1648,AA1648,IF(AA1648="Win","Loss",IF(AA1648="Loss","Win","Draw")))</f>
        <v>Win</v>
      </c>
      <c r="AI1648" s="7" t="s">
        <v>102</v>
      </c>
    </row>
    <row r="1649" customFormat="false" ht="16.5" hidden="false" customHeight="true" outlineLevel="0" collapsed="false">
      <c r="A1649" s="7" t="s">
        <v>4110</v>
      </c>
      <c r="B1649" s="7" t="n">
        <v>3</v>
      </c>
      <c r="C1649" s="7" t="s">
        <v>689</v>
      </c>
      <c r="D1649" s="7" t="s">
        <v>690</v>
      </c>
      <c r="E1649" s="7" t="s">
        <v>687</v>
      </c>
      <c r="F1649" s="7" t="s">
        <v>688</v>
      </c>
      <c r="G1649" s="7" t="s">
        <v>695</v>
      </c>
      <c r="H1649" s="7" t="s">
        <v>216</v>
      </c>
      <c r="I1649" s="7" t="s">
        <v>82</v>
      </c>
      <c r="J1649" s="7" t="s">
        <v>213</v>
      </c>
      <c r="K1649" s="7" t="s">
        <v>84</v>
      </c>
      <c r="L1649" s="7" t="s">
        <v>85</v>
      </c>
      <c r="M1649" s="7" t="s">
        <v>156</v>
      </c>
      <c r="N1649" s="7" t="s">
        <v>133</v>
      </c>
      <c r="O1649" s="7" t="s">
        <v>117</v>
      </c>
      <c r="P1649" s="7" t="s">
        <v>112</v>
      </c>
      <c r="Q1649" s="7" t="s">
        <v>168</v>
      </c>
      <c r="R1649" s="7" t="s">
        <v>108</v>
      </c>
      <c r="S1649" s="7" t="s">
        <v>170</v>
      </c>
      <c r="T1649" s="7" t="s">
        <v>183</v>
      </c>
      <c r="U1649" s="7" t="s">
        <v>143</v>
      </c>
      <c r="V1649" s="7" t="s">
        <v>87</v>
      </c>
      <c r="W1649" s="7" t="s">
        <v>167</v>
      </c>
      <c r="X1649" s="7" t="s">
        <v>120</v>
      </c>
      <c r="Y1649" s="7" t="n">
        <v>1</v>
      </c>
      <c r="Z1649" s="7" t="n">
        <v>0</v>
      </c>
      <c r="AA1649" s="7" t="str">
        <f aca="false">IF(Y1649&gt;Z1649,"Win",IF(Y1649&lt;Z1649,"Loss","Draw"))</f>
        <v>Win</v>
      </c>
      <c r="AB1649" s="7" t="s">
        <v>99</v>
      </c>
      <c r="AC1649" s="7" t="s">
        <v>99</v>
      </c>
      <c r="AD1649" s="7" t="s">
        <v>697</v>
      </c>
      <c r="AE1649" s="7" t="s">
        <v>696</v>
      </c>
      <c r="AF1649" s="7" t="str">
        <f aca="false">IF(AD1649&lt;AE1649,AD1649,AE1649)</f>
        <v>Archer Queen, Berserker, Cannon, Earthquake, Ice Spirit, Royal Delivery, Royal Hogs, The Log</v>
      </c>
      <c r="AG1649" s="7" t="str">
        <f aca="false">IF(AD1649&lt;AE1649,AE1649,AD1649)</f>
        <v>Archers, Arrows, Bowler, Giant, Giant Snowball, Graveyard, Minions, Night Witch</v>
      </c>
      <c r="AH1649" s="7" t="str">
        <f aca="false">IF(AD1649=AF1649,AA1649,IF(AA1649="Win","Loss",IF(AA1649="Loss","Win","Draw")))</f>
        <v>Loss</v>
      </c>
      <c r="AI1649" s="7" t="s">
        <v>102</v>
      </c>
    </row>
    <row r="1650" customFormat="false" ht="16.5" hidden="false" customHeight="true" outlineLevel="0" collapsed="false">
      <c r="A1650" s="7" t="s">
        <v>4111</v>
      </c>
      <c r="B1650" s="7" t="n">
        <v>1</v>
      </c>
      <c r="C1650" s="7" t="s">
        <v>689</v>
      </c>
      <c r="D1650" s="7" t="s">
        <v>690</v>
      </c>
      <c r="E1650" s="7" t="s">
        <v>687</v>
      </c>
      <c r="F1650" s="7" t="s">
        <v>688</v>
      </c>
      <c r="G1650" s="7" t="s">
        <v>699</v>
      </c>
      <c r="H1650" s="7" t="s">
        <v>216</v>
      </c>
      <c r="I1650" s="7" t="s">
        <v>140</v>
      </c>
      <c r="J1650" s="7" t="s">
        <v>141</v>
      </c>
      <c r="K1650" s="7" t="s">
        <v>225</v>
      </c>
      <c r="L1650" s="7" t="s">
        <v>226</v>
      </c>
      <c r="M1650" s="7" t="s">
        <v>87</v>
      </c>
      <c r="N1650" s="7" t="s">
        <v>111</v>
      </c>
      <c r="O1650" s="7" t="s">
        <v>120</v>
      </c>
      <c r="P1650" s="7" t="s">
        <v>113</v>
      </c>
      <c r="Q1650" s="7" t="s">
        <v>116</v>
      </c>
      <c r="R1650" s="7" t="s">
        <v>153</v>
      </c>
      <c r="S1650" s="7" t="s">
        <v>92</v>
      </c>
      <c r="T1650" s="7" t="s">
        <v>119</v>
      </c>
      <c r="U1650" s="7" t="s">
        <v>154</v>
      </c>
      <c r="V1650" s="7" t="s">
        <v>117</v>
      </c>
      <c r="W1650" s="7" t="s">
        <v>97</v>
      </c>
      <c r="X1650" s="7" t="s">
        <v>91</v>
      </c>
      <c r="Y1650" s="7" t="n">
        <v>1</v>
      </c>
      <c r="Z1650" s="7" t="n">
        <v>0</v>
      </c>
      <c r="AA1650" s="7" t="str">
        <f aca="false">IF(Y1650&gt;Z1650,"Win",IF(Y1650&lt;Z1650,"Loss","Draw"))</f>
        <v>Win</v>
      </c>
      <c r="AB1650" s="7" t="s">
        <v>99</v>
      </c>
      <c r="AC1650" s="7" t="s">
        <v>99</v>
      </c>
      <c r="AD1650" s="7" t="s">
        <v>228</v>
      </c>
      <c r="AE1650" s="7" t="s">
        <v>160</v>
      </c>
      <c r="AF1650" s="7" t="str">
        <f aca="false">IF(AD1650&lt;AE1650,AD1650,AE1650)</f>
        <v>Barbarian Barrel, Cannon Cart, Goblinstein, Lightning, Minions, Mortar, Royal Ghost, Skeletons</v>
      </c>
      <c r="AG1650" s="7" t="str">
        <f aca="false">IF(AD1650&lt;AE1650,AE1650,AD1650)</f>
        <v>Bats, Berserker, Bomb Tower, Fire Spirit, Magic Archer, Miner, Royal Delivery, Wall Breakers</v>
      </c>
      <c r="AH1650" s="7" t="str">
        <f aca="false">IF(AD1650=AF1650,AA1650,IF(AA1650="Win","Loss",IF(AA1650="Loss","Win","Draw")))</f>
        <v>Loss</v>
      </c>
      <c r="AI1650" s="7" t="s">
        <v>102</v>
      </c>
    </row>
    <row r="1651" customFormat="false" ht="16.5" hidden="false" customHeight="true" outlineLevel="0" collapsed="false">
      <c r="A1651" s="7" t="s">
        <v>4111</v>
      </c>
      <c r="B1651" s="7" t="n">
        <v>2</v>
      </c>
      <c r="C1651" s="7" t="s">
        <v>689</v>
      </c>
      <c r="D1651" s="7" t="s">
        <v>690</v>
      </c>
      <c r="E1651" s="7" t="s">
        <v>687</v>
      </c>
      <c r="F1651" s="7" t="s">
        <v>688</v>
      </c>
      <c r="G1651" s="7" t="s">
        <v>700</v>
      </c>
      <c r="H1651" s="7" t="s">
        <v>81</v>
      </c>
      <c r="I1651" s="7" t="s">
        <v>293</v>
      </c>
      <c r="J1651" s="7" t="s">
        <v>91</v>
      </c>
      <c r="K1651" s="7" t="s">
        <v>144</v>
      </c>
      <c r="L1651" s="7" t="s">
        <v>85</v>
      </c>
      <c r="M1651" s="7" t="s">
        <v>128</v>
      </c>
      <c r="N1651" s="7" t="s">
        <v>88</v>
      </c>
      <c r="O1651" s="7" t="s">
        <v>97</v>
      </c>
      <c r="P1651" s="7" t="s">
        <v>143</v>
      </c>
      <c r="Q1651" s="7" t="s">
        <v>82</v>
      </c>
      <c r="R1651" s="7" t="s">
        <v>83</v>
      </c>
      <c r="S1651" s="7" t="s">
        <v>84</v>
      </c>
      <c r="T1651" s="7" t="s">
        <v>85</v>
      </c>
      <c r="U1651" s="7" t="s">
        <v>88</v>
      </c>
      <c r="V1651" s="7" t="s">
        <v>143</v>
      </c>
      <c r="W1651" s="7" t="s">
        <v>86</v>
      </c>
      <c r="X1651" s="7" t="s">
        <v>89</v>
      </c>
      <c r="Y1651" s="7" t="n">
        <v>1</v>
      </c>
      <c r="Z1651" s="7" t="n">
        <v>0</v>
      </c>
      <c r="AA1651" s="7" t="str">
        <f aca="false">IF(Y1651&gt;Z1651,"Win",IF(Y1651&lt;Z1651,"Loss","Draw"))</f>
        <v>Win</v>
      </c>
      <c r="AB1651" s="7" t="s">
        <v>99</v>
      </c>
      <c r="AC1651" s="7" t="s">
        <v>99</v>
      </c>
      <c r="AD1651" s="7" t="s">
        <v>410</v>
      </c>
      <c r="AE1651" s="7" t="s">
        <v>627</v>
      </c>
      <c r="AF1651" s="7" t="str">
        <f aca="false">IF(AD1651&lt;AE1651,AD1651,AE1651)</f>
        <v>Archers, Dark Prince, Giant Snowball, Goblin Demolisher, Goblin Hut, Graveyard, Ice Spirit, Poison</v>
      </c>
      <c r="AG1651" s="7" t="str">
        <f aca="false">IF(AD1651&lt;AE1651,AE1651,AD1651)</f>
        <v>Barbarian Barrel, Furnace, Graveyard, Ice Spirit, Knight, Poison, Skeletons, Tesla</v>
      </c>
      <c r="AH1651" s="7" t="str">
        <f aca="false">IF(AD1651=AF1651,AA1651,IF(AA1651="Win","Loss",IF(AA1651="Loss","Win","Draw")))</f>
        <v>Loss</v>
      </c>
      <c r="AI1651" s="7" t="s">
        <v>102</v>
      </c>
    </row>
    <row r="1652" customFormat="false" ht="16.5" hidden="false" customHeight="true" outlineLevel="0" collapsed="false">
      <c r="A1652" s="7" t="s">
        <v>4111</v>
      </c>
      <c r="B1652" s="7" t="n">
        <v>3</v>
      </c>
      <c r="C1652" s="7" t="s">
        <v>689</v>
      </c>
      <c r="D1652" s="7" t="s">
        <v>690</v>
      </c>
      <c r="E1652" s="7" t="s">
        <v>687</v>
      </c>
      <c r="F1652" s="7" t="s">
        <v>688</v>
      </c>
      <c r="G1652" s="7" t="s">
        <v>701</v>
      </c>
      <c r="H1652" s="7" t="s">
        <v>81</v>
      </c>
      <c r="I1652" s="7" t="s">
        <v>209</v>
      </c>
      <c r="J1652" s="7" t="s">
        <v>115</v>
      </c>
      <c r="K1652" s="7" t="s">
        <v>232</v>
      </c>
      <c r="L1652" s="7" t="s">
        <v>182</v>
      </c>
      <c r="M1652" s="7" t="s">
        <v>154</v>
      </c>
      <c r="N1652" s="7" t="s">
        <v>89</v>
      </c>
      <c r="O1652" s="7" t="s">
        <v>93</v>
      </c>
      <c r="P1652" s="7" t="s">
        <v>167</v>
      </c>
      <c r="Q1652" s="7" t="s">
        <v>168</v>
      </c>
      <c r="R1652" s="7" t="s">
        <v>141</v>
      </c>
      <c r="S1652" s="7" t="s">
        <v>144</v>
      </c>
      <c r="T1652" s="7" t="s">
        <v>94</v>
      </c>
      <c r="U1652" s="7" t="s">
        <v>93</v>
      </c>
      <c r="V1652" s="7" t="s">
        <v>87</v>
      </c>
      <c r="W1652" s="7" t="s">
        <v>167</v>
      </c>
      <c r="X1652" s="7" t="s">
        <v>109</v>
      </c>
      <c r="Y1652" s="7" t="n">
        <v>0</v>
      </c>
      <c r="Z1652" s="7" t="n">
        <v>1</v>
      </c>
      <c r="AA1652" s="7" t="str">
        <f aca="false">IF(Y1652&gt;Z1652,"Win",IF(Y1652&lt;Z1652,"Loss","Draw"))</f>
        <v>Loss</v>
      </c>
      <c r="AB1652" s="7" t="s">
        <v>99</v>
      </c>
      <c r="AC1652" s="7" t="s">
        <v>99</v>
      </c>
      <c r="AD1652" s="7" t="s">
        <v>703</v>
      </c>
      <c r="AE1652" s="7" t="s">
        <v>702</v>
      </c>
      <c r="AF1652" s="7" t="str">
        <f aca="false">IF(AD1652&lt;AE1652,AD1652,AE1652)</f>
        <v>Berserker, Electro Spirit, Fireball, Magic Archer, Ronin, Royal Hogs, Tesla, The Log</v>
      </c>
      <c r="AG1652" s="7" t="str">
        <f aca="false">IF(AD1652&lt;AE1652,AE1652,AD1652)</f>
        <v>Electro Spirit, Goblin Hut, Goblins, Hog Rider, Lightning, Mighty Miner, Musketeer, The Log</v>
      </c>
      <c r="AH1652" s="7" t="str">
        <f aca="false">IF(AD1652=AF1652,AA1652,IF(AA1652="Win","Loss",IF(AA1652="Loss","Win","Draw")))</f>
        <v>Win</v>
      </c>
      <c r="AI1652" s="7" t="s">
        <v>102</v>
      </c>
    </row>
    <row r="1653" customFormat="false" ht="16.5" hidden="false" customHeight="true" outlineLevel="0" collapsed="false">
      <c r="A1653" s="7" t="s">
        <v>4112</v>
      </c>
      <c r="B1653" s="7" t="n">
        <v>1</v>
      </c>
      <c r="C1653" s="7" t="s">
        <v>689</v>
      </c>
      <c r="D1653" s="7" t="s">
        <v>690</v>
      </c>
      <c r="E1653" s="7" t="s">
        <v>687</v>
      </c>
      <c r="F1653" s="7" t="s">
        <v>688</v>
      </c>
      <c r="G1653" s="7" t="s">
        <v>705</v>
      </c>
      <c r="H1653" s="7" t="s">
        <v>216</v>
      </c>
      <c r="I1653" s="7" t="s">
        <v>107</v>
      </c>
      <c r="J1653" s="7" t="s">
        <v>115</v>
      </c>
      <c r="K1653" s="7" t="s">
        <v>84</v>
      </c>
      <c r="L1653" s="7" t="s">
        <v>109</v>
      </c>
      <c r="M1653" s="7" t="s">
        <v>88</v>
      </c>
      <c r="N1653" s="7" t="s">
        <v>130</v>
      </c>
      <c r="O1653" s="7" t="s">
        <v>143</v>
      </c>
      <c r="P1653" s="7" t="s">
        <v>144</v>
      </c>
      <c r="Q1653" s="7" t="s">
        <v>84</v>
      </c>
      <c r="R1653" s="7" t="s">
        <v>115</v>
      </c>
      <c r="S1653" s="7" t="s">
        <v>107</v>
      </c>
      <c r="T1653" s="7" t="s">
        <v>88</v>
      </c>
      <c r="U1653" s="7" t="s">
        <v>109</v>
      </c>
      <c r="V1653" s="7" t="s">
        <v>130</v>
      </c>
      <c r="W1653" s="7" t="s">
        <v>111</v>
      </c>
      <c r="X1653" s="7" t="s">
        <v>144</v>
      </c>
      <c r="Y1653" s="7" t="n">
        <v>0</v>
      </c>
      <c r="Z1653" s="7" t="n">
        <v>1</v>
      </c>
      <c r="AA1653" s="7" t="str">
        <f aca="false">IF(Y1653&gt;Z1653,"Win",IF(Y1653&lt;Z1653,"Loss","Draw"))</f>
        <v>Loss</v>
      </c>
      <c r="AB1653" s="7" t="s">
        <v>99</v>
      </c>
      <c r="AC1653" s="7" t="s">
        <v>99</v>
      </c>
      <c r="AD1653" s="7" t="s">
        <v>706</v>
      </c>
      <c r="AE1653" s="7" t="s">
        <v>315</v>
      </c>
      <c r="AF1653" s="7" t="str">
        <f aca="false">IF(AD1653&lt;AE1653,AD1653,AE1653)</f>
        <v>Bomber, Fire Spirit, Giant Snowball, Goblin Drill, Goblins, Poison, Ronin, Tesla</v>
      </c>
      <c r="AG1653" s="7" t="str">
        <f aca="false">IF(AD1653&lt;AE1653,AE1653,AD1653)</f>
        <v>Bomber, Giant Snowball, Goblin Drill, Goblins, Ice Spirit, Poison, Ronin, Tesla</v>
      </c>
      <c r="AH1653" s="7" t="str">
        <f aca="false">IF(AD1653=AF1653,AA1653,IF(AA1653="Win","Loss",IF(AA1653="Loss","Win","Draw")))</f>
        <v>Win</v>
      </c>
      <c r="AI1653" s="7" t="s">
        <v>102</v>
      </c>
    </row>
    <row r="1654" customFormat="false" ht="16.5" hidden="false" customHeight="true" outlineLevel="0" collapsed="false">
      <c r="A1654" s="7" t="s">
        <v>4112</v>
      </c>
      <c r="B1654" s="7" t="n">
        <v>2</v>
      </c>
      <c r="C1654" s="7" t="s">
        <v>689</v>
      </c>
      <c r="D1654" s="7" t="s">
        <v>690</v>
      </c>
      <c r="E1654" s="7" t="s">
        <v>687</v>
      </c>
      <c r="F1654" s="7" t="s">
        <v>688</v>
      </c>
      <c r="G1654" s="7" t="s">
        <v>707</v>
      </c>
      <c r="H1654" s="7" t="s">
        <v>81</v>
      </c>
      <c r="I1654" s="7" t="s">
        <v>168</v>
      </c>
      <c r="J1654" s="7" t="s">
        <v>181</v>
      </c>
      <c r="K1654" s="7" t="s">
        <v>293</v>
      </c>
      <c r="L1654" s="7" t="s">
        <v>87</v>
      </c>
      <c r="M1654" s="7" t="s">
        <v>94</v>
      </c>
      <c r="N1654" s="7" t="s">
        <v>89</v>
      </c>
      <c r="O1654" s="7" t="s">
        <v>93</v>
      </c>
      <c r="P1654" s="7" t="s">
        <v>91</v>
      </c>
      <c r="Q1654" s="7" t="s">
        <v>168</v>
      </c>
      <c r="R1654" s="7" t="s">
        <v>83</v>
      </c>
      <c r="S1654" s="7" t="s">
        <v>170</v>
      </c>
      <c r="T1654" s="7" t="s">
        <v>146</v>
      </c>
      <c r="U1654" s="7" t="s">
        <v>93</v>
      </c>
      <c r="V1654" s="7" t="s">
        <v>97</v>
      </c>
      <c r="W1654" s="7" t="s">
        <v>91</v>
      </c>
      <c r="X1654" s="7" t="s">
        <v>154</v>
      </c>
      <c r="Y1654" s="7" t="n">
        <v>0</v>
      </c>
      <c r="Z1654" s="7" t="n">
        <v>1</v>
      </c>
      <c r="AA1654" s="7" t="str">
        <f aca="false">IF(Y1654&gt;Z1654,"Win",IF(Y1654&lt;Z1654,"Loss","Draw"))</f>
        <v>Loss</v>
      </c>
      <c r="AB1654" s="7" t="s">
        <v>99</v>
      </c>
      <c r="AC1654" s="7" t="s">
        <v>99</v>
      </c>
      <c r="AD1654" s="7" t="s">
        <v>709</v>
      </c>
      <c r="AE1654" s="7" t="s">
        <v>708</v>
      </c>
      <c r="AF1654" s="7" t="str">
        <f aca="false">IF(AD1654&lt;AE1654,AD1654,AE1654)</f>
        <v>Barbarian Barrel, Berserker, Electro Spirit, Fireball, Furnace, Goblin Hut, Monk, Royal Hogs</v>
      </c>
      <c r="AG1654" s="7" t="str">
        <f aca="false">IF(AD1654&lt;AE1654,AE1654,AD1654)</f>
        <v>Barbarian Barrel, Cannon, Dark Prince, Electro Spirit, Lightning, Royal Hogs, Skeleton Dragons, Skeletons</v>
      </c>
      <c r="AH1654" s="7" t="str">
        <f aca="false">IF(AD1654=AF1654,AA1654,IF(AA1654="Win","Loss",IF(AA1654="Loss","Win","Draw")))</f>
        <v>Loss</v>
      </c>
      <c r="AI1654" s="7" t="s">
        <v>102</v>
      </c>
    </row>
    <row r="1655" customFormat="false" ht="16.5" hidden="false" customHeight="true" outlineLevel="0" collapsed="false">
      <c r="A1655" s="7" t="s">
        <v>4112</v>
      </c>
      <c r="B1655" s="7" t="n">
        <v>3</v>
      </c>
      <c r="C1655" s="7" t="s">
        <v>689</v>
      </c>
      <c r="D1655" s="7" t="s">
        <v>690</v>
      </c>
      <c r="E1655" s="7" t="s">
        <v>687</v>
      </c>
      <c r="F1655" s="7" t="s">
        <v>688</v>
      </c>
      <c r="G1655" s="7" t="s">
        <v>710</v>
      </c>
      <c r="H1655" s="7" t="s">
        <v>81</v>
      </c>
      <c r="I1655" s="7" t="s">
        <v>140</v>
      </c>
      <c r="J1655" s="7" t="s">
        <v>141</v>
      </c>
      <c r="K1655" s="7" t="s">
        <v>225</v>
      </c>
      <c r="L1655" s="7" t="s">
        <v>226</v>
      </c>
      <c r="M1655" s="7" t="s">
        <v>110</v>
      </c>
      <c r="N1655" s="7" t="s">
        <v>111</v>
      </c>
      <c r="O1655" s="7" t="s">
        <v>120</v>
      </c>
      <c r="P1655" s="7" t="s">
        <v>113</v>
      </c>
      <c r="Q1655" s="7" t="s">
        <v>375</v>
      </c>
      <c r="R1655" s="7" t="s">
        <v>145</v>
      </c>
      <c r="S1655" s="7" t="s">
        <v>135</v>
      </c>
      <c r="T1655" s="7" t="s">
        <v>327</v>
      </c>
      <c r="U1655" s="7" t="s">
        <v>226</v>
      </c>
      <c r="V1655" s="7" t="s">
        <v>149</v>
      </c>
      <c r="W1655" s="7" t="s">
        <v>336</v>
      </c>
      <c r="X1655" s="7" t="s">
        <v>202</v>
      </c>
      <c r="Y1655" s="7" t="n">
        <v>0</v>
      </c>
      <c r="Z1655" s="7" t="n">
        <v>1</v>
      </c>
      <c r="AA1655" s="7" t="str">
        <f aca="false">IF(Y1655&gt;Z1655,"Win",IF(Y1655&lt;Z1655,"Loss","Draw"))</f>
        <v>Loss</v>
      </c>
      <c r="AB1655" s="7" t="s">
        <v>99</v>
      </c>
      <c r="AC1655" s="7" t="s">
        <v>99</v>
      </c>
      <c r="AD1655" s="7" t="s">
        <v>328</v>
      </c>
      <c r="AE1655" s="7" t="s">
        <v>711</v>
      </c>
      <c r="AF1655" s="7" t="str">
        <f aca="false">IF(AD1655&lt;AE1655,AD1655,AE1655)</f>
        <v>Balloon, Executioner, Giant Skeleton, Miner, Tombstone, Tornado, Zap, Zappies</v>
      </c>
      <c r="AG1655" s="7" t="str">
        <f aca="false">IF(AD1655&lt;AE1655,AE1655,AD1655)</f>
        <v>Bats, Bomb Tower, Fire Spirit, Guards, Magic Archer, Miner, Royal Delivery, Wall Breakers</v>
      </c>
      <c r="AH1655" s="7" t="str">
        <f aca="false">IF(AD1655=AF1655,AA1655,IF(AA1655="Win","Loss",IF(AA1655="Loss","Win","Draw")))</f>
        <v>Win</v>
      </c>
      <c r="AI1655" s="7" t="s">
        <v>102</v>
      </c>
    </row>
    <row r="1656" customFormat="false" ht="16.5" hidden="false" customHeight="true" outlineLevel="0" collapsed="false">
      <c r="A1656" s="7" t="s">
        <v>4113</v>
      </c>
      <c r="B1656" s="7" t="n">
        <v>1</v>
      </c>
      <c r="C1656" s="7" t="s">
        <v>689</v>
      </c>
      <c r="D1656" s="7" t="s">
        <v>690</v>
      </c>
      <c r="E1656" s="7" t="s">
        <v>687</v>
      </c>
      <c r="F1656" s="7" t="s">
        <v>688</v>
      </c>
      <c r="G1656" s="7" t="s">
        <v>713</v>
      </c>
      <c r="H1656" s="7" t="s">
        <v>81</v>
      </c>
      <c r="I1656" s="7" t="s">
        <v>132</v>
      </c>
      <c r="J1656" s="7" t="s">
        <v>91</v>
      </c>
      <c r="K1656" s="7" t="s">
        <v>200</v>
      </c>
      <c r="L1656" s="7" t="s">
        <v>90</v>
      </c>
      <c r="M1656" s="7" t="s">
        <v>365</v>
      </c>
      <c r="N1656" s="7" t="s">
        <v>154</v>
      </c>
      <c r="O1656" s="7" t="s">
        <v>174</v>
      </c>
      <c r="P1656" s="7" t="s">
        <v>93</v>
      </c>
      <c r="Q1656" s="7" t="s">
        <v>107</v>
      </c>
      <c r="R1656" s="7" t="s">
        <v>108</v>
      </c>
      <c r="S1656" s="7" t="s">
        <v>84</v>
      </c>
      <c r="T1656" s="7" t="s">
        <v>109</v>
      </c>
      <c r="U1656" s="7" t="s">
        <v>111</v>
      </c>
      <c r="V1656" s="7" t="s">
        <v>97</v>
      </c>
      <c r="W1656" s="7" t="s">
        <v>88</v>
      </c>
      <c r="X1656" s="7" t="s">
        <v>113</v>
      </c>
      <c r="Y1656" s="7" t="n">
        <v>0</v>
      </c>
      <c r="Z1656" s="7" t="n">
        <v>1</v>
      </c>
      <c r="AA1656" s="7" t="str">
        <f aca="false">IF(Y1656&gt;Z1656,"Win",IF(Y1656&lt;Z1656,"Loss","Draw"))</f>
        <v>Loss</v>
      </c>
      <c r="AB1656" s="7" t="s">
        <v>99</v>
      </c>
      <c r="AC1656" s="7" t="s">
        <v>99</v>
      </c>
      <c r="AD1656" s="7" t="s">
        <v>715</v>
      </c>
      <c r="AE1656" s="7" t="s">
        <v>714</v>
      </c>
      <c r="AF1656" s="7" t="str">
        <f aca="false">IF(AD1656&lt;AE1656,AD1656,AE1656)</f>
        <v>Archer Queen, Bomb Tower, Fire Spirit, Giant Snowball, Goblin Drill, Poison, Ronin, Skeletons</v>
      </c>
      <c r="AG1656" s="7" t="str">
        <f aca="false">IF(AD1656&lt;AE1656,AE1656,AD1656)</f>
        <v>Barbarian Barrel, Electro Spirit, Goblin Cage, Heal Spirit, Lightning, Lumberjack, Phoenix, Royal Giant</v>
      </c>
      <c r="AH1656" s="7" t="str">
        <f aca="false">IF(AD1656=AF1656,AA1656,IF(AA1656="Win","Loss",IF(AA1656="Loss","Win","Draw")))</f>
        <v>Win</v>
      </c>
      <c r="AI1656" s="7" t="s">
        <v>102</v>
      </c>
    </row>
    <row r="1657" customFormat="false" ht="16.5" hidden="false" customHeight="true" outlineLevel="0" collapsed="false">
      <c r="A1657" s="7" t="s">
        <v>4113</v>
      </c>
      <c r="B1657" s="7" t="n">
        <v>2</v>
      </c>
      <c r="C1657" s="7" t="s">
        <v>689</v>
      </c>
      <c r="D1657" s="7" t="s">
        <v>690</v>
      </c>
      <c r="E1657" s="7" t="s">
        <v>687</v>
      </c>
      <c r="F1657" s="7" t="s">
        <v>688</v>
      </c>
      <c r="G1657" s="7" t="s">
        <v>716</v>
      </c>
      <c r="H1657" s="7" t="s">
        <v>81</v>
      </c>
      <c r="I1657" s="7" t="s">
        <v>319</v>
      </c>
      <c r="J1657" s="7" t="s">
        <v>145</v>
      </c>
      <c r="K1657" s="7" t="s">
        <v>195</v>
      </c>
      <c r="L1657" s="7" t="s">
        <v>148</v>
      </c>
      <c r="M1657" s="7" t="s">
        <v>94</v>
      </c>
      <c r="N1657" s="7" t="s">
        <v>117</v>
      </c>
      <c r="O1657" s="7" t="s">
        <v>130</v>
      </c>
      <c r="P1657" s="7" t="s">
        <v>84</v>
      </c>
      <c r="Q1657" s="7" t="s">
        <v>168</v>
      </c>
      <c r="R1657" s="7" t="s">
        <v>244</v>
      </c>
      <c r="S1657" s="7" t="s">
        <v>132</v>
      </c>
      <c r="T1657" s="7" t="s">
        <v>96</v>
      </c>
      <c r="U1657" s="7" t="s">
        <v>245</v>
      </c>
      <c r="V1657" s="7" t="s">
        <v>94</v>
      </c>
      <c r="W1657" s="7" t="s">
        <v>91</v>
      </c>
      <c r="X1657" s="7" t="s">
        <v>174</v>
      </c>
      <c r="Y1657" s="7" t="n">
        <v>0</v>
      </c>
      <c r="Z1657" s="7" t="n">
        <v>1</v>
      </c>
      <c r="AA1657" s="7" t="str">
        <f aca="false">IF(Y1657&gt;Z1657,"Win",IF(Y1657&lt;Z1657,"Loss","Draw"))</f>
        <v>Loss</v>
      </c>
      <c r="AB1657" s="7" t="s">
        <v>99</v>
      </c>
      <c r="AC1657" s="7" t="s">
        <v>99</v>
      </c>
      <c r="AD1657" s="7" t="s">
        <v>718</v>
      </c>
      <c r="AE1657" s="7" t="s">
        <v>717</v>
      </c>
      <c r="AF1657" s="7" t="str">
        <f aca="false">IF(AD1657&lt;AE1657,AD1657,AE1657)</f>
        <v>Balloon, Bomber, Fireball, Giant Snowball, Inferno Dragon, Lava Hound, Minions, Skeleton Army</v>
      </c>
      <c r="AG1657" s="7" t="str">
        <f aca="false">IF(AD1657&lt;AE1657,AE1657,AD1657)</f>
        <v>Barbarian Barrel, Fireball, Heal Spirit, Hunter, Ice Golem, Lumberjack, Royal Hogs, Three Musketeers</v>
      </c>
      <c r="AH1657" s="7" t="str">
        <f aca="false">IF(AD1657=AF1657,AA1657,IF(AA1657="Win","Loss",IF(AA1657="Loss","Win","Draw")))</f>
        <v>Loss</v>
      </c>
      <c r="AI1657" s="7" t="s">
        <v>102</v>
      </c>
    </row>
    <row r="1658" customFormat="false" ht="16.5" hidden="false" customHeight="true" outlineLevel="0" collapsed="false">
      <c r="A1658" s="7" t="s">
        <v>4113</v>
      </c>
      <c r="B1658" s="7" t="n">
        <v>3</v>
      </c>
      <c r="C1658" s="7" t="s">
        <v>689</v>
      </c>
      <c r="D1658" s="7" t="s">
        <v>690</v>
      </c>
      <c r="E1658" s="7" t="s">
        <v>687</v>
      </c>
      <c r="F1658" s="7" t="s">
        <v>688</v>
      </c>
      <c r="G1658" s="7" t="s">
        <v>719</v>
      </c>
      <c r="H1658" s="7" t="s">
        <v>81</v>
      </c>
      <c r="I1658" s="7" t="s">
        <v>239</v>
      </c>
      <c r="J1658" s="7" t="s">
        <v>199</v>
      </c>
      <c r="K1658" s="7" t="s">
        <v>210</v>
      </c>
      <c r="L1658" s="7" t="s">
        <v>109</v>
      </c>
      <c r="M1658" s="7" t="s">
        <v>146</v>
      </c>
      <c r="N1658" s="7" t="s">
        <v>240</v>
      </c>
      <c r="O1658" s="7" t="s">
        <v>202</v>
      </c>
      <c r="P1658" s="7" t="s">
        <v>112</v>
      </c>
      <c r="Q1658" s="7" t="s">
        <v>180</v>
      </c>
      <c r="R1658" s="7" t="s">
        <v>232</v>
      </c>
      <c r="S1658" s="7" t="s">
        <v>170</v>
      </c>
      <c r="T1658" s="7" t="s">
        <v>182</v>
      </c>
      <c r="U1658" s="7" t="s">
        <v>93</v>
      </c>
      <c r="V1658" s="7" t="s">
        <v>110</v>
      </c>
      <c r="W1658" s="7" t="s">
        <v>167</v>
      </c>
      <c r="X1658" s="7" t="s">
        <v>183</v>
      </c>
      <c r="Y1658" s="7" t="n">
        <v>0</v>
      </c>
      <c r="Z1658" s="7" t="n">
        <v>1</v>
      </c>
      <c r="AA1658" s="7" t="str">
        <f aca="false">IF(Y1658&gt;Z1658,"Win",IF(Y1658&lt;Z1658,"Loss","Draw"))</f>
        <v>Loss</v>
      </c>
      <c r="AB1658" s="7" t="s">
        <v>99</v>
      </c>
      <c r="AC1658" s="7" t="s">
        <v>99</v>
      </c>
      <c r="AD1658" s="7" t="s">
        <v>721</v>
      </c>
      <c r="AE1658" s="7" t="s">
        <v>720</v>
      </c>
      <c r="AF1658" s="7" t="str">
        <f aca="false">IF(AD1658&lt;AE1658,AD1658,AE1658)</f>
        <v>Arrows, Bandit, Battle Ram, Golden Knight, Mega Knight, Ronin, Skeleton Dragons, Zappies</v>
      </c>
      <c r="AG1658" s="7" t="str">
        <f aca="false">IF(AD1658&lt;AE1658,AE1658,AD1658)</f>
        <v>Cannon, Earthquake, Electro Spirit, Guards, Hog Rider, Mighty Miner, The Log, Wizard</v>
      </c>
      <c r="AH1658" s="7" t="str">
        <f aca="false">IF(AD1658=AF1658,AA1658,IF(AA1658="Win","Loss",IF(AA1658="Loss","Win","Draw")))</f>
        <v>Loss</v>
      </c>
      <c r="AI1658" s="7" t="s">
        <v>102</v>
      </c>
    </row>
    <row r="1659" customFormat="false" ht="15" hidden="false" customHeight="true" outlineLevel="0" collapsed="false">
      <c r="A1659" s="5" t="s">
        <v>4114</v>
      </c>
      <c r="B1659" s="5" t="n">
        <v>1</v>
      </c>
      <c r="C1659" s="5" t="s">
        <v>689</v>
      </c>
      <c r="D1659" s="5" t="s">
        <v>690</v>
      </c>
      <c r="E1659" s="5" t="s">
        <v>659</v>
      </c>
      <c r="F1659" s="5" t="s">
        <v>660</v>
      </c>
      <c r="G1659" s="5" t="s">
        <v>4115</v>
      </c>
      <c r="H1659" s="5" t="s">
        <v>81</v>
      </c>
      <c r="I1659" s="5" t="s">
        <v>140</v>
      </c>
      <c r="J1659" s="5" t="s">
        <v>141</v>
      </c>
      <c r="K1659" s="5" t="s">
        <v>225</v>
      </c>
      <c r="L1659" s="5" t="s">
        <v>113</v>
      </c>
      <c r="M1659" s="5" t="s">
        <v>111</v>
      </c>
      <c r="N1659" s="5" t="s">
        <v>97</v>
      </c>
      <c r="O1659" s="5" t="s">
        <v>167</v>
      </c>
      <c r="P1659" s="5" t="s">
        <v>226</v>
      </c>
      <c r="Q1659" s="5" t="s">
        <v>169</v>
      </c>
      <c r="R1659" s="5" t="s">
        <v>199</v>
      </c>
      <c r="S1659" s="5" t="s">
        <v>200</v>
      </c>
      <c r="T1659" s="5" t="s">
        <v>136</v>
      </c>
      <c r="U1659" s="5" t="s">
        <v>154</v>
      </c>
      <c r="V1659" s="5" t="s">
        <v>191</v>
      </c>
      <c r="W1659" s="5" t="s">
        <v>336</v>
      </c>
      <c r="X1659" s="5" t="s">
        <v>91</v>
      </c>
      <c r="Y1659" s="5" t="n">
        <v>0</v>
      </c>
      <c r="Z1659" s="5" t="n">
        <v>1</v>
      </c>
      <c r="AA1659" s="5" t="str">
        <f aca="false">IF(Y1659&gt;Z1659,"Win",IF(Y1659&lt;Z1659,"Loss","Draw"))</f>
        <v>Loss</v>
      </c>
      <c r="AB1659" s="5" t="s">
        <v>98</v>
      </c>
      <c r="AC1659" s="5" t="s">
        <v>99</v>
      </c>
      <c r="AD1659" s="5" t="s">
        <v>639</v>
      </c>
      <c r="AE1659" s="5" t="s">
        <v>778</v>
      </c>
      <c r="AF1659" s="5" t="str">
        <f aca="false">IF(AD1659&lt;AE1659,AD1659,AE1659)</f>
        <v>Baby Dragon, Barbarian Barrel, Goblin Cage, Golden Knight, Golem, Ice Wizard, Lightning, Tornado</v>
      </c>
      <c r="AG1659" s="5" t="str">
        <f aca="false">IF(AD1659&lt;AE1659,AE1659,AD1659)</f>
        <v>Bats, Bomb Tower, Fire Spirit, Magic Archer, Miner, Skeletons, The Log, Wall Breakers</v>
      </c>
      <c r="AH1659" s="5" t="str">
        <f aca="false">IF(AD1659=AF1659,AA1659,IF(AA1659="Win","Loss",IF(AA1659="Loss","Win","Draw")))</f>
        <v>Win</v>
      </c>
      <c r="AI1659" s="5" t="s">
        <v>102</v>
      </c>
    </row>
    <row r="1660" customFormat="false" ht="15" hidden="false" customHeight="true" outlineLevel="0" collapsed="false">
      <c r="A1660" s="5" t="s">
        <v>4114</v>
      </c>
      <c r="B1660" s="5" t="n">
        <v>2</v>
      </c>
      <c r="C1660" s="5" t="s">
        <v>689</v>
      </c>
      <c r="D1660" s="5" t="s">
        <v>690</v>
      </c>
      <c r="E1660" s="5" t="s">
        <v>659</v>
      </c>
      <c r="F1660" s="5" t="s">
        <v>660</v>
      </c>
      <c r="G1660" s="5" t="s">
        <v>4116</v>
      </c>
      <c r="H1660" s="5" t="s">
        <v>81</v>
      </c>
      <c r="I1660" s="5" t="s">
        <v>168</v>
      </c>
      <c r="J1660" s="5" t="s">
        <v>108</v>
      </c>
      <c r="K1660" s="5" t="s">
        <v>144</v>
      </c>
      <c r="L1660" s="5" t="s">
        <v>93</v>
      </c>
      <c r="M1660" s="5" t="s">
        <v>87</v>
      </c>
      <c r="N1660" s="5" t="s">
        <v>154</v>
      </c>
      <c r="O1660" s="5" t="s">
        <v>91</v>
      </c>
      <c r="P1660" s="5" t="s">
        <v>109</v>
      </c>
      <c r="Q1660" s="5" t="s">
        <v>142</v>
      </c>
      <c r="R1660" s="5" t="s">
        <v>141</v>
      </c>
      <c r="S1660" s="5" t="s">
        <v>140</v>
      </c>
      <c r="T1660" s="5" t="s">
        <v>170</v>
      </c>
      <c r="U1660" s="5" t="s">
        <v>111</v>
      </c>
      <c r="V1660" s="5" t="s">
        <v>143</v>
      </c>
      <c r="W1660" s="5" t="s">
        <v>287</v>
      </c>
      <c r="X1660" s="5" t="s">
        <v>97</v>
      </c>
      <c r="Y1660" s="5" t="n">
        <v>1</v>
      </c>
      <c r="Z1660" s="5" t="n">
        <v>0</v>
      </c>
      <c r="AA1660" s="5" t="str">
        <f aca="false">IF(Y1660&gt;Z1660,"Win",IF(Y1660&lt;Z1660,"Loss","Draw"))</f>
        <v>Win</v>
      </c>
      <c r="AB1660" s="5" t="s">
        <v>98</v>
      </c>
      <c r="AC1660" s="5" t="s">
        <v>99</v>
      </c>
      <c r="AD1660" s="5" t="s">
        <v>4117</v>
      </c>
      <c r="AE1660" s="5" t="s">
        <v>2267</v>
      </c>
      <c r="AF1660" s="5" t="str">
        <f aca="false">IF(AD1660&lt;AE1660,AD1660,AE1660)</f>
        <v>Archer Queen, Barbarian Barrel, Berserker, Electro Spirit, Lightning, Ronin, Royal Hogs, Tesla</v>
      </c>
      <c r="AG1660" s="5" t="str">
        <f aca="false">IF(AD1660&lt;AE1660,AE1660,AD1660)</f>
        <v>Cannon, Fire Spirit, Goblin Barrel, Ice Spirit, Magic Archer, Skeletons, Valkyrie, Wall Breakers</v>
      </c>
      <c r="AH1660" s="5" t="str">
        <f aca="false">IF(AD1660=AF1660,AA1660,IF(AA1660="Win","Loss",IF(AA1660="Loss","Win","Draw")))</f>
        <v>Win</v>
      </c>
      <c r="AI1660" s="5" t="s">
        <v>102</v>
      </c>
    </row>
    <row r="1661" customFormat="false" ht="15" hidden="false" customHeight="true" outlineLevel="0" collapsed="false">
      <c r="A1661" s="5" t="s">
        <v>4114</v>
      </c>
      <c r="B1661" s="5" t="n">
        <v>3</v>
      </c>
      <c r="C1661" s="5" t="s">
        <v>689</v>
      </c>
      <c r="D1661" s="5" t="s">
        <v>690</v>
      </c>
      <c r="E1661" s="5" t="s">
        <v>659</v>
      </c>
      <c r="F1661" s="5" t="s">
        <v>660</v>
      </c>
      <c r="G1661" s="5" t="s">
        <v>4118</v>
      </c>
      <c r="H1661" s="5" t="s">
        <v>81</v>
      </c>
      <c r="I1661" s="5" t="s">
        <v>90</v>
      </c>
      <c r="J1661" s="5" t="s">
        <v>115</v>
      </c>
      <c r="K1661" s="5" t="s">
        <v>92</v>
      </c>
      <c r="L1661" s="5" t="s">
        <v>96</v>
      </c>
      <c r="M1661" s="5" t="s">
        <v>95</v>
      </c>
      <c r="N1661" s="5" t="s">
        <v>94</v>
      </c>
      <c r="O1661" s="5" t="s">
        <v>174</v>
      </c>
      <c r="P1661" s="5" t="s">
        <v>155</v>
      </c>
      <c r="Q1661" s="5" t="s">
        <v>168</v>
      </c>
      <c r="R1661" s="5" t="s">
        <v>181</v>
      </c>
      <c r="S1661" s="5" t="s">
        <v>144</v>
      </c>
      <c r="T1661" s="5" t="s">
        <v>87</v>
      </c>
      <c r="U1661" s="5" t="s">
        <v>94</v>
      </c>
      <c r="V1661" s="5" t="s">
        <v>146</v>
      </c>
      <c r="W1661" s="5" t="s">
        <v>93</v>
      </c>
      <c r="X1661" s="5" t="s">
        <v>167</v>
      </c>
      <c r="Y1661" s="5" t="n">
        <v>0</v>
      </c>
      <c r="Z1661" s="5" t="n">
        <v>1</v>
      </c>
      <c r="AA1661" s="5" t="str">
        <f aca="false">IF(Y1661&gt;Z1661,"Win",IF(Y1661&lt;Z1661,"Loss","Draw"))</f>
        <v>Loss</v>
      </c>
      <c r="AB1661" s="5" t="s">
        <v>98</v>
      </c>
      <c r="AC1661" s="5" t="s">
        <v>99</v>
      </c>
      <c r="AD1661" s="5" t="s">
        <v>4119</v>
      </c>
      <c r="AE1661" s="5" t="s">
        <v>3185</v>
      </c>
      <c r="AF1661" s="5" t="str">
        <f aca="false">IF(AD1661&lt;AE1661,AD1661,AE1661)</f>
        <v>Berserker, Electro Spirit, Fireball, Monk, Royal Hogs, Skeleton Dragons, Tesla, The Log</v>
      </c>
      <c r="AG1661" s="5" t="str">
        <f aca="false">IF(AD1661&lt;AE1661,AE1661,AD1661)</f>
        <v>Fireball, Fisherman, Goblins, Heal Spirit, Hunter, Rage, Royal Ghost, Royal Giant</v>
      </c>
      <c r="AH1661" s="5" t="str">
        <f aca="false">IF(AD1661=AF1661,AA1661,IF(AA1661="Win","Loss",IF(AA1661="Loss","Win","Draw")))</f>
        <v>Win</v>
      </c>
      <c r="AI1661" s="5" t="s">
        <v>102</v>
      </c>
    </row>
    <row r="1662" customFormat="false" ht="15" hidden="false" customHeight="true" outlineLevel="0" collapsed="false">
      <c r="A1662" s="7" t="s">
        <v>4120</v>
      </c>
      <c r="B1662" s="7" t="n">
        <v>1</v>
      </c>
      <c r="C1662" s="7" t="s">
        <v>689</v>
      </c>
      <c r="D1662" s="7" t="s">
        <v>690</v>
      </c>
      <c r="E1662" s="7" t="s">
        <v>659</v>
      </c>
      <c r="F1662" s="7" t="s">
        <v>660</v>
      </c>
      <c r="G1662" s="7" t="s">
        <v>4121</v>
      </c>
      <c r="H1662" s="7" t="s">
        <v>81</v>
      </c>
      <c r="I1662" s="7" t="s">
        <v>169</v>
      </c>
      <c r="J1662" s="7" t="s">
        <v>199</v>
      </c>
      <c r="K1662" s="7" t="s">
        <v>200</v>
      </c>
      <c r="L1662" s="7" t="s">
        <v>136</v>
      </c>
      <c r="M1662" s="7" t="s">
        <v>154</v>
      </c>
      <c r="N1662" s="7" t="s">
        <v>191</v>
      </c>
      <c r="O1662" s="7" t="s">
        <v>336</v>
      </c>
      <c r="P1662" s="7" t="s">
        <v>91</v>
      </c>
      <c r="Q1662" s="7" t="s">
        <v>116</v>
      </c>
      <c r="R1662" s="7" t="s">
        <v>153</v>
      </c>
      <c r="S1662" s="7" t="s">
        <v>92</v>
      </c>
      <c r="T1662" s="7" t="s">
        <v>119</v>
      </c>
      <c r="U1662" s="7" t="s">
        <v>154</v>
      </c>
      <c r="V1662" s="7" t="s">
        <v>117</v>
      </c>
      <c r="W1662" s="7" t="s">
        <v>97</v>
      </c>
      <c r="X1662" s="7" t="s">
        <v>91</v>
      </c>
      <c r="Y1662" s="7" t="n">
        <v>0</v>
      </c>
      <c r="Z1662" s="7" t="n">
        <v>1</v>
      </c>
      <c r="AA1662" s="7" t="str">
        <f aca="false">IF(Y1662&gt;Z1662,"Win",IF(Y1662&lt;Z1662,"Loss","Draw"))</f>
        <v>Loss</v>
      </c>
      <c r="AB1662" s="7" t="s">
        <v>99</v>
      </c>
      <c r="AC1662" s="7" t="s">
        <v>99</v>
      </c>
      <c r="AD1662" s="7" t="s">
        <v>778</v>
      </c>
      <c r="AE1662" s="7" t="s">
        <v>160</v>
      </c>
      <c r="AF1662" s="7" t="str">
        <f aca="false">IF(AD1662&lt;AE1662,AD1662,AE1662)</f>
        <v>Baby Dragon, Barbarian Barrel, Goblin Cage, Golden Knight, Golem, Ice Wizard, Lightning, Tornado</v>
      </c>
      <c r="AG1662" s="7" t="str">
        <f aca="false">IF(AD1662&lt;AE1662,AE1662,AD1662)</f>
        <v>Barbarian Barrel, Cannon Cart, Goblinstein, Lightning, Minions, Mortar, Royal Ghost, Skeletons</v>
      </c>
      <c r="AH1662" s="7" t="str">
        <f aca="false">IF(AD1662=AF1662,AA1662,IF(AA1662="Win","Loss",IF(AA1662="Loss","Win","Draw")))</f>
        <v>Loss</v>
      </c>
      <c r="AI1662" s="7" t="s">
        <v>102</v>
      </c>
    </row>
    <row r="1663" customFormat="false" ht="15" hidden="false" customHeight="true" outlineLevel="0" collapsed="false">
      <c r="A1663" s="7" t="s">
        <v>4120</v>
      </c>
      <c r="B1663" s="7" t="n">
        <v>2</v>
      </c>
      <c r="C1663" s="7" t="s">
        <v>689</v>
      </c>
      <c r="D1663" s="7" t="s">
        <v>690</v>
      </c>
      <c r="E1663" s="7" t="s">
        <v>659</v>
      </c>
      <c r="F1663" s="7" t="s">
        <v>660</v>
      </c>
      <c r="G1663" s="7" t="s">
        <v>4122</v>
      </c>
      <c r="H1663" s="7" t="s">
        <v>216</v>
      </c>
      <c r="I1663" s="7" t="s">
        <v>140</v>
      </c>
      <c r="J1663" s="7" t="s">
        <v>141</v>
      </c>
      <c r="K1663" s="7" t="s">
        <v>225</v>
      </c>
      <c r="L1663" s="7" t="s">
        <v>111</v>
      </c>
      <c r="M1663" s="7" t="s">
        <v>144</v>
      </c>
      <c r="N1663" s="7" t="s">
        <v>97</v>
      </c>
      <c r="O1663" s="7" t="s">
        <v>226</v>
      </c>
      <c r="P1663" s="7" t="s">
        <v>167</v>
      </c>
      <c r="Q1663" s="7" t="s">
        <v>142</v>
      </c>
      <c r="R1663" s="7" t="s">
        <v>115</v>
      </c>
      <c r="S1663" s="7" t="s">
        <v>287</v>
      </c>
      <c r="T1663" s="7" t="s">
        <v>111</v>
      </c>
      <c r="U1663" s="7" t="s">
        <v>140</v>
      </c>
      <c r="V1663" s="7" t="s">
        <v>143</v>
      </c>
      <c r="W1663" s="7" t="s">
        <v>176</v>
      </c>
      <c r="X1663" s="7" t="s">
        <v>334</v>
      </c>
      <c r="Y1663" s="7" t="n">
        <v>0</v>
      </c>
      <c r="Z1663" s="7" t="n">
        <v>1</v>
      </c>
      <c r="AA1663" s="7" t="str">
        <f aca="false">IF(Y1663&gt;Z1663,"Win",IF(Y1663&lt;Z1663,"Loss","Draw"))</f>
        <v>Loss</v>
      </c>
      <c r="AB1663" s="7" t="s">
        <v>99</v>
      </c>
      <c r="AC1663" s="7" t="s">
        <v>99</v>
      </c>
      <c r="AD1663" s="7" t="s">
        <v>4123</v>
      </c>
      <c r="AE1663" s="7" t="s">
        <v>394</v>
      </c>
      <c r="AF1663" s="7" t="str">
        <f aca="false">IF(AD1663&lt;AE1663,AD1663,AE1663)</f>
        <v>Bats, Fire Spirit, Magic Archer, Miner, Skeletons, Tesla, The Log, Wall Breakers</v>
      </c>
      <c r="AG1663" s="7" t="str">
        <f aca="false">IF(AD1663&lt;AE1663,AE1663,AD1663)</f>
        <v>Dart Goblin, Fire Spirit, Goblin Barrel, Goblins, Ice Spirit, Rocket, Valkyrie, Wall Breakers</v>
      </c>
      <c r="AH1663" s="7" t="str">
        <f aca="false">IF(AD1663=AF1663,AA1663,IF(AA1663="Win","Loss",IF(AA1663="Loss","Win","Draw")))</f>
        <v>Loss</v>
      </c>
      <c r="AI1663" s="7" t="s">
        <v>102</v>
      </c>
    </row>
    <row r="1664" customFormat="false" ht="15" hidden="false" customHeight="true" outlineLevel="0" collapsed="false">
      <c r="A1664" s="7" t="s">
        <v>4120</v>
      </c>
      <c r="B1664" s="7" t="n">
        <v>3</v>
      </c>
      <c r="C1664" s="7" t="s">
        <v>689</v>
      </c>
      <c r="D1664" s="7" t="s">
        <v>690</v>
      </c>
      <c r="E1664" s="7" t="s">
        <v>659</v>
      </c>
      <c r="F1664" s="7" t="s">
        <v>660</v>
      </c>
      <c r="G1664" s="7" t="s">
        <v>4124</v>
      </c>
      <c r="H1664" s="7" t="s">
        <v>81</v>
      </c>
      <c r="I1664" s="7" t="s">
        <v>287</v>
      </c>
      <c r="J1664" s="7" t="s">
        <v>131</v>
      </c>
      <c r="K1664" s="7" t="s">
        <v>135</v>
      </c>
      <c r="L1664" s="7" t="s">
        <v>147</v>
      </c>
      <c r="M1664" s="7" t="s">
        <v>149</v>
      </c>
      <c r="N1664" s="7" t="s">
        <v>148</v>
      </c>
      <c r="O1664" s="7" t="s">
        <v>94</v>
      </c>
      <c r="P1664" s="7" t="s">
        <v>87</v>
      </c>
      <c r="Q1664" s="7" t="s">
        <v>84</v>
      </c>
      <c r="R1664" s="7" t="s">
        <v>128</v>
      </c>
      <c r="S1664" s="7" t="s">
        <v>170</v>
      </c>
      <c r="T1664" s="7" t="s">
        <v>93</v>
      </c>
      <c r="U1664" s="7" t="s">
        <v>130</v>
      </c>
      <c r="V1664" s="7" t="s">
        <v>87</v>
      </c>
      <c r="W1664" s="7" t="s">
        <v>88</v>
      </c>
      <c r="X1664" s="7" t="s">
        <v>107</v>
      </c>
      <c r="Y1664" s="7" t="n">
        <v>0</v>
      </c>
      <c r="Z1664" s="7" t="n">
        <v>3</v>
      </c>
      <c r="AA1664" s="7" t="str">
        <f aca="false">IF(Y1664&gt;Z1664,"Win",IF(Y1664&lt;Z1664,"Loss","Draw"))</f>
        <v>Loss</v>
      </c>
      <c r="AB1664" s="7" t="s">
        <v>99</v>
      </c>
      <c r="AC1664" s="7" t="s">
        <v>99</v>
      </c>
      <c r="AD1664" s="7" t="s">
        <v>2763</v>
      </c>
      <c r="AE1664" s="7" t="s">
        <v>3826</v>
      </c>
      <c r="AF1664" s="7" t="str">
        <f aca="false">IF(AD1664&lt;AE1664,AD1664,AE1664)</f>
        <v>Berserker, Bomber, Cannon, Electro Spirit, Giant Snowball, Goblin Drill, Knight, Poison</v>
      </c>
      <c r="AG1664" s="7" t="str">
        <f aca="false">IF(AD1664&lt;AE1664,AE1664,AD1664)</f>
        <v>Berserker, Fireball, Lava Hound, Mega Minion, Spirit Empress, Tombstone, Valkyrie, Zap</v>
      </c>
      <c r="AH1664" s="7" t="str">
        <f aca="false">IF(AD1664=AF1664,AA1664,IF(AA1664="Win","Loss",IF(AA1664="Loss","Win","Draw")))</f>
        <v>Win</v>
      </c>
      <c r="AI1664" s="7" t="s">
        <v>102</v>
      </c>
    </row>
    <row r="1665" customFormat="false" ht="15" hidden="false" customHeight="true" outlineLevel="0" collapsed="false">
      <c r="A1665" s="7" t="s">
        <v>4125</v>
      </c>
      <c r="B1665" s="7" t="n">
        <v>1</v>
      </c>
      <c r="C1665" s="7" t="s">
        <v>689</v>
      </c>
      <c r="D1665" s="7" t="s">
        <v>690</v>
      </c>
      <c r="E1665" s="7" t="s">
        <v>659</v>
      </c>
      <c r="F1665" s="7" t="s">
        <v>660</v>
      </c>
      <c r="G1665" s="7" t="s">
        <v>4126</v>
      </c>
      <c r="H1665" s="7" t="s">
        <v>81</v>
      </c>
      <c r="I1665" s="7" t="s">
        <v>1695</v>
      </c>
      <c r="J1665" s="7" t="s">
        <v>91</v>
      </c>
      <c r="K1665" s="7" t="s">
        <v>132</v>
      </c>
      <c r="L1665" s="7" t="s">
        <v>136</v>
      </c>
      <c r="M1665" s="7" t="s">
        <v>109</v>
      </c>
      <c r="N1665" s="7" t="s">
        <v>146</v>
      </c>
      <c r="O1665" s="7" t="s">
        <v>336</v>
      </c>
      <c r="P1665" s="7" t="s">
        <v>159</v>
      </c>
      <c r="Q1665" s="7" t="s">
        <v>168</v>
      </c>
      <c r="R1665" s="7" t="s">
        <v>232</v>
      </c>
      <c r="S1665" s="7" t="s">
        <v>169</v>
      </c>
      <c r="T1665" s="7" t="s">
        <v>154</v>
      </c>
      <c r="U1665" s="7" t="s">
        <v>97</v>
      </c>
      <c r="V1665" s="7" t="s">
        <v>93</v>
      </c>
      <c r="W1665" s="7" t="s">
        <v>167</v>
      </c>
      <c r="X1665" s="7" t="s">
        <v>170</v>
      </c>
      <c r="Y1665" s="7" t="n">
        <v>0</v>
      </c>
      <c r="Z1665" s="7" t="n">
        <v>1</v>
      </c>
      <c r="AA1665" s="7" t="str">
        <f aca="false">IF(Y1665&gt;Z1665,"Win",IF(Y1665&lt;Z1665,"Loss","Draw"))</f>
        <v>Loss</v>
      </c>
      <c r="AB1665" s="7" t="s">
        <v>99</v>
      </c>
      <c r="AC1665" s="7" t="s">
        <v>99</v>
      </c>
      <c r="AD1665" s="7" t="s">
        <v>1696</v>
      </c>
      <c r="AE1665" s="7" t="s">
        <v>418</v>
      </c>
      <c r="AF1665" s="7" t="str">
        <f aca="false">IF(AD1665&lt;AE1665,AD1665,AE1665)</f>
        <v>Baby Dragon, Cannon, Electro Spirit, Lightning, Mighty Miner, Royal Hogs, Skeletons, The Log</v>
      </c>
      <c r="AG1665" s="7" t="str">
        <f aca="false">IF(AD1665&lt;AE1665,AE1665,AD1665)</f>
        <v>Barbarian Barrel, Electro Dragon, Elixir Collector, Golem, Lumberjack, Ronin, Skeleton Dragons, Tornado</v>
      </c>
      <c r="AH1665" s="7" t="str">
        <f aca="false">IF(AD1665=AF1665,AA1665,IF(AA1665="Win","Loss",IF(AA1665="Loss","Win","Draw")))</f>
        <v>Win</v>
      </c>
      <c r="AI1665" s="7" t="s">
        <v>102</v>
      </c>
    </row>
    <row r="1666" customFormat="false" ht="15" hidden="false" customHeight="true" outlineLevel="0" collapsed="false">
      <c r="A1666" s="7" t="s">
        <v>4125</v>
      </c>
      <c r="B1666" s="7" t="n">
        <v>2</v>
      </c>
      <c r="C1666" s="7" t="s">
        <v>689</v>
      </c>
      <c r="D1666" s="7" t="s">
        <v>690</v>
      </c>
      <c r="E1666" s="7" t="s">
        <v>659</v>
      </c>
      <c r="F1666" s="7" t="s">
        <v>660</v>
      </c>
      <c r="G1666" s="7" t="s">
        <v>4127</v>
      </c>
      <c r="H1666" s="7" t="s">
        <v>81</v>
      </c>
      <c r="I1666" s="7" t="s">
        <v>142</v>
      </c>
      <c r="J1666" s="7" t="s">
        <v>141</v>
      </c>
      <c r="K1666" s="7" t="s">
        <v>140</v>
      </c>
      <c r="L1666" s="7" t="s">
        <v>111</v>
      </c>
      <c r="M1666" s="7" t="s">
        <v>120</v>
      </c>
      <c r="N1666" s="7" t="s">
        <v>143</v>
      </c>
      <c r="O1666" s="7" t="s">
        <v>87</v>
      </c>
      <c r="P1666" s="7" t="s">
        <v>144</v>
      </c>
      <c r="Q1666" s="7" t="s">
        <v>225</v>
      </c>
      <c r="R1666" s="7" t="s">
        <v>141</v>
      </c>
      <c r="S1666" s="7" t="s">
        <v>140</v>
      </c>
      <c r="T1666" s="7" t="s">
        <v>87</v>
      </c>
      <c r="U1666" s="7" t="s">
        <v>113</v>
      </c>
      <c r="V1666" s="7" t="s">
        <v>111</v>
      </c>
      <c r="W1666" s="7" t="s">
        <v>226</v>
      </c>
      <c r="X1666" s="7" t="s">
        <v>120</v>
      </c>
      <c r="Y1666" s="7" t="n">
        <v>1</v>
      </c>
      <c r="Z1666" s="7" t="n">
        <v>0</v>
      </c>
      <c r="AA1666" s="7" t="str">
        <f aca="false">IF(Y1666&gt;Z1666,"Win",IF(Y1666&lt;Z1666,"Loss","Draw"))</f>
        <v>Win</v>
      </c>
      <c r="AB1666" s="7" t="s">
        <v>99</v>
      </c>
      <c r="AC1666" s="7" t="s">
        <v>99</v>
      </c>
      <c r="AD1666" s="7" t="s">
        <v>150</v>
      </c>
      <c r="AE1666" s="7" t="s">
        <v>228</v>
      </c>
      <c r="AF1666" s="7" t="str">
        <f aca="false">IF(AD1666&lt;AE1666,AD1666,AE1666)</f>
        <v>Bats, Berserker, Bomb Tower, Fire Spirit, Magic Archer, Miner, Royal Delivery, Wall Breakers</v>
      </c>
      <c r="AG1666" s="7" t="str">
        <f aca="false">IF(AD1666&lt;AE1666,AE1666,AD1666)</f>
        <v>Berserker, Fire Spirit, Goblin Barrel, Ice Spirit, Magic Archer, Royal Delivery, Tesla, Wall Breakers</v>
      </c>
      <c r="AH1666" s="7" t="str">
        <f aca="false">IF(AD1666=AF1666,AA1666,IF(AA1666="Win","Loss",IF(AA1666="Loss","Win","Draw")))</f>
        <v>Loss</v>
      </c>
      <c r="AI1666" s="7" t="s">
        <v>102</v>
      </c>
    </row>
    <row r="1667" customFormat="false" ht="15" hidden="false" customHeight="true" outlineLevel="0" collapsed="false">
      <c r="A1667" s="7" t="s">
        <v>4125</v>
      </c>
      <c r="B1667" s="7" t="n">
        <v>3</v>
      </c>
      <c r="C1667" s="7" t="s">
        <v>689</v>
      </c>
      <c r="D1667" s="7" t="s">
        <v>690</v>
      </c>
      <c r="E1667" s="7" t="s">
        <v>659</v>
      </c>
      <c r="F1667" s="7" t="s">
        <v>660</v>
      </c>
      <c r="G1667" s="7" t="s">
        <v>4128</v>
      </c>
      <c r="H1667" s="7" t="s">
        <v>81</v>
      </c>
      <c r="I1667" s="7" t="s">
        <v>375</v>
      </c>
      <c r="J1667" s="7" t="s">
        <v>213</v>
      </c>
      <c r="K1667" s="7" t="s">
        <v>84</v>
      </c>
      <c r="L1667" s="7" t="s">
        <v>112</v>
      </c>
      <c r="M1667" s="7" t="s">
        <v>117</v>
      </c>
      <c r="N1667" s="7" t="s">
        <v>85</v>
      </c>
      <c r="O1667" s="7" t="s">
        <v>156</v>
      </c>
      <c r="P1667" s="7" t="s">
        <v>157</v>
      </c>
      <c r="Q1667" s="7" t="s">
        <v>90</v>
      </c>
      <c r="R1667" s="7" t="s">
        <v>115</v>
      </c>
      <c r="S1667" s="7" t="s">
        <v>92</v>
      </c>
      <c r="T1667" s="7" t="s">
        <v>95</v>
      </c>
      <c r="U1667" s="7" t="s">
        <v>91</v>
      </c>
      <c r="V1667" s="7" t="s">
        <v>96</v>
      </c>
      <c r="W1667" s="7" t="s">
        <v>94</v>
      </c>
      <c r="X1667" s="7" t="s">
        <v>174</v>
      </c>
      <c r="Y1667" s="7" t="n">
        <v>0</v>
      </c>
      <c r="Z1667" s="7" t="n">
        <v>1</v>
      </c>
      <c r="AA1667" s="7" t="str">
        <f aca="false">IF(Y1667&gt;Z1667,"Win",IF(Y1667&lt;Z1667,"Loss","Draw"))</f>
        <v>Loss</v>
      </c>
      <c r="AB1667" s="7" t="s">
        <v>99</v>
      </c>
      <c r="AC1667" s="7" t="s">
        <v>99</v>
      </c>
      <c r="AD1667" s="7" t="s">
        <v>4129</v>
      </c>
      <c r="AE1667" s="7" t="s">
        <v>2725</v>
      </c>
      <c r="AF1667" s="7" t="str">
        <f aca="false">IF(AD1667&lt;AE1667,AD1667,AE1667)</f>
        <v>Arrows, Bowler, Executioner, Giant, Giant Snowball, Graveyard, Mini P.E.K.K.A, Minions</v>
      </c>
      <c r="AG1667" s="7" t="str">
        <f aca="false">IF(AD1667&lt;AE1667,AE1667,AD1667)</f>
        <v>Barbarian Barrel, Fireball, Fisherman, Goblins, Heal Spirit, Hunter, Royal Ghost, Royal Giant</v>
      </c>
      <c r="AH1667" s="7" t="str">
        <f aca="false">IF(AD1667=AF1667,AA1667,IF(AA1667="Win","Loss",IF(AA1667="Loss","Win","Draw")))</f>
        <v>Loss</v>
      </c>
      <c r="AI1667" s="7" t="s">
        <v>102</v>
      </c>
    </row>
    <row r="1668" customFormat="false" ht="15" hidden="false" customHeight="true" outlineLevel="0" collapsed="false">
      <c r="A1668" s="7" t="s">
        <v>4130</v>
      </c>
      <c r="B1668" s="7" t="n">
        <v>1</v>
      </c>
      <c r="C1668" s="7" t="s">
        <v>689</v>
      </c>
      <c r="D1668" s="7" t="s">
        <v>690</v>
      </c>
      <c r="E1668" s="7" t="s">
        <v>659</v>
      </c>
      <c r="F1668" s="7" t="s">
        <v>660</v>
      </c>
      <c r="G1668" s="7" t="s">
        <v>4131</v>
      </c>
      <c r="H1668" s="7" t="s">
        <v>216</v>
      </c>
      <c r="I1668" s="7" t="s">
        <v>107</v>
      </c>
      <c r="J1668" s="7" t="s">
        <v>108</v>
      </c>
      <c r="K1668" s="7" t="s">
        <v>84</v>
      </c>
      <c r="L1668" s="7" t="s">
        <v>109</v>
      </c>
      <c r="M1668" s="7" t="s">
        <v>111</v>
      </c>
      <c r="N1668" s="7" t="s">
        <v>97</v>
      </c>
      <c r="O1668" s="7" t="s">
        <v>88</v>
      </c>
      <c r="P1668" s="7" t="s">
        <v>113</v>
      </c>
      <c r="Q1668" s="7" t="s">
        <v>239</v>
      </c>
      <c r="R1668" s="7" t="s">
        <v>199</v>
      </c>
      <c r="S1668" s="7" t="s">
        <v>210</v>
      </c>
      <c r="T1668" s="7" t="s">
        <v>227</v>
      </c>
      <c r="U1668" s="7" t="s">
        <v>109</v>
      </c>
      <c r="V1668" s="7" t="s">
        <v>393</v>
      </c>
      <c r="W1668" s="7" t="s">
        <v>240</v>
      </c>
      <c r="X1668" s="7" t="s">
        <v>112</v>
      </c>
      <c r="Y1668" s="7" t="n">
        <v>0</v>
      </c>
      <c r="Z1668" s="7" t="n">
        <v>3</v>
      </c>
      <c r="AA1668" s="7" t="str">
        <f aca="false">IF(Y1668&gt;Z1668,"Win",IF(Y1668&lt;Z1668,"Loss","Draw"))</f>
        <v>Loss</v>
      </c>
      <c r="AB1668" s="7" t="s">
        <v>99</v>
      </c>
      <c r="AC1668" s="7" t="s">
        <v>99</v>
      </c>
      <c r="AD1668" s="7" t="s">
        <v>714</v>
      </c>
      <c r="AE1668" s="7" t="s">
        <v>1079</v>
      </c>
      <c r="AF1668" s="7" t="str">
        <f aca="false">IF(AD1668&lt;AE1668,AD1668,AE1668)</f>
        <v>Archer Queen, Bomb Tower, Fire Spirit, Giant Snowball, Goblin Drill, Poison, Ronin, Skeletons</v>
      </c>
      <c r="AG1668" s="7" t="str">
        <f aca="false">IF(AD1668&lt;AE1668,AE1668,AD1668)</f>
        <v>Arrows, Bandit, Battle Ram, Electro Wizard, Golden Knight, Mega Knight, Mother Witch, Ronin</v>
      </c>
      <c r="AH1668" s="7" t="str">
        <f aca="false">IF(AD1668=AF1668,AA1668,IF(AA1668="Win","Loss",IF(AA1668="Loss","Win","Draw")))</f>
        <v>Loss</v>
      </c>
      <c r="AI1668" s="7" t="s">
        <v>102</v>
      </c>
    </row>
    <row r="1669" customFormat="false" ht="15" hidden="false" customHeight="true" outlineLevel="0" collapsed="false">
      <c r="A1669" s="7" t="s">
        <v>4130</v>
      </c>
      <c r="B1669" s="7" t="n">
        <v>2</v>
      </c>
      <c r="C1669" s="7" t="s">
        <v>689</v>
      </c>
      <c r="D1669" s="7" t="s">
        <v>690</v>
      </c>
      <c r="E1669" s="7" t="s">
        <v>659</v>
      </c>
      <c r="F1669" s="7" t="s">
        <v>660</v>
      </c>
      <c r="G1669" s="7" t="s">
        <v>4132</v>
      </c>
      <c r="H1669" s="7" t="s">
        <v>81</v>
      </c>
      <c r="I1669" s="7" t="s">
        <v>168</v>
      </c>
      <c r="J1669" s="7" t="s">
        <v>141</v>
      </c>
      <c r="K1669" s="7" t="s">
        <v>144</v>
      </c>
      <c r="L1669" s="7" t="s">
        <v>183</v>
      </c>
      <c r="M1669" s="7" t="s">
        <v>91</v>
      </c>
      <c r="N1669" s="7" t="s">
        <v>412</v>
      </c>
      <c r="O1669" s="7" t="s">
        <v>93</v>
      </c>
      <c r="P1669" s="7" t="s">
        <v>87</v>
      </c>
      <c r="Q1669" s="7" t="s">
        <v>168</v>
      </c>
      <c r="R1669" s="7" t="s">
        <v>83</v>
      </c>
      <c r="S1669" s="7" t="s">
        <v>82</v>
      </c>
      <c r="T1669" s="7" t="s">
        <v>87</v>
      </c>
      <c r="U1669" s="7" t="s">
        <v>154</v>
      </c>
      <c r="V1669" s="7" t="s">
        <v>93</v>
      </c>
      <c r="W1669" s="7" t="s">
        <v>91</v>
      </c>
      <c r="X1669" s="7" t="s">
        <v>144</v>
      </c>
      <c r="Y1669" s="7" t="n">
        <v>0</v>
      </c>
      <c r="Z1669" s="7" t="n">
        <v>1</v>
      </c>
      <c r="AA1669" s="7" t="str">
        <f aca="false">IF(Y1669&gt;Z1669,"Win",IF(Y1669&lt;Z1669,"Loss","Draw"))</f>
        <v>Loss</v>
      </c>
      <c r="AB1669" s="7" t="s">
        <v>99</v>
      </c>
      <c r="AC1669" s="7" t="s">
        <v>99</v>
      </c>
      <c r="AD1669" s="7" t="s">
        <v>4133</v>
      </c>
      <c r="AE1669" s="7" t="s">
        <v>1803</v>
      </c>
      <c r="AF1669" s="7" t="str">
        <f aca="false">IF(AD1669&lt;AE1669,AD1669,AE1669)</f>
        <v>Archers, Barbarian Barrel, Berserker, Dark Prince, Electro Spirit, Lightning, Royal Hogs, Tesla</v>
      </c>
      <c r="AG1669" s="7" t="str">
        <f aca="false">IF(AD1669&lt;AE1669,AE1669,AD1669)</f>
        <v>Barbarian Barrel, Berserker, Earthquake, Electro Spirit, Magic Archer, P.E.K.K.A, Royal Hogs, Tesla</v>
      </c>
      <c r="AH1669" s="7" t="str">
        <f aca="false">IF(AD1669=AF1669,AA1669,IF(AA1669="Win","Loss",IF(AA1669="Loss","Win","Draw")))</f>
        <v>Win</v>
      </c>
      <c r="AI1669" s="7" t="s">
        <v>102</v>
      </c>
    </row>
    <row r="1670" customFormat="false" ht="15" hidden="false" customHeight="true" outlineLevel="0" collapsed="false">
      <c r="A1670" s="7" t="s">
        <v>4130</v>
      </c>
      <c r="B1670" s="7" t="n">
        <v>3</v>
      </c>
      <c r="C1670" s="7" t="s">
        <v>689</v>
      </c>
      <c r="D1670" s="7" t="s">
        <v>690</v>
      </c>
      <c r="E1670" s="7" t="s">
        <v>659</v>
      </c>
      <c r="F1670" s="7" t="s">
        <v>660</v>
      </c>
      <c r="G1670" s="7" t="s">
        <v>4134</v>
      </c>
      <c r="H1670" s="7" t="s">
        <v>81</v>
      </c>
      <c r="I1670" s="7" t="s">
        <v>132</v>
      </c>
      <c r="J1670" s="7" t="s">
        <v>131</v>
      </c>
      <c r="K1670" s="7" t="s">
        <v>135</v>
      </c>
      <c r="L1670" s="7" t="s">
        <v>112</v>
      </c>
      <c r="M1670" s="7" t="s">
        <v>133</v>
      </c>
      <c r="N1670" s="7" t="s">
        <v>136</v>
      </c>
      <c r="O1670" s="7" t="s">
        <v>130</v>
      </c>
      <c r="P1670" s="7" t="s">
        <v>134</v>
      </c>
      <c r="Q1670" s="7" t="s">
        <v>132</v>
      </c>
      <c r="R1670" s="7" t="s">
        <v>181</v>
      </c>
      <c r="S1670" s="7" t="s">
        <v>96</v>
      </c>
      <c r="T1670" s="7" t="s">
        <v>167</v>
      </c>
      <c r="U1670" s="7" t="s">
        <v>182</v>
      </c>
      <c r="V1670" s="7" t="s">
        <v>245</v>
      </c>
      <c r="W1670" s="7" t="s">
        <v>94</v>
      </c>
      <c r="X1670" s="7" t="s">
        <v>174</v>
      </c>
      <c r="Y1670" s="7" t="n">
        <v>1</v>
      </c>
      <c r="Z1670" s="7" t="n">
        <v>0</v>
      </c>
      <c r="AA1670" s="7" t="str">
        <f aca="false">IF(Y1670&gt;Z1670,"Win",IF(Y1670&lt;Z1670,"Loss","Draw"))</f>
        <v>Win</v>
      </c>
      <c r="AB1670" s="7" t="s">
        <v>99</v>
      </c>
      <c r="AC1670" s="7" t="s">
        <v>99</v>
      </c>
      <c r="AD1670" s="7" t="s">
        <v>138</v>
      </c>
      <c r="AE1670" s="7" t="s">
        <v>4135</v>
      </c>
      <c r="AF1670" s="7" t="str">
        <f aca="false">IF(AD1670&lt;AE1670,AD1670,AE1670)</f>
        <v>Arrows, Bomber, Elite Barbarians, Golem, Lumberjack, Mega Minion, Night Witch, Zap</v>
      </c>
      <c r="AG1670" s="7" t="str">
        <f aca="false">IF(AD1670&lt;AE1670,AE1670,AD1670)</f>
        <v>Fireball, Heal Spirit, Hog Rider, Hunter, Lumberjack, Monk, The Log, Three Musketeers</v>
      </c>
      <c r="AH1670" s="7" t="str">
        <f aca="false">IF(AD1670=AF1670,AA1670,IF(AA1670="Win","Loss",IF(AA1670="Loss","Win","Draw")))</f>
        <v>Win</v>
      </c>
      <c r="AI1670" s="7" t="s">
        <v>102</v>
      </c>
    </row>
    <row r="1671" customFormat="false" ht="15" hidden="false" customHeight="true" outlineLevel="0" collapsed="false">
      <c r="A1671" s="5" t="s">
        <v>4136</v>
      </c>
      <c r="B1671" s="5" t="n">
        <v>1</v>
      </c>
      <c r="C1671" s="5" t="s">
        <v>689</v>
      </c>
      <c r="D1671" s="5" t="s">
        <v>690</v>
      </c>
      <c r="E1671" s="5" t="s">
        <v>282</v>
      </c>
      <c r="F1671" s="5" t="s">
        <v>283</v>
      </c>
      <c r="G1671" s="5" t="s">
        <v>2935</v>
      </c>
      <c r="H1671" s="5" t="s">
        <v>81</v>
      </c>
      <c r="I1671" s="5" t="s">
        <v>116</v>
      </c>
      <c r="J1671" s="5" t="s">
        <v>153</v>
      </c>
      <c r="K1671" s="5" t="s">
        <v>92</v>
      </c>
      <c r="L1671" s="5" t="s">
        <v>119</v>
      </c>
      <c r="M1671" s="5" t="s">
        <v>154</v>
      </c>
      <c r="N1671" s="5" t="s">
        <v>117</v>
      </c>
      <c r="O1671" s="5" t="s">
        <v>97</v>
      </c>
      <c r="P1671" s="5" t="s">
        <v>91</v>
      </c>
      <c r="Q1671" s="5" t="s">
        <v>116</v>
      </c>
      <c r="R1671" s="5" t="s">
        <v>153</v>
      </c>
      <c r="S1671" s="5" t="s">
        <v>92</v>
      </c>
      <c r="T1671" s="5" t="s">
        <v>97</v>
      </c>
      <c r="U1671" s="5" t="s">
        <v>91</v>
      </c>
      <c r="V1671" s="5" t="s">
        <v>154</v>
      </c>
      <c r="W1671" s="5" t="s">
        <v>117</v>
      </c>
      <c r="X1671" s="5" t="s">
        <v>119</v>
      </c>
      <c r="Y1671" s="5" t="n">
        <v>0</v>
      </c>
      <c r="Z1671" s="5" t="n">
        <v>3</v>
      </c>
      <c r="AA1671" s="5" t="str">
        <f aca="false">IF(Y1671&gt;Z1671,"Win",IF(Y1671&lt;Z1671,"Loss","Draw"))</f>
        <v>Loss</v>
      </c>
      <c r="AB1671" s="5" t="s">
        <v>98</v>
      </c>
      <c r="AC1671" s="5" t="s">
        <v>99</v>
      </c>
      <c r="AD1671" s="5" t="s">
        <v>160</v>
      </c>
      <c r="AE1671" s="5" t="s">
        <v>160</v>
      </c>
      <c r="AF1671" s="5" t="str">
        <f aca="false">IF(AD1671&lt;AE1671,AD1671,AE1671)</f>
        <v>Barbarian Barrel, Cannon Cart, Goblinstein, Lightning, Minions, Mortar, Royal Ghost, Skeletons</v>
      </c>
      <c r="AG1671" s="5" t="str">
        <f aca="false">IF(AD1671&lt;AE1671,AE1671,AD1671)</f>
        <v>Barbarian Barrel, Cannon Cart, Goblinstein, Lightning, Minions, Mortar, Royal Ghost, Skeletons</v>
      </c>
      <c r="AH1671" s="5" t="str">
        <f aca="false">IF(AD1671=AF1671,AA1671,IF(AA1671="Win","Loss",IF(AA1671="Loss","Win","Draw")))</f>
        <v>Loss</v>
      </c>
      <c r="AI1671" s="5" t="s">
        <v>102</v>
      </c>
    </row>
    <row r="1672" customFormat="false" ht="15" hidden="false" customHeight="true" outlineLevel="0" collapsed="false">
      <c r="A1672" s="5" t="s">
        <v>4136</v>
      </c>
      <c r="B1672" s="5" t="n">
        <v>2</v>
      </c>
      <c r="C1672" s="5" t="s">
        <v>689</v>
      </c>
      <c r="D1672" s="5" t="s">
        <v>690</v>
      </c>
      <c r="E1672" s="5" t="s">
        <v>282</v>
      </c>
      <c r="F1672" s="5" t="s">
        <v>283</v>
      </c>
      <c r="G1672" s="5" t="s">
        <v>2937</v>
      </c>
      <c r="H1672" s="5" t="s">
        <v>216</v>
      </c>
      <c r="I1672" s="5" t="s">
        <v>140</v>
      </c>
      <c r="J1672" s="5" t="s">
        <v>141</v>
      </c>
      <c r="K1672" s="5" t="s">
        <v>142</v>
      </c>
      <c r="L1672" s="5" t="s">
        <v>87</v>
      </c>
      <c r="M1672" s="5" t="s">
        <v>111</v>
      </c>
      <c r="N1672" s="5" t="s">
        <v>143</v>
      </c>
      <c r="O1672" s="5" t="s">
        <v>120</v>
      </c>
      <c r="P1672" s="5" t="s">
        <v>144</v>
      </c>
      <c r="Q1672" s="5" t="s">
        <v>140</v>
      </c>
      <c r="R1672" s="5" t="s">
        <v>141</v>
      </c>
      <c r="S1672" s="5" t="s">
        <v>142</v>
      </c>
      <c r="T1672" s="5" t="s">
        <v>87</v>
      </c>
      <c r="U1672" s="5" t="s">
        <v>111</v>
      </c>
      <c r="V1672" s="5" t="s">
        <v>143</v>
      </c>
      <c r="W1672" s="5" t="s">
        <v>120</v>
      </c>
      <c r="X1672" s="5" t="s">
        <v>144</v>
      </c>
      <c r="Y1672" s="5" t="n">
        <v>1</v>
      </c>
      <c r="Z1672" s="5" t="n">
        <v>0</v>
      </c>
      <c r="AA1672" s="5" t="str">
        <f aca="false">IF(Y1672&gt;Z1672,"Win",IF(Y1672&lt;Z1672,"Loss","Draw"))</f>
        <v>Win</v>
      </c>
      <c r="AB1672" s="5" t="s">
        <v>98</v>
      </c>
      <c r="AC1672" s="5" t="s">
        <v>99</v>
      </c>
      <c r="AD1672" s="5" t="s">
        <v>150</v>
      </c>
      <c r="AE1672" s="5" t="s">
        <v>150</v>
      </c>
      <c r="AF1672" s="5" t="str">
        <f aca="false">IF(AD1672&lt;AE1672,AD1672,AE1672)</f>
        <v>Berserker, Fire Spirit, Goblin Barrel, Ice Spirit, Magic Archer, Royal Delivery, Tesla, Wall Breakers</v>
      </c>
      <c r="AG1672" s="5" t="str">
        <f aca="false">IF(AD1672&lt;AE1672,AE1672,AD1672)</f>
        <v>Berserker, Fire Spirit, Goblin Barrel, Ice Spirit, Magic Archer, Royal Delivery, Tesla, Wall Breakers</v>
      </c>
      <c r="AH1672" s="5" t="str">
        <f aca="false">IF(AD1672=AF1672,AA1672,IF(AA1672="Win","Loss",IF(AA1672="Loss","Win","Draw")))</f>
        <v>Win</v>
      </c>
      <c r="AI1672" s="5" t="s">
        <v>102</v>
      </c>
    </row>
    <row r="1673" customFormat="false" ht="15" hidden="false" customHeight="true" outlineLevel="0" collapsed="false">
      <c r="A1673" s="5" t="s">
        <v>4136</v>
      </c>
      <c r="B1673" s="5" t="n">
        <v>3</v>
      </c>
      <c r="C1673" s="5" t="s">
        <v>689</v>
      </c>
      <c r="D1673" s="5" t="s">
        <v>690</v>
      </c>
      <c r="E1673" s="5" t="s">
        <v>282</v>
      </c>
      <c r="F1673" s="5" t="s">
        <v>283</v>
      </c>
      <c r="G1673" s="5" t="s">
        <v>2938</v>
      </c>
      <c r="H1673" s="5" t="s">
        <v>216</v>
      </c>
      <c r="I1673" s="5" t="s">
        <v>90</v>
      </c>
      <c r="J1673" s="5" t="s">
        <v>149</v>
      </c>
      <c r="K1673" s="5" t="s">
        <v>181</v>
      </c>
      <c r="L1673" s="5" t="s">
        <v>227</v>
      </c>
      <c r="M1673" s="5" t="s">
        <v>95</v>
      </c>
      <c r="N1673" s="5" t="s">
        <v>94</v>
      </c>
      <c r="O1673" s="5" t="s">
        <v>146</v>
      </c>
      <c r="P1673" s="5" t="s">
        <v>167</v>
      </c>
      <c r="Q1673" s="5" t="s">
        <v>82</v>
      </c>
      <c r="R1673" s="5" t="s">
        <v>128</v>
      </c>
      <c r="S1673" s="5" t="s">
        <v>84</v>
      </c>
      <c r="T1673" s="5" t="s">
        <v>115</v>
      </c>
      <c r="U1673" s="5" t="s">
        <v>93</v>
      </c>
      <c r="V1673" s="5" t="s">
        <v>88</v>
      </c>
      <c r="W1673" s="5" t="s">
        <v>107</v>
      </c>
      <c r="X1673" s="5" t="s">
        <v>129</v>
      </c>
      <c r="Y1673" s="5" t="n">
        <v>1</v>
      </c>
      <c r="Z1673" s="5" t="n">
        <v>0</v>
      </c>
      <c r="AA1673" s="5" t="str">
        <f aca="false">IF(Y1673&gt;Z1673,"Win",IF(Y1673&lt;Z1673,"Loss","Draw"))</f>
        <v>Win</v>
      </c>
      <c r="AB1673" s="5" t="s">
        <v>98</v>
      </c>
      <c r="AC1673" s="5" t="s">
        <v>99</v>
      </c>
      <c r="AD1673" s="5" t="s">
        <v>229</v>
      </c>
      <c r="AE1673" s="5" t="s">
        <v>137</v>
      </c>
      <c r="AF1673" s="5" t="str">
        <f aca="false">IF(AD1673&lt;AE1673,AD1673,AE1673)</f>
        <v>Archers, Electro Spirit, Giant Snowball, Goblin Drill, Goblins, Inferno Tower, Knight, Poison</v>
      </c>
      <c r="AG1673" s="5" t="str">
        <f aca="false">IF(AD1673&lt;AE1673,AE1673,AD1673)</f>
        <v>Fireball, Fisherman, Monk, Mother Witch, Royal Giant, Skeleton Dragons, The Log, Tombstone</v>
      </c>
      <c r="AH1673" s="5" t="str">
        <f aca="false">IF(AD1673=AF1673,AA1673,IF(AA1673="Win","Loss",IF(AA1673="Loss","Win","Draw")))</f>
        <v>Loss</v>
      </c>
      <c r="AI1673" s="5" t="s">
        <v>102</v>
      </c>
    </row>
    <row r="1674" customFormat="false" ht="15" hidden="false" customHeight="true" outlineLevel="0" collapsed="false">
      <c r="A1674" s="7" t="s">
        <v>4137</v>
      </c>
      <c r="B1674" s="7" t="n">
        <v>1</v>
      </c>
      <c r="C1674" s="7" t="s">
        <v>689</v>
      </c>
      <c r="D1674" s="7" t="s">
        <v>690</v>
      </c>
      <c r="E1674" s="7" t="s">
        <v>282</v>
      </c>
      <c r="F1674" s="7" t="s">
        <v>283</v>
      </c>
      <c r="G1674" s="7" t="s">
        <v>2939</v>
      </c>
      <c r="H1674" s="7" t="s">
        <v>216</v>
      </c>
      <c r="I1674" s="7" t="s">
        <v>287</v>
      </c>
      <c r="J1674" s="7" t="s">
        <v>149</v>
      </c>
      <c r="K1674" s="7" t="s">
        <v>135</v>
      </c>
      <c r="L1674" s="7" t="s">
        <v>148</v>
      </c>
      <c r="M1674" s="7" t="s">
        <v>147</v>
      </c>
      <c r="N1674" s="7" t="s">
        <v>87</v>
      </c>
      <c r="O1674" s="7" t="s">
        <v>94</v>
      </c>
      <c r="P1674" s="7" t="s">
        <v>146</v>
      </c>
      <c r="Q1674" s="7" t="s">
        <v>169</v>
      </c>
      <c r="R1674" s="7" t="s">
        <v>199</v>
      </c>
      <c r="S1674" s="7" t="s">
        <v>200</v>
      </c>
      <c r="T1674" s="7" t="s">
        <v>91</v>
      </c>
      <c r="U1674" s="7" t="s">
        <v>136</v>
      </c>
      <c r="V1674" s="7" t="s">
        <v>191</v>
      </c>
      <c r="W1674" s="7" t="s">
        <v>154</v>
      </c>
      <c r="X1674" s="7" t="s">
        <v>336</v>
      </c>
      <c r="Y1674" s="7" t="n">
        <v>1</v>
      </c>
      <c r="Z1674" s="7" t="n">
        <v>0</v>
      </c>
      <c r="AA1674" s="7" t="str">
        <f aca="false">IF(Y1674&gt;Z1674,"Win",IF(Y1674&lt;Z1674,"Loss","Draw"))</f>
        <v>Win</v>
      </c>
      <c r="AB1674" s="7" t="s">
        <v>99</v>
      </c>
      <c r="AC1674" s="7" t="s">
        <v>99</v>
      </c>
      <c r="AD1674" s="7" t="s">
        <v>726</v>
      </c>
      <c r="AE1674" s="7" t="s">
        <v>778</v>
      </c>
      <c r="AF1674" s="7" t="str">
        <f aca="false">IF(AD1674&lt;AE1674,AD1674,AE1674)</f>
        <v>Baby Dragon, Barbarian Barrel, Goblin Cage, Golden Knight, Golem, Ice Wizard, Lightning, Tornado</v>
      </c>
      <c r="AG1674" s="7" t="str">
        <f aca="false">IF(AD1674&lt;AE1674,AE1674,AD1674)</f>
        <v>Berserker, Fireball, Lava Hound, Skeleton Dragons, Spirit Empress, Tombstone, Valkyrie, Zap</v>
      </c>
      <c r="AH1674" s="7" t="str">
        <f aca="false">IF(AD1674=AF1674,AA1674,IF(AA1674="Win","Loss",IF(AA1674="Loss","Win","Draw")))</f>
        <v>Loss</v>
      </c>
      <c r="AI1674" s="7" t="s">
        <v>102</v>
      </c>
    </row>
    <row r="1675" customFormat="false" ht="15" hidden="false" customHeight="true" outlineLevel="0" collapsed="false">
      <c r="A1675" s="7" t="s">
        <v>4137</v>
      </c>
      <c r="B1675" s="7" t="n">
        <v>2</v>
      </c>
      <c r="C1675" s="7" t="s">
        <v>689</v>
      </c>
      <c r="D1675" s="7" t="s">
        <v>690</v>
      </c>
      <c r="E1675" s="7" t="s">
        <v>282</v>
      </c>
      <c r="F1675" s="7" t="s">
        <v>283</v>
      </c>
      <c r="G1675" s="7" t="s">
        <v>2941</v>
      </c>
      <c r="H1675" s="7" t="s">
        <v>216</v>
      </c>
      <c r="I1675" s="7" t="s">
        <v>169</v>
      </c>
      <c r="J1675" s="7" t="s">
        <v>199</v>
      </c>
      <c r="K1675" s="7" t="s">
        <v>200</v>
      </c>
      <c r="L1675" s="7" t="s">
        <v>136</v>
      </c>
      <c r="M1675" s="7" t="s">
        <v>154</v>
      </c>
      <c r="N1675" s="7" t="s">
        <v>191</v>
      </c>
      <c r="O1675" s="7" t="s">
        <v>336</v>
      </c>
      <c r="P1675" s="7" t="s">
        <v>91</v>
      </c>
      <c r="Q1675" s="7" t="s">
        <v>142</v>
      </c>
      <c r="R1675" s="7" t="s">
        <v>141</v>
      </c>
      <c r="S1675" s="7" t="s">
        <v>140</v>
      </c>
      <c r="T1675" s="7" t="s">
        <v>111</v>
      </c>
      <c r="U1675" s="7" t="s">
        <v>87</v>
      </c>
      <c r="V1675" s="7" t="s">
        <v>120</v>
      </c>
      <c r="W1675" s="7" t="s">
        <v>170</v>
      </c>
      <c r="X1675" s="7" t="s">
        <v>287</v>
      </c>
      <c r="Y1675" s="7" t="n">
        <v>1</v>
      </c>
      <c r="Z1675" s="7" t="n">
        <v>0</v>
      </c>
      <c r="AA1675" s="7" t="str">
        <f aca="false">IF(Y1675&gt;Z1675,"Win",IF(Y1675&lt;Z1675,"Loss","Draw"))</f>
        <v>Win</v>
      </c>
      <c r="AB1675" s="7" t="s">
        <v>99</v>
      </c>
      <c r="AC1675" s="7" t="s">
        <v>99</v>
      </c>
      <c r="AD1675" s="7" t="s">
        <v>778</v>
      </c>
      <c r="AE1675" s="7" t="s">
        <v>288</v>
      </c>
      <c r="AF1675" s="7" t="str">
        <f aca="false">IF(AD1675&lt;AE1675,AD1675,AE1675)</f>
        <v>Baby Dragon, Barbarian Barrel, Goblin Cage, Golden Knight, Golem, Ice Wizard, Lightning, Tornado</v>
      </c>
      <c r="AG1675" s="7" t="str">
        <f aca="false">IF(AD1675&lt;AE1675,AE1675,AD1675)</f>
        <v>Berserker, Cannon, Fire Spirit, Goblin Barrel, Magic Archer, Royal Delivery, Valkyrie, Wall Breakers</v>
      </c>
      <c r="AH1675" s="7" t="str">
        <f aca="false">IF(AD1675=AF1675,AA1675,IF(AA1675="Win","Loss",IF(AA1675="Loss","Win","Draw")))</f>
        <v>Win</v>
      </c>
      <c r="AI1675" s="7" t="s">
        <v>102</v>
      </c>
    </row>
    <row r="1676" customFormat="false" ht="15" hidden="false" customHeight="true" outlineLevel="0" collapsed="false">
      <c r="A1676" s="7" t="s">
        <v>4137</v>
      </c>
      <c r="B1676" s="7" t="n">
        <v>3</v>
      </c>
      <c r="C1676" s="7" t="s">
        <v>689</v>
      </c>
      <c r="D1676" s="7" t="s">
        <v>690</v>
      </c>
      <c r="E1676" s="7" t="s">
        <v>282</v>
      </c>
      <c r="F1676" s="7" t="s">
        <v>283</v>
      </c>
      <c r="G1676" s="7" t="s">
        <v>2942</v>
      </c>
      <c r="H1676" s="7" t="s">
        <v>81</v>
      </c>
      <c r="I1676" s="7" t="s">
        <v>180</v>
      </c>
      <c r="J1676" s="7" t="s">
        <v>181</v>
      </c>
      <c r="K1676" s="7" t="s">
        <v>144</v>
      </c>
      <c r="L1676" s="7" t="s">
        <v>182</v>
      </c>
      <c r="M1676" s="7" t="s">
        <v>183</v>
      </c>
      <c r="N1676" s="7" t="s">
        <v>110</v>
      </c>
      <c r="O1676" s="7" t="s">
        <v>93</v>
      </c>
      <c r="P1676" s="7" t="s">
        <v>167</v>
      </c>
      <c r="Q1676" s="7" t="s">
        <v>82</v>
      </c>
      <c r="R1676" s="7" t="s">
        <v>128</v>
      </c>
      <c r="S1676" s="7" t="s">
        <v>144</v>
      </c>
      <c r="T1676" s="7" t="s">
        <v>167</v>
      </c>
      <c r="U1676" s="7" t="s">
        <v>93</v>
      </c>
      <c r="V1676" s="7" t="s">
        <v>97</v>
      </c>
      <c r="W1676" s="7" t="s">
        <v>166</v>
      </c>
      <c r="X1676" s="7" t="s">
        <v>94</v>
      </c>
      <c r="Y1676" s="7" t="n">
        <v>1</v>
      </c>
      <c r="Z1676" s="7" t="n">
        <v>0</v>
      </c>
      <c r="AA1676" s="7" t="str">
        <f aca="false">IF(Y1676&gt;Z1676,"Win",IF(Y1676&lt;Z1676,"Loss","Draw"))</f>
        <v>Win</v>
      </c>
      <c r="AB1676" s="7" t="s">
        <v>99</v>
      </c>
      <c r="AC1676" s="7" t="s">
        <v>99</v>
      </c>
      <c r="AD1676" s="7" t="s">
        <v>1858</v>
      </c>
      <c r="AE1676" s="7" t="s">
        <v>171</v>
      </c>
      <c r="AF1676" s="7" t="str">
        <f aca="false">IF(AD1676&lt;AE1676,AD1676,AE1676)</f>
        <v>Archers, Electro Spirit, Fireball, Knight, Skeletons, Tesla, The Log, X-Bow</v>
      </c>
      <c r="AG1676" s="7" t="str">
        <f aca="false">IF(AD1676&lt;AE1676,AE1676,AD1676)</f>
        <v>Earthquake, Electro Spirit, Guards, Hog Rider, Monk, Tesla, The Log, Wizard</v>
      </c>
      <c r="AH1676" s="7" t="str">
        <f aca="false">IF(AD1676=AF1676,AA1676,IF(AA1676="Win","Loss",IF(AA1676="Loss","Win","Draw")))</f>
        <v>Loss</v>
      </c>
      <c r="AI1676" s="7" t="s">
        <v>102</v>
      </c>
    </row>
    <row r="1677" customFormat="false" ht="15" hidden="false" customHeight="true" outlineLevel="0" collapsed="false">
      <c r="A1677" s="7" t="s">
        <v>4138</v>
      </c>
      <c r="B1677" s="7" t="n">
        <v>1</v>
      </c>
      <c r="C1677" s="7" t="s">
        <v>689</v>
      </c>
      <c r="D1677" s="7" t="s">
        <v>690</v>
      </c>
      <c r="E1677" s="7" t="s">
        <v>282</v>
      </c>
      <c r="F1677" s="7" t="s">
        <v>283</v>
      </c>
      <c r="G1677" s="7" t="s">
        <v>2944</v>
      </c>
      <c r="H1677" s="7" t="s">
        <v>81</v>
      </c>
      <c r="I1677" s="7" t="s">
        <v>82</v>
      </c>
      <c r="J1677" s="7" t="s">
        <v>128</v>
      </c>
      <c r="K1677" s="7" t="s">
        <v>144</v>
      </c>
      <c r="L1677" s="7" t="s">
        <v>166</v>
      </c>
      <c r="M1677" s="7" t="s">
        <v>94</v>
      </c>
      <c r="N1677" s="7" t="s">
        <v>97</v>
      </c>
      <c r="O1677" s="7" t="s">
        <v>93</v>
      </c>
      <c r="P1677" s="7" t="s">
        <v>167</v>
      </c>
      <c r="Q1677" s="7" t="s">
        <v>84</v>
      </c>
      <c r="R1677" s="7" t="s">
        <v>213</v>
      </c>
      <c r="S1677" s="7" t="s">
        <v>82</v>
      </c>
      <c r="T1677" s="7" t="s">
        <v>109</v>
      </c>
      <c r="U1677" s="7" t="s">
        <v>156</v>
      </c>
      <c r="V1677" s="7" t="s">
        <v>112</v>
      </c>
      <c r="W1677" s="7" t="s">
        <v>117</v>
      </c>
      <c r="X1677" s="7" t="s">
        <v>85</v>
      </c>
      <c r="Y1677" s="7" t="n">
        <v>0</v>
      </c>
      <c r="Z1677" s="7" t="n">
        <v>1</v>
      </c>
      <c r="AA1677" s="7" t="str">
        <f aca="false">IF(Y1677&gt;Z1677,"Win",IF(Y1677&lt;Z1677,"Loss","Draw"))</f>
        <v>Loss</v>
      </c>
      <c r="AB1677" s="7" t="s">
        <v>99</v>
      </c>
      <c r="AC1677" s="7" t="s">
        <v>99</v>
      </c>
      <c r="AD1677" s="7" t="s">
        <v>171</v>
      </c>
      <c r="AE1677" s="7" t="s">
        <v>663</v>
      </c>
      <c r="AF1677" s="7" t="str">
        <f aca="false">IF(AD1677&lt;AE1677,AD1677,AE1677)</f>
        <v>Archers, Arrows, Bowler, Giant, Giant Snowball, Graveyard, Minions, Ronin</v>
      </c>
      <c r="AG1677" s="7" t="str">
        <f aca="false">IF(AD1677&lt;AE1677,AE1677,AD1677)</f>
        <v>Archers, Electro Spirit, Fireball, Knight, Skeletons, Tesla, The Log, X-Bow</v>
      </c>
      <c r="AH1677" s="7" t="str">
        <f aca="false">IF(AD1677=AF1677,AA1677,IF(AA1677="Win","Loss",IF(AA1677="Loss","Win","Draw")))</f>
        <v>Win</v>
      </c>
      <c r="AI1677" s="7" t="s">
        <v>102</v>
      </c>
    </row>
    <row r="1678" customFormat="false" ht="15" hidden="false" customHeight="true" outlineLevel="0" collapsed="false">
      <c r="A1678" s="7" t="s">
        <v>4138</v>
      </c>
      <c r="B1678" s="7" t="n">
        <v>2</v>
      </c>
      <c r="C1678" s="7" t="s">
        <v>689</v>
      </c>
      <c r="D1678" s="7" t="s">
        <v>690</v>
      </c>
      <c r="E1678" s="7" t="s">
        <v>282</v>
      </c>
      <c r="F1678" s="7" t="s">
        <v>283</v>
      </c>
      <c r="G1678" s="7" t="s">
        <v>2945</v>
      </c>
      <c r="H1678" s="7" t="s">
        <v>216</v>
      </c>
      <c r="I1678" s="7" t="s">
        <v>107</v>
      </c>
      <c r="J1678" s="7" t="s">
        <v>141</v>
      </c>
      <c r="K1678" s="7" t="s">
        <v>84</v>
      </c>
      <c r="L1678" s="7" t="s">
        <v>83</v>
      </c>
      <c r="M1678" s="7" t="s">
        <v>87</v>
      </c>
      <c r="N1678" s="7" t="s">
        <v>88</v>
      </c>
      <c r="O1678" s="7" t="s">
        <v>111</v>
      </c>
      <c r="P1678" s="7" t="s">
        <v>113</v>
      </c>
      <c r="Q1678" s="7" t="s">
        <v>169</v>
      </c>
      <c r="R1678" s="7" t="s">
        <v>83</v>
      </c>
      <c r="S1678" s="7" t="s">
        <v>168</v>
      </c>
      <c r="T1678" s="7" t="s">
        <v>91</v>
      </c>
      <c r="U1678" s="7" t="s">
        <v>93</v>
      </c>
      <c r="V1678" s="7" t="s">
        <v>87</v>
      </c>
      <c r="W1678" s="7" t="s">
        <v>154</v>
      </c>
      <c r="X1678" s="7" t="s">
        <v>89</v>
      </c>
      <c r="Y1678" s="7" t="n">
        <v>1</v>
      </c>
      <c r="Z1678" s="7" t="n">
        <v>0</v>
      </c>
      <c r="AA1678" s="7" t="str">
        <f aca="false">IF(Y1678&gt;Z1678,"Win",IF(Y1678&lt;Z1678,"Loss","Draw"))</f>
        <v>Win</v>
      </c>
      <c r="AB1678" s="7" t="s">
        <v>99</v>
      </c>
      <c r="AC1678" s="7" t="s">
        <v>99</v>
      </c>
      <c r="AD1678" s="7" t="s">
        <v>2946</v>
      </c>
      <c r="AE1678" s="7" t="s">
        <v>527</v>
      </c>
      <c r="AF1678" s="7" t="str">
        <f aca="false">IF(AD1678&lt;AE1678,AD1678,AE1678)</f>
        <v>Baby Dragon, Barbarian Barrel, Berserker, Dark Prince, Electro Spirit, Goblin Hut, Lightning, Royal Hogs</v>
      </c>
      <c r="AG1678" s="7" t="str">
        <f aca="false">IF(AD1678&lt;AE1678,AE1678,AD1678)</f>
        <v>Berserker, Bomb Tower, Dark Prince, Fire Spirit, Giant Snowball, Goblin Drill, Magic Archer, Poison</v>
      </c>
      <c r="AH1678" s="7" t="str">
        <f aca="false">IF(AD1678=AF1678,AA1678,IF(AA1678="Win","Loss",IF(AA1678="Loss","Win","Draw")))</f>
        <v>Loss</v>
      </c>
      <c r="AI1678" s="7" t="s">
        <v>102</v>
      </c>
    </row>
    <row r="1679" customFormat="false" ht="15" hidden="false" customHeight="true" outlineLevel="0" collapsed="false">
      <c r="A1679" s="7" t="s">
        <v>4138</v>
      </c>
      <c r="B1679" s="7" t="n">
        <v>3</v>
      </c>
      <c r="C1679" s="7" t="s">
        <v>689</v>
      </c>
      <c r="D1679" s="7" t="s">
        <v>690</v>
      </c>
      <c r="E1679" s="7" t="s">
        <v>282</v>
      </c>
      <c r="F1679" s="7" t="s">
        <v>283</v>
      </c>
      <c r="G1679" s="7" t="s">
        <v>2947</v>
      </c>
      <c r="H1679" s="7" t="s">
        <v>81</v>
      </c>
      <c r="I1679" s="7" t="s">
        <v>168</v>
      </c>
      <c r="J1679" s="7" t="s">
        <v>181</v>
      </c>
      <c r="K1679" s="7" t="s">
        <v>293</v>
      </c>
      <c r="L1679" s="7" t="s">
        <v>154</v>
      </c>
      <c r="M1679" s="7" t="s">
        <v>89</v>
      </c>
      <c r="N1679" s="7" t="s">
        <v>110</v>
      </c>
      <c r="O1679" s="7" t="s">
        <v>143</v>
      </c>
      <c r="P1679" s="7" t="s">
        <v>91</v>
      </c>
      <c r="Q1679" s="7" t="s">
        <v>96</v>
      </c>
      <c r="R1679" s="7" t="s">
        <v>181</v>
      </c>
      <c r="S1679" s="7" t="s">
        <v>90</v>
      </c>
      <c r="T1679" s="7" t="s">
        <v>167</v>
      </c>
      <c r="U1679" s="7" t="s">
        <v>174</v>
      </c>
      <c r="V1679" s="7" t="s">
        <v>95</v>
      </c>
      <c r="W1679" s="7" t="s">
        <v>94</v>
      </c>
      <c r="X1679" s="7" t="s">
        <v>97</v>
      </c>
      <c r="Y1679" s="7" t="n">
        <v>0</v>
      </c>
      <c r="Z1679" s="7" t="n">
        <v>1</v>
      </c>
      <c r="AA1679" s="7" t="str">
        <f aca="false">IF(Y1679&gt;Z1679,"Win",IF(Y1679&lt;Z1679,"Loss","Draw"))</f>
        <v>Loss</v>
      </c>
      <c r="AB1679" s="7" t="s">
        <v>99</v>
      </c>
      <c r="AC1679" s="7" t="s">
        <v>99</v>
      </c>
      <c r="AD1679" s="7" t="s">
        <v>2949</v>
      </c>
      <c r="AE1679" s="7" t="s">
        <v>2948</v>
      </c>
      <c r="AF1679" s="7" t="str">
        <f aca="false">IF(AD1679&lt;AE1679,AD1679,AE1679)</f>
        <v>Barbarian Barrel, Furnace, Goblin Hut, Guards, Ice Spirit, Lightning, Monk, Royal Hogs</v>
      </c>
      <c r="AG1679" s="7" t="str">
        <f aca="false">IF(AD1679&lt;AE1679,AE1679,AD1679)</f>
        <v>Fireball, Fisherman, Heal Spirit, Hunter, Monk, Royal Giant, Skeletons, The Log</v>
      </c>
      <c r="AH1679" s="7" t="str">
        <f aca="false">IF(AD1679=AF1679,AA1679,IF(AA1679="Win","Loss",IF(AA1679="Loss","Win","Draw")))</f>
        <v>Loss</v>
      </c>
      <c r="AI1679" s="7" t="s">
        <v>102</v>
      </c>
    </row>
    <row r="1680" customFormat="false" ht="15" hidden="false" customHeight="true" outlineLevel="0" collapsed="false">
      <c r="A1680" s="5" t="s">
        <v>4139</v>
      </c>
      <c r="B1680" s="5" t="n">
        <v>1</v>
      </c>
      <c r="C1680" s="5" t="s">
        <v>689</v>
      </c>
      <c r="D1680" s="5" t="s">
        <v>690</v>
      </c>
      <c r="E1680" s="5" t="s">
        <v>876</v>
      </c>
      <c r="F1680" s="5" t="s">
        <v>877</v>
      </c>
      <c r="G1680" s="5" t="s">
        <v>3197</v>
      </c>
      <c r="H1680" s="5" t="s">
        <v>216</v>
      </c>
      <c r="I1680" s="5" t="s">
        <v>90</v>
      </c>
      <c r="J1680" s="5" t="s">
        <v>91</v>
      </c>
      <c r="K1680" s="5" t="s">
        <v>92</v>
      </c>
      <c r="L1680" s="5" t="s">
        <v>96</v>
      </c>
      <c r="M1680" s="5" t="s">
        <v>95</v>
      </c>
      <c r="N1680" s="5" t="s">
        <v>94</v>
      </c>
      <c r="O1680" s="5" t="s">
        <v>97</v>
      </c>
      <c r="P1680" s="5" t="s">
        <v>93</v>
      </c>
      <c r="Q1680" s="5" t="s">
        <v>287</v>
      </c>
      <c r="R1680" s="5" t="s">
        <v>149</v>
      </c>
      <c r="S1680" s="5" t="s">
        <v>135</v>
      </c>
      <c r="T1680" s="5" t="s">
        <v>148</v>
      </c>
      <c r="U1680" s="5" t="s">
        <v>146</v>
      </c>
      <c r="V1680" s="5" t="s">
        <v>87</v>
      </c>
      <c r="W1680" s="5" t="s">
        <v>94</v>
      </c>
      <c r="X1680" s="5" t="s">
        <v>147</v>
      </c>
      <c r="Y1680" s="5" t="n">
        <v>0</v>
      </c>
      <c r="Z1680" s="5" t="n">
        <v>1</v>
      </c>
      <c r="AA1680" s="5" t="str">
        <f aca="false">IF(Y1680&gt;Z1680,"Win",IF(Y1680&lt;Z1680,"Loss","Draw"))</f>
        <v>Loss</v>
      </c>
      <c r="AB1680" s="5" t="s">
        <v>98</v>
      </c>
      <c r="AC1680" s="5" t="s">
        <v>99</v>
      </c>
      <c r="AD1680" s="5" t="s">
        <v>101</v>
      </c>
      <c r="AE1680" s="5" t="s">
        <v>726</v>
      </c>
      <c r="AF1680" s="5" t="str">
        <f aca="false">IF(AD1680&lt;AE1680,AD1680,AE1680)</f>
        <v>Barbarian Barrel, Electro Spirit, Fireball, Fisherman, Hunter, Royal Ghost, Royal Giant, Skeletons</v>
      </c>
      <c r="AG1680" s="5" t="str">
        <f aca="false">IF(AD1680&lt;AE1680,AE1680,AD1680)</f>
        <v>Berserker, Fireball, Lava Hound, Skeleton Dragons, Spirit Empress, Tombstone, Valkyrie, Zap</v>
      </c>
      <c r="AH1680" s="5" t="str">
        <f aca="false">IF(AD1680=AF1680,AA1680,IF(AA1680="Win","Loss",IF(AA1680="Loss","Win","Draw")))</f>
        <v>Loss</v>
      </c>
      <c r="AI1680" s="5" t="s">
        <v>102</v>
      </c>
    </row>
    <row r="1681" customFormat="false" ht="15" hidden="false" customHeight="true" outlineLevel="0" collapsed="false">
      <c r="A1681" s="5" t="s">
        <v>4139</v>
      </c>
      <c r="B1681" s="5" t="n">
        <v>2</v>
      </c>
      <c r="C1681" s="5" t="s">
        <v>689</v>
      </c>
      <c r="D1681" s="5" t="s">
        <v>690</v>
      </c>
      <c r="E1681" s="5" t="s">
        <v>876</v>
      </c>
      <c r="F1681" s="5" t="s">
        <v>877</v>
      </c>
      <c r="G1681" s="5" t="s">
        <v>3198</v>
      </c>
      <c r="H1681" s="5" t="s">
        <v>408</v>
      </c>
      <c r="I1681" s="5" t="s">
        <v>140</v>
      </c>
      <c r="J1681" s="5" t="s">
        <v>141</v>
      </c>
      <c r="K1681" s="5" t="s">
        <v>225</v>
      </c>
      <c r="L1681" s="5" t="s">
        <v>226</v>
      </c>
      <c r="M1681" s="5" t="s">
        <v>87</v>
      </c>
      <c r="N1681" s="5" t="s">
        <v>111</v>
      </c>
      <c r="O1681" s="5" t="s">
        <v>120</v>
      </c>
      <c r="P1681" s="5" t="s">
        <v>113</v>
      </c>
      <c r="Q1681" s="5" t="s">
        <v>225</v>
      </c>
      <c r="R1681" s="5" t="s">
        <v>141</v>
      </c>
      <c r="S1681" s="5" t="s">
        <v>140</v>
      </c>
      <c r="T1681" s="5" t="s">
        <v>97</v>
      </c>
      <c r="U1681" s="5" t="s">
        <v>111</v>
      </c>
      <c r="V1681" s="5" t="s">
        <v>226</v>
      </c>
      <c r="W1681" s="5" t="s">
        <v>113</v>
      </c>
      <c r="X1681" s="5" t="s">
        <v>120</v>
      </c>
      <c r="Y1681" s="5" t="n">
        <v>0</v>
      </c>
      <c r="Z1681" s="5" t="n">
        <v>1</v>
      </c>
      <c r="AA1681" s="5" t="str">
        <f aca="false">IF(Y1681&gt;Z1681,"Win",IF(Y1681&lt;Z1681,"Loss","Draw"))</f>
        <v>Loss</v>
      </c>
      <c r="AB1681" s="5" t="s">
        <v>98</v>
      </c>
      <c r="AC1681" s="5" t="s">
        <v>99</v>
      </c>
      <c r="AD1681" s="5" t="s">
        <v>228</v>
      </c>
      <c r="AE1681" s="5" t="s">
        <v>997</v>
      </c>
      <c r="AF1681" s="5" t="str">
        <f aca="false">IF(AD1681&lt;AE1681,AD1681,AE1681)</f>
        <v>Bats, Berserker, Bomb Tower, Fire Spirit, Magic Archer, Miner, Royal Delivery, Wall Breakers</v>
      </c>
      <c r="AG1681" s="5" t="str">
        <f aca="false">IF(AD1681&lt;AE1681,AE1681,AD1681)</f>
        <v>Bats, Bomb Tower, Fire Spirit, Magic Archer, Miner, Royal Delivery, Skeletons, Wall Breakers</v>
      </c>
      <c r="AH1681" s="5" t="str">
        <f aca="false">IF(AD1681=AF1681,AA1681,IF(AA1681="Win","Loss",IF(AA1681="Loss","Win","Draw")))</f>
        <v>Loss</v>
      </c>
      <c r="AI1681" s="5" t="s">
        <v>102</v>
      </c>
    </row>
    <row r="1682" customFormat="false" ht="15" hidden="false" customHeight="true" outlineLevel="0" collapsed="false">
      <c r="A1682" s="5" t="s">
        <v>4139</v>
      </c>
      <c r="B1682" s="5" t="n">
        <v>3</v>
      </c>
      <c r="C1682" s="5" t="s">
        <v>689</v>
      </c>
      <c r="D1682" s="5" t="s">
        <v>690</v>
      </c>
      <c r="E1682" s="5" t="s">
        <v>876</v>
      </c>
      <c r="F1682" s="5" t="s">
        <v>877</v>
      </c>
      <c r="G1682" s="5" t="s">
        <v>3199</v>
      </c>
      <c r="H1682" s="5" t="s">
        <v>216</v>
      </c>
      <c r="I1682" s="5" t="s">
        <v>82</v>
      </c>
      <c r="J1682" s="5" t="s">
        <v>83</v>
      </c>
      <c r="K1682" s="5" t="s">
        <v>84</v>
      </c>
      <c r="L1682" s="5" t="s">
        <v>85</v>
      </c>
      <c r="M1682" s="5" t="s">
        <v>86</v>
      </c>
      <c r="N1682" s="5" t="s">
        <v>88</v>
      </c>
      <c r="O1682" s="5" t="s">
        <v>89</v>
      </c>
      <c r="P1682" s="5" t="s">
        <v>143</v>
      </c>
      <c r="Q1682" s="5" t="s">
        <v>239</v>
      </c>
      <c r="R1682" s="5" t="s">
        <v>199</v>
      </c>
      <c r="S1682" s="5" t="s">
        <v>169</v>
      </c>
      <c r="T1682" s="5" t="s">
        <v>412</v>
      </c>
      <c r="U1682" s="5" t="s">
        <v>202</v>
      </c>
      <c r="V1682" s="5" t="s">
        <v>92</v>
      </c>
      <c r="W1682" s="5" t="s">
        <v>227</v>
      </c>
      <c r="X1682" s="5" t="s">
        <v>112</v>
      </c>
      <c r="Y1682" s="5" t="n">
        <v>0</v>
      </c>
      <c r="Z1682" s="5" t="n">
        <v>1</v>
      </c>
      <c r="AA1682" s="5" t="str">
        <f aca="false">IF(Y1682&gt;Z1682,"Win",IF(Y1682&lt;Z1682,"Loss","Draw"))</f>
        <v>Loss</v>
      </c>
      <c r="AB1682" s="5" t="s">
        <v>98</v>
      </c>
      <c r="AC1682" s="5" t="s">
        <v>99</v>
      </c>
      <c r="AD1682" s="5" t="s">
        <v>627</v>
      </c>
      <c r="AE1682" s="5" t="s">
        <v>1184</v>
      </c>
      <c r="AF1682" s="5" t="str">
        <f aca="false">IF(AD1682&lt;AE1682,AD1682,AE1682)</f>
        <v>Archers, Dark Prince, Giant Snowball, Goblin Demolisher, Goblin Hut, Graveyard, Ice Spirit, Poison</v>
      </c>
      <c r="AG1682" s="5" t="str">
        <f aca="false">IF(AD1682&lt;AE1682,AE1682,AD1682)</f>
        <v>Arrows, Baby Dragon, Battle Ram, Golden Knight, Mother Witch, P.E.K.K.A, Royal Ghost, Zappies</v>
      </c>
      <c r="AH1682" s="5" t="str">
        <f aca="false">IF(AD1682=AF1682,AA1682,IF(AA1682="Win","Loss",IF(AA1682="Loss","Win","Draw")))</f>
        <v>Loss</v>
      </c>
      <c r="AI1682" s="5" t="s">
        <v>102</v>
      </c>
    </row>
    <row r="1683" customFormat="false" ht="15" hidden="false" customHeight="true" outlineLevel="0" collapsed="false">
      <c r="A1683" s="7" t="s">
        <v>4140</v>
      </c>
      <c r="B1683" s="7" t="n">
        <v>1</v>
      </c>
      <c r="C1683" s="7" t="s">
        <v>689</v>
      </c>
      <c r="D1683" s="7" t="s">
        <v>690</v>
      </c>
      <c r="E1683" s="7" t="s">
        <v>876</v>
      </c>
      <c r="F1683" s="7" t="s">
        <v>877</v>
      </c>
      <c r="G1683" s="7" t="s">
        <v>3201</v>
      </c>
      <c r="H1683" s="7" t="s">
        <v>216</v>
      </c>
      <c r="I1683" s="7" t="s">
        <v>116</v>
      </c>
      <c r="J1683" s="7" t="s">
        <v>153</v>
      </c>
      <c r="K1683" s="7" t="s">
        <v>92</v>
      </c>
      <c r="L1683" s="7" t="s">
        <v>119</v>
      </c>
      <c r="M1683" s="7" t="s">
        <v>154</v>
      </c>
      <c r="N1683" s="7" t="s">
        <v>117</v>
      </c>
      <c r="O1683" s="7" t="s">
        <v>97</v>
      </c>
      <c r="P1683" s="7" t="s">
        <v>91</v>
      </c>
      <c r="Q1683" s="7" t="s">
        <v>82</v>
      </c>
      <c r="R1683" s="7" t="s">
        <v>213</v>
      </c>
      <c r="S1683" s="7" t="s">
        <v>84</v>
      </c>
      <c r="T1683" s="7" t="s">
        <v>156</v>
      </c>
      <c r="U1683" s="7" t="s">
        <v>117</v>
      </c>
      <c r="V1683" s="7" t="s">
        <v>109</v>
      </c>
      <c r="W1683" s="7" t="s">
        <v>112</v>
      </c>
      <c r="X1683" s="7" t="s">
        <v>85</v>
      </c>
      <c r="Y1683" s="7" t="n">
        <v>0</v>
      </c>
      <c r="Z1683" s="7" t="n">
        <v>1</v>
      </c>
      <c r="AA1683" s="7" t="str">
        <f aca="false">IF(Y1683&gt;Z1683,"Win",IF(Y1683&lt;Z1683,"Loss","Draw"))</f>
        <v>Loss</v>
      </c>
      <c r="AB1683" s="7" t="s">
        <v>99</v>
      </c>
      <c r="AC1683" s="7" t="s">
        <v>99</v>
      </c>
      <c r="AD1683" s="7" t="s">
        <v>160</v>
      </c>
      <c r="AE1683" s="7" t="s">
        <v>663</v>
      </c>
      <c r="AF1683" s="7" t="str">
        <f aca="false">IF(AD1683&lt;AE1683,AD1683,AE1683)</f>
        <v>Archers, Arrows, Bowler, Giant, Giant Snowball, Graveyard, Minions, Ronin</v>
      </c>
      <c r="AG1683" s="7" t="str">
        <f aca="false">IF(AD1683&lt;AE1683,AE1683,AD1683)</f>
        <v>Barbarian Barrel, Cannon Cart, Goblinstein, Lightning, Minions, Mortar, Royal Ghost, Skeletons</v>
      </c>
      <c r="AH1683" s="7" t="str">
        <f aca="false">IF(AD1683=AF1683,AA1683,IF(AA1683="Win","Loss",IF(AA1683="Loss","Win","Draw")))</f>
        <v>Win</v>
      </c>
      <c r="AI1683" s="7" t="s">
        <v>102</v>
      </c>
    </row>
    <row r="1684" customFormat="false" ht="15" hidden="false" customHeight="true" outlineLevel="0" collapsed="false">
      <c r="A1684" s="7" t="s">
        <v>4140</v>
      </c>
      <c r="B1684" s="7" t="n">
        <v>2</v>
      </c>
      <c r="C1684" s="7" t="s">
        <v>689</v>
      </c>
      <c r="D1684" s="7" t="s">
        <v>690</v>
      </c>
      <c r="E1684" s="7" t="s">
        <v>876</v>
      </c>
      <c r="F1684" s="7" t="s">
        <v>877</v>
      </c>
      <c r="G1684" s="7" t="s">
        <v>3202</v>
      </c>
      <c r="H1684" s="7" t="s">
        <v>408</v>
      </c>
      <c r="I1684" s="7" t="s">
        <v>107</v>
      </c>
      <c r="J1684" s="7" t="s">
        <v>141</v>
      </c>
      <c r="K1684" s="7" t="s">
        <v>84</v>
      </c>
      <c r="L1684" s="7" t="s">
        <v>87</v>
      </c>
      <c r="M1684" s="7" t="s">
        <v>88</v>
      </c>
      <c r="N1684" s="7" t="s">
        <v>111</v>
      </c>
      <c r="O1684" s="7" t="s">
        <v>120</v>
      </c>
      <c r="P1684" s="7" t="s">
        <v>144</v>
      </c>
      <c r="Q1684" s="7" t="s">
        <v>239</v>
      </c>
      <c r="R1684" s="7" t="s">
        <v>180</v>
      </c>
      <c r="S1684" s="7" t="s">
        <v>92</v>
      </c>
      <c r="T1684" s="7" t="s">
        <v>327</v>
      </c>
      <c r="U1684" s="7" t="s">
        <v>202</v>
      </c>
      <c r="V1684" s="7" t="s">
        <v>227</v>
      </c>
      <c r="W1684" s="7" t="s">
        <v>91</v>
      </c>
      <c r="X1684" s="7" t="s">
        <v>257</v>
      </c>
      <c r="Y1684" s="7" t="n">
        <v>0</v>
      </c>
      <c r="Z1684" s="7" t="n">
        <v>1</v>
      </c>
      <c r="AA1684" s="7" t="str">
        <f aca="false">IF(Y1684&gt;Z1684,"Win",IF(Y1684&lt;Z1684,"Loss","Draw"))</f>
        <v>Loss</v>
      </c>
      <c r="AB1684" s="7" t="s">
        <v>99</v>
      </c>
      <c r="AC1684" s="7" t="s">
        <v>99</v>
      </c>
      <c r="AD1684" s="7" t="s">
        <v>3203</v>
      </c>
      <c r="AE1684" s="7" t="s">
        <v>614</v>
      </c>
      <c r="AF1684" s="7" t="str">
        <f aca="false">IF(AD1684&lt;AE1684,AD1684,AE1684)</f>
        <v>Barbarian Barrel, Battle Ram, Giant Skeleton, Mother Witch, Royal Ghost, Vines, Wizard, Zappies</v>
      </c>
      <c r="AG1684" s="7" t="str">
        <f aca="false">IF(AD1684&lt;AE1684,AE1684,AD1684)</f>
        <v>Berserker, Fire Spirit, Giant Snowball, Goblin Drill, Magic Archer, Poison, Royal Delivery, Tesla</v>
      </c>
      <c r="AH1684" s="7" t="str">
        <f aca="false">IF(AD1684=AF1684,AA1684,IF(AA1684="Win","Loss",IF(AA1684="Loss","Win","Draw")))</f>
        <v>Win</v>
      </c>
      <c r="AI1684" s="7" t="s">
        <v>102</v>
      </c>
    </row>
    <row r="1685" customFormat="false" ht="15" hidden="false" customHeight="true" outlineLevel="0" collapsed="false">
      <c r="A1685" s="7" t="s">
        <v>4140</v>
      </c>
      <c r="B1685" s="7" t="n">
        <v>3</v>
      </c>
      <c r="C1685" s="7" t="s">
        <v>689</v>
      </c>
      <c r="D1685" s="7" t="s">
        <v>690</v>
      </c>
      <c r="E1685" s="7" t="s">
        <v>876</v>
      </c>
      <c r="F1685" s="7" t="s">
        <v>877</v>
      </c>
      <c r="G1685" s="7" t="s">
        <v>3204</v>
      </c>
      <c r="H1685" s="7" t="s">
        <v>216</v>
      </c>
      <c r="I1685" s="7" t="s">
        <v>90</v>
      </c>
      <c r="J1685" s="7" t="s">
        <v>149</v>
      </c>
      <c r="K1685" s="7" t="s">
        <v>181</v>
      </c>
      <c r="L1685" s="7" t="s">
        <v>227</v>
      </c>
      <c r="M1685" s="7" t="s">
        <v>95</v>
      </c>
      <c r="N1685" s="7" t="s">
        <v>94</v>
      </c>
      <c r="O1685" s="7" t="s">
        <v>146</v>
      </c>
      <c r="P1685" s="7" t="s">
        <v>167</v>
      </c>
      <c r="Q1685" s="7" t="s">
        <v>170</v>
      </c>
      <c r="R1685" s="7" t="s">
        <v>232</v>
      </c>
      <c r="S1685" s="7" t="s">
        <v>271</v>
      </c>
      <c r="T1685" s="7" t="s">
        <v>93</v>
      </c>
      <c r="U1685" s="7" t="s">
        <v>97</v>
      </c>
      <c r="V1685" s="7" t="s">
        <v>183</v>
      </c>
      <c r="W1685" s="7" t="s">
        <v>167</v>
      </c>
      <c r="X1685" s="7" t="s">
        <v>182</v>
      </c>
      <c r="Y1685" s="7" t="n">
        <v>3</v>
      </c>
      <c r="Z1685" s="7" t="n">
        <v>0</v>
      </c>
      <c r="AA1685" s="7" t="str">
        <f aca="false">IF(Y1685&gt;Z1685,"Win",IF(Y1685&lt;Z1685,"Loss","Draw"))</f>
        <v>Win</v>
      </c>
      <c r="AB1685" s="7" t="s">
        <v>99</v>
      </c>
      <c r="AC1685" s="7" t="s">
        <v>99</v>
      </c>
      <c r="AD1685" s="7" t="s">
        <v>229</v>
      </c>
      <c r="AE1685" s="7" t="s">
        <v>1281</v>
      </c>
      <c r="AF1685" s="7" t="str">
        <f aca="false">IF(AD1685&lt;AE1685,AD1685,AE1685)</f>
        <v>Cannon, Earthquake, Electro Spirit, Firecracker, Hog Rider, Mighty Miner, Skeletons, The Log</v>
      </c>
      <c r="AG1685" s="7" t="str">
        <f aca="false">IF(AD1685&lt;AE1685,AE1685,AD1685)</f>
        <v>Fireball, Fisherman, Monk, Mother Witch, Royal Giant, Skeleton Dragons, The Log, Tombstone</v>
      </c>
      <c r="AH1685" s="7" t="str">
        <f aca="false">IF(AD1685=AF1685,AA1685,IF(AA1685="Win","Loss",IF(AA1685="Loss","Win","Draw")))</f>
        <v>Loss</v>
      </c>
      <c r="AI1685" s="7" t="s">
        <v>102</v>
      </c>
    </row>
    <row r="1686" customFormat="false" ht="15" hidden="false" customHeight="true" outlineLevel="0" collapsed="false">
      <c r="A1686" s="7" t="s">
        <v>4141</v>
      </c>
      <c r="B1686" s="7" t="n">
        <v>1</v>
      </c>
      <c r="C1686" s="7" t="s">
        <v>689</v>
      </c>
      <c r="D1686" s="7" t="s">
        <v>690</v>
      </c>
      <c r="E1686" s="7" t="s">
        <v>876</v>
      </c>
      <c r="F1686" s="7" t="s">
        <v>877</v>
      </c>
      <c r="G1686" s="7" t="s">
        <v>3206</v>
      </c>
      <c r="H1686" s="7" t="s">
        <v>408</v>
      </c>
      <c r="I1686" s="7" t="s">
        <v>287</v>
      </c>
      <c r="J1686" s="7" t="s">
        <v>149</v>
      </c>
      <c r="K1686" s="7" t="s">
        <v>135</v>
      </c>
      <c r="L1686" s="7" t="s">
        <v>148</v>
      </c>
      <c r="M1686" s="7" t="s">
        <v>147</v>
      </c>
      <c r="N1686" s="7" t="s">
        <v>87</v>
      </c>
      <c r="O1686" s="7" t="s">
        <v>94</v>
      </c>
      <c r="P1686" s="7" t="s">
        <v>146</v>
      </c>
      <c r="Q1686" s="7" t="s">
        <v>195</v>
      </c>
      <c r="R1686" s="7" t="s">
        <v>199</v>
      </c>
      <c r="S1686" s="7" t="s">
        <v>375</v>
      </c>
      <c r="T1686" s="7" t="s">
        <v>213</v>
      </c>
      <c r="U1686" s="7" t="s">
        <v>202</v>
      </c>
      <c r="V1686" s="7" t="s">
        <v>420</v>
      </c>
      <c r="W1686" s="7" t="s">
        <v>85</v>
      </c>
      <c r="X1686" s="7" t="s">
        <v>336</v>
      </c>
      <c r="Y1686" s="7" t="n">
        <v>0</v>
      </c>
      <c r="Z1686" s="7" t="n">
        <v>1</v>
      </c>
      <c r="AA1686" s="7" t="str">
        <f aca="false">IF(Y1686&gt;Z1686,"Win",IF(Y1686&lt;Z1686,"Loss","Draw"))</f>
        <v>Loss</v>
      </c>
      <c r="AB1686" s="7" t="s">
        <v>99</v>
      </c>
      <c r="AC1686" s="7" t="s">
        <v>99</v>
      </c>
      <c r="AD1686" s="7" t="s">
        <v>726</v>
      </c>
      <c r="AE1686" s="7" t="s">
        <v>422</v>
      </c>
      <c r="AF1686" s="7" t="str">
        <f aca="false">IF(AD1686&lt;AE1686,AD1686,AE1686)</f>
        <v>Berserker, Fireball, Lava Hound, Skeleton Dragons, Spirit Empress, Tombstone, Valkyrie, Zap</v>
      </c>
      <c r="AG1686" s="7" t="str">
        <f aca="false">IF(AD1686&lt;AE1686,AE1686,AD1686)</f>
        <v>Bowler, Executioner, Freeze, Golden Knight, Graveyard, Inferno Dragon, Tornado, Zappies</v>
      </c>
      <c r="AH1686" s="7" t="str">
        <f aca="false">IF(AD1686=AF1686,AA1686,IF(AA1686="Win","Loss",IF(AA1686="Loss","Win","Draw")))</f>
        <v>Loss</v>
      </c>
      <c r="AI1686" s="7" t="s">
        <v>102</v>
      </c>
    </row>
    <row r="1687" customFormat="false" ht="15" hidden="false" customHeight="true" outlineLevel="0" collapsed="false">
      <c r="A1687" s="7" t="s">
        <v>4141</v>
      </c>
      <c r="B1687" s="7" t="n">
        <v>2</v>
      </c>
      <c r="C1687" s="7" t="s">
        <v>689</v>
      </c>
      <c r="D1687" s="7" t="s">
        <v>690</v>
      </c>
      <c r="E1687" s="7" t="s">
        <v>876</v>
      </c>
      <c r="F1687" s="7" t="s">
        <v>877</v>
      </c>
      <c r="G1687" s="7" t="s">
        <v>3207</v>
      </c>
      <c r="H1687" s="7" t="s">
        <v>408</v>
      </c>
      <c r="I1687" s="7" t="s">
        <v>82</v>
      </c>
      <c r="J1687" s="7" t="s">
        <v>83</v>
      </c>
      <c r="K1687" s="7" t="s">
        <v>144</v>
      </c>
      <c r="L1687" s="7" t="s">
        <v>85</v>
      </c>
      <c r="M1687" s="7" t="s">
        <v>88</v>
      </c>
      <c r="N1687" s="7" t="s">
        <v>97</v>
      </c>
      <c r="O1687" s="7" t="s">
        <v>143</v>
      </c>
      <c r="P1687" s="7" t="s">
        <v>91</v>
      </c>
      <c r="Q1687" s="7" t="s">
        <v>169</v>
      </c>
      <c r="R1687" s="7" t="s">
        <v>83</v>
      </c>
      <c r="S1687" s="7" t="s">
        <v>168</v>
      </c>
      <c r="T1687" s="7" t="s">
        <v>97</v>
      </c>
      <c r="U1687" s="7" t="s">
        <v>93</v>
      </c>
      <c r="V1687" s="7" t="s">
        <v>170</v>
      </c>
      <c r="W1687" s="7" t="s">
        <v>154</v>
      </c>
      <c r="X1687" s="7" t="s">
        <v>167</v>
      </c>
      <c r="Y1687" s="7" t="n">
        <v>1</v>
      </c>
      <c r="Z1687" s="7" t="n">
        <v>0</v>
      </c>
      <c r="AA1687" s="7" t="str">
        <f aca="false">IF(Y1687&gt;Z1687,"Win",IF(Y1687&lt;Z1687,"Loss","Draw"))</f>
        <v>Win</v>
      </c>
      <c r="AB1687" s="7" t="s">
        <v>99</v>
      </c>
      <c r="AC1687" s="7" t="s">
        <v>99</v>
      </c>
      <c r="AD1687" s="7" t="s">
        <v>397</v>
      </c>
      <c r="AE1687" s="7" t="s">
        <v>172</v>
      </c>
      <c r="AF1687" s="7" t="str">
        <f aca="false">IF(AD1687&lt;AE1687,AD1687,AE1687)</f>
        <v>Archers, Barbarian Barrel, Dark Prince, Graveyard, Ice Spirit, Poison, Skeletons, Tesla</v>
      </c>
      <c r="AG1687" s="7" t="str">
        <f aca="false">IF(AD1687&lt;AE1687,AE1687,AD1687)</f>
        <v>Baby Dragon, Cannon, Dark Prince, Electro Spirit, Lightning, Royal Hogs, Skeletons, The Log</v>
      </c>
      <c r="AH1687" s="7" t="str">
        <f aca="false">IF(AD1687=AF1687,AA1687,IF(AA1687="Win","Loss",IF(AA1687="Loss","Win","Draw")))</f>
        <v>Win</v>
      </c>
      <c r="AI1687" s="7" t="s">
        <v>102</v>
      </c>
    </row>
    <row r="1688" customFormat="false" ht="15" hidden="false" customHeight="true" outlineLevel="0" collapsed="false">
      <c r="A1688" s="7" t="s">
        <v>4141</v>
      </c>
      <c r="B1688" s="7" t="n">
        <v>3</v>
      </c>
      <c r="C1688" s="7" t="s">
        <v>689</v>
      </c>
      <c r="D1688" s="7" t="s">
        <v>690</v>
      </c>
      <c r="E1688" s="7" t="s">
        <v>876</v>
      </c>
      <c r="F1688" s="7" t="s">
        <v>877</v>
      </c>
      <c r="G1688" s="7" t="s">
        <v>3208</v>
      </c>
      <c r="H1688" s="7" t="s">
        <v>408</v>
      </c>
      <c r="I1688" s="7" t="s">
        <v>168</v>
      </c>
      <c r="J1688" s="7" t="s">
        <v>115</v>
      </c>
      <c r="K1688" s="7" t="s">
        <v>293</v>
      </c>
      <c r="L1688" s="7" t="s">
        <v>109</v>
      </c>
      <c r="M1688" s="7" t="s">
        <v>154</v>
      </c>
      <c r="N1688" s="7" t="s">
        <v>89</v>
      </c>
      <c r="O1688" s="7" t="s">
        <v>93</v>
      </c>
      <c r="P1688" s="7" t="s">
        <v>167</v>
      </c>
      <c r="Q1688" s="7" t="s">
        <v>140</v>
      </c>
      <c r="R1688" s="7" t="s">
        <v>141</v>
      </c>
      <c r="S1688" s="7" t="s">
        <v>142</v>
      </c>
      <c r="T1688" s="7" t="s">
        <v>143</v>
      </c>
      <c r="U1688" s="7" t="s">
        <v>111</v>
      </c>
      <c r="V1688" s="7" t="s">
        <v>109</v>
      </c>
      <c r="W1688" s="7" t="s">
        <v>113</v>
      </c>
      <c r="X1688" s="7" t="s">
        <v>120</v>
      </c>
      <c r="Y1688" s="7" t="n">
        <v>1</v>
      </c>
      <c r="Z1688" s="7" t="n">
        <v>0</v>
      </c>
      <c r="AA1688" s="7" t="str">
        <f aca="false">IF(Y1688&gt;Z1688,"Win",IF(Y1688&lt;Z1688,"Loss","Draw"))</f>
        <v>Win</v>
      </c>
      <c r="AB1688" s="7" t="s">
        <v>99</v>
      </c>
      <c r="AC1688" s="7" t="s">
        <v>99</v>
      </c>
      <c r="AD1688" s="7" t="s">
        <v>3209</v>
      </c>
      <c r="AE1688" s="7" t="s">
        <v>741</v>
      </c>
      <c r="AF1688" s="7" t="str">
        <f aca="false">IF(AD1688&lt;AE1688,AD1688,AE1688)</f>
        <v>Bomb Tower, Fire Spirit, Goblin Barrel, Ice Spirit, Magic Archer, Ronin, Royal Delivery, Wall Breakers</v>
      </c>
      <c r="AG1688" s="7" t="str">
        <f aca="false">IF(AD1688&lt;AE1688,AE1688,AD1688)</f>
        <v>Electro Spirit, Furnace, Goblin Hut, Goblins, Lightning, Ronin, Royal Hogs, The Log</v>
      </c>
      <c r="AH1688" s="7" t="str">
        <f aca="false">IF(AD1688=AF1688,AA1688,IF(AA1688="Win","Loss",IF(AA1688="Loss","Win","Draw")))</f>
        <v>Loss</v>
      </c>
      <c r="AI1688" s="7" t="s">
        <v>102</v>
      </c>
    </row>
    <row r="1689" customFormat="false" ht="15" hidden="false" customHeight="true" outlineLevel="0" collapsed="false">
      <c r="A1689" s="7" t="s">
        <v>4142</v>
      </c>
      <c r="B1689" s="7" t="n">
        <v>1</v>
      </c>
      <c r="C1689" s="7" t="s">
        <v>689</v>
      </c>
      <c r="D1689" s="7" t="s">
        <v>690</v>
      </c>
      <c r="E1689" s="7" t="s">
        <v>876</v>
      </c>
      <c r="F1689" s="7" t="s">
        <v>877</v>
      </c>
      <c r="G1689" s="7" t="s">
        <v>3211</v>
      </c>
      <c r="H1689" s="7" t="s">
        <v>408</v>
      </c>
      <c r="I1689" s="7" t="s">
        <v>239</v>
      </c>
      <c r="J1689" s="7" t="s">
        <v>199</v>
      </c>
      <c r="K1689" s="7" t="s">
        <v>210</v>
      </c>
      <c r="L1689" s="7" t="s">
        <v>227</v>
      </c>
      <c r="M1689" s="7" t="s">
        <v>109</v>
      </c>
      <c r="N1689" s="7" t="s">
        <v>240</v>
      </c>
      <c r="O1689" s="7" t="s">
        <v>202</v>
      </c>
      <c r="P1689" s="7" t="s">
        <v>112</v>
      </c>
      <c r="Q1689" s="7" t="s">
        <v>200</v>
      </c>
      <c r="R1689" s="7" t="s">
        <v>199</v>
      </c>
      <c r="S1689" s="7" t="s">
        <v>169</v>
      </c>
      <c r="T1689" s="7" t="s">
        <v>136</v>
      </c>
      <c r="U1689" s="7" t="s">
        <v>191</v>
      </c>
      <c r="V1689" s="7" t="s">
        <v>154</v>
      </c>
      <c r="W1689" s="7" t="s">
        <v>336</v>
      </c>
      <c r="X1689" s="7" t="s">
        <v>91</v>
      </c>
      <c r="Y1689" s="7" t="n">
        <v>1</v>
      </c>
      <c r="Z1689" s="7" t="n">
        <v>0</v>
      </c>
      <c r="AA1689" s="7" t="str">
        <f aca="false">IF(Y1689&gt;Z1689,"Win",IF(Y1689&lt;Z1689,"Loss","Draw"))</f>
        <v>Win</v>
      </c>
      <c r="AB1689" s="7" t="s">
        <v>99</v>
      </c>
      <c r="AC1689" s="7" t="s">
        <v>99</v>
      </c>
      <c r="AD1689" s="7" t="s">
        <v>242</v>
      </c>
      <c r="AE1689" s="7" t="s">
        <v>778</v>
      </c>
      <c r="AF1689" s="7" t="str">
        <f aca="false">IF(AD1689&lt;AE1689,AD1689,AE1689)</f>
        <v>Arrows, Bandit, Battle Ram, Golden Knight, Mega Knight, Mother Witch, Ronin, Zappies</v>
      </c>
      <c r="AG1689" s="7" t="str">
        <f aca="false">IF(AD1689&lt;AE1689,AE1689,AD1689)</f>
        <v>Baby Dragon, Barbarian Barrel, Goblin Cage, Golden Knight, Golem, Ice Wizard, Lightning, Tornado</v>
      </c>
      <c r="AH1689" s="7" t="str">
        <f aca="false">IF(AD1689=AF1689,AA1689,IF(AA1689="Win","Loss",IF(AA1689="Loss","Win","Draw")))</f>
        <v>Win</v>
      </c>
      <c r="AI1689" s="7" t="s">
        <v>102</v>
      </c>
    </row>
    <row r="1690" customFormat="false" ht="15" hidden="false" customHeight="true" outlineLevel="0" collapsed="false">
      <c r="A1690" s="7" t="s">
        <v>4142</v>
      </c>
      <c r="B1690" s="7" t="n">
        <v>2</v>
      </c>
      <c r="C1690" s="7" t="s">
        <v>689</v>
      </c>
      <c r="D1690" s="7" t="s">
        <v>690</v>
      </c>
      <c r="E1690" s="7" t="s">
        <v>876</v>
      </c>
      <c r="F1690" s="7" t="s">
        <v>877</v>
      </c>
      <c r="G1690" s="7" t="s">
        <v>3212</v>
      </c>
      <c r="H1690" s="7" t="s">
        <v>408</v>
      </c>
      <c r="I1690" s="7" t="s">
        <v>140</v>
      </c>
      <c r="J1690" s="7" t="s">
        <v>141</v>
      </c>
      <c r="K1690" s="7" t="s">
        <v>142</v>
      </c>
      <c r="L1690" s="7" t="s">
        <v>87</v>
      </c>
      <c r="M1690" s="7" t="s">
        <v>111</v>
      </c>
      <c r="N1690" s="7" t="s">
        <v>143</v>
      </c>
      <c r="O1690" s="7" t="s">
        <v>120</v>
      </c>
      <c r="P1690" s="7" t="s">
        <v>144</v>
      </c>
      <c r="Q1690" s="7" t="s">
        <v>82</v>
      </c>
      <c r="R1690" s="7" t="s">
        <v>83</v>
      </c>
      <c r="S1690" s="7" t="s">
        <v>84</v>
      </c>
      <c r="T1690" s="7" t="s">
        <v>143</v>
      </c>
      <c r="U1690" s="7" t="s">
        <v>86</v>
      </c>
      <c r="V1690" s="7" t="s">
        <v>89</v>
      </c>
      <c r="W1690" s="7" t="s">
        <v>88</v>
      </c>
      <c r="X1690" s="7" t="s">
        <v>85</v>
      </c>
      <c r="Y1690" s="7" t="n">
        <v>1</v>
      </c>
      <c r="Z1690" s="7" t="n">
        <v>0</v>
      </c>
      <c r="AA1690" s="7" t="str">
        <f aca="false">IF(Y1690&gt;Z1690,"Win",IF(Y1690&lt;Z1690,"Loss","Draw"))</f>
        <v>Win</v>
      </c>
      <c r="AB1690" s="7" t="s">
        <v>99</v>
      </c>
      <c r="AC1690" s="7" t="s">
        <v>99</v>
      </c>
      <c r="AD1690" s="7" t="s">
        <v>150</v>
      </c>
      <c r="AE1690" s="7" t="s">
        <v>627</v>
      </c>
      <c r="AF1690" s="7" t="str">
        <f aca="false">IF(AD1690&lt;AE1690,AD1690,AE1690)</f>
        <v>Archers, Dark Prince, Giant Snowball, Goblin Demolisher, Goblin Hut, Graveyard, Ice Spirit, Poison</v>
      </c>
      <c r="AG1690" s="7" t="str">
        <f aca="false">IF(AD1690&lt;AE1690,AE1690,AD1690)</f>
        <v>Berserker, Fire Spirit, Goblin Barrel, Ice Spirit, Magic Archer, Royal Delivery, Tesla, Wall Breakers</v>
      </c>
      <c r="AH1690" s="7" t="str">
        <f aca="false">IF(AD1690=AF1690,AA1690,IF(AA1690="Win","Loss",IF(AA1690="Loss","Win","Draw")))</f>
        <v>Loss</v>
      </c>
      <c r="AI1690" s="7" t="s">
        <v>102</v>
      </c>
    </row>
    <row r="1691" customFormat="false" ht="15" hidden="false" customHeight="true" outlineLevel="0" collapsed="false">
      <c r="A1691" s="7" t="s">
        <v>4142</v>
      </c>
      <c r="B1691" s="7" t="n">
        <v>3</v>
      </c>
      <c r="C1691" s="7" t="s">
        <v>689</v>
      </c>
      <c r="D1691" s="7" t="s">
        <v>690</v>
      </c>
      <c r="E1691" s="7" t="s">
        <v>876</v>
      </c>
      <c r="F1691" s="7" t="s">
        <v>877</v>
      </c>
      <c r="G1691" s="7" t="s">
        <v>3213</v>
      </c>
      <c r="H1691" s="7" t="s">
        <v>408</v>
      </c>
      <c r="I1691" s="7" t="s">
        <v>180</v>
      </c>
      <c r="J1691" s="7" t="s">
        <v>181</v>
      </c>
      <c r="K1691" s="7" t="s">
        <v>170</v>
      </c>
      <c r="L1691" s="7" t="s">
        <v>182</v>
      </c>
      <c r="M1691" s="7" t="s">
        <v>94</v>
      </c>
      <c r="N1691" s="7" t="s">
        <v>110</v>
      </c>
      <c r="O1691" s="7" t="s">
        <v>93</v>
      </c>
      <c r="P1691" s="7" t="s">
        <v>167</v>
      </c>
      <c r="Q1691" s="7" t="s">
        <v>168</v>
      </c>
      <c r="R1691" s="7" t="s">
        <v>141</v>
      </c>
      <c r="S1691" s="7" t="s">
        <v>144</v>
      </c>
      <c r="T1691" s="7" t="s">
        <v>97</v>
      </c>
      <c r="U1691" s="7" t="s">
        <v>93</v>
      </c>
      <c r="V1691" s="7" t="s">
        <v>109</v>
      </c>
      <c r="W1691" s="7" t="s">
        <v>94</v>
      </c>
      <c r="X1691" s="7" t="s">
        <v>167</v>
      </c>
      <c r="Y1691" s="7" t="n">
        <v>1</v>
      </c>
      <c r="Z1691" s="7" t="n">
        <v>0</v>
      </c>
      <c r="AA1691" s="7" t="str">
        <f aca="false">IF(Y1691&gt;Z1691,"Win",IF(Y1691&lt;Z1691,"Loss","Draw"))</f>
        <v>Win</v>
      </c>
      <c r="AB1691" s="7" t="s">
        <v>99</v>
      </c>
      <c r="AC1691" s="7" t="s">
        <v>99</v>
      </c>
      <c r="AD1691" s="7" t="s">
        <v>3214</v>
      </c>
      <c r="AE1691" s="7" t="s">
        <v>2154</v>
      </c>
      <c r="AF1691" s="7" t="str">
        <f aca="false">IF(AD1691&lt;AE1691,AD1691,AE1691)</f>
        <v>Cannon, Electro Spirit, Fireball, Guards, Hog Rider, Monk, The Log, Wizard</v>
      </c>
      <c r="AG1691" s="7" t="str">
        <f aca="false">IF(AD1691&lt;AE1691,AE1691,AD1691)</f>
        <v>Electro Spirit, Fireball, Magic Archer, Ronin, Royal Hogs, Skeletons, Tesla, The Log</v>
      </c>
      <c r="AH1691" s="7" t="str">
        <f aca="false">IF(AD1691=AF1691,AA1691,IF(AA1691="Win","Loss",IF(AA1691="Loss","Win","Draw")))</f>
        <v>Win</v>
      </c>
      <c r="AI1691" s="7" t="s">
        <v>102</v>
      </c>
    </row>
    <row r="1692" customFormat="false" ht="15" hidden="false" customHeight="true" outlineLevel="0" collapsed="false">
      <c r="A1692" s="7" t="s">
        <v>4143</v>
      </c>
      <c r="B1692" s="7" t="n">
        <v>1</v>
      </c>
      <c r="C1692" s="7" t="s">
        <v>689</v>
      </c>
      <c r="D1692" s="7" t="s">
        <v>690</v>
      </c>
      <c r="E1692" s="7" t="s">
        <v>876</v>
      </c>
      <c r="F1692" s="7" t="s">
        <v>877</v>
      </c>
      <c r="G1692" s="7" t="s">
        <v>3216</v>
      </c>
      <c r="H1692" s="7" t="s">
        <v>408</v>
      </c>
      <c r="I1692" s="7" t="s">
        <v>82</v>
      </c>
      <c r="J1692" s="7" t="s">
        <v>213</v>
      </c>
      <c r="K1692" s="7" t="s">
        <v>84</v>
      </c>
      <c r="L1692" s="7" t="s">
        <v>85</v>
      </c>
      <c r="M1692" s="7" t="s">
        <v>156</v>
      </c>
      <c r="N1692" s="7" t="s">
        <v>109</v>
      </c>
      <c r="O1692" s="7" t="s">
        <v>117</v>
      </c>
      <c r="P1692" s="7" t="s">
        <v>112</v>
      </c>
      <c r="Q1692" s="7" t="s">
        <v>132</v>
      </c>
      <c r="R1692" s="7" t="s">
        <v>91</v>
      </c>
      <c r="S1692" s="7" t="s">
        <v>200</v>
      </c>
      <c r="T1692" s="7" t="s">
        <v>90</v>
      </c>
      <c r="U1692" s="7" t="s">
        <v>365</v>
      </c>
      <c r="V1692" s="7" t="s">
        <v>154</v>
      </c>
      <c r="W1692" s="7" t="s">
        <v>93</v>
      </c>
      <c r="X1692" s="7" t="s">
        <v>174</v>
      </c>
      <c r="Y1692" s="7" t="n">
        <v>0</v>
      </c>
      <c r="Z1692" s="7" t="n">
        <v>1</v>
      </c>
      <c r="AA1692" s="7" t="str">
        <f aca="false">IF(Y1692&gt;Z1692,"Win",IF(Y1692&lt;Z1692,"Loss","Draw"))</f>
        <v>Loss</v>
      </c>
      <c r="AB1692" s="7" t="s">
        <v>99</v>
      </c>
      <c r="AC1692" s="7" t="s">
        <v>99</v>
      </c>
      <c r="AD1692" s="7" t="s">
        <v>663</v>
      </c>
      <c r="AE1692" s="7" t="s">
        <v>715</v>
      </c>
      <c r="AF1692" s="7" t="str">
        <f aca="false">IF(AD1692&lt;AE1692,AD1692,AE1692)</f>
        <v>Archers, Arrows, Bowler, Giant, Giant Snowball, Graveyard, Minions, Ronin</v>
      </c>
      <c r="AG1692" s="7" t="str">
        <f aca="false">IF(AD1692&lt;AE1692,AE1692,AD1692)</f>
        <v>Barbarian Barrel, Electro Spirit, Goblin Cage, Heal Spirit, Lightning, Lumberjack, Phoenix, Royal Giant</v>
      </c>
      <c r="AH1692" s="7" t="str">
        <f aca="false">IF(AD1692=AF1692,AA1692,IF(AA1692="Win","Loss",IF(AA1692="Loss","Win","Draw")))</f>
        <v>Loss</v>
      </c>
      <c r="AI1692" s="7" t="s">
        <v>102</v>
      </c>
    </row>
    <row r="1693" customFormat="false" ht="15" hidden="false" customHeight="true" outlineLevel="0" collapsed="false">
      <c r="A1693" s="7" t="s">
        <v>4143</v>
      </c>
      <c r="B1693" s="7" t="n">
        <v>2</v>
      </c>
      <c r="C1693" s="7" t="s">
        <v>689</v>
      </c>
      <c r="D1693" s="7" t="s">
        <v>690</v>
      </c>
      <c r="E1693" s="7" t="s">
        <v>876</v>
      </c>
      <c r="F1693" s="7" t="s">
        <v>877</v>
      </c>
      <c r="G1693" s="7" t="s">
        <v>3217</v>
      </c>
      <c r="H1693" s="7" t="s">
        <v>408</v>
      </c>
      <c r="I1693" s="7" t="s">
        <v>90</v>
      </c>
      <c r="J1693" s="7" t="s">
        <v>181</v>
      </c>
      <c r="K1693" s="7" t="s">
        <v>92</v>
      </c>
      <c r="L1693" s="7" t="s">
        <v>96</v>
      </c>
      <c r="M1693" s="7" t="s">
        <v>95</v>
      </c>
      <c r="N1693" s="7" t="s">
        <v>94</v>
      </c>
      <c r="O1693" s="7" t="s">
        <v>93</v>
      </c>
      <c r="P1693" s="7" t="s">
        <v>167</v>
      </c>
      <c r="Q1693" s="7" t="s">
        <v>209</v>
      </c>
      <c r="R1693" s="7" t="s">
        <v>115</v>
      </c>
      <c r="S1693" s="7" t="s">
        <v>84</v>
      </c>
      <c r="T1693" s="7" t="s">
        <v>130</v>
      </c>
      <c r="U1693" s="7" t="s">
        <v>109</v>
      </c>
      <c r="V1693" s="7" t="s">
        <v>170</v>
      </c>
      <c r="W1693" s="7" t="s">
        <v>88</v>
      </c>
      <c r="X1693" s="7" t="s">
        <v>85</v>
      </c>
      <c r="Y1693" s="7" t="n">
        <v>0</v>
      </c>
      <c r="Z1693" s="7" t="n">
        <v>1</v>
      </c>
      <c r="AA1693" s="7" t="str">
        <f aca="false">IF(Y1693&gt;Z1693,"Win",IF(Y1693&lt;Z1693,"Loss","Draw"))</f>
        <v>Loss</v>
      </c>
      <c r="AB1693" s="7" t="s">
        <v>99</v>
      </c>
      <c r="AC1693" s="7" t="s">
        <v>99</v>
      </c>
      <c r="AD1693" s="7" t="s">
        <v>955</v>
      </c>
      <c r="AE1693" s="7" t="s">
        <v>1857</v>
      </c>
      <c r="AF1693" s="7" t="str">
        <f aca="false">IF(AD1693&lt;AE1693,AD1693,AE1693)</f>
        <v>Bomber, Cannon, Giant Snowball, Goblins, Graveyard, Musketeer, Poison, Ronin</v>
      </c>
      <c r="AG1693" s="7" t="str">
        <f aca="false">IF(AD1693&lt;AE1693,AE1693,AD1693)</f>
        <v>Electro Spirit, Fireball, Fisherman, Hunter, Monk, Royal Ghost, Royal Giant, The Log</v>
      </c>
      <c r="AH1693" s="7" t="str">
        <f aca="false">IF(AD1693=AF1693,AA1693,IF(AA1693="Win","Loss",IF(AA1693="Loss","Win","Draw")))</f>
        <v>Win</v>
      </c>
      <c r="AI1693" s="7" t="s">
        <v>102</v>
      </c>
    </row>
    <row r="1694" customFormat="false" ht="15" hidden="false" customHeight="true" outlineLevel="0" collapsed="false">
      <c r="A1694" s="7" t="s">
        <v>4143</v>
      </c>
      <c r="B1694" s="7" t="n">
        <v>3</v>
      </c>
      <c r="C1694" s="7" t="s">
        <v>689</v>
      </c>
      <c r="D1694" s="7" t="s">
        <v>690</v>
      </c>
      <c r="E1694" s="7" t="s">
        <v>876</v>
      </c>
      <c r="F1694" s="7" t="s">
        <v>877</v>
      </c>
      <c r="G1694" s="7" t="s">
        <v>3218</v>
      </c>
      <c r="H1694" s="7" t="s">
        <v>408</v>
      </c>
      <c r="I1694" s="7" t="s">
        <v>210</v>
      </c>
      <c r="J1694" s="7" t="s">
        <v>145</v>
      </c>
      <c r="K1694" s="7" t="s">
        <v>375</v>
      </c>
      <c r="L1694" s="7" t="s">
        <v>226</v>
      </c>
      <c r="M1694" s="7" t="s">
        <v>87</v>
      </c>
      <c r="N1694" s="7" t="s">
        <v>336</v>
      </c>
      <c r="O1694" s="7" t="s">
        <v>135</v>
      </c>
      <c r="P1694" s="7" t="s">
        <v>113</v>
      </c>
      <c r="Q1694" s="7" t="s">
        <v>140</v>
      </c>
      <c r="R1694" s="7" t="s">
        <v>141</v>
      </c>
      <c r="S1694" s="7" t="s">
        <v>142</v>
      </c>
      <c r="T1694" s="7" t="s">
        <v>143</v>
      </c>
      <c r="U1694" s="7" t="s">
        <v>111</v>
      </c>
      <c r="V1694" s="7" t="s">
        <v>87</v>
      </c>
      <c r="W1694" s="7" t="s">
        <v>113</v>
      </c>
      <c r="X1694" s="7" t="s">
        <v>120</v>
      </c>
      <c r="Y1694" s="7" t="n">
        <v>2</v>
      </c>
      <c r="Z1694" s="7" t="n">
        <v>1</v>
      </c>
      <c r="AA1694" s="7" t="str">
        <f aca="false">IF(Y1694&gt;Z1694,"Win",IF(Y1694&lt;Z1694,"Loss","Draw"))</f>
        <v>Win</v>
      </c>
      <c r="AB1694" s="7" t="s">
        <v>99</v>
      </c>
      <c r="AC1694" s="7" t="s">
        <v>99</v>
      </c>
      <c r="AD1694" s="7" t="s">
        <v>569</v>
      </c>
      <c r="AE1694" s="7" t="s">
        <v>351</v>
      </c>
      <c r="AF1694" s="7" t="str">
        <f aca="false">IF(AD1694&lt;AE1694,AD1694,AE1694)</f>
        <v>Balloon, Berserker, Bomb Tower, Executioner, Mega Knight, Miner, Tornado, Zap</v>
      </c>
      <c r="AG1694" s="7" t="str">
        <f aca="false">IF(AD1694&lt;AE1694,AE1694,AD1694)</f>
        <v>Berserker, Bomb Tower, Fire Spirit, Goblin Barrel, Ice Spirit, Magic Archer, Royal Delivery, Wall Breakers</v>
      </c>
      <c r="AH1694" s="7" t="str">
        <f aca="false">IF(AD1694=AF1694,AA1694,IF(AA1694="Win","Loss",IF(AA1694="Loss","Win","Draw")))</f>
        <v>Win</v>
      </c>
      <c r="AI1694" s="7" t="s">
        <v>102</v>
      </c>
    </row>
    <row r="1695" customFormat="false" ht="15" hidden="false" customHeight="true" outlineLevel="0" collapsed="false">
      <c r="A1695" s="7" t="s">
        <v>4144</v>
      </c>
      <c r="B1695" s="7" t="n">
        <v>1</v>
      </c>
      <c r="C1695" s="7" t="s">
        <v>689</v>
      </c>
      <c r="D1695" s="7" t="s">
        <v>690</v>
      </c>
      <c r="E1695" s="7" t="s">
        <v>876</v>
      </c>
      <c r="F1695" s="7" t="s">
        <v>877</v>
      </c>
      <c r="G1695" s="7" t="s">
        <v>3220</v>
      </c>
      <c r="H1695" s="7" t="s">
        <v>408</v>
      </c>
      <c r="I1695" s="7" t="s">
        <v>168</v>
      </c>
      <c r="J1695" s="7" t="s">
        <v>232</v>
      </c>
      <c r="K1695" s="7" t="s">
        <v>169</v>
      </c>
      <c r="L1695" s="7" t="s">
        <v>154</v>
      </c>
      <c r="M1695" s="7" t="s">
        <v>97</v>
      </c>
      <c r="N1695" s="7" t="s">
        <v>93</v>
      </c>
      <c r="O1695" s="7" t="s">
        <v>167</v>
      </c>
      <c r="P1695" s="7" t="s">
        <v>170</v>
      </c>
      <c r="Q1695" s="7" t="s">
        <v>90</v>
      </c>
      <c r="R1695" s="7" t="s">
        <v>181</v>
      </c>
      <c r="S1695" s="7" t="s">
        <v>96</v>
      </c>
      <c r="T1695" s="7" t="s">
        <v>95</v>
      </c>
      <c r="U1695" s="7" t="s">
        <v>94</v>
      </c>
      <c r="V1695" s="7" t="s">
        <v>97</v>
      </c>
      <c r="W1695" s="7" t="s">
        <v>93</v>
      </c>
      <c r="X1695" s="7" t="s">
        <v>91</v>
      </c>
      <c r="Y1695" s="7" t="n">
        <v>1</v>
      </c>
      <c r="Z1695" s="7" t="n">
        <v>0</v>
      </c>
      <c r="AA1695" s="7" t="str">
        <f aca="false">IF(Y1695&gt;Z1695,"Win",IF(Y1695&lt;Z1695,"Loss","Draw"))</f>
        <v>Win</v>
      </c>
      <c r="AB1695" s="7" t="s">
        <v>99</v>
      </c>
      <c r="AC1695" s="7" t="s">
        <v>99</v>
      </c>
      <c r="AD1695" s="7" t="s">
        <v>418</v>
      </c>
      <c r="AE1695" s="7" t="s">
        <v>765</v>
      </c>
      <c r="AF1695" s="7" t="str">
        <f aca="false">IF(AD1695&lt;AE1695,AD1695,AE1695)</f>
        <v>Baby Dragon, Cannon, Electro Spirit, Lightning, Mighty Miner, Royal Hogs, Skeletons, The Log</v>
      </c>
      <c r="AG1695" s="7" t="str">
        <f aca="false">IF(AD1695&lt;AE1695,AE1695,AD1695)</f>
        <v>Barbarian Barrel, Electro Spirit, Fireball, Fisherman, Hunter, Monk, Royal Giant, Skeletons</v>
      </c>
      <c r="AH1695" s="7" t="str">
        <f aca="false">IF(AD1695=AF1695,AA1695,IF(AA1695="Win","Loss",IF(AA1695="Loss","Win","Draw")))</f>
        <v>Win</v>
      </c>
      <c r="AI1695" s="7" t="s">
        <v>102</v>
      </c>
    </row>
    <row r="1696" customFormat="false" ht="15" hidden="false" customHeight="true" outlineLevel="0" collapsed="false">
      <c r="A1696" s="7" t="s">
        <v>4144</v>
      </c>
      <c r="B1696" s="7" t="n">
        <v>2</v>
      </c>
      <c r="C1696" s="7" t="s">
        <v>689</v>
      </c>
      <c r="D1696" s="7" t="s">
        <v>690</v>
      </c>
      <c r="E1696" s="7" t="s">
        <v>876</v>
      </c>
      <c r="F1696" s="7" t="s">
        <v>877</v>
      </c>
      <c r="G1696" s="7" t="s">
        <v>3221</v>
      </c>
      <c r="H1696" s="7" t="s">
        <v>408</v>
      </c>
      <c r="I1696" s="7" t="s">
        <v>239</v>
      </c>
      <c r="J1696" s="7" t="s">
        <v>199</v>
      </c>
      <c r="K1696" s="7" t="s">
        <v>210</v>
      </c>
      <c r="L1696" s="7" t="s">
        <v>227</v>
      </c>
      <c r="M1696" s="7" t="s">
        <v>109</v>
      </c>
      <c r="N1696" s="7" t="s">
        <v>240</v>
      </c>
      <c r="O1696" s="7" t="s">
        <v>202</v>
      </c>
      <c r="P1696" s="7" t="s">
        <v>112</v>
      </c>
      <c r="Q1696" s="7" t="s">
        <v>375</v>
      </c>
      <c r="R1696" s="7" t="s">
        <v>145</v>
      </c>
      <c r="S1696" s="7" t="s">
        <v>210</v>
      </c>
      <c r="T1696" s="7" t="s">
        <v>226</v>
      </c>
      <c r="U1696" s="7" t="s">
        <v>202</v>
      </c>
      <c r="V1696" s="7" t="s">
        <v>113</v>
      </c>
      <c r="W1696" s="7" t="s">
        <v>135</v>
      </c>
      <c r="X1696" s="7" t="s">
        <v>336</v>
      </c>
      <c r="Y1696" s="7" t="n">
        <v>0</v>
      </c>
      <c r="Z1696" s="7" t="n">
        <v>1</v>
      </c>
      <c r="AA1696" s="7" t="str">
        <f aca="false">IF(Y1696&gt;Z1696,"Win",IF(Y1696&lt;Z1696,"Loss","Draw"))</f>
        <v>Loss</v>
      </c>
      <c r="AB1696" s="7" t="s">
        <v>99</v>
      </c>
      <c r="AC1696" s="7" t="s">
        <v>99</v>
      </c>
      <c r="AD1696" s="7" t="s">
        <v>242</v>
      </c>
      <c r="AE1696" s="7" t="s">
        <v>3222</v>
      </c>
      <c r="AF1696" s="7" t="str">
        <f aca="false">IF(AD1696&lt;AE1696,AD1696,AE1696)</f>
        <v>Arrows, Bandit, Battle Ram, Golden Knight, Mega Knight, Mother Witch, Ronin, Zappies</v>
      </c>
      <c r="AG1696" s="7" t="str">
        <f aca="false">IF(AD1696&lt;AE1696,AE1696,AD1696)</f>
        <v>Balloon, Bomb Tower, Executioner, Mega Knight, Miner, Tornado, Zap, Zappies</v>
      </c>
      <c r="AH1696" s="7" t="str">
        <f aca="false">IF(AD1696=AF1696,AA1696,IF(AA1696="Win","Loss",IF(AA1696="Loss","Win","Draw")))</f>
        <v>Loss</v>
      </c>
      <c r="AI1696" s="7" t="s">
        <v>102</v>
      </c>
    </row>
    <row r="1697" customFormat="false" ht="15" hidden="false" customHeight="true" outlineLevel="0" collapsed="false">
      <c r="A1697" s="7" t="s">
        <v>4144</v>
      </c>
      <c r="B1697" s="7" t="n">
        <v>3</v>
      </c>
      <c r="C1697" s="7" t="s">
        <v>689</v>
      </c>
      <c r="D1697" s="7" t="s">
        <v>690</v>
      </c>
      <c r="E1697" s="7" t="s">
        <v>876</v>
      </c>
      <c r="F1697" s="7" t="s">
        <v>877</v>
      </c>
      <c r="G1697" s="7" t="s">
        <v>3223</v>
      </c>
      <c r="H1697" s="7" t="s">
        <v>408</v>
      </c>
      <c r="I1697" s="7" t="s">
        <v>107</v>
      </c>
      <c r="J1697" s="7" t="s">
        <v>141</v>
      </c>
      <c r="K1697" s="7" t="s">
        <v>84</v>
      </c>
      <c r="L1697" s="7" t="s">
        <v>83</v>
      </c>
      <c r="M1697" s="7" t="s">
        <v>87</v>
      </c>
      <c r="N1697" s="7" t="s">
        <v>88</v>
      </c>
      <c r="O1697" s="7" t="s">
        <v>111</v>
      </c>
      <c r="P1697" s="7" t="s">
        <v>144</v>
      </c>
      <c r="Q1697" s="7" t="s">
        <v>107</v>
      </c>
      <c r="R1697" s="7" t="s">
        <v>141</v>
      </c>
      <c r="S1697" s="7" t="s">
        <v>84</v>
      </c>
      <c r="T1697" s="7" t="s">
        <v>143</v>
      </c>
      <c r="U1697" s="7" t="s">
        <v>87</v>
      </c>
      <c r="V1697" s="7" t="s">
        <v>109</v>
      </c>
      <c r="W1697" s="7" t="s">
        <v>144</v>
      </c>
      <c r="X1697" s="7" t="s">
        <v>88</v>
      </c>
      <c r="Y1697" s="7" t="n">
        <v>1</v>
      </c>
      <c r="Z1697" s="7" t="n">
        <v>0</v>
      </c>
      <c r="AA1697" s="7" t="str">
        <f aca="false">IF(Y1697&gt;Z1697,"Win",IF(Y1697&lt;Z1697,"Loss","Draw"))</f>
        <v>Win</v>
      </c>
      <c r="AB1697" s="7" t="s">
        <v>99</v>
      </c>
      <c r="AC1697" s="7" t="s">
        <v>99</v>
      </c>
      <c r="AD1697" s="7" t="s">
        <v>1442</v>
      </c>
      <c r="AE1697" s="7" t="s">
        <v>2220</v>
      </c>
      <c r="AF1697" s="7" t="str">
        <f aca="false">IF(AD1697&lt;AE1697,AD1697,AE1697)</f>
        <v>Berserker, Dark Prince, Fire Spirit, Giant Snowball, Goblin Drill, Magic Archer, Poison, Tesla</v>
      </c>
      <c r="AG1697" s="7" t="str">
        <f aca="false">IF(AD1697&lt;AE1697,AE1697,AD1697)</f>
        <v>Berserker, Giant Snowball, Goblin Drill, Ice Spirit, Magic Archer, Poison, Ronin, Tesla</v>
      </c>
      <c r="AH1697" s="7" t="str">
        <f aca="false">IF(AD1697=AF1697,AA1697,IF(AA1697="Win","Loss",IF(AA1697="Loss","Win","Draw")))</f>
        <v>Win</v>
      </c>
      <c r="AI1697" s="7" t="s">
        <v>102</v>
      </c>
    </row>
    <row r="1698" customFormat="false" ht="15" hidden="false" customHeight="true" outlineLevel="0" collapsed="false">
      <c r="A1698" s="5" t="s">
        <v>4145</v>
      </c>
      <c r="B1698" s="5" t="n">
        <v>1</v>
      </c>
      <c r="C1698" s="5" t="s">
        <v>689</v>
      </c>
      <c r="D1698" s="5" t="s">
        <v>690</v>
      </c>
      <c r="E1698" s="5" t="s">
        <v>4146</v>
      </c>
      <c r="F1698" s="5" t="s">
        <v>4147</v>
      </c>
      <c r="G1698" s="5" t="s">
        <v>2822</v>
      </c>
      <c r="H1698" s="5" t="s">
        <v>216</v>
      </c>
      <c r="I1698" s="5" t="s">
        <v>239</v>
      </c>
      <c r="J1698" s="5" t="s">
        <v>199</v>
      </c>
      <c r="K1698" s="5" t="s">
        <v>210</v>
      </c>
      <c r="L1698" s="5" t="s">
        <v>227</v>
      </c>
      <c r="M1698" s="5" t="s">
        <v>109</v>
      </c>
      <c r="N1698" s="5" t="s">
        <v>240</v>
      </c>
      <c r="O1698" s="5" t="s">
        <v>202</v>
      </c>
      <c r="P1698" s="5" t="s">
        <v>112</v>
      </c>
      <c r="Q1698" s="5" t="s">
        <v>168</v>
      </c>
      <c r="R1698" s="5" t="s">
        <v>232</v>
      </c>
      <c r="S1698" s="5" t="s">
        <v>169</v>
      </c>
      <c r="T1698" s="5" t="s">
        <v>154</v>
      </c>
      <c r="U1698" s="5" t="s">
        <v>97</v>
      </c>
      <c r="V1698" s="5" t="s">
        <v>93</v>
      </c>
      <c r="W1698" s="5" t="s">
        <v>167</v>
      </c>
      <c r="X1698" s="5" t="s">
        <v>170</v>
      </c>
      <c r="Y1698" s="5" t="n">
        <v>1</v>
      </c>
      <c r="Z1698" s="5" t="n">
        <v>0</v>
      </c>
      <c r="AA1698" s="5" t="str">
        <f aca="false">IF(Y1698&gt;Z1698,"Win",IF(Y1698&lt;Z1698,"Loss","Draw"))</f>
        <v>Win</v>
      </c>
      <c r="AB1698" s="5" t="s">
        <v>98</v>
      </c>
      <c r="AC1698" s="5" t="s">
        <v>99</v>
      </c>
      <c r="AD1698" s="5" t="s">
        <v>242</v>
      </c>
      <c r="AE1698" s="5" t="s">
        <v>418</v>
      </c>
      <c r="AF1698" s="5" t="str">
        <f aca="false">IF(AD1698&lt;AE1698,AD1698,AE1698)</f>
        <v>Arrows, Bandit, Battle Ram, Golden Knight, Mega Knight, Mother Witch, Ronin, Zappies</v>
      </c>
      <c r="AG1698" s="5" t="str">
        <f aca="false">IF(AD1698&lt;AE1698,AE1698,AD1698)</f>
        <v>Baby Dragon, Cannon, Electro Spirit, Lightning, Mighty Miner, Royal Hogs, Skeletons, The Log</v>
      </c>
      <c r="AH1698" s="5" t="str">
        <f aca="false">IF(AD1698=AF1698,AA1698,IF(AA1698="Win","Loss",IF(AA1698="Loss","Win","Draw")))</f>
        <v>Win</v>
      </c>
      <c r="AI1698" s="5" t="s">
        <v>123</v>
      </c>
    </row>
    <row r="1699" customFormat="false" ht="15" hidden="false" customHeight="true" outlineLevel="0" collapsed="false">
      <c r="A1699" s="5" t="s">
        <v>4145</v>
      </c>
      <c r="B1699" s="5" t="n">
        <v>2</v>
      </c>
      <c r="C1699" s="5" t="s">
        <v>689</v>
      </c>
      <c r="D1699" s="5" t="s">
        <v>690</v>
      </c>
      <c r="E1699" s="5" t="s">
        <v>4146</v>
      </c>
      <c r="F1699" s="5" t="s">
        <v>4147</v>
      </c>
      <c r="G1699" s="5" t="s">
        <v>4148</v>
      </c>
      <c r="H1699" s="5" t="s">
        <v>216</v>
      </c>
      <c r="I1699" s="5" t="s">
        <v>140</v>
      </c>
      <c r="J1699" s="5" t="s">
        <v>141</v>
      </c>
      <c r="K1699" s="5" t="s">
        <v>142</v>
      </c>
      <c r="L1699" s="5" t="s">
        <v>87</v>
      </c>
      <c r="M1699" s="5" t="s">
        <v>111</v>
      </c>
      <c r="N1699" s="5" t="s">
        <v>143</v>
      </c>
      <c r="O1699" s="5" t="s">
        <v>120</v>
      </c>
      <c r="P1699" s="5" t="s">
        <v>144</v>
      </c>
      <c r="Q1699" s="5" t="s">
        <v>140</v>
      </c>
      <c r="R1699" s="5" t="s">
        <v>141</v>
      </c>
      <c r="S1699" s="5" t="s">
        <v>142</v>
      </c>
      <c r="T1699" s="5" t="s">
        <v>109</v>
      </c>
      <c r="U1699" s="5" t="s">
        <v>115</v>
      </c>
      <c r="V1699" s="5" t="s">
        <v>143</v>
      </c>
      <c r="W1699" s="5" t="s">
        <v>120</v>
      </c>
      <c r="X1699" s="5" t="s">
        <v>144</v>
      </c>
      <c r="Y1699" s="5" t="n">
        <v>1</v>
      </c>
      <c r="Z1699" s="5" t="n">
        <v>0</v>
      </c>
      <c r="AA1699" s="5" t="str">
        <f aca="false">IF(Y1699&gt;Z1699,"Win",IF(Y1699&lt;Z1699,"Loss","Draw"))</f>
        <v>Win</v>
      </c>
      <c r="AB1699" s="5" t="s">
        <v>98</v>
      </c>
      <c r="AC1699" s="5" t="s">
        <v>99</v>
      </c>
      <c r="AD1699" s="5" t="s">
        <v>150</v>
      </c>
      <c r="AE1699" s="5" t="s">
        <v>4149</v>
      </c>
      <c r="AF1699" s="5" t="str">
        <f aca="false">IF(AD1699&lt;AE1699,AD1699,AE1699)</f>
        <v>Berserker, Fire Spirit, Goblin Barrel, Ice Spirit, Magic Archer, Royal Delivery, Tesla, Wall Breakers</v>
      </c>
      <c r="AG1699" s="5" t="str">
        <f aca="false">IF(AD1699&lt;AE1699,AE1699,AD1699)</f>
        <v>Goblin Barrel, Goblins, Ice Spirit, Magic Archer, Ronin, Royal Delivery, Tesla, Wall Breakers</v>
      </c>
      <c r="AH1699" s="5" t="str">
        <f aca="false">IF(AD1699=AF1699,AA1699,IF(AA1699="Win","Loss",IF(AA1699="Loss","Win","Draw")))</f>
        <v>Win</v>
      </c>
      <c r="AI1699" s="5" t="s">
        <v>123</v>
      </c>
    </row>
    <row r="1700" customFormat="false" ht="16.5" hidden="false" customHeight="true" outlineLevel="0" collapsed="false">
      <c r="A1700" s="5" t="s">
        <v>4150</v>
      </c>
      <c r="B1700" s="5" t="n">
        <v>1</v>
      </c>
      <c r="C1700" s="5" t="s">
        <v>689</v>
      </c>
      <c r="D1700" s="5" t="s">
        <v>690</v>
      </c>
      <c r="E1700" s="5" t="s">
        <v>4151</v>
      </c>
      <c r="F1700" s="5" t="s">
        <v>4152</v>
      </c>
      <c r="G1700" s="5" t="s">
        <v>3932</v>
      </c>
      <c r="H1700" s="5" t="s">
        <v>81</v>
      </c>
      <c r="I1700" s="5" t="s">
        <v>168</v>
      </c>
      <c r="J1700" s="5" t="s">
        <v>83</v>
      </c>
      <c r="K1700" s="5" t="s">
        <v>82</v>
      </c>
      <c r="L1700" s="5" t="s">
        <v>154</v>
      </c>
      <c r="M1700" s="5" t="s">
        <v>97</v>
      </c>
      <c r="N1700" s="5" t="s">
        <v>93</v>
      </c>
      <c r="O1700" s="5" t="s">
        <v>167</v>
      </c>
      <c r="P1700" s="5" t="s">
        <v>144</v>
      </c>
      <c r="Q1700" s="5" t="s">
        <v>84</v>
      </c>
      <c r="R1700" s="5" t="s">
        <v>83</v>
      </c>
      <c r="S1700" s="5" t="s">
        <v>142</v>
      </c>
      <c r="T1700" s="5" t="s">
        <v>240</v>
      </c>
      <c r="U1700" s="5" t="s">
        <v>176</v>
      </c>
      <c r="V1700" s="5" t="s">
        <v>109</v>
      </c>
      <c r="W1700" s="5" t="s">
        <v>118</v>
      </c>
      <c r="X1700" s="5" t="s">
        <v>119</v>
      </c>
      <c r="Y1700" s="5" t="n">
        <v>0</v>
      </c>
      <c r="Z1700" s="5" t="n">
        <v>1</v>
      </c>
      <c r="AA1700" s="5" t="str">
        <f aca="false">IF(Y1700&gt;Z1700,"Win",IF(Y1700&lt;Z1700,"Loss","Draw"))</f>
        <v>Loss</v>
      </c>
      <c r="AB1700" s="5" t="s">
        <v>98</v>
      </c>
      <c r="AC1700" s="5" t="s">
        <v>99</v>
      </c>
      <c r="AD1700" s="5" t="s">
        <v>1959</v>
      </c>
      <c r="AE1700" s="5" t="s">
        <v>1907</v>
      </c>
      <c r="AF1700" s="5" t="str">
        <f aca="false">IF(AD1700&lt;AE1700,AD1700,AE1700)</f>
        <v>Archers, Dark Prince, Electro Spirit, Lightning, Royal Hogs, Skeletons, Tesla, The Log</v>
      </c>
      <c r="AG1700" s="5" t="str">
        <f aca="false">IF(AD1700&lt;AE1700,AE1700,AD1700)</f>
        <v>Bandit, Cannon Cart, Dark Prince, Dart Goblin, Giant Snowball, Goblin Barrel, Rascals, Ronin</v>
      </c>
      <c r="AH1700" s="5" t="str">
        <f aca="false">IF(AD1700=AF1700,AA1700,IF(AA1700="Win","Loss",IF(AA1700="Loss","Win","Draw")))</f>
        <v>Loss</v>
      </c>
      <c r="AI1700" s="5" t="s">
        <v>123</v>
      </c>
    </row>
    <row r="1701" customFormat="false" ht="16.5" hidden="false" customHeight="true" outlineLevel="0" collapsed="false">
      <c r="A1701" s="5" t="s">
        <v>4150</v>
      </c>
      <c r="B1701" s="5" t="n">
        <v>2</v>
      </c>
      <c r="C1701" s="5" t="s">
        <v>689</v>
      </c>
      <c r="D1701" s="5" t="s">
        <v>690</v>
      </c>
      <c r="E1701" s="5" t="s">
        <v>4151</v>
      </c>
      <c r="F1701" s="5" t="s">
        <v>4152</v>
      </c>
      <c r="G1701" s="5" t="s">
        <v>4153</v>
      </c>
      <c r="H1701" s="5" t="s">
        <v>81</v>
      </c>
      <c r="I1701" s="5" t="s">
        <v>114</v>
      </c>
      <c r="J1701" s="5" t="s">
        <v>115</v>
      </c>
      <c r="K1701" s="5" t="s">
        <v>116</v>
      </c>
      <c r="L1701" s="5" t="s">
        <v>109</v>
      </c>
      <c r="M1701" s="5" t="s">
        <v>94</v>
      </c>
      <c r="N1701" s="5" t="s">
        <v>117</v>
      </c>
      <c r="O1701" s="5" t="s">
        <v>118</v>
      </c>
      <c r="P1701" s="5" t="s">
        <v>91</v>
      </c>
      <c r="Q1701" s="5" t="s">
        <v>287</v>
      </c>
      <c r="R1701" s="5" t="s">
        <v>145</v>
      </c>
      <c r="S1701" s="5" t="s">
        <v>135</v>
      </c>
      <c r="T1701" s="5" t="s">
        <v>149</v>
      </c>
      <c r="U1701" s="5" t="s">
        <v>131</v>
      </c>
      <c r="V1701" s="5" t="s">
        <v>146</v>
      </c>
      <c r="W1701" s="5" t="s">
        <v>94</v>
      </c>
      <c r="X1701" s="5" t="s">
        <v>148</v>
      </c>
      <c r="Y1701" s="5" t="n">
        <v>2</v>
      </c>
      <c r="Z1701" s="5" t="n">
        <v>1</v>
      </c>
      <c r="AA1701" s="5" t="str">
        <f aca="false">IF(Y1701&gt;Z1701,"Win",IF(Y1701&lt;Z1701,"Loss","Draw"))</f>
        <v>Win</v>
      </c>
      <c r="AB1701" s="5" t="s">
        <v>98</v>
      </c>
      <c r="AC1701" s="5" t="s">
        <v>99</v>
      </c>
      <c r="AD1701" s="5" t="s">
        <v>623</v>
      </c>
      <c r="AE1701" s="5" t="s">
        <v>511</v>
      </c>
      <c r="AF1701" s="5" t="str">
        <f aca="false">IF(AD1701&lt;AE1701,AD1701,AE1701)</f>
        <v>Balloon, Fireball, Lava Hound, Mega Minion, Skeleton Dragons, Tombstone, Valkyrie, Zap</v>
      </c>
      <c r="AG1701" s="5" t="str">
        <f aca="false">IF(AD1701&lt;AE1701,AE1701,AD1701)</f>
        <v>Barbarian Barrel, Fireball, Goblins, Minions, Mortar, Rascals, Ronin, Skeleton Barrel</v>
      </c>
      <c r="AH1701" s="5" t="str">
        <f aca="false">IF(AD1701=AF1701,AA1701,IF(AA1701="Win","Loss",IF(AA1701="Loss","Win","Draw")))</f>
        <v>Loss</v>
      </c>
      <c r="AI1701" s="5" t="s">
        <v>123</v>
      </c>
    </row>
    <row r="1702" customFormat="false" ht="16.5" hidden="false" customHeight="true" outlineLevel="0" collapsed="false">
      <c r="A1702" s="5" t="s">
        <v>4150</v>
      </c>
      <c r="B1702" s="5" t="n">
        <v>3</v>
      </c>
      <c r="C1702" s="5" t="s">
        <v>689</v>
      </c>
      <c r="D1702" s="5" t="s">
        <v>690</v>
      </c>
      <c r="E1702" s="5" t="s">
        <v>4151</v>
      </c>
      <c r="F1702" s="5" t="s">
        <v>4152</v>
      </c>
      <c r="G1702" s="5" t="s">
        <v>4154</v>
      </c>
      <c r="H1702" s="5" t="s">
        <v>216</v>
      </c>
      <c r="I1702" s="5" t="s">
        <v>239</v>
      </c>
      <c r="J1702" s="5" t="s">
        <v>199</v>
      </c>
      <c r="K1702" s="5" t="s">
        <v>210</v>
      </c>
      <c r="L1702" s="5" t="s">
        <v>227</v>
      </c>
      <c r="M1702" s="5" t="s">
        <v>146</v>
      </c>
      <c r="N1702" s="5" t="s">
        <v>240</v>
      </c>
      <c r="O1702" s="5" t="s">
        <v>202</v>
      </c>
      <c r="P1702" s="5" t="s">
        <v>112</v>
      </c>
      <c r="Q1702" s="5" t="s">
        <v>169</v>
      </c>
      <c r="R1702" s="5" t="s">
        <v>199</v>
      </c>
      <c r="S1702" s="5" t="s">
        <v>200</v>
      </c>
      <c r="T1702" s="5" t="s">
        <v>136</v>
      </c>
      <c r="U1702" s="5" t="s">
        <v>154</v>
      </c>
      <c r="V1702" s="5" t="s">
        <v>191</v>
      </c>
      <c r="W1702" s="5" t="s">
        <v>336</v>
      </c>
      <c r="X1702" s="5" t="s">
        <v>91</v>
      </c>
      <c r="Y1702" s="5" t="n">
        <v>1</v>
      </c>
      <c r="Z1702" s="5" t="n">
        <v>0</v>
      </c>
      <c r="AA1702" s="5" t="str">
        <f aca="false">IF(Y1702&gt;Z1702,"Win",IF(Y1702&lt;Z1702,"Loss","Draw"))</f>
        <v>Win</v>
      </c>
      <c r="AB1702" s="5" t="s">
        <v>98</v>
      </c>
      <c r="AC1702" s="5" t="s">
        <v>99</v>
      </c>
      <c r="AD1702" s="5" t="s">
        <v>431</v>
      </c>
      <c r="AE1702" s="5" t="s">
        <v>778</v>
      </c>
      <c r="AF1702" s="5" t="str">
        <f aca="false">IF(AD1702&lt;AE1702,AD1702,AE1702)</f>
        <v>Arrows, Bandit, Battle Ram, Golden Knight, Mega Knight, Mother Witch, Skeleton Dragons, Zappies</v>
      </c>
      <c r="AG1702" s="5" t="str">
        <f aca="false">IF(AD1702&lt;AE1702,AE1702,AD1702)</f>
        <v>Baby Dragon, Barbarian Barrel, Goblin Cage, Golden Knight, Golem, Ice Wizard, Lightning, Tornado</v>
      </c>
      <c r="AH1702" s="5" t="str">
        <f aca="false">IF(AD1702=AF1702,AA1702,IF(AA1702="Win","Loss",IF(AA1702="Loss","Win","Draw")))</f>
        <v>Win</v>
      </c>
      <c r="AI1702" s="5" t="s">
        <v>123</v>
      </c>
    </row>
    <row r="1703" customFormat="false" ht="15" hidden="false" customHeight="true" outlineLevel="0" collapsed="false">
      <c r="A1703" s="5" t="s">
        <v>4155</v>
      </c>
      <c r="B1703" s="5" t="n">
        <v>1</v>
      </c>
      <c r="C1703" s="5" t="s">
        <v>689</v>
      </c>
      <c r="D1703" s="5" t="s">
        <v>690</v>
      </c>
      <c r="E1703" s="5" t="s">
        <v>4156</v>
      </c>
      <c r="F1703" s="5" t="s">
        <v>4157</v>
      </c>
      <c r="G1703" s="5" t="s">
        <v>4158</v>
      </c>
      <c r="H1703" s="5" t="s">
        <v>81</v>
      </c>
      <c r="I1703" s="5" t="s">
        <v>140</v>
      </c>
      <c r="J1703" s="5" t="s">
        <v>141</v>
      </c>
      <c r="K1703" s="5" t="s">
        <v>225</v>
      </c>
      <c r="L1703" s="5" t="s">
        <v>226</v>
      </c>
      <c r="M1703" s="5" t="s">
        <v>87</v>
      </c>
      <c r="N1703" s="5" t="s">
        <v>111</v>
      </c>
      <c r="O1703" s="5" t="s">
        <v>120</v>
      </c>
      <c r="P1703" s="5" t="s">
        <v>113</v>
      </c>
      <c r="Q1703" s="5" t="s">
        <v>225</v>
      </c>
      <c r="R1703" s="5" t="s">
        <v>141</v>
      </c>
      <c r="S1703" s="5" t="s">
        <v>140</v>
      </c>
      <c r="T1703" s="5" t="s">
        <v>113</v>
      </c>
      <c r="U1703" s="5" t="s">
        <v>120</v>
      </c>
      <c r="V1703" s="5" t="s">
        <v>87</v>
      </c>
      <c r="W1703" s="5" t="s">
        <v>111</v>
      </c>
      <c r="X1703" s="5" t="s">
        <v>226</v>
      </c>
      <c r="Y1703" s="5" t="n">
        <v>1</v>
      </c>
      <c r="Z1703" s="5" t="n">
        <v>0</v>
      </c>
      <c r="AA1703" s="5" t="str">
        <f aca="false">IF(Y1703&gt;Z1703,"Win",IF(Y1703&lt;Z1703,"Loss","Draw"))</f>
        <v>Win</v>
      </c>
      <c r="AB1703" s="5" t="s">
        <v>98</v>
      </c>
      <c r="AC1703" s="5" t="s">
        <v>99</v>
      </c>
      <c r="AD1703" s="5" t="s">
        <v>228</v>
      </c>
      <c r="AE1703" s="5" t="s">
        <v>228</v>
      </c>
      <c r="AF1703" s="5" t="str">
        <f aca="false">IF(AD1703&lt;AE1703,AD1703,AE1703)</f>
        <v>Bats, Berserker, Bomb Tower, Fire Spirit, Magic Archer, Miner, Royal Delivery, Wall Breakers</v>
      </c>
      <c r="AG1703" s="5" t="str">
        <f aca="false">IF(AD1703&lt;AE1703,AE1703,AD1703)</f>
        <v>Bats, Berserker, Bomb Tower, Fire Spirit, Magic Archer, Miner, Royal Delivery, Wall Breakers</v>
      </c>
      <c r="AH1703" s="5" t="str">
        <f aca="false">IF(AD1703=AF1703,AA1703,IF(AA1703="Win","Loss",IF(AA1703="Loss","Win","Draw")))</f>
        <v>Win</v>
      </c>
      <c r="AI1703" s="5" t="s">
        <v>123</v>
      </c>
    </row>
    <row r="1704" customFormat="false" ht="15" hidden="false" customHeight="true" outlineLevel="0" collapsed="false">
      <c r="A1704" s="5" t="s">
        <v>4155</v>
      </c>
      <c r="B1704" s="5" t="n">
        <v>2</v>
      </c>
      <c r="C1704" s="5" t="s">
        <v>689</v>
      </c>
      <c r="D1704" s="5" t="s">
        <v>690</v>
      </c>
      <c r="E1704" s="5" t="s">
        <v>4156</v>
      </c>
      <c r="F1704" s="5" t="s">
        <v>4157</v>
      </c>
      <c r="G1704" s="5" t="s">
        <v>4159</v>
      </c>
      <c r="H1704" s="5" t="s">
        <v>216</v>
      </c>
      <c r="I1704" s="5" t="s">
        <v>90</v>
      </c>
      <c r="J1704" s="5" t="s">
        <v>181</v>
      </c>
      <c r="K1704" s="5" t="s">
        <v>149</v>
      </c>
      <c r="L1704" s="5" t="s">
        <v>227</v>
      </c>
      <c r="M1704" s="5" t="s">
        <v>95</v>
      </c>
      <c r="N1704" s="5" t="s">
        <v>94</v>
      </c>
      <c r="O1704" s="5" t="s">
        <v>146</v>
      </c>
      <c r="P1704" s="5" t="s">
        <v>91</v>
      </c>
      <c r="Q1704" s="5" t="s">
        <v>114</v>
      </c>
      <c r="R1704" s="5" t="s">
        <v>115</v>
      </c>
      <c r="S1704" s="5" t="s">
        <v>116</v>
      </c>
      <c r="T1704" s="5" t="s">
        <v>112</v>
      </c>
      <c r="U1704" s="5" t="s">
        <v>117</v>
      </c>
      <c r="V1704" s="5" t="s">
        <v>118</v>
      </c>
      <c r="W1704" s="5" t="s">
        <v>109</v>
      </c>
      <c r="X1704" s="5" t="s">
        <v>119</v>
      </c>
      <c r="Y1704" s="5" t="n">
        <v>1</v>
      </c>
      <c r="Z1704" s="5" t="n">
        <v>0</v>
      </c>
      <c r="AA1704" s="5" t="str">
        <f aca="false">IF(Y1704&gt;Z1704,"Win",IF(Y1704&lt;Z1704,"Loss","Draw"))</f>
        <v>Win</v>
      </c>
      <c r="AB1704" s="5" t="s">
        <v>98</v>
      </c>
      <c r="AC1704" s="5" t="s">
        <v>99</v>
      </c>
      <c r="AD1704" s="5" t="s">
        <v>252</v>
      </c>
      <c r="AE1704" s="5" t="s">
        <v>4160</v>
      </c>
      <c r="AF1704" s="5" t="str">
        <f aca="false">IF(AD1704&lt;AE1704,AD1704,AE1704)</f>
        <v>Arrows, Cannon Cart, Goblins, Minions, Mortar, Rascals, Ronin, Skeleton Barrel</v>
      </c>
      <c r="AG1704" s="5" t="str">
        <f aca="false">IF(AD1704&lt;AE1704,AE1704,AD1704)</f>
        <v>Barbarian Barrel, Fireball, Fisherman, Monk, Mother Witch, Royal Giant, Skeleton Dragons, Tombstone</v>
      </c>
      <c r="AH1704" s="5" t="str">
        <f aca="false">IF(AD1704=AF1704,AA1704,IF(AA1704="Win","Loss",IF(AA1704="Loss","Win","Draw")))</f>
        <v>Loss</v>
      </c>
      <c r="AI1704" s="5" t="s">
        <v>123</v>
      </c>
    </row>
    <row r="1705" customFormat="false" ht="15" hidden="false" customHeight="true" outlineLevel="0" collapsed="false">
      <c r="A1705" s="5" t="s">
        <v>4161</v>
      </c>
      <c r="B1705" s="5" t="n">
        <v>1</v>
      </c>
      <c r="C1705" s="5" t="s">
        <v>689</v>
      </c>
      <c r="D1705" s="5" t="s">
        <v>690</v>
      </c>
      <c r="E1705" s="5" t="s">
        <v>884</v>
      </c>
      <c r="F1705" s="5" t="s">
        <v>885</v>
      </c>
      <c r="G1705" s="5" t="s">
        <v>4162</v>
      </c>
      <c r="H1705" s="5" t="s">
        <v>81</v>
      </c>
      <c r="I1705" s="5" t="s">
        <v>168</v>
      </c>
      <c r="J1705" s="5" t="s">
        <v>141</v>
      </c>
      <c r="K1705" s="5" t="s">
        <v>144</v>
      </c>
      <c r="L1705" s="5" t="s">
        <v>109</v>
      </c>
      <c r="M1705" s="5" t="s">
        <v>154</v>
      </c>
      <c r="N1705" s="5" t="s">
        <v>97</v>
      </c>
      <c r="O1705" s="5" t="s">
        <v>93</v>
      </c>
      <c r="P1705" s="5" t="s">
        <v>91</v>
      </c>
      <c r="Q1705" s="5" t="s">
        <v>140</v>
      </c>
      <c r="R1705" s="5" t="s">
        <v>141</v>
      </c>
      <c r="S1705" s="5" t="s">
        <v>142</v>
      </c>
      <c r="T1705" s="5" t="s">
        <v>87</v>
      </c>
      <c r="U1705" s="5" t="s">
        <v>111</v>
      </c>
      <c r="V1705" s="5" t="s">
        <v>143</v>
      </c>
      <c r="W1705" s="5" t="s">
        <v>120</v>
      </c>
      <c r="X1705" s="5" t="s">
        <v>144</v>
      </c>
      <c r="Y1705" s="5" t="n">
        <v>1</v>
      </c>
      <c r="Z1705" s="5" t="n">
        <v>0</v>
      </c>
      <c r="AA1705" s="5" t="str">
        <f aca="false">IF(Y1705&gt;Z1705,"Win",IF(Y1705&lt;Z1705,"Loss","Draw"))</f>
        <v>Win</v>
      </c>
      <c r="AB1705" s="5" t="s">
        <v>98</v>
      </c>
      <c r="AC1705" s="5" t="s">
        <v>99</v>
      </c>
      <c r="AD1705" s="5" t="s">
        <v>223</v>
      </c>
      <c r="AE1705" s="5" t="s">
        <v>150</v>
      </c>
      <c r="AF1705" s="5" t="str">
        <f aca="false">IF(AD1705&lt;AE1705,AD1705,AE1705)</f>
        <v>Barbarian Barrel, Electro Spirit, Lightning, Magic Archer, Ronin, Royal Hogs, Skeletons, Tesla</v>
      </c>
      <c r="AG1705" s="5" t="str">
        <f aca="false">IF(AD1705&lt;AE1705,AE1705,AD1705)</f>
        <v>Berserker, Fire Spirit, Goblin Barrel, Ice Spirit, Magic Archer, Royal Delivery, Tesla, Wall Breakers</v>
      </c>
      <c r="AH1705" s="5" t="str">
        <f aca="false">IF(AD1705=AF1705,AA1705,IF(AA1705="Win","Loss",IF(AA1705="Loss","Win","Draw")))</f>
        <v>Win</v>
      </c>
      <c r="AI1705" s="5" t="s">
        <v>123</v>
      </c>
    </row>
    <row r="1706" customFormat="false" ht="15" hidden="false" customHeight="true" outlineLevel="0" collapsed="false">
      <c r="A1706" s="5" t="s">
        <v>4161</v>
      </c>
      <c r="B1706" s="5" t="n">
        <v>2</v>
      </c>
      <c r="C1706" s="5" t="s">
        <v>689</v>
      </c>
      <c r="D1706" s="5" t="s">
        <v>690</v>
      </c>
      <c r="E1706" s="5" t="s">
        <v>884</v>
      </c>
      <c r="F1706" s="5" t="s">
        <v>885</v>
      </c>
      <c r="G1706" s="5" t="s">
        <v>4163</v>
      </c>
      <c r="H1706" s="5" t="s">
        <v>81</v>
      </c>
      <c r="I1706" s="5" t="s">
        <v>90</v>
      </c>
      <c r="J1706" s="5" t="s">
        <v>181</v>
      </c>
      <c r="K1706" s="5" t="s">
        <v>149</v>
      </c>
      <c r="L1706" s="5" t="s">
        <v>227</v>
      </c>
      <c r="M1706" s="5" t="s">
        <v>95</v>
      </c>
      <c r="N1706" s="5" t="s">
        <v>94</v>
      </c>
      <c r="O1706" s="5" t="s">
        <v>146</v>
      </c>
      <c r="P1706" s="5" t="s">
        <v>167</v>
      </c>
      <c r="Q1706" s="5" t="s">
        <v>375</v>
      </c>
      <c r="R1706" s="5" t="s">
        <v>145</v>
      </c>
      <c r="S1706" s="5" t="s">
        <v>135</v>
      </c>
      <c r="T1706" s="5" t="s">
        <v>226</v>
      </c>
      <c r="U1706" s="5" t="s">
        <v>327</v>
      </c>
      <c r="V1706" s="5" t="s">
        <v>146</v>
      </c>
      <c r="W1706" s="5" t="s">
        <v>336</v>
      </c>
      <c r="X1706" s="5" t="s">
        <v>149</v>
      </c>
      <c r="Y1706" s="5" t="n">
        <v>1</v>
      </c>
      <c r="Z1706" s="5" t="n">
        <v>0</v>
      </c>
      <c r="AA1706" s="5" t="str">
        <f aca="false">IF(Y1706&gt;Z1706,"Win",IF(Y1706&lt;Z1706,"Loss","Draw"))</f>
        <v>Win</v>
      </c>
      <c r="AB1706" s="5" t="s">
        <v>98</v>
      </c>
      <c r="AC1706" s="5" t="s">
        <v>99</v>
      </c>
      <c r="AD1706" s="5" t="s">
        <v>229</v>
      </c>
      <c r="AE1706" s="5" t="s">
        <v>450</v>
      </c>
      <c r="AF1706" s="5" t="str">
        <f aca="false">IF(AD1706&lt;AE1706,AD1706,AE1706)</f>
        <v>Balloon, Executioner, Giant Skeleton, Miner, Skeleton Dragons, Tombstone, Tornado, Zap</v>
      </c>
      <c r="AG1706" s="5" t="str">
        <f aca="false">IF(AD1706&lt;AE1706,AE1706,AD1706)</f>
        <v>Fireball, Fisherman, Monk, Mother Witch, Royal Giant, Skeleton Dragons, The Log, Tombstone</v>
      </c>
      <c r="AH1706" s="5" t="str">
        <f aca="false">IF(AD1706=AF1706,AA1706,IF(AA1706="Win","Loss",IF(AA1706="Loss","Win","Draw")))</f>
        <v>Loss</v>
      </c>
      <c r="AI1706" s="5" t="s">
        <v>123</v>
      </c>
    </row>
    <row r="1707" customFormat="false" ht="16.5" hidden="false" customHeight="true" outlineLevel="0" collapsed="false">
      <c r="A1707" s="5" t="s">
        <v>4164</v>
      </c>
      <c r="B1707" s="5" t="n">
        <v>1</v>
      </c>
      <c r="C1707" s="5" t="s">
        <v>689</v>
      </c>
      <c r="D1707" s="5" t="s">
        <v>690</v>
      </c>
      <c r="E1707" s="6" t="s">
        <v>862</v>
      </c>
      <c r="F1707" s="5" t="s">
        <v>863</v>
      </c>
      <c r="G1707" s="5" t="s">
        <v>4165</v>
      </c>
      <c r="H1707" s="5" t="s">
        <v>251</v>
      </c>
      <c r="I1707" s="5" t="s">
        <v>107</v>
      </c>
      <c r="J1707" s="5" t="s">
        <v>115</v>
      </c>
      <c r="K1707" s="5" t="s">
        <v>84</v>
      </c>
      <c r="L1707" s="5" t="s">
        <v>109</v>
      </c>
      <c r="M1707" s="5" t="s">
        <v>88</v>
      </c>
      <c r="N1707" s="5" t="s">
        <v>130</v>
      </c>
      <c r="O1707" s="5" t="s">
        <v>143</v>
      </c>
      <c r="P1707" s="5" t="s">
        <v>144</v>
      </c>
      <c r="Q1707" s="5" t="s">
        <v>90</v>
      </c>
      <c r="R1707" s="5" t="s">
        <v>213</v>
      </c>
      <c r="S1707" s="5" t="s">
        <v>200</v>
      </c>
      <c r="T1707" s="5" t="s">
        <v>365</v>
      </c>
      <c r="U1707" s="5" t="s">
        <v>154</v>
      </c>
      <c r="V1707" s="5" t="s">
        <v>393</v>
      </c>
      <c r="W1707" s="5" t="s">
        <v>167</v>
      </c>
      <c r="X1707" s="5" t="s">
        <v>92</v>
      </c>
      <c r="Y1707" s="5" t="n">
        <v>1</v>
      </c>
      <c r="Z1707" s="5" t="n">
        <v>0</v>
      </c>
      <c r="AA1707" s="5" t="str">
        <f aca="false">IF(Y1707&gt;Z1707,"Win",IF(Y1707&lt;Z1707,"Loss","Draw"))</f>
        <v>Win</v>
      </c>
      <c r="AB1707" s="5" t="s">
        <v>98</v>
      </c>
      <c r="AC1707" s="5" t="s">
        <v>99</v>
      </c>
      <c r="AD1707" s="5" t="s">
        <v>706</v>
      </c>
      <c r="AE1707" s="5" t="s">
        <v>4166</v>
      </c>
      <c r="AF1707" s="5" t="str">
        <f aca="false">IF(AD1707&lt;AE1707,AD1707,AE1707)</f>
        <v>Bomber, Giant Snowball, Goblin Drill, Goblins, Ice Spirit, Poison, Ronin, Tesla</v>
      </c>
      <c r="AG1707" s="5" t="str">
        <f aca="false">IF(AD1707&lt;AE1707,AE1707,AD1707)</f>
        <v>Bowler, Electro Wizard, Goblin Cage, Lightning, Phoenix, Royal Ghost, Royal Giant, The Log</v>
      </c>
      <c r="AH1707" s="5" t="str">
        <f aca="false">IF(AD1707=AF1707,AA1707,IF(AA1707="Win","Loss",IF(AA1707="Loss","Win","Draw")))</f>
        <v>Win</v>
      </c>
      <c r="AI1707" s="5" t="s">
        <v>123</v>
      </c>
    </row>
    <row r="1708" customFormat="false" ht="16.5" hidden="false" customHeight="true" outlineLevel="0" collapsed="false">
      <c r="A1708" s="5" t="s">
        <v>4164</v>
      </c>
      <c r="B1708" s="5" t="n">
        <v>2</v>
      </c>
      <c r="C1708" s="5" t="s">
        <v>689</v>
      </c>
      <c r="D1708" s="5" t="s">
        <v>690</v>
      </c>
      <c r="E1708" s="6" t="s">
        <v>862</v>
      </c>
      <c r="F1708" s="5" t="s">
        <v>863</v>
      </c>
      <c r="G1708" s="5" t="s">
        <v>3317</v>
      </c>
      <c r="H1708" s="5" t="s">
        <v>251</v>
      </c>
      <c r="I1708" s="5" t="s">
        <v>375</v>
      </c>
      <c r="J1708" s="5" t="s">
        <v>145</v>
      </c>
      <c r="K1708" s="5" t="s">
        <v>135</v>
      </c>
      <c r="L1708" s="5" t="s">
        <v>226</v>
      </c>
      <c r="M1708" s="5" t="s">
        <v>327</v>
      </c>
      <c r="N1708" s="5" t="s">
        <v>110</v>
      </c>
      <c r="O1708" s="5" t="s">
        <v>336</v>
      </c>
      <c r="P1708" s="5" t="s">
        <v>113</v>
      </c>
      <c r="Q1708" s="5" t="s">
        <v>293</v>
      </c>
      <c r="R1708" s="5" t="s">
        <v>199</v>
      </c>
      <c r="S1708" s="5" t="s">
        <v>210</v>
      </c>
      <c r="T1708" s="5" t="s">
        <v>182</v>
      </c>
      <c r="U1708" s="5" t="s">
        <v>113</v>
      </c>
      <c r="V1708" s="5" t="s">
        <v>240</v>
      </c>
      <c r="W1708" s="5" t="s">
        <v>112</v>
      </c>
      <c r="X1708" s="5" t="s">
        <v>155</v>
      </c>
      <c r="Y1708" s="5" t="n">
        <v>0</v>
      </c>
      <c r="Z1708" s="5" t="n">
        <v>3</v>
      </c>
      <c r="AA1708" s="5" t="str">
        <f aca="false">IF(Y1708&gt;Z1708,"Win",IF(Y1708&lt;Z1708,"Loss","Draw"))</f>
        <v>Loss</v>
      </c>
      <c r="AB1708" s="5" t="s">
        <v>98</v>
      </c>
      <c r="AC1708" s="5" t="s">
        <v>99</v>
      </c>
      <c r="AD1708" s="5" t="s">
        <v>2301</v>
      </c>
      <c r="AE1708" s="5" t="s">
        <v>4167</v>
      </c>
      <c r="AF1708" s="5" t="str">
        <f aca="false">IF(AD1708&lt;AE1708,AD1708,AE1708)</f>
        <v>Arrows, Bandit, Bomb Tower, Furnace, Golden Knight, Hog Rider, Mega Knight, Rage</v>
      </c>
      <c r="AG1708" s="5" t="str">
        <f aca="false">IF(AD1708&lt;AE1708,AE1708,AD1708)</f>
        <v>Balloon, Bomb Tower, Executioner, Giant Skeleton, Guards, Miner, Tornado, Zap</v>
      </c>
      <c r="AH1708" s="5" t="str">
        <f aca="false">IF(AD1708=AF1708,AA1708,IF(AA1708="Win","Loss",IF(AA1708="Loss","Win","Draw")))</f>
        <v>Win</v>
      </c>
      <c r="AI1708" s="5" t="s">
        <v>123</v>
      </c>
    </row>
    <row r="1709" customFormat="false" ht="16.5" hidden="false" customHeight="true" outlineLevel="0" collapsed="false">
      <c r="A1709" s="5" t="s">
        <v>4164</v>
      </c>
      <c r="B1709" s="5" t="n">
        <v>3</v>
      </c>
      <c r="C1709" s="5" t="s">
        <v>689</v>
      </c>
      <c r="D1709" s="5" t="s">
        <v>690</v>
      </c>
      <c r="E1709" s="6" t="s">
        <v>862</v>
      </c>
      <c r="F1709" s="5" t="s">
        <v>863</v>
      </c>
      <c r="G1709" s="5" t="s">
        <v>4168</v>
      </c>
      <c r="H1709" s="5" t="s">
        <v>251</v>
      </c>
      <c r="I1709" s="5" t="s">
        <v>168</v>
      </c>
      <c r="J1709" s="5" t="s">
        <v>83</v>
      </c>
      <c r="K1709" s="5" t="s">
        <v>169</v>
      </c>
      <c r="L1709" s="5" t="s">
        <v>154</v>
      </c>
      <c r="M1709" s="5" t="s">
        <v>89</v>
      </c>
      <c r="N1709" s="5" t="s">
        <v>97</v>
      </c>
      <c r="O1709" s="5" t="s">
        <v>93</v>
      </c>
      <c r="P1709" s="5" t="s">
        <v>91</v>
      </c>
      <c r="Q1709" s="5" t="s">
        <v>132</v>
      </c>
      <c r="R1709" s="5" t="s">
        <v>91</v>
      </c>
      <c r="S1709" s="5" t="s">
        <v>239</v>
      </c>
      <c r="T1709" s="5" t="s">
        <v>202</v>
      </c>
      <c r="U1709" s="5" t="s">
        <v>94</v>
      </c>
      <c r="V1709" s="5" t="s">
        <v>119</v>
      </c>
      <c r="W1709" s="5" t="s">
        <v>227</v>
      </c>
      <c r="X1709" s="5" t="s">
        <v>109</v>
      </c>
      <c r="Y1709" s="5" t="n">
        <v>0</v>
      </c>
      <c r="Z1709" s="5" t="n">
        <v>2</v>
      </c>
      <c r="AA1709" s="5" t="str">
        <f aca="false">IF(Y1709&gt;Z1709,"Win",IF(Y1709&lt;Z1709,"Loss","Draw"))</f>
        <v>Loss</v>
      </c>
      <c r="AB1709" s="5" t="s">
        <v>98</v>
      </c>
      <c r="AC1709" s="5" t="s">
        <v>99</v>
      </c>
      <c r="AD1709" s="5" t="s">
        <v>2967</v>
      </c>
      <c r="AE1709" s="5" t="s">
        <v>557</v>
      </c>
      <c r="AF1709" s="5" t="str">
        <f aca="false">IF(AD1709&lt;AE1709,AD1709,AE1709)</f>
        <v>Baby Dragon, Barbarian Barrel, Dark Prince, Electro Spirit, Goblin Hut, Lightning, Royal Hogs, Skeletons</v>
      </c>
      <c r="AG1709" s="5" t="str">
        <f aca="false">IF(AD1709&lt;AE1709,AE1709,AD1709)</f>
        <v>Barbarian Barrel, Battle Ram, Cannon Cart, Fireball, Lumberjack, Mother Witch, Ronin, Zappies</v>
      </c>
      <c r="AH1709" s="5" t="str">
        <f aca="false">IF(AD1709=AF1709,AA1709,IF(AA1709="Win","Loss",IF(AA1709="Loss","Win","Draw")))</f>
        <v>Loss</v>
      </c>
      <c r="AI1709" s="5" t="s">
        <v>123</v>
      </c>
    </row>
    <row r="1710" customFormat="false" ht="15" hidden="false" customHeight="true" outlineLevel="0" collapsed="false">
      <c r="A1710" s="5" t="s">
        <v>4169</v>
      </c>
      <c r="B1710" s="5" t="n">
        <v>1</v>
      </c>
      <c r="C1710" s="5" t="s">
        <v>689</v>
      </c>
      <c r="D1710" s="5" t="s">
        <v>690</v>
      </c>
      <c r="E1710" s="5" t="s">
        <v>4170</v>
      </c>
      <c r="F1710" s="5" t="s">
        <v>4171</v>
      </c>
      <c r="G1710" s="5" t="s">
        <v>4172</v>
      </c>
      <c r="H1710" s="5" t="s">
        <v>81</v>
      </c>
      <c r="I1710" s="5" t="s">
        <v>168</v>
      </c>
      <c r="J1710" s="5" t="s">
        <v>232</v>
      </c>
      <c r="K1710" s="5" t="s">
        <v>169</v>
      </c>
      <c r="L1710" s="5" t="s">
        <v>154</v>
      </c>
      <c r="M1710" s="5" t="s">
        <v>97</v>
      </c>
      <c r="N1710" s="5" t="s">
        <v>93</v>
      </c>
      <c r="O1710" s="5" t="s">
        <v>167</v>
      </c>
      <c r="P1710" s="5" t="s">
        <v>170</v>
      </c>
      <c r="Q1710" s="5" t="s">
        <v>132</v>
      </c>
      <c r="R1710" s="5" t="s">
        <v>91</v>
      </c>
      <c r="S1710" s="5" t="s">
        <v>200</v>
      </c>
      <c r="T1710" s="5" t="s">
        <v>90</v>
      </c>
      <c r="U1710" s="5" t="s">
        <v>365</v>
      </c>
      <c r="V1710" s="5" t="s">
        <v>93</v>
      </c>
      <c r="W1710" s="5" t="s">
        <v>174</v>
      </c>
      <c r="X1710" s="5" t="s">
        <v>94</v>
      </c>
      <c r="Y1710" s="5" t="n">
        <v>1</v>
      </c>
      <c r="Z1710" s="5" t="n">
        <v>0</v>
      </c>
      <c r="AA1710" s="5" t="str">
        <f aca="false">IF(Y1710&gt;Z1710,"Win",IF(Y1710&lt;Z1710,"Loss","Draw"))</f>
        <v>Win</v>
      </c>
      <c r="AB1710" s="5" t="s">
        <v>98</v>
      </c>
      <c r="AC1710" s="5" t="s">
        <v>99</v>
      </c>
      <c r="AD1710" s="5" t="s">
        <v>418</v>
      </c>
      <c r="AE1710" s="5" t="s">
        <v>488</v>
      </c>
      <c r="AF1710" s="5" t="str">
        <f aca="false">IF(AD1710&lt;AE1710,AD1710,AE1710)</f>
        <v>Baby Dragon, Cannon, Electro Spirit, Lightning, Mighty Miner, Royal Hogs, Skeletons, The Log</v>
      </c>
      <c r="AG1710" s="5" t="str">
        <f aca="false">IF(AD1710&lt;AE1710,AE1710,AD1710)</f>
        <v>Barbarian Barrel, Electro Spirit, Fireball, Goblin Cage, Heal Spirit, Lumberjack, Phoenix, Royal Giant</v>
      </c>
      <c r="AH1710" s="5" t="str">
        <f aca="false">IF(AD1710=AF1710,AA1710,IF(AA1710="Win","Loss",IF(AA1710="Loss","Win","Draw")))</f>
        <v>Win</v>
      </c>
      <c r="AI1710" s="5" t="s">
        <v>123</v>
      </c>
    </row>
    <row r="1711" customFormat="false" ht="15" hidden="false" customHeight="true" outlineLevel="0" collapsed="false">
      <c r="A1711" s="5" t="s">
        <v>4169</v>
      </c>
      <c r="B1711" s="5" t="n">
        <v>2</v>
      </c>
      <c r="C1711" s="5" t="s">
        <v>689</v>
      </c>
      <c r="D1711" s="5" t="s">
        <v>690</v>
      </c>
      <c r="E1711" s="5" t="s">
        <v>4170</v>
      </c>
      <c r="F1711" s="5" t="s">
        <v>4171</v>
      </c>
      <c r="G1711" s="5" t="s">
        <v>4173</v>
      </c>
      <c r="H1711" s="5" t="s">
        <v>81</v>
      </c>
      <c r="I1711" s="5" t="s">
        <v>239</v>
      </c>
      <c r="J1711" s="5" t="s">
        <v>199</v>
      </c>
      <c r="K1711" s="5" t="s">
        <v>210</v>
      </c>
      <c r="L1711" s="5" t="s">
        <v>227</v>
      </c>
      <c r="M1711" s="5" t="s">
        <v>109</v>
      </c>
      <c r="N1711" s="5" t="s">
        <v>240</v>
      </c>
      <c r="O1711" s="5" t="s">
        <v>202</v>
      </c>
      <c r="P1711" s="5" t="s">
        <v>112</v>
      </c>
      <c r="Q1711" s="5" t="s">
        <v>271</v>
      </c>
      <c r="R1711" s="5" t="s">
        <v>232</v>
      </c>
      <c r="S1711" s="5" t="s">
        <v>170</v>
      </c>
      <c r="T1711" s="5" t="s">
        <v>143</v>
      </c>
      <c r="U1711" s="5" t="s">
        <v>97</v>
      </c>
      <c r="V1711" s="5" t="s">
        <v>182</v>
      </c>
      <c r="W1711" s="5" t="s">
        <v>167</v>
      </c>
      <c r="X1711" s="5" t="s">
        <v>183</v>
      </c>
      <c r="Y1711" s="5" t="n">
        <v>1</v>
      </c>
      <c r="Z1711" s="5" t="n">
        <v>0</v>
      </c>
      <c r="AA1711" s="5" t="str">
        <f aca="false">IF(Y1711&gt;Z1711,"Win",IF(Y1711&lt;Z1711,"Loss","Draw"))</f>
        <v>Win</v>
      </c>
      <c r="AB1711" s="5" t="s">
        <v>98</v>
      </c>
      <c r="AC1711" s="5" t="s">
        <v>99</v>
      </c>
      <c r="AD1711" s="5" t="s">
        <v>242</v>
      </c>
      <c r="AE1711" s="5" t="s">
        <v>843</v>
      </c>
      <c r="AF1711" s="5" t="str">
        <f aca="false">IF(AD1711&lt;AE1711,AD1711,AE1711)</f>
        <v>Arrows, Bandit, Battle Ram, Golden Knight, Mega Knight, Mother Witch, Ronin, Zappies</v>
      </c>
      <c r="AG1711" s="5" t="str">
        <f aca="false">IF(AD1711&lt;AE1711,AE1711,AD1711)</f>
        <v>Cannon, Earthquake, Firecracker, Hog Rider, Ice Spirit, Mighty Miner, Skeletons, The Log</v>
      </c>
      <c r="AH1711" s="5" t="str">
        <f aca="false">IF(AD1711=AF1711,AA1711,IF(AA1711="Win","Loss",IF(AA1711="Loss","Win","Draw")))</f>
        <v>Win</v>
      </c>
      <c r="AI1711" s="5" t="s">
        <v>123</v>
      </c>
    </row>
    <row r="1712" customFormat="false" ht="15" hidden="false" customHeight="true" outlineLevel="0" collapsed="false">
      <c r="A1712" s="5" t="s">
        <v>4174</v>
      </c>
      <c r="B1712" s="5" t="n">
        <v>1</v>
      </c>
      <c r="C1712" s="5" t="s">
        <v>689</v>
      </c>
      <c r="D1712" s="5" t="s">
        <v>690</v>
      </c>
      <c r="E1712" s="5" t="s">
        <v>2485</v>
      </c>
      <c r="F1712" s="5" t="s">
        <v>2486</v>
      </c>
      <c r="G1712" s="5" t="s">
        <v>4175</v>
      </c>
      <c r="H1712" s="5" t="s">
        <v>216</v>
      </c>
      <c r="I1712" s="5" t="s">
        <v>169</v>
      </c>
      <c r="J1712" s="5" t="s">
        <v>199</v>
      </c>
      <c r="K1712" s="5" t="s">
        <v>200</v>
      </c>
      <c r="L1712" s="5" t="s">
        <v>136</v>
      </c>
      <c r="M1712" s="5" t="s">
        <v>154</v>
      </c>
      <c r="N1712" s="5" t="s">
        <v>191</v>
      </c>
      <c r="O1712" s="5" t="s">
        <v>336</v>
      </c>
      <c r="P1712" s="5" t="s">
        <v>91</v>
      </c>
      <c r="Q1712" s="5" t="s">
        <v>169</v>
      </c>
      <c r="R1712" s="5" t="s">
        <v>131</v>
      </c>
      <c r="S1712" s="5" t="s">
        <v>200</v>
      </c>
      <c r="T1712" s="5" t="s">
        <v>136</v>
      </c>
      <c r="U1712" s="5" t="s">
        <v>109</v>
      </c>
      <c r="V1712" s="5" t="s">
        <v>154</v>
      </c>
      <c r="W1712" s="5" t="s">
        <v>336</v>
      </c>
      <c r="X1712" s="5" t="s">
        <v>91</v>
      </c>
      <c r="Y1712" s="5" t="n">
        <v>3</v>
      </c>
      <c r="Z1712" s="5" t="n">
        <v>0</v>
      </c>
      <c r="AA1712" s="5" t="str">
        <f aca="false">IF(Y1712&gt;Z1712,"Win",IF(Y1712&lt;Z1712,"Loss","Draw"))</f>
        <v>Win</v>
      </c>
      <c r="AB1712" s="5" t="s">
        <v>98</v>
      </c>
      <c r="AC1712" s="5" t="s">
        <v>99</v>
      </c>
      <c r="AD1712" s="5" t="s">
        <v>778</v>
      </c>
      <c r="AE1712" s="5" t="s">
        <v>604</v>
      </c>
      <c r="AF1712" s="5" t="str">
        <f aca="false">IF(AD1712&lt;AE1712,AD1712,AE1712)</f>
        <v>Baby Dragon, Barbarian Barrel, Goblin Cage, Golden Knight, Golem, Ice Wizard, Lightning, Tornado</v>
      </c>
      <c r="AG1712" s="5" t="str">
        <f aca="false">IF(AD1712&lt;AE1712,AE1712,AD1712)</f>
        <v>Baby Dragon, Barbarian Barrel, Goblin Cage, Golem, Lightning, Mega Minion, Ronin, Tornado</v>
      </c>
      <c r="AH1712" s="5" t="str">
        <f aca="false">IF(AD1712=AF1712,AA1712,IF(AA1712="Win","Loss",IF(AA1712="Loss","Win","Draw")))</f>
        <v>Win</v>
      </c>
      <c r="AI1712" s="5" t="s">
        <v>123</v>
      </c>
    </row>
    <row r="1713" customFormat="false" ht="15" hidden="false" customHeight="true" outlineLevel="0" collapsed="false">
      <c r="A1713" s="5" t="s">
        <v>4174</v>
      </c>
      <c r="B1713" s="5" t="n">
        <v>2</v>
      </c>
      <c r="C1713" s="5" t="s">
        <v>689</v>
      </c>
      <c r="D1713" s="5" t="s">
        <v>690</v>
      </c>
      <c r="E1713" s="5" t="s">
        <v>2485</v>
      </c>
      <c r="F1713" s="5" t="s">
        <v>2486</v>
      </c>
      <c r="G1713" s="5" t="s">
        <v>4176</v>
      </c>
      <c r="H1713" s="5" t="s">
        <v>216</v>
      </c>
      <c r="I1713" s="5" t="s">
        <v>107</v>
      </c>
      <c r="J1713" s="5" t="s">
        <v>108</v>
      </c>
      <c r="K1713" s="5" t="s">
        <v>84</v>
      </c>
      <c r="L1713" s="5" t="s">
        <v>109</v>
      </c>
      <c r="M1713" s="5" t="s">
        <v>88</v>
      </c>
      <c r="N1713" s="5" t="s">
        <v>111</v>
      </c>
      <c r="O1713" s="5" t="s">
        <v>97</v>
      </c>
      <c r="P1713" s="5" t="s">
        <v>113</v>
      </c>
      <c r="Q1713" s="5" t="s">
        <v>210</v>
      </c>
      <c r="R1713" s="5" t="s">
        <v>141</v>
      </c>
      <c r="S1713" s="5" t="s">
        <v>92</v>
      </c>
      <c r="T1713" s="5" t="s">
        <v>94</v>
      </c>
      <c r="U1713" s="5" t="s">
        <v>135</v>
      </c>
      <c r="V1713" s="5" t="s">
        <v>182</v>
      </c>
      <c r="W1713" s="5" t="s">
        <v>83</v>
      </c>
      <c r="X1713" s="5" t="s">
        <v>393</v>
      </c>
      <c r="Y1713" s="5" t="n">
        <v>1</v>
      </c>
      <c r="Z1713" s="5" t="n">
        <v>0</v>
      </c>
      <c r="AA1713" s="5" t="str">
        <f aca="false">IF(Y1713&gt;Z1713,"Win",IF(Y1713&lt;Z1713,"Loss","Draw"))</f>
        <v>Win</v>
      </c>
      <c r="AB1713" s="5" t="s">
        <v>98</v>
      </c>
      <c r="AC1713" s="5" t="s">
        <v>99</v>
      </c>
      <c r="AD1713" s="5" t="s">
        <v>714</v>
      </c>
      <c r="AE1713" s="5" t="s">
        <v>4177</v>
      </c>
      <c r="AF1713" s="5" t="str">
        <f aca="false">IF(AD1713&lt;AE1713,AD1713,AE1713)</f>
        <v>Archer Queen, Bomb Tower, Fire Spirit, Giant Snowball, Goblin Drill, Poison, Ronin, Skeletons</v>
      </c>
      <c r="AG1713" s="5" t="str">
        <f aca="false">IF(AD1713&lt;AE1713,AE1713,AD1713)</f>
        <v>Dark Prince, Electro Wizard, Fireball, Hog Rider, Magic Archer, Mega Knight, Royal Ghost, Zap</v>
      </c>
      <c r="AH1713" s="5" t="str">
        <f aca="false">IF(AD1713=AF1713,AA1713,IF(AA1713="Win","Loss",IF(AA1713="Loss","Win","Draw")))</f>
        <v>Win</v>
      </c>
      <c r="AI1713" s="5" t="s">
        <v>123</v>
      </c>
    </row>
    <row r="1714" customFormat="false" ht="15" hidden="false" customHeight="true" outlineLevel="0" collapsed="false">
      <c r="A1714" s="5" t="s">
        <v>4178</v>
      </c>
      <c r="B1714" s="5" t="n">
        <v>1</v>
      </c>
      <c r="C1714" s="5" t="s">
        <v>689</v>
      </c>
      <c r="D1714" s="5" t="s">
        <v>690</v>
      </c>
      <c r="E1714" s="5" t="s">
        <v>2207</v>
      </c>
      <c r="F1714" s="5" t="s">
        <v>2208</v>
      </c>
      <c r="G1714" s="5" t="s">
        <v>4179</v>
      </c>
      <c r="H1714" s="5" t="s">
        <v>372</v>
      </c>
      <c r="I1714" s="5" t="s">
        <v>140</v>
      </c>
      <c r="J1714" s="5" t="s">
        <v>141</v>
      </c>
      <c r="K1714" s="5" t="s">
        <v>142</v>
      </c>
      <c r="L1714" s="5" t="s">
        <v>109</v>
      </c>
      <c r="M1714" s="5" t="s">
        <v>111</v>
      </c>
      <c r="N1714" s="5" t="s">
        <v>143</v>
      </c>
      <c r="O1714" s="5" t="s">
        <v>120</v>
      </c>
      <c r="P1714" s="5" t="s">
        <v>144</v>
      </c>
      <c r="Q1714" s="5" t="s">
        <v>375</v>
      </c>
      <c r="R1714" s="5" t="s">
        <v>175</v>
      </c>
      <c r="S1714" s="5" t="s">
        <v>84</v>
      </c>
      <c r="T1714" s="5" t="s">
        <v>182</v>
      </c>
      <c r="U1714" s="5" t="s">
        <v>109</v>
      </c>
      <c r="V1714" s="5" t="s">
        <v>293</v>
      </c>
      <c r="W1714" s="5" t="s">
        <v>97</v>
      </c>
      <c r="X1714" s="5" t="s">
        <v>420</v>
      </c>
      <c r="Y1714" s="5" t="n">
        <v>0</v>
      </c>
      <c r="Z1714" s="5" t="n">
        <v>1</v>
      </c>
      <c r="AA1714" s="5" t="str">
        <f aca="false">IF(Y1714&gt;Z1714,"Win",IF(Y1714&lt;Z1714,"Loss","Draw"))</f>
        <v>Loss</v>
      </c>
      <c r="AB1714" s="5" t="s">
        <v>98</v>
      </c>
      <c r="AC1714" s="5" t="s">
        <v>99</v>
      </c>
      <c r="AD1714" s="5" t="s">
        <v>649</v>
      </c>
      <c r="AE1714" s="5" t="s">
        <v>4180</v>
      </c>
      <c r="AF1714" s="5" t="str">
        <f aca="false">IF(AD1714&lt;AE1714,AD1714,AE1714)</f>
        <v>Boss Bandit, Executioner, Freeze, Furnace, Giant Snowball, Hog Rider, Ronin, Skeletons</v>
      </c>
      <c r="AG1714" s="5" t="str">
        <f aca="false">IF(AD1714&lt;AE1714,AE1714,AD1714)</f>
        <v>Fire Spirit, Goblin Barrel, Ice Spirit, Magic Archer, Ronin, Royal Delivery, Tesla, Wall Breakers</v>
      </c>
      <c r="AH1714" s="5" t="str">
        <f aca="false">IF(AD1714=AF1714,AA1714,IF(AA1714="Win","Loss",IF(AA1714="Loss","Win","Draw")))</f>
        <v>Win</v>
      </c>
      <c r="AI1714" s="5" t="s">
        <v>123</v>
      </c>
    </row>
    <row r="1715" customFormat="false" ht="15" hidden="false" customHeight="true" outlineLevel="0" collapsed="false">
      <c r="A1715" s="5" t="s">
        <v>4178</v>
      </c>
      <c r="B1715" s="5" t="n">
        <v>2</v>
      </c>
      <c r="C1715" s="5" t="s">
        <v>689</v>
      </c>
      <c r="D1715" s="5" t="s">
        <v>690</v>
      </c>
      <c r="E1715" s="5" t="s">
        <v>2207</v>
      </c>
      <c r="F1715" s="5" t="s">
        <v>2208</v>
      </c>
      <c r="G1715" s="5" t="s">
        <v>4181</v>
      </c>
      <c r="H1715" s="5" t="s">
        <v>372</v>
      </c>
      <c r="I1715" s="5" t="s">
        <v>293</v>
      </c>
      <c r="J1715" s="5" t="s">
        <v>232</v>
      </c>
      <c r="K1715" s="5" t="s">
        <v>170</v>
      </c>
      <c r="L1715" s="5" t="s">
        <v>182</v>
      </c>
      <c r="M1715" s="5" t="s">
        <v>154</v>
      </c>
      <c r="N1715" s="5" t="s">
        <v>97</v>
      </c>
      <c r="O1715" s="5" t="s">
        <v>93</v>
      </c>
      <c r="P1715" s="5" t="s">
        <v>167</v>
      </c>
      <c r="Q1715" s="5" t="s">
        <v>239</v>
      </c>
      <c r="R1715" s="5" t="s">
        <v>199</v>
      </c>
      <c r="S1715" s="5" t="s">
        <v>210</v>
      </c>
      <c r="T1715" s="5" t="s">
        <v>227</v>
      </c>
      <c r="U1715" s="5" t="s">
        <v>83</v>
      </c>
      <c r="V1715" s="5" t="s">
        <v>112</v>
      </c>
      <c r="W1715" s="5" t="s">
        <v>202</v>
      </c>
      <c r="X1715" s="5" t="s">
        <v>240</v>
      </c>
      <c r="Y1715" s="5" t="n">
        <v>1</v>
      </c>
      <c r="Z1715" s="5" t="n">
        <v>0</v>
      </c>
      <c r="AA1715" s="5" t="str">
        <f aca="false">IF(Y1715&gt;Z1715,"Win",IF(Y1715&lt;Z1715,"Loss","Draw"))</f>
        <v>Win</v>
      </c>
      <c r="AB1715" s="5" t="s">
        <v>98</v>
      </c>
      <c r="AC1715" s="5" t="s">
        <v>99</v>
      </c>
      <c r="AD1715" s="5" t="s">
        <v>3901</v>
      </c>
      <c r="AE1715" s="5" t="s">
        <v>4182</v>
      </c>
      <c r="AF1715" s="5" t="str">
        <f aca="false">IF(AD1715&lt;AE1715,AD1715,AE1715)</f>
        <v>Arrows, Bandit, Battle Ram, Dark Prince, Golden Knight, Mega Knight, Mother Witch, Zappies</v>
      </c>
      <c r="AG1715" s="5" t="str">
        <f aca="false">IF(AD1715&lt;AE1715,AE1715,AD1715)</f>
        <v>Cannon, Electro Spirit, Furnace, Hog Rider, Lightning, Mighty Miner, Skeletons, The Log</v>
      </c>
      <c r="AH1715" s="5" t="str">
        <f aca="false">IF(AD1715=AF1715,AA1715,IF(AA1715="Win","Loss",IF(AA1715="Loss","Win","Draw")))</f>
        <v>Loss</v>
      </c>
      <c r="AI1715" s="5" t="s">
        <v>123</v>
      </c>
    </row>
    <row r="1716" customFormat="false" ht="15" hidden="false" customHeight="true" outlineLevel="0" collapsed="false">
      <c r="A1716" s="5" t="s">
        <v>4178</v>
      </c>
      <c r="B1716" s="5" t="n">
        <v>3</v>
      </c>
      <c r="C1716" s="5" t="s">
        <v>689</v>
      </c>
      <c r="D1716" s="5" t="s">
        <v>690</v>
      </c>
      <c r="E1716" s="5" t="s">
        <v>2207</v>
      </c>
      <c r="F1716" s="5" t="s">
        <v>2208</v>
      </c>
      <c r="G1716" s="5" t="s">
        <v>4183</v>
      </c>
      <c r="H1716" s="5" t="s">
        <v>372</v>
      </c>
      <c r="I1716" s="5" t="s">
        <v>82</v>
      </c>
      <c r="J1716" s="5" t="s">
        <v>83</v>
      </c>
      <c r="K1716" s="5" t="s">
        <v>84</v>
      </c>
      <c r="L1716" s="5" t="s">
        <v>85</v>
      </c>
      <c r="M1716" s="5" t="s">
        <v>86</v>
      </c>
      <c r="N1716" s="5" t="s">
        <v>87</v>
      </c>
      <c r="O1716" s="5" t="s">
        <v>88</v>
      </c>
      <c r="P1716" s="5" t="s">
        <v>89</v>
      </c>
      <c r="Q1716" s="5" t="s">
        <v>287</v>
      </c>
      <c r="R1716" s="5" t="s">
        <v>145</v>
      </c>
      <c r="S1716" s="5" t="s">
        <v>131</v>
      </c>
      <c r="T1716" s="5" t="s">
        <v>148</v>
      </c>
      <c r="U1716" s="5" t="s">
        <v>149</v>
      </c>
      <c r="V1716" s="5" t="s">
        <v>135</v>
      </c>
      <c r="W1716" s="5" t="s">
        <v>146</v>
      </c>
      <c r="X1716" s="5" t="s">
        <v>94</v>
      </c>
      <c r="Y1716" s="5" t="n">
        <v>0</v>
      </c>
      <c r="Z1716" s="5" t="n">
        <v>1</v>
      </c>
      <c r="AA1716" s="5" t="str">
        <f aca="false">IF(Y1716&gt;Z1716,"Win",IF(Y1716&lt;Z1716,"Loss","Draw"))</f>
        <v>Loss</v>
      </c>
      <c r="AB1716" s="5" t="s">
        <v>98</v>
      </c>
      <c r="AC1716" s="5" t="s">
        <v>99</v>
      </c>
      <c r="AD1716" s="5" t="s">
        <v>100</v>
      </c>
      <c r="AE1716" s="5" t="s">
        <v>511</v>
      </c>
      <c r="AF1716" s="5" t="str">
        <f aca="false">IF(AD1716&lt;AE1716,AD1716,AE1716)</f>
        <v>Archers, Berserker, Dark Prince, Giant Snowball, Goblin Demolisher, Goblin Hut, Graveyard, Poison</v>
      </c>
      <c r="AG1716" s="5" t="str">
        <f aca="false">IF(AD1716&lt;AE1716,AE1716,AD1716)</f>
        <v>Balloon, Fireball, Lava Hound, Mega Minion, Skeleton Dragons, Tombstone, Valkyrie, Zap</v>
      </c>
      <c r="AH1716" s="5" t="str">
        <f aca="false">IF(AD1716=AF1716,AA1716,IF(AA1716="Win","Loss",IF(AA1716="Loss","Win","Draw")))</f>
        <v>Loss</v>
      </c>
      <c r="AI1716" s="5" t="s">
        <v>123</v>
      </c>
    </row>
    <row r="1717" customFormat="false" ht="15" hidden="false" customHeight="true" outlineLevel="0" collapsed="false">
      <c r="A1717" s="5" t="s">
        <v>4184</v>
      </c>
      <c r="B1717" s="5" t="n">
        <v>1</v>
      </c>
      <c r="C1717" s="5" t="s">
        <v>689</v>
      </c>
      <c r="D1717" s="5" t="s">
        <v>690</v>
      </c>
      <c r="E1717" s="5" t="s">
        <v>1475</v>
      </c>
      <c r="F1717" s="5" t="s">
        <v>1476</v>
      </c>
      <c r="G1717" s="5" t="s">
        <v>4185</v>
      </c>
      <c r="H1717" s="5" t="s">
        <v>408</v>
      </c>
      <c r="I1717" s="5" t="s">
        <v>90</v>
      </c>
      <c r="J1717" s="5" t="s">
        <v>181</v>
      </c>
      <c r="K1717" s="5" t="s">
        <v>149</v>
      </c>
      <c r="L1717" s="5" t="s">
        <v>227</v>
      </c>
      <c r="M1717" s="5" t="s">
        <v>95</v>
      </c>
      <c r="N1717" s="5" t="s">
        <v>94</v>
      </c>
      <c r="O1717" s="5" t="s">
        <v>146</v>
      </c>
      <c r="P1717" s="5" t="s">
        <v>91</v>
      </c>
      <c r="Q1717" s="5" t="s">
        <v>82</v>
      </c>
      <c r="R1717" s="5" t="s">
        <v>91</v>
      </c>
      <c r="S1717" s="5" t="s">
        <v>144</v>
      </c>
      <c r="T1717" s="5" t="s">
        <v>85</v>
      </c>
      <c r="U1717" s="5" t="s">
        <v>109</v>
      </c>
      <c r="V1717" s="5" t="s">
        <v>87</v>
      </c>
      <c r="W1717" s="5" t="s">
        <v>88</v>
      </c>
      <c r="X1717" s="5" t="s">
        <v>143</v>
      </c>
      <c r="Y1717" s="5" t="n">
        <v>1</v>
      </c>
      <c r="Z1717" s="5" t="n">
        <v>0</v>
      </c>
      <c r="AA1717" s="5" t="str">
        <f aca="false">IF(Y1717&gt;Z1717,"Win",IF(Y1717&lt;Z1717,"Loss","Draw"))</f>
        <v>Win</v>
      </c>
      <c r="AB1717" s="5" t="s">
        <v>98</v>
      </c>
      <c r="AC1717" s="5" t="s">
        <v>99</v>
      </c>
      <c r="AD1717" s="5" t="s">
        <v>252</v>
      </c>
      <c r="AE1717" s="5" t="s">
        <v>679</v>
      </c>
      <c r="AF1717" s="5" t="str">
        <f aca="false">IF(AD1717&lt;AE1717,AD1717,AE1717)</f>
        <v>Archers, Barbarian Barrel, Berserker, Graveyard, Ice Spirit, Poison, Ronin, Tesla</v>
      </c>
      <c r="AG1717" s="5" t="str">
        <f aca="false">IF(AD1717&lt;AE1717,AE1717,AD1717)</f>
        <v>Barbarian Barrel, Fireball, Fisherman, Monk, Mother Witch, Royal Giant, Skeleton Dragons, Tombstone</v>
      </c>
      <c r="AH1717" s="5" t="str">
        <f aca="false">IF(AD1717=AF1717,AA1717,IF(AA1717="Win","Loss",IF(AA1717="Loss","Win","Draw")))</f>
        <v>Loss</v>
      </c>
      <c r="AI1717" s="5" t="s">
        <v>123</v>
      </c>
    </row>
    <row r="1718" customFormat="false" ht="15" hidden="false" customHeight="true" outlineLevel="0" collapsed="false">
      <c r="A1718" s="5" t="s">
        <v>4184</v>
      </c>
      <c r="B1718" s="5" t="n">
        <v>2</v>
      </c>
      <c r="C1718" s="5" t="s">
        <v>689</v>
      </c>
      <c r="D1718" s="5" t="s">
        <v>690</v>
      </c>
      <c r="E1718" s="5" t="s">
        <v>1475</v>
      </c>
      <c r="F1718" s="5" t="s">
        <v>1476</v>
      </c>
      <c r="G1718" s="5" t="s">
        <v>4186</v>
      </c>
      <c r="H1718" s="5" t="s">
        <v>408</v>
      </c>
      <c r="I1718" s="5" t="s">
        <v>375</v>
      </c>
      <c r="J1718" s="5" t="s">
        <v>145</v>
      </c>
      <c r="K1718" s="5" t="s">
        <v>84</v>
      </c>
      <c r="L1718" s="5" t="s">
        <v>226</v>
      </c>
      <c r="M1718" s="5" t="s">
        <v>327</v>
      </c>
      <c r="N1718" s="5" t="s">
        <v>202</v>
      </c>
      <c r="O1718" s="5" t="s">
        <v>336</v>
      </c>
      <c r="P1718" s="5" t="s">
        <v>113</v>
      </c>
      <c r="Q1718" s="5" t="s">
        <v>132</v>
      </c>
      <c r="R1718" s="5" t="s">
        <v>213</v>
      </c>
      <c r="S1718" s="5" t="s">
        <v>210</v>
      </c>
      <c r="T1718" s="5" t="s">
        <v>182</v>
      </c>
      <c r="U1718" s="5" t="s">
        <v>227</v>
      </c>
      <c r="V1718" s="5" t="s">
        <v>183</v>
      </c>
      <c r="W1718" s="5" t="s">
        <v>202</v>
      </c>
      <c r="X1718" s="5" t="s">
        <v>112</v>
      </c>
      <c r="Y1718" s="5" t="n">
        <v>1</v>
      </c>
      <c r="Z1718" s="5" t="n">
        <v>0</v>
      </c>
      <c r="AA1718" s="5" t="str">
        <f aca="false">IF(Y1718&gt;Z1718,"Win",IF(Y1718&lt;Z1718,"Loss","Draw"))</f>
        <v>Win</v>
      </c>
      <c r="AB1718" s="5" t="s">
        <v>98</v>
      </c>
      <c r="AC1718" s="5" t="s">
        <v>99</v>
      </c>
      <c r="AD1718" s="5" t="s">
        <v>4187</v>
      </c>
      <c r="AE1718" s="5" t="s">
        <v>458</v>
      </c>
      <c r="AF1718" s="5" t="str">
        <f aca="false">IF(AD1718&lt;AE1718,AD1718,AE1718)</f>
        <v>Arrows, Bowler, Earthquake, Hog Rider, Lumberjack, Mega Knight, Mother Witch, Zappies</v>
      </c>
      <c r="AG1718" s="5" t="str">
        <f aca="false">IF(AD1718&lt;AE1718,AE1718,AD1718)</f>
        <v>Balloon, Bomb Tower, Executioner, Giant Skeleton, Giant Snowball, Miner, Tornado, Zappies</v>
      </c>
      <c r="AH1718" s="5" t="str">
        <f aca="false">IF(AD1718=AF1718,AA1718,IF(AA1718="Win","Loss",IF(AA1718="Loss","Win","Draw")))</f>
        <v>Loss</v>
      </c>
      <c r="AI1718" s="5" t="s">
        <v>123</v>
      </c>
    </row>
    <row r="1719" customFormat="false" ht="15" hidden="false" customHeight="true" outlineLevel="0" collapsed="false">
      <c r="A1719" s="5" t="s">
        <v>4188</v>
      </c>
      <c r="B1719" s="5" t="n">
        <v>1</v>
      </c>
      <c r="C1719" s="5" t="s">
        <v>533</v>
      </c>
      <c r="D1719" s="5" t="s">
        <v>534</v>
      </c>
      <c r="E1719" s="5" t="s">
        <v>4189</v>
      </c>
      <c r="F1719" s="5" t="s">
        <v>4190</v>
      </c>
      <c r="G1719" s="5" t="s">
        <v>4191</v>
      </c>
      <c r="H1719" s="5" t="s">
        <v>81</v>
      </c>
      <c r="I1719" s="5" t="s">
        <v>132</v>
      </c>
      <c r="J1719" s="5" t="s">
        <v>91</v>
      </c>
      <c r="K1719" s="5" t="s">
        <v>200</v>
      </c>
      <c r="L1719" s="5" t="s">
        <v>90</v>
      </c>
      <c r="M1719" s="5" t="s">
        <v>365</v>
      </c>
      <c r="N1719" s="5" t="s">
        <v>94</v>
      </c>
      <c r="O1719" s="5" t="s">
        <v>93</v>
      </c>
      <c r="P1719" s="5" t="s">
        <v>174</v>
      </c>
      <c r="Q1719" s="5" t="s">
        <v>200</v>
      </c>
      <c r="R1719" s="5" t="s">
        <v>91</v>
      </c>
      <c r="S1719" s="5" t="s">
        <v>132</v>
      </c>
      <c r="T1719" s="5" t="s">
        <v>90</v>
      </c>
      <c r="U1719" s="5" t="s">
        <v>94</v>
      </c>
      <c r="V1719" s="5" t="s">
        <v>93</v>
      </c>
      <c r="W1719" s="5" t="s">
        <v>174</v>
      </c>
      <c r="X1719" s="5" t="s">
        <v>365</v>
      </c>
      <c r="Y1719" s="5" t="n">
        <v>1</v>
      </c>
      <c r="Z1719" s="5" t="n">
        <v>0</v>
      </c>
      <c r="AA1719" s="5" t="str">
        <f aca="false">IF(Y1719&gt;Z1719,"Win",IF(Y1719&lt;Z1719,"Loss","Draw"))</f>
        <v>Win</v>
      </c>
      <c r="AB1719" s="5" t="s">
        <v>98</v>
      </c>
      <c r="AC1719" s="5" t="s">
        <v>99</v>
      </c>
      <c r="AD1719" s="5" t="s">
        <v>488</v>
      </c>
      <c r="AE1719" s="5" t="s">
        <v>488</v>
      </c>
      <c r="AF1719" s="5" t="str">
        <f aca="false">IF(AD1719&lt;AE1719,AD1719,AE1719)</f>
        <v>Barbarian Barrel, Electro Spirit, Fireball, Goblin Cage, Heal Spirit, Lumberjack, Phoenix, Royal Giant</v>
      </c>
      <c r="AG1719" s="5" t="str">
        <f aca="false">IF(AD1719&lt;AE1719,AE1719,AD1719)</f>
        <v>Barbarian Barrel, Electro Spirit, Fireball, Goblin Cage, Heal Spirit, Lumberjack, Phoenix, Royal Giant</v>
      </c>
      <c r="AH1719" s="5" t="str">
        <f aca="false">IF(AD1719=AF1719,AA1719,IF(AA1719="Win","Loss",IF(AA1719="Loss","Win","Draw")))</f>
        <v>Win</v>
      </c>
      <c r="AI1719" s="5" t="s">
        <v>102</v>
      </c>
    </row>
    <row r="1720" customFormat="false" ht="15" hidden="false" customHeight="true" outlineLevel="0" collapsed="false">
      <c r="A1720" s="5" t="s">
        <v>4188</v>
      </c>
      <c r="B1720" s="5" t="n">
        <v>2</v>
      </c>
      <c r="C1720" s="5" t="s">
        <v>533</v>
      </c>
      <c r="D1720" s="5" t="s">
        <v>534</v>
      </c>
      <c r="E1720" s="5" t="s">
        <v>4189</v>
      </c>
      <c r="F1720" s="5" t="s">
        <v>4190</v>
      </c>
      <c r="G1720" s="5" t="s">
        <v>4192</v>
      </c>
      <c r="H1720" s="5" t="s">
        <v>81</v>
      </c>
      <c r="I1720" s="5" t="s">
        <v>116</v>
      </c>
      <c r="J1720" s="5" t="s">
        <v>153</v>
      </c>
      <c r="K1720" s="5" t="s">
        <v>92</v>
      </c>
      <c r="L1720" s="5" t="s">
        <v>191</v>
      </c>
      <c r="M1720" s="5" t="s">
        <v>117</v>
      </c>
      <c r="N1720" s="5" t="s">
        <v>167</v>
      </c>
      <c r="O1720" s="5" t="s">
        <v>119</v>
      </c>
      <c r="P1720" s="5" t="s">
        <v>154</v>
      </c>
      <c r="Q1720" s="5" t="s">
        <v>169</v>
      </c>
      <c r="R1720" s="5" t="s">
        <v>181</v>
      </c>
      <c r="S1720" s="5" t="s">
        <v>145</v>
      </c>
      <c r="T1720" s="5" t="s">
        <v>226</v>
      </c>
      <c r="U1720" s="5" t="s">
        <v>113</v>
      </c>
      <c r="V1720" s="5" t="s">
        <v>336</v>
      </c>
      <c r="W1720" s="5" t="s">
        <v>135</v>
      </c>
      <c r="X1720" s="5" t="s">
        <v>110</v>
      </c>
      <c r="Y1720" s="5" t="n">
        <v>1</v>
      </c>
      <c r="Z1720" s="5" t="n">
        <v>0</v>
      </c>
      <c r="AA1720" s="5" t="str">
        <f aca="false">IF(Y1720&gt;Z1720,"Win",IF(Y1720&lt;Z1720,"Loss","Draw"))</f>
        <v>Win</v>
      </c>
      <c r="AB1720" s="5" t="s">
        <v>98</v>
      </c>
      <c r="AC1720" s="5" t="s">
        <v>99</v>
      </c>
      <c r="AD1720" s="5" t="s">
        <v>4193</v>
      </c>
      <c r="AE1720" s="5" t="s">
        <v>4194</v>
      </c>
      <c r="AF1720" s="5" t="str">
        <f aca="false">IF(AD1720&lt;AE1720,AD1720,AE1720)</f>
        <v>Baby Dragon, Balloon, Bomb Tower, Guards, Miner, Monk, Tornado, Zap</v>
      </c>
      <c r="AG1720" s="5" t="str">
        <f aca="false">IF(AD1720&lt;AE1720,AE1720,AD1720)</f>
        <v>Cannon Cart, Goblinstein, Ice Wizard, Lightning, Minions, Mortar, Royal Ghost, The Log</v>
      </c>
      <c r="AH1720" s="5" t="str">
        <f aca="false">IF(AD1720=AF1720,AA1720,IF(AA1720="Win","Loss",IF(AA1720="Loss","Win","Draw")))</f>
        <v>Loss</v>
      </c>
      <c r="AI1720" s="5" t="s">
        <v>102</v>
      </c>
    </row>
    <row r="1721" customFormat="false" ht="15" hidden="false" customHeight="true" outlineLevel="0" collapsed="false">
      <c r="A1721" s="5" t="s">
        <v>4188</v>
      </c>
      <c r="B1721" s="5" t="n">
        <v>3</v>
      </c>
      <c r="C1721" s="5" t="s">
        <v>533</v>
      </c>
      <c r="D1721" s="5" t="s">
        <v>534</v>
      </c>
      <c r="E1721" s="5" t="s">
        <v>4189</v>
      </c>
      <c r="F1721" s="5" t="s">
        <v>4190</v>
      </c>
      <c r="G1721" s="5" t="s">
        <v>4195</v>
      </c>
      <c r="H1721" s="5" t="s">
        <v>81</v>
      </c>
      <c r="I1721" s="5" t="s">
        <v>142</v>
      </c>
      <c r="J1721" s="5" t="s">
        <v>141</v>
      </c>
      <c r="K1721" s="5" t="s">
        <v>140</v>
      </c>
      <c r="L1721" s="5" t="s">
        <v>87</v>
      </c>
      <c r="M1721" s="5" t="s">
        <v>143</v>
      </c>
      <c r="N1721" s="5" t="s">
        <v>111</v>
      </c>
      <c r="O1721" s="5" t="s">
        <v>120</v>
      </c>
      <c r="P1721" s="5" t="s">
        <v>129</v>
      </c>
      <c r="Q1721" s="5" t="s">
        <v>287</v>
      </c>
      <c r="R1721" s="5" t="s">
        <v>149</v>
      </c>
      <c r="S1721" s="5" t="s">
        <v>131</v>
      </c>
      <c r="T1721" s="5" t="s">
        <v>147</v>
      </c>
      <c r="U1721" s="5" t="s">
        <v>148</v>
      </c>
      <c r="V1721" s="5" t="s">
        <v>154</v>
      </c>
      <c r="W1721" s="5" t="s">
        <v>112</v>
      </c>
      <c r="X1721" s="5" t="s">
        <v>97</v>
      </c>
      <c r="Y1721" s="5" t="n">
        <v>1</v>
      </c>
      <c r="Z1721" s="5" t="n">
        <v>0</v>
      </c>
      <c r="AA1721" s="5" t="str">
        <f aca="false">IF(Y1721&gt;Z1721,"Win",IF(Y1721&lt;Z1721,"Loss","Draw"))</f>
        <v>Win</v>
      </c>
      <c r="AB1721" s="5" t="s">
        <v>98</v>
      </c>
      <c r="AC1721" s="5" t="s">
        <v>99</v>
      </c>
      <c r="AD1721" s="5" t="s">
        <v>1258</v>
      </c>
      <c r="AE1721" s="5" t="s">
        <v>4196</v>
      </c>
      <c r="AF1721" s="5" t="str">
        <f aca="false">IF(AD1721&lt;AE1721,AD1721,AE1721)</f>
        <v>Arrows, Lava Hound, Lightning, Mega Minion, Skeletons, Spirit Empress, Tombstone, Valkyrie</v>
      </c>
      <c r="AG1721" s="5" t="str">
        <f aca="false">IF(AD1721&lt;AE1721,AE1721,AD1721)</f>
        <v>Berserker, Fire Spirit, Goblin Barrel, Ice Spirit, Inferno Tower, Magic Archer, Royal Delivery, Wall Breakers</v>
      </c>
      <c r="AH1721" s="5" t="str">
        <f aca="false">IF(AD1721=AF1721,AA1721,IF(AA1721="Win","Loss",IF(AA1721="Loss","Win","Draw")))</f>
        <v>Loss</v>
      </c>
      <c r="AI1721" s="5" t="s">
        <v>102</v>
      </c>
    </row>
    <row r="1722" customFormat="false" ht="15" hidden="false" customHeight="true" outlineLevel="0" collapsed="false">
      <c r="A1722" s="7" t="s">
        <v>4197</v>
      </c>
      <c r="B1722" s="7" t="n">
        <v>1</v>
      </c>
      <c r="C1722" s="7" t="s">
        <v>533</v>
      </c>
      <c r="D1722" s="7" t="s">
        <v>534</v>
      </c>
      <c r="E1722" s="7" t="s">
        <v>4189</v>
      </c>
      <c r="F1722" s="7" t="s">
        <v>4190</v>
      </c>
      <c r="G1722" s="7" t="s">
        <v>4198</v>
      </c>
      <c r="H1722" s="7" t="s">
        <v>81</v>
      </c>
      <c r="I1722" s="7" t="s">
        <v>144</v>
      </c>
      <c r="J1722" s="7" t="s">
        <v>128</v>
      </c>
      <c r="K1722" s="7" t="s">
        <v>82</v>
      </c>
      <c r="L1722" s="7" t="s">
        <v>166</v>
      </c>
      <c r="M1722" s="7" t="s">
        <v>94</v>
      </c>
      <c r="N1722" s="7" t="s">
        <v>93</v>
      </c>
      <c r="O1722" s="7" t="s">
        <v>97</v>
      </c>
      <c r="P1722" s="7" t="s">
        <v>167</v>
      </c>
      <c r="Q1722" s="7" t="s">
        <v>82</v>
      </c>
      <c r="R1722" s="7" t="s">
        <v>83</v>
      </c>
      <c r="S1722" s="7" t="s">
        <v>144</v>
      </c>
      <c r="T1722" s="7" t="s">
        <v>143</v>
      </c>
      <c r="U1722" s="7" t="s">
        <v>97</v>
      </c>
      <c r="V1722" s="7" t="s">
        <v>91</v>
      </c>
      <c r="W1722" s="7" t="s">
        <v>88</v>
      </c>
      <c r="X1722" s="7" t="s">
        <v>85</v>
      </c>
      <c r="Y1722" s="7" t="n">
        <v>1</v>
      </c>
      <c r="Z1722" s="7" t="n">
        <v>0</v>
      </c>
      <c r="AA1722" s="7" t="str">
        <f aca="false">IF(Y1722&gt;Z1722,"Win",IF(Y1722&lt;Z1722,"Loss","Draw"))</f>
        <v>Win</v>
      </c>
      <c r="AB1722" s="7" t="s">
        <v>99</v>
      </c>
      <c r="AC1722" s="7" t="s">
        <v>99</v>
      </c>
      <c r="AD1722" s="7" t="s">
        <v>171</v>
      </c>
      <c r="AE1722" s="7" t="s">
        <v>397</v>
      </c>
      <c r="AF1722" s="7" t="str">
        <f aca="false">IF(AD1722&lt;AE1722,AD1722,AE1722)</f>
        <v>Archers, Barbarian Barrel, Dark Prince, Graveyard, Ice Spirit, Poison, Skeletons, Tesla</v>
      </c>
      <c r="AG1722" s="7" t="str">
        <f aca="false">IF(AD1722&lt;AE1722,AE1722,AD1722)</f>
        <v>Archers, Electro Spirit, Fireball, Knight, Skeletons, Tesla, The Log, X-Bow</v>
      </c>
      <c r="AH1722" s="7" t="str">
        <f aca="false">IF(AD1722=AF1722,AA1722,IF(AA1722="Win","Loss",IF(AA1722="Loss","Win","Draw")))</f>
        <v>Loss</v>
      </c>
      <c r="AI1722" s="7" t="s">
        <v>102</v>
      </c>
    </row>
    <row r="1723" customFormat="false" ht="15" hidden="false" customHeight="true" outlineLevel="0" collapsed="false">
      <c r="A1723" s="7" t="s">
        <v>4197</v>
      </c>
      <c r="B1723" s="7" t="n">
        <v>2</v>
      </c>
      <c r="C1723" s="7" t="s">
        <v>533</v>
      </c>
      <c r="D1723" s="7" t="s">
        <v>534</v>
      </c>
      <c r="E1723" s="7" t="s">
        <v>4189</v>
      </c>
      <c r="F1723" s="7" t="s">
        <v>4190</v>
      </c>
      <c r="G1723" s="7" t="s">
        <v>4199</v>
      </c>
      <c r="H1723" s="7" t="s">
        <v>81</v>
      </c>
      <c r="I1723" s="7" t="s">
        <v>433</v>
      </c>
      <c r="J1723" s="7" t="s">
        <v>115</v>
      </c>
      <c r="K1723" s="7" t="s">
        <v>84</v>
      </c>
      <c r="L1723" s="7" t="s">
        <v>111</v>
      </c>
      <c r="M1723" s="7" t="s">
        <v>170</v>
      </c>
      <c r="N1723" s="7" t="s">
        <v>88</v>
      </c>
      <c r="O1723" s="7" t="s">
        <v>107</v>
      </c>
      <c r="P1723" s="7" t="s">
        <v>109</v>
      </c>
      <c r="Q1723" s="7" t="s">
        <v>169</v>
      </c>
      <c r="R1723" s="7" t="s">
        <v>199</v>
      </c>
      <c r="S1723" s="7" t="s">
        <v>170</v>
      </c>
      <c r="T1723" s="7" t="s">
        <v>596</v>
      </c>
      <c r="U1723" s="7" t="s">
        <v>227</v>
      </c>
      <c r="V1723" s="7" t="s">
        <v>154</v>
      </c>
      <c r="W1723" s="7" t="s">
        <v>336</v>
      </c>
      <c r="X1723" s="7" t="s">
        <v>111</v>
      </c>
      <c r="Y1723" s="7" t="n">
        <v>1</v>
      </c>
      <c r="Z1723" s="7" t="n">
        <v>0</v>
      </c>
      <c r="AA1723" s="7" t="str">
        <f aca="false">IF(Y1723&gt;Z1723,"Win",IF(Y1723&lt;Z1723,"Loss","Draw"))</f>
        <v>Win</v>
      </c>
      <c r="AB1723" s="7" t="s">
        <v>99</v>
      </c>
      <c r="AC1723" s="7" t="s">
        <v>99</v>
      </c>
      <c r="AD1723" s="7" t="s">
        <v>4200</v>
      </c>
      <c r="AE1723" s="7" t="s">
        <v>4201</v>
      </c>
      <c r="AF1723" s="7" t="str">
        <f aca="false">IF(AD1723&lt;AE1723,AD1723,AE1723)</f>
        <v>Baby Dragon, Cannon, Electro Giant, Fire Spirit, Golden Knight, Lightning, Mother Witch, Tornado</v>
      </c>
      <c r="AG1723" s="7" t="str">
        <f aca="false">IF(AD1723&lt;AE1723,AE1723,AD1723)</f>
        <v>Cannon, Fire Spirit, Giant Snowball, Goblin Drill, Goblins, Poison, Princess, Ronin</v>
      </c>
      <c r="AH1723" s="7" t="str">
        <f aca="false">IF(AD1723=AF1723,AA1723,IF(AA1723="Win","Loss",IF(AA1723="Loss","Win","Draw")))</f>
        <v>Loss</v>
      </c>
      <c r="AI1723" s="7" t="s">
        <v>102</v>
      </c>
    </row>
    <row r="1724" customFormat="false" ht="15" hidden="false" customHeight="true" outlineLevel="0" collapsed="false">
      <c r="A1724" s="7" t="s">
        <v>4197</v>
      </c>
      <c r="B1724" s="7" t="n">
        <v>3</v>
      </c>
      <c r="C1724" s="7" t="s">
        <v>533</v>
      </c>
      <c r="D1724" s="7" t="s">
        <v>534</v>
      </c>
      <c r="E1724" s="7" t="s">
        <v>4189</v>
      </c>
      <c r="F1724" s="7" t="s">
        <v>4190</v>
      </c>
      <c r="G1724" s="7" t="s">
        <v>4202</v>
      </c>
      <c r="H1724" s="7" t="s">
        <v>81</v>
      </c>
      <c r="I1724" s="7" t="s">
        <v>293</v>
      </c>
      <c r="J1724" s="7" t="s">
        <v>181</v>
      </c>
      <c r="K1724" s="7" t="s">
        <v>143</v>
      </c>
      <c r="L1724" s="7" t="s">
        <v>113</v>
      </c>
      <c r="M1724" s="7" t="s">
        <v>182</v>
      </c>
      <c r="N1724" s="7" t="s">
        <v>110</v>
      </c>
      <c r="O1724" s="7" t="s">
        <v>91</v>
      </c>
      <c r="P1724" s="7" t="s">
        <v>154</v>
      </c>
      <c r="Q1724" s="7" t="s">
        <v>210</v>
      </c>
      <c r="R1724" s="7" t="s">
        <v>157</v>
      </c>
      <c r="S1724" s="7" t="s">
        <v>132</v>
      </c>
      <c r="T1724" s="7" t="s">
        <v>231</v>
      </c>
      <c r="U1724" s="7" t="s">
        <v>112</v>
      </c>
      <c r="V1724" s="7" t="s">
        <v>155</v>
      </c>
      <c r="W1724" s="7" t="s">
        <v>146</v>
      </c>
      <c r="X1724" s="7" t="s">
        <v>293</v>
      </c>
      <c r="Y1724" s="7" t="n">
        <v>0</v>
      </c>
      <c r="Z1724" s="7" t="n">
        <v>1</v>
      </c>
      <c r="AA1724" s="7" t="str">
        <f aca="false">IF(Y1724&gt;Z1724,"Win",IF(Y1724&lt;Z1724,"Loss","Draw"))</f>
        <v>Loss</v>
      </c>
      <c r="AB1724" s="7" t="s">
        <v>99</v>
      </c>
      <c r="AC1724" s="7" t="s">
        <v>99</v>
      </c>
      <c r="AD1724" s="7" t="s">
        <v>4203</v>
      </c>
      <c r="AE1724" s="7" t="s">
        <v>4204</v>
      </c>
      <c r="AF1724" s="7" t="str">
        <f aca="false">IF(AD1724&lt;AE1724,AD1724,AE1724)</f>
        <v>Arrows, Furnace, Lumberjack, Mega Knight, Mini P.E.K.K.A, Rage, Ram Rider, Skeleton Dragons</v>
      </c>
      <c r="AG1724" s="7" t="str">
        <f aca="false">IF(AD1724&lt;AE1724,AE1724,AD1724)</f>
        <v>Barbarian Barrel, Bomb Tower, Furnace, Guards, Hog Rider, Ice Spirit, Lightning, Monk</v>
      </c>
      <c r="AH1724" s="7" t="str">
        <f aca="false">IF(AD1724=AF1724,AA1724,IF(AA1724="Win","Loss",IF(AA1724="Loss","Win","Draw")))</f>
        <v>Win</v>
      </c>
      <c r="AI1724" s="7" t="s">
        <v>102</v>
      </c>
    </row>
    <row r="1725" customFormat="false" ht="15" hidden="false" customHeight="true" outlineLevel="0" collapsed="false">
      <c r="A1725" s="7" t="s">
        <v>4205</v>
      </c>
      <c r="B1725" s="7" t="n">
        <v>1</v>
      </c>
      <c r="C1725" s="7" t="s">
        <v>533</v>
      </c>
      <c r="D1725" s="7" t="s">
        <v>534</v>
      </c>
      <c r="E1725" s="7" t="s">
        <v>4189</v>
      </c>
      <c r="F1725" s="7" t="s">
        <v>4190</v>
      </c>
      <c r="G1725" s="7" t="s">
        <v>4206</v>
      </c>
      <c r="H1725" s="7" t="s">
        <v>251</v>
      </c>
      <c r="I1725" s="7" t="s">
        <v>168</v>
      </c>
      <c r="J1725" s="7" t="s">
        <v>232</v>
      </c>
      <c r="K1725" s="7" t="s">
        <v>169</v>
      </c>
      <c r="L1725" s="7" t="s">
        <v>154</v>
      </c>
      <c r="M1725" s="7" t="s">
        <v>97</v>
      </c>
      <c r="N1725" s="7" t="s">
        <v>93</v>
      </c>
      <c r="O1725" s="7" t="s">
        <v>167</v>
      </c>
      <c r="P1725" s="7" t="s">
        <v>170</v>
      </c>
      <c r="Q1725" s="7" t="s">
        <v>140</v>
      </c>
      <c r="R1725" s="7" t="s">
        <v>141</v>
      </c>
      <c r="S1725" s="7" t="s">
        <v>225</v>
      </c>
      <c r="T1725" s="7" t="s">
        <v>87</v>
      </c>
      <c r="U1725" s="7" t="s">
        <v>120</v>
      </c>
      <c r="V1725" s="7" t="s">
        <v>111</v>
      </c>
      <c r="W1725" s="7" t="s">
        <v>226</v>
      </c>
      <c r="X1725" s="7" t="s">
        <v>113</v>
      </c>
      <c r="Y1725" s="7" t="n">
        <v>1</v>
      </c>
      <c r="Z1725" s="7" t="n">
        <v>0</v>
      </c>
      <c r="AA1725" s="7" t="str">
        <f aca="false">IF(Y1725&gt;Z1725,"Win",IF(Y1725&lt;Z1725,"Loss","Draw"))</f>
        <v>Win</v>
      </c>
      <c r="AB1725" s="7" t="s">
        <v>99</v>
      </c>
      <c r="AC1725" s="7" t="s">
        <v>99</v>
      </c>
      <c r="AD1725" s="7" t="s">
        <v>418</v>
      </c>
      <c r="AE1725" s="7" t="s">
        <v>228</v>
      </c>
      <c r="AF1725" s="7" t="str">
        <f aca="false">IF(AD1725&lt;AE1725,AD1725,AE1725)</f>
        <v>Baby Dragon, Cannon, Electro Spirit, Lightning, Mighty Miner, Royal Hogs, Skeletons, The Log</v>
      </c>
      <c r="AG1725" s="7" t="str">
        <f aca="false">IF(AD1725&lt;AE1725,AE1725,AD1725)</f>
        <v>Bats, Berserker, Bomb Tower, Fire Spirit, Magic Archer, Miner, Royal Delivery, Wall Breakers</v>
      </c>
      <c r="AH1725" s="7" t="str">
        <f aca="false">IF(AD1725=AF1725,AA1725,IF(AA1725="Win","Loss",IF(AA1725="Loss","Win","Draw")))</f>
        <v>Win</v>
      </c>
      <c r="AI1725" s="7" t="s">
        <v>102</v>
      </c>
    </row>
    <row r="1726" customFormat="false" ht="15" hidden="false" customHeight="true" outlineLevel="0" collapsed="false">
      <c r="A1726" s="7" t="s">
        <v>4205</v>
      </c>
      <c r="B1726" s="7" t="n">
        <v>2</v>
      </c>
      <c r="C1726" s="7" t="s">
        <v>533</v>
      </c>
      <c r="D1726" s="7" t="s">
        <v>534</v>
      </c>
      <c r="E1726" s="7" t="s">
        <v>4189</v>
      </c>
      <c r="F1726" s="7" t="s">
        <v>4190</v>
      </c>
      <c r="G1726" s="7" t="s">
        <v>4207</v>
      </c>
      <c r="H1726" s="7" t="s">
        <v>81</v>
      </c>
      <c r="I1726" s="7" t="s">
        <v>210</v>
      </c>
      <c r="J1726" s="7" t="s">
        <v>199</v>
      </c>
      <c r="K1726" s="7" t="s">
        <v>239</v>
      </c>
      <c r="L1726" s="7" t="s">
        <v>109</v>
      </c>
      <c r="M1726" s="7" t="s">
        <v>227</v>
      </c>
      <c r="N1726" s="7" t="s">
        <v>202</v>
      </c>
      <c r="O1726" s="7" t="s">
        <v>112</v>
      </c>
      <c r="P1726" s="7" t="s">
        <v>92</v>
      </c>
      <c r="Q1726" s="7" t="s">
        <v>128</v>
      </c>
      <c r="R1726" s="7" t="s">
        <v>149</v>
      </c>
      <c r="S1726" s="7" t="s">
        <v>169</v>
      </c>
      <c r="T1726" s="7" t="s">
        <v>191</v>
      </c>
      <c r="U1726" s="7" t="s">
        <v>88</v>
      </c>
      <c r="V1726" s="7" t="s">
        <v>85</v>
      </c>
      <c r="W1726" s="7" t="s">
        <v>336</v>
      </c>
      <c r="X1726" s="7" t="s">
        <v>91</v>
      </c>
      <c r="Y1726" s="7" t="n">
        <v>1</v>
      </c>
      <c r="Z1726" s="7" t="n">
        <v>0</v>
      </c>
      <c r="AA1726" s="7" t="str">
        <f aca="false">IF(Y1726&gt;Z1726,"Win",IF(Y1726&lt;Z1726,"Loss","Draw"))</f>
        <v>Win</v>
      </c>
      <c r="AB1726" s="7" t="s">
        <v>99</v>
      </c>
      <c r="AC1726" s="7" t="s">
        <v>99</v>
      </c>
      <c r="AD1726" s="7" t="s">
        <v>750</v>
      </c>
      <c r="AE1726" s="7" t="s">
        <v>2102</v>
      </c>
      <c r="AF1726" s="7" t="str">
        <f aca="false">IF(AD1726&lt;AE1726,AD1726,AE1726)</f>
        <v>Arrows, Battle Ram, Golden Knight, Mega Knight, Mother Witch, Ronin, Royal Ghost, Zappies</v>
      </c>
      <c r="AG1726" s="7" t="str">
        <f aca="false">IF(AD1726&lt;AE1726,AE1726,AD1726)</f>
        <v>Baby Dragon, Barbarian Barrel, Graveyard, Ice Wizard, Knight, Poison, Tombstone, Tornado</v>
      </c>
      <c r="AH1726" s="7" t="str">
        <f aca="false">IF(AD1726=AF1726,AA1726,IF(AA1726="Win","Loss",IF(AA1726="Loss","Win","Draw")))</f>
        <v>Win</v>
      </c>
      <c r="AI1726" s="7" t="s">
        <v>102</v>
      </c>
    </row>
    <row r="1727" customFormat="false" ht="15" hidden="false" customHeight="true" outlineLevel="0" collapsed="false">
      <c r="A1727" s="7" t="s">
        <v>4205</v>
      </c>
      <c r="B1727" s="7" t="n">
        <v>3</v>
      </c>
      <c r="C1727" s="7" t="s">
        <v>533</v>
      </c>
      <c r="D1727" s="7" t="s">
        <v>534</v>
      </c>
      <c r="E1727" s="7" t="s">
        <v>4189</v>
      </c>
      <c r="F1727" s="7" t="s">
        <v>4190</v>
      </c>
      <c r="G1727" s="7" t="s">
        <v>4208</v>
      </c>
      <c r="H1727" s="7" t="s">
        <v>81</v>
      </c>
      <c r="I1727" s="7" t="s">
        <v>96</v>
      </c>
      <c r="J1727" s="7" t="s">
        <v>181</v>
      </c>
      <c r="K1727" s="7" t="s">
        <v>90</v>
      </c>
      <c r="L1727" s="7" t="s">
        <v>94</v>
      </c>
      <c r="M1727" s="7" t="s">
        <v>91</v>
      </c>
      <c r="N1727" s="7" t="s">
        <v>174</v>
      </c>
      <c r="O1727" s="7" t="s">
        <v>87</v>
      </c>
      <c r="P1727" s="7" t="s">
        <v>95</v>
      </c>
      <c r="Q1727" s="7" t="s">
        <v>180</v>
      </c>
      <c r="R1727" s="7" t="s">
        <v>232</v>
      </c>
      <c r="S1727" s="7" t="s">
        <v>144</v>
      </c>
      <c r="T1727" s="7" t="s">
        <v>182</v>
      </c>
      <c r="U1727" s="7" t="s">
        <v>183</v>
      </c>
      <c r="V1727" s="7" t="s">
        <v>167</v>
      </c>
      <c r="W1727" s="7" t="s">
        <v>97</v>
      </c>
      <c r="X1727" s="7" t="s">
        <v>143</v>
      </c>
      <c r="Y1727" s="7" t="n">
        <v>1</v>
      </c>
      <c r="Z1727" s="7" t="n">
        <v>0</v>
      </c>
      <c r="AA1727" s="7" t="str">
        <f aca="false">IF(Y1727&gt;Z1727,"Win",IF(Y1727&lt;Z1727,"Loss","Draw"))</f>
        <v>Win</v>
      </c>
      <c r="AB1727" s="7" t="s">
        <v>99</v>
      </c>
      <c r="AC1727" s="7" t="s">
        <v>99</v>
      </c>
      <c r="AD1727" s="7" t="s">
        <v>1837</v>
      </c>
      <c r="AE1727" s="7" t="s">
        <v>4209</v>
      </c>
      <c r="AF1727" s="7" t="str">
        <f aca="false">IF(AD1727&lt;AE1727,AD1727,AE1727)</f>
        <v>Barbarian Barrel, Berserker, Fireball, Fisherman, Heal Spirit, Hunter, Monk, Royal Giant</v>
      </c>
      <c r="AG1727" s="7" t="str">
        <f aca="false">IF(AD1727&lt;AE1727,AE1727,AD1727)</f>
        <v>Earthquake, Hog Rider, Ice Spirit, Mighty Miner, Skeletons, Tesla, The Log, Wizard</v>
      </c>
      <c r="AH1727" s="7" t="str">
        <f aca="false">IF(AD1727=AF1727,AA1727,IF(AA1727="Win","Loss",IF(AA1727="Loss","Win","Draw")))</f>
        <v>Win</v>
      </c>
      <c r="AI1727" s="7" t="s">
        <v>102</v>
      </c>
    </row>
    <row r="1728" customFormat="false" ht="15" hidden="false" customHeight="true" outlineLevel="0" collapsed="false">
      <c r="A1728" s="7" t="s">
        <v>4210</v>
      </c>
      <c r="B1728" s="7" t="n">
        <v>1</v>
      </c>
      <c r="C1728" s="7" t="s">
        <v>533</v>
      </c>
      <c r="D1728" s="7" t="s">
        <v>534</v>
      </c>
      <c r="E1728" s="7" t="s">
        <v>4189</v>
      </c>
      <c r="F1728" s="7" t="s">
        <v>4190</v>
      </c>
      <c r="G1728" s="7" t="s">
        <v>4211</v>
      </c>
      <c r="H1728" s="7" t="s">
        <v>251</v>
      </c>
      <c r="I1728" s="7" t="s">
        <v>140</v>
      </c>
      <c r="J1728" s="7" t="s">
        <v>141</v>
      </c>
      <c r="K1728" s="7" t="s">
        <v>225</v>
      </c>
      <c r="L1728" s="7" t="s">
        <v>113</v>
      </c>
      <c r="M1728" s="7" t="s">
        <v>111</v>
      </c>
      <c r="N1728" s="7" t="s">
        <v>109</v>
      </c>
      <c r="O1728" s="7" t="s">
        <v>120</v>
      </c>
      <c r="P1728" s="7" t="s">
        <v>226</v>
      </c>
      <c r="Q1728" s="7" t="s">
        <v>169</v>
      </c>
      <c r="R1728" s="7" t="s">
        <v>213</v>
      </c>
      <c r="S1728" s="7" t="s">
        <v>200</v>
      </c>
      <c r="T1728" s="7" t="s">
        <v>596</v>
      </c>
      <c r="U1728" s="7" t="s">
        <v>154</v>
      </c>
      <c r="V1728" s="7" t="s">
        <v>336</v>
      </c>
      <c r="W1728" s="7" t="s">
        <v>91</v>
      </c>
      <c r="X1728" s="7" t="s">
        <v>191</v>
      </c>
      <c r="Y1728" s="7" t="n">
        <v>0</v>
      </c>
      <c r="Z1728" s="7" t="n">
        <v>1</v>
      </c>
      <c r="AA1728" s="7" t="str">
        <f aca="false">IF(Y1728&gt;Z1728,"Win",IF(Y1728&lt;Z1728,"Loss","Draw"))</f>
        <v>Loss</v>
      </c>
      <c r="AB1728" s="7" t="s">
        <v>99</v>
      </c>
      <c r="AC1728" s="7" t="s">
        <v>99</v>
      </c>
      <c r="AD1728" s="7" t="s">
        <v>497</v>
      </c>
      <c r="AE1728" s="7" t="s">
        <v>762</v>
      </c>
      <c r="AF1728" s="7" t="str">
        <f aca="false">IF(AD1728&lt;AE1728,AD1728,AE1728)</f>
        <v>Baby Dragon, Barbarian Barrel, Bowler, Electro Giant, Goblin Cage, Ice Wizard, Lightning, Tornado</v>
      </c>
      <c r="AG1728" s="7" t="str">
        <f aca="false">IF(AD1728&lt;AE1728,AE1728,AD1728)</f>
        <v>Bats, Bomb Tower, Fire Spirit, Magic Archer, Miner, Ronin, Royal Delivery, Wall Breakers</v>
      </c>
      <c r="AH1728" s="7" t="str">
        <f aca="false">IF(AD1728=AF1728,AA1728,IF(AA1728="Win","Loss",IF(AA1728="Loss","Win","Draw")))</f>
        <v>Win</v>
      </c>
      <c r="AI1728" s="7" t="s">
        <v>102</v>
      </c>
    </row>
    <row r="1729" customFormat="false" ht="15" hidden="false" customHeight="true" outlineLevel="0" collapsed="false">
      <c r="A1729" s="7" t="s">
        <v>4210</v>
      </c>
      <c r="B1729" s="7" t="n">
        <v>2</v>
      </c>
      <c r="C1729" s="7" t="s">
        <v>533</v>
      </c>
      <c r="D1729" s="7" t="s">
        <v>534</v>
      </c>
      <c r="E1729" s="7" t="s">
        <v>4189</v>
      </c>
      <c r="F1729" s="7" t="s">
        <v>4190</v>
      </c>
      <c r="G1729" s="7" t="s">
        <v>4212</v>
      </c>
      <c r="H1729" s="7" t="s">
        <v>81</v>
      </c>
      <c r="I1729" s="7" t="s">
        <v>158</v>
      </c>
      <c r="J1729" s="7" t="s">
        <v>91</v>
      </c>
      <c r="K1729" s="7" t="s">
        <v>287</v>
      </c>
      <c r="L1729" s="7" t="s">
        <v>97</v>
      </c>
      <c r="M1729" s="7" t="s">
        <v>143</v>
      </c>
      <c r="N1729" s="7" t="s">
        <v>88</v>
      </c>
      <c r="O1729" s="7" t="s">
        <v>85</v>
      </c>
      <c r="P1729" s="7" t="s">
        <v>89</v>
      </c>
      <c r="Q1729" s="7" t="s">
        <v>92</v>
      </c>
      <c r="R1729" s="7" t="s">
        <v>199</v>
      </c>
      <c r="S1729" s="7" t="s">
        <v>239</v>
      </c>
      <c r="T1729" s="7" t="s">
        <v>393</v>
      </c>
      <c r="U1729" s="7" t="s">
        <v>412</v>
      </c>
      <c r="V1729" s="7" t="s">
        <v>117</v>
      </c>
      <c r="W1729" s="7" t="s">
        <v>112</v>
      </c>
      <c r="X1729" s="7" t="s">
        <v>240</v>
      </c>
      <c r="Y1729" s="7" t="n">
        <v>1</v>
      </c>
      <c r="Z1729" s="7" t="n">
        <v>0</v>
      </c>
      <c r="AA1729" s="7" t="str">
        <f aca="false">IF(Y1729&gt;Z1729,"Win",IF(Y1729&lt;Z1729,"Loss","Draw"))</f>
        <v>Win</v>
      </c>
      <c r="AB1729" s="7" t="s">
        <v>99</v>
      </c>
      <c r="AC1729" s="7" t="s">
        <v>99</v>
      </c>
      <c r="AD1729" s="7" t="s">
        <v>898</v>
      </c>
      <c r="AE1729" s="7" t="s">
        <v>4213</v>
      </c>
      <c r="AF1729" s="7" t="str">
        <f aca="false">IF(AD1729&lt;AE1729,AD1729,AE1729)</f>
        <v>Arrows, Bandit, Battle Ram, Electro Wizard, Golden Knight, Minions, P.E.K.K.A, Royal Ghost</v>
      </c>
      <c r="AG1729" s="7" t="str">
        <f aca="false">IF(AD1729&lt;AE1729,AE1729,AD1729)</f>
        <v>Barbarian Barrel, Goblin Hut, Graveyard, Ice Spirit, Poison, Skeletons, Valkyrie, Witch</v>
      </c>
      <c r="AH1729" s="7" t="str">
        <f aca="false">IF(AD1729=AF1729,AA1729,IF(AA1729="Win","Loss",IF(AA1729="Loss","Win","Draw")))</f>
        <v>Loss</v>
      </c>
      <c r="AI1729" s="7" t="s">
        <v>102</v>
      </c>
    </row>
    <row r="1730" customFormat="false" ht="15" hidden="false" customHeight="true" outlineLevel="0" collapsed="false">
      <c r="A1730" s="7" t="s">
        <v>4210</v>
      </c>
      <c r="B1730" s="7" t="n">
        <v>3</v>
      </c>
      <c r="C1730" s="7" t="s">
        <v>533</v>
      </c>
      <c r="D1730" s="7" t="s">
        <v>534</v>
      </c>
      <c r="E1730" s="7" t="s">
        <v>4189</v>
      </c>
      <c r="F1730" s="7" t="s">
        <v>4190</v>
      </c>
      <c r="G1730" s="7" t="s">
        <v>4214</v>
      </c>
      <c r="H1730" s="7" t="s">
        <v>81</v>
      </c>
      <c r="I1730" s="7" t="s">
        <v>116</v>
      </c>
      <c r="J1730" s="7" t="s">
        <v>108</v>
      </c>
      <c r="K1730" s="7" t="s">
        <v>115</v>
      </c>
      <c r="L1730" s="7" t="s">
        <v>93</v>
      </c>
      <c r="M1730" s="7" t="s">
        <v>167</v>
      </c>
      <c r="N1730" s="7" t="s">
        <v>83</v>
      </c>
      <c r="O1730" s="7" t="s">
        <v>182</v>
      </c>
      <c r="P1730" s="7" t="s">
        <v>94</v>
      </c>
      <c r="Q1730" s="7" t="s">
        <v>210</v>
      </c>
      <c r="R1730" s="7" t="s">
        <v>115</v>
      </c>
      <c r="S1730" s="7" t="s">
        <v>293</v>
      </c>
      <c r="T1730" s="7" t="s">
        <v>94</v>
      </c>
      <c r="U1730" s="7" t="s">
        <v>135</v>
      </c>
      <c r="V1730" s="7" t="s">
        <v>109</v>
      </c>
      <c r="W1730" s="7" t="s">
        <v>231</v>
      </c>
      <c r="X1730" s="7" t="s">
        <v>147</v>
      </c>
      <c r="Y1730" s="7" t="n">
        <v>1</v>
      </c>
      <c r="Z1730" s="7" t="n">
        <v>0</v>
      </c>
      <c r="AA1730" s="7" t="str">
        <f aca="false">IF(Y1730&gt;Z1730,"Win",IF(Y1730&lt;Z1730,"Loss","Draw"))</f>
        <v>Win</v>
      </c>
      <c r="AB1730" s="7" t="s">
        <v>99</v>
      </c>
      <c r="AC1730" s="7" t="s">
        <v>99</v>
      </c>
      <c r="AD1730" s="7" t="s">
        <v>4215</v>
      </c>
      <c r="AE1730" s="7" t="s">
        <v>4216</v>
      </c>
      <c r="AF1730" s="7" t="str">
        <f aca="false">IF(AD1730&lt;AE1730,AD1730,AE1730)</f>
        <v>Archer Queen, Dark Prince, Electro Spirit, Fireball, Goblins, Hog Rider, Mortar, The Log</v>
      </c>
      <c r="AG1730" s="7" t="str">
        <f aca="false">IF(AD1730&lt;AE1730,AE1730,AD1730)</f>
        <v>Fireball, Furnace, Goblins, Mega Knight, Ram Rider, Ronin, Spirit Empress, Zap</v>
      </c>
      <c r="AH1730" s="7" t="str">
        <f aca="false">IF(AD1730=AF1730,AA1730,IF(AA1730="Win","Loss",IF(AA1730="Loss","Win","Draw")))</f>
        <v>Win</v>
      </c>
      <c r="AI1730" s="7" t="s">
        <v>102</v>
      </c>
    </row>
    <row r="1731" customFormat="false" ht="15" hidden="false" customHeight="true" outlineLevel="0" collapsed="false">
      <c r="A1731" s="7" t="s">
        <v>4217</v>
      </c>
      <c r="B1731" s="7" t="n">
        <v>1</v>
      </c>
      <c r="C1731" s="7" t="s">
        <v>533</v>
      </c>
      <c r="D1731" s="7" t="s">
        <v>534</v>
      </c>
      <c r="E1731" s="7" t="s">
        <v>4189</v>
      </c>
      <c r="F1731" s="7" t="s">
        <v>4190</v>
      </c>
      <c r="G1731" s="7" t="s">
        <v>4218</v>
      </c>
      <c r="H1731" s="7" t="s">
        <v>251</v>
      </c>
      <c r="I1731" s="7" t="s">
        <v>169</v>
      </c>
      <c r="J1731" s="7" t="s">
        <v>199</v>
      </c>
      <c r="K1731" s="7" t="s">
        <v>200</v>
      </c>
      <c r="L1731" s="7" t="s">
        <v>136</v>
      </c>
      <c r="M1731" s="7" t="s">
        <v>154</v>
      </c>
      <c r="N1731" s="7" t="s">
        <v>191</v>
      </c>
      <c r="O1731" s="7" t="s">
        <v>336</v>
      </c>
      <c r="P1731" s="7" t="s">
        <v>91</v>
      </c>
      <c r="Q1731" s="7" t="s">
        <v>200</v>
      </c>
      <c r="R1731" s="7" t="s">
        <v>91</v>
      </c>
      <c r="S1731" s="7" t="s">
        <v>132</v>
      </c>
      <c r="T1731" s="7" t="s">
        <v>93</v>
      </c>
      <c r="U1731" s="7" t="s">
        <v>174</v>
      </c>
      <c r="V1731" s="7" t="s">
        <v>94</v>
      </c>
      <c r="W1731" s="7" t="s">
        <v>90</v>
      </c>
      <c r="X1731" s="7" t="s">
        <v>365</v>
      </c>
      <c r="Y1731" s="7" t="n">
        <v>1</v>
      </c>
      <c r="Z1731" s="7" t="n">
        <v>0</v>
      </c>
      <c r="AA1731" s="7" t="str">
        <f aca="false">IF(Y1731&gt;Z1731,"Win",IF(Y1731&lt;Z1731,"Loss","Draw"))</f>
        <v>Win</v>
      </c>
      <c r="AB1731" s="7" t="s">
        <v>99</v>
      </c>
      <c r="AC1731" s="7" t="s">
        <v>99</v>
      </c>
      <c r="AD1731" s="7" t="s">
        <v>778</v>
      </c>
      <c r="AE1731" s="7" t="s">
        <v>488</v>
      </c>
      <c r="AF1731" s="7" t="str">
        <f aca="false">IF(AD1731&lt;AE1731,AD1731,AE1731)</f>
        <v>Baby Dragon, Barbarian Barrel, Goblin Cage, Golden Knight, Golem, Ice Wizard, Lightning, Tornado</v>
      </c>
      <c r="AG1731" s="7" t="str">
        <f aca="false">IF(AD1731&lt;AE1731,AE1731,AD1731)</f>
        <v>Barbarian Barrel, Electro Spirit, Fireball, Goblin Cage, Heal Spirit, Lumberjack, Phoenix, Royal Giant</v>
      </c>
      <c r="AH1731" s="7" t="str">
        <f aca="false">IF(AD1731=AF1731,AA1731,IF(AA1731="Win","Loss",IF(AA1731="Loss","Win","Draw")))</f>
        <v>Win</v>
      </c>
      <c r="AI1731" s="7" t="s">
        <v>102</v>
      </c>
    </row>
    <row r="1732" customFormat="false" ht="15" hidden="false" customHeight="true" outlineLevel="0" collapsed="false">
      <c r="A1732" s="7" t="s">
        <v>4217</v>
      </c>
      <c r="B1732" s="7" t="n">
        <v>2</v>
      </c>
      <c r="C1732" s="7" t="s">
        <v>533</v>
      </c>
      <c r="D1732" s="7" t="s">
        <v>534</v>
      </c>
      <c r="E1732" s="7" t="s">
        <v>4189</v>
      </c>
      <c r="F1732" s="7" t="s">
        <v>4190</v>
      </c>
      <c r="G1732" s="7" t="s">
        <v>4219</v>
      </c>
      <c r="H1732" s="7" t="s">
        <v>251</v>
      </c>
      <c r="I1732" s="7" t="s">
        <v>107</v>
      </c>
      <c r="J1732" s="7" t="s">
        <v>115</v>
      </c>
      <c r="K1732" s="7" t="s">
        <v>84</v>
      </c>
      <c r="L1732" s="7" t="s">
        <v>109</v>
      </c>
      <c r="M1732" s="7" t="s">
        <v>88</v>
      </c>
      <c r="N1732" s="7" t="s">
        <v>130</v>
      </c>
      <c r="O1732" s="7" t="s">
        <v>111</v>
      </c>
      <c r="P1732" s="7" t="s">
        <v>144</v>
      </c>
      <c r="Q1732" s="7" t="s">
        <v>169</v>
      </c>
      <c r="R1732" s="7" t="s">
        <v>232</v>
      </c>
      <c r="S1732" s="7" t="s">
        <v>168</v>
      </c>
      <c r="T1732" s="7" t="s">
        <v>97</v>
      </c>
      <c r="U1732" s="7" t="s">
        <v>143</v>
      </c>
      <c r="V1732" s="7" t="s">
        <v>167</v>
      </c>
      <c r="W1732" s="7" t="s">
        <v>170</v>
      </c>
      <c r="X1732" s="7" t="s">
        <v>154</v>
      </c>
      <c r="Y1732" s="7" t="n">
        <v>1</v>
      </c>
      <c r="Z1732" s="7" t="n">
        <v>0</v>
      </c>
      <c r="AA1732" s="7" t="str">
        <f aca="false">IF(Y1732&gt;Z1732,"Win",IF(Y1732&lt;Z1732,"Loss","Draw"))</f>
        <v>Win</v>
      </c>
      <c r="AB1732" s="7" t="s">
        <v>99</v>
      </c>
      <c r="AC1732" s="7" t="s">
        <v>99</v>
      </c>
      <c r="AD1732" s="7" t="s">
        <v>315</v>
      </c>
      <c r="AE1732" s="7" t="s">
        <v>3899</v>
      </c>
      <c r="AF1732" s="7" t="str">
        <f aca="false">IF(AD1732&lt;AE1732,AD1732,AE1732)</f>
        <v>Baby Dragon, Cannon, Ice Spirit, Lightning, Mighty Miner, Royal Hogs, Skeletons, The Log</v>
      </c>
      <c r="AG1732" s="7" t="str">
        <f aca="false">IF(AD1732&lt;AE1732,AE1732,AD1732)</f>
        <v>Bomber, Fire Spirit, Giant Snowball, Goblin Drill, Goblins, Poison, Ronin, Tesla</v>
      </c>
      <c r="AH1732" s="7" t="str">
        <f aca="false">IF(AD1732=AF1732,AA1732,IF(AA1732="Win","Loss",IF(AA1732="Loss","Win","Draw")))</f>
        <v>Loss</v>
      </c>
      <c r="AI1732" s="7" t="s">
        <v>102</v>
      </c>
    </row>
    <row r="1733" customFormat="false" ht="15" hidden="false" customHeight="true" outlineLevel="0" collapsed="false">
      <c r="A1733" s="7" t="s">
        <v>4217</v>
      </c>
      <c r="B1733" s="7" t="n">
        <v>3</v>
      </c>
      <c r="C1733" s="7" t="s">
        <v>533</v>
      </c>
      <c r="D1733" s="7" t="s">
        <v>534</v>
      </c>
      <c r="E1733" s="7" t="s">
        <v>4189</v>
      </c>
      <c r="F1733" s="7" t="s">
        <v>4190</v>
      </c>
      <c r="G1733" s="7" t="s">
        <v>4220</v>
      </c>
      <c r="H1733" s="7" t="s">
        <v>81</v>
      </c>
      <c r="I1733" s="7" t="s">
        <v>180</v>
      </c>
      <c r="J1733" s="7" t="s">
        <v>181</v>
      </c>
      <c r="K1733" s="7" t="s">
        <v>170</v>
      </c>
      <c r="L1733" s="7" t="s">
        <v>93</v>
      </c>
      <c r="M1733" s="7" t="s">
        <v>97</v>
      </c>
      <c r="N1733" s="7" t="s">
        <v>167</v>
      </c>
      <c r="O1733" s="7" t="s">
        <v>182</v>
      </c>
      <c r="P1733" s="7" t="s">
        <v>183</v>
      </c>
      <c r="Q1733" s="7" t="s">
        <v>144</v>
      </c>
      <c r="R1733" s="7" t="s">
        <v>108</v>
      </c>
      <c r="S1733" s="7" t="s">
        <v>84</v>
      </c>
      <c r="T1733" s="7" t="s">
        <v>111</v>
      </c>
      <c r="U1733" s="7" t="s">
        <v>107</v>
      </c>
      <c r="V1733" s="7" t="s">
        <v>110</v>
      </c>
      <c r="W1733" s="7" t="s">
        <v>88</v>
      </c>
      <c r="X1733" s="7" t="s">
        <v>128</v>
      </c>
      <c r="Y1733" s="7" t="n">
        <v>0</v>
      </c>
      <c r="Z1733" s="7" t="n">
        <v>1</v>
      </c>
      <c r="AA1733" s="7" t="str">
        <f aca="false">IF(Y1733&gt;Z1733,"Win",IF(Y1733&lt;Z1733,"Loss","Draw"))</f>
        <v>Loss</v>
      </c>
      <c r="AB1733" s="7" t="s">
        <v>99</v>
      </c>
      <c r="AC1733" s="7" t="s">
        <v>99</v>
      </c>
      <c r="AD1733" s="7" t="s">
        <v>4221</v>
      </c>
      <c r="AE1733" s="7" t="s">
        <v>4222</v>
      </c>
      <c r="AF1733" s="7" t="str">
        <f aca="false">IF(AD1733&lt;AE1733,AD1733,AE1733)</f>
        <v>Archer Queen, Fire Spirit, Giant Snowball, Goblin Drill, Guards, Knight, Poison, Tesla</v>
      </c>
      <c r="AG1733" s="7" t="str">
        <f aca="false">IF(AD1733&lt;AE1733,AE1733,AD1733)</f>
        <v>Cannon, Earthquake, Electro Spirit, Hog Rider, Monk, Skeletons, The Log, Wizard</v>
      </c>
      <c r="AH1733" s="7" t="str">
        <f aca="false">IF(AD1733=AF1733,AA1733,IF(AA1733="Win","Loss",IF(AA1733="Loss","Win","Draw")))</f>
        <v>Win</v>
      </c>
      <c r="AI1733" s="7" t="s">
        <v>102</v>
      </c>
    </row>
    <row r="1734" customFormat="false" ht="15" hidden="false" customHeight="true" outlineLevel="0" collapsed="false">
      <c r="A1734" s="7" t="s">
        <v>4223</v>
      </c>
      <c r="B1734" s="7" t="n">
        <v>1</v>
      </c>
      <c r="C1734" s="7" t="s">
        <v>533</v>
      </c>
      <c r="D1734" s="7" t="s">
        <v>534</v>
      </c>
      <c r="E1734" s="7" t="s">
        <v>4189</v>
      </c>
      <c r="F1734" s="7" t="s">
        <v>4190</v>
      </c>
      <c r="G1734" s="7" t="s">
        <v>4224</v>
      </c>
      <c r="H1734" s="7" t="s">
        <v>81</v>
      </c>
      <c r="I1734" s="7" t="s">
        <v>140</v>
      </c>
      <c r="J1734" s="7" t="s">
        <v>141</v>
      </c>
      <c r="K1734" s="7" t="s">
        <v>153</v>
      </c>
      <c r="L1734" s="7" t="s">
        <v>226</v>
      </c>
      <c r="M1734" s="7" t="s">
        <v>336</v>
      </c>
      <c r="N1734" s="7" t="s">
        <v>97</v>
      </c>
      <c r="O1734" s="7" t="s">
        <v>91</v>
      </c>
      <c r="P1734" s="7" t="s">
        <v>113</v>
      </c>
      <c r="Q1734" s="7" t="s">
        <v>176</v>
      </c>
      <c r="R1734" s="7" t="s">
        <v>115</v>
      </c>
      <c r="S1734" s="7" t="s">
        <v>142</v>
      </c>
      <c r="T1734" s="7" t="s">
        <v>111</v>
      </c>
      <c r="U1734" s="7" t="s">
        <v>93</v>
      </c>
      <c r="V1734" s="7" t="s">
        <v>170</v>
      </c>
      <c r="W1734" s="7" t="s">
        <v>109</v>
      </c>
      <c r="X1734" s="7" t="s">
        <v>167</v>
      </c>
      <c r="Y1734" s="7" t="n">
        <v>1</v>
      </c>
      <c r="Z1734" s="7" t="n">
        <v>0</v>
      </c>
      <c r="AA1734" s="7" t="str">
        <f aca="false">IF(Y1734&gt;Z1734,"Win",IF(Y1734&lt;Z1734,"Loss","Draw"))</f>
        <v>Win</v>
      </c>
      <c r="AB1734" s="7" t="s">
        <v>99</v>
      </c>
      <c r="AC1734" s="7" t="s">
        <v>99</v>
      </c>
      <c r="AD1734" s="7" t="s">
        <v>477</v>
      </c>
      <c r="AE1734" s="7" t="s">
        <v>4225</v>
      </c>
      <c r="AF1734" s="7" t="str">
        <f aca="false">IF(AD1734&lt;AE1734,AD1734,AE1734)</f>
        <v>Barbarian Barrel, Bomb Tower, Goblinstein, Magic Archer, Miner, Skeletons, Tornado, Wall Breakers</v>
      </c>
      <c r="AG1734" s="7" t="str">
        <f aca="false">IF(AD1734&lt;AE1734,AE1734,AD1734)</f>
        <v>Cannon, Dart Goblin, Electro Spirit, Fire Spirit, Goblin Barrel, Goblins, Ronin, The Log</v>
      </c>
      <c r="AH1734" s="7" t="str">
        <f aca="false">IF(AD1734=AF1734,AA1734,IF(AA1734="Win","Loss",IF(AA1734="Loss","Win","Draw")))</f>
        <v>Win</v>
      </c>
      <c r="AI1734" s="7" t="s">
        <v>102</v>
      </c>
    </row>
    <row r="1735" customFormat="false" ht="15" hidden="false" customHeight="true" outlineLevel="0" collapsed="false">
      <c r="A1735" s="7" t="s">
        <v>4223</v>
      </c>
      <c r="B1735" s="7" t="n">
        <v>2</v>
      </c>
      <c r="C1735" s="7" t="s">
        <v>533</v>
      </c>
      <c r="D1735" s="7" t="s">
        <v>534</v>
      </c>
      <c r="E1735" s="7" t="s">
        <v>4189</v>
      </c>
      <c r="F1735" s="7" t="s">
        <v>4190</v>
      </c>
      <c r="G1735" s="7" t="s">
        <v>4226</v>
      </c>
      <c r="H1735" s="7" t="s">
        <v>81</v>
      </c>
      <c r="I1735" s="7" t="s">
        <v>114</v>
      </c>
      <c r="J1735" s="7" t="s">
        <v>115</v>
      </c>
      <c r="K1735" s="7" t="s">
        <v>116</v>
      </c>
      <c r="L1735" s="7" t="s">
        <v>109</v>
      </c>
      <c r="M1735" s="7" t="s">
        <v>118</v>
      </c>
      <c r="N1735" s="7" t="s">
        <v>176</v>
      </c>
      <c r="O1735" s="7" t="s">
        <v>94</v>
      </c>
      <c r="P1735" s="7" t="s">
        <v>93</v>
      </c>
      <c r="Q1735" s="7" t="s">
        <v>195</v>
      </c>
      <c r="R1735" s="7" t="s">
        <v>83</v>
      </c>
      <c r="S1735" s="7" t="s">
        <v>200</v>
      </c>
      <c r="T1735" s="7" t="s">
        <v>146</v>
      </c>
      <c r="U1735" s="7" t="s">
        <v>148</v>
      </c>
      <c r="V1735" s="7" t="s">
        <v>94</v>
      </c>
      <c r="W1735" s="7" t="s">
        <v>135</v>
      </c>
      <c r="X1735" s="7" t="s">
        <v>226</v>
      </c>
      <c r="Y1735" s="7" t="n">
        <v>1</v>
      </c>
      <c r="Z1735" s="7" t="n">
        <v>0</v>
      </c>
      <c r="AA1735" s="7" t="str">
        <f aca="false">IF(Y1735&gt;Z1735,"Win",IF(Y1735&lt;Z1735,"Loss","Draw"))</f>
        <v>Win</v>
      </c>
      <c r="AB1735" s="7" t="s">
        <v>99</v>
      </c>
      <c r="AC1735" s="7" t="s">
        <v>99</v>
      </c>
      <c r="AD1735" s="7" t="s">
        <v>2129</v>
      </c>
      <c r="AE1735" s="7" t="s">
        <v>4227</v>
      </c>
      <c r="AF1735" s="7" t="str">
        <f aca="false">IF(AD1735&lt;AE1735,AD1735,AE1735)</f>
        <v>Dark Prince, Fireball, Goblin Cage, Inferno Dragon, Lava Hound, Miner, Skeleton Dragons, Zap</v>
      </c>
      <c r="AG1735" s="7" t="str">
        <f aca="false">IF(AD1735&lt;AE1735,AE1735,AD1735)</f>
        <v>Dart Goblin, Electro Spirit, Fireball, Goblins, Mortar, Rascals, Ronin, Skeleton Barrel</v>
      </c>
      <c r="AH1735" s="7" t="str">
        <f aca="false">IF(AD1735=AF1735,AA1735,IF(AA1735="Win","Loss",IF(AA1735="Loss","Win","Draw")))</f>
        <v>Loss</v>
      </c>
      <c r="AI1735" s="7" t="s">
        <v>102</v>
      </c>
    </row>
    <row r="1736" customFormat="false" ht="15" hidden="false" customHeight="true" outlineLevel="0" collapsed="false">
      <c r="A1736" s="7" t="s">
        <v>4223</v>
      </c>
      <c r="B1736" s="7" t="n">
        <v>3</v>
      </c>
      <c r="C1736" s="7" t="s">
        <v>533</v>
      </c>
      <c r="D1736" s="7" t="s">
        <v>534</v>
      </c>
      <c r="E1736" s="7" t="s">
        <v>4189</v>
      </c>
      <c r="F1736" s="7" t="s">
        <v>4190</v>
      </c>
      <c r="G1736" s="7" t="s">
        <v>4228</v>
      </c>
      <c r="H1736" s="7" t="s">
        <v>81</v>
      </c>
      <c r="I1736" s="7" t="s">
        <v>132</v>
      </c>
      <c r="J1736" s="7" t="s">
        <v>180</v>
      </c>
      <c r="K1736" s="7" t="s">
        <v>239</v>
      </c>
      <c r="L1736" s="7" t="s">
        <v>202</v>
      </c>
      <c r="M1736" s="7" t="s">
        <v>257</v>
      </c>
      <c r="N1736" s="7" t="s">
        <v>146</v>
      </c>
      <c r="O1736" s="7" t="s">
        <v>227</v>
      </c>
      <c r="P1736" s="7" t="s">
        <v>327</v>
      </c>
      <c r="Q1736" s="7" t="s">
        <v>132</v>
      </c>
      <c r="R1736" s="7" t="s">
        <v>181</v>
      </c>
      <c r="S1736" s="7" t="s">
        <v>141</v>
      </c>
      <c r="T1736" s="7" t="s">
        <v>231</v>
      </c>
      <c r="U1736" s="7" t="s">
        <v>154</v>
      </c>
      <c r="V1736" s="7" t="s">
        <v>91</v>
      </c>
      <c r="W1736" s="7" t="s">
        <v>174</v>
      </c>
      <c r="X1736" s="7" t="s">
        <v>202</v>
      </c>
      <c r="Y1736" s="7" t="n">
        <v>0</v>
      </c>
      <c r="Z1736" s="7" t="n">
        <v>1</v>
      </c>
      <c r="AA1736" s="7" t="str">
        <f aca="false">IF(Y1736&gt;Z1736,"Win",IF(Y1736&lt;Z1736,"Loss","Draw"))</f>
        <v>Loss</v>
      </c>
      <c r="AB1736" s="7" t="s">
        <v>99</v>
      </c>
      <c r="AC1736" s="7" t="s">
        <v>99</v>
      </c>
      <c r="AD1736" s="7" t="s">
        <v>4229</v>
      </c>
      <c r="AE1736" s="7" t="s">
        <v>4230</v>
      </c>
      <c r="AF1736" s="7" t="str">
        <f aca="false">IF(AD1736&lt;AE1736,AD1736,AE1736)</f>
        <v>Barbarian Barrel, Heal Spirit, Lightning, Lumberjack, Magic Archer, Monk, Ram Rider, Zappies</v>
      </c>
      <c r="AG1736" s="7" t="str">
        <f aca="false">IF(AD1736&lt;AE1736,AE1736,AD1736)</f>
        <v>Battle Ram, Giant Skeleton, Lumberjack, Mother Witch, Skeleton Dragons, Vines, Wizard, Zappies</v>
      </c>
      <c r="AH1736" s="7" t="str">
        <f aca="false">IF(AD1736=AF1736,AA1736,IF(AA1736="Win","Loss",IF(AA1736="Loss","Win","Draw")))</f>
        <v>Win</v>
      </c>
      <c r="AI1736" s="7" t="s">
        <v>102</v>
      </c>
    </row>
    <row r="1737" customFormat="false" ht="15" hidden="false" customHeight="true" outlineLevel="0" collapsed="false">
      <c r="A1737" s="7" t="s">
        <v>4231</v>
      </c>
      <c r="B1737" s="7" t="n">
        <v>1</v>
      </c>
      <c r="C1737" s="7" t="s">
        <v>533</v>
      </c>
      <c r="D1737" s="7" t="s">
        <v>534</v>
      </c>
      <c r="E1737" s="7" t="s">
        <v>4189</v>
      </c>
      <c r="F1737" s="7" t="s">
        <v>4190</v>
      </c>
      <c r="G1737" s="7" t="s">
        <v>4232</v>
      </c>
      <c r="H1737" s="7" t="s">
        <v>81</v>
      </c>
      <c r="I1737" s="7" t="s">
        <v>82</v>
      </c>
      <c r="J1737" s="7" t="s">
        <v>91</v>
      </c>
      <c r="K1737" s="7" t="s">
        <v>144</v>
      </c>
      <c r="L1737" s="7" t="s">
        <v>85</v>
      </c>
      <c r="M1737" s="7" t="s">
        <v>109</v>
      </c>
      <c r="N1737" s="7" t="s">
        <v>88</v>
      </c>
      <c r="O1737" s="7" t="s">
        <v>97</v>
      </c>
      <c r="P1737" s="7" t="s">
        <v>143</v>
      </c>
      <c r="Q1737" s="7" t="s">
        <v>293</v>
      </c>
      <c r="R1737" s="7" t="s">
        <v>175</v>
      </c>
      <c r="S1737" s="7" t="s">
        <v>84</v>
      </c>
      <c r="T1737" s="7" t="s">
        <v>109</v>
      </c>
      <c r="U1737" s="7" t="s">
        <v>92</v>
      </c>
      <c r="V1737" s="7" t="s">
        <v>154</v>
      </c>
      <c r="W1737" s="7" t="s">
        <v>182</v>
      </c>
      <c r="X1737" s="7" t="s">
        <v>97</v>
      </c>
      <c r="Y1737" s="7" t="n">
        <v>1</v>
      </c>
      <c r="Z1737" s="7" t="n">
        <v>0</v>
      </c>
      <c r="AA1737" s="7" t="str">
        <f aca="false">IF(Y1737&gt;Z1737,"Win",IF(Y1737&lt;Z1737,"Loss","Draw"))</f>
        <v>Win</v>
      </c>
      <c r="AB1737" s="7" t="s">
        <v>99</v>
      </c>
      <c r="AC1737" s="7" t="s">
        <v>99</v>
      </c>
      <c r="AD1737" s="7" t="s">
        <v>494</v>
      </c>
      <c r="AE1737" s="7" t="s">
        <v>4233</v>
      </c>
      <c r="AF1737" s="7" t="str">
        <f aca="false">IF(AD1737&lt;AE1737,AD1737,AE1737)</f>
        <v>Archers, Barbarian Barrel, Graveyard, Ice Spirit, Poison, Ronin, Skeletons, Tesla</v>
      </c>
      <c r="AG1737" s="7" t="str">
        <f aca="false">IF(AD1737&lt;AE1737,AE1737,AD1737)</f>
        <v>Boss Bandit, Furnace, Giant Snowball, Hog Rider, Lightning, Ronin, Royal Ghost, Skeletons</v>
      </c>
      <c r="AH1737" s="7" t="str">
        <f aca="false">IF(AD1737=AF1737,AA1737,IF(AA1737="Win","Loss",IF(AA1737="Loss","Win","Draw")))</f>
        <v>Win</v>
      </c>
      <c r="AI1737" s="7" t="s">
        <v>102</v>
      </c>
    </row>
    <row r="1738" customFormat="false" ht="15" hidden="false" customHeight="true" outlineLevel="0" collapsed="false">
      <c r="A1738" s="7" t="s">
        <v>4231</v>
      </c>
      <c r="B1738" s="7" t="n">
        <v>2</v>
      </c>
      <c r="C1738" s="7" t="s">
        <v>533</v>
      </c>
      <c r="D1738" s="7" t="s">
        <v>534</v>
      </c>
      <c r="E1738" s="7" t="s">
        <v>4189</v>
      </c>
      <c r="F1738" s="7" t="s">
        <v>4190</v>
      </c>
      <c r="G1738" s="7" t="s">
        <v>4234</v>
      </c>
      <c r="H1738" s="7" t="s">
        <v>251</v>
      </c>
      <c r="I1738" s="7" t="s">
        <v>375</v>
      </c>
      <c r="J1738" s="7" t="s">
        <v>145</v>
      </c>
      <c r="K1738" s="7" t="s">
        <v>135</v>
      </c>
      <c r="L1738" s="7" t="s">
        <v>87</v>
      </c>
      <c r="M1738" s="7" t="s">
        <v>226</v>
      </c>
      <c r="N1738" s="7" t="s">
        <v>327</v>
      </c>
      <c r="O1738" s="7" t="s">
        <v>113</v>
      </c>
      <c r="P1738" s="7" t="s">
        <v>336</v>
      </c>
      <c r="Q1738" s="7" t="s">
        <v>90</v>
      </c>
      <c r="R1738" s="7" t="s">
        <v>181</v>
      </c>
      <c r="S1738" s="7" t="s">
        <v>149</v>
      </c>
      <c r="T1738" s="7" t="s">
        <v>202</v>
      </c>
      <c r="U1738" s="7" t="s">
        <v>227</v>
      </c>
      <c r="V1738" s="7" t="s">
        <v>94</v>
      </c>
      <c r="W1738" s="7" t="s">
        <v>167</v>
      </c>
      <c r="X1738" s="7" t="s">
        <v>95</v>
      </c>
      <c r="Y1738" s="7" t="n">
        <v>1</v>
      </c>
      <c r="Z1738" s="7" t="n">
        <v>0</v>
      </c>
      <c r="AA1738" s="7" t="str">
        <f aca="false">IF(Y1738&gt;Z1738,"Win",IF(Y1738&lt;Z1738,"Loss","Draw"))</f>
        <v>Win</v>
      </c>
      <c r="AB1738" s="7" t="s">
        <v>99</v>
      </c>
      <c r="AC1738" s="7" t="s">
        <v>99</v>
      </c>
      <c r="AD1738" s="7" t="s">
        <v>4235</v>
      </c>
      <c r="AE1738" s="7" t="s">
        <v>2144</v>
      </c>
      <c r="AF1738" s="7" t="str">
        <f aca="false">IF(AD1738&lt;AE1738,AD1738,AE1738)</f>
        <v>Balloon, Berserker, Bomb Tower, Executioner, Giant Skeleton, Miner, Tornado, Zap</v>
      </c>
      <c r="AG1738" s="7" t="str">
        <f aca="false">IF(AD1738&lt;AE1738,AE1738,AD1738)</f>
        <v>Fireball, Fisherman, Monk, Mother Witch, Royal Giant, The Log, Tombstone, Zappies</v>
      </c>
      <c r="AH1738" s="7" t="str">
        <f aca="false">IF(AD1738=AF1738,AA1738,IF(AA1738="Win","Loss",IF(AA1738="Loss","Win","Draw")))</f>
        <v>Win</v>
      </c>
      <c r="AI1738" s="7" t="s">
        <v>102</v>
      </c>
    </row>
    <row r="1739" customFormat="false" ht="15" hidden="false" customHeight="true" outlineLevel="0" collapsed="false">
      <c r="A1739" s="7" t="s">
        <v>4231</v>
      </c>
      <c r="B1739" s="7" t="n">
        <v>3</v>
      </c>
      <c r="C1739" s="7" t="s">
        <v>533</v>
      </c>
      <c r="D1739" s="7" t="s">
        <v>534</v>
      </c>
      <c r="E1739" s="7" t="s">
        <v>4189</v>
      </c>
      <c r="F1739" s="7" t="s">
        <v>4190</v>
      </c>
      <c r="G1739" s="7" t="s">
        <v>4236</v>
      </c>
      <c r="H1739" s="7" t="s">
        <v>251</v>
      </c>
      <c r="I1739" s="7" t="s">
        <v>168</v>
      </c>
      <c r="J1739" s="7" t="s">
        <v>181</v>
      </c>
      <c r="K1739" s="7" t="s">
        <v>132</v>
      </c>
      <c r="L1739" s="7" t="s">
        <v>94</v>
      </c>
      <c r="M1739" s="7" t="s">
        <v>245</v>
      </c>
      <c r="N1739" s="7" t="s">
        <v>174</v>
      </c>
      <c r="O1739" s="7" t="s">
        <v>96</v>
      </c>
      <c r="P1739" s="7" t="s">
        <v>92</v>
      </c>
      <c r="Q1739" s="7" t="s">
        <v>168</v>
      </c>
      <c r="R1739" s="7" t="s">
        <v>199</v>
      </c>
      <c r="S1739" s="7" t="s">
        <v>91</v>
      </c>
      <c r="T1739" s="7" t="s">
        <v>245</v>
      </c>
      <c r="U1739" s="7" t="s">
        <v>96</v>
      </c>
      <c r="V1739" s="7" t="s">
        <v>183</v>
      </c>
      <c r="W1739" s="7" t="s">
        <v>174</v>
      </c>
      <c r="X1739" s="7" t="s">
        <v>240</v>
      </c>
      <c r="Y1739" s="7" t="n">
        <v>1</v>
      </c>
      <c r="Z1739" s="7" t="n">
        <v>0</v>
      </c>
      <c r="AA1739" s="7" t="str">
        <f aca="false">IF(Y1739&gt;Z1739,"Win",IF(Y1739&lt;Z1739,"Loss","Draw"))</f>
        <v>Win</v>
      </c>
      <c r="AB1739" s="7" t="s">
        <v>99</v>
      </c>
      <c r="AC1739" s="7" t="s">
        <v>99</v>
      </c>
      <c r="AD1739" s="7" t="s">
        <v>4237</v>
      </c>
      <c r="AE1739" s="7" t="s">
        <v>4238</v>
      </c>
      <c r="AF1739" s="7" t="str">
        <f aca="false">IF(AD1739&lt;AE1739,AD1739,AE1739)</f>
        <v>Bandit, Barbarian Barrel, Earthquake, Golden Knight, Heal Spirit, Hunter, Royal Hogs, Three Musketeers</v>
      </c>
      <c r="AG1739" s="7" t="str">
        <f aca="false">IF(AD1739&lt;AE1739,AE1739,AD1739)</f>
        <v>Fireball, Heal Spirit, Hunter, Lumberjack, Monk, Royal Ghost, Royal Hogs, Three Musketeers</v>
      </c>
      <c r="AH1739" s="7" t="str">
        <f aca="false">IF(AD1739=AF1739,AA1739,IF(AA1739="Win","Loss",IF(AA1739="Loss","Win","Draw")))</f>
        <v>Loss</v>
      </c>
      <c r="AI1739" s="7" t="s">
        <v>102</v>
      </c>
    </row>
    <row r="1740" customFormat="false" ht="15" hidden="false" customHeight="true" outlineLevel="0" collapsed="false">
      <c r="A1740" s="5" t="s">
        <v>4239</v>
      </c>
      <c r="B1740" s="5" t="n">
        <v>1</v>
      </c>
      <c r="C1740" s="5" t="s">
        <v>533</v>
      </c>
      <c r="D1740" s="5" t="s">
        <v>534</v>
      </c>
      <c r="E1740" s="5" t="s">
        <v>1260</v>
      </c>
      <c r="F1740" s="5" t="s">
        <v>1261</v>
      </c>
      <c r="G1740" s="5" t="s">
        <v>4240</v>
      </c>
      <c r="H1740" s="5" t="s">
        <v>251</v>
      </c>
      <c r="I1740" s="5" t="s">
        <v>168</v>
      </c>
      <c r="J1740" s="5" t="s">
        <v>83</v>
      </c>
      <c r="K1740" s="5" t="s">
        <v>82</v>
      </c>
      <c r="L1740" s="5" t="s">
        <v>154</v>
      </c>
      <c r="M1740" s="5" t="s">
        <v>97</v>
      </c>
      <c r="N1740" s="5" t="s">
        <v>93</v>
      </c>
      <c r="O1740" s="5" t="s">
        <v>91</v>
      </c>
      <c r="P1740" s="5" t="s">
        <v>144</v>
      </c>
      <c r="Q1740" s="5" t="s">
        <v>92</v>
      </c>
      <c r="R1740" s="5" t="s">
        <v>180</v>
      </c>
      <c r="S1740" s="5" t="s">
        <v>239</v>
      </c>
      <c r="T1740" s="5" t="s">
        <v>91</v>
      </c>
      <c r="U1740" s="5" t="s">
        <v>227</v>
      </c>
      <c r="V1740" s="5" t="s">
        <v>202</v>
      </c>
      <c r="W1740" s="5" t="s">
        <v>327</v>
      </c>
      <c r="X1740" s="5" t="s">
        <v>257</v>
      </c>
      <c r="Y1740" s="5" t="n">
        <v>1</v>
      </c>
      <c r="Z1740" s="5" t="n">
        <v>0</v>
      </c>
      <c r="AA1740" s="5" t="str">
        <f aca="false">IF(Y1740&gt;Z1740,"Win",IF(Y1740&lt;Z1740,"Loss","Draw"))</f>
        <v>Win</v>
      </c>
      <c r="AB1740" s="5" t="s">
        <v>98</v>
      </c>
      <c r="AC1740" s="5" t="s">
        <v>99</v>
      </c>
      <c r="AD1740" s="5" t="s">
        <v>285</v>
      </c>
      <c r="AE1740" s="5" t="s">
        <v>614</v>
      </c>
      <c r="AF1740" s="5" t="str">
        <f aca="false">IF(AD1740&lt;AE1740,AD1740,AE1740)</f>
        <v>Archers, Barbarian Barrel, Dark Prince, Electro Spirit, Lightning, Royal Hogs, Skeletons, Tesla</v>
      </c>
      <c r="AG1740" s="5" t="str">
        <f aca="false">IF(AD1740&lt;AE1740,AE1740,AD1740)</f>
        <v>Barbarian Barrel, Battle Ram, Giant Skeleton, Mother Witch, Royal Ghost, Vines, Wizard, Zappies</v>
      </c>
      <c r="AH1740" s="5" t="str">
        <f aca="false">IF(AD1740=AF1740,AA1740,IF(AA1740="Win","Loss",IF(AA1740="Loss","Win","Draw")))</f>
        <v>Win</v>
      </c>
      <c r="AI1740" s="5" t="s">
        <v>102</v>
      </c>
    </row>
    <row r="1741" customFormat="false" ht="15" hidden="false" customHeight="true" outlineLevel="0" collapsed="false">
      <c r="A1741" s="5" t="s">
        <v>4239</v>
      </c>
      <c r="B1741" s="5" t="n">
        <v>2</v>
      </c>
      <c r="C1741" s="5" t="s">
        <v>533</v>
      </c>
      <c r="D1741" s="5" t="s">
        <v>534</v>
      </c>
      <c r="E1741" s="5" t="s">
        <v>1260</v>
      </c>
      <c r="F1741" s="5" t="s">
        <v>1261</v>
      </c>
      <c r="G1741" s="5" t="s">
        <v>4241</v>
      </c>
      <c r="H1741" s="5" t="s">
        <v>251</v>
      </c>
      <c r="I1741" s="5" t="s">
        <v>140</v>
      </c>
      <c r="J1741" s="5" t="s">
        <v>141</v>
      </c>
      <c r="K1741" s="5" t="s">
        <v>225</v>
      </c>
      <c r="L1741" s="5" t="s">
        <v>111</v>
      </c>
      <c r="M1741" s="5" t="s">
        <v>226</v>
      </c>
      <c r="N1741" s="5" t="s">
        <v>87</v>
      </c>
      <c r="O1741" s="5" t="s">
        <v>113</v>
      </c>
      <c r="P1741" s="5" t="s">
        <v>120</v>
      </c>
      <c r="Q1741" s="5" t="s">
        <v>90</v>
      </c>
      <c r="R1741" s="5" t="s">
        <v>318</v>
      </c>
      <c r="S1741" s="5" t="s">
        <v>158</v>
      </c>
      <c r="T1741" s="5" t="s">
        <v>149</v>
      </c>
      <c r="U1741" s="5" t="s">
        <v>95</v>
      </c>
      <c r="V1741" s="5" t="s">
        <v>146</v>
      </c>
      <c r="W1741" s="5" t="s">
        <v>94</v>
      </c>
      <c r="X1741" s="5" t="s">
        <v>167</v>
      </c>
      <c r="Y1741" s="5" t="n">
        <v>1</v>
      </c>
      <c r="Z1741" s="5" t="n">
        <v>0</v>
      </c>
      <c r="AA1741" s="5" t="str">
        <f aca="false">IF(Y1741&gt;Z1741,"Win",IF(Y1741&lt;Z1741,"Loss","Draw"))</f>
        <v>Win</v>
      </c>
      <c r="AB1741" s="5" t="s">
        <v>98</v>
      </c>
      <c r="AC1741" s="5" t="s">
        <v>99</v>
      </c>
      <c r="AD1741" s="5" t="s">
        <v>228</v>
      </c>
      <c r="AE1741" s="5" t="s">
        <v>4242</v>
      </c>
      <c r="AF1741" s="5" t="str">
        <f aca="false">IF(AD1741&lt;AE1741,AD1741,AE1741)</f>
        <v>Bats, Berserker, Bomb Tower, Fire Spirit, Magic Archer, Miner, Royal Delivery, Wall Breakers</v>
      </c>
      <c r="AG1741" s="5" t="str">
        <f aca="false">IF(AD1741&lt;AE1741,AE1741,AD1741)</f>
        <v>Fireball, Fisherman, Royal Giant, Skeleton Dragons, Skeleton King, The Log, Tombstone, Witch</v>
      </c>
      <c r="AH1741" s="5" t="str">
        <f aca="false">IF(AD1741=AF1741,AA1741,IF(AA1741="Win","Loss",IF(AA1741="Loss","Win","Draw")))</f>
        <v>Win</v>
      </c>
      <c r="AI1741" s="5" t="s">
        <v>102</v>
      </c>
    </row>
    <row r="1742" customFormat="false" ht="15" hidden="false" customHeight="true" outlineLevel="0" collapsed="false">
      <c r="A1742" s="5" t="s">
        <v>4239</v>
      </c>
      <c r="B1742" s="5" t="n">
        <v>3</v>
      </c>
      <c r="C1742" s="5" t="s">
        <v>533</v>
      </c>
      <c r="D1742" s="5" t="s">
        <v>534</v>
      </c>
      <c r="E1742" s="5" t="s">
        <v>1260</v>
      </c>
      <c r="F1742" s="5" t="s">
        <v>1261</v>
      </c>
      <c r="G1742" s="5" t="s">
        <v>4243</v>
      </c>
      <c r="H1742" s="5" t="s">
        <v>81</v>
      </c>
      <c r="I1742" s="5" t="s">
        <v>239</v>
      </c>
      <c r="J1742" s="5" t="s">
        <v>181</v>
      </c>
      <c r="K1742" s="5" t="s">
        <v>132</v>
      </c>
      <c r="L1742" s="5" t="s">
        <v>245</v>
      </c>
      <c r="M1742" s="5" t="s">
        <v>96</v>
      </c>
      <c r="N1742" s="5" t="s">
        <v>174</v>
      </c>
      <c r="O1742" s="5" t="s">
        <v>92</v>
      </c>
      <c r="P1742" s="5" t="s">
        <v>112</v>
      </c>
      <c r="Q1742" s="5" t="s">
        <v>168</v>
      </c>
      <c r="R1742" s="5" t="s">
        <v>141</v>
      </c>
      <c r="S1742" s="5" t="s">
        <v>144</v>
      </c>
      <c r="T1742" s="5" t="s">
        <v>83</v>
      </c>
      <c r="U1742" s="5" t="s">
        <v>93</v>
      </c>
      <c r="V1742" s="5" t="s">
        <v>97</v>
      </c>
      <c r="W1742" s="5" t="s">
        <v>154</v>
      </c>
      <c r="X1742" s="5" t="s">
        <v>120</v>
      </c>
      <c r="Y1742" s="5" t="n">
        <v>0</v>
      </c>
      <c r="Z1742" s="5" t="n">
        <v>3</v>
      </c>
      <c r="AA1742" s="5" t="str">
        <f aca="false">IF(Y1742&gt;Z1742,"Win",IF(Y1742&lt;Z1742,"Loss","Draw"))</f>
        <v>Loss</v>
      </c>
      <c r="AB1742" s="5" t="s">
        <v>98</v>
      </c>
      <c r="AC1742" s="5" t="s">
        <v>99</v>
      </c>
      <c r="AD1742" s="5" t="s">
        <v>4244</v>
      </c>
      <c r="AE1742" s="5" t="s">
        <v>4245</v>
      </c>
      <c r="AF1742" s="5" t="str">
        <f aca="false">IF(AD1742&lt;AE1742,AD1742,AE1742)</f>
        <v>Arrows, Battle Ram, Heal Spirit, Hunter, Lumberjack, Monk, Royal Ghost, Three Musketeers</v>
      </c>
      <c r="AG1742" s="5" t="str">
        <f aca="false">IF(AD1742&lt;AE1742,AE1742,AD1742)</f>
        <v>Dark Prince, Electro Spirit, Lightning, Magic Archer, Royal Delivery, Royal Hogs, Skeletons, Tesla</v>
      </c>
      <c r="AH1742" s="5" t="str">
        <f aca="false">IF(AD1742=AF1742,AA1742,IF(AA1742="Win","Loss",IF(AA1742="Loss","Win","Draw")))</f>
        <v>Loss</v>
      </c>
      <c r="AI1742" s="5" t="s">
        <v>102</v>
      </c>
    </row>
    <row r="1743" customFormat="false" ht="15" hidden="false" customHeight="true" outlineLevel="0" collapsed="false">
      <c r="A1743" s="7" t="s">
        <v>4246</v>
      </c>
      <c r="B1743" s="7" t="n">
        <v>1</v>
      </c>
      <c r="C1743" s="7" t="s">
        <v>533</v>
      </c>
      <c r="D1743" s="7" t="s">
        <v>534</v>
      </c>
      <c r="E1743" s="7" t="s">
        <v>1260</v>
      </c>
      <c r="F1743" s="7" t="s">
        <v>1261</v>
      </c>
      <c r="G1743" s="7" t="s">
        <v>4247</v>
      </c>
      <c r="H1743" s="7" t="s">
        <v>251</v>
      </c>
      <c r="I1743" s="7" t="s">
        <v>169</v>
      </c>
      <c r="J1743" s="7" t="s">
        <v>199</v>
      </c>
      <c r="K1743" s="7" t="s">
        <v>200</v>
      </c>
      <c r="L1743" s="7" t="s">
        <v>136</v>
      </c>
      <c r="M1743" s="7" t="s">
        <v>154</v>
      </c>
      <c r="N1743" s="7" t="s">
        <v>191</v>
      </c>
      <c r="O1743" s="7" t="s">
        <v>336</v>
      </c>
      <c r="P1743" s="7" t="s">
        <v>91</v>
      </c>
      <c r="Q1743" s="7" t="s">
        <v>168</v>
      </c>
      <c r="R1743" s="7" t="s">
        <v>141</v>
      </c>
      <c r="S1743" s="7" t="s">
        <v>144</v>
      </c>
      <c r="T1743" s="7" t="s">
        <v>83</v>
      </c>
      <c r="U1743" s="7" t="s">
        <v>93</v>
      </c>
      <c r="V1743" s="7" t="s">
        <v>97</v>
      </c>
      <c r="W1743" s="7" t="s">
        <v>154</v>
      </c>
      <c r="X1743" s="7" t="s">
        <v>167</v>
      </c>
      <c r="Y1743" s="7" t="n">
        <v>0</v>
      </c>
      <c r="Z1743" s="7" t="n">
        <v>1</v>
      </c>
      <c r="AA1743" s="7" t="str">
        <f aca="false">IF(Y1743&gt;Z1743,"Win",IF(Y1743&lt;Z1743,"Loss","Draw"))</f>
        <v>Loss</v>
      </c>
      <c r="AB1743" s="7" t="s">
        <v>99</v>
      </c>
      <c r="AC1743" s="7" t="s">
        <v>99</v>
      </c>
      <c r="AD1743" s="7" t="s">
        <v>778</v>
      </c>
      <c r="AE1743" s="7" t="s">
        <v>2327</v>
      </c>
      <c r="AF1743" s="7" t="str">
        <f aca="false">IF(AD1743&lt;AE1743,AD1743,AE1743)</f>
        <v>Baby Dragon, Barbarian Barrel, Goblin Cage, Golden Knight, Golem, Ice Wizard, Lightning, Tornado</v>
      </c>
      <c r="AG1743" s="7" t="str">
        <f aca="false">IF(AD1743&lt;AE1743,AE1743,AD1743)</f>
        <v>Dark Prince, Electro Spirit, Lightning, Magic Archer, Royal Hogs, Skeletons, Tesla, The Log</v>
      </c>
      <c r="AH1743" s="7" t="str">
        <f aca="false">IF(AD1743=AF1743,AA1743,IF(AA1743="Win","Loss",IF(AA1743="Loss","Win","Draw")))</f>
        <v>Loss</v>
      </c>
      <c r="AI1743" s="7" t="s">
        <v>102</v>
      </c>
    </row>
    <row r="1744" customFormat="false" ht="15" hidden="false" customHeight="true" outlineLevel="0" collapsed="false">
      <c r="A1744" s="7" t="s">
        <v>4246</v>
      </c>
      <c r="B1744" s="7" t="n">
        <v>2</v>
      </c>
      <c r="C1744" s="7" t="s">
        <v>533</v>
      </c>
      <c r="D1744" s="7" t="s">
        <v>534</v>
      </c>
      <c r="E1744" s="7" t="s">
        <v>1260</v>
      </c>
      <c r="F1744" s="7" t="s">
        <v>1261</v>
      </c>
      <c r="G1744" s="7" t="s">
        <v>4248</v>
      </c>
      <c r="H1744" s="7" t="s">
        <v>251</v>
      </c>
      <c r="I1744" s="7" t="s">
        <v>180</v>
      </c>
      <c r="J1744" s="7" t="s">
        <v>181</v>
      </c>
      <c r="K1744" s="7" t="s">
        <v>170</v>
      </c>
      <c r="L1744" s="7" t="s">
        <v>93</v>
      </c>
      <c r="M1744" s="7" t="s">
        <v>183</v>
      </c>
      <c r="N1744" s="7" t="s">
        <v>167</v>
      </c>
      <c r="O1744" s="7" t="s">
        <v>97</v>
      </c>
      <c r="P1744" s="7" t="s">
        <v>182</v>
      </c>
      <c r="Q1744" s="7" t="s">
        <v>210</v>
      </c>
      <c r="R1744" s="7" t="s">
        <v>199</v>
      </c>
      <c r="S1744" s="7" t="s">
        <v>239</v>
      </c>
      <c r="T1744" s="7" t="s">
        <v>94</v>
      </c>
      <c r="U1744" s="7" t="s">
        <v>227</v>
      </c>
      <c r="V1744" s="7" t="s">
        <v>393</v>
      </c>
      <c r="W1744" s="7" t="s">
        <v>91</v>
      </c>
      <c r="X1744" s="7" t="s">
        <v>92</v>
      </c>
      <c r="Y1744" s="7" t="n">
        <v>1</v>
      </c>
      <c r="Z1744" s="7" t="n">
        <v>0</v>
      </c>
      <c r="AA1744" s="7" t="str">
        <f aca="false">IF(Y1744&gt;Z1744,"Win",IF(Y1744&lt;Z1744,"Loss","Draw"))</f>
        <v>Win</v>
      </c>
      <c r="AB1744" s="7" t="s">
        <v>99</v>
      </c>
      <c r="AC1744" s="7" t="s">
        <v>99</v>
      </c>
      <c r="AD1744" s="7" t="s">
        <v>4221</v>
      </c>
      <c r="AE1744" s="7" t="s">
        <v>4249</v>
      </c>
      <c r="AF1744" s="7" t="str">
        <f aca="false">IF(AD1744&lt;AE1744,AD1744,AE1744)</f>
        <v>Barbarian Barrel, Battle Ram, Electro Wizard, Fireball, Golden Knight, Mega Knight, Mother Witch, Royal Ghost</v>
      </c>
      <c r="AG1744" s="7" t="str">
        <f aca="false">IF(AD1744&lt;AE1744,AE1744,AD1744)</f>
        <v>Cannon, Earthquake, Electro Spirit, Hog Rider, Monk, Skeletons, The Log, Wizard</v>
      </c>
      <c r="AH1744" s="7" t="str">
        <f aca="false">IF(AD1744=AF1744,AA1744,IF(AA1744="Win","Loss",IF(AA1744="Loss","Win","Draw")))</f>
        <v>Loss</v>
      </c>
      <c r="AI1744" s="7" t="s">
        <v>102</v>
      </c>
    </row>
    <row r="1745" customFormat="false" ht="15" hidden="false" customHeight="true" outlineLevel="0" collapsed="false">
      <c r="A1745" s="7" t="s">
        <v>4246</v>
      </c>
      <c r="B1745" s="7" t="n">
        <v>3</v>
      </c>
      <c r="C1745" s="7" t="s">
        <v>533</v>
      </c>
      <c r="D1745" s="7" t="s">
        <v>534</v>
      </c>
      <c r="E1745" s="7" t="s">
        <v>1260</v>
      </c>
      <c r="F1745" s="7" t="s">
        <v>1261</v>
      </c>
      <c r="G1745" s="7" t="s">
        <v>4250</v>
      </c>
      <c r="H1745" s="7" t="s">
        <v>251</v>
      </c>
      <c r="I1745" s="7" t="s">
        <v>176</v>
      </c>
      <c r="J1745" s="7" t="s">
        <v>83</v>
      </c>
      <c r="K1745" s="7" t="s">
        <v>142</v>
      </c>
      <c r="L1745" s="7" t="s">
        <v>143</v>
      </c>
      <c r="M1745" s="7" t="s">
        <v>120</v>
      </c>
      <c r="N1745" s="7" t="s">
        <v>144</v>
      </c>
      <c r="O1745" s="7" t="s">
        <v>111</v>
      </c>
      <c r="P1745" s="7" t="s">
        <v>140</v>
      </c>
      <c r="Q1745" s="7" t="s">
        <v>84</v>
      </c>
      <c r="R1745" s="7" t="s">
        <v>115</v>
      </c>
      <c r="S1745" s="7" t="s">
        <v>375</v>
      </c>
      <c r="T1745" s="7" t="s">
        <v>336</v>
      </c>
      <c r="U1745" s="7" t="s">
        <v>88</v>
      </c>
      <c r="V1745" s="7" t="s">
        <v>107</v>
      </c>
      <c r="W1745" s="7" t="s">
        <v>113</v>
      </c>
      <c r="X1745" s="7" t="s">
        <v>287</v>
      </c>
      <c r="Y1745" s="7" t="n">
        <v>1</v>
      </c>
      <c r="Z1745" s="7" t="n">
        <v>0</v>
      </c>
      <c r="AA1745" s="7" t="str">
        <f aca="false">IF(Y1745&gt;Z1745,"Win",IF(Y1745&lt;Z1745,"Loss","Draw"))</f>
        <v>Win</v>
      </c>
      <c r="AB1745" s="7" t="s">
        <v>99</v>
      </c>
      <c r="AC1745" s="7" t="s">
        <v>99</v>
      </c>
      <c r="AD1745" s="7" t="s">
        <v>4251</v>
      </c>
      <c r="AE1745" s="7" t="s">
        <v>4252</v>
      </c>
      <c r="AF1745" s="7" t="str">
        <f aca="false">IF(AD1745&lt;AE1745,AD1745,AE1745)</f>
        <v>Bomb Tower, Executioner, Giant Snowball, Goblin Drill, Goblins, Poison, Tornado, Valkyrie</v>
      </c>
      <c r="AG1745" s="7" t="str">
        <f aca="false">IF(AD1745&lt;AE1745,AE1745,AD1745)</f>
        <v>Dark Prince, Dart Goblin, Fire Spirit, Goblin Barrel, Ice Spirit, Royal Delivery, Tesla, Wall Breakers</v>
      </c>
      <c r="AH1745" s="7" t="str">
        <f aca="false">IF(AD1745=AF1745,AA1745,IF(AA1745="Win","Loss",IF(AA1745="Loss","Win","Draw")))</f>
        <v>Loss</v>
      </c>
      <c r="AI1745" s="7" t="s">
        <v>102</v>
      </c>
    </row>
    <row r="1746" customFormat="false" ht="15" hidden="false" customHeight="true" outlineLevel="0" collapsed="false">
      <c r="A1746" s="7" t="s">
        <v>4246</v>
      </c>
      <c r="B1746" s="7" t="n">
        <v>4</v>
      </c>
      <c r="C1746" s="7" t="s">
        <v>533</v>
      </c>
      <c r="D1746" s="7" t="s">
        <v>534</v>
      </c>
      <c r="E1746" s="7" t="s">
        <v>1260</v>
      </c>
      <c r="F1746" s="7" t="s">
        <v>1261</v>
      </c>
      <c r="G1746" s="7" t="s">
        <v>4253</v>
      </c>
      <c r="H1746" s="7" t="s">
        <v>251</v>
      </c>
      <c r="I1746" s="7" t="s">
        <v>176</v>
      </c>
      <c r="J1746" s="7" t="s">
        <v>83</v>
      </c>
      <c r="K1746" s="7" t="s">
        <v>142</v>
      </c>
      <c r="L1746" s="7" t="s">
        <v>143</v>
      </c>
      <c r="M1746" s="7" t="s">
        <v>120</v>
      </c>
      <c r="N1746" s="7" t="s">
        <v>144</v>
      </c>
      <c r="O1746" s="7" t="s">
        <v>111</v>
      </c>
      <c r="P1746" s="7" t="s">
        <v>140</v>
      </c>
      <c r="Q1746" s="7" t="s">
        <v>84</v>
      </c>
      <c r="R1746" s="7" t="s">
        <v>115</v>
      </c>
      <c r="S1746" s="7" t="s">
        <v>375</v>
      </c>
      <c r="T1746" s="7" t="s">
        <v>336</v>
      </c>
      <c r="U1746" s="7" t="s">
        <v>88</v>
      </c>
      <c r="V1746" s="7" t="s">
        <v>107</v>
      </c>
      <c r="W1746" s="7" t="s">
        <v>113</v>
      </c>
      <c r="X1746" s="7" t="s">
        <v>287</v>
      </c>
      <c r="Y1746" s="7" t="n">
        <v>1</v>
      </c>
      <c r="Z1746" s="7" t="n">
        <v>0</v>
      </c>
      <c r="AA1746" s="7" t="str">
        <f aca="false">IF(Y1746&gt;Z1746,"Win",IF(Y1746&lt;Z1746,"Loss","Draw"))</f>
        <v>Win</v>
      </c>
      <c r="AB1746" s="7" t="s">
        <v>99</v>
      </c>
      <c r="AC1746" s="7" t="s">
        <v>98</v>
      </c>
      <c r="AD1746" s="7" t="s">
        <v>4251</v>
      </c>
      <c r="AE1746" s="7" t="s">
        <v>4252</v>
      </c>
      <c r="AF1746" s="7" t="str">
        <f aca="false">IF(AD1746&lt;AE1746,AD1746,AE1746)</f>
        <v>Bomb Tower, Executioner, Giant Snowball, Goblin Drill, Goblins, Poison, Tornado, Valkyrie</v>
      </c>
      <c r="AG1746" s="7" t="str">
        <f aca="false">IF(AD1746&lt;AE1746,AE1746,AD1746)</f>
        <v>Dark Prince, Dart Goblin, Fire Spirit, Goblin Barrel, Ice Spirit, Royal Delivery, Tesla, Wall Breakers</v>
      </c>
      <c r="AH1746" s="7" t="str">
        <f aca="false">IF(AD1746=AF1746,AA1746,IF(AA1746="Win","Loss",IF(AA1746="Loss","Win","Draw")))</f>
        <v>Loss</v>
      </c>
      <c r="AI1746" s="7" t="s">
        <v>102</v>
      </c>
    </row>
    <row r="1747" customFormat="false" ht="15" hidden="false" customHeight="true" outlineLevel="0" collapsed="false">
      <c r="A1747" s="7" t="s">
        <v>4254</v>
      </c>
      <c r="B1747" s="7" t="n">
        <v>1</v>
      </c>
      <c r="C1747" s="7" t="s">
        <v>533</v>
      </c>
      <c r="D1747" s="7" t="s">
        <v>534</v>
      </c>
      <c r="E1747" s="7" t="s">
        <v>1260</v>
      </c>
      <c r="F1747" s="7" t="s">
        <v>1261</v>
      </c>
      <c r="G1747" s="7" t="s">
        <v>4255</v>
      </c>
      <c r="H1747" s="7" t="s">
        <v>251</v>
      </c>
      <c r="I1747" s="7" t="s">
        <v>168</v>
      </c>
      <c r="J1747" s="7" t="s">
        <v>232</v>
      </c>
      <c r="K1747" s="7" t="s">
        <v>169</v>
      </c>
      <c r="L1747" s="7" t="s">
        <v>154</v>
      </c>
      <c r="M1747" s="7" t="s">
        <v>97</v>
      </c>
      <c r="N1747" s="7" t="s">
        <v>93</v>
      </c>
      <c r="O1747" s="7" t="s">
        <v>167</v>
      </c>
      <c r="P1747" s="7" t="s">
        <v>170</v>
      </c>
      <c r="Q1747" s="7" t="s">
        <v>169</v>
      </c>
      <c r="R1747" s="7" t="s">
        <v>213</v>
      </c>
      <c r="S1747" s="7" t="s">
        <v>199</v>
      </c>
      <c r="T1747" s="7" t="s">
        <v>154</v>
      </c>
      <c r="U1747" s="7" t="s">
        <v>596</v>
      </c>
      <c r="V1747" s="7" t="s">
        <v>336</v>
      </c>
      <c r="W1747" s="7" t="s">
        <v>89</v>
      </c>
      <c r="X1747" s="7" t="s">
        <v>91</v>
      </c>
      <c r="Y1747" s="7" t="n">
        <v>0</v>
      </c>
      <c r="Z1747" s="7" t="n">
        <v>1</v>
      </c>
      <c r="AA1747" s="7" t="str">
        <f aca="false">IF(Y1747&gt;Z1747,"Win",IF(Y1747&lt;Z1747,"Loss","Draw"))</f>
        <v>Loss</v>
      </c>
      <c r="AB1747" s="7" t="s">
        <v>99</v>
      </c>
      <c r="AC1747" s="7" t="s">
        <v>99</v>
      </c>
      <c r="AD1747" s="7" t="s">
        <v>418</v>
      </c>
      <c r="AE1747" s="7" t="s">
        <v>4256</v>
      </c>
      <c r="AF1747" s="7" t="str">
        <f aca="false">IF(AD1747&lt;AE1747,AD1747,AE1747)</f>
        <v>Baby Dragon, Barbarian Barrel, Bowler, Electro Giant, Goblin Hut, Golden Knight, Lightning, Tornado</v>
      </c>
      <c r="AG1747" s="7" t="str">
        <f aca="false">IF(AD1747&lt;AE1747,AE1747,AD1747)</f>
        <v>Baby Dragon, Cannon, Electro Spirit, Lightning, Mighty Miner, Royal Hogs, Skeletons, The Log</v>
      </c>
      <c r="AH1747" s="7" t="str">
        <f aca="false">IF(AD1747=AF1747,AA1747,IF(AA1747="Win","Loss",IF(AA1747="Loss","Win","Draw")))</f>
        <v>Win</v>
      </c>
      <c r="AI1747" s="7" t="s">
        <v>102</v>
      </c>
    </row>
    <row r="1748" customFormat="false" ht="15" hidden="false" customHeight="true" outlineLevel="0" collapsed="false">
      <c r="A1748" s="7" t="s">
        <v>4254</v>
      </c>
      <c r="B1748" s="7" t="n">
        <v>2</v>
      </c>
      <c r="C1748" s="7" t="s">
        <v>533</v>
      </c>
      <c r="D1748" s="7" t="s">
        <v>534</v>
      </c>
      <c r="E1748" s="7" t="s">
        <v>1260</v>
      </c>
      <c r="F1748" s="7" t="s">
        <v>1261</v>
      </c>
      <c r="G1748" s="7" t="s">
        <v>4257</v>
      </c>
      <c r="H1748" s="7" t="s">
        <v>251</v>
      </c>
      <c r="I1748" s="7" t="s">
        <v>375</v>
      </c>
      <c r="J1748" s="7" t="s">
        <v>145</v>
      </c>
      <c r="K1748" s="7" t="s">
        <v>135</v>
      </c>
      <c r="L1748" s="7" t="s">
        <v>327</v>
      </c>
      <c r="M1748" s="7" t="s">
        <v>226</v>
      </c>
      <c r="N1748" s="7" t="s">
        <v>336</v>
      </c>
      <c r="O1748" s="7" t="s">
        <v>113</v>
      </c>
      <c r="P1748" s="7" t="s">
        <v>110</v>
      </c>
      <c r="Q1748" s="7" t="s">
        <v>176</v>
      </c>
      <c r="R1748" s="7" t="s">
        <v>83</v>
      </c>
      <c r="S1748" s="7" t="s">
        <v>142</v>
      </c>
      <c r="T1748" s="7" t="s">
        <v>129</v>
      </c>
      <c r="U1748" s="7" t="s">
        <v>143</v>
      </c>
      <c r="V1748" s="7" t="s">
        <v>120</v>
      </c>
      <c r="W1748" s="7" t="s">
        <v>97</v>
      </c>
      <c r="X1748" s="7" t="s">
        <v>334</v>
      </c>
      <c r="Y1748" s="7" t="n">
        <v>1</v>
      </c>
      <c r="Z1748" s="7" t="n">
        <v>0</v>
      </c>
      <c r="AA1748" s="7" t="str">
        <f aca="false">IF(Y1748&gt;Z1748,"Win",IF(Y1748&lt;Z1748,"Loss","Draw"))</f>
        <v>Win</v>
      </c>
      <c r="AB1748" s="7" t="s">
        <v>99</v>
      </c>
      <c r="AC1748" s="7" t="s">
        <v>99</v>
      </c>
      <c r="AD1748" s="7" t="s">
        <v>2301</v>
      </c>
      <c r="AE1748" s="7" t="s">
        <v>4258</v>
      </c>
      <c r="AF1748" s="7" t="str">
        <f aca="false">IF(AD1748&lt;AE1748,AD1748,AE1748)</f>
        <v>Balloon, Bomb Tower, Executioner, Giant Skeleton, Guards, Miner, Tornado, Zap</v>
      </c>
      <c r="AG1748" s="7" t="str">
        <f aca="false">IF(AD1748&lt;AE1748,AE1748,AD1748)</f>
        <v>Dark Prince, Dart Goblin, Goblin Barrel, Ice Spirit, Inferno Tower, Rocket, Royal Delivery, Skeletons</v>
      </c>
      <c r="AH1748" s="7" t="str">
        <f aca="false">IF(AD1748=AF1748,AA1748,IF(AA1748="Win","Loss",IF(AA1748="Loss","Win","Draw")))</f>
        <v>Win</v>
      </c>
      <c r="AI1748" s="7" t="s">
        <v>102</v>
      </c>
    </row>
    <row r="1749" customFormat="false" ht="15" hidden="false" customHeight="true" outlineLevel="0" collapsed="false">
      <c r="A1749" s="7" t="s">
        <v>4254</v>
      </c>
      <c r="B1749" s="7" t="n">
        <v>3</v>
      </c>
      <c r="C1749" s="7" t="s">
        <v>533</v>
      </c>
      <c r="D1749" s="7" t="s">
        <v>534</v>
      </c>
      <c r="E1749" s="7" t="s">
        <v>1260</v>
      </c>
      <c r="F1749" s="7" t="s">
        <v>1261</v>
      </c>
      <c r="G1749" s="7" t="s">
        <v>4259</v>
      </c>
      <c r="H1749" s="7" t="s">
        <v>251</v>
      </c>
      <c r="I1749" s="7" t="s">
        <v>107</v>
      </c>
      <c r="J1749" s="7" t="s">
        <v>115</v>
      </c>
      <c r="K1749" s="7" t="s">
        <v>84</v>
      </c>
      <c r="L1749" s="7" t="s">
        <v>130</v>
      </c>
      <c r="M1749" s="7" t="s">
        <v>111</v>
      </c>
      <c r="N1749" s="7" t="s">
        <v>144</v>
      </c>
      <c r="O1749" s="7" t="s">
        <v>88</v>
      </c>
      <c r="P1749" s="7" t="s">
        <v>109</v>
      </c>
      <c r="Q1749" s="7" t="s">
        <v>82</v>
      </c>
      <c r="R1749" s="7" t="s">
        <v>115</v>
      </c>
      <c r="S1749" s="7" t="s">
        <v>84</v>
      </c>
      <c r="T1749" s="7" t="s">
        <v>86</v>
      </c>
      <c r="U1749" s="7" t="s">
        <v>144</v>
      </c>
      <c r="V1749" s="7" t="s">
        <v>85</v>
      </c>
      <c r="W1749" s="7" t="s">
        <v>109</v>
      </c>
      <c r="X1749" s="7" t="s">
        <v>88</v>
      </c>
      <c r="Y1749" s="7" t="n">
        <v>1</v>
      </c>
      <c r="Z1749" s="7" t="n">
        <v>0</v>
      </c>
      <c r="AA1749" s="7" t="str">
        <f aca="false">IF(Y1749&gt;Z1749,"Win",IF(Y1749&lt;Z1749,"Loss","Draw"))</f>
        <v>Win</v>
      </c>
      <c r="AB1749" s="7" t="s">
        <v>99</v>
      </c>
      <c r="AC1749" s="7" t="s">
        <v>99</v>
      </c>
      <c r="AD1749" s="7" t="s">
        <v>315</v>
      </c>
      <c r="AE1749" s="7" t="s">
        <v>4260</v>
      </c>
      <c r="AF1749" s="7" t="str">
        <f aca="false">IF(AD1749&lt;AE1749,AD1749,AE1749)</f>
        <v>Archers, Giant Snowball, Goblin Demolisher, Goblins, Graveyard, Poison, Ronin, Tesla</v>
      </c>
      <c r="AG1749" s="7" t="str">
        <f aca="false">IF(AD1749&lt;AE1749,AE1749,AD1749)</f>
        <v>Bomber, Fire Spirit, Giant Snowball, Goblin Drill, Goblins, Poison, Ronin, Tesla</v>
      </c>
      <c r="AH1749" s="7" t="str">
        <f aca="false">IF(AD1749=AF1749,AA1749,IF(AA1749="Win","Loss",IF(AA1749="Loss","Win","Draw")))</f>
        <v>Loss</v>
      </c>
      <c r="AI1749" s="7" t="s">
        <v>102</v>
      </c>
    </row>
    <row r="1750" customFormat="false" ht="15" hidden="false" customHeight="true" outlineLevel="0" collapsed="false">
      <c r="A1750" s="7" t="s">
        <v>4261</v>
      </c>
      <c r="B1750" s="7" t="n">
        <v>1</v>
      </c>
      <c r="C1750" s="7" t="s">
        <v>533</v>
      </c>
      <c r="D1750" s="7" t="s">
        <v>534</v>
      </c>
      <c r="E1750" s="7" t="s">
        <v>1260</v>
      </c>
      <c r="F1750" s="7" t="s">
        <v>1261</v>
      </c>
      <c r="G1750" s="7" t="s">
        <v>4262</v>
      </c>
      <c r="H1750" s="7" t="s">
        <v>251</v>
      </c>
      <c r="I1750" s="7" t="s">
        <v>132</v>
      </c>
      <c r="J1750" s="7" t="s">
        <v>91</v>
      </c>
      <c r="K1750" s="7" t="s">
        <v>200</v>
      </c>
      <c r="L1750" s="7" t="s">
        <v>90</v>
      </c>
      <c r="M1750" s="7" t="s">
        <v>365</v>
      </c>
      <c r="N1750" s="7" t="s">
        <v>94</v>
      </c>
      <c r="O1750" s="7" t="s">
        <v>93</v>
      </c>
      <c r="P1750" s="7" t="s">
        <v>174</v>
      </c>
      <c r="Q1750" s="7" t="s">
        <v>210</v>
      </c>
      <c r="R1750" s="7" t="s">
        <v>199</v>
      </c>
      <c r="S1750" s="7" t="s">
        <v>239</v>
      </c>
      <c r="T1750" s="7" t="s">
        <v>109</v>
      </c>
      <c r="U1750" s="7" t="s">
        <v>227</v>
      </c>
      <c r="V1750" s="7" t="s">
        <v>202</v>
      </c>
      <c r="W1750" s="7" t="s">
        <v>92</v>
      </c>
      <c r="X1750" s="7" t="s">
        <v>112</v>
      </c>
      <c r="Y1750" s="7" t="n">
        <v>1</v>
      </c>
      <c r="Z1750" s="7" t="n">
        <v>0</v>
      </c>
      <c r="AA1750" s="7" t="str">
        <f aca="false">IF(Y1750&gt;Z1750,"Win",IF(Y1750&lt;Z1750,"Loss","Draw"))</f>
        <v>Win</v>
      </c>
      <c r="AB1750" s="7" t="s">
        <v>99</v>
      </c>
      <c r="AC1750" s="7" t="s">
        <v>99</v>
      </c>
      <c r="AD1750" s="7" t="s">
        <v>488</v>
      </c>
      <c r="AE1750" s="7" t="s">
        <v>750</v>
      </c>
      <c r="AF1750" s="7" t="str">
        <f aca="false">IF(AD1750&lt;AE1750,AD1750,AE1750)</f>
        <v>Arrows, Battle Ram, Golden Knight, Mega Knight, Mother Witch, Ronin, Royal Ghost, Zappies</v>
      </c>
      <c r="AG1750" s="7" t="str">
        <f aca="false">IF(AD1750&lt;AE1750,AE1750,AD1750)</f>
        <v>Barbarian Barrel, Electro Spirit, Fireball, Goblin Cage, Heal Spirit, Lumberjack, Phoenix, Royal Giant</v>
      </c>
      <c r="AH1750" s="7" t="str">
        <f aca="false">IF(AD1750=AF1750,AA1750,IF(AA1750="Win","Loss",IF(AA1750="Loss","Win","Draw")))</f>
        <v>Loss</v>
      </c>
      <c r="AI1750" s="7" t="s">
        <v>102</v>
      </c>
    </row>
    <row r="1751" customFormat="false" ht="15" hidden="false" customHeight="true" outlineLevel="0" collapsed="false">
      <c r="A1751" s="7" t="s">
        <v>4261</v>
      </c>
      <c r="B1751" s="7" t="n">
        <v>2</v>
      </c>
      <c r="C1751" s="7" t="s">
        <v>533</v>
      </c>
      <c r="D1751" s="7" t="s">
        <v>534</v>
      </c>
      <c r="E1751" s="7" t="s">
        <v>1260</v>
      </c>
      <c r="F1751" s="7" t="s">
        <v>1261</v>
      </c>
      <c r="G1751" s="7" t="s">
        <v>4263</v>
      </c>
      <c r="H1751" s="7" t="s">
        <v>251</v>
      </c>
      <c r="I1751" s="7" t="s">
        <v>82</v>
      </c>
      <c r="J1751" s="7" t="s">
        <v>128</v>
      </c>
      <c r="K1751" s="7" t="s">
        <v>84</v>
      </c>
      <c r="L1751" s="7" t="s">
        <v>89</v>
      </c>
      <c r="M1751" s="7" t="s">
        <v>86</v>
      </c>
      <c r="N1751" s="7" t="s">
        <v>88</v>
      </c>
      <c r="O1751" s="7" t="s">
        <v>85</v>
      </c>
      <c r="P1751" s="7" t="s">
        <v>97</v>
      </c>
      <c r="Q1751" s="7" t="s">
        <v>142</v>
      </c>
      <c r="R1751" s="7" t="s">
        <v>141</v>
      </c>
      <c r="S1751" s="7" t="s">
        <v>140</v>
      </c>
      <c r="T1751" s="7" t="s">
        <v>87</v>
      </c>
      <c r="U1751" s="7" t="s">
        <v>113</v>
      </c>
      <c r="V1751" s="7" t="s">
        <v>120</v>
      </c>
      <c r="W1751" s="7" t="s">
        <v>111</v>
      </c>
      <c r="X1751" s="7" t="s">
        <v>143</v>
      </c>
      <c r="Y1751" s="7" t="n">
        <v>1</v>
      </c>
      <c r="Z1751" s="7" t="n">
        <v>0</v>
      </c>
      <c r="AA1751" s="7" t="str">
        <f aca="false">IF(Y1751&gt;Z1751,"Win",IF(Y1751&lt;Z1751,"Loss","Draw"))</f>
        <v>Win</v>
      </c>
      <c r="AB1751" s="7" t="s">
        <v>99</v>
      </c>
      <c r="AC1751" s="7" t="s">
        <v>99</v>
      </c>
      <c r="AD1751" s="7" t="s">
        <v>1196</v>
      </c>
      <c r="AE1751" s="7" t="s">
        <v>351</v>
      </c>
      <c r="AF1751" s="7" t="str">
        <f aca="false">IF(AD1751&lt;AE1751,AD1751,AE1751)</f>
        <v>Archers, Giant Snowball, Goblin Demolisher, Goblin Hut, Graveyard, Knight, Poison, Skeletons</v>
      </c>
      <c r="AG1751" s="7" t="str">
        <f aca="false">IF(AD1751&lt;AE1751,AE1751,AD1751)</f>
        <v>Berserker, Bomb Tower, Fire Spirit, Goblin Barrel, Ice Spirit, Magic Archer, Royal Delivery, Wall Breakers</v>
      </c>
      <c r="AH1751" s="7" t="str">
        <f aca="false">IF(AD1751=AF1751,AA1751,IF(AA1751="Win","Loss",IF(AA1751="Loss","Win","Draw")))</f>
        <v>Win</v>
      </c>
      <c r="AI1751" s="7" t="s">
        <v>102</v>
      </c>
    </row>
    <row r="1752" customFormat="false" ht="15" hidden="false" customHeight="true" outlineLevel="0" collapsed="false">
      <c r="A1752" s="7" t="s">
        <v>4261</v>
      </c>
      <c r="B1752" s="7" t="n">
        <v>3</v>
      </c>
      <c r="C1752" s="7" t="s">
        <v>533</v>
      </c>
      <c r="D1752" s="7" t="s">
        <v>534</v>
      </c>
      <c r="E1752" s="7" t="s">
        <v>1260</v>
      </c>
      <c r="F1752" s="7" t="s">
        <v>1261</v>
      </c>
      <c r="G1752" s="7" t="s">
        <v>4264</v>
      </c>
      <c r="H1752" s="7" t="s">
        <v>251</v>
      </c>
      <c r="I1752" s="7" t="s">
        <v>140</v>
      </c>
      <c r="J1752" s="7" t="s">
        <v>141</v>
      </c>
      <c r="K1752" s="7" t="s">
        <v>153</v>
      </c>
      <c r="L1752" s="7" t="s">
        <v>336</v>
      </c>
      <c r="M1752" s="7" t="s">
        <v>167</v>
      </c>
      <c r="N1752" s="7" t="s">
        <v>87</v>
      </c>
      <c r="O1752" s="7" t="s">
        <v>226</v>
      </c>
      <c r="P1752" s="7" t="s">
        <v>113</v>
      </c>
      <c r="Q1752" s="7" t="s">
        <v>169</v>
      </c>
      <c r="R1752" s="7" t="s">
        <v>83</v>
      </c>
      <c r="S1752" s="7" t="s">
        <v>84</v>
      </c>
      <c r="T1752" s="7" t="s">
        <v>412</v>
      </c>
      <c r="U1752" s="7" t="s">
        <v>393</v>
      </c>
      <c r="V1752" s="7" t="s">
        <v>154</v>
      </c>
      <c r="W1752" s="7" t="s">
        <v>91</v>
      </c>
      <c r="X1752" s="7" t="s">
        <v>231</v>
      </c>
      <c r="Y1752" s="7" t="n">
        <v>0</v>
      </c>
      <c r="Z1752" s="7" t="n">
        <v>1</v>
      </c>
      <c r="AA1752" s="7" t="str">
        <f aca="false">IF(Y1752&gt;Z1752,"Win",IF(Y1752&lt;Z1752,"Loss","Draw"))</f>
        <v>Loss</v>
      </c>
      <c r="AB1752" s="7" t="s">
        <v>99</v>
      </c>
      <c r="AC1752" s="7" t="s">
        <v>99</v>
      </c>
      <c r="AD1752" s="7" t="s">
        <v>813</v>
      </c>
      <c r="AE1752" s="7" t="s">
        <v>4265</v>
      </c>
      <c r="AF1752" s="7" t="str">
        <f aca="false">IF(AD1752&lt;AE1752,AD1752,AE1752)</f>
        <v>Baby Dragon, Barbarian Barrel, Dark Prince, Electro Wizard, Giant Snowball, Lightning, P.E.K.K.A, Ram Rider</v>
      </c>
      <c r="AG1752" s="7" t="str">
        <f aca="false">IF(AD1752&lt;AE1752,AE1752,AD1752)</f>
        <v>Berserker, Bomb Tower, Goblinstein, Magic Archer, Miner, The Log, Tornado, Wall Breakers</v>
      </c>
      <c r="AH1752" s="7" t="str">
        <f aca="false">IF(AD1752=AF1752,AA1752,IF(AA1752="Win","Loss",IF(AA1752="Loss","Win","Draw")))</f>
        <v>Win</v>
      </c>
      <c r="AI1752" s="7" t="s">
        <v>102</v>
      </c>
    </row>
    <row r="1753" customFormat="false" ht="16.5" hidden="false" customHeight="true" outlineLevel="0" collapsed="false">
      <c r="A1753" s="5" t="s">
        <v>4266</v>
      </c>
      <c r="B1753" s="5" t="n">
        <v>1</v>
      </c>
      <c r="C1753" s="5" t="s">
        <v>533</v>
      </c>
      <c r="D1753" s="5" t="s">
        <v>534</v>
      </c>
      <c r="E1753" s="5" t="s">
        <v>687</v>
      </c>
      <c r="F1753" s="5" t="s">
        <v>688</v>
      </c>
      <c r="G1753" s="5" t="s">
        <v>777</v>
      </c>
      <c r="H1753" s="5" t="s">
        <v>81</v>
      </c>
      <c r="I1753" s="5" t="s">
        <v>169</v>
      </c>
      <c r="J1753" s="5" t="s">
        <v>199</v>
      </c>
      <c r="K1753" s="5" t="s">
        <v>200</v>
      </c>
      <c r="L1753" s="5" t="s">
        <v>336</v>
      </c>
      <c r="M1753" s="5" t="s">
        <v>191</v>
      </c>
      <c r="N1753" s="5" t="s">
        <v>91</v>
      </c>
      <c r="O1753" s="5" t="s">
        <v>154</v>
      </c>
      <c r="P1753" s="5" t="s">
        <v>136</v>
      </c>
      <c r="Q1753" s="5" t="s">
        <v>319</v>
      </c>
      <c r="R1753" s="5" t="s">
        <v>145</v>
      </c>
      <c r="S1753" s="5" t="s">
        <v>195</v>
      </c>
      <c r="T1753" s="5" t="s">
        <v>117</v>
      </c>
      <c r="U1753" s="5" t="s">
        <v>130</v>
      </c>
      <c r="V1753" s="5" t="s">
        <v>148</v>
      </c>
      <c r="W1753" s="5" t="s">
        <v>112</v>
      </c>
      <c r="X1753" s="5" t="s">
        <v>84</v>
      </c>
      <c r="Y1753" s="5" t="n">
        <v>0</v>
      </c>
      <c r="Z1753" s="5" t="n">
        <v>2</v>
      </c>
      <c r="AA1753" s="5" t="str">
        <f aca="false">IF(Y1753&gt;Z1753,"Win",IF(Y1753&lt;Z1753,"Loss","Draw"))</f>
        <v>Loss</v>
      </c>
      <c r="AB1753" s="5" t="s">
        <v>98</v>
      </c>
      <c r="AC1753" s="5" t="s">
        <v>99</v>
      </c>
      <c r="AD1753" s="5" t="s">
        <v>778</v>
      </c>
      <c r="AE1753" s="5" t="s">
        <v>775</v>
      </c>
      <c r="AF1753" s="5" t="str">
        <f aca="false">IF(AD1753&lt;AE1753,AD1753,AE1753)</f>
        <v>Arrows, Balloon, Bomber, Giant Snowball, Inferno Dragon, Lava Hound, Minions, Skeleton Army</v>
      </c>
      <c r="AG1753" s="5" t="str">
        <f aca="false">IF(AD1753&lt;AE1753,AE1753,AD1753)</f>
        <v>Baby Dragon, Barbarian Barrel, Goblin Cage, Golden Knight, Golem, Ice Wizard, Lightning, Tornado</v>
      </c>
      <c r="AH1753" s="5" t="str">
        <f aca="false">IF(AD1753=AF1753,AA1753,IF(AA1753="Win","Loss",IF(AA1753="Loss","Win","Draw")))</f>
        <v>Win</v>
      </c>
      <c r="AI1753" s="5" t="s">
        <v>102</v>
      </c>
    </row>
    <row r="1754" customFormat="false" ht="16.5" hidden="false" customHeight="true" outlineLevel="0" collapsed="false">
      <c r="A1754" s="5" t="s">
        <v>4266</v>
      </c>
      <c r="B1754" s="5" t="n">
        <v>2</v>
      </c>
      <c r="C1754" s="5" t="s">
        <v>533</v>
      </c>
      <c r="D1754" s="5" t="s">
        <v>534</v>
      </c>
      <c r="E1754" s="5" t="s">
        <v>687</v>
      </c>
      <c r="F1754" s="5" t="s">
        <v>688</v>
      </c>
      <c r="G1754" s="5" t="s">
        <v>779</v>
      </c>
      <c r="H1754" s="5" t="s">
        <v>251</v>
      </c>
      <c r="I1754" s="5" t="s">
        <v>293</v>
      </c>
      <c r="J1754" s="5" t="s">
        <v>244</v>
      </c>
      <c r="K1754" s="5" t="s">
        <v>144</v>
      </c>
      <c r="L1754" s="5" t="s">
        <v>88</v>
      </c>
      <c r="M1754" s="5" t="s">
        <v>85</v>
      </c>
      <c r="N1754" s="5" t="s">
        <v>110</v>
      </c>
      <c r="O1754" s="5" t="s">
        <v>143</v>
      </c>
      <c r="P1754" s="5" t="s">
        <v>120</v>
      </c>
      <c r="Q1754" s="5" t="s">
        <v>90</v>
      </c>
      <c r="R1754" s="5" t="s">
        <v>91</v>
      </c>
      <c r="S1754" s="5" t="s">
        <v>92</v>
      </c>
      <c r="T1754" s="5" t="s">
        <v>96</v>
      </c>
      <c r="U1754" s="5" t="s">
        <v>93</v>
      </c>
      <c r="V1754" s="5" t="s">
        <v>97</v>
      </c>
      <c r="W1754" s="5" t="s">
        <v>94</v>
      </c>
      <c r="X1754" s="5" t="s">
        <v>95</v>
      </c>
      <c r="Y1754" s="5" t="n">
        <v>0</v>
      </c>
      <c r="Z1754" s="5" t="n">
        <v>1</v>
      </c>
      <c r="AA1754" s="5" t="str">
        <f aca="false">IF(Y1754&gt;Z1754,"Win",IF(Y1754&lt;Z1754,"Loss","Draw"))</f>
        <v>Loss</v>
      </c>
      <c r="AB1754" s="5" t="s">
        <v>98</v>
      </c>
      <c r="AC1754" s="5" t="s">
        <v>99</v>
      </c>
      <c r="AD1754" s="5" t="s">
        <v>780</v>
      </c>
      <c r="AE1754" s="5" t="s">
        <v>101</v>
      </c>
      <c r="AF1754" s="5" t="str">
        <f aca="false">IF(AD1754&lt;AE1754,AD1754,AE1754)</f>
        <v>Barbarian Barrel, Electro Spirit, Fireball, Fisherman, Hunter, Royal Ghost, Royal Giant, Skeletons</v>
      </c>
      <c r="AG1754" s="5" t="str">
        <f aca="false">IF(AD1754&lt;AE1754,AE1754,AD1754)</f>
        <v>Furnace, Graveyard, Guards, Ice Golem, Ice Spirit, Poison, Royal Delivery, Tesla</v>
      </c>
      <c r="AH1754" s="5" t="str">
        <f aca="false">IF(AD1754=AF1754,AA1754,IF(AA1754="Win","Loss",IF(AA1754="Loss","Win","Draw")))</f>
        <v>Win</v>
      </c>
      <c r="AI1754" s="5" t="s">
        <v>102</v>
      </c>
    </row>
    <row r="1755" customFormat="false" ht="16.5" hidden="false" customHeight="true" outlineLevel="0" collapsed="false">
      <c r="A1755" s="5" t="s">
        <v>4266</v>
      </c>
      <c r="B1755" s="5" t="n">
        <v>3</v>
      </c>
      <c r="C1755" s="5" t="s">
        <v>533</v>
      </c>
      <c r="D1755" s="5" t="s">
        <v>534</v>
      </c>
      <c r="E1755" s="5" t="s">
        <v>687</v>
      </c>
      <c r="F1755" s="5" t="s">
        <v>688</v>
      </c>
      <c r="G1755" s="5" t="s">
        <v>781</v>
      </c>
      <c r="H1755" s="5" t="s">
        <v>81</v>
      </c>
      <c r="I1755" s="5" t="s">
        <v>142</v>
      </c>
      <c r="J1755" s="5" t="s">
        <v>141</v>
      </c>
      <c r="K1755" s="5" t="s">
        <v>140</v>
      </c>
      <c r="L1755" s="5" t="s">
        <v>97</v>
      </c>
      <c r="M1755" s="5" t="s">
        <v>93</v>
      </c>
      <c r="N1755" s="5" t="s">
        <v>111</v>
      </c>
      <c r="O1755" s="5" t="s">
        <v>87</v>
      </c>
      <c r="P1755" s="5" t="s">
        <v>129</v>
      </c>
      <c r="Q1755" s="5" t="s">
        <v>116</v>
      </c>
      <c r="R1755" s="5" t="s">
        <v>108</v>
      </c>
      <c r="S1755" s="5" t="s">
        <v>225</v>
      </c>
      <c r="T1755" s="5" t="s">
        <v>182</v>
      </c>
      <c r="U1755" s="5" t="s">
        <v>143</v>
      </c>
      <c r="V1755" s="5" t="s">
        <v>87</v>
      </c>
      <c r="W1755" s="5" t="s">
        <v>167</v>
      </c>
      <c r="X1755" s="5" t="s">
        <v>183</v>
      </c>
      <c r="Y1755" s="5" t="n">
        <v>0</v>
      </c>
      <c r="Z1755" s="5" t="n">
        <v>1</v>
      </c>
      <c r="AA1755" s="5" t="str">
        <f aca="false">IF(Y1755&gt;Z1755,"Win",IF(Y1755&lt;Z1755,"Loss","Draw"))</f>
        <v>Loss</v>
      </c>
      <c r="AB1755" s="5" t="s">
        <v>98</v>
      </c>
      <c r="AC1755" s="5" t="s">
        <v>99</v>
      </c>
      <c r="AD1755" s="5" t="s">
        <v>783</v>
      </c>
      <c r="AE1755" s="5" t="s">
        <v>782</v>
      </c>
      <c r="AF1755" s="5" t="str">
        <f aca="false">IF(AD1755&lt;AE1755,AD1755,AE1755)</f>
        <v>Archer Queen, Bats, Berserker, Earthquake, Hog Rider, Ice Spirit, Mortar, The Log</v>
      </c>
      <c r="AG1755" s="5" t="str">
        <f aca="false">IF(AD1755&lt;AE1755,AE1755,AD1755)</f>
        <v>Berserker, Electro Spirit, Fire Spirit, Goblin Barrel, Inferno Tower, Magic Archer, Skeletons, Wall Breakers</v>
      </c>
      <c r="AH1755" s="5" t="str">
        <f aca="false">IF(AD1755=AF1755,AA1755,IF(AA1755="Win","Loss",IF(AA1755="Loss","Win","Draw")))</f>
        <v>Win</v>
      </c>
      <c r="AI1755" s="5" t="s">
        <v>102</v>
      </c>
    </row>
    <row r="1756" customFormat="false" ht="16.5" hidden="false" customHeight="true" outlineLevel="0" collapsed="false">
      <c r="A1756" s="7" t="s">
        <v>4267</v>
      </c>
      <c r="B1756" s="7" t="n">
        <v>1</v>
      </c>
      <c r="C1756" s="7" t="s">
        <v>533</v>
      </c>
      <c r="D1756" s="7" t="s">
        <v>534</v>
      </c>
      <c r="E1756" s="7" t="s">
        <v>687</v>
      </c>
      <c r="F1756" s="7" t="s">
        <v>688</v>
      </c>
      <c r="G1756" s="7" t="s">
        <v>785</v>
      </c>
      <c r="H1756" s="7" t="s">
        <v>251</v>
      </c>
      <c r="I1756" s="7" t="s">
        <v>132</v>
      </c>
      <c r="J1756" s="7" t="s">
        <v>91</v>
      </c>
      <c r="K1756" s="7" t="s">
        <v>200</v>
      </c>
      <c r="L1756" s="7" t="s">
        <v>90</v>
      </c>
      <c r="M1756" s="7" t="s">
        <v>365</v>
      </c>
      <c r="N1756" s="7" t="s">
        <v>154</v>
      </c>
      <c r="O1756" s="7" t="s">
        <v>174</v>
      </c>
      <c r="P1756" s="7" t="s">
        <v>93</v>
      </c>
      <c r="Q1756" s="7" t="s">
        <v>375</v>
      </c>
      <c r="R1756" s="7" t="s">
        <v>145</v>
      </c>
      <c r="S1756" s="7" t="s">
        <v>135</v>
      </c>
      <c r="T1756" s="7" t="s">
        <v>327</v>
      </c>
      <c r="U1756" s="7" t="s">
        <v>226</v>
      </c>
      <c r="V1756" s="7" t="s">
        <v>149</v>
      </c>
      <c r="W1756" s="7" t="s">
        <v>336</v>
      </c>
      <c r="X1756" s="7" t="s">
        <v>202</v>
      </c>
      <c r="Y1756" s="7" t="n">
        <v>0</v>
      </c>
      <c r="Z1756" s="7" t="n">
        <v>1</v>
      </c>
      <c r="AA1756" s="7" t="str">
        <f aca="false">IF(Y1756&gt;Z1756,"Win",IF(Y1756&lt;Z1756,"Loss","Draw"))</f>
        <v>Loss</v>
      </c>
      <c r="AB1756" s="7" t="s">
        <v>99</v>
      </c>
      <c r="AC1756" s="7" t="s">
        <v>99</v>
      </c>
      <c r="AD1756" s="7" t="s">
        <v>715</v>
      </c>
      <c r="AE1756" s="7" t="s">
        <v>711</v>
      </c>
      <c r="AF1756" s="7" t="str">
        <f aca="false">IF(AD1756&lt;AE1756,AD1756,AE1756)</f>
        <v>Balloon, Executioner, Giant Skeleton, Miner, Tombstone, Tornado, Zap, Zappies</v>
      </c>
      <c r="AG1756" s="7" t="str">
        <f aca="false">IF(AD1756&lt;AE1756,AE1756,AD1756)</f>
        <v>Barbarian Barrel, Electro Spirit, Goblin Cage, Heal Spirit, Lightning, Lumberjack, Phoenix, Royal Giant</v>
      </c>
      <c r="AH1756" s="7" t="str">
        <f aca="false">IF(AD1756=AF1756,AA1756,IF(AA1756="Win","Loss",IF(AA1756="Loss","Win","Draw")))</f>
        <v>Win</v>
      </c>
      <c r="AI1756" s="7" t="s">
        <v>102</v>
      </c>
    </row>
    <row r="1757" customFormat="false" ht="16.5" hidden="false" customHeight="true" outlineLevel="0" collapsed="false">
      <c r="A1757" s="7" t="s">
        <v>4267</v>
      </c>
      <c r="B1757" s="7" t="n">
        <v>2</v>
      </c>
      <c r="C1757" s="7" t="s">
        <v>533</v>
      </c>
      <c r="D1757" s="7" t="s">
        <v>534</v>
      </c>
      <c r="E1757" s="7" t="s">
        <v>687</v>
      </c>
      <c r="F1757" s="7" t="s">
        <v>688</v>
      </c>
      <c r="G1757" s="7" t="s">
        <v>786</v>
      </c>
      <c r="H1757" s="7" t="s">
        <v>81</v>
      </c>
      <c r="I1757" s="7" t="s">
        <v>82</v>
      </c>
      <c r="J1757" s="7" t="s">
        <v>128</v>
      </c>
      <c r="K1757" s="7" t="s">
        <v>84</v>
      </c>
      <c r="L1757" s="7" t="s">
        <v>97</v>
      </c>
      <c r="M1757" s="7" t="s">
        <v>89</v>
      </c>
      <c r="N1757" s="7" t="s">
        <v>88</v>
      </c>
      <c r="O1757" s="7" t="s">
        <v>107</v>
      </c>
      <c r="P1757" s="7" t="s">
        <v>86</v>
      </c>
      <c r="Q1757" s="7" t="s">
        <v>107</v>
      </c>
      <c r="R1757" s="7" t="s">
        <v>108</v>
      </c>
      <c r="S1757" s="7" t="s">
        <v>84</v>
      </c>
      <c r="T1757" s="7" t="s">
        <v>109</v>
      </c>
      <c r="U1757" s="7" t="s">
        <v>111</v>
      </c>
      <c r="V1757" s="7" t="s">
        <v>97</v>
      </c>
      <c r="W1757" s="7" t="s">
        <v>88</v>
      </c>
      <c r="X1757" s="7" t="s">
        <v>144</v>
      </c>
      <c r="Y1757" s="7" t="n">
        <v>1</v>
      </c>
      <c r="Z1757" s="7" t="n">
        <v>0</v>
      </c>
      <c r="AA1757" s="7" t="str">
        <f aca="false">IF(Y1757&gt;Z1757,"Win",IF(Y1757&lt;Z1757,"Loss","Draw"))</f>
        <v>Win</v>
      </c>
      <c r="AB1757" s="7" t="s">
        <v>99</v>
      </c>
      <c r="AC1757" s="7" t="s">
        <v>99</v>
      </c>
      <c r="AD1757" s="7" t="s">
        <v>788</v>
      </c>
      <c r="AE1757" s="7" t="s">
        <v>787</v>
      </c>
      <c r="AF1757" s="7" t="str">
        <f aca="false">IF(AD1757&lt;AE1757,AD1757,AE1757)</f>
        <v>Archer Queen, Fire Spirit, Giant Snowball, Goblin Drill, Poison, Ronin, Skeletons, Tesla</v>
      </c>
      <c r="AG1757" s="7" t="str">
        <f aca="false">IF(AD1757&lt;AE1757,AE1757,AD1757)</f>
        <v>Archers, Giant Snowball, Goblin Demolisher, Goblin Drill, Goblin Hut, Knight, Poison, Skeletons</v>
      </c>
      <c r="AH1757" s="7" t="str">
        <f aca="false">IF(AD1757=AF1757,AA1757,IF(AA1757="Win","Loss",IF(AA1757="Loss","Win","Draw")))</f>
        <v>Loss</v>
      </c>
      <c r="AI1757" s="7" t="s">
        <v>102</v>
      </c>
    </row>
    <row r="1758" customFormat="false" ht="16.5" hidden="false" customHeight="true" outlineLevel="0" collapsed="false">
      <c r="A1758" s="7" t="s">
        <v>4267</v>
      </c>
      <c r="B1758" s="7" t="n">
        <v>3</v>
      </c>
      <c r="C1758" s="7" t="s">
        <v>533</v>
      </c>
      <c r="D1758" s="7" t="s">
        <v>534</v>
      </c>
      <c r="E1758" s="7" t="s">
        <v>687</v>
      </c>
      <c r="F1758" s="7" t="s">
        <v>688</v>
      </c>
      <c r="G1758" s="7" t="s">
        <v>789</v>
      </c>
      <c r="H1758" s="7" t="s">
        <v>81</v>
      </c>
      <c r="I1758" s="7" t="s">
        <v>140</v>
      </c>
      <c r="J1758" s="7" t="s">
        <v>141</v>
      </c>
      <c r="K1758" s="7" t="s">
        <v>115</v>
      </c>
      <c r="L1758" s="7" t="s">
        <v>336</v>
      </c>
      <c r="M1758" s="7" t="s">
        <v>226</v>
      </c>
      <c r="N1758" s="7" t="s">
        <v>109</v>
      </c>
      <c r="O1758" s="7" t="s">
        <v>167</v>
      </c>
      <c r="P1758" s="7" t="s">
        <v>113</v>
      </c>
      <c r="Q1758" s="7" t="s">
        <v>132</v>
      </c>
      <c r="R1758" s="7" t="s">
        <v>91</v>
      </c>
      <c r="S1758" s="7" t="s">
        <v>200</v>
      </c>
      <c r="T1758" s="7" t="s">
        <v>365</v>
      </c>
      <c r="U1758" s="7" t="s">
        <v>93</v>
      </c>
      <c r="V1758" s="7" t="s">
        <v>174</v>
      </c>
      <c r="W1758" s="7" t="s">
        <v>94</v>
      </c>
      <c r="X1758" s="7" t="s">
        <v>90</v>
      </c>
      <c r="Y1758" s="7" t="n">
        <v>0</v>
      </c>
      <c r="Z1758" s="7" t="n">
        <v>1</v>
      </c>
      <c r="AA1758" s="7" t="str">
        <f aca="false">IF(Y1758&gt;Z1758,"Win",IF(Y1758&lt;Z1758,"Loss","Draw"))</f>
        <v>Loss</v>
      </c>
      <c r="AB1758" s="7" t="s">
        <v>99</v>
      </c>
      <c r="AC1758" s="7" t="s">
        <v>99</v>
      </c>
      <c r="AD1758" s="7" t="s">
        <v>790</v>
      </c>
      <c r="AE1758" s="7" t="s">
        <v>488</v>
      </c>
      <c r="AF1758" s="7" t="str">
        <f aca="false">IF(AD1758&lt;AE1758,AD1758,AE1758)</f>
        <v>Barbarian Barrel, Electro Spirit, Fireball, Goblin Cage, Heal Spirit, Lumberjack, Phoenix, Royal Giant</v>
      </c>
      <c r="AG1758" s="7" t="str">
        <f aca="false">IF(AD1758&lt;AE1758,AE1758,AD1758)</f>
        <v>Bomb Tower, Goblins, Magic Archer, Miner, Ronin, The Log, Tornado, Wall Breakers</v>
      </c>
      <c r="AH1758" s="7" t="str">
        <f aca="false">IF(AD1758=AF1758,AA1758,IF(AA1758="Win","Loss",IF(AA1758="Loss","Win","Draw")))</f>
        <v>Win</v>
      </c>
      <c r="AI1758" s="7" t="s">
        <v>102</v>
      </c>
    </row>
    <row r="1759" customFormat="false" ht="16.5" hidden="false" customHeight="true" outlineLevel="0" collapsed="false">
      <c r="A1759" s="7" t="s">
        <v>4268</v>
      </c>
      <c r="B1759" s="7" t="n">
        <v>1</v>
      </c>
      <c r="C1759" s="7" t="s">
        <v>533</v>
      </c>
      <c r="D1759" s="7" t="s">
        <v>534</v>
      </c>
      <c r="E1759" s="7" t="s">
        <v>687</v>
      </c>
      <c r="F1759" s="7" t="s">
        <v>688</v>
      </c>
      <c r="G1759" s="7" t="s">
        <v>792</v>
      </c>
      <c r="H1759" s="7" t="s">
        <v>81</v>
      </c>
      <c r="I1759" s="7" t="s">
        <v>168</v>
      </c>
      <c r="J1759" s="7" t="s">
        <v>141</v>
      </c>
      <c r="K1759" s="7" t="s">
        <v>144</v>
      </c>
      <c r="L1759" s="7" t="s">
        <v>97</v>
      </c>
      <c r="M1759" s="7" t="s">
        <v>93</v>
      </c>
      <c r="N1759" s="7" t="s">
        <v>94</v>
      </c>
      <c r="O1759" s="7" t="s">
        <v>91</v>
      </c>
      <c r="P1759" s="7" t="s">
        <v>109</v>
      </c>
      <c r="Q1759" s="7" t="s">
        <v>169</v>
      </c>
      <c r="R1759" s="7" t="s">
        <v>232</v>
      </c>
      <c r="S1759" s="7" t="s">
        <v>168</v>
      </c>
      <c r="T1759" s="7" t="s">
        <v>154</v>
      </c>
      <c r="U1759" s="7" t="s">
        <v>93</v>
      </c>
      <c r="V1759" s="7" t="s">
        <v>97</v>
      </c>
      <c r="W1759" s="7" t="s">
        <v>167</v>
      </c>
      <c r="X1759" s="7" t="s">
        <v>170</v>
      </c>
      <c r="Y1759" s="7" t="n">
        <v>0</v>
      </c>
      <c r="Z1759" s="7" t="n">
        <v>1</v>
      </c>
      <c r="AA1759" s="7" t="str">
        <f aca="false">IF(Y1759&gt;Z1759,"Win",IF(Y1759&lt;Z1759,"Loss","Draw"))</f>
        <v>Loss</v>
      </c>
      <c r="AB1759" s="7" t="s">
        <v>99</v>
      </c>
      <c r="AC1759" s="7" t="s">
        <v>99</v>
      </c>
      <c r="AD1759" s="7" t="s">
        <v>793</v>
      </c>
      <c r="AE1759" s="7" t="s">
        <v>418</v>
      </c>
      <c r="AF1759" s="7" t="str">
        <f aca="false">IF(AD1759&lt;AE1759,AD1759,AE1759)</f>
        <v>Baby Dragon, Cannon, Electro Spirit, Lightning, Mighty Miner, Royal Hogs, Skeletons, The Log</v>
      </c>
      <c r="AG1759" s="7" t="str">
        <f aca="false">IF(AD1759&lt;AE1759,AE1759,AD1759)</f>
        <v>Barbarian Barrel, Electro Spirit, Fireball, Magic Archer, Ronin, Royal Hogs, Skeletons, Tesla</v>
      </c>
      <c r="AH1759" s="7" t="str">
        <f aca="false">IF(AD1759=AF1759,AA1759,IF(AA1759="Win","Loss",IF(AA1759="Loss","Win","Draw")))</f>
        <v>Win</v>
      </c>
      <c r="AI1759" s="7" t="s">
        <v>102</v>
      </c>
    </row>
    <row r="1760" customFormat="false" ht="16.5" hidden="false" customHeight="true" outlineLevel="0" collapsed="false">
      <c r="A1760" s="7" t="s">
        <v>4268</v>
      </c>
      <c r="B1760" s="7" t="n">
        <v>2</v>
      </c>
      <c r="C1760" s="7" t="s">
        <v>533</v>
      </c>
      <c r="D1760" s="7" t="s">
        <v>534</v>
      </c>
      <c r="E1760" s="7" t="s">
        <v>687</v>
      </c>
      <c r="F1760" s="7" t="s">
        <v>688</v>
      </c>
      <c r="G1760" s="7" t="s">
        <v>794</v>
      </c>
      <c r="H1760" s="7" t="s">
        <v>251</v>
      </c>
      <c r="I1760" s="7" t="s">
        <v>169</v>
      </c>
      <c r="J1760" s="7" t="s">
        <v>199</v>
      </c>
      <c r="K1760" s="7" t="s">
        <v>200</v>
      </c>
      <c r="L1760" s="7" t="s">
        <v>336</v>
      </c>
      <c r="M1760" s="7" t="s">
        <v>191</v>
      </c>
      <c r="N1760" s="7" t="s">
        <v>130</v>
      </c>
      <c r="O1760" s="7" t="s">
        <v>154</v>
      </c>
      <c r="P1760" s="7" t="s">
        <v>136</v>
      </c>
      <c r="Q1760" s="7" t="s">
        <v>375</v>
      </c>
      <c r="R1760" s="7" t="s">
        <v>199</v>
      </c>
      <c r="S1760" s="7" t="s">
        <v>195</v>
      </c>
      <c r="T1760" s="7" t="s">
        <v>420</v>
      </c>
      <c r="U1760" s="7" t="s">
        <v>336</v>
      </c>
      <c r="V1760" s="7" t="s">
        <v>213</v>
      </c>
      <c r="W1760" s="7" t="s">
        <v>202</v>
      </c>
      <c r="X1760" s="7" t="s">
        <v>85</v>
      </c>
      <c r="Y1760" s="7" t="n">
        <v>0</v>
      </c>
      <c r="Z1760" s="7" t="n">
        <v>1</v>
      </c>
      <c r="AA1760" s="7" t="str">
        <f aca="false">IF(Y1760&gt;Z1760,"Win",IF(Y1760&lt;Z1760,"Loss","Draw"))</f>
        <v>Loss</v>
      </c>
      <c r="AB1760" s="7" t="s">
        <v>99</v>
      </c>
      <c r="AC1760" s="7" t="s">
        <v>99</v>
      </c>
      <c r="AD1760" s="7" t="s">
        <v>795</v>
      </c>
      <c r="AE1760" s="7" t="s">
        <v>422</v>
      </c>
      <c r="AF1760" s="7" t="str">
        <f aca="false">IF(AD1760&lt;AE1760,AD1760,AE1760)</f>
        <v>Baby Dragon, Bomber, Goblin Cage, Golden Knight, Golem, Ice Wizard, Lightning, Tornado</v>
      </c>
      <c r="AG1760" s="7" t="str">
        <f aca="false">IF(AD1760&lt;AE1760,AE1760,AD1760)</f>
        <v>Bowler, Executioner, Freeze, Golden Knight, Graveyard, Inferno Dragon, Tornado, Zappies</v>
      </c>
      <c r="AH1760" s="7" t="str">
        <f aca="false">IF(AD1760=AF1760,AA1760,IF(AA1760="Win","Loss",IF(AA1760="Loss","Win","Draw")))</f>
        <v>Loss</v>
      </c>
      <c r="AI1760" s="7" t="s">
        <v>102</v>
      </c>
    </row>
    <row r="1761" customFormat="false" ht="16.5" hidden="false" customHeight="true" outlineLevel="0" collapsed="false">
      <c r="A1761" s="7" t="s">
        <v>4268</v>
      </c>
      <c r="B1761" s="7" t="n">
        <v>3</v>
      </c>
      <c r="C1761" s="7" t="s">
        <v>533</v>
      </c>
      <c r="D1761" s="7" t="s">
        <v>534</v>
      </c>
      <c r="E1761" s="7" t="s">
        <v>687</v>
      </c>
      <c r="F1761" s="7" t="s">
        <v>688</v>
      </c>
      <c r="G1761" s="7" t="s">
        <v>796</v>
      </c>
      <c r="H1761" s="7" t="s">
        <v>81</v>
      </c>
      <c r="I1761" s="7" t="s">
        <v>158</v>
      </c>
      <c r="J1761" s="7" t="s">
        <v>83</v>
      </c>
      <c r="K1761" s="7" t="s">
        <v>84</v>
      </c>
      <c r="L1761" s="7" t="s">
        <v>111</v>
      </c>
      <c r="M1761" s="7" t="s">
        <v>87</v>
      </c>
      <c r="N1761" s="7" t="s">
        <v>89</v>
      </c>
      <c r="O1761" s="7" t="s">
        <v>88</v>
      </c>
      <c r="P1761" s="7" t="s">
        <v>85</v>
      </c>
      <c r="Q1761" s="7" t="s">
        <v>116</v>
      </c>
      <c r="R1761" s="7" t="s">
        <v>83</v>
      </c>
      <c r="S1761" s="7" t="s">
        <v>209</v>
      </c>
      <c r="T1761" s="7" t="s">
        <v>182</v>
      </c>
      <c r="U1761" s="7" t="s">
        <v>143</v>
      </c>
      <c r="V1761" s="7" t="s">
        <v>110</v>
      </c>
      <c r="W1761" s="7" t="s">
        <v>91</v>
      </c>
      <c r="X1761" s="7" t="s">
        <v>94</v>
      </c>
      <c r="Y1761" s="7" t="n">
        <v>0</v>
      </c>
      <c r="Z1761" s="7" t="n">
        <v>3</v>
      </c>
      <c r="AA1761" s="7" t="str">
        <f aca="false">IF(Y1761&gt;Z1761,"Win",IF(Y1761&lt;Z1761,"Loss","Draw"))</f>
        <v>Loss</v>
      </c>
      <c r="AB1761" s="7" t="s">
        <v>99</v>
      </c>
      <c r="AC1761" s="7" t="s">
        <v>99</v>
      </c>
      <c r="AD1761" s="7" t="s">
        <v>798</v>
      </c>
      <c r="AE1761" s="7" t="s">
        <v>797</v>
      </c>
      <c r="AF1761" s="7" t="str">
        <f aca="false">IF(AD1761&lt;AE1761,AD1761,AE1761)</f>
        <v>Barbarian Barrel, Dark Prince, Fireball, Guards, Hog Rider, Ice Spirit, Mortar, Musketeer</v>
      </c>
      <c r="AG1761" s="7" t="str">
        <f aca="false">IF(AD1761&lt;AE1761,AE1761,AD1761)</f>
        <v>Berserker, Dark Prince, Fire Spirit, Giant Snowball, Goblin Hut, Graveyard, Poison, Witch</v>
      </c>
      <c r="AH1761" s="7" t="str">
        <f aca="false">IF(AD1761=AF1761,AA1761,IF(AA1761="Win","Loss",IF(AA1761="Loss","Win","Draw")))</f>
        <v>Win</v>
      </c>
      <c r="AI1761" s="7" t="s">
        <v>102</v>
      </c>
    </row>
    <row r="1762" customFormat="false" ht="16.5" hidden="false" customHeight="true" outlineLevel="0" collapsed="false">
      <c r="A1762" s="7" t="s">
        <v>4269</v>
      </c>
      <c r="B1762" s="7" t="n">
        <v>1</v>
      </c>
      <c r="C1762" s="7" t="s">
        <v>533</v>
      </c>
      <c r="D1762" s="7" t="s">
        <v>534</v>
      </c>
      <c r="E1762" s="7" t="s">
        <v>687</v>
      </c>
      <c r="F1762" s="7" t="s">
        <v>688</v>
      </c>
      <c r="G1762" s="7" t="s">
        <v>800</v>
      </c>
      <c r="H1762" s="7" t="s">
        <v>251</v>
      </c>
      <c r="I1762" s="7" t="s">
        <v>140</v>
      </c>
      <c r="J1762" s="7" t="s">
        <v>141</v>
      </c>
      <c r="K1762" s="7" t="s">
        <v>225</v>
      </c>
      <c r="L1762" s="7" t="s">
        <v>111</v>
      </c>
      <c r="M1762" s="7" t="s">
        <v>226</v>
      </c>
      <c r="N1762" s="7" t="s">
        <v>120</v>
      </c>
      <c r="O1762" s="7" t="s">
        <v>87</v>
      </c>
      <c r="P1762" s="7" t="s">
        <v>113</v>
      </c>
      <c r="Q1762" s="7" t="s">
        <v>135</v>
      </c>
      <c r="R1762" s="7" t="s">
        <v>149</v>
      </c>
      <c r="S1762" s="7" t="s">
        <v>287</v>
      </c>
      <c r="T1762" s="7" t="s">
        <v>147</v>
      </c>
      <c r="U1762" s="7" t="s">
        <v>148</v>
      </c>
      <c r="V1762" s="7" t="s">
        <v>146</v>
      </c>
      <c r="W1762" s="7" t="s">
        <v>87</v>
      </c>
      <c r="X1762" s="7" t="s">
        <v>94</v>
      </c>
      <c r="Y1762" s="7" t="n">
        <v>1</v>
      </c>
      <c r="Z1762" s="7" t="n">
        <v>0</v>
      </c>
      <c r="AA1762" s="7" t="str">
        <f aca="false">IF(Y1762&gt;Z1762,"Win",IF(Y1762&lt;Z1762,"Loss","Draw"))</f>
        <v>Win</v>
      </c>
      <c r="AB1762" s="7" t="s">
        <v>99</v>
      </c>
      <c r="AC1762" s="7" t="s">
        <v>99</v>
      </c>
      <c r="AD1762" s="7" t="s">
        <v>228</v>
      </c>
      <c r="AE1762" s="7" t="s">
        <v>726</v>
      </c>
      <c r="AF1762" s="7" t="str">
        <f aca="false">IF(AD1762&lt;AE1762,AD1762,AE1762)</f>
        <v>Bats, Berserker, Bomb Tower, Fire Spirit, Magic Archer, Miner, Royal Delivery, Wall Breakers</v>
      </c>
      <c r="AG1762" s="7" t="str">
        <f aca="false">IF(AD1762&lt;AE1762,AE1762,AD1762)</f>
        <v>Berserker, Fireball, Lava Hound, Skeleton Dragons, Spirit Empress, Tombstone, Valkyrie, Zap</v>
      </c>
      <c r="AH1762" s="7" t="str">
        <f aca="false">IF(AD1762=AF1762,AA1762,IF(AA1762="Win","Loss",IF(AA1762="Loss","Win","Draw")))</f>
        <v>Win</v>
      </c>
      <c r="AI1762" s="7" t="s">
        <v>102</v>
      </c>
    </row>
    <row r="1763" customFormat="false" ht="16.5" hidden="false" customHeight="true" outlineLevel="0" collapsed="false">
      <c r="A1763" s="7" t="s">
        <v>4269</v>
      </c>
      <c r="B1763" s="7" t="n">
        <v>2</v>
      </c>
      <c r="C1763" s="7" t="s">
        <v>533</v>
      </c>
      <c r="D1763" s="7" t="s">
        <v>534</v>
      </c>
      <c r="E1763" s="7" t="s">
        <v>687</v>
      </c>
      <c r="F1763" s="7" t="s">
        <v>688</v>
      </c>
      <c r="G1763" s="7" t="s">
        <v>801</v>
      </c>
      <c r="H1763" s="7" t="s">
        <v>251</v>
      </c>
      <c r="I1763" s="7" t="s">
        <v>168</v>
      </c>
      <c r="J1763" s="7" t="s">
        <v>181</v>
      </c>
      <c r="K1763" s="7" t="s">
        <v>144</v>
      </c>
      <c r="L1763" s="7" t="s">
        <v>146</v>
      </c>
      <c r="M1763" s="7" t="s">
        <v>97</v>
      </c>
      <c r="N1763" s="7" t="s">
        <v>93</v>
      </c>
      <c r="O1763" s="7" t="s">
        <v>91</v>
      </c>
      <c r="P1763" s="7" t="s">
        <v>154</v>
      </c>
      <c r="Q1763" s="7" t="s">
        <v>140</v>
      </c>
      <c r="R1763" s="7" t="s">
        <v>141</v>
      </c>
      <c r="S1763" s="7" t="s">
        <v>225</v>
      </c>
      <c r="T1763" s="7" t="s">
        <v>226</v>
      </c>
      <c r="U1763" s="7" t="s">
        <v>111</v>
      </c>
      <c r="V1763" s="7" t="s">
        <v>97</v>
      </c>
      <c r="W1763" s="7" t="s">
        <v>167</v>
      </c>
      <c r="X1763" s="7" t="s">
        <v>113</v>
      </c>
      <c r="Y1763" s="7" t="n">
        <v>1</v>
      </c>
      <c r="Z1763" s="7" t="n">
        <v>0</v>
      </c>
      <c r="AA1763" s="7" t="str">
        <f aca="false">IF(Y1763&gt;Z1763,"Win",IF(Y1763&lt;Z1763,"Loss","Draw"))</f>
        <v>Win</v>
      </c>
      <c r="AB1763" s="7" t="s">
        <v>99</v>
      </c>
      <c r="AC1763" s="7" t="s">
        <v>99</v>
      </c>
      <c r="AD1763" s="7" t="s">
        <v>518</v>
      </c>
      <c r="AE1763" s="7" t="s">
        <v>639</v>
      </c>
      <c r="AF1763" s="7" t="str">
        <f aca="false">IF(AD1763&lt;AE1763,AD1763,AE1763)</f>
        <v>Barbarian Barrel, Electro Spirit, Lightning, Monk, Royal Hogs, Skeleton Dragons, Skeletons, Tesla</v>
      </c>
      <c r="AG1763" s="7" t="str">
        <f aca="false">IF(AD1763&lt;AE1763,AE1763,AD1763)</f>
        <v>Bats, Bomb Tower, Fire Spirit, Magic Archer, Miner, Skeletons, The Log, Wall Breakers</v>
      </c>
      <c r="AH1763" s="7" t="str">
        <f aca="false">IF(AD1763=AF1763,AA1763,IF(AA1763="Win","Loss",IF(AA1763="Loss","Win","Draw")))</f>
        <v>Win</v>
      </c>
      <c r="AI1763" s="7" t="s">
        <v>102</v>
      </c>
    </row>
    <row r="1764" customFormat="false" ht="16.5" hidden="false" customHeight="true" outlineLevel="0" collapsed="false">
      <c r="A1764" s="7" t="s">
        <v>4269</v>
      </c>
      <c r="B1764" s="7" t="n">
        <v>3</v>
      </c>
      <c r="C1764" s="7" t="s">
        <v>533</v>
      </c>
      <c r="D1764" s="7" t="s">
        <v>534</v>
      </c>
      <c r="E1764" s="7" t="s">
        <v>687</v>
      </c>
      <c r="F1764" s="7" t="s">
        <v>688</v>
      </c>
      <c r="G1764" s="7" t="s">
        <v>802</v>
      </c>
      <c r="H1764" s="7" t="s">
        <v>81</v>
      </c>
      <c r="I1764" s="7" t="s">
        <v>84</v>
      </c>
      <c r="J1764" s="7" t="s">
        <v>128</v>
      </c>
      <c r="K1764" s="7" t="s">
        <v>107</v>
      </c>
      <c r="L1764" s="7" t="s">
        <v>167</v>
      </c>
      <c r="M1764" s="7" t="s">
        <v>170</v>
      </c>
      <c r="N1764" s="7" t="s">
        <v>88</v>
      </c>
      <c r="O1764" s="7" t="s">
        <v>86</v>
      </c>
      <c r="P1764" s="7" t="s">
        <v>110</v>
      </c>
      <c r="Q1764" s="7" t="s">
        <v>293</v>
      </c>
      <c r="R1764" s="7" t="s">
        <v>83</v>
      </c>
      <c r="S1764" s="7" t="s">
        <v>144</v>
      </c>
      <c r="T1764" s="7" t="s">
        <v>91</v>
      </c>
      <c r="U1764" s="7" t="s">
        <v>143</v>
      </c>
      <c r="V1764" s="7" t="s">
        <v>115</v>
      </c>
      <c r="W1764" s="7" t="s">
        <v>88</v>
      </c>
      <c r="X1764" s="7" t="s">
        <v>85</v>
      </c>
      <c r="Y1764" s="7" t="n">
        <v>0</v>
      </c>
      <c r="Z1764" s="7" t="n">
        <v>1</v>
      </c>
      <c r="AA1764" s="7" t="str">
        <f aca="false">IF(Y1764&gt;Z1764,"Win",IF(Y1764&lt;Z1764,"Loss","Draw"))</f>
        <v>Loss</v>
      </c>
      <c r="AB1764" s="7" t="s">
        <v>99</v>
      </c>
      <c r="AC1764" s="7" t="s">
        <v>99</v>
      </c>
      <c r="AD1764" s="7" t="s">
        <v>804</v>
      </c>
      <c r="AE1764" s="7" t="s">
        <v>803</v>
      </c>
      <c r="AF1764" s="7" t="str">
        <f aca="false">IF(AD1764&lt;AE1764,AD1764,AE1764)</f>
        <v>Barbarian Barrel, Dark Prince, Furnace, Goblins, Graveyard, Ice Spirit, Poison, Tesla</v>
      </c>
      <c r="AG1764" s="7" t="str">
        <f aca="false">IF(AD1764&lt;AE1764,AE1764,AD1764)</f>
        <v>Cannon, Giant Snowball, Goblin Demolisher, Goblin Drill, Guards, Knight, Poison, The Log</v>
      </c>
      <c r="AH1764" s="7" t="str">
        <f aca="false">IF(AD1764=AF1764,AA1764,IF(AA1764="Win","Loss",IF(AA1764="Loss","Win","Draw")))</f>
        <v>Win</v>
      </c>
      <c r="AI1764" s="7" t="s">
        <v>102</v>
      </c>
    </row>
    <row r="1765" customFormat="false" ht="16.5" hidden="false" customHeight="true" outlineLevel="0" collapsed="false">
      <c r="A1765" s="7" t="s">
        <v>4270</v>
      </c>
      <c r="B1765" s="7" t="n">
        <v>1</v>
      </c>
      <c r="C1765" s="7" t="s">
        <v>533</v>
      </c>
      <c r="D1765" s="7" t="s">
        <v>534</v>
      </c>
      <c r="E1765" s="7" t="s">
        <v>687</v>
      </c>
      <c r="F1765" s="7" t="s">
        <v>688</v>
      </c>
      <c r="G1765" s="7" t="s">
        <v>806</v>
      </c>
      <c r="H1765" s="7" t="s">
        <v>251</v>
      </c>
      <c r="I1765" s="7" t="s">
        <v>90</v>
      </c>
      <c r="J1765" s="7" t="s">
        <v>91</v>
      </c>
      <c r="K1765" s="7" t="s">
        <v>92</v>
      </c>
      <c r="L1765" s="7" t="s">
        <v>94</v>
      </c>
      <c r="M1765" s="7" t="s">
        <v>93</v>
      </c>
      <c r="N1765" s="7" t="s">
        <v>95</v>
      </c>
      <c r="O1765" s="7" t="s">
        <v>97</v>
      </c>
      <c r="P1765" s="7" t="s">
        <v>96</v>
      </c>
      <c r="Q1765" s="7" t="s">
        <v>114</v>
      </c>
      <c r="R1765" s="7" t="s">
        <v>115</v>
      </c>
      <c r="S1765" s="7" t="s">
        <v>116</v>
      </c>
      <c r="T1765" s="7" t="s">
        <v>118</v>
      </c>
      <c r="U1765" s="7" t="s">
        <v>119</v>
      </c>
      <c r="V1765" s="7" t="s">
        <v>117</v>
      </c>
      <c r="W1765" s="7" t="s">
        <v>93</v>
      </c>
      <c r="X1765" s="7" t="s">
        <v>94</v>
      </c>
      <c r="Y1765" s="7" t="n">
        <v>0</v>
      </c>
      <c r="Z1765" s="7" t="n">
        <v>1</v>
      </c>
      <c r="AA1765" s="7" t="str">
        <f aca="false">IF(Y1765&gt;Z1765,"Win",IF(Y1765&lt;Z1765,"Loss","Draw"))</f>
        <v>Loss</v>
      </c>
      <c r="AB1765" s="7" t="s">
        <v>99</v>
      </c>
      <c r="AC1765" s="7" t="s">
        <v>99</v>
      </c>
      <c r="AD1765" s="7" t="s">
        <v>101</v>
      </c>
      <c r="AE1765" s="7" t="s">
        <v>307</v>
      </c>
      <c r="AF1765" s="7" t="str">
        <f aca="false">IF(AD1765&lt;AE1765,AD1765,AE1765)</f>
        <v>Barbarian Barrel, Electro Spirit, Fireball, Fisherman, Hunter, Royal Ghost, Royal Giant, Skeletons</v>
      </c>
      <c r="AG1765" s="7" t="str">
        <f aca="false">IF(AD1765&lt;AE1765,AE1765,AD1765)</f>
        <v>Cannon Cart, Electro Spirit, Fireball, Goblins, Minions, Mortar, Rascals, Skeleton Barrel</v>
      </c>
      <c r="AH1765" s="7" t="str">
        <f aca="false">IF(AD1765=AF1765,AA1765,IF(AA1765="Win","Loss",IF(AA1765="Loss","Win","Draw")))</f>
        <v>Loss</v>
      </c>
      <c r="AI1765" s="7" t="s">
        <v>102</v>
      </c>
    </row>
    <row r="1766" customFormat="false" ht="16.5" hidden="false" customHeight="true" outlineLevel="0" collapsed="false">
      <c r="A1766" s="7" t="s">
        <v>4270</v>
      </c>
      <c r="B1766" s="7" t="n">
        <v>2</v>
      </c>
      <c r="C1766" s="7" t="s">
        <v>533</v>
      </c>
      <c r="D1766" s="7" t="s">
        <v>534</v>
      </c>
      <c r="E1766" s="7" t="s">
        <v>687</v>
      </c>
      <c r="F1766" s="7" t="s">
        <v>688</v>
      </c>
      <c r="G1766" s="7" t="s">
        <v>807</v>
      </c>
      <c r="H1766" s="7" t="s">
        <v>81</v>
      </c>
      <c r="I1766" s="7" t="s">
        <v>142</v>
      </c>
      <c r="J1766" s="7" t="s">
        <v>141</v>
      </c>
      <c r="K1766" s="7" t="s">
        <v>140</v>
      </c>
      <c r="L1766" s="7" t="s">
        <v>143</v>
      </c>
      <c r="M1766" s="7" t="s">
        <v>111</v>
      </c>
      <c r="N1766" s="7" t="s">
        <v>120</v>
      </c>
      <c r="O1766" s="7" t="s">
        <v>113</v>
      </c>
      <c r="P1766" s="7" t="s">
        <v>87</v>
      </c>
      <c r="Q1766" s="7" t="s">
        <v>375</v>
      </c>
      <c r="R1766" s="7" t="s">
        <v>145</v>
      </c>
      <c r="S1766" s="7" t="s">
        <v>135</v>
      </c>
      <c r="T1766" s="7" t="s">
        <v>128</v>
      </c>
      <c r="U1766" s="7" t="s">
        <v>226</v>
      </c>
      <c r="V1766" s="7" t="s">
        <v>87</v>
      </c>
      <c r="W1766" s="7" t="s">
        <v>336</v>
      </c>
      <c r="X1766" s="7" t="s">
        <v>113</v>
      </c>
      <c r="Y1766" s="7" t="n">
        <v>0</v>
      </c>
      <c r="Z1766" s="7" t="n">
        <v>1</v>
      </c>
      <c r="AA1766" s="7" t="str">
        <f aca="false">IF(Y1766&gt;Z1766,"Win",IF(Y1766&lt;Z1766,"Loss","Draw"))</f>
        <v>Loss</v>
      </c>
      <c r="AB1766" s="7" t="s">
        <v>99</v>
      </c>
      <c r="AC1766" s="7" t="s">
        <v>99</v>
      </c>
      <c r="AD1766" s="7" t="s">
        <v>351</v>
      </c>
      <c r="AE1766" s="7" t="s">
        <v>377</v>
      </c>
      <c r="AF1766" s="7" t="str">
        <f aca="false">IF(AD1766&lt;AE1766,AD1766,AE1766)</f>
        <v>Balloon, Berserker, Bomb Tower, Executioner, Knight, Miner, Tornado, Zap</v>
      </c>
      <c r="AG1766" s="7" t="str">
        <f aca="false">IF(AD1766&lt;AE1766,AE1766,AD1766)</f>
        <v>Berserker, Bomb Tower, Fire Spirit, Goblin Barrel, Ice Spirit, Magic Archer, Royal Delivery, Wall Breakers</v>
      </c>
      <c r="AH1766" s="7" t="str">
        <f aca="false">IF(AD1766=AF1766,AA1766,IF(AA1766="Win","Loss",IF(AA1766="Loss","Win","Draw")))</f>
        <v>Win</v>
      </c>
      <c r="AI1766" s="7" t="s">
        <v>102</v>
      </c>
    </row>
    <row r="1767" customFormat="false" ht="16.5" hidden="false" customHeight="true" outlineLevel="0" collapsed="false">
      <c r="A1767" s="7" t="s">
        <v>4270</v>
      </c>
      <c r="B1767" s="7" t="n">
        <v>3</v>
      </c>
      <c r="C1767" s="7" t="s">
        <v>533</v>
      </c>
      <c r="D1767" s="7" t="s">
        <v>534</v>
      </c>
      <c r="E1767" s="7" t="s">
        <v>687</v>
      </c>
      <c r="F1767" s="7" t="s">
        <v>688</v>
      </c>
      <c r="G1767" s="7" t="s">
        <v>808</v>
      </c>
      <c r="H1767" s="7" t="s">
        <v>81</v>
      </c>
      <c r="I1767" s="7" t="s">
        <v>293</v>
      </c>
      <c r="J1767" s="7" t="s">
        <v>181</v>
      </c>
      <c r="K1767" s="7" t="s">
        <v>144</v>
      </c>
      <c r="L1767" s="7" t="s">
        <v>174</v>
      </c>
      <c r="M1767" s="7" t="s">
        <v>110</v>
      </c>
      <c r="N1767" s="7" t="s">
        <v>167</v>
      </c>
      <c r="O1767" s="7" t="s">
        <v>182</v>
      </c>
      <c r="P1767" s="7" t="s">
        <v>154</v>
      </c>
      <c r="Q1767" s="7" t="s">
        <v>168</v>
      </c>
      <c r="R1767" s="7" t="s">
        <v>181</v>
      </c>
      <c r="S1767" s="7" t="s">
        <v>144</v>
      </c>
      <c r="T1767" s="7" t="s">
        <v>146</v>
      </c>
      <c r="U1767" s="7" t="s">
        <v>143</v>
      </c>
      <c r="V1767" s="7" t="s">
        <v>97</v>
      </c>
      <c r="W1767" s="7" t="s">
        <v>91</v>
      </c>
      <c r="X1767" s="7" t="s">
        <v>154</v>
      </c>
      <c r="Y1767" s="7" t="n">
        <v>0</v>
      </c>
      <c r="Z1767" s="7" t="n">
        <v>1</v>
      </c>
      <c r="AA1767" s="7" t="str">
        <f aca="false">IF(Y1767&gt;Z1767,"Win",IF(Y1767&lt;Z1767,"Loss","Draw"))</f>
        <v>Loss</v>
      </c>
      <c r="AB1767" s="7" t="s">
        <v>99</v>
      </c>
      <c r="AC1767" s="7" t="s">
        <v>99</v>
      </c>
      <c r="AD1767" s="7" t="s">
        <v>810</v>
      </c>
      <c r="AE1767" s="7" t="s">
        <v>809</v>
      </c>
      <c r="AF1767" s="7" t="str">
        <f aca="false">IF(AD1767&lt;AE1767,AD1767,AE1767)</f>
        <v>Barbarian Barrel, Ice Spirit, Lightning, Monk, Royal Hogs, Skeleton Dragons, Skeletons, Tesla</v>
      </c>
      <c r="AG1767" s="7" t="str">
        <f aca="false">IF(AD1767&lt;AE1767,AE1767,AD1767)</f>
        <v>Furnace, Guards, Heal Spirit, Hog Rider, Lightning, Monk, Tesla, The Log</v>
      </c>
      <c r="AH1767" s="7" t="str">
        <f aca="false">IF(AD1767=AF1767,AA1767,IF(AA1767="Win","Loss",IF(AA1767="Loss","Win","Draw")))</f>
        <v>Win</v>
      </c>
      <c r="AI1767" s="7" t="s">
        <v>102</v>
      </c>
    </row>
    <row r="1768" customFormat="false" ht="16.5" hidden="false" customHeight="true" outlineLevel="0" collapsed="false">
      <c r="A1768" s="7" t="s">
        <v>4271</v>
      </c>
      <c r="B1768" s="7" t="n">
        <v>1</v>
      </c>
      <c r="C1768" s="7" t="s">
        <v>533</v>
      </c>
      <c r="D1768" s="7" t="s">
        <v>534</v>
      </c>
      <c r="E1768" s="7" t="s">
        <v>687</v>
      </c>
      <c r="F1768" s="7" t="s">
        <v>688</v>
      </c>
      <c r="G1768" s="7" t="s">
        <v>812</v>
      </c>
      <c r="H1768" s="7" t="s">
        <v>81</v>
      </c>
      <c r="I1768" s="7" t="s">
        <v>140</v>
      </c>
      <c r="J1768" s="7" t="s">
        <v>141</v>
      </c>
      <c r="K1768" s="7" t="s">
        <v>153</v>
      </c>
      <c r="L1768" s="7" t="s">
        <v>113</v>
      </c>
      <c r="M1768" s="7" t="s">
        <v>336</v>
      </c>
      <c r="N1768" s="7" t="s">
        <v>226</v>
      </c>
      <c r="O1768" s="7" t="s">
        <v>87</v>
      </c>
      <c r="P1768" s="7" t="s">
        <v>167</v>
      </c>
      <c r="Q1768" s="7" t="s">
        <v>271</v>
      </c>
      <c r="R1768" s="7" t="s">
        <v>232</v>
      </c>
      <c r="S1768" s="7" t="s">
        <v>144</v>
      </c>
      <c r="T1768" s="7" t="s">
        <v>182</v>
      </c>
      <c r="U1768" s="7" t="s">
        <v>93</v>
      </c>
      <c r="V1768" s="7" t="s">
        <v>97</v>
      </c>
      <c r="W1768" s="7" t="s">
        <v>183</v>
      </c>
      <c r="X1768" s="7" t="s">
        <v>91</v>
      </c>
      <c r="Y1768" s="7" t="n">
        <v>0</v>
      </c>
      <c r="Z1768" s="7" t="n">
        <v>1</v>
      </c>
      <c r="AA1768" s="7" t="str">
        <f aca="false">IF(Y1768&gt;Z1768,"Win",IF(Y1768&lt;Z1768,"Loss","Draw"))</f>
        <v>Loss</v>
      </c>
      <c r="AB1768" s="7" t="s">
        <v>99</v>
      </c>
      <c r="AC1768" s="7" t="s">
        <v>99</v>
      </c>
      <c r="AD1768" s="7" t="s">
        <v>813</v>
      </c>
      <c r="AE1768" s="7" t="s">
        <v>343</v>
      </c>
      <c r="AF1768" s="7" t="str">
        <f aca="false">IF(AD1768&lt;AE1768,AD1768,AE1768)</f>
        <v>Barbarian Barrel, Earthquake, Electro Spirit, Firecracker, Hog Rider, Mighty Miner, Skeletons, Tesla</v>
      </c>
      <c r="AG1768" s="7" t="str">
        <f aca="false">IF(AD1768&lt;AE1768,AE1768,AD1768)</f>
        <v>Berserker, Bomb Tower, Goblinstein, Magic Archer, Miner, The Log, Tornado, Wall Breakers</v>
      </c>
      <c r="AH1768" s="7" t="str">
        <f aca="false">IF(AD1768=AF1768,AA1768,IF(AA1768="Win","Loss",IF(AA1768="Loss","Win","Draw")))</f>
        <v>Win</v>
      </c>
      <c r="AI1768" s="7" t="s">
        <v>102</v>
      </c>
    </row>
    <row r="1769" customFormat="false" ht="16.5" hidden="false" customHeight="true" outlineLevel="0" collapsed="false">
      <c r="A1769" s="7" t="s">
        <v>4271</v>
      </c>
      <c r="B1769" s="7" t="n">
        <v>2</v>
      </c>
      <c r="C1769" s="7" t="s">
        <v>533</v>
      </c>
      <c r="D1769" s="7" t="s">
        <v>534</v>
      </c>
      <c r="E1769" s="7" t="s">
        <v>687</v>
      </c>
      <c r="F1769" s="7" t="s">
        <v>688</v>
      </c>
      <c r="G1769" s="7" t="s">
        <v>814</v>
      </c>
      <c r="H1769" s="7" t="s">
        <v>81</v>
      </c>
      <c r="I1769" s="7" t="s">
        <v>200</v>
      </c>
      <c r="J1769" s="7" t="s">
        <v>83</v>
      </c>
      <c r="K1769" s="7" t="s">
        <v>90</v>
      </c>
      <c r="L1769" s="7" t="s">
        <v>94</v>
      </c>
      <c r="M1769" s="7" t="s">
        <v>146</v>
      </c>
      <c r="N1769" s="7" t="s">
        <v>271</v>
      </c>
      <c r="O1769" s="7" t="s">
        <v>91</v>
      </c>
      <c r="P1769" s="7" t="s">
        <v>93</v>
      </c>
      <c r="Q1769" s="7" t="s">
        <v>169</v>
      </c>
      <c r="R1769" s="7" t="s">
        <v>199</v>
      </c>
      <c r="S1769" s="7" t="s">
        <v>239</v>
      </c>
      <c r="T1769" s="7" t="s">
        <v>412</v>
      </c>
      <c r="U1769" s="7" t="s">
        <v>393</v>
      </c>
      <c r="V1769" s="7" t="s">
        <v>92</v>
      </c>
      <c r="W1769" s="7" t="s">
        <v>227</v>
      </c>
      <c r="X1769" s="7" t="s">
        <v>112</v>
      </c>
      <c r="Y1769" s="7" t="n">
        <v>0</v>
      </c>
      <c r="Z1769" s="7" t="n">
        <v>1</v>
      </c>
      <c r="AA1769" s="7" t="str">
        <f aca="false">IF(Y1769&gt;Z1769,"Win",IF(Y1769&lt;Z1769,"Loss","Draw"))</f>
        <v>Loss</v>
      </c>
      <c r="AB1769" s="7" t="s">
        <v>99</v>
      </c>
      <c r="AC1769" s="7" t="s">
        <v>99</v>
      </c>
      <c r="AD1769" s="7" t="s">
        <v>816</v>
      </c>
      <c r="AE1769" s="7" t="s">
        <v>815</v>
      </c>
      <c r="AF1769" s="7" t="str">
        <f aca="false">IF(AD1769&lt;AE1769,AD1769,AE1769)</f>
        <v>Arrows, Baby Dragon, Battle Ram, Electro Wizard, Golden Knight, Mother Witch, P.E.K.K.A, Royal Ghost</v>
      </c>
      <c r="AG1769" s="7" t="str">
        <f aca="false">IF(AD1769&lt;AE1769,AE1769,AD1769)</f>
        <v>Barbarian Barrel, Dark Prince, Electro Spirit, Fireball, Firecracker, Goblin Cage, Royal Giant, Skeleton Dragons</v>
      </c>
      <c r="AH1769" s="7" t="str">
        <f aca="false">IF(AD1769=AF1769,AA1769,IF(AA1769="Win","Loss",IF(AA1769="Loss","Win","Draw")))</f>
        <v>Win</v>
      </c>
      <c r="AI1769" s="7" t="s">
        <v>102</v>
      </c>
    </row>
    <row r="1770" customFormat="false" ht="16.5" hidden="false" customHeight="true" outlineLevel="0" collapsed="false">
      <c r="A1770" s="7" t="s">
        <v>4271</v>
      </c>
      <c r="B1770" s="7" t="n">
        <v>3</v>
      </c>
      <c r="C1770" s="7" t="s">
        <v>533</v>
      </c>
      <c r="D1770" s="7" t="s">
        <v>534</v>
      </c>
      <c r="E1770" s="7" t="s">
        <v>687</v>
      </c>
      <c r="F1770" s="7" t="s">
        <v>688</v>
      </c>
      <c r="G1770" s="7" t="s">
        <v>817</v>
      </c>
      <c r="H1770" s="7" t="s">
        <v>81</v>
      </c>
      <c r="I1770" s="7" t="s">
        <v>82</v>
      </c>
      <c r="J1770" s="7" t="s">
        <v>181</v>
      </c>
      <c r="K1770" s="7" t="s">
        <v>144</v>
      </c>
      <c r="L1770" s="7" t="s">
        <v>84</v>
      </c>
      <c r="M1770" s="7" t="s">
        <v>97</v>
      </c>
      <c r="N1770" s="7" t="s">
        <v>111</v>
      </c>
      <c r="O1770" s="7" t="s">
        <v>88</v>
      </c>
      <c r="P1770" s="7" t="s">
        <v>85</v>
      </c>
      <c r="Q1770" s="7" t="s">
        <v>107</v>
      </c>
      <c r="R1770" s="7" t="s">
        <v>128</v>
      </c>
      <c r="S1770" s="7" t="s">
        <v>84</v>
      </c>
      <c r="T1770" s="7" t="s">
        <v>130</v>
      </c>
      <c r="U1770" s="7" t="s">
        <v>111</v>
      </c>
      <c r="V1770" s="7" t="s">
        <v>87</v>
      </c>
      <c r="W1770" s="7" t="s">
        <v>88</v>
      </c>
      <c r="X1770" s="7" t="s">
        <v>170</v>
      </c>
      <c r="Y1770" s="7" t="n">
        <v>0</v>
      </c>
      <c r="Z1770" s="7" t="n">
        <v>1</v>
      </c>
      <c r="AA1770" s="7" t="str">
        <f aca="false">IF(Y1770&gt;Z1770,"Win",IF(Y1770&lt;Z1770,"Loss","Draw"))</f>
        <v>Loss</v>
      </c>
      <c r="AB1770" s="7" t="s">
        <v>99</v>
      </c>
      <c r="AC1770" s="7" t="s">
        <v>99</v>
      </c>
      <c r="AD1770" s="7" t="s">
        <v>819</v>
      </c>
      <c r="AE1770" s="7" t="s">
        <v>818</v>
      </c>
      <c r="AF1770" s="7" t="str">
        <f aca="false">IF(AD1770&lt;AE1770,AD1770,AE1770)</f>
        <v>Archers, Fire Spirit, Giant Snowball, Graveyard, Monk, Poison, Skeletons, Tesla</v>
      </c>
      <c r="AG1770" s="7" t="str">
        <f aca="false">IF(AD1770&lt;AE1770,AE1770,AD1770)</f>
        <v>Berserker, Bomber, Cannon, Fire Spirit, Giant Snowball, Goblin Drill, Knight, Poison</v>
      </c>
      <c r="AH1770" s="7" t="str">
        <f aca="false">IF(AD1770=AF1770,AA1770,IF(AA1770="Win","Loss",IF(AA1770="Loss","Win","Draw")))</f>
        <v>Loss</v>
      </c>
      <c r="AI1770" s="7" t="s">
        <v>102</v>
      </c>
    </row>
    <row r="1771" customFormat="false" ht="15" hidden="false" customHeight="true" outlineLevel="0" collapsed="false">
      <c r="A1771" s="5" t="s">
        <v>4272</v>
      </c>
      <c r="B1771" s="5" t="n">
        <v>1</v>
      </c>
      <c r="C1771" s="5" t="s">
        <v>533</v>
      </c>
      <c r="D1771" s="5" t="s">
        <v>534</v>
      </c>
      <c r="E1771" s="5" t="s">
        <v>4273</v>
      </c>
      <c r="F1771" s="5" t="s">
        <v>4274</v>
      </c>
      <c r="G1771" s="5" t="s">
        <v>4275</v>
      </c>
      <c r="H1771" s="5" t="s">
        <v>251</v>
      </c>
      <c r="I1771" s="5" t="s">
        <v>82</v>
      </c>
      <c r="J1771" s="5" t="s">
        <v>91</v>
      </c>
      <c r="K1771" s="5" t="s">
        <v>144</v>
      </c>
      <c r="L1771" s="5" t="s">
        <v>97</v>
      </c>
      <c r="M1771" s="5" t="s">
        <v>143</v>
      </c>
      <c r="N1771" s="5" t="s">
        <v>109</v>
      </c>
      <c r="O1771" s="5" t="s">
        <v>88</v>
      </c>
      <c r="P1771" s="5" t="s">
        <v>85</v>
      </c>
      <c r="Q1771" s="5" t="s">
        <v>375</v>
      </c>
      <c r="R1771" s="5" t="s">
        <v>175</v>
      </c>
      <c r="S1771" s="5" t="s">
        <v>84</v>
      </c>
      <c r="T1771" s="5" t="s">
        <v>182</v>
      </c>
      <c r="U1771" s="5" t="s">
        <v>96</v>
      </c>
      <c r="V1771" s="5" t="s">
        <v>110</v>
      </c>
      <c r="W1771" s="5" t="s">
        <v>420</v>
      </c>
      <c r="X1771" s="5" t="s">
        <v>92</v>
      </c>
      <c r="Y1771" s="5" t="n">
        <v>1</v>
      </c>
      <c r="Z1771" s="5" t="n">
        <v>0</v>
      </c>
      <c r="AA1771" s="5" t="str">
        <f aca="false">IF(Y1771&gt;Z1771,"Win",IF(Y1771&lt;Z1771,"Loss","Draw"))</f>
        <v>Win</v>
      </c>
      <c r="AB1771" s="5" t="s">
        <v>98</v>
      </c>
      <c r="AC1771" s="5" t="s">
        <v>99</v>
      </c>
      <c r="AD1771" s="5" t="s">
        <v>494</v>
      </c>
      <c r="AE1771" s="5" t="s">
        <v>4276</v>
      </c>
      <c r="AF1771" s="5" t="str">
        <f aca="false">IF(AD1771&lt;AE1771,AD1771,AE1771)</f>
        <v>Archers, Barbarian Barrel, Graveyard, Ice Spirit, Poison, Ronin, Skeletons, Tesla</v>
      </c>
      <c r="AG1771" s="5" t="str">
        <f aca="false">IF(AD1771&lt;AE1771,AE1771,AD1771)</f>
        <v>Boss Bandit, Executioner, Freeze, Giant Snowball, Guards, Hog Rider, Hunter, Royal Ghost</v>
      </c>
      <c r="AH1771" s="5" t="str">
        <f aca="false">IF(AD1771=AF1771,AA1771,IF(AA1771="Win","Loss",IF(AA1771="Loss","Win","Draw")))</f>
        <v>Win</v>
      </c>
      <c r="AI1771" s="5" t="s">
        <v>123</v>
      </c>
    </row>
    <row r="1772" customFormat="false" ht="15" hidden="false" customHeight="true" outlineLevel="0" collapsed="false">
      <c r="A1772" s="5" t="s">
        <v>4272</v>
      </c>
      <c r="B1772" s="5" t="n">
        <v>2</v>
      </c>
      <c r="C1772" s="5" t="s">
        <v>533</v>
      </c>
      <c r="D1772" s="5" t="s">
        <v>534</v>
      </c>
      <c r="E1772" s="5" t="s">
        <v>4273</v>
      </c>
      <c r="F1772" s="5" t="s">
        <v>4274</v>
      </c>
      <c r="G1772" s="5" t="s">
        <v>4277</v>
      </c>
      <c r="H1772" s="5" t="s">
        <v>251</v>
      </c>
      <c r="I1772" s="5" t="s">
        <v>142</v>
      </c>
      <c r="J1772" s="5" t="s">
        <v>141</v>
      </c>
      <c r="K1772" s="5" t="s">
        <v>140</v>
      </c>
      <c r="L1772" s="5" t="s">
        <v>111</v>
      </c>
      <c r="M1772" s="5" t="s">
        <v>93</v>
      </c>
      <c r="N1772" s="5" t="s">
        <v>120</v>
      </c>
      <c r="O1772" s="5" t="s">
        <v>87</v>
      </c>
      <c r="P1772" s="5" t="s">
        <v>129</v>
      </c>
      <c r="Q1772" s="5" t="s">
        <v>293</v>
      </c>
      <c r="R1772" s="5" t="s">
        <v>91</v>
      </c>
      <c r="S1772" s="5" t="s">
        <v>144</v>
      </c>
      <c r="T1772" s="5" t="s">
        <v>97</v>
      </c>
      <c r="U1772" s="5" t="s">
        <v>85</v>
      </c>
      <c r="V1772" s="5" t="s">
        <v>88</v>
      </c>
      <c r="W1772" s="5" t="s">
        <v>83</v>
      </c>
      <c r="X1772" s="5" t="s">
        <v>143</v>
      </c>
      <c r="Y1772" s="5" t="n">
        <v>1</v>
      </c>
      <c r="Z1772" s="5" t="n">
        <v>0</v>
      </c>
      <c r="AA1772" s="5" t="str">
        <f aca="false">IF(Y1772&gt;Z1772,"Win",IF(Y1772&lt;Z1772,"Loss","Draw"))</f>
        <v>Win</v>
      </c>
      <c r="AB1772" s="5" t="s">
        <v>98</v>
      </c>
      <c r="AC1772" s="5" t="s">
        <v>99</v>
      </c>
      <c r="AD1772" s="5" t="s">
        <v>4278</v>
      </c>
      <c r="AE1772" s="5" t="s">
        <v>1814</v>
      </c>
      <c r="AF1772" s="5" t="str">
        <f aca="false">IF(AD1772&lt;AE1772,AD1772,AE1772)</f>
        <v>Barbarian Barrel, Dark Prince, Furnace, Graveyard, Ice Spirit, Poison, Skeletons, Tesla</v>
      </c>
      <c r="AG1772" s="5" t="str">
        <f aca="false">IF(AD1772&lt;AE1772,AE1772,AD1772)</f>
        <v>Berserker, Electro Spirit, Fire Spirit, Goblin Barrel, Inferno Tower, Magic Archer, Royal Delivery, Wall Breakers</v>
      </c>
      <c r="AH1772" s="5" t="str">
        <f aca="false">IF(AD1772=AF1772,AA1772,IF(AA1772="Win","Loss",IF(AA1772="Loss","Win","Draw")))</f>
        <v>Loss</v>
      </c>
      <c r="AI1772" s="5" t="s">
        <v>123</v>
      </c>
    </row>
    <row r="1773" customFormat="false" ht="16.5" hidden="false" customHeight="true" outlineLevel="0" collapsed="false">
      <c r="A1773" s="5" t="s">
        <v>4279</v>
      </c>
      <c r="B1773" s="5" t="n">
        <v>1</v>
      </c>
      <c r="C1773" s="5" t="s">
        <v>533</v>
      </c>
      <c r="D1773" s="5" t="s">
        <v>534</v>
      </c>
      <c r="E1773" s="5" t="s">
        <v>3903</v>
      </c>
      <c r="F1773" s="5" t="s">
        <v>3904</v>
      </c>
      <c r="G1773" s="5" t="s">
        <v>4280</v>
      </c>
      <c r="H1773" s="5" t="s">
        <v>251</v>
      </c>
      <c r="I1773" s="5" t="s">
        <v>180</v>
      </c>
      <c r="J1773" s="5" t="s">
        <v>181</v>
      </c>
      <c r="K1773" s="5" t="s">
        <v>144</v>
      </c>
      <c r="L1773" s="5" t="s">
        <v>97</v>
      </c>
      <c r="M1773" s="5" t="s">
        <v>93</v>
      </c>
      <c r="N1773" s="5" t="s">
        <v>167</v>
      </c>
      <c r="O1773" s="5" t="s">
        <v>183</v>
      </c>
      <c r="P1773" s="5" t="s">
        <v>182</v>
      </c>
      <c r="Q1773" s="5" t="s">
        <v>140</v>
      </c>
      <c r="R1773" s="5" t="s">
        <v>141</v>
      </c>
      <c r="S1773" s="5" t="s">
        <v>225</v>
      </c>
      <c r="T1773" s="5" t="s">
        <v>226</v>
      </c>
      <c r="U1773" s="5" t="s">
        <v>111</v>
      </c>
      <c r="V1773" s="5" t="s">
        <v>87</v>
      </c>
      <c r="W1773" s="5" t="s">
        <v>120</v>
      </c>
      <c r="X1773" s="5" t="s">
        <v>113</v>
      </c>
      <c r="Y1773" s="5" t="n">
        <v>1</v>
      </c>
      <c r="Z1773" s="5" t="n">
        <v>0</v>
      </c>
      <c r="AA1773" s="5" t="str">
        <f aca="false">IF(Y1773&gt;Z1773,"Win",IF(Y1773&lt;Z1773,"Loss","Draw"))</f>
        <v>Win</v>
      </c>
      <c r="AB1773" s="5" t="s">
        <v>98</v>
      </c>
      <c r="AC1773" s="5" t="s">
        <v>99</v>
      </c>
      <c r="AD1773" s="5" t="s">
        <v>3663</v>
      </c>
      <c r="AE1773" s="5" t="s">
        <v>228</v>
      </c>
      <c r="AF1773" s="5" t="str">
        <f aca="false">IF(AD1773&lt;AE1773,AD1773,AE1773)</f>
        <v>Bats, Berserker, Bomb Tower, Fire Spirit, Magic Archer, Miner, Royal Delivery, Wall Breakers</v>
      </c>
      <c r="AG1773" s="5" t="str">
        <f aca="false">IF(AD1773&lt;AE1773,AE1773,AD1773)</f>
        <v>Earthquake, Electro Spirit, Hog Rider, Monk, Skeletons, Tesla, The Log, Wizard</v>
      </c>
      <c r="AH1773" s="5" t="str">
        <f aca="false">IF(AD1773=AF1773,AA1773,IF(AA1773="Win","Loss",IF(AA1773="Loss","Win","Draw")))</f>
        <v>Loss</v>
      </c>
      <c r="AI1773" s="5" t="s">
        <v>123</v>
      </c>
    </row>
    <row r="1774" customFormat="false" ht="16.5" hidden="false" customHeight="true" outlineLevel="0" collapsed="false">
      <c r="A1774" s="5" t="s">
        <v>4279</v>
      </c>
      <c r="B1774" s="5" t="n">
        <v>2</v>
      </c>
      <c r="C1774" s="5" t="s">
        <v>533</v>
      </c>
      <c r="D1774" s="5" t="s">
        <v>534</v>
      </c>
      <c r="E1774" s="5" t="s">
        <v>3903</v>
      </c>
      <c r="F1774" s="5" t="s">
        <v>3904</v>
      </c>
      <c r="G1774" s="5" t="s">
        <v>4281</v>
      </c>
      <c r="H1774" s="5" t="s">
        <v>81</v>
      </c>
      <c r="I1774" s="5" t="s">
        <v>116</v>
      </c>
      <c r="J1774" s="5" t="s">
        <v>318</v>
      </c>
      <c r="K1774" s="5" t="s">
        <v>115</v>
      </c>
      <c r="L1774" s="5" t="s">
        <v>112</v>
      </c>
      <c r="M1774" s="5" t="s">
        <v>226</v>
      </c>
      <c r="N1774" s="5" t="s">
        <v>117</v>
      </c>
      <c r="O1774" s="5" t="s">
        <v>119</v>
      </c>
      <c r="P1774" s="5" t="s">
        <v>191</v>
      </c>
      <c r="Q1774" s="5" t="s">
        <v>176</v>
      </c>
      <c r="R1774" s="5" t="s">
        <v>115</v>
      </c>
      <c r="S1774" s="5" t="s">
        <v>142</v>
      </c>
      <c r="T1774" s="5" t="s">
        <v>167</v>
      </c>
      <c r="U1774" s="5" t="s">
        <v>433</v>
      </c>
      <c r="V1774" s="5" t="s">
        <v>128</v>
      </c>
      <c r="W1774" s="5" t="s">
        <v>334</v>
      </c>
      <c r="X1774" s="5" t="s">
        <v>170</v>
      </c>
      <c r="Y1774" s="5" t="n">
        <v>1</v>
      </c>
      <c r="Z1774" s="5" t="n">
        <v>0</v>
      </c>
      <c r="AA1774" s="5" t="str">
        <f aca="false">IF(Y1774&gt;Z1774,"Win",IF(Y1774&lt;Z1774,"Loss","Draw"))</f>
        <v>Win</v>
      </c>
      <c r="AB1774" s="5" t="s">
        <v>98</v>
      </c>
      <c r="AC1774" s="5" t="s">
        <v>99</v>
      </c>
      <c r="AD1774" s="5" t="s">
        <v>4282</v>
      </c>
      <c r="AE1774" s="5" t="s">
        <v>4283</v>
      </c>
      <c r="AF1774" s="5" t="str">
        <f aca="false">IF(AD1774&lt;AE1774,AD1774,AE1774)</f>
        <v>Arrows, Cannon Cart, Goblins, Ice Wizard, Miner, Minions, Mortar, Skeleton King</v>
      </c>
      <c r="AG1774" s="5" t="str">
        <f aca="false">IF(AD1774&lt;AE1774,AE1774,AD1774)</f>
        <v>Cannon, Dart Goblin, Goblin Barrel, Goblins, Knight, Princess, Rocket, The Log</v>
      </c>
      <c r="AH1774" s="5" t="str">
        <f aca="false">IF(AD1774=AF1774,AA1774,IF(AA1774="Win","Loss",IF(AA1774="Loss","Win","Draw")))</f>
        <v>Win</v>
      </c>
      <c r="AI1774" s="5" t="s">
        <v>123</v>
      </c>
    </row>
    <row r="1775" customFormat="false" ht="15" hidden="false" customHeight="true" outlineLevel="0" collapsed="false">
      <c r="A1775" s="5" t="s">
        <v>4284</v>
      </c>
      <c r="B1775" s="5" t="n">
        <v>1</v>
      </c>
      <c r="C1775" s="5" t="s">
        <v>533</v>
      </c>
      <c r="D1775" s="5" t="s">
        <v>534</v>
      </c>
      <c r="E1775" s="5" t="s">
        <v>3314</v>
      </c>
      <c r="F1775" s="5" t="s">
        <v>3315</v>
      </c>
      <c r="G1775" s="5" t="s">
        <v>4285</v>
      </c>
      <c r="H1775" s="5" t="s">
        <v>81</v>
      </c>
      <c r="I1775" s="5" t="s">
        <v>132</v>
      </c>
      <c r="J1775" s="5" t="s">
        <v>91</v>
      </c>
      <c r="K1775" s="5" t="s">
        <v>200</v>
      </c>
      <c r="L1775" s="5" t="s">
        <v>90</v>
      </c>
      <c r="M1775" s="5" t="s">
        <v>93</v>
      </c>
      <c r="N1775" s="5" t="s">
        <v>174</v>
      </c>
      <c r="O1775" s="5" t="s">
        <v>94</v>
      </c>
      <c r="P1775" s="5" t="s">
        <v>365</v>
      </c>
      <c r="Q1775" s="5" t="s">
        <v>168</v>
      </c>
      <c r="R1775" s="5" t="s">
        <v>232</v>
      </c>
      <c r="S1775" s="5" t="s">
        <v>169</v>
      </c>
      <c r="T1775" s="5" t="s">
        <v>87</v>
      </c>
      <c r="U1775" s="5" t="s">
        <v>154</v>
      </c>
      <c r="V1775" s="5" t="s">
        <v>167</v>
      </c>
      <c r="W1775" s="5" t="s">
        <v>170</v>
      </c>
      <c r="X1775" s="5" t="s">
        <v>93</v>
      </c>
      <c r="Y1775" s="5" t="n">
        <v>1</v>
      </c>
      <c r="Z1775" s="5" t="n">
        <v>0</v>
      </c>
      <c r="AA1775" s="5" t="str">
        <f aca="false">IF(Y1775&gt;Z1775,"Win",IF(Y1775&lt;Z1775,"Loss","Draw"))</f>
        <v>Win</v>
      </c>
      <c r="AB1775" s="5" t="s">
        <v>98</v>
      </c>
      <c r="AC1775" s="5" t="s">
        <v>99</v>
      </c>
      <c r="AD1775" s="5" t="s">
        <v>488</v>
      </c>
      <c r="AE1775" s="5" t="s">
        <v>496</v>
      </c>
      <c r="AF1775" s="5" t="str">
        <f aca="false">IF(AD1775&lt;AE1775,AD1775,AE1775)</f>
        <v>Baby Dragon, Berserker, Cannon, Electro Spirit, Lightning, Mighty Miner, Royal Hogs, The Log</v>
      </c>
      <c r="AG1775" s="5" t="str">
        <f aca="false">IF(AD1775&lt;AE1775,AE1775,AD1775)</f>
        <v>Barbarian Barrel, Electro Spirit, Fireball, Goblin Cage, Heal Spirit, Lumberjack, Phoenix, Royal Giant</v>
      </c>
      <c r="AH1775" s="5" t="str">
        <f aca="false">IF(AD1775=AF1775,AA1775,IF(AA1775="Win","Loss",IF(AA1775="Loss","Win","Draw")))</f>
        <v>Loss</v>
      </c>
      <c r="AI1775" s="5" t="s">
        <v>123</v>
      </c>
    </row>
    <row r="1776" customFormat="false" ht="15" hidden="false" customHeight="true" outlineLevel="0" collapsed="false">
      <c r="A1776" s="5" t="s">
        <v>4284</v>
      </c>
      <c r="B1776" s="5" t="n">
        <v>2</v>
      </c>
      <c r="C1776" s="5" t="s">
        <v>533</v>
      </c>
      <c r="D1776" s="5" t="s">
        <v>534</v>
      </c>
      <c r="E1776" s="5" t="s">
        <v>3314</v>
      </c>
      <c r="F1776" s="5" t="s">
        <v>3315</v>
      </c>
      <c r="G1776" s="5" t="s">
        <v>4286</v>
      </c>
      <c r="H1776" s="5" t="s">
        <v>81</v>
      </c>
      <c r="I1776" s="5" t="s">
        <v>140</v>
      </c>
      <c r="J1776" s="5" t="s">
        <v>141</v>
      </c>
      <c r="K1776" s="5" t="s">
        <v>153</v>
      </c>
      <c r="L1776" s="5" t="s">
        <v>336</v>
      </c>
      <c r="M1776" s="5" t="s">
        <v>226</v>
      </c>
      <c r="N1776" s="5" t="s">
        <v>303</v>
      </c>
      <c r="O1776" s="5" t="s">
        <v>113</v>
      </c>
      <c r="P1776" s="5" t="s">
        <v>167</v>
      </c>
      <c r="Q1776" s="5" t="s">
        <v>375</v>
      </c>
      <c r="R1776" s="5" t="s">
        <v>145</v>
      </c>
      <c r="S1776" s="5" t="s">
        <v>135</v>
      </c>
      <c r="T1776" s="5" t="s">
        <v>336</v>
      </c>
      <c r="U1776" s="5" t="s">
        <v>202</v>
      </c>
      <c r="V1776" s="5" t="s">
        <v>226</v>
      </c>
      <c r="W1776" s="5" t="s">
        <v>327</v>
      </c>
      <c r="X1776" s="5" t="s">
        <v>113</v>
      </c>
      <c r="Y1776" s="5" t="n">
        <v>1</v>
      </c>
      <c r="Z1776" s="5" t="n">
        <v>0</v>
      </c>
      <c r="AA1776" s="5" t="str">
        <f aca="false">IF(Y1776&gt;Z1776,"Win",IF(Y1776&lt;Z1776,"Loss","Draw"))</f>
        <v>Win</v>
      </c>
      <c r="AB1776" s="5" t="s">
        <v>98</v>
      </c>
      <c r="AC1776" s="5" t="s">
        <v>99</v>
      </c>
      <c r="AD1776" s="5" t="s">
        <v>3731</v>
      </c>
      <c r="AE1776" s="5" t="s">
        <v>3605</v>
      </c>
      <c r="AF1776" s="5" t="str">
        <f aca="false">IF(AD1776&lt;AE1776,AD1776,AE1776)</f>
        <v>Balloon, Bomb Tower, Executioner, Giant Skeleton, Miner, Tornado, Zap, Zappies</v>
      </c>
      <c r="AG1776" s="5" t="str">
        <f aca="false">IF(AD1776&lt;AE1776,AE1776,AD1776)</f>
        <v>Bomb Tower, Goblinstein, Magic Archer, Miner, Spear Goblins, The Log, Tornado, Wall Breakers</v>
      </c>
      <c r="AH1776" s="5" t="str">
        <f aca="false">IF(AD1776=AF1776,AA1776,IF(AA1776="Win","Loss",IF(AA1776="Loss","Win","Draw")))</f>
        <v>Loss</v>
      </c>
      <c r="AI1776" s="5" t="s">
        <v>123</v>
      </c>
    </row>
    <row r="1777" customFormat="false" ht="15" hidden="false" customHeight="true" outlineLevel="0" collapsed="false">
      <c r="A1777" s="5" t="s">
        <v>4287</v>
      </c>
      <c r="B1777" s="5" t="n">
        <v>1</v>
      </c>
      <c r="C1777" s="5" t="s">
        <v>533</v>
      </c>
      <c r="D1777" s="5" t="s">
        <v>534</v>
      </c>
      <c r="E1777" s="5" t="s">
        <v>403</v>
      </c>
      <c r="F1777" s="5" t="s">
        <v>404</v>
      </c>
      <c r="G1777" s="5" t="s">
        <v>535</v>
      </c>
      <c r="H1777" s="5" t="s">
        <v>216</v>
      </c>
      <c r="I1777" s="5" t="s">
        <v>168</v>
      </c>
      <c r="J1777" s="5" t="s">
        <v>181</v>
      </c>
      <c r="K1777" s="5" t="s">
        <v>144</v>
      </c>
      <c r="L1777" s="5" t="s">
        <v>94</v>
      </c>
      <c r="M1777" s="5" t="s">
        <v>146</v>
      </c>
      <c r="N1777" s="5" t="s">
        <v>97</v>
      </c>
      <c r="O1777" s="5" t="s">
        <v>93</v>
      </c>
      <c r="P1777" s="5" t="s">
        <v>91</v>
      </c>
      <c r="Q1777" s="5" t="s">
        <v>132</v>
      </c>
      <c r="R1777" s="5" t="s">
        <v>91</v>
      </c>
      <c r="S1777" s="5" t="s">
        <v>200</v>
      </c>
      <c r="T1777" s="5" t="s">
        <v>90</v>
      </c>
      <c r="U1777" s="5" t="s">
        <v>365</v>
      </c>
      <c r="V1777" s="5" t="s">
        <v>93</v>
      </c>
      <c r="W1777" s="5" t="s">
        <v>174</v>
      </c>
      <c r="X1777" s="5" t="s">
        <v>94</v>
      </c>
      <c r="Y1777" s="5" t="n">
        <v>0</v>
      </c>
      <c r="Z1777" s="5" t="n">
        <v>1</v>
      </c>
      <c r="AA1777" s="5" t="str">
        <f aca="false">IF(Y1777&gt;Z1777,"Win",IF(Y1777&lt;Z1777,"Loss","Draw"))</f>
        <v>Loss</v>
      </c>
      <c r="AB1777" s="5" t="s">
        <v>98</v>
      </c>
      <c r="AC1777" s="5" t="s">
        <v>99</v>
      </c>
      <c r="AD1777" s="5" t="s">
        <v>536</v>
      </c>
      <c r="AE1777" s="5" t="s">
        <v>488</v>
      </c>
      <c r="AF1777" s="5" t="str">
        <f aca="false">IF(AD1777&lt;AE1777,AD1777,AE1777)</f>
        <v>Barbarian Barrel, Electro Spirit, Fireball, Goblin Cage, Heal Spirit, Lumberjack, Phoenix, Royal Giant</v>
      </c>
      <c r="AG1777" s="5" t="str">
        <f aca="false">IF(AD1777&lt;AE1777,AE1777,AD1777)</f>
        <v>Barbarian Barrel, Electro Spirit, Fireball, Monk, Royal Hogs, Skeleton Dragons, Skeletons, Tesla</v>
      </c>
      <c r="AH1777" s="5" t="str">
        <f aca="false">IF(AD1777=AF1777,AA1777,IF(AA1777="Win","Loss",IF(AA1777="Loss","Win","Draw")))</f>
        <v>Win</v>
      </c>
      <c r="AI1777" s="5" t="s">
        <v>123</v>
      </c>
    </row>
    <row r="1778" customFormat="false" ht="15" hidden="false" customHeight="true" outlineLevel="0" collapsed="false">
      <c r="A1778" s="5" t="s">
        <v>4287</v>
      </c>
      <c r="B1778" s="5" t="n">
        <v>2</v>
      </c>
      <c r="C1778" s="5" t="s">
        <v>533</v>
      </c>
      <c r="D1778" s="5" t="s">
        <v>534</v>
      </c>
      <c r="E1778" s="5" t="s">
        <v>403</v>
      </c>
      <c r="F1778" s="5" t="s">
        <v>404</v>
      </c>
      <c r="G1778" s="5" t="s">
        <v>537</v>
      </c>
      <c r="H1778" s="5" t="s">
        <v>216</v>
      </c>
      <c r="I1778" s="5" t="s">
        <v>140</v>
      </c>
      <c r="J1778" s="5" t="s">
        <v>141</v>
      </c>
      <c r="K1778" s="5" t="s">
        <v>153</v>
      </c>
      <c r="L1778" s="5" t="s">
        <v>113</v>
      </c>
      <c r="M1778" s="5" t="s">
        <v>115</v>
      </c>
      <c r="N1778" s="5" t="s">
        <v>226</v>
      </c>
      <c r="O1778" s="5" t="s">
        <v>336</v>
      </c>
      <c r="P1778" s="5" t="s">
        <v>167</v>
      </c>
      <c r="Q1778" s="5" t="s">
        <v>271</v>
      </c>
      <c r="R1778" s="5" t="s">
        <v>181</v>
      </c>
      <c r="S1778" s="5" t="s">
        <v>144</v>
      </c>
      <c r="T1778" s="5" t="s">
        <v>182</v>
      </c>
      <c r="U1778" s="5" t="s">
        <v>183</v>
      </c>
      <c r="V1778" s="5" t="s">
        <v>97</v>
      </c>
      <c r="W1778" s="5" t="s">
        <v>120</v>
      </c>
      <c r="X1778" s="5" t="s">
        <v>167</v>
      </c>
      <c r="Y1778" s="5" t="n">
        <v>1</v>
      </c>
      <c r="Z1778" s="5" t="n">
        <v>0</v>
      </c>
      <c r="AA1778" s="5" t="str">
        <f aca="false">IF(Y1778&gt;Z1778,"Win",IF(Y1778&lt;Z1778,"Loss","Draw"))</f>
        <v>Win</v>
      </c>
      <c r="AB1778" s="5" t="s">
        <v>98</v>
      </c>
      <c r="AC1778" s="5" t="s">
        <v>99</v>
      </c>
      <c r="AD1778" s="5" t="s">
        <v>539</v>
      </c>
      <c r="AE1778" s="5" t="s">
        <v>538</v>
      </c>
      <c r="AF1778" s="5" t="str">
        <f aca="false">IF(AD1778&lt;AE1778,AD1778,AE1778)</f>
        <v>Bomb Tower, Goblins, Goblinstein, Magic Archer, Miner, The Log, Tornado, Wall Breakers</v>
      </c>
      <c r="AG1778" s="5" t="str">
        <f aca="false">IF(AD1778&lt;AE1778,AE1778,AD1778)</f>
        <v>Earthquake, Firecracker, Hog Rider, Monk, Royal Delivery, Skeletons, Tesla, The Log</v>
      </c>
      <c r="AH1778" s="5" t="str">
        <f aca="false">IF(AD1778=AF1778,AA1778,IF(AA1778="Win","Loss",IF(AA1778="Loss","Win","Draw")))</f>
        <v>Win</v>
      </c>
      <c r="AI1778" s="5" t="s">
        <v>123</v>
      </c>
    </row>
    <row r="1779" customFormat="false" ht="15" hidden="false" customHeight="true" outlineLevel="0" collapsed="false">
      <c r="A1779" s="5" t="s">
        <v>4287</v>
      </c>
      <c r="B1779" s="5" t="n">
        <v>3</v>
      </c>
      <c r="C1779" s="5" t="s">
        <v>533</v>
      </c>
      <c r="D1779" s="5" t="s">
        <v>534</v>
      </c>
      <c r="E1779" s="5" t="s">
        <v>403</v>
      </c>
      <c r="F1779" s="5" t="s">
        <v>404</v>
      </c>
      <c r="G1779" s="5" t="s">
        <v>540</v>
      </c>
      <c r="H1779" s="5" t="s">
        <v>251</v>
      </c>
      <c r="I1779" s="5" t="s">
        <v>142</v>
      </c>
      <c r="J1779" s="5" t="s">
        <v>108</v>
      </c>
      <c r="K1779" s="5" t="s">
        <v>287</v>
      </c>
      <c r="L1779" s="5" t="s">
        <v>433</v>
      </c>
      <c r="M1779" s="5" t="s">
        <v>112</v>
      </c>
      <c r="N1779" s="5" t="s">
        <v>170</v>
      </c>
      <c r="O1779" s="5" t="s">
        <v>143</v>
      </c>
      <c r="P1779" s="5" t="s">
        <v>87</v>
      </c>
      <c r="Q1779" s="5" t="s">
        <v>114</v>
      </c>
      <c r="R1779" s="5" t="s">
        <v>199</v>
      </c>
      <c r="S1779" s="5" t="s">
        <v>176</v>
      </c>
      <c r="T1779" s="5" t="s">
        <v>140</v>
      </c>
      <c r="U1779" s="5" t="s">
        <v>89</v>
      </c>
      <c r="V1779" s="5" t="s">
        <v>227</v>
      </c>
      <c r="W1779" s="5" t="s">
        <v>111</v>
      </c>
      <c r="X1779" s="5" t="s">
        <v>257</v>
      </c>
      <c r="Y1779" s="5" t="n">
        <v>1</v>
      </c>
      <c r="Z1779" s="5" t="n">
        <v>0</v>
      </c>
      <c r="AA1779" s="5" t="str">
        <f aca="false">IF(Y1779&gt;Z1779,"Win",IF(Y1779&lt;Z1779,"Loss","Draw"))</f>
        <v>Win</v>
      </c>
      <c r="AB1779" s="5" t="s">
        <v>98</v>
      </c>
      <c r="AC1779" s="5" t="s">
        <v>99</v>
      </c>
      <c r="AD1779" s="5" t="s">
        <v>542</v>
      </c>
      <c r="AE1779" s="5" t="s">
        <v>541</v>
      </c>
      <c r="AF1779" s="5" t="str">
        <f aca="false">IF(AD1779&lt;AE1779,AD1779,AE1779)</f>
        <v>Archer Queen, Arrows, Berserker, Cannon, Goblin Barrel, Ice Spirit, Princess, Valkyrie</v>
      </c>
      <c r="AG1779" s="5" t="str">
        <f aca="false">IF(AD1779&lt;AE1779,AE1779,AD1779)</f>
        <v>Dart Goblin, Fire Spirit, Goblin Hut, Golden Knight, Mother Witch, Skeleton Barrel, Vines, Wall Breakers</v>
      </c>
      <c r="AH1779" s="5" t="str">
        <f aca="false">IF(AD1779=AF1779,AA1779,IF(AA1779="Win","Loss",IF(AA1779="Loss","Win","Draw")))</f>
        <v>Win</v>
      </c>
      <c r="AI1779" s="5" t="s">
        <v>123</v>
      </c>
    </row>
    <row r="1780" customFormat="false" ht="15" hidden="false" customHeight="true" outlineLevel="0" collapsed="false">
      <c r="A1780" s="5" t="s">
        <v>4288</v>
      </c>
      <c r="B1780" s="5" t="n">
        <v>1</v>
      </c>
      <c r="C1780" s="5" t="s">
        <v>533</v>
      </c>
      <c r="D1780" s="5" t="s">
        <v>534</v>
      </c>
      <c r="E1780" s="5" t="s">
        <v>1673</v>
      </c>
      <c r="F1780" s="5" t="s">
        <v>1674</v>
      </c>
      <c r="G1780" s="5" t="s">
        <v>1989</v>
      </c>
      <c r="H1780" s="5" t="s">
        <v>251</v>
      </c>
      <c r="I1780" s="5" t="s">
        <v>84</v>
      </c>
      <c r="J1780" s="5" t="s">
        <v>141</v>
      </c>
      <c r="K1780" s="5" t="s">
        <v>107</v>
      </c>
      <c r="L1780" s="5" t="s">
        <v>115</v>
      </c>
      <c r="M1780" s="5" t="s">
        <v>111</v>
      </c>
      <c r="N1780" s="5" t="s">
        <v>83</v>
      </c>
      <c r="O1780" s="5" t="s">
        <v>113</v>
      </c>
      <c r="P1780" s="5" t="s">
        <v>88</v>
      </c>
      <c r="Q1780" s="5" t="s">
        <v>287</v>
      </c>
      <c r="R1780" s="5" t="s">
        <v>149</v>
      </c>
      <c r="S1780" s="5" t="s">
        <v>135</v>
      </c>
      <c r="T1780" s="5" t="s">
        <v>87</v>
      </c>
      <c r="U1780" s="5" t="s">
        <v>94</v>
      </c>
      <c r="V1780" s="5" t="s">
        <v>148</v>
      </c>
      <c r="W1780" s="5" t="s">
        <v>146</v>
      </c>
      <c r="X1780" s="5" t="s">
        <v>147</v>
      </c>
      <c r="Y1780" s="5" t="n">
        <v>0</v>
      </c>
      <c r="Z1780" s="5" t="n">
        <v>3</v>
      </c>
      <c r="AA1780" s="5" t="str">
        <f aca="false">IF(Y1780&gt;Z1780,"Win",IF(Y1780&lt;Z1780,"Loss","Draw"))</f>
        <v>Loss</v>
      </c>
      <c r="AB1780" s="5" t="s">
        <v>98</v>
      </c>
      <c r="AC1780" s="5" t="s">
        <v>99</v>
      </c>
      <c r="AD1780" s="5" t="s">
        <v>1990</v>
      </c>
      <c r="AE1780" s="5" t="s">
        <v>726</v>
      </c>
      <c r="AF1780" s="5" t="str">
        <f aca="false">IF(AD1780&lt;AE1780,AD1780,AE1780)</f>
        <v>Berserker, Fireball, Lava Hound, Skeleton Dragons, Spirit Empress, Tombstone, Valkyrie, Zap</v>
      </c>
      <c r="AG1780" s="5" t="str">
        <f aca="false">IF(AD1780&lt;AE1780,AE1780,AD1780)</f>
        <v>Bomb Tower, Dark Prince, Fire Spirit, Giant Snowball, Goblin Drill, Goblins, Magic Archer, Poison</v>
      </c>
      <c r="AH1780" s="5" t="str">
        <f aca="false">IF(AD1780=AF1780,AA1780,IF(AA1780="Win","Loss",IF(AA1780="Loss","Win","Draw")))</f>
        <v>Win</v>
      </c>
      <c r="AI1780" s="5" t="s">
        <v>123</v>
      </c>
    </row>
    <row r="1781" customFormat="false" ht="15" hidden="false" customHeight="true" outlineLevel="0" collapsed="false">
      <c r="A1781" s="5" t="s">
        <v>4288</v>
      </c>
      <c r="B1781" s="5" t="n">
        <v>2</v>
      </c>
      <c r="C1781" s="5" t="s">
        <v>533</v>
      </c>
      <c r="D1781" s="5" t="s">
        <v>534</v>
      </c>
      <c r="E1781" s="5" t="s">
        <v>1673</v>
      </c>
      <c r="F1781" s="5" t="s">
        <v>1674</v>
      </c>
      <c r="G1781" s="5" t="s">
        <v>1991</v>
      </c>
      <c r="H1781" s="5" t="s">
        <v>81</v>
      </c>
      <c r="I1781" s="5" t="s">
        <v>90</v>
      </c>
      <c r="J1781" s="5" t="s">
        <v>181</v>
      </c>
      <c r="K1781" s="5" t="s">
        <v>91</v>
      </c>
      <c r="L1781" s="5" t="s">
        <v>149</v>
      </c>
      <c r="M1781" s="5" t="s">
        <v>227</v>
      </c>
      <c r="N1781" s="5" t="s">
        <v>94</v>
      </c>
      <c r="O1781" s="5" t="s">
        <v>202</v>
      </c>
      <c r="P1781" s="5" t="s">
        <v>95</v>
      </c>
      <c r="Q1781" s="5" t="s">
        <v>169</v>
      </c>
      <c r="R1781" s="5" t="s">
        <v>199</v>
      </c>
      <c r="S1781" s="5" t="s">
        <v>200</v>
      </c>
      <c r="T1781" s="5" t="s">
        <v>154</v>
      </c>
      <c r="U1781" s="5" t="s">
        <v>91</v>
      </c>
      <c r="V1781" s="5" t="s">
        <v>131</v>
      </c>
      <c r="W1781" s="5" t="s">
        <v>136</v>
      </c>
      <c r="X1781" s="5" t="s">
        <v>336</v>
      </c>
      <c r="Y1781" s="5" t="n">
        <v>0</v>
      </c>
      <c r="Z1781" s="5" t="n">
        <v>1</v>
      </c>
      <c r="AA1781" s="5" t="str">
        <f aca="false">IF(Y1781&gt;Z1781,"Win",IF(Y1781&lt;Z1781,"Loss","Draw"))</f>
        <v>Loss</v>
      </c>
      <c r="AB1781" s="5" t="s">
        <v>98</v>
      </c>
      <c r="AC1781" s="5" t="s">
        <v>99</v>
      </c>
      <c r="AD1781" s="5" t="s">
        <v>1992</v>
      </c>
      <c r="AE1781" s="5" t="s">
        <v>1073</v>
      </c>
      <c r="AF1781" s="5" t="str">
        <f aca="false">IF(AD1781&lt;AE1781,AD1781,AE1781)</f>
        <v>Baby Dragon, Barbarian Barrel, Goblin Cage, Golden Knight, Golem, Lightning, Mega Minion, Tornado</v>
      </c>
      <c r="AG1781" s="5" t="str">
        <f aca="false">IF(AD1781&lt;AE1781,AE1781,AD1781)</f>
        <v>Barbarian Barrel, Fireball, Fisherman, Monk, Mother Witch, Royal Giant, Tombstone, Zappies</v>
      </c>
      <c r="AH1781" s="5" t="str">
        <f aca="false">IF(AD1781=AF1781,AA1781,IF(AA1781="Win","Loss",IF(AA1781="Loss","Win","Draw")))</f>
        <v>Win</v>
      </c>
      <c r="AI1781" s="5" t="s">
        <v>123</v>
      </c>
    </row>
    <row r="1782" customFormat="false" ht="15" hidden="false" customHeight="true" outlineLevel="0" collapsed="false">
      <c r="A1782" s="5" t="s">
        <v>4289</v>
      </c>
      <c r="B1782" s="5" t="n">
        <v>1</v>
      </c>
      <c r="C1782" s="5" t="s">
        <v>533</v>
      </c>
      <c r="D1782" s="5" t="s">
        <v>534</v>
      </c>
      <c r="E1782" s="5" t="s">
        <v>4290</v>
      </c>
      <c r="F1782" s="5" t="s">
        <v>4291</v>
      </c>
      <c r="G1782" s="5" t="s">
        <v>4292</v>
      </c>
      <c r="H1782" s="5" t="s">
        <v>81</v>
      </c>
      <c r="I1782" s="5" t="s">
        <v>180</v>
      </c>
      <c r="J1782" s="5" t="s">
        <v>181</v>
      </c>
      <c r="K1782" s="5" t="s">
        <v>144</v>
      </c>
      <c r="L1782" s="5" t="s">
        <v>182</v>
      </c>
      <c r="M1782" s="5" t="s">
        <v>183</v>
      </c>
      <c r="N1782" s="5" t="s">
        <v>97</v>
      </c>
      <c r="O1782" s="5" t="s">
        <v>93</v>
      </c>
      <c r="P1782" s="5" t="s">
        <v>167</v>
      </c>
      <c r="Q1782" s="5" t="s">
        <v>140</v>
      </c>
      <c r="R1782" s="5" t="s">
        <v>175</v>
      </c>
      <c r="S1782" s="5" t="s">
        <v>142</v>
      </c>
      <c r="T1782" s="5" t="s">
        <v>176</v>
      </c>
      <c r="U1782" s="5" t="s">
        <v>111</v>
      </c>
      <c r="V1782" s="5" t="s">
        <v>97</v>
      </c>
      <c r="W1782" s="5" t="s">
        <v>143</v>
      </c>
      <c r="X1782" s="5" t="s">
        <v>89</v>
      </c>
      <c r="Y1782" s="5" t="n">
        <v>1</v>
      </c>
      <c r="Z1782" s="5" t="n">
        <v>0</v>
      </c>
      <c r="AA1782" s="5" t="str">
        <f aca="false">IF(Y1782&gt;Z1782,"Win",IF(Y1782&lt;Z1782,"Loss","Draw"))</f>
        <v>Win</v>
      </c>
      <c r="AB1782" s="5" t="s">
        <v>98</v>
      </c>
      <c r="AC1782" s="5" t="s">
        <v>99</v>
      </c>
      <c r="AD1782" s="5" t="s">
        <v>3663</v>
      </c>
      <c r="AE1782" s="5" t="s">
        <v>4293</v>
      </c>
      <c r="AF1782" s="5" t="str">
        <f aca="false">IF(AD1782&lt;AE1782,AD1782,AE1782)</f>
        <v>Boss Bandit, Dart Goblin, Fire Spirit, Goblin Barrel, Goblin Hut, Ice Spirit, Skeletons, Wall Breakers</v>
      </c>
      <c r="AG1782" s="5" t="str">
        <f aca="false">IF(AD1782&lt;AE1782,AE1782,AD1782)</f>
        <v>Earthquake, Electro Spirit, Hog Rider, Monk, Skeletons, Tesla, The Log, Wizard</v>
      </c>
      <c r="AH1782" s="5" t="str">
        <f aca="false">IF(AD1782=AF1782,AA1782,IF(AA1782="Win","Loss",IF(AA1782="Loss","Win","Draw")))</f>
        <v>Loss</v>
      </c>
      <c r="AI1782" s="5" t="s">
        <v>123</v>
      </c>
    </row>
    <row r="1783" customFormat="false" ht="15" hidden="false" customHeight="true" outlineLevel="0" collapsed="false">
      <c r="A1783" s="5" t="s">
        <v>4289</v>
      </c>
      <c r="B1783" s="5" t="n">
        <v>2</v>
      </c>
      <c r="C1783" s="5" t="s">
        <v>533</v>
      </c>
      <c r="D1783" s="5" t="s">
        <v>534</v>
      </c>
      <c r="E1783" s="5" t="s">
        <v>4290</v>
      </c>
      <c r="F1783" s="5" t="s">
        <v>4291</v>
      </c>
      <c r="G1783" s="5" t="s">
        <v>4294</v>
      </c>
      <c r="H1783" s="5" t="s">
        <v>251</v>
      </c>
      <c r="I1783" s="5" t="s">
        <v>210</v>
      </c>
      <c r="J1783" s="5" t="s">
        <v>145</v>
      </c>
      <c r="K1783" s="5" t="s">
        <v>375</v>
      </c>
      <c r="L1783" s="5" t="s">
        <v>110</v>
      </c>
      <c r="M1783" s="5" t="s">
        <v>226</v>
      </c>
      <c r="N1783" s="5" t="s">
        <v>336</v>
      </c>
      <c r="O1783" s="5" t="s">
        <v>135</v>
      </c>
      <c r="P1783" s="5" t="s">
        <v>113</v>
      </c>
      <c r="Q1783" s="5" t="s">
        <v>210</v>
      </c>
      <c r="R1783" s="5" t="s">
        <v>213</v>
      </c>
      <c r="S1783" s="5" t="s">
        <v>199</v>
      </c>
      <c r="T1783" s="5" t="s">
        <v>182</v>
      </c>
      <c r="U1783" s="5" t="s">
        <v>147</v>
      </c>
      <c r="V1783" s="5" t="s">
        <v>227</v>
      </c>
      <c r="W1783" s="5" t="s">
        <v>112</v>
      </c>
      <c r="X1783" s="5" t="s">
        <v>135</v>
      </c>
      <c r="Y1783" s="5" t="n">
        <v>1</v>
      </c>
      <c r="Z1783" s="5" t="n">
        <v>0</v>
      </c>
      <c r="AA1783" s="5" t="str">
        <f aca="false">IF(Y1783&gt;Z1783,"Win",IF(Y1783&lt;Z1783,"Loss","Draw"))</f>
        <v>Win</v>
      </c>
      <c r="AB1783" s="5" t="s">
        <v>98</v>
      </c>
      <c r="AC1783" s="5" t="s">
        <v>99</v>
      </c>
      <c r="AD1783" s="5" t="s">
        <v>4295</v>
      </c>
      <c r="AE1783" s="5" t="s">
        <v>2073</v>
      </c>
      <c r="AF1783" s="5" t="str">
        <f aca="false">IF(AD1783&lt;AE1783,AD1783,AE1783)</f>
        <v>Arrows, Bowler, Golden Knight, Hog Rider, Mega Knight, Mother Witch, Spirit Empress, Zap</v>
      </c>
      <c r="AG1783" s="5" t="str">
        <f aca="false">IF(AD1783&lt;AE1783,AE1783,AD1783)</f>
        <v>Balloon, Bomb Tower, Executioner, Guards, Mega Knight, Miner, Tornado, Zap</v>
      </c>
      <c r="AH1783" s="5" t="str">
        <f aca="false">IF(AD1783=AF1783,AA1783,IF(AA1783="Win","Loss",IF(AA1783="Loss","Win","Draw")))</f>
        <v>Loss</v>
      </c>
      <c r="AI1783" s="5" t="s">
        <v>123</v>
      </c>
    </row>
    <row r="1784" customFormat="false" ht="15" hidden="false" customHeight="true" outlineLevel="0" collapsed="false">
      <c r="A1784" s="5" t="s">
        <v>4296</v>
      </c>
      <c r="B1784" s="5" t="n">
        <v>1</v>
      </c>
      <c r="C1784" s="5" t="s">
        <v>533</v>
      </c>
      <c r="D1784" s="5" t="s">
        <v>534</v>
      </c>
      <c r="E1784" s="5" t="s">
        <v>641</v>
      </c>
      <c r="F1784" s="5" t="s">
        <v>642</v>
      </c>
      <c r="G1784" s="5" t="s">
        <v>3446</v>
      </c>
      <c r="H1784" s="5" t="s">
        <v>251</v>
      </c>
      <c r="I1784" s="5" t="s">
        <v>1087</v>
      </c>
      <c r="J1784" s="5" t="s">
        <v>115</v>
      </c>
      <c r="K1784" s="5" t="s">
        <v>116</v>
      </c>
      <c r="L1784" s="5" t="s">
        <v>112</v>
      </c>
      <c r="M1784" s="5" t="s">
        <v>226</v>
      </c>
      <c r="N1784" s="5" t="s">
        <v>118</v>
      </c>
      <c r="O1784" s="5" t="s">
        <v>119</v>
      </c>
      <c r="P1784" s="5" t="s">
        <v>146</v>
      </c>
      <c r="Q1784" s="5" t="s">
        <v>90</v>
      </c>
      <c r="R1784" s="5" t="s">
        <v>181</v>
      </c>
      <c r="S1784" s="5" t="s">
        <v>180</v>
      </c>
      <c r="T1784" s="5" t="s">
        <v>95</v>
      </c>
      <c r="U1784" s="5" t="s">
        <v>94</v>
      </c>
      <c r="V1784" s="5" t="s">
        <v>97</v>
      </c>
      <c r="W1784" s="5" t="s">
        <v>93</v>
      </c>
      <c r="X1784" s="5" t="s">
        <v>91</v>
      </c>
      <c r="Y1784" s="5" t="n">
        <v>0</v>
      </c>
      <c r="Z1784" s="5" t="n">
        <v>1</v>
      </c>
      <c r="AA1784" s="5" t="str">
        <f aca="false">IF(Y1784&gt;Z1784,"Win",IF(Y1784&lt;Z1784,"Loss","Draw"))</f>
        <v>Loss</v>
      </c>
      <c r="AB1784" s="5" t="s">
        <v>98</v>
      </c>
      <c r="AC1784" s="5" t="s">
        <v>99</v>
      </c>
      <c r="AD1784" s="5" t="s">
        <v>1374</v>
      </c>
      <c r="AE1784" s="5" t="s">
        <v>2020</v>
      </c>
      <c r="AF1784" s="5" t="str">
        <f aca="false">IF(AD1784&lt;AE1784,AD1784,AE1784)</f>
        <v>Arrows, Cannon Cart, Goblins, Miner, Minion Horde, Mortar, Rascals, Skeleton Dragons</v>
      </c>
      <c r="AG1784" s="5" t="str">
        <f aca="false">IF(AD1784&lt;AE1784,AE1784,AD1784)</f>
        <v>Barbarian Barrel, Electro Spirit, Fireball, Fisherman, Monk, Royal Giant, Skeletons, Wizard</v>
      </c>
      <c r="AH1784" s="5" t="str">
        <f aca="false">IF(AD1784=AF1784,AA1784,IF(AA1784="Win","Loss",IF(AA1784="Loss","Win","Draw")))</f>
        <v>Loss</v>
      </c>
      <c r="AI1784" s="5" t="s">
        <v>123</v>
      </c>
    </row>
    <row r="1785" customFormat="false" ht="15" hidden="false" customHeight="true" outlineLevel="0" collapsed="false">
      <c r="A1785" s="5" t="s">
        <v>4296</v>
      </c>
      <c r="B1785" s="5" t="n">
        <v>2</v>
      </c>
      <c r="C1785" s="5" t="s">
        <v>533</v>
      </c>
      <c r="D1785" s="5" t="s">
        <v>534</v>
      </c>
      <c r="E1785" s="5" t="s">
        <v>641</v>
      </c>
      <c r="F1785" s="5" t="s">
        <v>642</v>
      </c>
      <c r="G1785" s="5" t="s">
        <v>1304</v>
      </c>
      <c r="H1785" s="5" t="s">
        <v>251</v>
      </c>
      <c r="I1785" s="5" t="s">
        <v>142</v>
      </c>
      <c r="J1785" s="5" t="s">
        <v>175</v>
      </c>
      <c r="K1785" s="5" t="s">
        <v>176</v>
      </c>
      <c r="L1785" s="5" t="s">
        <v>111</v>
      </c>
      <c r="M1785" s="5" t="s">
        <v>143</v>
      </c>
      <c r="N1785" s="5" t="s">
        <v>113</v>
      </c>
      <c r="O1785" s="5" t="s">
        <v>120</v>
      </c>
      <c r="P1785" s="5" t="s">
        <v>87</v>
      </c>
      <c r="Q1785" s="5" t="s">
        <v>140</v>
      </c>
      <c r="R1785" s="5" t="s">
        <v>141</v>
      </c>
      <c r="S1785" s="5" t="s">
        <v>225</v>
      </c>
      <c r="T1785" s="5" t="s">
        <v>226</v>
      </c>
      <c r="U1785" s="5" t="s">
        <v>109</v>
      </c>
      <c r="V1785" s="5" t="s">
        <v>111</v>
      </c>
      <c r="W1785" s="5" t="s">
        <v>120</v>
      </c>
      <c r="X1785" s="5" t="s">
        <v>113</v>
      </c>
      <c r="Y1785" s="5" t="n">
        <v>0</v>
      </c>
      <c r="Z1785" s="5" t="n">
        <v>1</v>
      </c>
      <c r="AA1785" s="5" t="str">
        <f aca="false">IF(Y1785&gt;Z1785,"Win",IF(Y1785&lt;Z1785,"Loss","Draw"))</f>
        <v>Loss</v>
      </c>
      <c r="AB1785" s="5" t="s">
        <v>98</v>
      </c>
      <c r="AC1785" s="5" t="s">
        <v>99</v>
      </c>
      <c r="AD1785" s="5" t="s">
        <v>3447</v>
      </c>
      <c r="AE1785" s="5" t="s">
        <v>497</v>
      </c>
      <c r="AF1785" s="5" t="str">
        <f aca="false">IF(AD1785&lt;AE1785,AD1785,AE1785)</f>
        <v>Bats, Bomb Tower, Fire Spirit, Magic Archer, Miner, Ronin, Royal Delivery, Wall Breakers</v>
      </c>
      <c r="AG1785" s="5" t="str">
        <f aca="false">IF(AD1785&lt;AE1785,AE1785,AD1785)</f>
        <v>Berserker, Bomb Tower, Boss Bandit, Dart Goblin, Fire Spirit, Goblin Barrel, Ice Spirit, Royal Delivery</v>
      </c>
      <c r="AH1785" s="5" t="str">
        <f aca="false">IF(AD1785=AF1785,AA1785,IF(AA1785="Win","Loss",IF(AA1785="Loss","Win","Draw")))</f>
        <v>Win</v>
      </c>
      <c r="AI1785" s="5" t="s">
        <v>123</v>
      </c>
    </row>
    <row r="1786" customFormat="false" ht="15" hidden="false" customHeight="true" outlineLevel="0" collapsed="false">
      <c r="A1786" s="5" t="s">
        <v>4297</v>
      </c>
      <c r="B1786" s="5" t="n">
        <v>1</v>
      </c>
      <c r="C1786" s="5" t="s">
        <v>533</v>
      </c>
      <c r="D1786" s="5" t="s">
        <v>534</v>
      </c>
      <c r="E1786" s="5" t="s">
        <v>572</v>
      </c>
      <c r="F1786" s="5" t="s">
        <v>573</v>
      </c>
      <c r="G1786" s="5" t="s">
        <v>2128</v>
      </c>
      <c r="H1786" s="5" t="s">
        <v>251</v>
      </c>
      <c r="I1786" s="5" t="s">
        <v>293</v>
      </c>
      <c r="J1786" s="5" t="s">
        <v>181</v>
      </c>
      <c r="K1786" s="5" t="s">
        <v>144</v>
      </c>
      <c r="L1786" s="5" t="s">
        <v>93</v>
      </c>
      <c r="M1786" s="5" t="s">
        <v>97</v>
      </c>
      <c r="N1786" s="5" t="s">
        <v>167</v>
      </c>
      <c r="O1786" s="5" t="s">
        <v>182</v>
      </c>
      <c r="P1786" s="5" t="s">
        <v>154</v>
      </c>
      <c r="Q1786" s="5" t="s">
        <v>90</v>
      </c>
      <c r="R1786" s="5" t="s">
        <v>180</v>
      </c>
      <c r="S1786" s="5" t="s">
        <v>181</v>
      </c>
      <c r="T1786" s="5" t="s">
        <v>91</v>
      </c>
      <c r="U1786" s="5" t="s">
        <v>95</v>
      </c>
      <c r="V1786" s="5" t="s">
        <v>97</v>
      </c>
      <c r="W1786" s="5" t="s">
        <v>94</v>
      </c>
      <c r="X1786" s="5" t="s">
        <v>93</v>
      </c>
      <c r="Y1786" s="5" t="n">
        <v>1</v>
      </c>
      <c r="Z1786" s="5" t="n">
        <v>0</v>
      </c>
      <c r="AA1786" s="5" t="str">
        <f aca="false">IF(Y1786&gt;Z1786,"Win",IF(Y1786&lt;Z1786,"Loss","Draw"))</f>
        <v>Win</v>
      </c>
      <c r="AB1786" s="5" t="s">
        <v>98</v>
      </c>
      <c r="AC1786" s="5" t="s">
        <v>99</v>
      </c>
      <c r="AD1786" s="5" t="s">
        <v>4298</v>
      </c>
      <c r="AE1786" s="5" t="s">
        <v>2020</v>
      </c>
      <c r="AF1786" s="5" t="str">
        <f aca="false">IF(AD1786&lt;AE1786,AD1786,AE1786)</f>
        <v>Barbarian Barrel, Electro Spirit, Fireball, Fisherman, Monk, Royal Giant, Skeletons, Wizard</v>
      </c>
      <c r="AG1786" s="5" t="str">
        <f aca="false">IF(AD1786&lt;AE1786,AE1786,AD1786)</f>
        <v>Electro Spirit, Furnace, Hog Rider, Lightning, Monk, Skeletons, Tesla, The Log</v>
      </c>
      <c r="AH1786" s="5" t="str">
        <f aca="false">IF(AD1786=AF1786,AA1786,IF(AA1786="Win","Loss",IF(AA1786="Loss","Win","Draw")))</f>
        <v>Loss</v>
      </c>
      <c r="AI1786" s="5" t="s">
        <v>123</v>
      </c>
    </row>
    <row r="1787" customFormat="false" ht="15" hidden="false" customHeight="true" outlineLevel="0" collapsed="false">
      <c r="A1787" s="5" t="s">
        <v>4297</v>
      </c>
      <c r="B1787" s="5" t="n">
        <v>2</v>
      </c>
      <c r="C1787" s="5" t="s">
        <v>533</v>
      </c>
      <c r="D1787" s="5" t="s">
        <v>534</v>
      </c>
      <c r="E1787" s="5" t="s">
        <v>572</v>
      </c>
      <c r="F1787" s="5" t="s">
        <v>573</v>
      </c>
      <c r="G1787" s="5" t="s">
        <v>4299</v>
      </c>
      <c r="H1787" s="5" t="s">
        <v>251</v>
      </c>
      <c r="I1787" s="5" t="s">
        <v>210</v>
      </c>
      <c r="J1787" s="5" t="s">
        <v>145</v>
      </c>
      <c r="K1787" s="5" t="s">
        <v>135</v>
      </c>
      <c r="L1787" s="5" t="s">
        <v>202</v>
      </c>
      <c r="M1787" s="5" t="s">
        <v>146</v>
      </c>
      <c r="N1787" s="5" t="s">
        <v>336</v>
      </c>
      <c r="O1787" s="5" t="s">
        <v>226</v>
      </c>
      <c r="P1787" s="5" t="s">
        <v>113</v>
      </c>
      <c r="Q1787" s="5" t="s">
        <v>130</v>
      </c>
      <c r="R1787" s="5" t="s">
        <v>115</v>
      </c>
      <c r="S1787" s="5" t="s">
        <v>108</v>
      </c>
      <c r="T1787" s="5" t="s">
        <v>168</v>
      </c>
      <c r="U1787" s="5" t="s">
        <v>170</v>
      </c>
      <c r="V1787" s="5" t="s">
        <v>154</v>
      </c>
      <c r="W1787" s="5" t="s">
        <v>120</v>
      </c>
      <c r="X1787" s="5" t="s">
        <v>111</v>
      </c>
      <c r="Y1787" s="5" t="n">
        <v>0</v>
      </c>
      <c r="Z1787" s="5" t="n">
        <v>1</v>
      </c>
      <c r="AA1787" s="5" t="str">
        <f aca="false">IF(Y1787&gt;Z1787,"Win",IF(Y1787&lt;Z1787,"Loss","Draw"))</f>
        <v>Loss</v>
      </c>
      <c r="AB1787" s="5" t="s">
        <v>98</v>
      </c>
      <c r="AC1787" s="5" t="s">
        <v>99</v>
      </c>
      <c r="AD1787" s="5" t="s">
        <v>4300</v>
      </c>
      <c r="AE1787" s="5" t="s">
        <v>575</v>
      </c>
      <c r="AF1787" s="5" t="str">
        <f aca="false">IF(AD1787&lt;AE1787,AD1787,AE1787)</f>
        <v>Archer Queen, Bomber, Cannon, Fire Spirit, Goblins, Lightning, Royal Delivery, Royal Hogs</v>
      </c>
      <c r="AG1787" s="5" t="str">
        <f aca="false">IF(AD1787&lt;AE1787,AE1787,AD1787)</f>
        <v>Balloon, Bomb Tower, Mega Knight, Miner, Skeleton Dragons, Tornado, Zap, Zappies</v>
      </c>
      <c r="AH1787" s="5" t="str">
        <f aca="false">IF(AD1787=AF1787,AA1787,IF(AA1787="Win","Loss",IF(AA1787="Loss","Win","Draw")))</f>
        <v>Win</v>
      </c>
      <c r="AI1787" s="5" t="s">
        <v>123</v>
      </c>
    </row>
    <row r="1788" customFormat="false" ht="15" hidden="false" customHeight="true" outlineLevel="0" collapsed="false">
      <c r="A1788" s="5" t="s">
        <v>4297</v>
      </c>
      <c r="B1788" s="5" t="n">
        <v>3</v>
      </c>
      <c r="C1788" s="5" t="s">
        <v>533</v>
      </c>
      <c r="D1788" s="5" t="s">
        <v>534</v>
      </c>
      <c r="E1788" s="5" t="s">
        <v>572</v>
      </c>
      <c r="F1788" s="5" t="s">
        <v>573</v>
      </c>
      <c r="G1788" s="5" t="s">
        <v>4301</v>
      </c>
      <c r="H1788" s="5" t="s">
        <v>216</v>
      </c>
      <c r="I1788" s="5" t="s">
        <v>168</v>
      </c>
      <c r="J1788" s="5" t="s">
        <v>180</v>
      </c>
      <c r="K1788" s="5" t="s">
        <v>83</v>
      </c>
      <c r="L1788" s="5" t="s">
        <v>91</v>
      </c>
      <c r="M1788" s="5" t="s">
        <v>143</v>
      </c>
      <c r="N1788" s="5" t="s">
        <v>87</v>
      </c>
      <c r="O1788" s="5" t="s">
        <v>89</v>
      </c>
      <c r="P1788" s="5" t="s">
        <v>94</v>
      </c>
      <c r="Q1788" s="5" t="s">
        <v>210</v>
      </c>
      <c r="R1788" s="5" t="s">
        <v>145</v>
      </c>
      <c r="S1788" s="5" t="s">
        <v>293</v>
      </c>
      <c r="T1788" s="5" t="s">
        <v>183</v>
      </c>
      <c r="U1788" s="5" t="s">
        <v>112</v>
      </c>
      <c r="V1788" s="5" t="s">
        <v>87</v>
      </c>
      <c r="W1788" s="5" t="s">
        <v>132</v>
      </c>
      <c r="X1788" s="5" t="s">
        <v>84</v>
      </c>
      <c r="Y1788" s="5" t="n">
        <v>1</v>
      </c>
      <c r="Z1788" s="5" t="n">
        <v>0</v>
      </c>
      <c r="AA1788" s="5" t="str">
        <f aca="false">IF(Y1788&gt;Z1788,"Win",IF(Y1788&lt;Z1788,"Loss","Draw"))</f>
        <v>Win</v>
      </c>
      <c r="AB1788" s="5" t="s">
        <v>98</v>
      </c>
      <c r="AC1788" s="5" t="s">
        <v>99</v>
      </c>
      <c r="AD1788" s="5" t="s">
        <v>4302</v>
      </c>
      <c r="AE1788" s="5" t="s">
        <v>4303</v>
      </c>
      <c r="AF1788" s="5" t="str">
        <f aca="false">IF(AD1788&lt;AE1788,AD1788,AE1788)</f>
        <v>Arrows, Balloon, Berserker, Earthquake, Furnace, Giant Snowball, Lumberjack, Mega Knight</v>
      </c>
      <c r="AG1788" s="5" t="str">
        <f aca="false">IF(AD1788&lt;AE1788,AE1788,AD1788)</f>
        <v>Barbarian Barrel, Berserker, Dark Prince, Fireball, Goblin Hut, Ice Spirit, Royal Hogs, Wizard</v>
      </c>
      <c r="AH1788" s="5" t="str">
        <f aca="false">IF(AD1788=AF1788,AA1788,IF(AA1788="Win","Loss",IF(AA1788="Loss","Win","Draw")))</f>
        <v>Loss</v>
      </c>
      <c r="AI1788" s="5" t="s">
        <v>123</v>
      </c>
    </row>
    <row r="1789" customFormat="false" ht="15" hidden="false" customHeight="true" outlineLevel="0" collapsed="false">
      <c r="A1789" s="5" t="s">
        <v>4304</v>
      </c>
      <c r="B1789" s="5" t="n">
        <v>1</v>
      </c>
      <c r="C1789" s="5" t="s">
        <v>533</v>
      </c>
      <c r="D1789" s="5" t="s">
        <v>534</v>
      </c>
      <c r="E1789" s="5" t="s">
        <v>2104</v>
      </c>
      <c r="F1789" s="5" t="s">
        <v>2105</v>
      </c>
      <c r="G1789" s="5" t="s">
        <v>4305</v>
      </c>
      <c r="H1789" s="5" t="s">
        <v>251</v>
      </c>
      <c r="I1789" s="5" t="s">
        <v>140</v>
      </c>
      <c r="J1789" s="5" t="s">
        <v>141</v>
      </c>
      <c r="K1789" s="5" t="s">
        <v>142</v>
      </c>
      <c r="L1789" s="5" t="s">
        <v>129</v>
      </c>
      <c r="M1789" s="5" t="s">
        <v>143</v>
      </c>
      <c r="N1789" s="5" t="s">
        <v>111</v>
      </c>
      <c r="O1789" s="5" t="s">
        <v>87</v>
      </c>
      <c r="P1789" s="5" t="s">
        <v>120</v>
      </c>
      <c r="Q1789" s="5" t="s">
        <v>140</v>
      </c>
      <c r="R1789" s="5" t="s">
        <v>141</v>
      </c>
      <c r="S1789" s="5" t="s">
        <v>142</v>
      </c>
      <c r="T1789" s="5" t="s">
        <v>109</v>
      </c>
      <c r="U1789" s="5" t="s">
        <v>111</v>
      </c>
      <c r="V1789" s="5" t="s">
        <v>143</v>
      </c>
      <c r="W1789" s="5" t="s">
        <v>120</v>
      </c>
      <c r="X1789" s="5" t="s">
        <v>129</v>
      </c>
      <c r="Y1789" s="5" t="n">
        <v>1</v>
      </c>
      <c r="Z1789" s="5" t="n">
        <v>2</v>
      </c>
      <c r="AA1789" s="5" t="str">
        <f aca="false">IF(Y1789&gt;Z1789,"Win",IF(Y1789&lt;Z1789,"Loss","Draw"))</f>
        <v>Loss</v>
      </c>
      <c r="AB1789" s="5" t="s">
        <v>98</v>
      </c>
      <c r="AC1789" s="5" t="s">
        <v>99</v>
      </c>
      <c r="AD1789" s="5" t="s">
        <v>1258</v>
      </c>
      <c r="AE1789" s="5" t="s">
        <v>2372</v>
      </c>
      <c r="AF1789" s="5" t="str">
        <f aca="false">IF(AD1789&lt;AE1789,AD1789,AE1789)</f>
        <v>Berserker, Fire Spirit, Goblin Barrel, Ice Spirit, Inferno Tower, Magic Archer, Royal Delivery, Wall Breakers</v>
      </c>
      <c r="AG1789" s="5" t="str">
        <f aca="false">IF(AD1789&lt;AE1789,AE1789,AD1789)</f>
        <v>Fire Spirit, Goblin Barrel, Ice Spirit, Inferno Tower, Magic Archer, Ronin, Royal Delivery, Wall Breakers</v>
      </c>
      <c r="AH1789" s="5" t="str">
        <f aca="false">IF(AD1789=AF1789,AA1789,IF(AA1789="Win","Loss",IF(AA1789="Loss","Win","Draw")))</f>
        <v>Loss</v>
      </c>
      <c r="AI1789" s="5" t="s">
        <v>123</v>
      </c>
    </row>
    <row r="1790" customFormat="false" ht="15" hidden="false" customHeight="true" outlineLevel="0" collapsed="false">
      <c r="A1790" s="5" t="s">
        <v>4304</v>
      </c>
      <c r="B1790" s="5" t="n">
        <v>2</v>
      </c>
      <c r="C1790" s="5" t="s">
        <v>533</v>
      </c>
      <c r="D1790" s="5" t="s">
        <v>534</v>
      </c>
      <c r="E1790" s="5" t="s">
        <v>2104</v>
      </c>
      <c r="F1790" s="5" t="s">
        <v>2105</v>
      </c>
      <c r="G1790" s="5" t="s">
        <v>4306</v>
      </c>
      <c r="H1790" s="5" t="s">
        <v>251</v>
      </c>
      <c r="I1790" s="5" t="s">
        <v>210</v>
      </c>
      <c r="J1790" s="5" t="s">
        <v>209</v>
      </c>
      <c r="K1790" s="5" t="s">
        <v>144</v>
      </c>
      <c r="L1790" s="5" t="s">
        <v>93</v>
      </c>
      <c r="M1790" s="5" t="s">
        <v>97</v>
      </c>
      <c r="N1790" s="5" t="s">
        <v>154</v>
      </c>
      <c r="O1790" s="5" t="s">
        <v>182</v>
      </c>
      <c r="P1790" s="5" t="s">
        <v>91</v>
      </c>
      <c r="Q1790" s="5" t="s">
        <v>1695</v>
      </c>
      <c r="R1790" s="5" t="s">
        <v>83</v>
      </c>
      <c r="S1790" s="5" t="s">
        <v>200</v>
      </c>
      <c r="T1790" s="5" t="s">
        <v>136</v>
      </c>
      <c r="U1790" s="5" t="s">
        <v>91</v>
      </c>
      <c r="V1790" s="5" t="s">
        <v>336</v>
      </c>
      <c r="W1790" s="5" t="s">
        <v>154</v>
      </c>
      <c r="X1790" s="5" t="s">
        <v>146</v>
      </c>
      <c r="Y1790" s="5" t="n">
        <v>0</v>
      </c>
      <c r="Z1790" s="5" t="n">
        <v>1</v>
      </c>
      <c r="AA1790" s="5" t="str">
        <f aca="false">IF(Y1790&gt;Z1790,"Win",IF(Y1790&lt;Z1790,"Loss","Draw"))</f>
        <v>Loss</v>
      </c>
      <c r="AB1790" s="5" t="s">
        <v>98</v>
      </c>
      <c r="AC1790" s="5" t="s">
        <v>99</v>
      </c>
      <c r="AD1790" s="5" t="s">
        <v>4307</v>
      </c>
      <c r="AE1790" s="5" t="s">
        <v>4308</v>
      </c>
      <c r="AF1790" s="5" t="str">
        <f aca="false">IF(AD1790&lt;AE1790,AD1790,AE1790)</f>
        <v>Barbarian Barrel, Dark Prince, Electro Dragon, Goblin Cage, Golem, Lightning, Skeleton Dragons, Tornado</v>
      </c>
      <c r="AG1790" s="5" t="str">
        <f aca="false">IF(AD1790&lt;AE1790,AE1790,AD1790)</f>
        <v>Barbarian Barrel, Electro Spirit, Hog Rider, Lightning, Mega Knight, Musketeer, Skeletons, Tesla</v>
      </c>
      <c r="AH1790" s="5" t="str">
        <f aca="false">IF(AD1790=AF1790,AA1790,IF(AA1790="Win","Loss",IF(AA1790="Loss","Win","Draw")))</f>
        <v>Win</v>
      </c>
      <c r="AI1790" s="5" t="s">
        <v>123</v>
      </c>
    </row>
    <row r="1791" customFormat="false" ht="15" hidden="false" customHeight="true" outlineLevel="0" collapsed="false">
      <c r="A1791" s="5" t="s">
        <v>4309</v>
      </c>
      <c r="B1791" s="5" t="n">
        <v>1</v>
      </c>
      <c r="C1791" s="5" t="s">
        <v>829</v>
      </c>
      <c r="D1791" s="5" t="s">
        <v>830</v>
      </c>
      <c r="E1791" s="5" t="s">
        <v>3342</v>
      </c>
      <c r="F1791" s="5" t="s">
        <v>3343</v>
      </c>
      <c r="G1791" s="5" t="s">
        <v>4310</v>
      </c>
      <c r="H1791" s="5" t="s">
        <v>372</v>
      </c>
      <c r="I1791" s="5" t="s">
        <v>375</v>
      </c>
      <c r="J1791" s="5" t="s">
        <v>181</v>
      </c>
      <c r="K1791" s="5" t="s">
        <v>90</v>
      </c>
      <c r="L1791" s="5" t="s">
        <v>146</v>
      </c>
      <c r="M1791" s="5" t="s">
        <v>95</v>
      </c>
      <c r="N1791" s="5" t="s">
        <v>91</v>
      </c>
      <c r="O1791" s="5" t="s">
        <v>94</v>
      </c>
      <c r="P1791" s="5" t="s">
        <v>93</v>
      </c>
      <c r="Q1791" s="5" t="s">
        <v>293</v>
      </c>
      <c r="R1791" s="5" t="s">
        <v>83</v>
      </c>
      <c r="S1791" s="5" t="s">
        <v>84</v>
      </c>
      <c r="T1791" s="5" t="s">
        <v>88</v>
      </c>
      <c r="U1791" s="5" t="s">
        <v>143</v>
      </c>
      <c r="V1791" s="5" t="s">
        <v>327</v>
      </c>
      <c r="W1791" s="5" t="s">
        <v>85</v>
      </c>
      <c r="X1791" s="5" t="s">
        <v>89</v>
      </c>
      <c r="Y1791" s="5" t="n">
        <v>0</v>
      </c>
      <c r="Z1791" s="5" t="n">
        <v>1</v>
      </c>
      <c r="AA1791" s="5" t="str">
        <f aca="false">IF(Y1791&gt;Z1791,"Win",IF(Y1791&lt;Z1791,"Loss","Draw"))</f>
        <v>Loss</v>
      </c>
      <c r="AB1791" s="5" t="s">
        <v>98</v>
      </c>
      <c r="AC1791" s="5" t="s">
        <v>99</v>
      </c>
      <c r="AD1791" s="5" t="s">
        <v>4311</v>
      </c>
      <c r="AE1791" s="5" t="s">
        <v>2781</v>
      </c>
      <c r="AF1791" s="5" t="str">
        <f aca="false">IF(AD1791&lt;AE1791,AD1791,AE1791)</f>
        <v>Barbarian Barrel, Electro Spirit, Executioner, Fireball, Fisherman, Monk, Royal Giant, Skeleton Dragons</v>
      </c>
      <c r="AG1791" s="5" t="str">
        <f aca="false">IF(AD1791&lt;AE1791,AE1791,AD1791)</f>
        <v>Dark Prince, Furnace, Giant Skeleton, Giant Snowball, Goblin Hut, Graveyard, Ice Spirit, Poison</v>
      </c>
      <c r="AH1791" s="5" t="str">
        <f aca="false">IF(AD1791=AF1791,AA1791,IF(AA1791="Win","Loss",IF(AA1791="Loss","Win","Draw")))</f>
        <v>Loss</v>
      </c>
      <c r="AI1791" s="5" t="s">
        <v>102</v>
      </c>
    </row>
    <row r="1792" customFormat="false" ht="15" hidden="false" customHeight="true" outlineLevel="0" collapsed="false">
      <c r="A1792" s="5" t="s">
        <v>4312</v>
      </c>
      <c r="B1792" s="5" t="n">
        <v>1</v>
      </c>
      <c r="C1792" s="5" t="s">
        <v>829</v>
      </c>
      <c r="D1792" s="5" t="s">
        <v>830</v>
      </c>
      <c r="E1792" s="5" t="s">
        <v>659</v>
      </c>
      <c r="F1792" s="5" t="s">
        <v>660</v>
      </c>
      <c r="G1792" s="5" t="s">
        <v>4313</v>
      </c>
      <c r="H1792" s="5" t="s">
        <v>81</v>
      </c>
      <c r="I1792" s="5" t="s">
        <v>168</v>
      </c>
      <c r="J1792" s="5" t="s">
        <v>83</v>
      </c>
      <c r="K1792" s="5" t="s">
        <v>144</v>
      </c>
      <c r="L1792" s="5" t="s">
        <v>97</v>
      </c>
      <c r="M1792" s="5" t="s">
        <v>91</v>
      </c>
      <c r="N1792" s="5" t="s">
        <v>154</v>
      </c>
      <c r="O1792" s="5" t="s">
        <v>93</v>
      </c>
      <c r="P1792" s="5" t="s">
        <v>146</v>
      </c>
      <c r="Q1792" s="5" t="s">
        <v>169</v>
      </c>
      <c r="R1792" s="5" t="s">
        <v>232</v>
      </c>
      <c r="S1792" s="5" t="s">
        <v>168</v>
      </c>
      <c r="T1792" s="5" t="s">
        <v>170</v>
      </c>
      <c r="U1792" s="5" t="s">
        <v>93</v>
      </c>
      <c r="V1792" s="5" t="s">
        <v>154</v>
      </c>
      <c r="W1792" s="5" t="s">
        <v>97</v>
      </c>
      <c r="X1792" s="5" t="s">
        <v>167</v>
      </c>
      <c r="Y1792" s="5" t="n">
        <v>0</v>
      </c>
      <c r="Z1792" s="5" t="n">
        <v>3</v>
      </c>
      <c r="AA1792" s="5" t="str">
        <f aca="false">IF(Y1792&gt;Z1792,"Win",IF(Y1792&lt;Z1792,"Loss","Draw"))</f>
        <v>Loss</v>
      </c>
      <c r="AB1792" s="5" t="s">
        <v>98</v>
      </c>
      <c r="AC1792" s="5" t="s">
        <v>99</v>
      </c>
      <c r="AD1792" s="5" t="s">
        <v>2761</v>
      </c>
      <c r="AE1792" s="5" t="s">
        <v>418</v>
      </c>
      <c r="AF1792" s="5" t="str">
        <f aca="false">IF(AD1792&lt;AE1792,AD1792,AE1792)</f>
        <v>Baby Dragon, Cannon, Electro Spirit, Lightning, Mighty Miner, Royal Hogs, Skeletons, The Log</v>
      </c>
      <c r="AG1792" s="5" t="str">
        <f aca="false">IF(AD1792&lt;AE1792,AE1792,AD1792)</f>
        <v>Barbarian Barrel, Dark Prince, Electro Spirit, Lightning, Royal Hogs, Skeleton Dragons, Skeletons, Tesla</v>
      </c>
      <c r="AH1792" s="5" t="str">
        <f aca="false">IF(AD1792=AF1792,AA1792,IF(AA1792="Win","Loss",IF(AA1792="Loss","Win","Draw")))</f>
        <v>Win</v>
      </c>
      <c r="AI1792" s="5" t="s">
        <v>102</v>
      </c>
    </row>
    <row r="1793" customFormat="false" ht="15" hidden="false" customHeight="true" outlineLevel="0" collapsed="false">
      <c r="A1793" s="5" t="s">
        <v>4312</v>
      </c>
      <c r="B1793" s="5" t="n">
        <v>2</v>
      </c>
      <c r="C1793" s="5" t="s">
        <v>829</v>
      </c>
      <c r="D1793" s="5" t="s">
        <v>830</v>
      </c>
      <c r="E1793" s="5" t="s">
        <v>659</v>
      </c>
      <c r="F1793" s="5" t="s">
        <v>660</v>
      </c>
      <c r="G1793" s="5" t="s">
        <v>4314</v>
      </c>
      <c r="H1793" s="5" t="s">
        <v>81</v>
      </c>
      <c r="I1793" s="5" t="s">
        <v>168</v>
      </c>
      <c r="J1793" s="5" t="s">
        <v>83</v>
      </c>
      <c r="K1793" s="5" t="s">
        <v>144</v>
      </c>
      <c r="L1793" s="5" t="s">
        <v>97</v>
      </c>
      <c r="M1793" s="5" t="s">
        <v>91</v>
      </c>
      <c r="N1793" s="5" t="s">
        <v>154</v>
      </c>
      <c r="O1793" s="5" t="s">
        <v>93</v>
      </c>
      <c r="P1793" s="5" t="s">
        <v>146</v>
      </c>
      <c r="Q1793" s="5" t="s">
        <v>169</v>
      </c>
      <c r="R1793" s="5" t="s">
        <v>232</v>
      </c>
      <c r="S1793" s="5" t="s">
        <v>168</v>
      </c>
      <c r="T1793" s="5" t="s">
        <v>170</v>
      </c>
      <c r="U1793" s="5" t="s">
        <v>93</v>
      </c>
      <c r="V1793" s="5" t="s">
        <v>154</v>
      </c>
      <c r="W1793" s="5" t="s">
        <v>97</v>
      </c>
      <c r="X1793" s="5" t="s">
        <v>167</v>
      </c>
      <c r="Y1793" s="5" t="n">
        <v>0</v>
      </c>
      <c r="Z1793" s="5" t="n">
        <v>1</v>
      </c>
      <c r="AA1793" s="5" t="str">
        <f aca="false">IF(Y1793&gt;Z1793,"Win",IF(Y1793&lt;Z1793,"Loss","Draw"))</f>
        <v>Loss</v>
      </c>
      <c r="AB1793" s="5" t="s">
        <v>98</v>
      </c>
      <c r="AC1793" s="5" t="s">
        <v>98</v>
      </c>
      <c r="AD1793" s="5" t="s">
        <v>2761</v>
      </c>
      <c r="AE1793" s="5" t="s">
        <v>418</v>
      </c>
      <c r="AF1793" s="5" t="str">
        <f aca="false">IF(AD1793&lt;AE1793,AD1793,AE1793)</f>
        <v>Baby Dragon, Cannon, Electro Spirit, Lightning, Mighty Miner, Royal Hogs, Skeletons, The Log</v>
      </c>
      <c r="AG1793" s="5" t="str">
        <f aca="false">IF(AD1793&lt;AE1793,AE1793,AD1793)</f>
        <v>Barbarian Barrel, Dark Prince, Electro Spirit, Lightning, Royal Hogs, Skeleton Dragons, Skeletons, Tesla</v>
      </c>
      <c r="AH1793" s="5" t="str">
        <f aca="false">IF(AD1793=AF1793,AA1793,IF(AA1793="Win","Loss",IF(AA1793="Loss","Win","Draw")))</f>
        <v>Win</v>
      </c>
      <c r="AI1793" s="5" t="s">
        <v>102</v>
      </c>
    </row>
    <row r="1794" customFormat="false" ht="15" hidden="false" customHeight="true" outlineLevel="0" collapsed="false">
      <c r="A1794" s="5" t="s">
        <v>4315</v>
      </c>
      <c r="B1794" s="5" t="n">
        <v>1</v>
      </c>
      <c r="C1794" s="5" t="s">
        <v>829</v>
      </c>
      <c r="D1794" s="5" t="s">
        <v>830</v>
      </c>
      <c r="E1794" s="5" t="s">
        <v>1260</v>
      </c>
      <c r="F1794" s="5" t="s">
        <v>1261</v>
      </c>
      <c r="G1794" s="5" t="s">
        <v>4316</v>
      </c>
      <c r="H1794" s="5" t="s">
        <v>81</v>
      </c>
      <c r="I1794" s="5" t="s">
        <v>168</v>
      </c>
      <c r="J1794" s="5" t="s">
        <v>83</v>
      </c>
      <c r="K1794" s="5" t="s">
        <v>144</v>
      </c>
      <c r="L1794" s="5" t="s">
        <v>97</v>
      </c>
      <c r="M1794" s="5" t="s">
        <v>91</v>
      </c>
      <c r="N1794" s="5" t="s">
        <v>154</v>
      </c>
      <c r="O1794" s="5" t="s">
        <v>93</v>
      </c>
      <c r="P1794" s="5" t="s">
        <v>146</v>
      </c>
      <c r="Q1794" s="5" t="s">
        <v>168</v>
      </c>
      <c r="R1794" s="5" t="s">
        <v>83</v>
      </c>
      <c r="S1794" s="5" t="s">
        <v>169</v>
      </c>
      <c r="T1794" s="5" t="s">
        <v>144</v>
      </c>
      <c r="U1794" s="5" t="s">
        <v>97</v>
      </c>
      <c r="V1794" s="5" t="s">
        <v>143</v>
      </c>
      <c r="W1794" s="5" t="s">
        <v>154</v>
      </c>
      <c r="X1794" s="5" t="s">
        <v>167</v>
      </c>
      <c r="Y1794" s="5" t="n">
        <v>0</v>
      </c>
      <c r="Z1794" s="5" t="n">
        <v>1</v>
      </c>
      <c r="AA1794" s="5" t="str">
        <f aca="false">IF(Y1794&gt;Z1794,"Win",IF(Y1794&lt;Z1794,"Loss","Draw"))</f>
        <v>Loss</v>
      </c>
      <c r="AB1794" s="5" t="s">
        <v>98</v>
      </c>
      <c r="AC1794" s="5" t="s">
        <v>99</v>
      </c>
      <c r="AD1794" s="5" t="s">
        <v>2761</v>
      </c>
      <c r="AE1794" s="5" t="s">
        <v>4317</v>
      </c>
      <c r="AF1794" s="5" t="str">
        <f aca="false">IF(AD1794&lt;AE1794,AD1794,AE1794)</f>
        <v>Baby Dragon, Dark Prince, Ice Spirit, Lightning, Royal Hogs, Skeletons, Tesla, The Log</v>
      </c>
      <c r="AG1794" s="5" t="str">
        <f aca="false">IF(AD1794&lt;AE1794,AE1794,AD1794)</f>
        <v>Barbarian Barrel, Dark Prince, Electro Spirit, Lightning, Royal Hogs, Skeleton Dragons, Skeletons, Tesla</v>
      </c>
      <c r="AH1794" s="5" t="str">
        <f aca="false">IF(AD1794=AF1794,AA1794,IF(AA1794="Win","Loss",IF(AA1794="Loss","Win","Draw")))</f>
        <v>Win</v>
      </c>
      <c r="AI1794" s="5" t="s">
        <v>102</v>
      </c>
    </row>
    <row r="1795" customFormat="false" ht="15" hidden="false" customHeight="true" outlineLevel="0" collapsed="false">
      <c r="A1795" s="5" t="s">
        <v>4315</v>
      </c>
      <c r="B1795" s="5" t="n">
        <v>2</v>
      </c>
      <c r="C1795" s="5" t="s">
        <v>829</v>
      </c>
      <c r="D1795" s="5" t="s">
        <v>830</v>
      </c>
      <c r="E1795" s="5" t="s">
        <v>1260</v>
      </c>
      <c r="F1795" s="5" t="s">
        <v>1261</v>
      </c>
      <c r="G1795" s="5" t="s">
        <v>4318</v>
      </c>
      <c r="H1795" s="5" t="s">
        <v>81</v>
      </c>
      <c r="I1795" s="5" t="s">
        <v>142</v>
      </c>
      <c r="J1795" s="5" t="s">
        <v>108</v>
      </c>
      <c r="K1795" s="5" t="s">
        <v>170</v>
      </c>
      <c r="L1795" s="5" t="s">
        <v>87</v>
      </c>
      <c r="M1795" s="5" t="s">
        <v>143</v>
      </c>
      <c r="N1795" s="5" t="s">
        <v>111</v>
      </c>
      <c r="O1795" s="5" t="s">
        <v>109</v>
      </c>
      <c r="P1795" s="5" t="s">
        <v>84</v>
      </c>
      <c r="Q1795" s="5" t="s">
        <v>114</v>
      </c>
      <c r="R1795" s="5" t="s">
        <v>115</v>
      </c>
      <c r="S1795" s="5" t="s">
        <v>116</v>
      </c>
      <c r="T1795" s="5" t="s">
        <v>109</v>
      </c>
      <c r="U1795" s="5" t="s">
        <v>118</v>
      </c>
      <c r="V1795" s="5" t="s">
        <v>117</v>
      </c>
      <c r="W1795" s="5" t="s">
        <v>94</v>
      </c>
      <c r="X1795" s="5" t="s">
        <v>91</v>
      </c>
      <c r="Y1795" s="5" t="n">
        <v>0</v>
      </c>
      <c r="Z1795" s="5" t="n">
        <v>1</v>
      </c>
      <c r="AA1795" s="5" t="str">
        <f aca="false">IF(Y1795&gt;Z1795,"Win",IF(Y1795&lt;Z1795,"Loss","Draw"))</f>
        <v>Loss</v>
      </c>
      <c r="AB1795" s="5" t="s">
        <v>98</v>
      </c>
      <c r="AC1795" s="5" t="s">
        <v>99</v>
      </c>
      <c r="AD1795" s="5" t="s">
        <v>4319</v>
      </c>
      <c r="AE1795" s="5" t="s">
        <v>623</v>
      </c>
      <c r="AF1795" s="5" t="str">
        <f aca="false">IF(AD1795&lt;AE1795,AD1795,AE1795)</f>
        <v>Archer Queen, Berserker, Cannon, Fire Spirit, Giant Snowball, Goblin Barrel, Ice Spirit, Ronin</v>
      </c>
      <c r="AG1795" s="5" t="str">
        <f aca="false">IF(AD1795&lt;AE1795,AE1795,AD1795)</f>
        <v>Barbarian Barrel, Fireball, Goblins, Minions, Mortar, Rascals, Ronin, Skeleton Barrel</v>
      </c>
      <c r="AH1795" s="5" t="str">
        <f aca="false">IF(AD1795=AF1795,AA1795,IF(AA1795="Win","Loss",IF(AA1795="Loss","Win","Draw")))</f>
        <v>Loss</v>
      </c>
      <c r="AI1795" s="5" t="s">
        <v>102</v>
      </c>
    </row>
    <row r="1796" customFormat="false" ht="15" hidden="false" customHeight="true" outlineLevel="0" collapsed="false">
      <c r="A1796" s="5" t="s">
        <v>4315</v>
      </c>
      <c r="B1796" s="5" t="n">
        <v>3</v>
      </c>
      <c r="C1796" s="5" t="s">
        <v>829</v>
      </c>
      <c r="D1796" s="5" t="s">
        <v>830</v>
      </c>
      <c r="E1796" s="5" t="s">
        <v>1260</v>
      </c>
      <c r="F1796" s="5" t="s">
        <v>1261</v>
      </c>
      <c r="G1796" s="5" t="s">
        <v>4320</v>
      </c>
      <c r="H1796" s="5" t="s">
        <v>372</v>
      </c>
      <c r="I1796" s="5" t="s">
        <v>114</v>
      </c>
      <c r="J1796" s="5" t="s">
        <v>115</v>
      </c>
      <c r="K1796" s="5" t="s">
        <v>116</v>
      </c>
      <c r="L1796" s="5" t="s">
        <v>119</v>
      </c>
      <c r="M1796" s="5" t="s">
        <v>118</v>
      </c>
      <c r="N1796" s="5" t="s">
        <v>117</v>
      </c>
      <c r="O1796" s="5" t="s">
        <v>94</v>
      </c>
      <c r="P1796" s="5" t="s">
        <v>167</v>
      </c>
      <c r="Q1796" s="5" t="s">
        <v>180</v>
      </c>
      <c r="R1796" s="5" t="s">
        <v>145</v>
      </c>
      <c r="S1796" s="5" t="s">
        <v>181</v>
      </c>
      <c r="T1796" s="5" t="s">
        <v>226</v>
      </c>
      <c r="U1796" s="5" t="s">
        <v>110</v>
      </c>
      <c r="V1796" s="5" t="s">
        <v>113</v>
      </c>
      <c r="W1796" s="5" t="s">
        <v>112</v>
      </c>
      <c r="X1796" s="5" t="s">
        <v>135</v>
      </c>
      <c r="Y1796" s="5" t="n">
        <v>1</v>
      </c>
      <c r="Z1796" s="5" t="n">
        <v>0</v>
      </c>
      <c r="AA1796" s="5" t="str">
        <f aca="false">IF(Y1796&gt;Z1796,"Win",IF(Y1796&lt;Z1796,"Loss","Draw"))</f>
        <v>Win</v>
      </c>
      <c r="AB1796" s="5" t="s">
        <v>98</v>
      </c>
      <c r="AC1796" s="5" t="s">
        <v>99</v>
      </c>
      <c r="AD1796" s="5" t="s">
        <v>264</v>
      </c>
      <c r="AE1796" s="5" t="s">
        <v>4321</v>
      </c>
      <c r="AF1796" s="5" t="str">
        <f aca="false">IF(AD1796&lt;AE1796,AD1796,AE1796)</f>
        <v>Arrows, Balloon, Bomb Tower, Guards, Miner, Monk, Wizard, Zap</v>
      </c>
      <c r="AG1796" s="5" t="str">
        <f aca="false">IF(AD1796&lt;AE1796,AE1796,AD1796)</f>
        <v>Cannon Cart, Fireball, Goblins, Minions, Mortar, Rascals, Skeleton Barrel, The Log</v>
      </c>
      <c r="AH1796" s="5" t="str">
        <f aca="false">IF(AD1796=AF1796,AA1796,IF(AA1796="Win","Loss",IF(AA1796="Loss","Win","Draw")))</f>
        <v>Loss</v>
      </c>
      <c r="AI1796" s="5" t="s">
        <v>102</v>
      </c>
    </row>
    <row r="1797" customFormat="false" ht="15" hidden="false" customHeight="true" outlineLevel="0" collapsed="false">
      <c r="A1797" s="5" t="s">
        <v>4322</v>
      </c>
      <c r="B1797" s="5" t="n">
        <v>1</v>
      </c>
      <c r="C1797" s="5" t="s">
        <v>829</v>
      </c>
      <c r="D1797" s="5" t="s">
        <v>830</v>
      </c>
      <c r="E1797" s="5" t="s">
        <v>2017</v>
      </c>
      <c r="F1797" s="5" t="s">
        <v>2018</v>
      </c>
      <c r="G1797" s="5" t="s">
        <v>2019</v>
      </c>
      <c r="H1797" s="5" t="s">
        <v>81</v>
      </c>
      <c r="I1797" s="5" t="s">
        <v>90</v>
      </c>
      <c r="J1797" s="5" t="s">
        <v>181</v>
      </c>
      <c r="K1797" s="5" t="s">
        <v>180</v>
      </c>
      <c r="L1797" s="5" t="s">
        <v>97</v>
      </c>
      <c r="M1797" s="5" t="s">
        <v>95</v>
      </c>
      <c r="N1797" s="5" t="s">
        <v>91</v>
      </c>
      <c r="O1797" s="5" t="s">
        <v>94</v>
      </c>
      <c r="P1797" s="5" t="s">
        <v>93</v>
      </c>
      <c r="Q1797" s="5" t="s">
        <v>200</v>
      </c>
      <c r="R1797" s="5" t="s">
        <v>213</v>
      </c>
      <c r="S1797" s="5" t="s">
        <v>169</v>
      </c>
      <c r="T1797" s="5" t="s">
        <v>191</v>
      </c>
      <c r="U1797" s="5" t="s">
        <v>596</v>
      </c>
      <c r="V1797" s="5" t="s">
        <v>154</v>
      </c>
      <c r="W1797" s="5" t="s">
        <v>336</v>
      </c>
      <c r="X1797" s="5" t="s">
        <v>91</v>
      </c>
      <c r="Y1797" s="5" t="n">
        <v>0</v>
      </c>
      <c r="Z1797" s="5" t="n">
        <v>1</v>
      </c>
      <c r="AA1797" s="5" t="str">
        <f aca="false">IF(Y1797&gt;Z1797,"Win",IF(Y1797&lt;Z1797,"Loss","Draw"))</f>
        <v>Loss</v>
      </c>
      <c r="AB1797" s="5" t="s">
        <v>98</v>
      </c>
      <c r="AC1797" s="5" t="s">
        <v>99</v>
      </c>
      <c r="AD1797" s="5" t="s">
        <v>2020</v>
      </c>
      <c r="AE1797" s="5" t="s">
        <v>762</v>
      </c>
      <c r="AF1797" s="5" t="str">
        <f aca="false">IF(AD1797&lt;AE1797,AD1797,AE1797)</f>
        <v>Baby Dragon, Barbarian Barrel, Bowler, Electro Giant, Goblin Cage, Ice Wizard, Lightning, Tornado</v>
      </c>
      <c r="AG1797" s="5" t="str">
        <f aca="false">IF(AD1797&lt;AE1797,AE1797,AD1797)</f>
        <v>Barbarian Barrel, Electro Spirit, Fireball, Fisherman, Monk, Royal Giant, Skeletons, Wizard</v>
      </c>
      <c r="AH1797" s="5" t="str">
        <f aca="false">IF(AD1797=AF1797,AA1797,IF(AA1797="Win","Loss",IF(AA1797="Loss","Win","Draw")))</f>
        <v>Win</v>
      </c>
      <c r="AI1797" s="5" t="s">
        <v>102</v>
      </c>
    </row>
    <row r="1798" customFormat="false" ht="15" hidden="false" customHeight="true" outlineLevel="0" collapsed="false">
      <c r="A1798" s="5" t="s">
        <v>4322</v>
      </c>
      <c r="B1798" s="5" t="n">
        <v>2</v>
      </c>
      <c r="C1798" s="5" t="s">
        <v>829</v>
      </c>
      <c r="D1798" s="5" t="s">
        <v>830</v>
      </c>
      <c r="E1798" s="5" t="s">
        <v>2017</v>
      </c>
      <c r="F1798" s="5" t="s">
        <v>2018</v>
      </c>
      <c r="G1798" s="5" t="s">
        <v>2021</v>
      </c>
      <c r="H1798" s="5" t="s">
        <v>81</v>
      </c>
      <c r="I1798" s="5" t="s">
        <v>84</v>
      </c>
      <c r="J1798" s="5" t="s">
        <v>115</v>
      </c>
      <c r="K1798" s="5" t="s">
        <v>144</v>
      </c>
      <c r="L1798" s="5" t="s">
        <v>107</v>
      </c>
      <c r="M1798" s="5" t="s">
        <v>130</v>
      </c>
      <c r="N1798" s="5" t="s">
        <v>88</v>
      </c>
      <c r="O1798" s="5" t="s">
        <v>109</v>
      </c>
      <c r="P1798" s="5" t="s">
        <v>111</v>
      </c>
      <c r="Q1798" s="5" t="s">
        <v>210</v>
      </c>
      <c r="R1798" s="5" t="s">
        <v>199</v>
      </c>
      <c r="S1798" s="5" t="s">
        <v>239</v>
      </c>
      <c r="T1798" s="5" t="s">
        <v>202</v>
      </c>
      <c r="U1798" s="5" t="s">
        <v>109</v>
      </c>
      <c r="V1798" s="5" t="s">
        <v>112</v>
      </c>
      <c r="W1798" s="5" t="s">
        <v>227</v>
      </c>
      <c r="X1798" s="5" t="s">
        <v>240</v>
      </c>
      <c r="Y1798" s="5" t="n">
        <v>0</v>
      </c>
      <c r="Z1798" s="5" t="n">
        <v>3</v>
      </c>
      <c r="AA1798" s="5" t="str">
        <f aca="false">IF(Y1798&gt;Z1798,"Win",IF(Y1798&lt;Z1798,"Loss","Draw"))</f>
        <v>Loss</v>
      </c>
      <c r="AB1798" s="5" t="s">
        <v>98</v>
      </c>
      <c r="AC1798" s="5" t="s">
        <v>99</v>
      </c>
      <c r="AD1798" s="5" t="s">
        <v>315</v>
      </c>
      <c r="AE1798" s="5" t="s">
        <v>242</v>
      </c>
      <c r="AF1798" s="5" t="str">
        <f aca="false">IF(AD1798&lt;AE1798,AD1798,AE1798)</f>
        <v>Arrows, Bandit, Battle Ram, Golden Knight, Mega Knight, Mother Witch, Ronin, Zappies</v>
      </c>
      <c r="AG1798" s="5" t="str">
        <f aca="false">IF(AD1798&lt;AE1798,AE1798,AD1798)</f>
        <v>Bomber, Fire Spirit, Giant Snowball, Goblin Drill, Goblins, Poison, Ronin, Tesla</v>
      </c>
      <c r="AH1798" s="5" t="str">
        <f aca="false">IF(AD1798=AF1798,AA1798,IF(AA1798="Win","Loss",IF(AA1798="Loss","Win","Draw")))</f>
        <v>Win</v>
      </c>
      <c r="AI1798" s="5" t="s">
        <v>102</v>
      </c>
    </row>
    <row r="1799" customFormat="false" ht="15" hidden="false" customHeight="true" outlineLevel="0" collapsed="false">
      <c r="A1799" s="5" t="s">
        <v>4322</v>
      </c>
      <c r="B1799" s="5" t="n">
        <v>3</v>
      </c>
      <c r="C1799" s="5" t="s">
        <v>829</v>
      </c>
      <c r="D1799" s="5" t="s">
        <v>830</v>
      </c>
      <c r="E1799" s="5" t="s">
        <v>2017</v>
      </c>
      <c r="F1799" s="5" t="s">
        <v>2018</v>
      </c>
      <c r="G1799" s="5" t="s">
        <v>2022</v>
      </c>
      <c r="H1799" s="5" t="s">
        <v>372</v>
      </c>
      <c r="I1799" s="5" t="s">
        <v>82</v>
      </c>
      <c r="J1799" s="5" t="s">
        <v>153</v>
      </c>
      <c r="K1799" s="5" t="s">
        <v>145</v>
      </c>
      <c r="L1799" s="5" t="s">
        <v>226</v>
      </c>
      <c r="M1799" s="5" t="s">
        <v>113</v>
      </c>
      <c r="N1799" s="5" t="s">
        <v>143</v>
      </c>
      <c r="O1799" s="5" t="s">
        <v>336</v>
      </c>
      <c r="P1799" s="5" t="s">
        <v>110</v>
      </c>
      <c r="Q1799" s="5" t="s">
        <v>84</v>
      </c>
      <c r="R1799" s="5" t="s">
        <v>115</v>
      </c>
      <c r="S1799" s="5" t="s">
        <v>293</v>
      </c>
      <c r="T1799" s="5" t="s">
        <v>89</v>
      </c>
      <c r="U1799" s="5" t="s">
        <v>88</v>
      </c>
      <c r="V1799" s="5" t="s">
        <v>85</v>
      </c>
      <c r="W1799" s="5" t="s">
        <v>327</v>
      </c>
      <c r="X1799" s="5" t="s">
        <v>86</v>
      </c>
      <c r="Y1799" s="5" t="n">
        <v>0</v>
      </c>
      <c r="Z1799" s="5" t="n">
        <v>3</v>
      </c>
      <c r="AA1799" s="5" t="str">
        <f aca="false">IF(Y1799&gt;Z1799,"Win",IF(Y1799&lt;Z1799,"Loss","Draw"))</f>
        <v>Loss</v>
      </c>
      <c r="AB1799" s="5" t="s">
        <v>98</v>
      </c>
      <c r="AC1799" s="5" t="s">
        <v>99</v>
      </c>
      <c r="AD1799" s="5" t="s">
        <v>2024</v>
      </c>
      <c r="AE1799" s="5" t="s">
        <v>2023</v>
      </c>
      <c r="AF1799" s="5" t="str">
        <f aca="false">IF(AD1799&lt;AE1799,AD1799,AE1799)</f>
        <v>Archers, Balloon, Bomb Tower, Goblinstein, Guards, Ice Spirit, Miner, Tornado</v>
      </c>
      <c r="AG1799" s="5" t="str">
        <f aca="false">IF(AD1799&lt;AE1799,AE1799,AD1799)</f>
        <v>Furnace, Giant Skeleton, Giant Snowball, Goblin Demolisher, Goblin Hut, Goblins, Graveyard, Poison</v>
      </c>
      <c r="AH1799" s="5" t="str">
        <f aca="false">IF(AD1799=AF1799,AA1799,IF(AA1799="Win","Loss",IF(AA1799="Loss","Win","Draw")))</f>
        <v>Loss</v>
      </c>
      <c r="AI1799" s="5" t="s">
        <v>102</v>
      </c>
    </row>
    <row r="1800" customFormat="false" ht="16.5" hidden="false" customHeight="true" outlineLevel="0" collapsed="false">
      <c r="A1800" s="5" t="s">
        <v>4323</v>
      </c>
      <c r="B1800" s="5" t="n">
        <v>1</v>
      </c>
      <c r="C1800" s="5" t="s">
        <v>829</v>
      </c>
      <c r="D1800" s="5" t="s">
        <v>830</v>
      </c>
      <c r="E1800" s="5" t="s">
        <v>2547</v>
      </c>
      <c r="F1800" s="5" t="s">
        <v>2548</v>
      </c>
      <c r="G1800" s="5" t="s">
        <v>4324</v>
      </c>
      <c r="H1800" s="5" t="s">
        <v>1394</v>
      </c>
      <c r="I1800" s="5" t="s">
        <v>140</v>
      </c>
      <c r="J1800" s="5" t="s">
        <v>141</v>
      </c>
      <c r="K1800" s="5" t="s">
        <v>153</v>
      </c>
      <c r="L1800" s="5" t="s">
        <v>97</v>
      </c>
      <c r="M1800" s="5" t="s">
        <v>113</v>
      </c>
      <c r="N1800" s="5" t="s">
        <v>336</v>
      </c>
      <c r="O1800" s="5" t="s">
        <v>91</v>
      </c>
      <c r="P1800" s="5" t="s">
        <v>226</v>
      </c>
      <c r="Q1800" s="5" t="s">
        <v>84</v>
      </c>
      <c r="R1800" s="5" t="s">
        <v>128</v>
      </c>
      <c r="S1800" s="5" t="s">
        <v>170</v>
      </c>
      <c r="T1800" s="5" t="s">
        <v>107</v>
      </c>
      <c r="U1800" s="5" t="s">
        <v>334</v>
      </c>
      <c r="V1800" s="5" t="s">
        <v>130</v>
      </c>
      <c r="W1800" s="5" t="s">
        <v>111</v>
      </c>
      <c r="X1800" s="5" t="s">
        <v>97</v>
      </c>
      <c r="Y1800" s="5" t="n">
        <v>1</v>
      </c>
      <c r="Z1800" s="5" t="n">
        <v>0</v>
      </c>
      <c r="AA1800" s="5" t="str">
        <f aca="false">IF(Y1800&gt;Z1800,"Win",IF(Y1800&lt;Z1800,"Loss","Draw"))</f>
        <v>Win</v>
      </c>
      <c r="AB1800" s="5" t="s">
        <v>98</v>
      </c>
      <c r="AC1800" s="5" t="s">
        <v>99</v>
      </c>
      <c r="AD1800" s="5" t="s">
        <v>477</v>
      </c>
      <c r="AE1800" s="5" t="s">
        <v>597</v>
      </c>
      <c r="AF1800" s="5" t="str">
        <f aca="false">IF(AD1800&lt;AE1800,AD1800,AE1800)</f>
        <v>Barbarian Barrel, Bomb Tower, Goblinstein, Magic Archer, Miner, Skeletons, Tornado, Wall Breakers</v>
      </c>
      <c r="AG1800" s="5" t="str">
        <f aca="false">IF(AD1800&lt;AE1800,AE1800,AD1800)</f>
        <v>Bomber, Cannon, Fire Spirit, Giant Snowball, Goblin Drill, Knight, Rocket, Skeletons</v>
      </c>
      <c r="AH1800" s="5" t="str">
        <f aca="false">IF(AD1800=AF1800,AA1800,IF(AA1800="Win","Loss",IF(AA1800="Loss","Win","Draw")))</f>
        <v>Win</v>
      </c>
      <c r="AI1800" s="5" t="s">
        <v>102</v>
      </c>
    </row>
    <row r="1801" customFormat="false" ht="16.5" hidden="false" customHeight="true" outlineLevel="0" collapsed="false">
      <c r="A1801" s="5" t="s">
        <v>4323</v>
      </c>
      <c r="B1801" s="5" t="n">
        <v>2</v>
      </c>
      <c r="C1801" s="5" t="s">
        <v>829</v>
      </c>
      <c r="D1801" s="5" t="s">
        <v>830</v>
      </c>
      <c r="E1801" s="5" t="s">
        <v>2547</v>
      </c>
      <c r="F1801" s="5" t="s">
        <v>2548</v>
      </c>
      <c r="G1801" s="5" t="s">
        <v>4325</v>
      </c>
      <c r="H1801" s="5" t="s">
        <v>1394</v>
      </c>
      <c r="I1801" s="5" t="s">
        <v>84</v>
      </c>
      <c r="J1801" s="5" t="s">
        <v>115</v>
      </c>
      <c r="K1801" s="5" t="s">
        <v>144</v>
      </c>
      <c r="L1801" s="5" t="s">
        <v>130</v>
      </c>
      <c r="M1801" s="5" t="s">
        <v>107</v>
      </c>
      <c r="N1801" s="5" t="s">
        <v>88</v>
      </c>
      <c r="O1801" s="5" t="s">
        <v>109</v>
      </c>
      <c r="P1801" s="5" t="s">
        <v>111</v>
      </c>
      <c r="Q1801" s="5" t="s">
        <v>114</v>
      </c>
      <c r="R1801" s="5" t="s">
        <v>115</v>
      </c>
      <c r="S1801" s="5" t="s">
        <v>116</v>
      </c>
      <c r="T1801" s="5" t="s">
        <v>109</v>
      </c>
      <c r="U1801" s="5" t="s">
        <v>94</v>
      </c>
      <c r="V1801" s="5" t="s">
        <v>117</v>
      </c>
      <c r="W1801" s="5" t="s">
        <v>118</v>
      </c>
      <c r="X1801" s="5" t="s">
        <v>93</v>
      </c>
      <c r="Y1801" s="5" t="n">
        <v>0</v>
      </c>
      <c r="Z1801" s="5" t="n">
        <v>1</v>
      </c>
      <c r="AA1801" s="5" t="str">
        <f aca="false">IF(Y1801&gt;Z1801,"Win",IF(Y1801&lt;Z1801,"Loss","Draw"))</f>
        <v>Loss</v>
      </c>
      <c r="AB1801" s="5" t="s">
        <v>98</v>
      </c>
      <c r="AC1801" s="5" t="s">
        <v>99</v>
      </c>
      <c r="AD1801" s="5" t="s">
        <v>315</v>
      </c>
      <c r="AE1801" s="5" t="s">
        <v>1114</v>
      </c>
      <c r="AF1801" s="5" t="str">
        <f aca="false">IF(AD1801&lt;AE1801,AD1801,AE1801)</f>
        <v>Bomber, Fire Spirit, Giant Snowball, Goblin Drill, Goblins, Poison, Ronin, Tesla</v>
      </c>
      <c r="AG1801" s="5" t="str">
        <f aca="false">IF(AD1801&lt;AE1801,AE1801,AD1801)</f>
        <v>Electro Spirit, Fireball, Goblins, Minions, Mortar, Rascals, Ronin, Skeleton Barrel</v>
      </c>
      <c r="AH1801" s="5" t="str">
        <f aca="false">IF(AD1801=AF1801,AA1801,IF(AA1801="Win","Loss",IF(AA1801="Loss","Win","Draw")))</f>
        <v>Loss</v>
      </c>
      <c r="AI1801" s="5" t="s">
        <v>102</v>
      </c>
    </row>
    <row r="1802" customFormat="false" ht="16.5" hidden="false" customHeight="true" outlineLevel="0" collapsed="false">
      <c r="A1802" s="5" t="s">
        <v>4323</v>
      </c>
      <c r="B1802" s="5" t="n">
        <v>3</v>
      </c>
      <c r="C1802" s="5" t="s">
        <v>829</v>
      </c>
      <c r="D1802" s="5" t="s">
        <v>830</v>
      </c>
      <c r="E1802" s="5" t="s">
        <v>2547</v>
      </c>
      <c r="F1802" s="5" t="s">
        <v>2548</v>
      </c>
      <c r="G1802" s="5" t="s">
        <v>4326</v>
      </c>
      <c r="H1802" s="5" t="s">
        <v>1394</v>
      </c>
      <c r="I1802" s="5" t="s">
        <v>210</v>
      </c>
      <c r="J1802" s="5" t="s">
        <v>199</v>
      </c>
      <c r="K1802" s="5" t="s">
        <v>92</v>
      </c>
      <c r="L1802" s="5" t="s">
        <v>227</v>
      </c>
      <c r="M1802" s="5" t="s">
        <v>202</v>
      </c>
      <c r="N1802" s="5" t="s">
        <v>112</v>
      </c>
      <c r="O1802" s="5" t="s">
        <v>182</v>
      </c>
      <c r="P1802" s="5" t="s">
        <v>95</v>
      </c>
      <c r="Q1802" s="5" t="s">
        <v>168</v>
      </c>
      <c r="R1802" s="5" t="s">
        <v>213</v>
      </c>
      <c r="S1802" s="5" t="s">
        <v>82</v>
      </c>
      <c r="T1802" s="5" t="s">
        <v>87</v>
      </c>
      <c r="U1802" s="5" t="s">
        <v>154</v>
      </c>
      <c r="V1802" s="5" t="s">
        <v>89</v>
      </c>
      <c r="W1802" s="5" t="s">
        <v>143</v>
      </c>
      <c r="X1802" s="5" t="s">
        <v>167</v>
      </c>
      <c r="Y1802" s="5" t="n">
        <v>1</v>
      </c>
      <c r="Z1802" s="5" t="n">
        <v>0</v>
      </c>
      <c r="AA1802" s="5" t="str">
        <f aca="false">IF(Y1802&gt;Z1802,"Win",IF(Y1802&lt;Z1802,"Loss","Draw"))</f>
        <v>Win</v>
      </c>
      <c r="AB1802" s="5" t="s">
        <v>98</v>
      </c>
      <c r="AC1802" s="5" t="s">
        <v>99</v>
      </c>
      <c r="AD1802" s="5" t="s">
        <v>4327</v>
      </c>
      <c r="AE1802" s="5" t="s">
        <v>4328</v>
      </c>
      <c r="AF1802" s="5" t="str">
        <f aca="false">IF(AD1802&lt;AE1802,AD1802,AE1802)</f>
        <v>Archers, Berserker, Bowler, Goblin Hut, Ice Spirit, Lightning, Royal Hogs, The Log</v>
      </c>
      <c r="AG1802" s="5" t="str">
        <f aca="false">IF(AD1802&lt;AE1802,AE1802,AD1802)</f>
        <v>Arrows, Fisherman, Golden Knight, Hog Rider, Mega Knight, Mother Witch, Royal Ghost, Zappies</v>
      </c>
      <c r="AH1802" s="5" t="str">
        <f aca="false">IF(AD1802=AF1802,AA1802,IF(AA1802="Win","Loss",IF(AA1802="Loss","Win","Draw")))</f>
        <v>Loss</v>
      </c>
      <c r="AI1802" s="5" t="s">
        <v>102</v>
      </c>
    </row>
    <row r="1803" customFormat="false" ht="16.5" hidden="false" customHeight="true" outlineLevel="0" collapsed="false">
      <c r="A1803" s="7" t="s">
        <v>4329</v>
      </c>
      <c r="B1803" s="7" t="n">
        <v>1</v>
      </c>
      <c r="C1803" s="7" t="s">
        <v>829</v>
      </c>
      <c r="D1803" s="7" t="s">
        <v>830</v>
      </c>
      <c r="E1803" s="7" t="s">
        <v>2547</v>
      </c>
      <c r="F1803" s="7" t="s">
        <v>2548</v>
      </c>
      <c r="G1803" s="7" t="s">
        <v>4330</v>
      </c>
      <c r="H1803" s="7" t="s">
        <v>1394</v>
      </c>
      <c r="I1803" s="7" t="s">
        <v>90</v>
      </c>
      <c r="J1803" s="7" t="s">
        <v>181</v>
      </c>
      <c r="K1803" s="7" t="s">
        <v>96</v>
      </c>
      <c r="L1803" s="7" t="s">
        <v>97</v>
      </c>
      <c r="M1803" s="7" t="s">
        <v>95</v>
      </c>
      <c r="N1803" s="7" t="s">
        <v>91</v>
      </c>
      <c r="O1803" s="7" t="s">
        <v>94</v>
      </c>
      <c r="P1803" s="7" t="s">
        <v>93</v>
      </c>
      <c r="Q1803" s="7" t="s">
        <v>140</v>
      </c>
      <c r="R1803" s="7" t="s">
        <v>141</v>
      </c>
      <c r="S1803" s="7" t="s">
        <v>225</v>
      </c>
      <c r="T1803" s="7" t="s">
        <v>226</v>
      </c>
      <c r="U1803" s="7" t="s">
        <v>87</v>
      </c>
      <c r="V1803" s="7" t="s">
        <v>111</v>
      </c>
      <c r="W1803" s="7" t="s">
        <v>120</v>
      </c>
      <c r="X1803" s="7" t="s">
        <v>113</v>
      </c>
      <c r="Y1803" s="7" t="n">
        <v>0</v>
      </c>
      <c r="Z1803" s="7" t="n">
        <v>1</v>
      </c>
      <c r="AA1803" s="7" t="str">
        <f aca="false">IF(Y1803&gt;Z1803,"Win",IF(Y1803&lt;Z1803,"Loss","Draw"))</f>
        <v>Loss</v>
      </c>
      <c r="AB1803" s="7" t="s">
        <v>99</v>
      </c>
      <c r="AC1803" s="7" t="s">
        <v>99</v>
      </c>
      <c r="AD1803" s="7" t="s">
        <v>765</v>
      </c>
      <c r="AE1803" s="7" t="s">
        <v>228</v>
      </c>
      <c r="AF1803" s="7" t="str">
        <f aca="false">IF(AD1803&lt;AE1803,AD1803,AE1803)</f>
        <v>Barbarian Barrel, Electro Spirit, Fireball, Fisherman, Hunter, Monk, Royal Giant, Skeletons</v>
      </c>
      <c r="AG1803" s="7" t="str">
        <f aca="false">IF(AD1803&lt;AE1803,AE1803,AD1803)</f>
        <v>Bats, Berserker, Bomb Tower, Fire Spirit, Magic Archer, Miner, Royal Delivery, Wall Breakers</v>
      </c>
      <c r="AH1803" s="7" t="str">
        <f aca="false">IF(AD1803=AF1803,AA1803,IF(AA1803="Win","Loss",IF(AA1803="Loss","Win","Draw")))</f>
        <v>Loss</v>
      </c>
      <c r="AI1803" s="7" t="s">
        <v>102</v>
      </c>
    </row>
    <row r="1804" customFormat="false" ht="16.5" hidden="false" customHeight="true" outlineLevel="0" collapsed="false">
      <c r="A1804" s="7" t="s">
        <v>4329</v>
      </c>
      <c r="B1804" s="7" t="n">
        <v>2</v>
      </c>
      <c r="C1804" s="7" t="s">
        <v>829</v>
      </c>
      <c r="D1804" s="7" t="s">
        <v>830</v>
      </c>
      <c r="E1804" s="7" t="s">
        <v>2547</v>
      </c>
      <c r="F1804" s="7" t="s">
        <v>2548</v>
      </c>
      <c r="G1804" s="7" t="s">
        <v>4331</v>
      </c>
      <c r="H1804" s="7" t="s">
        <v>1394</v>
      </c>
      <c r="I1804" s="7" t="s">
        <v>140</v>
      </c>
      <c r="J1804" s="7" t="s">
        <v>141</v>
      </c>
      <c r="K1804" s="7" t="s">
        <v>170</v>
      </c>
      <c r="L1804" s="7" t="s">
        <v>303</v>
      </c>
      <c r="M1804" s="7" t="s">
        <v>336</v>
      </c>
      <c r="N1804" s="7" t="s">
        <v>167</v>
      </c>
      <c r="O1804" s="7" t="s">
        <v>226</v>
      </c>
      <c r="P1804" s="7" t="s">
        <v>109</v>
      </c>
      <c r="Q1804" s="7" t="s">
        <v>170</v>
      </c>
      <c r="R1804" s="7" t="s">
        <v>209</v>
      </c>
      <c r="S1804" s="7" t="s">
        <v>175</v>
      </c>
      <c r="T1804" s="7" t="s">
        <v>182</v>
      </c>
      <c r="U1804" s="7" t="s">
        <v>94</v>
      </c>
      <c r="V1804" s="7" t="s">
        <v>97</v>
      </c>
      <c r="W1804" s="7" t="s">
        <v>143</v>
      </c>
      <c r="X1804" s="7" t="s">
        <v>91</v>
      </c>
      <c r="Y1804" s="7" t="n">
        <v>0</v>
      </c>
      <c r="Z1804" s="7" t="n">
        <v>1</v>
      </c>
      <c r="AA1804" s="7" t="str">
        <f aca="false">IF(Y1804&gt;Z1804,"Win",IF(Y1804&lt;Z1804,"Loss","Draw"))</f>
        <v>Loss</v>
      </c>
      <c r="AB1804" s="7" t="s">
        <v>99</v>
      </c>
      <c r="AC1804" s="7" t="s">
        <v>99</v>
      </c>
      <c r="AD1804" s="7" t="s">
        <v>4332</v>
      </c>
      <c r="AE1804" s="7" t="s">
        <v>4333</v>
      </c>
      <c r="AF1804" s="7" t="str">
        <f aca="false">IF(AD1804&lt;AE1804,AD1804,AE1804)</f>
        <v>Barbarian Barrel, Boss Bandit, Cannon, Fireball, Hog Rider, Ice Spirit, Musketeer, Skeletons</v>
      </c>
      <c r="AG1804" s="7" t="str">
        <f aca="false">IF(AD1804&lt;AE1804,AE1804,AD1804)</f>
        <v>Cannon, Magic Archer, Miner, Ronin, Spear Goblins, The Log, Tornado, Wall Breakers</v>
      </c>
      <c r="AH1804" s="7" t="str">
        <f aca="false">IF(AD1804=AF1804,AA1804,IF(AA1804="Win","Loss",IF(AA1804="Loss","Win","Draw")))</f>
        <v>Win</v>
      </c>
      <c r="AI1804" s="7" t="s">
        <v>102</v>
      </c>
    </row>
    <row r="1805" customFormat="false" ht="16.5" hidden="false" customHeight="true" outlineLevel="0" collapsed="false">
      <c r="A1805" s="7" t="s">
        <v>4329</v>
      </c>
      <c r="B1805" s="7" t="n">
        <v>3</v>
      </c>
      <c r="C1805" s="7" t="s">
        <v>829</v>
      </c>
      <c r="D1805" s="7" t="s">
        <v>830</v>
      </c>
      <c r="E1805" s="7" t="s">
        <v>2547</v>
      </c>
      <c r="F1805" s="7" t="s">
        <v>2548</v>
      </c>
      <c r="G1805" s="7" t="s">
        <v>4334</v>
      </c>
      <c r="H1805" s="7" t="s">
        <v>1394</v>
      </c>
      <c r="I1805" s="7" t="s">
        <v>135</v>
      </c>
      <c r="J1805" s="7" t="s">
        <v>199</v>
      </c>
      <c r="K1805" s="7" t="s">
        <v>239</v>
      </c>
      <c r="L1805" s="7" t="s">
        <v>245</v>
      </c>
      <c r="M1805" s="7" t="s">
        <v>112</v>
      </c>
      <c r="N1805" s="7" t="s">
        <v>117</v>
      </c>
      <c r="O1805" s="7" t="s">
        <v>244</v>
      </c>
      <c r="P1805" s="7" t="s">
        <v>113</v>
      </c>
      <c r="Q1805" s="7" t="s">
        <v>168</v>
      </c>
      <c r="R1805" s="7" t="s">
        <v>115</v>
      </c>
      <c r="S1805" s="7" t="s">
        <v>82</v>
      </c>
      <c r="T1805" s="7" t="s">
        <v>109</v>
      </c>
      <c r="U1805" s="7" t="s">
        <v>154</v>
      </c>
      <c r="V1805" s="7" t="s">
        <v>200</v>
      </c>
      <c r="W1805" s="7" t="s">
        <v>93</v>
      </c>
      <c r="X1805" s="7" t="s">
        <v>167</v>
      </c>
      <c r="Y1805" s="7" t="n">
        <v>1</v>
      </c>
      <c r="Z1805" s="7" t="n">
        <v>0</v>
      </c>
      <c r="AA1805" s="7" t="str">
        <f aca="false">IF(Y1805&gt;Z1805,"Win",IF(Y1805&lt;Z1805,"Loss","Draw"))</f>
        <v>Win</v>
      </c>
      <c r="AB1805" s="7" t="s">
        <v>99</v>
      </c>
      <c r="AC1805" s="7" t="s">
        <v>99</v>
      </c>
      <c r="AD1805" s="7" t="s">
        <v>4335</v>
      </c>
      <c r="AE1805" s="7" t="s">
        <v>4336</v>
      </c>
      <c r="AF1805" s="7" t="str">
        <f aca="false">IF(AD1805&lt;AE1805,AD1805,AE1805)</f>
        <v>Archers, Electro Spirit, Goblin Cage, Goblins, Lightning, Ronin, Royal Hogs, The Log</v>
      </c>
      <c r="AG1805" s="7" t="str">
        <f aca="false">IF(AD1805&lt;AE1805,AE1805,AD1805)</f>
        <v>Arrows, Battle Ram, Bomb Tower, Golden Knight, Ice Golem, Minions, Three Musketeers, Zap</v>
      </c>
      <c r="AH1805" s="7" t="str">
        <f aca="false">IF(AD1805=AF1805,AA1805,IF(AA1805="Win","Loss",IF(AA1805="Loss","Win","Draw")))</f>
        <v>Loss</v>
      </c>
      <c r="AI1805" s="7" t="s">
        <v>102</v>
      </c>
    </row>
    <row r="1806" customFormat="false" ht="15" hidden="false" customHeight="true" outlineLevel="0" collapsed="false">
      <c r="A1806" s="5" t="s">
        <v>4337</v>
      </c>
      <c r="B1806" s="5" t="n">
        <v>1</v>
      </c>
      <c r="C1806" s="5" t="s">
        <v>829</v>
      </c>
      <c r="D1806" s="5" t="s">
        <v>830</v>
      </c>
      <c r="E1806" s="5" t="s">
        <v>890</v>
      </c>
      <c r="F1806" s="5" t="s">
        <v>891</v>
      </c>
      <c r="G1806" s="5" t="s">
        <v>915</v>
      </c>
      <c r="H1806" s="5" t="s">
        <v>251</v>
      </c>
      <c r="I1806" s="5" t="s">
        <v>169</v>
      </c>
      <c r="J1806" s="5" t="s">
        <v>232</v>
      </c>
      <c r="K1806" s="5" t="s">
        <v>168</v>
      </c>
      <c r="L1806" s="5" t="s">
        <v>113</v>
      </c>
      <c r="M1806" s="5" t="s">
        <v>93</v>
      </c>
      <c r="N1806" s="5" t="s">
        <v>154</v>
      </c>
      <c r="O1806" s="5" t="s">
        <v>97</v>
      </c>
      <c r="P1806" s="5" t="s">
        <v>167</v>
      </c>
      <c r="Q1806" s="5" t="s">
        <v>107</v>
      </c>
      <c r="R1806" s="5" t="s">
        <v>108</v>
      </c>
      <c r="S1806" s="5" t="s">
        <v>84</v>
      </c>
      <c r="T1806" s="5" t="s">
        <v>109</v>
      </c>
      <c r="U1806" s="5" t="s">
        <v>88</v>
      </c>
      <c r="V1806" s="5" t="s">
        <v>111</v>
      </c>
      <c r="W1806" s="5" t="s">
        <v>97</v>
      </c>
      <c r="X1806" s="5" t="s">
        <v>113</v>
      </c>
      <c r="Y1806" s="5" t="n">
        <v>0</v>
      </c>
      <c r="Z1806" s="5" t="n">
        <v>1</v>
      </c>
      <c r="AA1806" s="5" t="str">
        <f aca="false">IF(Y1806&gt;Z1806,"Win",IF(Y1806&lt;Z1806,"Loss","Draw"))</f>
        <v>Loss</v>
      </c>
      <c r="AB1806" s="5" t="s">
        <v>98</v>
      </c>
      <c r="AC1806" s="5" t="s">
        <v>99</v>
      </c>
      <c r="AD1806" s="5" t="s">
        <v>916</v>
      </c>
      <c r="AE1806" s="5" t="s">
        <v>714</v>
      </c>
      <c r="AF1806" s="5" t="str">
        <f aca="false">IF(AD1806&lt;AE1806,AD1806,AE1806)</f>
        <v>Archer Queen, Bomb Tower, Fire Spirit, Giant Snowball, Goblin Drill, Poison, Ronin, Skeletons</v>
      </c>
      <c r="AG1806" s="5" t="str">
        <f aca="false">IF(AD1806&lt;AE1806,AE1806,AD1806)</f>
        <v>Baby Dragon, Bomb Tower, Electro Spirit, Lightning, Mighty Miner, Royal Hogs, Skeletons, The Log</v>
      </c>
      <c r="AH1806" s="5" t="str">
        <f aca="false">IF(AD1806=AF1806,AA1806,IF(AA1806="Win","Loss",IF(AA1806="Loss","Win","Draw")))</f>
        <v>Win</v>
      </c>
      <c r="AI1806" s="5" t="s">
        <v>102</v>
      </c>
    </row>
    <row r="1807" customFormat="false" ht="15" hidden="false" customHeight="true" outlineLevel="0" collapsed="false">
      <c r="A1807" s="5" t="s">
        <v>4337</v>
      </c>
      <c r="B1807" s="5" t="n">
        <v>2</v>
      </c>
      <c r="C1807" s="5" t="s">
        <v>829</v>
      </c>
      <c r="D1807" s="5" t="s">
        <v>830</v>
      </c>
      <c r="E1807" s="5" t="s">
        <v>890</v>
      </c>
      <c r="F1807" s="5" t="s">
        <v>891</v>
      </c>
      <c r="G1807" s="5" t="s">
        <v>917</v>
      </c>
      <c r="H1807" s="5" t="s">
        <v>251</v>
      </c>
      <c r="I1807" s="5" t="s">
        <v>239</v>
      </c>
      <c r="J1807" s="5" t="s">
        <v>199</v>
      </c>
      <c r="K1807" s="5" t="s">
        <v>210</v>
      </c>
      <c r="L1807" s="5" t="s">
        <v>135</v>
      </c>
      <c r="M1807" s="5" t="s">
        <v>117</v>
      </c>
      <c r="N1807" s="5" t="s">
        <v>96</v>
      </c>
      <c r="O1807" s="5" t="s">
        <v>109</v>
      </c>
      <c r="P1807" s="5" t="s">
        <v>112</v>
      </c>
      <c r="Q1807" s="5" t="s">
        <v>132</v>
      </c>
      <c r="R1807" s="5" t="s">
        <v>91</v>
      </c>
      <c r="S1807" s="5" t="s">
        <v>200</v>
      </c>
      <c r="T1807" s="5" t="s">
        <v>90</v>
      </c>
      <c r="U1807" s="5" t="s">
        <v>174</v>
      </c>
      <c r="V1807" s="5" t="s">
        <v>93</v>
      </c>
      <c r="W1807" s="5" t="s">
        <v>94</v>
      </c>
      <c r="X1807" s="5" t="s">
        <v>365</v>
      </c>
      <c r="Y1807" s="5" t="n">
        <v>0</v>
      </c>
      <c r="Z1807" s="5" t="n">
        <v>1</v>
      </c>
      <c r="AA1807" s="5" t="str">
        <f aca="false">IF(Y1807&gt;Z1807,"Win",IF(Y1807&lt;Z1807,"Loss","Draw"))</f>
        <v>Loss</v>
      </c>
      <c r="AB1807" s="5" t="s">
        <v>98</v>
      </c>
      <c r="AC1807" s="5" t="s">
        <v>99</v>
      </c>
      <c r="AD1807" s="5" t="s">
        <v>918</v>
      </c>
      <c r="AE1807" s="5" t="s">
        <v>488</v>
      </c>
      <c r="AF1807" s="5" t="str">
        <f aca="false">IF(AD1807&lt;AE1807,AD1807,AE1807)</f>
        <v>Arrows, Battle Ram, Golden Knight, Hunter, Mega Knight, Minions, Ronin, Zap</v>
      </c>
      <c r="AG1807" s="5" t="str">
        <f aca="false">IF(AD1807&lt;AE1807,AE1807,AD1807)</f>
        <v>Barbarian Barrel, Electro Spirit, Fireball, Goblin Cage, Heal Spirit, Lumberjack, Phoenix, Royal Giant</v>
      </c>
      <c r="AH1807" s="5" t="str">
        <f aca="false">IF(AD1807=AF1807,AA1807,IF(AA1807="Win","Loss",IF(AA1807="Loss","Win","Draw")))</f>
        <v>Loss</v>
      </c>
      <c r="AI1807" s="5" t="s">
        <v>102</v>
      </c>
    </row>
    <row r="1808" customFormat="false" ht="15" hidden="false" customHeight="true" outlineLevel="0" collapsed="false">
      <c r="A1808" s="5" t="s">
        <v>4337</v>
      </c>
      <c r="B1808" s="5" t="n">
        <v>3</v>
      </c>
      <c r="C1808" s="5" t="s">
        <v>829</v>
      </c>
      <c r="D1808" s="5" t="s">
        <v>830</v>
      </c>
      <c r="E1808" s="5" t="s">
        <v>890</v>
      </c>
      <c r="F1808" s="5" t="s">
        <v>891</v>
      </c>
      <c r="G1808" s="5" t="s">
        <v>919</v>
      </c>
      <c r="H1808" s="5" t="s">
        <v>251</v>
      </c>
      <c r="I1808" s="5" t="s">
        <v>144</v>
      </c>
      <c r="J1808" s="5" t="s">
        <v>141</v>
      </c>
      <c r="K1808" s="5" t="s">
        <v>140</v>
      </c>
      <c r="L1808" s="5" t="s">
        <v>111</v>
      </c>
      <c r="M1808" s="5" t="s">
        <v>91</v>
      </c>
      <c r="N1808" s="5" t="s">
        <v>128</v>
      </c>
      <c r="O1808" s="5" t="s">
        <v>86</v>
      </c>
      <c r="P1808" s="5" t="s">
        <v>226</v>
      </c>
      <c r="Q1808" s="5" t="s">
        <v>82</v>
      </c>
      <c r="R1808" s="5" t="s">
        <v>83</v>
      </c>
      <c r="S1808" s="5" t="s">
        <v>168</v>
      </c>
      <c r="T1808" s="5" t="s">
        <v>144</v>
      </c>
      <c r="U1808" s="5" t="s">
        <v>143</v>
      </c>
      <c r="V1808" s="5" t="s">
        <v>167</v>
      </c>
      <c r="W1808" s="5" t="s">
        <v>87</v>
      </c>
      <c r="X1808" s="5" t="s">
        <v>154</v>
      </c>
      <c r="Y1808" s="5" t="n">
        <v>0</v>
      </c>
      <c r="Z1808" s="5" t="n">
        <v>1</v>
      </c>
      <c r="AA1808" s="5" t="str">
        <f aca="false">IF(Y1808&gt;Z1808,"Win",IF(Y1808&lt;Z1808,"Loss","Draw"))</f>
        <v>Loss</v>
      </c>
      <c r="AB1808" s="5" t="s">
        <v>98</v>
      </c>
      <c r="AC1808" s="5" t="s">
        <v>99</v>
      </c>
      <c r="AD1808" s="5" t="s">
        <v>921</v>
      </c>
      <c r="AE1808" s="5" t="s">
        <v>920</v>
      </c>
      <c r="AF1808" s="5" t="str">
        <f aca="false">IF(AD1808&lt;AE1808,AD1808,AE1808)</f>
        <v>Archers, Berserker, Dark Prince, Ice Spirit, Lightning, Royal Hogs, Tesla, The Log</v>
      </c>
      <c r="AG1808" s="5" t="str">
        <f aca="false">IF(AD1808&lt;AE1808,AE1808,AD1808)</f>
        <v>Barbarian Barrel, Fire Spirit, Goblin Demolisher, Knight, Magic Archer, Miner, Tesla, Wall Breakers</v>
      </c>
      <c r="AH1808" s="5" t="str">
        <f aca="false">IF(AD1808=AF1808,AA1808,IF(AA1808="Win","Loss",IF(AA1808="Loss","Win","Draw")))</f>
        <v>Win</v>
      </c>
      <c r="AI1808" s="5" t="s">
        <v>102</v>
      </c>
    </row>
    <row r="1809" customFormat="false" ht="15" hidden="false" customHeight="true" outlineLevel="0" collapsed="false">
      <c r="A1809" s="7" t="s">
        <v>4338</v>
      </c>
      <c r="B1809" s="7" t="n">
        <v>1</v>
      </c>
      <c r="C1809" s="7" t="s">
        <v>829</v>
      </c>
      <c r="D1809" s="7" t="s">
        <v>830</v>
      </c>
      <c r="E1809" s="7" t="s">
        <v>890</v>
      </c>
      <c r="F1809" s="7" t="s">
        <v>891</v>
      </c>
      <c r="G1809" s="7" t="s">
        <v>923</v>
      </c>
      <c r="H1809" s="7" t="s">
        <v>251</v>
      </c>
      <c r="I1809" s="7" t="s">
        <v>107</v>
      </c>
      <c r="J1809" s="7" t="s">
        <v>232</v>
      </c>
      <c r="K1809" s="7" t="s">
        <v>84</v>
      </c>
      <c r="L1809" s="7" t="s">
        <v>86</v>
      </c>
      <c r="M1809" s="7" t="s">
        <v>88</v>
      </c>
      <c r="N1809" s="7" t="s">
        <v>82</v>
      </c>
      <c r="O1809" s="7" t="s">
        <v>89</v>
      </c>
      <c r="P1809" s="7" t="s">
        <v>111</v>
      </c>
      <c r="Q1809" s="7" t="s">
        <v>140</v>
      </c>
      <c r="R1809" s="7" t="s">
        <v>141</v>
      </c>
      <c r="S1809" s="7" t="s">
        <v>142</v>
      </c>
      <c r="T1809" s="7" t="s">
        <v>287</v>
      </c>
      <c r="U1809" s="7" t="s">
        <v>111</v>
      </c>
      <c r="V1809" s="7" t="s">
        <v>143</v>
      </c>
      <c r="W1809" s="7" t="s">
        <v>120</v>
      </c>
      <c r="X1809" s="7" t="s">
        <v>144</v>
      </c>
      <c r="Y1809" s="7" t="n">
        <v>0</v>
      </c>
      <c r="Z1809" s="7" t="n">
        <v>1</v>
      </c>
      <c r="AA1809" s="7" t="str">
        <f aca="false">IF(Y1809&gt;Z1809,"Win",IF(Y1809&lt;Z1809,"Loss","Draw"))</f>
        <v>Loss</v>
      </c>
      <c r="AB1809" s="7" t="s">
        <v>99</v>
      </c>
      <c r="AC1809" s="7" t="s">
        <v>99</v>
      </c>
      <c r="AD1809" s="7" t="s">
        <v>925</v>
      </c>
      <c r="AE1809" s="7" t="s">
        <v>924</v>
      </c>
      <c r="AF1809" s="7" t="str">
        <f aca="false">IF(AD1809&lt;AE1809,AD1809,AE1809)</f>
        <v>Archers, Fire Spirit, Giant Snowball, Goblin Demolisher, Goblin Drill, Goblin Hut, Mighty Miner, Poison</v>
      </c>
      <c r="AG1809" s="7" t="str">
        <f aca="false">IF(AD1809&lt;AE1809,AE1809,AD1809)</f>
        <v>Fire Spirit, Goblin Barrel, Ice Spirit, Magic Archer, Royal Delivery, Tesla, Valkyrie, Wall Breakers</v>
      </c>
      <c r="AH1809" s="7" t="str">
        <f aca="false">IF(AD1809=AF1809,AA1809,IF(AA1809="Win","Loss",IF(AA1809="Loss","Win","Draw")))</f>
        <v>Loss</v>
      </c>
      <c r="AI1809" s="7" t="s">
        <v>102</v>
      </c>
    </row>
    <row r="1810" customFormat="false" ht="15" hidden="false" customHeight="true" outlineLevel="0" collapsed="false">
      <c r="A1810" s="7" t="s">
        <v>4338</v>
      </c>
      <c r="B1810" s="7" t="n">
        <v>2</v>
      </c>
      <c r="C1810" s="7" t="s">
        <v>829</v>
      </c>
      <c r="D1810" s="7" t="s">
        <v>830</v>
      </c>
      <c r="E1810" s="7" t="s">
        <v>890</v>
      </c>
      <c r="F1810" s="7" t="s">
        <v>891</v>
      </c>
      <c r="G1810" s="7" t="s">
        <v>926</v>
      </c>
      <c r="H1810" s="7" t="s">
        <v>372</v>
      </c>
      <c r="I1810" s="7" t="s">
        <v>375</v>
      </c>
      <c r="J1810" s="7" t="s">
        <v>145</v>
      </c>
      <c r="K1810" s="7" t="s">
        <v>135</v>
      </c>
      <c r="L1810" s="7" t="s">
        <v>327</v>
      </c>
      <c r="M1810" s="7" t="s">
        <v>336</v>
      </c>
      <c r="N1810" s="7" t="s">
        <v>97</v>
      </c>
      <c r="O1810" s="7" t="s">
        <v>226</v>
      </c>
      <c r="P1810" s="7" t="s">
        <v>113</v>
      </c>
      <c r="Q1810" s="7" t="s">
        <v>169</v>
      </c>
      <c r="R1810" s="7" t="s">
        <v>199</v>
      </c>
      <c r="S1810" s="7" t="s">
        <v>200</v>
      </c>
      <c r="T1810" s="7" t="s">
        <v>136</v>
      </c>
      <c r="U1810" s="7" t="s">
        <v>91</v>
      </c>
      <c r="V1810" s="7" t="s">
        <v>336</v>
      </c>
      <c r="W1810" s="7" t="s">
        <v>154</v>
      </c>
      <c r="X1810" s="7" t="s">
        <v>393</v>
      </c>
      <c r="Y1810" s="7" t="n">
        <v>0</v>
      </c>
      <c r="Z1810" s="7" t="n">
        <v>1</v>
      </c>
      <c r="AA1810" s="7" t="str">
        <f aca="false">IF(Y1810&gt;Z1810,"Win",IF(Y1810&lt;Z1810,"Loss","Draw"))</f>
        <v>Loss</v>
      </c>
      <c r="AB1810" s="7" t="s">
        <v>99</v>
      </c>
      <c r="AC1810" s="7" t="s">
        <v>99</v>
      </c>
      <c r="AD1810" s="7" t="s">
        <v>927</v>
      </c>
      <c r="AE1810" s="7" t="s">
        <v>728</v>
      </c>
      <c r="AF1810" s="7" t="str">
        <f aca="false">IF(AD1810&lt;AE1810,AD1810,AE1810)</f>
        <v>Baby Dragon, Barbarian Barrel, Electro Wizard, Goblin Cage, Golden Knight, Golem, Lightning, Tornado</v>
      </c>
      <c r="AG1810" s="7" t="str">
        <f aca="false">IF(AD1810&lt;AE1810,AE1810,AD1810)</f>
        <v>Balloon, Bomb Tower, Executioner, Giant Skeleton, Miner, Skeletons, Tornado, Zap</v>
      </c>
      <c r="AH1810" s="7" t="str">
        <f aca="false">IF(AD1810=AF1810,AA1810,IF(AA1810="Win","Loss",IF(AA1810="Loss","Win","Draw")))</f>
        <v>Win</v>
      </c>
      <c r="AI1810" s="7" t="s">
        <v>102</v>
      </c>
    </row>
    <row r="1811" customFormat="false" ht="15" hidden="false" customHeight="true" outlineLevel="0" collapsed="false">
      <c r="A1811" s="7" t="s">
        <v>4338</v>
      </c>
      <c r="B1811" s="7" t="n">
        <v>3</v>
      </c>
      <c r="C1811" s="7" t="s">
        <v>829</v>
      </c>
      <c r="D1811" s="7" t="s">
        <v>830</v>
      </c>
      <c r="E1811" s="7" t="s">
        <v>890</v>
      </c>
      <c r="F1811" s="7" t="s">
        <v>891</v>
      </c>
      <c r="G1811" s="7" t="s">
        <v>928</v>
      </c>
      <c r="H1811" s="7" t="s">
        <v>372</v>
      </c>
      <c r="I1811" s="7" t="s">
        <v>287</v>
      </c>
      <c r="J1811" s="7" t="s">
        <v>91</v>
      </c>
      <c r="K1811" s="7" t="s">
        <v>169</v>
      </c>
      <c r="L1811" s="7" t="s">
        <v>147</v>
      </c>
      <c r="M1811" s="7" t="s">
        <v>94</v>
      </c>
      <c r="N1811" s="7" t="s">
        <v>148</v>
      </c>
      <c r="O1811" s="7" t="s">
        <v>149</v>
      </c>
      <c r="P1811" s="7" t="s">
        <v>257</v>
      </c>
      <c r="Q1811" s="7" t="s">
        <v>90</v>
      </c>
      <c r="R1811" s="7" t="s">
        <v>181</v>
      </c>
      <c r="S1811" s="7" t="s">
        <v>180</v>
      </c>
      <c r="T1811" s="7" t="s">
        <v>93</v>
      </c>
      <c r="U1811" s="7" t="s">
        <v>97</v>
      </c>
      <c r="V1811" s="7" t="s">
        <v>94</v>
      </c>
      <c r="W1811" s="7" t="s">
        <v>155</v>
      </c>
      <c r="X1811" s="7" t="s">
        <v>95</v>
      </c>
      <c r="Y1811" s="7" t="n">
        <v>0</v>
      </c>
      <c r="Z1811" s="7" t="n">
        <v>1</v>
      </c>
      <c r="AA1811" s="7" t="str">
        <f aca="false">IF(Y1811&gt;Z1811,"Win",IF(Y1811&lt;Z1811,"Loss","Draw"))</f>
        <v>Loss</v>
      </c>
      <c r="AB1811" s="7" t="s">
        <v>99</v>
      </c>
      <c r="AC1811" s="7" t="s">
        <v>99</v>
      </c>
      <c r="AD1811" s="7" t="s">
        <v>930</v>
      </c>
      <c r="AE1811" s="7" t="s">
        <v>929</v>
      </c>
      <c r="AF1811" s="7" t="str">
        <f aca="false">IF(AD1811&lt;AE1811,AD1811,AE1811)</f>
        <v>Baby Dragon, Barbarian Barrel, Fireball, Lava Hound, Spirit Empress, Tombstone, Valkyrie, Vines</v>
      </c>
      <c r="AG1811" s="7" t="str">
        <f aca="false">IF(AD1811&lt;AE1811,AE1811,AD1811)</f>
        <v>Electro Spirit, Fireball, Fisherman, Monk, Rage, Royal Giant, Skeletons, Wizard</v>
      </c>
      <c r="AH1811" s="7" t="str">
        <f aca="false">IF(AD1811=AF1811,AA1811,IF(AA1811="Win","Loss",IF(AA1811="Loss","Win","Draw")))</f>
        <v>Loss</v>
      </c>
      <c r="AI1811" s="7" t="s">
        <v>102</v>
      </c>
    </row>
    <row r="1812" customFormat="false" ht="15" hidden="false" customHeight="true" outlineLevel="0" collapsed="false">
      <c r="A1812" s="7" t="s">
        <v>4339</v>
      </c>
      <c r="B1812" s="7" t="n">
        <v>1</v>
      </c>
      <c r="C1812" s="7" t="s">
        <v>829</v>
      </c>
      <c r="D1812" s="7" t="s">
        <v>830</v>
      </c>
      <c r="E1812" s="7" t="s">
        <v>890</v>
      </c>
      <c r="F1812" s="7" t="s">
        <v>891</v>
      </c>
      <c r="G1812" s="7" t="s">
        <v>932</v>
      </c>
      <c r="H1812" s="7" t="s">
        <v>251</v>
      </c>
      <c r="I1812" s="7" t="s">
        <v>107</v>
      </c>
      <c r="J1812" s="7" t="s">
        <v>141</v>
      </c>
      <c r="K1812" s="7" t="s">
        <v>97</v>
      </c>
      <c r="L1812" s="7" t="s">
        <v>128</v>
      </c>
      <c r="M1812" s="7" t="s">
        <v>167</v>
      </c>
      <c r="N1812" s="7" t="s">
        <v>336</v>
      </c>
      <c r="O1812" s="7" t="s">
        <v>86</v>
      </c>
      <c r="P1812" s="7" t="s">
        <v>113</v>
      </c>
      <c r="Q1812" s="7" t="s">
        <v>82</v>
      </c>
      <c r="R1812" s="7" t="s">
        <v>213</v>
      </c>
      <c r="S1812" s="7" t="s">
        <v>84</v>
      </c>
      <c r="T1812" s="7" t="s">
        <v>85</v>
      </c>
      <c r="U1812" s="7" t="s">
        <v>156</v>
      </c>
      <c r="V1812" s="7" t="s">
        <v>109</v>
      </c>
      <c r="W1812" s="7" t="s">
        <v>112</v>
      </c>
      <c r="X1812" s="7" t="s">
        <v>117</v>
      </c>
      <c r="Y1812" s="7" t="n">
        <v>0</v>
      </c>
      <c r="Z1812" s="7" t="n">
        <v>1</v>
      </c>
      <c r="AA1812" s="7" t="str">
        <f aca="false">IF(Y1812&gt;Z1812,"Win",IF(Y1812&lt;Z1812,"Loss","Draw"))</f>
        <v>Loss</v>
      </c>
      <c r="AB1812" s="7" t="s">
        <v>99</v>
      </c>
      <c r="AC1812" s="7" t="s">
        <v>99</v>
      </c>
      <c r="AD1812" s="7" t="s">
        <v>466</v>
      </c>
      <c r="AE1812" s="7" t="s">
        <v>663</v>
      </c>
      <c r="AF1812" s="7" t="str">
        <f aca="false">IF(AD1812&lt;AE1812,AD1812,AE1812)</f>
        <v>Archers, Arrows, Bowler, Giant, Giant Snowball, Graveyard, Minions, Ronin</v>
      </c>
      <c r="AG1812" s="7" t="str">
        <f aca="false">IF(AD1812&lt;AE1812,AE1812,AD1812)</f>
        <v>Bomb Tower, Goblin Demolisher, Goblin Drill, Knight, Magic Archer, Skeletons, The Log, Tornado</v>
      </c>
      <c r="AH1812" s="7" t="str">
        <f aca="false">IF(AD1812=AF1812,AA1812,IF(AA1812="Win","Loss",IF(AA1812="Loss","Win","Draw")))</f>
        <v>Win</v>
      </c>
      <c r="AI1812" s="7" t="s">
        <v>102</v>
      </c>
    </row>
    <row r="1813" customFormat="false" ht="15" hidden="false" customHeight="true" outlineLevel="0" collapsed="false">
      <c r="A1813" s="7" t="s">
        <v>4339</v>
      </c>
      <c r="B1813" s="7" t="n">
        <v>2</v>
      </c>
      <c r="C1813" s="7" t="s">
        <v>829</v>
      </c>
      <c r="D1813" s="7" t="s">
        <v>830</v>
      </c>
      <c r="E1813" s="7" t="s">
        <v>890</v>
      </c>
      <c r="F1813" s="7" t="s">
        <v>891</v>
      </c>
      <c r="G1813" s="7" t="s">
        <v>933</v>
      </c>
      <c r="H1813" s="7" t="s">
        <v>372</v>
      </c>
      <c r="I1813" s="7" t="s">
        <v>82</v>
      </c>
      <c r="J1813" s="7" t="s">
        <v>115</v>
      </c>
      <c r="K1813" s="7" t="s">
        <v>168</v>
      </c>
      <c r="L1813" s="7" t="s">
        <v>89</v>
      </c>
      <c r="M1813" s="7" t="s">
        <v>94</v>
      </c>
      <c r="N1813" s="7" t="s">
        <v>91</v>
      </c>
      <c r="O1813" s="7" t="s">
        <v>109</v>
      </c>
      <c r="P1813" s="7" t="s">
        <v>93</v>
      </c>
      <c r="Q1813" s="7" t="s">
        <v>140</v>
      </c>
      <c r="R1813" s="7" t="s">
        <v>141</v>
      </c>
      <c r="S1813" s="7" t="s">
        <v>225</v>
      </c>
      <c r="T1813" s="7" t="s">
        <v>226</v>
      </c>
      <c r="U1813" s="7" t="s">
        <v>110</v>
      </c>
      <c r="V1813" s="7" t="s">
        <v>111</v>
      </c>
      <c r="W1813" s="7" t="s">
        <v>120</v>
      </c>
      <c r="X1813" s="7" t="s">
        <v>113</v>
      </c>
      <c r="Y1813" s="7" t="n">
        <v>0</v>
      </c>
      <c r="Z1813" s="7" t="n">
        <v>1</v>
      </c>
      <c r="AA1813" s="7" t="str">
        <f aca="false">IF(Y1813&gt;Z1813,"Win",IF(Y1813&lt;Z1813,"Loss","Draw"))</f>
        <v>Loss</v>
      </c>
      <c r="AB1813" s="7" t="s">
        <v>99</v>
      </c>
      <c r="AC1813" s="7" t="s">
        <v>99</v>
      </c>
      <c r="AD1813" s="7" t="s">
        <v>934</v>
      </c>
      <c r="AE1813" s="7" t="s">
        <v>328</v>
      </c>
      <c r="AF1813" s="7" t="str">
        <f aca="false">IF(AD1813&lt;AE1813,AD1813,AE1813)</f>
        <v>Archers, Barbarian Barrel, Electro Spirit, Fireball, Goblin Hut, Goblins, Ronin, Royal Hogs</v>
      </c>
      <c r="AG1813" s="7" t="str">
        <f aca="false">IF(AD1813&lt;AE1813,AE1813,AD1813)</f>
        <v>Bats, Bomb Tower, Fire Spirit, Guards, Magic Archer, Miner, Royal Delivery, Wall Breakers</v>
      </c>
      <c r="AH1813" s="7" t="str">
        <f aca="false">IF(AD1813=AF1813,AA1813,IF(AA1813="Win","Loss",IF(AA1813="Loss","Win","Draw")))</f>
        <v>Loss</v>
      </c>
      <c r="AI1813" s="7" t="s">
        <v>102</v>
      </c>
    </row>
    <row r="1814" customFormat="false" ht="15" hidden="false" customHeight="true" outlineLevel="0" collapsed="false">
      <c r="A1814" s="7" t="s">
        <v>4339</v>
      </c>
      <c r="B1814" s="7" t="n">
        <v>3</v>
      </c>
      <c r="C1814" s="7" t="s">
        <v>829</v>
      </c>
      <c r="D1814" s="7" t="s">
        <v>830</v>
      </c>
      <c r="E1814" s="7" t="s">
        <v>890</v>
      </c>
      <c r="F1814" s="7" t="s">
        <v>891</v>
      </c>
      <c r="G1814" s="7" t="s">
        <v>935</v>
      </c>
      <c r="H1814" s="7" t="s">
        <v>372</v>
      </c>
      <c r="I1814" s="7" t="s">
        <v>239</v>
      </c>
      <c r="J1814" s="7" t="s">
        <v>199</v>
      </c>
      <c r="K1814" s="7" t="s">
        <v>210</v>
      </c>
      <c r="L1814" s="7" t="s">
        <v>135</v>
      </c>
      <c r="M1814" s="7" t="s">
        <v>117</v>
      </c>
      <c r="N1814" s="7" t="s">
        <v>393</v>
      </c>
      <c r="O1814" s="7" t="s">
        <v>240</v>
      </c>
      <c r="P1814" s="7" t="s">
        <v>112</v>
      </c>
      <c r="Q1814" s="7" t="s">
        <v>176</v>
      </c>
      <c r="R1814" s="7" t="s">
        <v>83</v>
      </c>
      <c r="S1814" s="7" t="s">
        <v>142</v>
      </c>
      <c r="T1814" s="7" t="s">
        <v>143</v>
      </c>
      <c r="U1814" s="7" t="s">
        <v>93</v>
      </c>
      <c r="V1814" s="7" t="s">
        <v>87</v>
      </c>
      <c r="W1814" s="7" t="s">
        <v>144</v>
      </c>
      <c r="X1814" s="7" t="s">
        <v>167</v>
      </c>
      <c r="Y1814" s="7" t="n">
        <v>1</v>
      </c>
      <c r="Z1814" s="7" t="n">
        <v>0</v>
      </c>
      <c r="AA1814" s="7" t="str">
        <f aca="false">IF(Y1814&gt;Z1814,"Win",IF(Y1814&lt;Z1814,"Loss","Draw"))</f>
        <v>Win</v>
      </c>
      <c r="AB1814" s="7" t="s">
        <v>99</v>
      </c>
      <c r="AC1814" s="7" t="s">
        <v>99</v>
      </c>
      <c r="AD1814" s="7" t="s">
        <v>937</v>
      </c>
      <c r="AE1814" s="7" t="s">
        <v>936</v>
      </c>
      <c r="AF1814" s="7" t="str">
        <f aca="false">IF(AD1814&lt;AE1814,AD1814,AE1814)</f>
        <v>Arrows, Bandit, Battle Ram, Electro Wizard, Golden Knight, Mega Knight, Minions, Zap</v>
      </c>
      <c r="AG1814" s="7" t="str">
        <f aca="false">IF(AD1814&lt;AE1814,AE1814,AD1814)</f>
        <v>Berserker, Dark Prince, Dart Goblin, Electro Spirit, Goblin Barrel, Ice Spirit, Tesla, The Log</v>
      </c>
      <c r="AH1814" s="7" t="str">
        <f aca="false">IF(AD1814=AF1814,AA1814,IF(AA1814="Win","Loss",IF(AA1814="Loss","Win","Draw")))</f>
        <v>Win</v>
      </c>
      <c r="AI1814" s="7" t="s">
        <v>102</v>
      </c>
    </row>
    <row r="1815" customFormat="false" ht="15" hidden="false" customHeight="true" outlineLevel="0" collapsed="false">
      <c r="A1815" s="7" t="s">
        <v>4340</v>
      </c>
      <c r="B1815" s="7" t="n">
        <v>1</v>
      </c>
      <c r="C1815" s="7" t="s">
        <v>829</v>
      </c>
      <c r="D1815" s="7" t="s">
        <v>830</v>
      </c>
      <c r="E1815" s="7" t="s">
        <v>890</v>
      </c>
      <c r="F1815" s="7" t="s">
        <v>891</v>
      </c>
      <c r="G1815" s="7" t="s">
        <v>939</v>
      </c>
      <c r="H1815" s="7" t="s">
        <v>372</v>
      </c>
      <c r="I1815" s="7" t="s">
        <v>200</v>
      </c>
      <c r="J1815" s="7" t="s">
        <v>199</v>
      </c>
      <c r="K1815" s="7" t="s">
        <v>169</v>
      </c>
      <c r="L1815" s="7" t="s">
        <v>191</v>
      </c>
      <c r="M1815" s="7" t="s">
        <v>336</v>
      </c>
      <c r="N1815" s="7" t="s">
        <v>154</v>
      </c>
      <c r="O1815" s="7" t="s">
        <v>136</v>
      </c>
      <c r="P1815" s="7" t="s">
        <v>91</v>
      </c>
      <c r="Q1815" s="7" t="s">
        <v>271</v>
      </c>
      <c r="R1815" s="7" t="s">
        <v>232</v>
      </c>
      <c r="S1815" s="7" t="s">
        <v>144</v>
      </c>
      <c r="T1815" s="7" t="s">
        <v>182</v>
      </c>
      <c r="U1815" s="7" t="s">
        <v>183</v>
      </c>
      <c r="V1815" s="7" t="s">
        <v>97</v>
      </c>
      <c r="W1815" s="7" t="s">
        <v>93</v>
      </c>
      <c r="X1815" s="7" t="s">
        <v>167</v>
      </c>
      <c r="Y1815" s="7" t="n">
        <v>0</v>
      </c>
      <c r="Z1815" s="7" t="n">
        <v>1</v>
      </c>
      <c r="AA1815" s="7" t="str">
        <f aca="false">IF(Y1815&gt;Z1815,"Win",IF(Y1815&lt;Z1815,"Loss","Draw"))</f>
        <v>Loss</v>
      </c>
      <c r="AB1815" s="7" t="s">
        <v>99</v>
      </c>
      <c r="AC1815" s="7" t="s">
        <v>99</v>
      </c>
      <c r="AD1815" s="7" t="s">
        <v>778</v>
      </c>
      <c r="AE1815" s="7" t="s">
        <v>272</v>
      </c>
      <c r="AF1815" s="7" t="str">
        <f aca="false">IF(AD1815&lt;AE1815,AD1815,AE1815)</f>
        <v>Baby Dragon, Barbarian Barrel, Goblin Cage, Golden Knight, Golem, Ice Wizard, Lightning, Tornado</v>
      </c>
      <c r="AG1815" s="7" t="str">
        <f aca="false">IF(AD1815&lt;AE1815,AE1815,AD1815)</f>
        <v>Earthquake, Electro Spirit, Firecracker, Hog Rider, Mighty Miner, Skeletons, Tesla, The Log</v>
      </c>
      <c r="AH1815" s="7" t="str">
        <f aca="false">IF(AD1815=AF1815,AA1815,IF(AA1815="Win","Loss",IF(AA1815="Loss","Win","Draw")))</f>
        <v>Loss</v>
      </c>
      <c r="AI1815" s="7" t="s">
        <v>102</v>
      </c>
    </row>
    <row r="1816" customFormat="false" ht="15" hidden="false" customHeight="true" outlineLevel="0" collapsed="false">
      <c r="A1816" s="7" t="s">
        <v>4340</v>
      </c>
      <c r="B1816" s="7" t="n">
        <v>2</v>
      </c>
      <c r="C1816" s="7" t="s">
        <v>829</v>
      </c>
      <c r="D1816" s="7" t="s">
        <v>830</v>
      </c>
      <c r="E1816" s="7" t="s">
        <v>890</v>
      </c>
      <c r="F1816" s="7" t="s">
        <v>891</v>
      </c>
      <c r="G1816" s="7" t="s">
        <v>940</v>
      </c>
      <c r="H1816" s="7" t="s">
        <v>251</v>
      </c>
      <c r="I1816" s="7" t="s">
        <v>140</v>
      </c>
      <c r="J1816" s="7" t="s">
        <v>141</v>
      </c>
      <c r="K1816" s="7" t="s">
        <v>142</v>
      </c>
      <c r="L1816" s="7" t="s">
        <v>143</v>
      </c>
      <c r="M1816" s="7" t="s">
        <v>97</v>
      </c>
      <c r="N1816" s="7" t="s">
        <v>109</v>
      </c>
      <c r="O1816" s="7" t="s">
        <v>111</v>
      </c>
      <c r="P1816" s="7" t="s">
        <v>144</v>
      </c>
      <c r="Q1816" s="7" t="s">
        <v>84</v>
      </c>
      <c r="R1816" s="7" t="s">
        <v>108</v>
      </c>
      <c r="S1816" s="7" t="s">
        <v>107</v>
      </c>
      <c r="T1816" s="7" t="s">
        <v>111</v>
      </c>
      <c r="U1816" s="7" t="s">
        <v>87</v>
      </c>
      <c r="V1816" s="7" t="s">
        <v>109</v>
      </c>
      <c r="W1816" s="7" t="s">
        <v>88</v>
      </c>
      <c r="X1816" s="7" t="s">
        <v>113</v>
      </c>
      <c r="Y1816" s="7" t="n">
        <v>1</v>
      </c>
      <c r="Z1816" s="7" t="n">
        <v>0</v>
      </c>
      <c r="AA1816" s="7" t="str">
        <f aca="false">IF(Y1816&gt;Z1816,"Win",IF(Y1816&lt;Z1816,"Loss","Draw"))</f>
        <v>Win</v>
      </c>
      <c r="AB1816" s="7" t="s">
        <v>99</v>
      </c>
      <c r="AC1816" s="7" t="s">
        <v>99</v>
      </c>
      <c r="AD1816" s="7" t="s">
        <v>941</v>
      </c>
      <c r="AE1816" s="7" t="s">
        <v>635</v>
      </c>
      <c r="AF1816" s="7" t="str">
        <f aca="false">IF(AD1816&lt;AE1816,AD1816,AE1816)</f>
        <v>Archer Queen, Berserker, Bomb Tower, Fire Spirit, Giant Snowball, Goblin Drill, Poison, Ronin</v>
      </c>
      <c r="AG1816" s="7" t="str">
        <f aca="false">IF(AD1816&lt;AE1816,AE1816,AD1816)</f>
        <v>Fire Spirit, Goblin Barrel, Ice Spirit, Magic Archer, Ronin, Skeletons, Tesla, Wall Breakers</v>
      </c>
      <c r="AH1816" s="7" t="str">
        <f aca="false">IF(AD1816=AF1816,AA1816,IF(AA1816="Win","Loss",IF(AA1816="Loss","Win","Draw")))</f>
        <v>Loss</v>
      </c>
      <c r="AI1816" s="7" t="s">
        <v>102</v>
      </c>
    </row>
    <row r="1817" customFormat="false" ht="15" hidden="false" customHeight="true" outlineLevel="0" collapsed="false">
      <c r="A1817" s="7" t="s">
        <v>4340</v>
      </c>
      <c r="B1817" s="7" t="n">
        <v>3</v>
      </c>
      <c r="C1817" s="7" t="s">
        <v>829</v>
      </c>
      <c r="D1817" s="7" t="s">
        <v>830</v>
      </c>
      <c r="E1817" s="7" t="s">
        <v>890</v>
      </c>
      <c r="F1817" s="7" t="s">
        <v>891</v>
      </c>
      <c r="G1817" s="7" t="s">
        <v>942</v>
      </c>
      <c r="H1817" s="7" t="s">
        <v>251</v>
      </c>
      <c r="I1817" s="7" t="s">
        <v>132</v>
      </c>
      <c r="J1817" s="7" t="s">
        <v>83</v>
      </c>
      <c r="K1817" s="7" t="s">
        <v>239</v>
      </c>
      <c r="L1817" s="7" t="s">
        <v>412</v>
      </c>
      <c r="M1817" s="7" t="s">
        <v>167</v>
      </c>
      <c r="N1817" s="7" t="s">
        <v>202</v>
      </c>
      <c r="O1817" s="7" t="s">
        <v>93</v>
      </c>
      <c r="P1817" s="7" t="s">
        <v>96</v>
      </c>
      <c r="Q1817" s="7" t="s">
        <v>375</v>
      </c>
      <c r="R1817" s="7" t="s">
        <v>145</v>
      </c>
      <c r="S1817" s="7" t="s">
        <v>135</v>
      </c>
      <c r="T1817" s="7" t="s">
        <v>327</v>
      </c>
      <c r="U1817" s="7" t="s">
        <v>336</v>
      </c>
      <c r="V1817" s="7" t="s">
        <v>202</v>
      </c>
      <c r="W1817" s="7" t="s">
        <v>149</v>
      </c>
      <c r="X1817" s="7" t="s">
        <v>226</v>
      </c>
      <c r="Y1817" s="7" t="n">
        <v>1</v>
      </c>
      <c r="Z1817" s="7" t="n">
        <v>0</v>
      </c>
      <c r="AA1817" s="7" t="str">
        <f aca="false">IF(Y1817&gt;Z1817,"Win",IF(Y1817&lt;Z1817,"Loss","Draw"))</f>
        <v>Win</v>
      </c>
      <c r="AB1817" s="7" t="s">
        <v>99</v>
      </c>
      <c r="AC1817" s="7" t="s">
        <v>99</v>
      </c>
      <c r="AD1817" s="7" t="s">
        <v>943</v>
      </c>
      <c r="AE1817" s="7" t="s">
        <v>711</v>
      </c>
      <c r="AF1817" s="7" t="str">
        <f aca="false">IF(AD1817&lt;AE1817,AD1817,AE1817)</f>
        <v>Balloon, Executioner, Giant Skeleton, Miner, Tombstone, Tornado, Zap, Zappies</v>
      </c>
      <c r="AG1817" s="7" t="str">
        <f aca="false">IF(AD1817&lt;AE1817,AE1817,AD1817)</f>
        <v>Battle Ram, Dark Prince, Electro Spirit, Hunter, Lumberjack, P.E.K.K.A, The Log, Zappies</v>
      </c>
      <c r="AH1817" s="7" t="str">
        <f aca="false">IF(AD1817=AF1817,AA1817,IF(AA1817="Win","Loss",IF(AA1817="Loss","Win","Draw")))</f>
        <v>Loss</v>
      </c>
      <c r="AI1817" s="7" t="s">
        <v>102</v>
      </c>
    </row>
    <row r="1818" customFormat="false" ht="15" hidden="false" customHeight="true" outlineLevel="0" collapsed="false">
      <c r="A1818" s="7" t="s">
        <v>4341</v>
      </c>
      <c r="B1818" s="7" t="n">
        <v>1</v>
      </c>
      <c r="C1818" s="7" t="s">
        <v>829</v>
      </c>
      <c r="D1818" s="7" t="s">
        <v>830</v>
      </c>
      <c r="E1818" s="7" t="s">
        <v>890</v>
      </c>
      <c r="F1818" s="7" t="s">
        <v>891</v>
      </c>
      <c r="G1818" s="7" t="s">
        <v>945</v>
      </c>
      <c r="H1818" s="7" t="s">
        <v>251</v>
      </c>
      <c r="I1818" s="7" t="s">
        <v>142</v>
      </c>
      <c r="J1818" s="7" t="s">
        <v>115</v>
      </c>
      <c r="K1818" s="7" t="s">
        <v>140</v>
      </c>
      <c r="L1818" s="7" t="s">
        <v>109</v>
      </c>
      <c r="M1818" s="7" t="s">
        <v>111</v>
      </c>
      <c r="N1818" s="7" t="s">
        <v>176</v>
      </c>
      <c r="O1818" s="7" t="s">
        <v>143</v>
      </c>
      <c r="P1818" s="7" t="s">
        <v>144</v>
      </c>
      <c r="Q1818" s="7" t="s">
        <v>168</v>
      </c>
      <c r="R1818" s="7" t="s">
        <v>232</v>
      </c>
      <c r="S1818" s="7" t="s">
        <v>169</v>
      </c>
      <c r="T1818" s="7" t="s">
        <v>154</v>
      </c>
      <c r="U1818" s="7" t="s">
        <v>97</v>
      </c>
      <c r="V1818" s="7" t="s">
        <v>93</v>
      </c>
      <c r="W1818" s="7" t="s">
        <v>167</v>
      </c>
      <c r="X1818" s="7" t="s">
        <v>170</v>
      </c>
      <c r="Y1818" s="7" t="n">
        <v>0</v>
      </c>
      <c r="Z1818" s="7" t="n">
        <v>1</v>
      </c>
      <c r="AA1818" s="7" t="str">
        <f aca="false">IF(Y1818&gt;Z1818,"Win",IF(Y1818&lt;Z1818,"Loss","Draw"))</f>
        <v>Loss</v>
      </c>
      <c r="AB1818" s="7" t="s">
        <v>99</v>
      </c>
      <c r="AC1818" s="7" t="s">
        <v>99</v>
      </c>
      <c r="AD1818" s="7" t="s">
        <v>529</v>
      </c>
      <c r="AE1818" s="7" t="s">
        <v>418</v>
      </c>
      <c r="AF1818" s="7" t="str">
        <f aca="false">IF(AD1818&lt;AE1818,AD1818,AE1818)</f>
        <v>Baby Dragon, Cannon, Electro Spirit, Lightning, Mighty Miner, Royal Hogs, Skeletons, The Log</v>
      </c>
      <c r="AG1818" s="7" t="str">
        <f aca="false">IF(AD1818&lt;AE1818,AE1818,AD1818)</f>
        <v>Dart Goblin, Fire Spirit, Goblin Barrel, Goblins, Ice Spirit, Ronin, Tesla, Wall Breakers</v>
      </c>
      <c r="AH1818" s="7" t="str">
        <f aca="false">IF(AD1818=AF1818,AA1818,IF(AA1818="Win","Loss",IF(AA1818="Loss","Win","Draw")))</f>
        <v>Win</v>
      </c>
      <c r="AI1818" s="7" t="s">
        <v>102</v>
      </c>
    </row>
    <row r="1819" customFormat="false" ht="15" hidden="false" customHeight="true" outlineLevel="0" collapsed="false">
      <c r="A1819" s="7" t="s">
        <v>4341</v>
      </c>
      <c r="B1819" s="7" t="n">
        <v>2</v>
      </c>
      <c r="C1819" s="7" t="s">
        <v>829</v>
      </c>
      <c r="D1819" s="7" t="s">
        <v>830</v>
      </c>
      <c r="E1819" s="7" t="s">
        <v>890</v>
      </c>
      <c r="F1819" s="7" t="s">
        <v>891</v>
      </c>
      <c r="G1819" s="7" t="s">
        <v>946</v>
      </c>
      <c r="H1819" s="7" t="s">
        <v>251</v>
      </c>
      <c r="I1819" s="7" t="s">
        <v>82</v>
      </c>
      <c r="J1819" s="7" t="s">
        <v>153</v>
      </c>
      <c r="K1819" s="7" t="s">
        <v>170</v>
      </c>
      <c r="L1819" s="7" t="s">
        <v>93</v>
      </c>
      <c r="M1819" s="7" t="s">
        <v>110</v>
      </c>
      <c r="N1819" s="7" t="s">
        <v>167</v>
      </c>
      <c r="O1819" s="7" t="s">
        <v>182</v>
      </c>
      <c r="P1819" s="7" t="s">
        <v>183</v>
      </c>
      <c r="Q1819" s="7" t="s">
        <v>84</v>
      </c>
      <c r="R1819" s="7" t="s">
        <v>115</v>
      </c>
      <c r="S1819" s="7" t="s">
        <v>107</v>
      </c>
      <c r="T1819" s="7" t="s">
        <v>144</v>
      </c>
      <c r="U1819" s="7" t="s">
        <v>109</v>
      </c>
      <c r="V1819" s="7" t="s">
        <v>130</v>
      </c>
      <c r="W1819" s="7" t="s">
        <v>111</v>
      </c>
      <c r="X1819" s="7" t="s">
        <v>88</v>
      </c>
      <c r="Y1819" s="7" t="n">
        <v>0</v>
      </c>
      <c r="Z1819" s="7" t="n">
        <v>1</v>
      </c>
      <c r="AA1819" s="7" t="str">
        <f aca="false">IF(Y1819&gt;Z1819,"Win",IF(Y1819&lt;Z1819,"Loss","Draw"))</f>
        <v>Loss</v>
      </c>
      <c r="AB1819" s="7" t="s">
        <v>99</v>
      </c>
      <c r="AC1819" s="7" t="s">
        <v>99</v>
      </c>
      <c r="AD1819" s="7" t="s">
        <v>947</v>
      </c>
      <c r="AE1819" s="7" t="s">
        <v>315</v>
      </c>
      <c r="AF1819" s="7" t="str">
        <f aca="false">IF(AD1819&lt;AE1819,AD1819,AE1819)</f>
        <v>Archers, Cannon, Earthquake, Electro Spirit, Goblinstein, Guards, Hog Rider, The Log</v>
      </c>
      <c r="AG1819" s="7" t="str">
        <f aca="false">IF(AD1819&lt;AE1819,AE1819,AD1819)</f>
        <v>Bomber, Fire Spirit, Giant Snowball, Goblin Drill, Goblins, Poison, Ronin, Tesla</v>
      </c>
      <c r="AH1819" s="7" t="str">
        <f aca="false">IF(AD1819=AF1819,AA1819,IF(AA1819="Win","Loss",IF(AA1819="Loss","Win","Draw")))</f>
        <v>Loss</v>
      </c>
      <c r="AI1819" s="7" t="s">
        <v>102</v>
      </c>
    </row>
    <row r="1820" customFormat="false" ht="15" hidden="false" customHeight="true" outlineLevel="0" collapsed="false">
      <c r="A1820" s="7" t="s">
        <v>4341</v>
      </c>
      <c r="B1820" s="7" t="n">
        <v>3</v>
      </c>
      <c r="C1820" s="7" t="s">
        <v>829</v>
      </c>
      <c r="D1820" s="7" t="s">
        <v>830</v>
      </c>
      <c r="E1820" s="7" t="s">
        <v>890</v>
      </c>
      <c r="F1820" s="7" t="s">
        <v>891</v>
      </c>
      <c r="G1820" s="7" t="s">
        <v>948</v>
      </c>
      <c r="H1820" s="7" t="s">
        <v>251</v>
      </c>
      <c r="I1820" s="7" t="s">
        <v>239</v>
      </c>
      <c r="J1820" s="7" t="s">
        <v>180</v>
      </c>
      <c r="K1820" s="7" t="s">
        <v>92</v>
      </c>
      <c r="L1820" s="7" t="s">
        <v>327</v>
      </c>
      <c r="M1820" s="7" t="s">
        <v>157</v>
      </c>
      <c r="N1820" s="7" t="s">
        <v>257</v>
      </c>
      <c r="O1820" s="7" t="s">
        <v>202</v>
      </c>
      <c r="P1820" s="7" t="s">
        <v>91</v>
      </c>
      <c r="Q1820" s="7" t="s">
        <v>116</v>
      </c>
      <c r="R1820" s="7" t="s">
        <v>83</v>
      </c>
      <c r="S1820" s="7" t="s">
        <v>114</v>
      </c>
      <c r="T1820" s="7" t="s">
        <v>91</v>
      </c>
      <c r="U1820" s="7" t="s">
        <v>118</v>
      </c>
      <c r="V1820" s="7" t="s">
        <v>94</v>
      </c>
      <c r="W1820" s="7" t="s">
        <v>176</v>
      </c>
      <c r="X1820" s="7" t="s">
        <v>117</v>
      </c>
      <c r="Y1820" s="7" t="n">
        <v>1</v>
      </c>
      <c r="Z1820" s="7" t="n">
        <v>0</v>
      </c>
      <c r="AA1820" s="7" t="str">
        <f aca="false">IF(Y1820&gt;Z1820,"Win",IF(Y1820&lt;Z1820,"Loss","Draw"))</f>
        <v>Win</v>
      </c>
      <c r="AB1820" s="7" t="s">
        <v>99</v>
      </c>
      <c r="AC1820" s="7" t="s">
        <v>99</v>
      </c>
      <c r="AD1820" s="7" t="s">
        <v>950</v>
      </c>
      <c r="AE1820" s="7" t="s">
        <v>949</v>
      </c>
      <c r="AF1820" s="7" t="str">
        <f aca="false">IF(AD1820&lt;AE1820,AD1820,AE1820)</f>
        <v>Barbarian Barrel, Battle Ram, Giant Skeleton, Mini P.E.K.K.A, Royal Ghost, Vines, Wizard, Zappies</v>
      </c>
      <c r="AG1820" s="7" t="str">
        <f aca="false">IF(AD1820&lt;AE1820,AE1820,AD1820)</f>
        <v>Barbarian Barrel, Dark Prince, Dart Goblin, Fireball, Minions, Mortar, Rascals, Skeleton Barrel</v>
      </c>
      <c r="AH1820" s="7" t="str">
        <f aca="false">IF(AD1820=AF1820,AA1820,IF(AA1820="Win","Loss",IF(AA1820="Loss","Win","Draw")))</f>
        <v>Win</v>
      </c>
      <c r="AI1820" s="7" t="s">
        <v>102</v>
      </c>
    </row>
    <row r="1821" customFormat="false" ht="16.5" hidden="false" customHeight="true" outlineLevel="0" collapsed="false">
      <c r="A1821" s="5" t="s">
        <v>4342</v>
      </c>
      <c r="B1821" s="5" t="n">
        <v>1</v>
      </c>
      <c r="C1821" s="5" t="s">
        <v>829</v>
      </c>
      <c r="D1821" s="5" t="s">
        <v>830</v>
      </c>
      <c r="E1821" s="5" t="s">
        <v>4343</v>
      </c>
      <c r="F1821" s="5" t="s">
        <v>4344</v>
      </c>
      <c r="G1821" s="5" t="s">
        <v>4345</v>
      </c>
      <c r="H1821" s="5" t="s">
        <v>372</v>
      </c>
      <c r="I1821" s="5" t="s">
        <v>168</v>
      </c>
      <c r="J1821" s="5" t="s">
        <v>232</v>
      </c>
      <c r="K1821" s="5" t="s">
        <v>144</v>
      </c>
      <c r="L1821" s="5" t="s">
        <v>93</v>
      </c>
      <c r="M1821" s="5" t="s">
        <v>154</v>
      </c>
      <c r="N1821" s="5" t="s">
        <v>146</v>
      </c>
      <c r="O1821" s="5" t="s">
        <v>97</v>
      </c>
      <c r="P1821" s="5" t="s">
        <v>91</v>
      </c>
      <c r="Q1821" s="5" t="s">
        <v>433</v>
      </c>
      <c r="R1821" s="5" t="s">
        <v>115</v>
      </c>
      <c r="S1821" s="5" t="s">
        <v>84</v>
      </c>
      <c r="T1821" s="5" t="s">
        <v>107</v>
      </c>
      <c r="U1821" s="5" t="s">
        <v>109</v>
      </c>
      <c r="V1821" s="5" t="s">
        <v>88</v>
      </c>
      <c r="W1821" s="5" t="s">
        <v>89</v>
      </c>
      <c r="X1821" s="5" t="s">
        <v>143</v>
      </c>
      <c r="Y1821" s="5" t="n">
        <v>1</v>
      </c>
      <c r="Z1821" s="5" t="n">
        <v>0</v>
      </c>
      <c r="AA1821" s="5" t="str">
        <f aca="false">IF(Y1821&gt;Z1821,"Win",IF(Y1821&lt;Z1821,"Loss","Draw"))</f>
        <v>Win</v>
      </c>
      <c r="AB1821" s="5" t="s">
        <v>98</v>
      </c>
      <c r="AC1821" s="5" t="s">
        <v>99</v>
      </c>
      <c r="AD1821" s="5" t="s">
        <v>4346</v>
      </c>
      <c r="AE1821" s="5" t="s">
        <v>4347</v>
      </c>
      <c r="AF1821" s="5" t="str">
        <f aca="false">IF(AD1821&lt;AE1821,AD1821,AE1821)</f>
        <v>Barbarian Barrel, Electro Spirit, Lightning, Mighty Miner, Royal Hogs, Skeleton Dragons, Skeletons, Tesla</v>
      </c>
      <c r="AG1821" s="5" t="str">
        <f aca="false">IF(AD1821&lt;AE1821,AE1821,AD1821)</f>
        <v>Giant Snowball, Goblin Drill, Goblin Hut, Goblins, Ice Spirit, Poison, Princess, Ronin</v>
      </c>
      <c r="AH1821" s="5" t="str">
        <f aca="false">IF(AD1821=AF1821,AA1821,IF(AA1821="Win","Loss",IF(AA1821="Loss","Win","Draw")))</f>
        <v>Win</v>
      </c>
      <c r="AI1821" s="5" t="s">
        <v>102</v>
      </c>
    </row>
    <row r="1822" customFormat="false" ht="16.5" hidden="false" customHeight="true" outlineLevel="0" collapsed="false">
      <c r="A1822" s="5" t="s">
        <v>4342</v>
      </c>
      <c r="B1822" s="5" t="n">
        <v>2</v>
      </c>
      <c r="C1822" s="5" t="s">
        <v>829</v>
      </c>
      <c r="D1822" s="5" t="s">
        <v>830</v>
      </c>
      <c r="E1822" s="5" t="s">
        <v>4343</v>
      </c>
      <c r="F1822" s="5" t="s">
        <v>4344</v>
      </c>
      <c r="G1822" s="5" t="s">
        <v>4348</v>
      </c>
      <c r="H1822" s="5" t="s">
        <v>372</v>
      </c>
      <c r="I1822" s="5" t="s">
        <v>140</v>
      </c>
      <c r="J1822" s="5" t="s">
        <v>209</v>
      </c>
      <c r="K1822" s="5" t="s">
        <v>170</v>
      </c>
      <c r="L1822" s="5" t="s">
        <v>226</v>
      </c>
      <c r="M1822" s="5" t="s">
        <v>111</v>
      </c>
      <c r="N1822" s="5" t="s">
        <v>167</v>
      </c>
      <c r="O1822" s="5" t="s">
        <v>87</v>
      </c>
      <c r="P1822" s="5" t="s">
        <v>109</v>
      </c>
      <c r="Q1822" s="5" t="s">
        <v>140</v>
      </c>
      <c r="R1822" s="5" t="s">
        <v>141</v>
      </c>
      <c r="S1822" s="5" t="s">
        <v>142</v>
      </c>
      <c r="T1822" s="5" t="s">
        <v>111</v>
      </c>
      <c r="U1822" s="5" t="s">
        <v>87</v>
      </c>
      <c r="V1822" s="5" t="s">
        <v>120</v>
      </c>
      <c r="W1822" s="5" t="s">
        <v>144</v>
      </c>
      <c r="X1822" s="5" t="s">
        <v>93</v>
      </c>
      <c r="Y1822" s="5" t="n">
        <v>1</v>
      </c>
      <c r="Z1822" s="5" t="n">
        <v>0</v>
      </c>
      <c r="AA1822" s="5" t="str">
        <f aca="false">IF(Y1822&gt;Z1822,"Win",IF(Y1822&lt;Z1822,"Loss","Draw"))</f>
        <v>Win</v>
      </c>
      <c r="AB1822" s="5" t="s">
        <v>98</v>
      </c>
      <c r="AC1822" s="5" t="s">
        <v>99</v>
      </c>
      <c r="AD1822" s="5" t="s">
        <v>4349</v>
      </c>
      <c r="AE1822" s="5" t="s">
        <v>840</v>
      </c>
      <c r="AF1822" s="5" t="str">
        <f aca="false">IF(AD1822&lt;AE1822,AD1822,AE1822)</f>
        <v>Berserker, Cannon, Fire Spirit, Miner, Musketeer, Ronin, The Log, Wall Breakers</v>
      </c>
      <c r="AG1822" s="5" t="str">
        <f aca="false">IF(AD1822&lt;AE1822,AE1822,AD1822)</f>
        <v>Berserker, Electro Spirit, Fire Spirit, Goblin Barrel, Magic Archer, Royal Delivery, Tesla, Wall Breakers</v>
      </c>
      <c r="AH1822" s="5" t="str">
        <f aca="false">IF(AD1822=AF1822,AA1822,IF(AA1822="Win","Loss",IF(AA1822="Loss","Win","Draw")))</f>
        <v>Win</v>
      </c>
      <c r="AI1822" s="5" t="s">
        <v>102</v>
      </c>
    </row>
    <row r="1823" customFormat="false" ht="16.5" hidden="false" customHeight="true" outlineLevel="0" collapsed="false">
      <c r="A1823" s="5" t="s">
        <v>4342</v>
      </c>
      <c r="B1823" s="5" t="n">
        <v>3</v>
      </c>
      <c r="C1823" s="5" t="s">
        <v>829</v>
      </c>
      <c r="D1823" s="5" t="s">
        <v>830</v>
      </c>
      <c r="E1823" s="5" t="s">
        <v>4343</v>
      </c>
      <c r="F1823" s="5" t="s">
        <v>4344</v>
      </c>
      <c r="G1823" s="5" t="s">
        <v>4350</v>
      </c>
      <c r="H1823" s="5" t="s">
        <v>372</v>
      </c>
      <c r="I1823" s="5" t="s">
        <v>239</v>
      </c>
      <c r="J1823" s="5" t="s">
        <v>115</v>
      </c>
      <c r="K1823" s="5" t="s">
        <v>199</v>
      </c>
      <c r="L1823" s="5" t="s">
        <v>327</v>
      </c>
      <c r="M1823" s="5" t="s">
        <v>147</v>
      </c>
      <c r="N1823" s="5" t="s">
        <v>240</v>
      </c>
      <c r="O1823" s="5" t="s">
        <v>94</v>
      </c>
      <c r="P1823" s="5" t="s">
        <v>96</v>
      </c>
      <c r="Q1823" s="5" t="s">
        <v>169</v>
      </c>
      <c r="R1823" s="5" t="s">
        <v>199</v>
      </c>
      <c r="S1823" s="5" t="s">
        <v>200</v>
      </c>
      <c r="T1823" s="5" t="s">
        <v>136</v>
      </c>
      <c r="U1823" s="5" t="s">
        <v>154</v>
      </c>
      <c r="V1823" s="5" t="s">
        <v>191</v>
      </c>
      <c r="W1823" s="5" t="s">
        <v>336</v>
      </c>
      <c r="X1823" s="5" t="s">
        <v>91</v>
      </c>
      <c r="Y1823" s="5" t="n">
        <v>1</v>
      </c>
      <c r="Z1823" s="5" t="n">
        <v>0</v>
      </c>
      <c r="AA1823" s="5" t="str">
        <f aca="false">IF(Y1823&gt;Z1823,"Win",IF(Y1823&lt;Z1823,"Loss","Draw"))</f>
        <v>Win</v>
      </c>
      <c r="AB1823" s="5" t="s">
        <v>98</v>
      </c>
      <c r="AC1823" s="5" t="s">
        <v>99</v>
      </c>
      <c r="AD1823" s="5" t="s">
        <v>4351</v>
      </c>
      <c r="AE1823" s="5" t="s">
        <v>778</v>
      </c>
      <c r="AF1823" s="5" t="str">
        <f aca="false">IF(AD1823&lt;AE1823,AD1823,AE1823)</f>
        <v>Baby Dragon, Barbarian Barrel, Goblin Cage, Golden Knight, Golem, Ice Wizard, Lightning, Tornado</v>
      </c>
      <c r="AG1823" s="5" t="str">
        <f aca="false">IF(AD1823&lt;AE1823,AE1823,AD1823)</f>
        <v>Bandit, Battle Ram, Fireball, Giant Skeleton, Goblins, Golden Knight, Hunter, Spirit Empress</v>
      </c>
      <c r="AH1823" s="5" t="str">
        <f aca="false">IF(AD1823=AF1823,AA1823,IF(AA1823="Win","Loss",IF(AA1823="Loss","Win","Draw")))</f>
        <v>Loss</v>
      </c>
      <c r="AI1823" s="5" t="s">
        <v>102</v>
      </c>
    </row>
    <row r="1824" customFormat="false" ht="16.5" hidden="false" customHeight="true" outlineLevel="0" collapsed="false">
      <c r="A1824" s="7" t="s">
        <v>4352</v>
      </c>
      <c r="B1824" s="7" t="n">
        <v>1</v>
      </c>
      <c r="C1824" s="7" t="s">
        <v>829</v>
      </c>
      <c r="D1824" s="7" t="s">
        <v>830</v>
      </c>
      <c r="E1824" s="7" t="s">
        <v>4343</v>
      </c>
      <c r="F1824" s="7" t="s">
        <v>4344</v>
      </c>
      <c r="G1824" s="7" t="s">
        <v>4353</v>
      </c>
      <c r="H1824" s="7" t="s">
        <v>372</v>
      </c>
      <c r="I1824" s="7" t="s">
        <v>107</v>
      </c>
      <c r="J1824" s="7" t="s">
        <v>232</v>
      </c>
      <c r="K1824" s="7" t="s">
        <v>84</v>
      </c>
      <c r="L1824" s="7" t="s">
        <v>86</v>
      </c>
      <c r="M1824" s="7" t="s">
        <v>88</v>
      </c>
      <c r="N1824" s="7" t="s">
        <v>82</v>
      </c>
      <c r="O1824" s="7" t="s">
        <v>89</v>
      </c>
      <c r="P1824" s="7" t="s">
        <v>97</v>
      </c>
      <c r="Q1824" s="7" t="s">
        <v>209</v>
      </c>
      <c r="R1824" s="7" t="s">
        <v>145</v>
      </c>
      <c r="S1824" s="7" t="s">
        <v>97</v>
      </c>
      <c r="T1824" s="7" t="s">
        <v>226</v>
      </c>
      <c r="U1824" s="7" t="s">
        <v>244</v>
      </c>
      <c r="V1824" s="7" t="s">
        <v>91</v>
      </c>
      <c r="W1824" s="7" t="s">
        <v>84</v>
      </c>
      <c r="X1824" s="7" t="s">
        <v>113</v>
      </c>
      <c r="Y1824" s="7" t="n">
        <v>1</v>
      </c>
      <c r="Z1824" s="7" t="n">
        <v>0</v>
      </c>
      <c r="AA1824" s="7" t="str">
        <f aca="false">IF(Y1824&gt;Z1824,"Win",IF(Y1824&lt;Z1824,"Loss","Draw"))</f>
        <v>Win</v>
      </c>
      <c r="AB1824" s="7" t="s">
        <v>99</v>
      </c>
      <c r="AC1824" s="7" t="s">
        <v>99</v>
      </c>
      <c r="AD1824" s="7" t="s">
        <v>3076</v>
      </c>
      <c r="AE1824" s="7" t="s">
        <v>2610</v>
      </c>
      <c r="AF1824" s="7" t="str">
        <f aca="false">IF(AD1824&lt;AE1824,AD1824,AE1824)</f>
        <v>Archers, Giant Snowball, Goblin Demolisher, Goblin Drill, Goblin Hut, Mighty Miner, Poison, Skeletons</v>
      </c>
      <c r="AG1824" s="7" t="str">
        <f aca="false">IF(AD1824&lt;AE1824,AE1824,AD1824)</f>
        <v>Balloon, Barbarian Barrel, Bomb Tower, Giant Snowball, Ice Golem, Miner, Musketeer, Skeletons</v>
      </c>
      <c r="AH1824" s="7" t="str">
        <f aca="false">IF(AD1824=AF1824,AA1824,IF(AA1824="Win","Loss",IF(AA1824="Loss","Win","Draw")))</f>
        <v>Win</v>
      </c>
      <c r="AI1824" s="7" t="s">
        <v>102</v>
      </c>
    </row>
    <row r="1825" customFormat="false" ht="16.5" hidden="false" customHeight="true" outlineLevel="0" collapsed="false">
      <c r="A1825" s="7" t="s">
        <v>4352</v>
      </c>
      <c r="B1825" s="7" t="n">
        <v>2</v>
      </c>
      <c r="C1825" s="7" t="s">
        <v>829</v>
      </c>
      <c r="D1825" s="7" t="s">
        <v>830</v>
      </c>
      <c r="E1825" s="7" t="s">
        <v>4343</v>
      </c>
      <c r="F1825" s="7" t="s">
        <v>4344</v>
      </c>
      <c r="G1825" s="7" t="s">
        <v>4354</v>
      </c>
      <c r="H1825" s="7" t="s">
        <v>372</v>
      </c>
      <c r="I1825" s="7" t="s">
        <v>210</v>
      </c>
      <c r="J1825" s="7" t="s">
        <v>199</v>
      </c>
      <c r="K1825" s="7" t="s">
        <v>239</v>
      </c>
      <c r="L1825" s="7" t="s">
        <v>257</v>
      </c>
      <c r="M1825" s="7" t="s">
        <v>95</v>
      </c>
      <c r="N1825" s="7" t="s">
        <v>174</v>
      </c>
      <c r="O1825" s="7" t="s">
        <v>227</v>
      </c>
      <c r="P1825" s="7" t="s">
        <v>109</v>
      </c>
      <c r="Q1825" s="7" t="s">
        <v>287</v>
      </c>
      <c r="R1825" s="7" t="s">
        <v>149</v>
      </c>
      <c r="S1825" s="7" t="s">
        <v>135</v>
      </c>
      <c r="T1825" s="7" t="s">
        <v>148</v>
      </c>
      <c r="U1825" s="7" t="s">
        <v>147</v>
      </c>
      <c r="V1825" s="7" t="s">
        <v>87</v>
      </c>
      <c r="W1825" s="7" t="s">
        <v>94</v>
      </c>
      <c r="X1825" s="7" t="s">
        <v>146</v>
      </c>
      <c r="Y1825" s="7" t="n">
        <v>0</v>
      </c>
      <c r="Z1825" s="7" t="n">
        <v>1</v>
      </c>
      <c r="AA1825" s="7" t="str">
        <f aca="false">IF(Y1825&gt;Z1825,"Win",IF(Y1825&lt;Z1825,"Loss","Draw"))</f>
        <v>Loss</v>
      </c>
      <c r="AB1825" s="7" t="s">
        <v>99</v>
      </c>
      <c r="AC1825" s="7" t="s">
        <v>99</v>
      </c>
      <c r="AD1825" s="7" t="s">
        <v>4355</v>
      </c>
      <c r="AE1825" s="7" t="s">
        <v>726</v>
      </c>
      <c r="AF1825" s="7" t="str">
        <f aca="false">IF(AD1825&lt;AE1825,AD1825,AE1825)</f>
        <v>Battle Ram, Fisherman, Golden Knight, Heal Spirit, Mega Knight, Mother Witch, Ronin, Vines</v>
      </c>
      <c r="AG1825" s="7" t="str">
        <f aca="false">IF(AD1825&lt;AE1825,AE1825,AD1825)</f>
        <v>Berserker, Fireball, Lava Hound, Skeleton Dragons, Spirit Empress, Tombstone, Valkyrie, Zap</v>
      </c>
      <c r="AH1825" s="7" t="str">
        <f aca="false">IF(AD1825=AF1825,AA1825,IF(AA1825="Win","Loss",IF(AA1825="Loss","Win","Draw")))</f>
        <v>Loss</v>
      </c>
      <c r="AI1825" s="7" t="s">
        <v>102</v>
      </c>
    </row>
    <row r="1826" customFormat="false" ht="16.5" hidden="false" customHeight="true" outlineLevel="0" collapsed="false">
      <c r="A1826" s="7" t="s">
        <v>4352</v>
      </c>
      <c r="B1826" s="7" t="n">
        <v>3</v>
      </c>
      <c r="C1826" s="7" t="s">
        <v>829</v>
      </c>
      <c r="D1826" s="7" t="s">
        <v>830</v>
      </c>
      <c r="E1826" s="7" t="s">
        <v>4343</v>
      </c>
      <c r="F1826" s="7" t="s">
        <v>4344</v>
      </c>
      <c r="G1826" s="7" t="s">
        <v>4356</v>
      </c>
      <c r="H1826" s="7" t="s">
        <v>372</v>
      </c>
      <c r="I1826" s="7" t="s">
        <v>140</v>
      </c>
      <c r="J1826" s="7" t="s">
        <v>141</v>
      </c>
      <c r="K1826" s="7" t="s">
        <v>225</v>
      </c>
      <c r="L1826" s="7" t="s">
        <v>167</v>
      </c>
      <c r="M1826" s="7" t="s">
        <v>93</v>
      </c>
      <c r="N1826" s="7" t="s">
        <v>87</v>
      </c>
      <c r="O1826" s="7" t="s">
        <v>129</v>
      </c>
      <c r="P1826" s="7" t="s">
        <v>226</v>
      </c>
      <c r="Q1826" s="7" t="s">
        <v>239</v>
      </c>
      <c r="R1826" s="7" t="s">
        <v>199</v>
      </c>
      <c r="S1826" s="7" t="s">
        <v>169</v>
      </c>
      <c r="T1826" s="7" t="s">
        <v>412</v>
      </c>
      <c r="U1826" s="7" t="s">
        <v>227</v>
      </c>
      <c r="V1826" s="7" t="s">
        <v>92</v>
      </c>
      <c r="W1826" s="7" t="s">
        <v>202</v>
      </c>
      <c r="X1826" s="7" t="s">
        <v>112</v>
      </c>
      <c r="Y1826" s="7" t="n">
        <v>0</v>
      </c>
      <c r="Z1826" s="7" t="n">
        <v>3</v>
      </c>
      <c r="AA1826" s="7" t="str">
        <f aca="false">IF(Y1826&gt;Z1826,"Win",IF(Y1826&lt;Z1826,"Loss","Draw"))</f>
        <v>Loss</v>
      </c>
      <c r="AB1826" s="7" t="s">
        <v>99</v>
      </c>
      <c r="AC1826" s="7" t="s">
        <v>99</v>
      </c>
      <c r="AD1826" s="7" t="s">
        <v>4357</v>
      </c>
      <c r="AE1826" s="7" t="s">
        <v>1184</v>
      </c>
      <c r="AF1826" s="7" t="str">
        <f aca="false">IF(AD1826&lt;AE1826,AD1826,AE1826)</f>
        <v>Arrows, Baby Dragon, Battle Ram, Golden Knight, Mother Witch, P.E.K.K.A, Royal Ghost, Zappies</v>
      </c>
      <c r="AG1826" s="7" t="str">
        <f aca="false">IF(AD1826&lt;AE1826,AE1826,AD1826)</f>
        <v>Bats, Berserker, Electro Spirit, Inferno Tower, Magic Archer, Miner, The Log, Wall Breakers</v>
      </c>
      <c r="AH1826" s="7" t="str">
        <f aca="false">IF(AD1826=AF1826,AA1826,IF(AA1826="Win","Loss",IF(AA1826="Loss","Win","Draw")))</f>
        <v>Win</v>
      </c>
      <c r="AI1826" s="7" t="s">
        <v>102</v>
      </c>
    </row>
    <row r="1827" customFormat="false" ht="16.5" hidden="false" customHeight="true" outlineLevel="0" collapsed="false">
      <c r="A1827" s="7" t="s">
        <v>4358</v>
      </c>
      <c r="B1827" s="7" t="n">
        <v>1</v>
      </c>
      <c r="C1827" s="7" t="s">
        <v>829</v>
      </c>
      <c r="D1827" s="7" t="s">
        <v>830</v>
      </c>
      <c r="E1827" s="7" t="s">
        <v>4343</v>
      </c>
      <c r="F1827" s="7" t="s">
        <v>4344</v>
      </c>
      <c r="G1827" s="7" t="s">
        <v>4359</v>
      </c>
      <c r="H1827" s="7" t="s">
        <v>372</v>
      </c>
      <c r="I1827" s="7" t="s">
        <v>168</v>
      </c>
      <c r="J1827" s="7" t="s">
        <v>108</v>
      </c>
      <c r="K1827" s="7" t="s">
        <v>170</v>
      </c>
      <c r="L1827" s="7" t="s">
        <v>97</v>
      </c>
      <c r="M1827" s="7" t="s">
        <v>143</v>
      </c>
      <c r="N1827" s="7" t="s">
        <v>167</v>
      </c>
      <c r="O1827" s="7" t="s">
        <v>183</v>
      </c>
      <c r="P1827" s="7" t="s">
        <v>120</v>
      </c>
      <c r="Q1827" s="7" t="s">
        <v>82</v>
      </c>
      <c r="R1827" s="7" t="s">
        <v>83</v>
      </c>
      <c r="S1827" s="7" t="s">
        <v>84</v>
      </c>
      <c r="T1827" s="7" t="s">
        <v>85</v>
      </c>
      <c r="U1827" s="7" t="s">
        <v>86</v>
      </c>
      <c r="V1827" s="7" t="s">
        <v>87</v>
      </c>
      <c r="W1827" s="7" t="s">
        <v>88</v>
      </c>
      <c r="X1827" s="7" t="s">
        <v>89</v>
      </c>
      <c r="Y1827" s="7" t="n">
        <v>0</v>
      </c>
      <c r="Z1827" s="7" t="n">
        <v>1</v>
      </c>
      <c r="AA1827" s="7" t="str">
        <f aca="false">IF(Y1827&gt;Z1827,"Win",IF(Y1827&lt;Z1827,"Loss","Draw"))</f>
        <v>Loss</v>
      </c>
      <c r="AB1827" s="7" t="s">
        <v>99</v>
      </c>
      <c r="AC1827" s="7" t="s">
        <v>99</v>
      </c>
      <c r="AD1827" s="7" t="s">
        <v>770</v>
      </c>
      <c r="AE1827" s="7" t="s">
        <v>100</v>
      </c>
      <c r="AF1827" s="7" t="str">
        <f aca="false">IF(AD1827&lt;AE1827,AD1827,AE1827)</f>
        <v>Archer Queen, Cannon, Earthquake, Ice Spirit, Royal Delivery, Royal Hogs, Skeletons, The Log</v>
      </c>
      <c r="AG1827" s="7" t="str">
        <f aca="false">IF(AD1827&lt;AE1827,AE1827,AD1827)</f>
        <v>Archers, Berserker, Dark Prince, Giant Snowball, Goblin Demolisher, Goblin Hut, Graveyard, Poison</v>
      </c>
      <c r="AH1827" s="7" t="str">
        <f aca="false">IF(AD1827=AF1827,AA1827,IF(AA1827="Win","Loss",IF(AA1827="Loss","Win","Draw")))</f>
        <v>Loss</v>
      </c>
      <c r="AI1827" s="7" t="s">
        <v>102</v>
      </c>
    </row>
    <row r="1828" customFormat="false" ht="16.5" hidden="false" customHeight="true" outlineLevel="0" collapsed="false">
      <c r="A1828" s="7" t="s">
        <v>4358</v>
      </c>
      <c r="B1828" s="7" t="n">
        <v>2</v>
      </c>
      <c r="C1828" s="7" t="s">
        <v>829</v>
      </c>
      <c r="D1828" s="7" t="s">
        <v>830</v>
      </c>
      <c r="E1828" s="7" t="s">
        <v>4343</v>
      </c>
      <c r="F1828" s="7" t="s">
        <v>4344</v>
      </c>
      <c r="G1828" s="7" t="s">
        <v>4360</v>
      </c>
      <c r="H1828" s="7" t="s">
        <v>372</v>
      </c>
      <c r="I1828" s="7" t="s">
        <v>293</v>
      </c>
      <c r="J1828" s="7" t="s">
        <v>115</v>
      </c>
      <c r="K1828" s="7" t="s">
        <v>84</v>
      </c>
      <c r="L1828" s="7" t="s">
        <v>88</v>
      </c>
      <c r="M1828" s="7" t="s">
        <v>111</v>
      </c>
      <c r="N1828" s="7" t="s">
        <v>107</v>
      </c>
      <c r="O1828" s="7" t="s">
        <v>89</v>
      </c>
      <c r="P1828" s="7" t="s">
        <v>109</v>
      </c>
      <c r="Q1828" s="7" t="s">
        <v>168</v>
      </c>
      <c r="R1828" s="7" t="s">
        <v>232</v>
      </c>
      <c r="S1828" s="7" t="s">
        <v>169</v>
      </c>
      <c r="T1828" s="7" t="s">
        <v>154</v>
      </c>
      <c r="U1828" s="7" t="s">
        <v>97</v>
      </c>
      <c r="V1828" s="7" t="s">
        <v>93</v>
      </c>
      <c r="W1828" s="7" t="s">
        <v>167</v>
      </c>
      <c r="X1828" s="7" t="s">
        <v>170</v>
      </c>
      <c r="Y1828" s="7" t="n">
        <v>0</v>
      </c>
      <c r="Z1828" s="7" t="n">
        <v>1</v>
      </c>
      <c r="AA1828" s="7" t="str">
        <f aca="false">IF(Y1828&gt;Z1828,"Win",IF(Y1828&lt;Z1828,"Loss","Draw"))</f>
        <v>Loss</v>
      </c>
      <c r="AB1828" s="7" t="s">
        <v>99</v>
      </c>
      <c r="AC1828" s="7" t="s">
        <v>99</v>
      </c>
      <c r="AD1828" s="7" t="s">
        <v>4361</v>
      </c>
      <c r="AE1828" s="7" t="s">
        <v>418</v>
      </c>
      <c r="AF1828" s="7" t="str">
        <f aca="false">IF(AD1828&lt;AE1828,AD1828,AE1828)</f>
        <v>Baby Dragon, Cannon, Electro Spirit, Lightning, Mighty Miner, Royal Hogs, Skeletons, The Log</v>
      </c>
      <c r="AG1828" s="7" t="str">
        <f aca="false">IF(AD1828&lt;AE1828,AE1828,AD1828)</f>
        <v>Fire Spirit, Furnace, Giant Snowball, Goblin Drill, Goblin Hut, Goblins, Poison, Ronin</v>
      </c>
      <c r="AH1828" s="7" t="str">
        <f aca="false">IF(AD1828=AF1828,AA1828,IF(AA1828="Win","Loss",IF(AA1828="Loss","Win","Draw")))</f>
        <v>Win</v>
      </c>
      <c r="AI1828" s="7" t="s">
        <v>102</v>
      </c>
    </row>
    <row r="1829" customFormat="false" ht="16.5" hidden="false" customHeight="true" outlineLevel="0" collapsed="false">
      <c r="A1829" s="7" t="s">
        <v>4358</v>
      </c>
      <c r="B1829" s="7" t="n">
        <v>3</v>
      </c>
      <c r="C1829" s="7" t="s">
        <v>829</v>
      </c>
      <c r="D1829" s="7" t="s">
        <v>830</v>
      </c>
      <c r="E1829" s="7" t="s">
        <v>4343</v>
      </c>
      <c r="F1829" s="7" t="s">
        <v>4344</v>
      </c>
      <c r="G1829" s="7" t="s">
        <v>4362</v>
      </c>
      <c r="H1829" s="7" t="s">
        <v>372</v>
      </c>
      <c r="I1829" s="7" t="s">
        <v>116</v>
      </c>
      <c r="J1829" s="7" t="s">
        <v>213</v>
      </c>
      <c r="K1829" s="7" t="s">
        <v>114</v>
      </c>
      <c r="L1829" s="7" t="s">
        <v>91</v>
      </c>
      <c r="M1829" s="7" t="s">
        <v>176</v>
      </c>
      <c r="N1829" s="7" t="s">
        <v>94</v>
      </c>
      <c r="O1829" s="7" t="s">
        <v>117</v>
      </c>
      <c r="P1829" s="7" t="s">
        <v>118</v>
      </c>
      <c r="Q1829" s="7" t="s">
        <v>239</v>
      </c>
      <c r="R1829" s="7" t="s">
        <v>180</v>
      </c>
      <c r="S1829" s="7" t="s">
        <v>132</v>
      </c>
      <c r="T1829" s="7" t="s">
        <v>327</v>
      </c>
      <c r="U1829" s="7" t="s">
        <v>227</v>
      </c>
      <c r="V1829" s="7" t="s">
        <v>202</v>
      </c>
      <c r="W1829" s="7" t="s">
        <v>257</v>
      </c>
      <c r="X1829" s="7" t="s">
        <v>91</v>
      </c>
      <c r="Y1829" s="7" t="n">
        <v>1</v>
      </c>
      <c r="Z1829" s="7" t="n">
        <v>0</v>
      </c>
      <c r="AA1829" s="7" t="str">
        <f aca="false">IF(Y1829&gt;Z1829,"Win",IF(Y1829&lt;Z1829,"Loss","Draw"))</f>
        <v>Win</v>
      </c>
      <c r="AB1829" s="7" t="s">
        <v>99</v>
      </c>
      <c r="AC1829" s="7" t="s">
        <v>99</v>
      </c>
      <c r="AD1829" s="7" t="s">
        <v>578</v>
      </c>
      <c r="AE1829" s="7" t="s">
        <v>2248</v>
      </c>
      <c r="AF1829" s="7" t="str">
        <f aca="false">IF(AD1829&lt;AE1829,AD1829,AE1829)</f>
        <v>Barbarian Barrel, Battle Ram, Giant Skeleton, Lumberjack, Mother Witch, Vines, Wizard, Zappies</v>
      </c>
      <c r="AG1829" s="7" t="str">
        <f aca="false">IF(AD1829&lt;AE1829,AE1829,AD1829)</f>
        <v>Barbarian Barrel, Bowler, Dart Goblin, Fireball, Minions, Mortar, Rascals, Skeleton Barrel</v>
      </c>
      <c r="AH1829" s="7" t="str">
        <f aca="false">IF(AD1829=AF1829,AA1829,IF(AA1829="Win","Loss",IF(AA1829="Loss","Win","Draw")))</f>
        <v>Loss</v>
      </c>
      <c r="AI1829" s="7" t="s">
        <v>102</v>
      </c>
    </row>
    <row r="1830" customFormat="false" ht="16.5" hidden="false" customHeight="true" outlineLevel="0" collapsed="false">
      <c r="A1830" s="7" t="s">
        <v>4363</v>
      </c>
      <c r="B1830" s="7" t="n">
        <v>1</v>
      </c>
      <c r="C1830" s="7" t="s">
        <v>829</v>
      </c>
      <c r="D1830" s="7" t="s">
        <v>830</v>
      </c>
      <c r="E1830" s="7" t="s">
        <v>4343</v>
      </c>
      <c r="F1830" s="7" t="s">
        <v>4344</v>
      </c>
      <c r="G1830" s="7" t="s">
        <v>4364</v>
      </c>
      <c r="H1830" s="7" t="s">
        <v>372</v>
      </c>
      <c r="I1830" s="7" t="s">
        <v>90</v>
      </c>
      <c r="J1830" s="7" t="s">
        <v>181</v>
      </c>
      <c r="K1830" s="7" t="s">
        <v>92</v>
      </c>
      <c r="L1830" s="7" t="s">
        <v>91</v>
      </c>
      <c r="M1830" s="7" t="s">
        <v>95</v>
      </c>
      <c r="N1830" s="7" t="s">
        <v>227</v>
      </c>
      <c r="O1830" s="7" t="s">
        <v>94</v>
      </c>
      <c r="P1830" s="7" t="s">
        <v>93</v>
      </c>
      <c r="Q1830" s="7" t="s">
        <v>168</v>
      </c>
      <c r="R1830" s="7" t="s">
        <v>244</v>
      </c>
      <c r="S1830" s="7" t="s">
        <v>92</v>
      </c>
      <c r="T1830" s="7" t="s">
        <v>245</v>
      </c>
      <c r="U1830" s="7" t="s">
        <v>96</v>
      </c>
      <c r="V1830" s="7" t="s">
        <v>94</v>
      </c>
      <c r="W1830" s="7" t="s">
        <v>91</v>
      </c>
      <c r="X1830" s="7" t="s">
        <v>174</v>
      </c>
      <c r="Y1830" s="7" t="n">
        <v>1</v>
      </c>
      <c r="Z1830" s="7" t="n">
        <v>0</v>
      </c>
      <c r="AA1830" s="7" t="str">
        <f aca="false">IF(Y1830&gt;Z1830,"Win",IF(Y1830&lt;Z1830,"Loss","Draw"))</f>
        <v>Win</v>
      </c>
      <c r="AB1830" s="7" t="s">
        <v>99</v>
      </c>
      <c r="AC1830" s="7" t="s">
        <v>99</v>
      </c>
      <c r="AD1830" s="7" t="s">
        <v>4365</v>
      </c>
      <c r="AE1830" s="7" t="s">
        <v>3019</v>
      </c>
      <c r="AF1830" s="7" t="str">
        <f aca="false">IF(AD1830&lt;AE1830,AD1830,AE1830)</f>
        <v>Barbarian Barrel, Electro Spirit, Fireball, Fisherman, Monk, Mother Witch, Royal Ghost, Royal Giant</v>
      </c>
      <c r="AG1830" s="7" t="str">
        <f aca="false">IF(AD1830&lt;AE1830,AE1830,AD1830)</f>
        <v>Barbarian Barrel, Fireball, Heal Spirit, Hunter, Ice Golem, Royal Ghost, Royal Hogs, Three Musketeers</v>
      </c>
      <c r="AH1830" s="7" t="str">
        <f aca="false">IF(AD1830=AF1830,AA1830,IF(AA1830="Win","Loss",IF(AA1830="Loss","Win","Draw")))</f>
        <v>Win</v>
      </c>
      <c r="AI1830" s="7" t="s">
        <v>102</v>
      </c>
    </row>
    <row r="1831" customFormat="false" ht="16.5" hidden="false" customHeight="true" outlineLevel="0" collapsed="false">
      <c r="A1831" s="7" t="s">
        <v>4363</v>
      </c>
      <c r="B1831" s="7" t="n">
        <v>2</v>
      </c>
      <c r="C1831" s="7" t="s">
        <v>829</v>
      </c>
      <c r="D1831" s="7" t="s">
        <v>830</v>
      </c>
      <c r="E1831" s="7" t="s">
        <v>4343</v>
      </c>
      <c r="F1831" s="7" t="s">
        <v>4344</v>
      </c>
      <c r="G1831" s="7" t="s">
        <v>4366</v>
      </c>
      <c r="H1831" s="7" t="s">
        <v>372</v>
      </c>
      <c r="I1831" s="7" t="s">
        <v>210</v>
      </c>
      <c r="J1831" s="7" t="s">
        <v>209</v>
      </c>
      <c r="K1831" s="7" t="s">
        <v>170</v>
      </c>
      <c r="L1831" s="7" t="s">
        <v>182</v>
      </c>
      <c r="M1831" s="7" t="s">
        <v>97</v>
      </c>
      <c r="N1831" s="7" t="s">
        <v>143</v>
      </c>
      <c r="O1831" s="7" t="s">
        <v>167</v>
      </c>
      <c r="P1831" s="7" t="s">
        <v>154</v>
      </c>
      <c r="Q1831" s="7" t="s">
        <v>375</v>
      </c>
      <c r="R1831" s="7" t="s">
        <v>145</v>
      </c>
      <c r="S1831" s="7" t="s">
        <v>84</v>
      </c>
      <c r="T1831" s="7" t="s">
        <v>226</v>
      </c>
      <c r="U1831" s="7" t="s">
        <v>327</v>
      </c>
      <c r="V1831" s="7" t="s">
        <v>202</v>
      </c>
      <c r="W1831" s="7" t="s">
        <v>336</v>
      </c>
      <c r="X1831" s="7" t="s">
        <v>149</v>
      </c>
      <c r="Y1831" s="7" t="n">
        <v>0</v>
      </c>
      <c r="Z1831" s="7" t="n">
        <v>1</v>
      </c>
      <c r="AA1831" s="7" t="str">
        <f aca="false">IF(Y1831&gt;Z1831,"Win",IF(Y1831&lt;Z1831,"Loss","Draw"))</f>
        <v>Loss</v>
      </c>
      <c r="AB1831" s="7" t="s">
        <v>99</v>
      </c>
      <c r="AC1831" s="7" t="s">
        <v>99</v>
      </c>
      <c r="AD1831" s="7" t="s">
        <v>1713</v>
      </c>
      <c r="AE1831" s="7" t="s">
        <v>1812</v>
      </c>
      <c r="AF1831" s="7" t="str">
        <f aca="false">IF(AD1831&lt;AE1831,AD1831,AE1831)</f>
        <v>Balloon, Executioner, Giant Skeleton, Giant Snowball, Miner, Tombstone, Tornado, Zappies</v>
      </c>
      <c r="AG1831" s="7" t="str">
        <f aca="false">IF(AD1831&lt;AE1831,AE1831,AD1831)</f>
        <v>Cannon, Hog Rider, Ice Spirit, Lightning, Mega Knight, Musketeer, Skeletons, The Log</v>
      </c>
      <c r="AH1831" s="7" t="str">
        <f aca="false">IF(AD1831=AF1831,AA1831,IF(AA1831="Win","Loss",IF(AA1831="Loss","Win","Draw")))</f>
        <v>Win</v>
      </c>
      <c r="AI1831" s="7" t="s">
        <v>102</v>
      </c>
    </row>
    <row r="1832" customFormat="false" ht="16.5" hidden="false" customHeight="true" outlineLevel="0" collapsed="false">
      <c r="A1832" s="7" t="s">
        <v>4363</v>
      </c>
      <c r="B1832" s="7" t="n">
        <v>3</v>
      </c>
      <c r="C1832" s="7" t="s">
        <v>829</v>
      </c>
      <c r="D1832" s="7" t="s">
        <v>830</v>
      </c>
      <c r="E1832" s="7" t="s">
        <v>4343</v>
      </c>
      <c r="F1832" s="7" t="s">
        <v>4344</v>
      </c>
      <c r="G1832" s="7" t="s">
        <v>4367</v>
      </c>
      <c r="H1832" s="7" t="s">
        <v>372</v>
      </c>
      <c r="I1832" s="7" t="s">
        <v>135</v>
      </c>
      <c r="J1832" s="7" t="s">
        <v>199</v>
      </c>
      <c r="K1832" s="7" t="s">
        <v>239</v>
      </c>
      <c r="L1832" s="7" t="s">
        <v>245</v>
      </c>
      <c r="M1832" s="7" t="s">
        <v>112</v>
      </c>
      <c r="N1832" s="7" t="s">
        <v>117</v>
      </c>
      <c r="O1832" s="7" t="s">
        <v>244</v>
      </c>
      <c r="P1832" s="7" t="s">
        <v>113</v>
      </c>
      <c r="Q1832" s="7" t="s">
        <v>293</v>
      </c>
      <c r="R1832" s="7" t="s">
        <v>175</v>
      </c>
      <c r="S1832" s="7" t="s">
        <v>170</v>
      </c>
      <c r="T1832" s="7" t="s">
        <v>182</v>
      </c>
      <c r="U1832" s="7" t="s">
        <v>87</v>
      </c>
      <c r="V1832" s="7" t="s">
        <v>183</v>
      </c>
      <c r="W1832" s="7" t="s">
        <v>143</v>
      </c>
      <c r="X1832" s="7" t="s">
        <v>167</v>
      </c>
      <c r="Y1832" s="7" t="n">
        <v>1</v>
      </c>
      <c r="Z1832" s="7" t="n">
        <v>0</v>
      </c>
      <c r="AA1832" s="7" t="str">
        <f aca="false">IF(Y1832&gt;Z1832,"Win",IF(Y1832&lt;Z1832,"Loss","Draw"))</f>
        <v>Win</v>
      </c>
      <c r="AB1832" s="7" t="s">
        <v>99</v>
      </c>
      <c r="AC1832" s="7" t="s">
        <v>99</v>
      </c>
      <c r="AD1832" s="7" t="s">
        <v>4335</v>
      </c>
      <c r="AE1832" s="7" t="s">
        <v>4368</v>
      </c>
      <c r="AF1832" s="7" t="str">
        <f aca="false">IF(AD1832&lt;AE1832,AD1832,AE1832)</f>
        <v>Arrows, Battle Ram, Bomb Tower, Golden Knight, Ice Golem, Minions, Three Musketeers, Zap</v>
      </c>
      <c r="AG1832" s="7" t="str">
        <f aca="false">IF(AD1832&lt;AE1832,AE1832,AD1832)</f>
        <v>Berserker, Boss Bandit, Cannon, Earthquake, Furnace, Hog Rider, Ice Spirit, The Log</v>
      </c>
      <c r="AH1832" s="7" t="str">
        <f aca="false">IF(AD1832=AF1832,AA1832,IF(AA1832="Win","Loss",IF(AA1832="Loss","Win","Draw")))</f>
        <v>Win</v>
      </c>
      <c r="AI1832" s="7" t="s">
        <v>102</v>
      </c>
    </row>
    <row r="1833" customFormat="false" ht="15" hidden="false" customHeight="true" outlineLevel="0" collapsed="false">
      <c r="A1833" s="5" t="s">
        <v>4369</v>
      </c>
      <c r="B1833" s="5" t="n">
        <v>1</v>
      </c>
      <c r="C1833" s="5" t="s">
        <v>829</v>
      </c>
      <c r="D1833" s="5" t="s">
        <v>830</v>
      </c>
      <c r="E1833" s="5" t="s">
        <v>369</v>
      </c>
      <c r="F1833" s="5" t="s">
        <v>370</v>
      </c>
      <c r="G1833" s="5" t="s">
        <v>3062</v>
      </c>
      <c r="H1833" s="5" t="s">
        <v>372</v>
      </c>
      <c r="I1833" s="5" t="s">
        <v>114</v>
      </c>
      <c r="J1833" s="5" t="s">
        <v>115</v>
      </c>
      <c r="K1833" s="5" t="s">
        <v>116</v>
      </c>
      <c r="L1833" s="5" t="s">
        <v>119</v>
      </c>
      <c r="M1833" s="5" t="s">
        <v>94</v>
      </c>
      <c r="N1833" s="5" t="s">
        <v>117</v>
      </c>
      <c r="O1833" s="5" t="s">
        <v>118</v>
      </c>
      <c r="P1833" s="5" t="s">
        <v>91</v>
      </c>
      <c r="Q1833" s="5" t="s">
        <v>140</v>
      </c>
      <c r="R1833" s="5" t="s">
        <v>141</v>
      </c>
      <c r="S1833" s="5" t="s">
        <v>142</v>
      </c>
      <c r="T1833" s="5" t="s">
        <v>287</v>
      </c>
      <c r="U1833" s="5" t="s">
        <v>111</v>
      </c>
      <c r="V1833" s="5" t="s">
        <v>143</v>
      </c>
      <c r="W1833" s="5" t="s">
        <v>120</v>
      </c>
      <c r="X1833" s="5" t="s">
        <v>144</v>
      </c>
      <c r="Y1833" s="5" t="n">
        <v>1</v>
      </c>
      <c r="Z1833" s="5" t="n">
        <v>0</v>
      </c>
      <c r="AA1833" s="5" t="str">
        <f aca="false">IF(Y1833&gt;Z1833,"Win",IF(Y1833&lt;Z1833,"Loss","Draw"))</f>
        <v>Win</v>
      </c>
      <c r="AB1833" s="5" t="s">
        <v>98</v>
      </c>
      <c r="AC1833" s="5" t="s">
        <v>99</v>
      </c>
      <c r="AD1833" s="5" t="s">
        <v>185</v>
      </c>
      <c r="AE1833" s="5" t="s">
        <v>924</v>
      </c>
      <c r="AF1833" s="5" t="str">
        <f aca="false">IF(AD1833&lt;AE1833,AD1833,AE1833)</f>
        <v>Barbarian Barrel, Cannon Cart, Fireball, Goblins, Minions, Mortar, Rascals, Skeleton Barrel</v>
      </c>
      <c r="AG1833" s="5" t="str">
        <f aca="false">IF(AD1833&lt;AE1833,AE1833,AD1833)</f>
        <v>Fire Spirit, Goblin Barrel, Ice Spirit, Magic Archer, Royal Delivery, Tesla, Valkyrie, Wall Breakers</v>
      </c>
      <c r="AH1833" s="5" t="str">
        <f aca="false">IF(AD1833=AF1833,AA1833,IF(AA1833="Win","Loss",IF(AA1833="Loss","Win","Draw")))</f>
        <v>Win</v>
      </c>
      <c r="AI1833" s="5" t="s">
        <v>102</v>
      </c>
    </row>
    <row r="1834" customFormat="false" ht="15" hidden="false" customHeight="true" outlineLevel="0" collapsed="false">
      <c r="A1834" s="5" t="s">
        <v>4369</v>
      </c>
      <c r="B1834" s="5" t="n">
        <v>2</v>
      </c>
      <c r="C1834" s="5" t="s">
        <v>829</v>
      </c>
      <c r="D1834" s="5" t="s">
        <v>830</v>
      </c>
      <c r="E1834" s="5" t="s">
        <v>369</v>
      </c>
      <c r="F1834" s="5" t="s">
        <v>370</v>
      </c>
      <c r="G1834" s="5" t="s">
        <v>3063</v>
      </c>
      <c r="H1834" s="5" t="s">
        <v>372</v>
      </c>
      <c r="I1834" s="5" t="s">
        <v>170</v>
      </c>
      <c r="J1834" s="5" t="s">
        <v>232</v>
      </c>
      <c r="K1834" s="5" t="s">
        <v>168</v>
      </c>
      <c r="L1834" s="5" t="s">
        <v>97</v>
      </c>
      <c r="M1834" s="5" t="s">
        <v>227</v>
      </c>
      <c r="N1834" s="5" t="s">
        <v>154</v>
      </c>
      <c r="O1834" s="5" t="s">
        <v>93</v>
      </c>
      <c r="P1834" s="5" t="s">
        <v>120</v>
      </c>
      <c r="Q1834" s="5" t="s">
        <v>209</v>
      </c>
      <c r="R1834" s="5" t="s">
        <v>149</v>
      </c>
      <c r="S1834" s="5" t="s">
        <v>128</v>
      </c>
      <c r="T1834" s="5" t="s">
        <v>85</v>
      </c>
      <c r="U1834" s="5" t="s">
        <v>88</v>
      </c>
      <c r="V1834" s="5" t="s">
        <v>146</v>
      </c>
      <c r="W1834" s="5" t="s">
        <v>97</v>
      </c>
      <c r="X1834" s="5" t="s">
        <v>84</v>
      </c>
      <c r="Y1834" s="5" t="n">
        <v>1</v>
      </c>
      <c r="Z1834" s="5" t="n">
        <v>0</v>
      </c>
      <c r="AA1834" s="5" t="str">
        <f aca="false">IF(Y1834&gt;Z1834,"Win",IF(Y1834&lt;Z1834,"Loss","Draw"))</f>
        <v>Win</v>
      </c>
      <c r="AB1834" s="5" t="s">
        <v>98</v>
      </c>
      <c r="AC1834" s="5" t="s">
        <v>99</v>
      </c>
      <c r="AD1834" s="5" t="s">
        <v>3064</v>
      </c>
      <c r="AE1834" s="5" t="s">
        <v>1600</v>
      </c>
      <c r="AF1834" s="5" t="str">
        <f aca="false">IF(AD1834&lt;AE1834,AD1834,AE1834)</f>
        <v>Cannon, Electro Spirit, Lightning, Mighty Miner, Mother Witch, Royal Delivery, Royal Hogs, Skeletons</v>
      </c>
      <c r="AG1834" s="5" t="str">
        <f aca="false">IF(AD1834&lt;AE1834,AE1834,AD1834)</f>
        <v>Giant Snowball, Graveyard, Knight, Musketeer, Poison, Skeleton Dragons, Skeletons, Tombstone</v>
      </c>
      <c r="AH1834" s="5" t="str">
        <f aca="false">IF(AD1834=AF1834,AA1834,IF(AA1834="Win","Loss",IF(AA1834="Loss","Win","Draw")))</f>
        <v>Win</v>
      </c>
      <c r="AI1834" s="5" t="s">
        <v>102</v>
      </c>
    </row>
    <row r="1835" customFormat="false" ht="15" hidden="false" customHeight="true" outlineLevel="0" collapsed="false">
      <c r="A1835" s="5" t="s">
        <v>4369</v>
      </c>
      <c r="B1835" s="5" t="n">
        <v>3</v>
      </c>
      <c r="C1835" s="5" t="s">
        <v>829</v>
      </c>
      <c r="D1835" s="5" t="s">
        <v>830</v>
      </c>
      <c r="E1835" s="5" t="s">
        <v>369</v>
      </c>
      <c r="F1835" s="5" t="s">
        <v>370</v>
      </c>
      <c r="G1835" s="5" t="s">
        <v>3065</v>
      </c>
      <c r="H1835" s="5" t="s">
        <v>372</v>
      </c>
      <c r="I1835" s="5" t="s">
        <v>140</v>
      </c>
      <c r="J1835" s="5" t="s">
        <v>141</v>
      </c>
      <c r="K1835" s="5" t="s">
        <v>142</v>
      </c>
      <c r="L1835" s="5" t="s">
        <v>111</v>
      </c>
      <c r="M1835" s="5" t="s">
        <v>143</v>
      </c>
      <c r="N1835" s="5" t="s">
        <v>167</v>
      </c>
      <c r="O1835" s="5" t="s">
        <v>109</v>
      </c>
      <c r="P1835" s="5" t="s">
        <v>129</v>
      </c>
      <c r="Q1835" s="5" t="s">
        <v>169</v>
      </c>
      <c r="R1835" s="5" t="s">
        <v>199</v>
      </c>
      <c r="S1835" s="5" t="s">
        <v>200</v>
      </c>
      <c r="T1835" s="5" t="s">
        <v>136</v>
      </c>
      <c r="U1835" s="5" t="s">
        <v>154</v>
      </c>
      <c r="V1835" s="5" t="s">
        <v>191</v>
      </c>
      <c r="W1835" s="5" t="s">
        <v>336</v>
      </c>
      <c r="X1835" s="5" t="s">
        <v>91</v>
      </c>
      <c r="Y1835" s="5" t="n">
        <v>1</v>
      </c>
      <c r="Z1835" s="5" t="n">
        <v>0</v>
      </c>
      <c r="AA1835" s="5" t="str">
        <f aca="false">IF(Y1835&gt;Z1835,"Win",IF(Y1835&lt;Z1835,"Loss","Draw"))</f>
        <v>Win</v>
      </c>
      <c r="AB1835" s="5" t="s">
        <v>98</v>
      </c>
      <c r="AC1835" s="5" t="s">
        <v>99</v>
      </c>
      <c r="AD1835" s="5" t="s">
        <v>3066</v>
      </c>
      <c r="AE1835" s="5" t="s">
        <v>778</v>
      </c>
      <c r="AF1835" s="5" t="str">
        <f aca="false">IF(AD1835&lt;AE1835,AD1835,AE1835)</f>
        <v>Baby Dragon, Barbarian Barrel, Goblin Cage, Golden Knight, Golem, Ice Wizard, Lightning, Tornado</v>
      </c>
      <c r="AG1835" s="5" t="str">
        <f aca="false">IF(AD1835&lt;AE1835,AE1835,AD1835)</f>
        <v>Fire Spirit, Goblin Barrel, Ice Spirit, Inferno Tower, Magic Archer, Ronin, The Log, Wall Breakers</v>
      </c>
      <c r="AH1835" s="5" t="str">
        <f aca="false">IF(AD1835=AF1835,AA1835,IF(AA1835="Win","Loss",IF(AA1835="Loss","Win","Draw")))</f>
        <v>Loss</v>
      </c>
      <c r="AI1835" s="5" t="s">
        <v>102</v>
      </c>
    </row>
    <row r="1836" customFormat="false" ht="15" hidden="false" customHeight="true" outlineLevel="0" collapsed="false">
      <c r="A1836" s="7" t="s">
        <v>4370</v>
      </c>
      <c r="B1836" s="7" t="n">
        <v>1</v>
      </c>
      <c r="C1836" s="7" t="s">
        <v>829</v>
      </c>
      <c r="D1836" s="7" t="s">
        <v>830</v>
      </c>
      <c r="E1836" s="7" t="s">
        <v>369</v>
      </c>
      <c r="F1836" s="7" t="s">
        <v>370</v>
      </c>
      <c r="G1836" s="7" t="s">
        <v>3068</v>
      </c>
      <c r="H1836" s="7" t="s">
        <v>372</v>
      </c>
      <c r="I1836" s="7" t="s">
        <v>92</v>
      </c>
      <c r="J1836" s="7" t="s">
        <v>91</v>
      </c>
      <c r="K1836" s="7" t="s">
        <v>90</v>
      </c>
      <c r="L1836" s="7" t="s">
        <v>97</v>
      </c>
      <c r="M1836" s="7" t="s">
        <v>95</v>
      </c>
      <c r="N1836" s="7" t="s">
        <v>96</v>
      </c>
      <c r="O1836" s="7" t="s">
        <v>94</v>
      </c>
      <c r="P1836" s="7" t="s">
        <v>93</v>
      </c>
      <c r="Q1836" s="7" t="s">
        <v>168</v>
      </c>
      <c r="R1836" s="7" t="s">
        <v>83</v>
      </c>
      <c r="S1836" s="7" t="s">
        <v>82</v>
      </c>
      <c r="T1836" s="7" t="s">
        <v>87</v>
      </c>
      <c r="U1836" s="7" t="s">
        <v>154</v>
      </c>
      <c r="V1836" s="7" t="s">
        <v>143</v>
      </c>
      <c r="W1836" s="7" t="s">
        <v>167</v>
      </c>
      <c r="X1836" s="7" t="s">
        <v>144</v>
      </c>
      <c r="Y1836" s="7" t="n">
        <v>0</v>
      </c>
      <c r="Z1836" s="7" t="n">
        <v>1</v>
      </c>
      <c r="AA1836" s="7" t="str">
        <f aca="false">IF(Y1836&gt;Z1836,"Win",IF(Y1836&lt;Z1836,"Loss","Draw"))</f>
        <v>Loss</v>
      </c>
      <c r="AB1836" s="7" t="s">
        <v>99</v>
      </c>
      <c r="AC1836" s="7" t="s">
        <v>99</v>
      </c>
      <c r="AD1836" s="7" t="s">
        <v>101</v>
      </c>
      <c r="AE1836" s="7" t="s">
        <v>920</v>
      </c>
      <c r="AF1836" s="7" t="str">
        <f aca="false">IF(AD1836&lt;AE1836,AD1836,AE1836)</f>
        <v>Archers, Berserker, Dark Prince, Ice Spirit, Lightning, Royal Hogs, Tesla, The Log</v>
      </c>
      <c r="AG1836" s="7" t="str">
        <f aca="false">IF(AD1836&lt;AE1836,AE1836,AD1836)</f>
        <v>Barbarian Barrel, Electro Spirit, Fireball, Fisherman, Hunter, Royal Ghost, Royal Giant, Skeletons</v>
      </c>
      <c r="AH1836" s="7" t="str">
        <f aca="false">IF(AD1836=AF1836,AA1836,IF(AA1836="Win","Loss",IF(AA1836="Loss","Win","Draw")))</f>
        <v>Win</v>
      </c>
      <c r="AI1836" s="7" t="s">
        <v>102</v>
      </c>
    </row>
    <row r="1837" customFormat="false" ht="15" hidden="false" customHeight="true" outlineLevel="0" collapsed="false">
      <c r="A1837" s="7" t="s">
        <v>4370</v>
      </c>
      <c r="B1837" s="7" t="n">
        <v>2</v>
      </c>
      <c r="C1837" s="7" t="s">
        <v>829</v>
      </c>
      <c r="D1837" s="7" t="s">
        <v>830</v>
      </c>
      <c r="E1837" s="7" t="s">
        <v>369</v>
      </c>
      <c r="F1837" s="7" t="s">
        <v>370</v>
      </c>
      <c r="G1837" s="7" t="s">
        <v>3069</v>
      </c>
      <c r="H1837" s="7" t="s">
        <v>372</v>
      </c>
      <c r="I1837" s="7" t="s">
        <v>107</v>
      </c>
      <c r="J1837" s="7" t="s">
        <v>115</v>
      </c>
      <c r="K1837" s="7" t="s">
        <v>84</v>
      </c>
      <c r="L1837" s="7" t="s">
        <v>89</v>
      </c>
      <c r="M1837" s="7" t="s">
        <v>111</v>
      </c>
      <c r="N1837" s="7" t="s">
        <v>109</v>
      </c>
      <c r="O1837" s="7" t="s">
        <v>176</v>
      </c>
      <c r="P1837" s="7" t="s">
        <v>140</v>
      </c>
      <c r="Q1837" s="7" t="s">
        <v>107</v>
      </c>
      <c r="R1837" s="7" t="s">
        <v>108</v>
      </c>
      <c r="S1837" s="7" t="s">
        <v>84</v>
      </c>
      <c r="T1837" s="7" t="s">
        <v>109</v>
      </c>
      <c r="U1837" s="7" t="s">
        <v>88</v>
      </c>
      <c r="V1837" s="7" t="s">
        <v>111</v>
      </c>
      <c r="W1837" s="7" t="s">
        <v>97</v>
      </c>
      <c r="X1837" s="7" t="s">
        <v>113</v>
      </c>
      <c r="Y1837" s="7" t="n">
        <v>1</v>
      </c>
      <c r="Z1837" s="7" t="n">
        <v>0</v>
      </c>
      <c r="AA1837" s="7" t="str">
        <f aca="false">IF(Y1837&gt;Z1837,"Win",IF(Y1837&lt;Z1837,"Loss","Draw"))</f>
        <v>Win</v>
      </c>
      <c r="AB1837" s="7" t="s">
        <v>99</v>
      </c>
      <c r="AC1837" s="7" t="s">
        <v>99</v>
      </c>
      <c r="AD1837" s="7" t="s">
        <v>3070</v>
      </c>
      <c r="AE1837" s="7" t="s">
        <v>714</v>
      </c>
      <c r="AF1837" s="7" t="str">
        <f aca="false">IF(AD1837&lt;AE1837,AD1837,AE1837)</f>
        <v>Archer Queen, Bomb Tower, Fire Spirit, Giant Snowball, Goblin Drill, Poison, Ronin, Skeletons</v>
      </c>
      <c r="AG1837" s="7" t="str">
        <f aca="false">IF(AD1837&lt;AE1837,AE1837,AD1837)</f>
        <v>Dart Goblin, Fire Spirit, Giant Snowball, Goblin Drill, Goblin Hut, Goblins, Ronin, Wall Breakers</v>
      </c>
      <c r="AH1837" s="7" t="str">
        <f aca="false">IF(AD1837=AF1837,AA1837,IF(AA1837="Win","Loss",IF(AA1837="Loss","Win","Draw")))</f>
        <v>Loss</v>
      </c>
      <c r="AI1837" s="7" t="s">
        <v>102</v>
      </c>
    </row>
    <row r="1838" customFormat="false" ht="15" hidden="false" customHeight="true" outlineLevel="0" collapsed="false">
      <c r="A1838" s="7" t="s">
        <v>4370</v>
      </c>
      <c r="B1838" s="7" t="n">
        <v>3</v>
      </c>
      <c r="C1838" s="7" t="s">
        <v>829</v>
      </c>
      <c r="D1838" s="7" t="s">
        <v>830</v>
      </c>
      <c r="E1838" s="7" t="s">
        <v>369</v>
      </c>
      <c r="F1838" s="7" t="s">
        <v>370</v>
      </c>
      <c r="G1838" s="7" t="s">
        <v>3071</v>
      </c>
      <c r="H1838" s="7" t="s">
        <v>372</v>
      </c>
      <c r="I1838" s="7" t="s">
        <v>144</v>
      </c>
      <c r="J1838" s="7" t="s">
        <v>108</v>
      </c>
      <c r="K1838" s="7" t="s">
        <v>287</v>
      </c>
      <c r="L1838" s="7" t="s">
        <v>87</v>
      </c>
      <c r="M1838" s="7" t="s">
        <v>143</v>
      </c>
      <c r="N1838" s="7" t="s">
        <v>182</v>
      </c>
      <c r="O1838" s="7" t="s">
        <v>183</v>
      </c>
      <c r="P1838" s="7" t="s">
        <v>167</v>
      </c>
      <c r="Q1838" s="7" t="s">
        <v>210</v>
      </c>
      <c r="R1838" s="7" t="s">
        <v>141</v>
      </c>
      <c r="S1838" s="7" t="s">
        <v>170</v>
      </c>
      <c r="T1838" s="7" t="s">
        <v>182</v>
      </c>
      <c r="U1838" s="7" t="s">
        <v>94</v>
      </c>
      <c r="V1838" s="7" t="s">
        <v>115</v>
      </c>
      <c r="W1838" s="7" t="s">
        <v>93</v>
      </c>
      <c r="X1838" s="7" t="s">
        <v>91</v>
      </c>
      <c r="Y1838" s="7" t="n">
        <v>0</v>
      </c>
      <c r="Z1838" s="7" t="n">
        <v>1</v>
      </c>
      <c r="AA1838" s="7" t="str">
        <f aca="false">IF(Y1838&gt;Z1838,"Win",IF(Y1838&lt;Z1838,"Loss","Draw"))</f>
        <v>Loss</v>
      </c>
      <c r="AB1838" s="7" t="s">
        <v>99</v>
      </c>
      <c r="AC1838" s="7" t="s">
        <v>99</v>
      </c>
      <c r="AD1838" s="7" t="s">
        <v>3073</v>
      </c>
      <c r="AE1838" s="7" t="s">
        <v>3072</v>
      </c>
      <c r="AF1838" s="7" t="str">
        <f aca="false">IF(AD1838&lt;AE1838,AD1838,AE1838)</f>
        <v>Archer Queen, Berserker, Earthquake, Hog Rider, Ice Spirit, Tesla, The Log, Valkyrie</v>
      </c>
      <c r="AG1838" s="7" t="str">
        <f aca="false">IF(AD1838&lt;AE1838,AE1838,AD1838)</f>
        <v>Barbarian Barrel, Cannon, Electro Spirit, Fireball, Goblins, Hog Rider, Magic Archer, Mega Knight</v>
      </c>
      <c r="AH1838" s="7" t="str">
        <f aca="false">IF(AD1838=AF1838,AA1838,IF(AA1838="Win","Loss",IF(AA1838="Loss","Win","Draw")))</f>
        <v>Loss</v>
      </c>
      <c r="AI1838" s="7" t="s">
        <v>102</v>
      </c>
    </row>
    <row r="1839" customFormat="false" ht="15" hidden="false" customHeight="true" outlineLevel="0" collapsed="false">
      <c r="A1839" s="7" t="s">
        <v>4371</v>
      </c>
      <c r="B1839" s="7" t="n">
        <v>1</v>
      </c>
      <c r="C1839" s="7" t="s">
        <v>829</v>
      </c>
      <c r="D1839" s="7" t="s">
        <v>830</v>
      </c>
      <c r="E1839" s="7" t="s">
        <v>369</v>
      </c>
      <c r="F1839" s="7" t="s">
        <v>370</v>
      </c>
      <c r="G1839" s="7" t="s">
        <v>3075</v>
      </c>
      <c r="H1839" s="7" t="s">
        <v>372</v>
      </c>
      <c r="I1839" s="7" t="s">
        <v>107</v>
      </c>
      <c r="J1839" s="7" t="s">
        <v>232</v>
      </c>
      <c r="K1839" s="7" t="s">
        <v>84</v>
      </c>
      <c r="L1839" s="7" t="s">
        <v>86</v>
      </c>
      <c r="M1839" s="7" t="s">
        <v>88</v>
      </c>
      <c r="N1839" s="7" t="s">
        <v>82</v>
      </c>
      <c r="O1839" s="7" t="s">
        <v>89</v>
      </c>
      <c r="P1839" s="7" t="s">
        <v>97</v>
      </c>
      <c r="Q1839" s="7" t="s">
        <v>132</v>
      </c>
      <c r="R1839" s="7" t="s">
        <v>91</v>
      </c>
      <c r="S1839" s="7" t="s">
        <v>200</v>
      </c>
      <c r="T1839" s="7" t="s">
        <v>90</v>
      </c>
      <c r="U1839" s="7" t="s">
        <v>365</v>
      </c>
      <c r="V1839" s="7" t="s">
        <v>94</v>
      </c>
      <c r="W1839" s="7" t="s">
        <v>93</v>
      </c>
      <c r="X1839" s="7" t="s">
        <v>174</v>
      </c>
      <c r="Y1839" s="7" t="n">
        <v>1</v>
      </c>
      <c r="Z1839" s="7" t="n">
        <v>0</v>
      </c>
      <c r="AA1839" s="7" t="str">
        <f aca="false">IF(Y1839&gt;Z1839,"Win",IF(Y1839&lt;Z1839,"Loss","Draw"))</f>
        <v>Win</v>
      </c>
      <c r="AB1839" s="7" t="s">
        <v>99</v>
      </c>
      <c r="AC1839" s="7" t="s">
        <v>99</v>
      </c>
      <c r="AD1839" s="7" t="s">
        <v>3076</v>
      </c>
      <c r="AE1839" s="7" t="s">
        <v>488</v>
      </c>
      <c r="AF1839" s="7" t="str">
        <f aca="false">IF(AD1839&lt;AE1839,AD1839,AE1839)</f>
        <v>Archers, Giant Snowball, Goblin Demolisher, Goblin Drill, Goblin Hut, Mighty Miner, Poison, Skeletons</v>
      </c>
      <c r="AG1839" s="7" t="str">
        <f aca="false">IF(AD1839&lt;AE1839,AE1839,AD1839)</f>
        <v>Barbarian Barrel, Electro Spirit, Fireball, Goblin Cage, Heal Spirit, Lumberjack, Phoenix, Royal Giant</v>
      </c>
      <c r="AH1839" s="7" t="str">
        <f aca="false">IF(AD1839=AF1839,AA1839,IF(AA1839="Win","Loss",IF(AA1839="Loss","Win","Draw")))</f>
        <v>Win</v>
      </c>
      <c r="AI1839" s="7" t="s">
        <v>102</v>
      </c>
    </row>
    <row r="1840" customFormat="false" ht="15" hidden="false" customHeight="true" outlineLevel="0" collapsed="false">
      <c r="A1840" s="7" t="s">
        <v>4371</v>
      </c>
      <c r="B1840" s="7" t="n">
        <v>2</v>
      </c>
      <c r="C1840" s="7" t="s">
        <v>829</v>
      </c>
      <c r="D1840" s="7" t="s">
        <v>830</v>
      </c>
      <c r="E1840" s="7" t="s">
        <v>369</v>
      </c>
      <c r="F1840" s="7" t="s">
        <v>370</v>
      </c>
      <c r="G1840" s="7" t="s">
        <v>3077</v>
      </c>
      <c r="H1840" s="7" t="s">
        <v>372</v>
      </c>
      <c r="I1840" s="7" t="s">
        <v>140</v>
      </c>
      <c r="J1840" s="7" t="s">
        <v>141</v>
      </c>
      <c r="K1840" s="7" t="s">
        <v>225</v>
      </c>
      <c r="L1840" s="7" t="s">
        <v>87</v>
      </c>
      <c r="M1840" s="7" t="s">
        <v>111</v>
      </c>
      <c r="N1840" s="7" t="s">
        <v>167</v>
      </c>
      <c r="O1840" s="7" t="s">
        <v>144</v>
      </c>
      <c r="P1840" s="7" t="s">
        <v>226</v>
      </c>
      <c r="Q1840" s="7" t="s">
        <v>114</v>
      </c>
      <c r="R1840" s="7" t="s">
        <v>115</v>
      </c>
      <c r="S1840" s="7" t="s">
        <v>116</v>
      </c>
      <c r="T1840" s="7" t="s">
        <v>109</v>
      </c>
      <c r="U1840" s="7" t="s">
        <v>88</v>
      </c>
      <c r="V1840" s="7" t="s">
        <v>176</v>
      </c>
      <c r="W1840" s="7" t="s">
        <v>118</v>
      </c>
      <c r="X1840" s="7" t="s">
        <v>167</v>
      </c>
      <c r="Y1840" s="7" t="n">
        <v>1</v>
      </c>
      <c r="Z1840" s="7" t="n">
        <v>0</v>
      </c>
      <c r="AA1840" s="7" t="str">
        <f aca="false">IF(Y1840&gt;Z1840,"Win",IF(Y1840&lt;Z1840,"Loss","Draw"))</f>
        <v>Win</v>
      </c>
      <c r="AB1840" s="7" t="s">
        <v>99</v>
      </c>
      <c r="AC1840" s="7" t="s">
        <v>99</v>
      </c>
      <c r="AD1840" s="7" t="s">
        <v>3078</v>
      </c>
      <c r="AE1840" s="7" t="s">
        <v>913</v>
      </c>
      <c r="AF1840" s="7" t="str">
        <f aca="false">IF(AD1840&lt;AE1840,AD1840,AE1840)</f>
        <v>Bats, Berserker, Fire Spirit, Magic Archer, Miner, Tesla, The Log, Wall Breakers</v>
      </c>
      <c r="AG1840" s="7" t="str">
        <f aca="false">IF(AD1840&lt;AE1840,AE1840,AD1840)</f>
        <v>Dart Goblin, Goblins, Mortar, Poison, Rascals, Ronin, Skeleton Barrel, The Log</v>
      </c>
      <c r="AH1840" s="7" t="str">
        <f aca="false">IF(AD1840=AF1840,AA1840,IF(AA1840="Win","Loss",IF(AA1840="Loss","Win","Draw")))</f>
        <v>Win</v>
      </c>
      <c r="AI1840" s="7" t="s">
        <v>102</v>
      </c>
    </row>
    <row r="1841" customFormat="false" ht="15" hidden="false" customHeight="true" outlineLevel="0" collapsed="false">
      <c r="A1841" s="7" t="s">
        <v>4371</v>
      </c>
      <c r="B1841" s="7" t="n">
        <v>3</v>
      </c>
      <c r="C1841" s="7" t="s">
        <v>829</v>
      </c>
      <c r="D1841" s="7" t="s">
        <v>830</v>
      </c>
      <c r="E1841" s="7" t="s">
        <v>369</v>
      </c>
      <c r="F1841" s="7" t="s">
        <v>370</v>
      </c>
      <c r="G1841" s="7" t="s">
        <v>3079</v>
      </c>
      <c r="H1841" s="7" t="s">
        <v>372</v>
      </c>
      <c r="I1841" s="7" t="s">
        <v>168</v>
      </c>
      <c r="J1841" s="7" t="s">
        <v>115</v>
      </c>
      <c r="K1841" s="7" t="s">
        <v>170</v>
      </c>
      <c r="L1841" s="7" t="s">
        <v>93</v>
      </c>
      <c r="M1841" s="7" t="s">
        <v>94</v>
      </c>
      <c r="N1841" s="7" t="s">
        <v>146</v>
      </c>
      <c r="O1841" s="7" t="s">
        <v>109</v>
      </c>
      <c r="P1841" s="7" t="s">
        <v>91</v>
      </c>
      <c r="Q1841" s="7" t="s">
        <v>225</v>
      </c>
      <c r="R1841" s="7" t="s">
        <v>141</v>
      </c>
      <c r="S1841" s="7" t="s">
        <v>140</v>
      </c>
      <c r="T1841" s="7" t="s">
        <v>129</v>
      </c>
      <c r="U1841" s="7" t="s">
        <v>87</v>
      </c>
      <c r="V1841" s="7" t="s">
        <v>111</v>
      </c>
      <c r="W1841" s="7" t="s">
        <v>120</v>
      </c>
      <c r="X1841" s="7" t="s">
        <v>226</v>
      </c>
      <c r="Y1841" s="7" t="n">
        <v>0</v>
      </c>
      <c r="Z1841" s="7" t="n">
        <v>1</v>
      </c>
      <c r="AA1841" s="7" t="str">
        <f aca="false">IF(Y1841&gt;Z1841,"Win",IF(Y1841&lt;Z1841,"Loss","Draw"))</f>
        <v>Loss</v>
      </c>
      <c r="AB1841" s="7" t="s">
        <v>99</v>
      </c>
      <c r="AC1841" s="7" t="s">
        <v>99</v>
      </c>
      <c r="AD1841" s="7" t="s">
        <v>3080</v>
      </c>
      <c r="AE1841" s="7" t="s">
        <v>826</v>
      </c>
      <c r="AF1841" s="7" t="str">
        <f aca="false">IF(AD1841&lt;AE1841,AD1841,AE1841)</f>
        <v>Barbarian Barrel, Cannon, Electro Spirit, Fireball, Goblins, Ronin, Royal Hogs, Skeleton Dragons</v>
      </c>
      <c r="AG1841" s="7" t="str">
        <f aca="false">IF(AD1841&lt;AE1841,AE1841,AD1841)</f>
        <v>Bats, Berserker, Fire Spirit, Inferno Tower, Magic Archer, Miner, Royal Delivery, Wall Breakers</v>
      </c>
      <c r="AH1841" s="7" t="str">
        <f aca="false">IF(AD1841=AF1841,AA1841,IF(AA1841="Win","Loss",IF(AA1841="Loss","Win","Draw")))</f>
        <v>Loss</v>
      </c>
      <c r="AI1841" s="7" t="s">
        <v>102</v>
      </c>
    </row>
    <row r="1842" customFormat="false" ht="15" hidden="false" customHeight="true" outlineLevel="0" collapsed="false">
      <c r="A1842" s="5" t="s">
        <v>4372</v>
      </c>
      <c r="B1842" s="5" t="n">
        <v>1</v>
      </c>
      <c r="C1842" s="5" t="s">
        <v>829</v>
      </c>
      <c r="D1842" s="5" t="s">
        <v>830</v>
      </c>
      <c r="E1842" s="5" t="s">
        <v>2843</v>
      </c>
      <c r="F1842" s="5" t="s">
        <v>2844</v>
      </c>
      <c r="G1842" s="5" t="s">
        <v>4373</v>
      </c>
      <c r="H1842" s="5" t="s">
        <v>372</v>
      </c>
      <c r="I1842" s="5" t="s">
        <v>140</v>
      </c>
      <c r="J1842" s="5" t="s">
        <v>153</v>
      </c>
      <c r="K1842" s="5" t="s">
        <v>141</v>
      </c>
      <c r="L1842" s="5" t="s">
        <v>226</v>
      </c>
      <c r="M1842" s="5" t="s">
        <v>336</v>
      </c>
      <c r="N1842" s="5" t="s">
        <v>91</v>
      </c>
      <c r="O1842" s="5" t="s">
        <v>113</v>
      </c>
      <c r="P1842" s="5" t="s">
        <v>87</v>
      </c>
      <c r="Q1842" s="5" t="s">
        <v>82</v>
      </c>
      <c r="R1842" s="5" t="s">
        <v>83</v>
      </c>
      <c r="S1842" s="5" t="s">
        <v>84</v>
      </c>
      <c r="T1842" s="5" t="s">
        <v>85</v>
      </c>
      <c r="U1842" s="5" t="s">
        <v>87</v>
      </c>
      <c r="V1842" s="5" t="s">
        <v>88</v>
      </c>
      <c r="W1842" s="5" t="s">
        <v>111</v>
      </c>
      <c r="X1842" s="5" t="s">
        <v>144</v>
      </c>
      <c r="Y1842" s="5" t="n">
        <v>1</v>
      </c>
      <c r="Z1842" s="5" t="n">
        <v>0</v>
      </c>
      <c r="AA1842" s="5" t="str">
        <f aca="false">IF(Y1842&gt;Z1842,"Win",IF(Y1842&lt;Z1842,"Loss","Draw"))</f>
        <v>Win</v>
      </c>
      <c r="AB1842" s="5" t="s">
        <v>98</v>
      </c>
      <c r="AC1842" s="5" t="s">
        <v>99</v>
      </c>
      <c r="AD1842" s="5" t="s">
        <v>338</v>
      </c>
      <c r="AE1842" s="5" t="s">
        <v>4374</v>
      </c>
      <c r="AF1842" s="5" t="str">
        <f aca="false">IF(AD1842&lt;AE1842,AD1842,AE1842)</f>
        <v>Archers, Berserker, Dark Prince, Fire Spirit, Giant Snowball, Graveyard, Poison, Tesla</v>
      </c>
      <c r="AG1842" s="5" t="str">
        <f aca="false">IF(AD1842&lt;AE1842,AE1842,AD1842)</f>
        <v>Barbarian Barrel, Berserker, Bomb Tower, Goblinstein, Magic Archer, Miner, Tornado, Wall Breakers</v>
      </c>
      <c r="AH1842" s="5" t="str">
        <f aca="false">IF(AD1842=AF1842,AA1842,IF(AA1842="Win","Loss",IF(AA1842="Loss","Win","Draw")))</f>
        <v>Loss</v>
      </c>
      <c r="AI1842" s="5" t="s">
        <v>102</v>
      </c>
    </row>
    <row r="1843" customFormat="false" ht="15" hidden="false" customHeight="true" outlineLevel="0" collapsed="false">
      <c r="A1843" s="5" t="s">
        <v>4372</v>
      </c>
      <c r="B1843" s="5" t="n">
        <v>2</v>
      </c>
      <c r="C1843" s="5" t="s">
        <v>829</v>
      </c>
      <c r="D1843" s="5" t="s">
        <v>830</v>
      </c>
      <c r="E1843" s="5" t="s">
        <v>2843</v>
      </c>
      <c r="F1843" s="5" t="s">
        <v>2844</v>
      </c>
      <c r="G1843" s="5" t="s">
        <v>4375</v>
      </c>
      <c r="H1843" s="5" t="s">
        <v>81</v>
      </c>
      <c r="I1843" s="5" t="s">
        <v>168</v>
      </c>
      <c r="J1843" s="5" t="s">
        <v>209</v>
      </c>
      <c r="K1843" s="5" t="s">
        <v>144</v>
      </c>
      <c r="L1843" s="5" t="s">
        <v>109</v>
      </c>
      <c r="M1843" s="5" t="s">
        <v>97</v>
      </c>
      <c r="N1843" s="5" t="s">
        <v>93</v>
      </c>
      <c r="O1843" s="5" t="s">
        <v>94</v>
      </c>
      <c r="P1843" s="5" t="s">
        <v>167</v>
      </c>
      <c r="Q1843" s="5" t="s">
        <v>210</v>
      </c>
      <c r="R1843" s="5" t="s">
        <v>209</v>
      </c>
      <c r="S1843" s="5" t="s">
        <v>170</v>
      </c>
      <c r="T1843" s="5" t="s">
        <v>182</v>
      </c>
      <c r="U1843" s="5" t="s">
        <v>154</v>
      </c>
      <c r="V1843" s="5" t="s">
        <v>97</v>
      </c>
      <c r="W1843" s="5" t="s">
        <v>93</v>
      </c>
      <c r="X1843" s="5" t="s">
        <v>167</v>
      </c>
      <c r="Y1843" s="5" t="n">
        <v>1</v>
      </c>
      <c r="Z1843" s="5" t="n">
        <v>0</v>
      </c>
      <c r="AA1843" s="5" t="str">
        <f aca="false">IF(Y1843&gt;Z1843,"Win",IF(Y1843&lt;Z1843,"Loss","Draw"))</f>
        <v>Win</v>
      </c>
      <c r="AB1843" s="5" t="s">
        <v>98</v>
      </c>
      <c r="AC1843" s="5" t="s">
        <v>99</v>
      </c>
      <c r="AD1843" s="5" t="s">
        <v>4376</v>
      </c>
      <c r="AE1843" s="5" t="s">
        <v>2245</v>
      </c>
      <c r="AF1843" s="5" t="str">
        <f aca="false">IF(AD1843&lt;AE1843,AD1843,AE1843)</f>
        <v>Cannon, Electro Spirit, Hog Rider, Lightning, Mega Knight, Musketeer, Skeletons, The Log</v>
      </c>
      <c r="AG1843" s="5" t="str">
        <f aca="false">IF(AD1843&lt;AE1843,AE1843,AD1843)</f>
        <v>Electro Spirit, Fireball, Musketeer, Ronin, Royal Hogs, Skeletons, Tesla, The Log</v>
      </c>
      <c r="AH1843" s="5" t="str">
        <f aca="false">IF(AD1843=AF1843,AA1843,IF(AA1843="Win","Loss",IF(AA1843="Loss","Win","Draw")))</f>
        <v>Loss</v>
      </c>
      <c r="AI1843" s="5" t="s">
        <v>102</v>
      </c>
    </row>
    <row r="1844" customFormat="false" ht="15" hidden="false" customHeight="true" outlineLevel="0" collapsed="false">
      <c r="A1844" s="7" t="s">
        <v>4377</v>
      </c>
      <c r="B1844" s="7" t="n">
        <v>1</v>
      </c>
      <c r="C1844" s="7" t="s">
        <v>829</v>
      </c>
      <c r="D1844" s="7" t="s">
        <v>830</v>
      </c>
      <c r="E1844" s="7" t="s">
        <v>2843</v>
      </c>
      <c r="F1844" s="7" t="s">
        <v>2844</v>
      </c>
      <c r="G1844" s="7" t="s">
        <v>4378</v>
      </c>
      <c r="H1844" s="7" t="s">
        <v>81</v>
      </c>
      <c r="I1844" s="7" t="s">
        <v>239</v>
      </c>
      <c r="J1844" s="7" t="s">
        <v>180</v>
      </c>
      <c r="K1844" s="7" t="s">
        <v>199</v>
      </c>
      <c r="L1844" s="7" t="s">
        <v>327</v>
      </c>
      <c r="M1844" s="7" t="s">
        <v>87</v>
      </c>
      <c r="N1844" s="7" t="s">
        <v>112</v>
      </c>
      <c r="O1844" s="7" t="s">
        <v>202</v>
      </c>
      <c r="P1844" s="7" t="s">
        <v>257</v>
      </c>
      <c r="Q1844" s="7" t="s">
        <v>142</v>
      </c>
      <c r="R1844" s="7" t="s">
        <v>141</v>
      </c>
      <c r="S1844" s="7" t="s">
        <v>287</v>
      </c>
      <c r="T1844" s="7" t="s">
        <v>140</v>
      </c>
      <c r="U1844" s="7" t="s">
        <v>303</v>
      </c>
      <c r="V1844" s="7" t="s">
        <v>143</v>
      </c>
      <c r="W1844" s="7" t="s">
        <v>120</v>
      </c>
      <c r="X1844" s="7" t="s">
        <v>129</v>
      </c>
      <c r="Y1844" s="7" t="n">
        <v>0</v>
      </c>
      <c r="Z1844" s="7" t="n">
        <v>1</v>
      </c>
      <c r="AA1844" s="7" t="str">
        <f aca="false">IF(Y1844&gt;Z1844,"Win",IF(Y1844&lt;Z1844,"Loss","Draw"))</f>
        <v>Loss</v>
      </c>
      <c r="AB1844" s="7" t="s">
        <v>99</v>
      </c>
      <c r="AC1844" s="7" t="s">
        <v>99</v>
      </c>
      <c r="AD1844" s="7" t="s">
        <v>4379</v>
      </c>
      <c r="AE1844" s="7" t="s">
        <v>4380</v>
      </c>
      <c r="AF1844" s="7" t="str">
        <f aca="false">IF(AD1844&lt;AE1844,AD1844,AE1844)</f>
        <v>Arrows, Battle Ram, Berserker, Giant Skeleton, Golden Knight, Vines, Wizard, Zappies</v>
      </c>
      <c r="AG1844" s="7" t="str">
        <f aca="false">IF(AD1844&lt;AE1844,AE1844,AD1844)</f>
        <v>Goblin Barrel, Ice Spirit, Inferno Tower, Magic Archer, Royal Delivery, Spear Goblins, Valkyrie, Wall Breakers</v>
      </c>
      <c r="AH1844" s="7" t="str">
        <f aca="false">IF(AD1844=AF1844,AA1844,IF(AA1844="Win","Loss",IF(AA1844="Loss","Win","Draw")))</f>
        <v>Loss</v>
      </c>
      <c r="AI1844" s="7" t="s">
        <v>102</v>
      </c>
    </row>
    <row r="1845" customFormat="false" ht="16.5" hidden="false" customHeight="true" outlineLevel="0" collapsed="false">
      <c r="A1845" s="5" t="s">
        <v>4381</v>
      </c>
      <c r="B1845" s="5" t="n">
        <v>1</v>
      </c>
      <c r="C1845" s="5" t="s">
        <v>829</v>
      </c>
      <c r="D1845" s="5" t="s">
        <v>830</v>
      </c>
      <c r="E1845" s="6" t="s">
        <v>4382</v>
      </c>
      <c r="F1845" s="5" t="s">
        <v>4383</v>
      </c>
      <c r="G1845" s="5" t="s">
        <v>4384</v>
      </c>
      <c r="H1845" s="5" t="s">
        <v>372</v>
      </c>
      <c r="I1845" s="5" t="s">
        <v>114</v>
      </c>
      <c r="J1845" s="5" t="s">
        <v>115</v>
      </c>
      <c r="K1845" s="5" t="s">
        <v>116</v>
      </c>
      <c r="L1845" s="5" t="s">
        <v>119</v>
      </c>
      <c r="M1845" s="5" t="s">
        <v>94</v>
      </c>
      <c r="N1845" s="5" t="s">
        <v>117</v>
      </c>
      <c r="O1845" s="5" t="s">
        <v>118</v>
      </c>
      <c r="P1845" s="5" t="s">
        <v>91</v>
      </c>
      <c r="Q1845" s="5" t="s">
        <v>82</v>
      </c>
      <c r="R1845" s="5" t="s">
        <v>175</v>
      </c>
      <c r="S1845" s="5" t="s">
        <v>144</v>
      </c>
      <c r="T1845" s="5" t="s">
        <v>167</v>
      </c>
      <c r="U1845" s="5" t="s">
        <v>97</v>
      </c>
      <c r="V1845" s="5" t="s">
        <v>143</v>
      </c>
      <c r="W1845" s="5" t="s">
        <v>182</v>
      </c>
      <c r="X1845" s="5" t="s">
        <v>183</v>
      </c>
      <c r="Y1845" s="5" t="n">
        <v>1</v>
      </c>
      <c r="Z1845" s="5" t="n">
        <v>0</v>
      </c>
      <c r="AA1845" s="5" t="str">
        <f aca="false">IF(Y1845&gt;Z1845,"Win",IF(Y1845&lt;Z1845,"Loss","Draw"))</f>
        <v>Win</v>
      </c>
      <c r="AB1845" s="5" t="s">
        <v>98</v>
      </c>
      <c r="AC1845" s="5" t="s">
        <v>99</v>
      </c>
      <c r="AD1845" s="5" t="s">
        <v>185</v>
      </c>
      <c r="AE1845" s="5" t="s">
        <v>4385</v>
      </c>
      <c r="AF1845" s="5" t="str">
        <f aca="false">IF(AD1845&lt;AE1845,AD1845,AE1845)</f>
        <v>Archers, Boss Bandit, Earthquake, Hog Rider, Ice Spirit, Skeletons, Tesla, The Log</v>
      </c>
      <c r="AG1845" s="5" t="str">
        <f aca="false">IF(AD1845&lt;AE1845,AE1845,AD1845)</f>
        <v>Barbarian Barrel, Cannon Cart, Fireball, Goblins, Minions, Mortar, Rascals, Skeleton Barrel</v>
      </c>
      <c r="AH1845" s="5" t="str">
        <f aca="false">IF(AD1845=AF1845,AA1845,IF(AA1845="Win","Loss",IF(AA1845="Loss","Win","Draw")))</f>
        <v>Loss</v>
      </c>
      <c r="AI1845" s="5" t="s">
        <v>123</v>
      </c>
    </row>
    <row r="1846" customFormat="false" ht="16.5" hidden="false" customHeight="true" outlineLevel="0" collapsed="false">
      <c r="A1846" s="5" t="s">
        <v>4381</v>
      </c>
      <c r="B1846" s="5" t="n">
        <v>2</v>
      </c>
      <c r="C1846" s="5" t="s">
        <v>829</v>
      </c>
      <c r="D1846" s="5" t="s">
        <v>830</v>
      </c>
      <c r="E1846" s="6" t="s">
        <v>4382</v>
      </c>
      <c r="F1846" s="5" t="s">
        <v>4383</v>
      </c>
      <c r="G1846" s="5" t="s">
        <v>4386</v>
      </c>
      <c r="H1846" s="5" t="s">
        <v>372</v>
      </c>
      <c r="I1846" s="5" t="s">
        <v>210</v>
      </c>
      <c r="J1846" s="5" t="s">
        <v>209</v>
      </c>
      <c r="K1846" s="5" t="s">
        <v>170</v>
      </c>
      <c r="L1846" s="5" t="s">
        <v>182</v>
      </c>
      <c r="M1846" s="5" t="s">
        <v>87</v>
      </c>
      <c r="N1846" s="5" t="s">
        <v>93</v>
      </c>
      <c r="O1846" s="5" t="s">
        <v>167</v>
      </c>
      <c r="P1846" s="5" t="s">
        <v>183</v>
      </c>
      <c r="Q1846" s="5" t="s">
        <v>140</v>
      </c>
      <c r="R1846" s="5" t="s">
        <v>83</v>
      </c>
      <c r="S1846" s="5" t="s">
        <v>142</v>
      </c>
      <c r="T1846" s="5" t="s">
        <v>176</v>
      </c>
      <c r="U1846" s="5" t="s">
        <v>93</v>
      </c>
      <c r="V1846" s="5" t="s">
        <v>87</v>
      </c>
      <c r="W1846" s="5" t="s">
        <v>120</v>
      </c>
      <c r="X1846" s="5" t="s">
        <v>113</v>
      </c>
      <c r="Y1846" s="5" t="n">
        <v>1</v>
      </c>
      <c r="Z1846" s="5" t="n">
        <v>0</v>
      </c>
      <c r="AA1846" s="5" t="str">
        <f aca="false">IF(Y1846&gt;Z1846,"Win",IF(Y1846&lt;Z1846,"Loss","Draw"))</f>
        <v>Win</v>
      </c>
      <c r="AB1846" s="5" t="s">
        <v>98</v>
      </c>
      <c r="AC1846" s="5" t="s">
        <v>99</v>
      </c>
      <c r="AD1846" s="5" t="s">
        <v>4387</v>
      </c>
      <c r="AE1846" s="5" t="s">
        <v>4388</v>
      </c>
      <c r="AF1846" s="5" t="str">
        <f aca="false">IF(AD1846&lt;AE1846,AD1846,AE1846)</f>
        <v>Berserker, Bomb Tower, Dark Prince, Dart Goblin, Electro Spirit, Goblin Barrel, Royal Delivery, Wall Breakers</v>
      </c>
      <c r="AG1846" s="5" t="str">
        <f aca="false">IF(AD1846&lt;AE1846,AE1846,AD1846)</f>
        <v>Berserker, Cannon, Earthquake, Electro Spirit, Hog Rider, Mega Knight, Musketeer, The Log</v>
      </c>
      <c r="AH1846" s="5" t="str">
        <f aca="false">IF(AD1846=AF1846,AA1846,IF(AA1846="Win","Loss",IF(AA1846="Loss","Win","Draw")))</f>
        <v>Loss</v>
      </c>
      <c r="AI1846" s="5" t="s">
        <v>123</v>
      </c>
    </row>
    <row r="1847" customFormat="false" ht="16.5" hidden="false" customHeight="true" outlineLevel="0" collapsed="false">
      <c r="A1847" s="5" t="s">
        <v>4389</v>
      </c>
      <c r="B1847" s="5" t="n">
        <v>1</v>
      </c>
      <c r="C1847" s="5" t="s">
        <v>829</v>
      </c>
      <c r="D1847" s="5" t="s">
        <v>830</v>
      </c>
      <c r="E1847" s="5" t="s">
        <v>687</v>
      </c>
      <c r="F1847" s="5" t="s">
        <v>688</v>
      </c>
      <c r="G1847" s="5" t="s">
        <v>831</v>
      </c>
      <c r="H1847" s="5" t="s">
        <v>372</v>
      </c>
      <c r="I1847" s="5" t="s">
        <v>239</v>
      </c>
      <c r="J1847" s="5" t="s">
        <v>199</v>
      </c>
      <c r="K1847" s="5" t="s">
        <v>210</v>
      </c>
      <c r="L1847" s="5" t="s">
        <v>227</v>
      </c>
      <c r="M1847" s="5" t="s">
        <v>174</v>
      </c>
      <c r="N1847" s="5" t="s">
        <v>202</v>
      </c>
      <c r="O1847" s="5" t="s">
        <v>109</v>
      </c>
      <c r="P1847" s="5" t="s">
        <v>112</v>
      </c>
      <c r="Q1847" s="5" t="s">
        <v>107</v>
      </c>
      <c r="R1847" s="5" t="s">
        <v>141</v>
      </c>
      <c r="S1847" s="5" t="s">
        <v>84</v>
      </c>
      <c r="T1847" s="5" t="s">
        <v>128</v>
      </c>
      <c r="U1847" s="5" t="s">
        <v>111</v>
      </c>
      <c r="V1847" s="5" t="s">
        <v>97</v>
      </c>
      <c r="W1847" s="5" t="s">
        <v>88</v>
      </c>
      <c r="X1847" s="5" t="s">
        <v>144</v>
      </c>
      <c r="Y1847" s="5" t="n">
        <v>0</v>
      </c>
      <c r="Z1847" s="5" t="n">
        <v>1</v>
      </c>
      <c r="AA1847" s="5" t="str">
        <f aca="false">IF(Y1847&gt;Z1847,"Win",IF(Y1847&lt;Z1847,"Loss","Draw"))</f>
        <v>Loss</v>
      </c>
      <c r="AB1847" s="5" t="s">
        <v>98</v>
      </c>
      <c r="AC1847" s="5" t="s">
        <v>99</v>
      </c>
      <c r="AD1847" s="5" t="s">
        <v>833</v>
      </c>
      <c r="AE1847" s="5" t="s">
        <v>832</v>
      </c>
      <c r="AF1847" s="5" t="str">
        <f aca="false">IF(AD1847&lt;AE1847,AD1847,AE1847)</f>
        <v>Arrows, Battle Ram, Golden Knight, Heal Spirit, Mega Knight, Mother Witch, Ronin, Zappies</v>
      </c>
      <c r="AG1847" s="5" t="str">
        <f aca="false">IF(AD1847&lt;AE1847,AE1847,AD1847)</f>
        <v>Fire Spirit, Giant Snowball, Goblin Drill, Knight, Magic Archer, Poison, Skeletons, Tesla</v>
      </c>
      <c r="AH1847" s="5" t="str">
        <f aca="false">IF(AD1847=AF1847,AA1847,IF(AA1847="Win","Loss",IF(AA1847="Loss","Win","Draw")))</f>
        <v>Loss</v>
      </c>
      <c r="AI1847" s="5" t="s">
        <v>123</v>
      </c>
    </row>
    <row r="1848" customFormat="false" ht="16.5" hidden="false" customHeight="true" outlineLevel="0" collapsed="false">
      <c r="A1848" s="5" t="s">
        <v>4389</v>
      </c>
      <c r="B1848" s="5" t="n">
        <v>2</v>
      </c>
      <c r="C1848" s="5" t="s">
        <v>829</v>
      </c>
      <c r="D1848" s="5" t="s">
        <v>830</v>
      </c>
      <c r="E1848" s="5" t="s">
        <v>687</v>
      </c>
      <c r="F1848" s="5" t="s">
        <v>688</v>
      </c>
      <c r="G1848" s="5" t="s">
        <v>834</v>
      </c>
      <c r="H1848" s="5" t="s">
        <v>372</v>
      </c>
      <c r="I1848" s="5" t="s">
        <v>84</v>
      </c>
      <c r="J1848" s="5" t="s">
        <v>128</v>
      </c>
      <c r="K1848" s="5" t="s">
        <v>107</v>
      </c>
      <c r="L1848" s="5" t="s">
        <v>130</v>
      </c>
      <c r="M1848" s="5" t="s">
        <v>129</v>
      </c>
      <c r="N1848" s="5" t="s">
        <v>88</v>
      </c>
      <c r="O1848" s="5" t="s">
        <v>97</v>
      </c>
      <c r="P1848" s="5" t="s">
        <v>111</v>
      </c>
      <c r="Q1848" s="5" t="s">
        <v>200</v>
      </c>
      <c r="R1848" s="5" t="s">
        <v>199</v>
      </c>
      <c r="S1848" s="5" t="s">
        <v>169</v>
      </c>
      <c r="T1848" s="5" t="s">
        <v>91</v>
      </c>
      <c r="U1848" s="5" t="s">
        <v>136</v>
      </c>
      <c r="V1848" s="5" t="s">
        <v>154</v>
      </c>
      <c r="W1848" s="5" t="s">
        <v>336</v>
      </c>
      <c r="X1848" s="5" t="s">
        <v>191</v>
      </c>
      <c r="Y1848" s="5" t="n">
        <v>0</v>
      </c>
      <c r="Z1848" s="5" t="n">
        <v>1</v>
      </c>
      <c r="AA1848" s="5" t="str">
        <f aca="false">IF(Y1848&gt;Z1848,"Win",IF(Y1848&lt;Z1848,"Loss","Draw"))</f>
        <v>Loss</v>
      </c>
      <c r="AB1848" s="5" t="s">
        <v>98</v>
      </c>
      <c r="AC1848" s="5" t="s">
        <v>99</v>
      </c>
      <c r="AD1848" s="5" t="s">
        <v>835</v>
      </c>
      <c r="AE1848" s="5" t="s">
        <v>778</v>
      </c>
      <c r="AF1848" s="5" t="str">
        <f aca="false">IF(AD1848&lt;AE1848,AD1848,AE1848)</f>
        <v>Baby Dragon, Barbarian Barrel, Goblin Cage, Golden Knight, Golem, Ice Wizard, Lightning, Tornado</v>
      </c>
      <c r="AG1848" s="5" t="str">
        <f aca="false">IF(AD1848&lt;AE1848,AE1848,AD1848)</f>
        <v>Bomber, Fire Spirit, Giant Snowball, Goblin Drill, Inferno Tower, Knight, Poison, Skeletons</v>
      </c>
      <c r="AH1848" s="5" t="str">
        <f aca="false">IF(AD1848=AF1848,AA1848,IF(AA1848="Win","Loss",IF(AA1848="Loss","Win","Draw")))</f>
        <v>Win</v>
      </c>
      <c r="AI1848" s="5" t="s">
        <v>123</v>
      </c>
    </row>
    <row r="1849" customFormat="false" ht="15" hidden="false" customHeight="true" outlineLevel="0" collapsed="false">
      <c r="A1849" s="5" t="s">
        <v>4390</v>
      </c>
      <c r="B1849" s="5" t="n">
        <v>1</v>
      </c>
      <c r="C1849" s="5" t="s">
        <v>829</v>
      </c>
      <c r="D1849" s="5" t="s">
        <v>830</v>
      </c>
      <c r="E1849" s="5" t="s">
        <v>4391</v>
      </c>
      <c r="F1849" s="5" t="s">
        <v>4392</v>
      </c>
      <c r="G1849" s="5" t="s">
        <v>4393</v>
      </c>
      <c r="H1849" s="5" t="s">
        <v>216</v>
      </c>
      <c r="I1849" s="5" t="s">
        <v>168</v>
      </c>
      <c r="J1849" s="5" t="s">
        <v>91</v>
      </c>
      <c r="K1849" s="5" t="s">
        <v>144</v>
      </c>
      <c r="L1849" s="5" t="s">
        <v>93</v>
      </c>
      <c r="M1849" s="5" t="s">
        <v>97</v>
      </c>
      <c r="N1849" s="5" t="s">
        <v>94</v>
      </c>
      <c r="O1849" s="5" t="s">
        <v>109</v>
      </c>
      <c r="P1849" s="5" t="s">
        <v>146</v>
      </c>
      <c r="Q1849" s="5" t="s">
        <v>210</v>
      </c>
      <c r="R1849" s="5" t="s">
        <v>199</v>
      </c>
      <c r="S1849" s="5" t="s">
        <v>239</v>
      </c>
      <c r="T1849" s="5" t="s">
        <v>202</v>
      </c>
      <c r="U1849" s="5" t="s">
        <v>109</v>
      </c>
      <c r="V1849" s="5" t="s">
        <v>227</v>
      </c>
      <c r="W1849" s="5" t="s">
        <v>174</v>
      </c>
      <c r="X1849" s="5" t="s">
        <v>112</v>
      </c>
      <c r="Y1849" s="5" t="n">
        <v>1</v>
      </c>
      <c r="Z1849" s="5" t="n">
        <v>0</v>
      </c>
      <c r="AA1849" s="5" t="str">
        <f aca="false">IF(Y1849&gt;Z1849,"Win",IF(Y1849&lt;Z1849,"Loss","Draw"))</f>
        <v>Win</v>
      </c>
      <c r="AB1849" s="5" t="s">
        <v>98</v>
      </c>
      <c r="AC1849" s="5" t="s">
        <v>99</v>
      </c>
      <c r="AD1849" s="5" t="s">
        <v>4394</v>
      </c>
      <c r="AE1849" s="5" t="s">
        <v>833</v>
      </c>
      <c r="AF1849" s="5" t="str">
        <f aca="false">IF(AD1849&lt;AE1849,AD1849,AE1849)</f>
        <v>Arrows, Battle Ram, Golden Knight, Heal Spirit, Mega Knight, Mother Witch, Ronin, Zappies</v>
      </c>
      <c r="AG1849" s="5" t="str">
        <f aca="false">IF(AD1849&lt;AE1849,AE1849,AD1849)</f>
        <v>Barbarian Barrel, Electro Spirit, Fireball, Ronin, Royal Hogs, Skeleton Dragons, Skeletons, Tesla</v>
      </c>
      <c r="AH1849" s="5" t="str">
        <f aca="false">IF(AD1849=AF1849,AA1849,IF(AA1849="Win","Loss",IF(AA1849="Loss","Win","Draw")))</f>
        <v>Loss</v>
      </c>
      <c r="AI1849" s="5" t="s">
        <v>123</v>
      </c>
    </row>
    <row r="1850" customFormat="false" ht="15" hidden="false" customHeight="true" outlineLevel="0" collapsed="false">
      <c r="A1850" s="5" t="s">
        <v>4390</v>
      </c>
      <c r="B1850" s="5" t="n">
        <v>2</v>
      </c>
      <c r="C1850" s="5" t="s">
        <v>829</v>
      </c>
      <c r="D1850" s="5" t="s">
        <v>830</v>
      </c>
      <c r="E1850" s="5" t="s">
        <v>4391</v>
      </c>
      <c r="F1850" s="5" t="s">
        <v>4392</v>
      </c>
      <c r="G1850" s="5" t="s">
        <v>4395</v>
      </c>
      <c r="H1850" s="5" t="s">
        <v>216</v>
      </c>
      <c r="I1850" s="5" t="s">
        <v>140</v>
      </c>
      <c r="J1850" s="5" t="s">
        <v>232</v>
      </c>
      <c r="K1850" s="5" t="s">
        <v>170</v>
      </c>
      <c r="L1850" s="5" t="s">
        <v>303</v>
      </c>
      <c r="M1850" s="5" t="s">
        <v>141</v>
      </c>
      <c r="N1850" s="5" t="s">
        <v>167</v>
      </c>
      <c r="O1850" s="5" t="s">
        <v>226</v>
      </c>
      <c r="P1850" s="5" t="s">
        <v>336</v>
      </c>
      <c r="Q1850" s="5" t="s">
        <v>90</v>
      </c>
      <c r="R1850" s="5" t="s">
        <v>181</v>
      </c>
      <c r="S1850" s="5" t="s">
        <v>180</v>
      </c>
      <c r="T1850" s="5" t="s">
        <v>155</v>
      </c>
      <c r="U1850" s="5" t="s">
        <v>93</v>
      </c>
      <c r="V1850" s="5" t="s">
        <v>95</v>
      </c>
      <c r="W1850" s="5" t="s">
        <v>92</v>
      </c>
      <c r="X1850" s="5" t="s">
        <v>257</v>
      </c>
      <c r="Y1850" s="5" t="n">
        <v>0</v>
      </c>
      <c r="Z1850" s="5" t="n">
        <v>1</v>
      </c>
      <c r="AA1850" s="5" t="str">
        <f aca="false">IF(Y1850&gt;Z1850,"Win",IF(Y1850&lt;Z1850,"Loss","Draw"))</f>
        <v>Loss</v>
      </c>
      <c r="AB1850" s="5" t="s">
        <v>98</v>
      </c>
      <c r="AC1850" s="5" t="s">
        <v>99</v>
      </c>
      <c r="AD1850" s="5" t="s">
        <v>4396</v>
      </c>
      <c r="AE1850" s="5" t="s">
        <v>4397</v>
      </c>
      <c r="AF1850" s="5" t="str">
        <f aca="false">IF(AD1850&lt;AE1850,AD1850,AE1850)</f>
        <v>Cannon, Magic Archer, Mighty Miner, Miner, Spear Goblins, The Log, Tornado, Wall Breakers</v>
      </c>
      <c r="AG1850" s="5" t="str">
        <f aca="false">IF(AD1850&lt;AE1850,AE1850,AD1850)</f>
        <v>Electro Spirit, Fisherman, Monk, Rage, Royal Ghost, Royal Giant, Vines, Wizard</v>
      </c>
      <c r="AH1850" s="5" t="str">
        <f aca="false">IF(AD1850=AF1850,AA1850,IF(AA1850="Win","Loss",IF(AA1850="Loss","Win","Draw")))</f>
        <v>Loss</v>
      </c>
      <c r="AI1850" s="5" t="s">
        <v>123</v>
      </c>
    </row>
    <row r="1851" customFormat="false" ht="15" hidden="false" customHeight="true" outlineLevel="0" collapsed="false">
      <c r="A1851" s="5" t="s">
        <v>4390</v>
      </c>
      <c r="B1851" s="5" t="n">
        <v>3</v>
      </c>
      <c r="C1851" s="5" t="s">
        <v>829</v>
      </c>
      <c r="D1851" s="5" t="s">
        <v>830</v>
      </c>
      <c r="E1851" s="5" t="s">
        <v>4391</v>
      </c>
      <c r="F1851" s="5" t="s">
        <v>4392</v>
      </c>
      <c r="G1851" s="5" t="s">
        <v>4398</v>
      </c>
      <c r="H1851" s="5" t="s">
        <v>216</v>
      </c>
      <c r="I1851" s="5" t="s">
        <v>239</v>
      </c>
      <c r="J1851" s="5" t="s">
        <v>199</v>
      </c>
      <c r="K1851" s="5" t="s">
        <v>135</v>
      </c>
      <c r="L1851" s="5" t="s">
        <v>245</v>
      </c>
      <c r="M1851" s="5" t="s">
        <v>112</v>
      </c>
      <c r="N1851" s="5" t="s">
        <v>117</v>
      </c>
      <c r="O1851" s="5" t="s">
        <v>113</v>
      </c>
      <c r="P1851" s="5" t="s">
        <v>244</v>
      </c>
      <c r="Q1851" s="5" t="s">
        <v>142</v>
      </c>
      <c r="R1851" s="5" t="s">
        <v>115</v>
      </c>
      <c r="S1851" s="5" t="s">
        <v>198</v>
      </c>
      <c r="T1851" s="5" t="s">
        <v>201</v>
      </c>
      <c r="U1851" s="5" t="s">
        <v>167</v>
      </c>
      <c r="V1851" s="5" t="s">
        <v>86</v>
      </c>
      <c r="W1851" s="5" t="s">
        <v>119</v>
      </c>
      <c r="X1851" s="5" t="s">
        <v>326</v>
      </c>
      <c r="Y1851" s="5" t="n">
        <v>1</v>
      </c>
      <c r="Z1851" s="5" t="n">
        <v>0</v>
      </c>
      <c r="AA1851" s="5" t="str">
        <f aca="false">IF(Y1851&gt;Z1851,"Win",IF(Y1851&lt;Z1851,"Loss","Draw"))</f>
        <v>Win</v>
      </c>
      <c r="AB1851" s="5" t="s">
        <v>98</v>
      </c>
      <c r="AC1851" s="5" t="s">
        <v>99</v>
      </c>
      <c r="AD1851" s="5" t="s">
        <v>4335</v>
      </c>
      <c r="AE1851" s="5" t="s">
        <v>4399</v>
      </c>
      <c r="AF1851" s="5" t="str">
        <f aca="false">IF(AD1851&lt;AE1851,AD1851,AE1851)</f>
        <v>Arrows, Battle Ram, Bomb Tower, Golden Knight, Ice Golem, Minions, Three Musketeers, Zap</v>
      </c>
      <c r="AG1851" s="5" t="str">
        <f aca="false">IF(AD1851&lt;AE1851,AE1851,AD1851)</f>
        <v>Cannon Cart, Flying Machine, Goblin Barrel, Goblin Demolisher, Goblins, Royal Recruits, The Log, Void</v>
      </c>
      <c r="AH1851" s="5" t="str">
        <f aca="false">IF(AD1851=AF1851,AA1851,IF(AA1851="Win","Loss",IF(AA1851="Loss","Win","Draw")))</f>
        <v>Win</v>
      </c>
      <c r="AI1851" s="5" t="s">
        <v>123</v>
      </c>
    </row>
    <row r="1852" customFormat="false" ht="16.5" hidden="false" customHeight="true" outlineLevel="0" collapsed="false">
      <c r="A1852" s="5" t="s">
        <v>4400</v>
      </c>
      <c r="B1852" s="5" t="n">
        <v>1</v>
      </c>
      <c r="C1852" s="5" t="s">
        <v>829</v>
      </c>
      <c r="D1852" s="5" t="s">
        <v>830</v>
      </c>
      <c r="E1852" s="6" t="s">
        <v>2427</v>
      </c>
      <c r="F1852" s="5" t="s">
        <v>2428</v>
      </c>
      <c r="G1852" s="5" t="s">
        <v>4401</v>
      </c>
      <c r="H1852" s="5" t="s">
        <v>668</v>
      </c>
      <c r="I1852" s="5" t="s">
        <v>107</v>
      </c>
      <c r="J1852" s="5" t="s">
        <v>115</v>
      </c>
      <c r="K1852" s="5" t="s">
        <v>84</v>
      </c>
      <c r="L1852" s="5" t="s">
        <v>130</v>
      </c>
      <c r="M1852" s="5" t="s">
        <v>109</v>
      </c>
      <c r="N1852" s="5" t="s">
        <v>111</v>
      </c>
      <c r="O1852" s="5" t="s">
        <v>144</v>
      </c>
      <c r="P1852" s="5" t="s">
        <v>88</v>
      </c>
      <c r="Q1852" s="5" t="s">
        <v>168</v>
      </c>
      <c r="R1852" s="5" t="s">
        <v>83</v>
      </c>
      <c r="S1852" s="5" t="s">
        <v>82</v>
      </c>
      <c r="T1852" s="5" t="s">
        <v>154</v>
      </c>
      <c r="U1852" s="5" t="s">
        <v>97</v>
      </c>
      <c r="V1852" s="5" t="s">
        <v>93</v>
      </c>
      <c r="W1852" s="5" t="s">
        <v>91</v>
      </c>
      <c r="X1852" s="5" t="s">
        <v>144</v>
      </c>
      <c r="Y1852" s="5" t="n">
        <v>1</v>
      </c>
      <c r="Z1852" s="5" t="n">
        <v>0</v>
      </c>
      <c r="AA1852" s="5" t="str">
        <f aca="false">IF(Y1852&gt;Z1852,"Win",IF(Y1852&lt;Z1852,"Loss","Draw"))</f>
        <v>Win</v>
      </c>
      <c r="AB1852" s="5" t="s">
        <v>98</v>
      </c>
      <c r="AC1852" s="5" t="s">
        <v>99</v>
      </c>
      <c r="AD1852" s="5" t="s">
        <v>315</v>
      </c>
      <c r="AE1852" s="5" t="s">
        <v>285</v>
      </c>
      <c r="AF1852" s="5" t="str">
        <f aca="false">IF(AD1852&lt;AE1852,AD1852,AE1852)</f>
        <v>Archers, Barbarian Barrel, Dark Prince, Electro Spirit, Lightning, Royal Hogs, Skeletons, Tesla</v>
      </c>
      <c r="AG1852" s="5" t="str">
        <f aca="false">IF(AD1852&lt;AE1852,AE1852,AD1852)</f>
        <v>Bomber, Fire Spirit, Giant Snowball, Goblin Drill, Goblins, Poison, Ronin, Tesla</v>
      </c>
      <c r="AH1852" s="5" t="str">
        <f aca="false">IF(AD1852=AF1852,AA1852,IF(AA1852="Win","Loss",IF(AA1852="Loss","Win","Draw")))</f>
        <v>Loss</v>
      </c>
      <c r="AI1852" s="5" t="s">
        <v>123</v>
      </c>
    </row>
    <row r="1853" customFormat="false" ht="16.5" hidden="false" customHeight="true" outlineLevel="0" collapsed="false">
      <c r="A1853" s="5" t="s">
        <v>4400</v>
      </c>
      <c r="B1853" s="5" t="n">
        <v>2</v>
      </c>
      <c r="C1853" s="5" t="s">
        <v>829</v>
      </c>
      <c r="D1853" s="5" t="s">
        <v>830</v>
      </c>
      <c r="E1853" s="6" t="s">
        <v>2427</v>
      </c>
      <c r="F1853" s="5" t="s">
        <v>2428</v>
      </c>
      <c r="G1853" s="5" t="s">
        <v>2354</v>
      </c>
      <c r="H1853" s="5" t="s">
        <v>372</v>
      </c>
      <c r="I1853" s="5" t="s">
        <v>142</v>
      </c>
      <c r="J1853" s="5" t="s">
        <v>141</v>
      </c>
      <c r="K1853" s="5" t="s">
        <v>287</v>
      </c>
      <c r="L1853" s="5" t="s">
        <v>140</v>
      </c>
      <c r="M1853" s="5" t="s">
        <v>129</v>
      </c>
      <c r="N1853" s="5" t="s">
        <v>143</v>
      </c>
      <c r="O1853" s="5" t="s">
        <v>97</v>
      </c>
      <c r="P1853" s="5" t="s">
        <v>167</v>
      </c>
      <c r="Q1853" s="5" t="s">
        <v>210</v>
      </c>
      <c r="R1853" s="5" t="s">
        <v>199</v>
      </c>
      <c r="S1853" s="5" t="s">
        <v>239</v>
      </c>
      <c r="T1853" s="5" t="s">
        <v>146</v>
      </c>
      <c r="U1853" s="5" t="s">
        <v>393</v>
      </c>
      <c r="V1853" s="5" t="s">
        <v>112</v>
      </c>
      <c r="W1853" s="5" t="s">
        <v>227</v>
      </c>
      <c r="X1853" s="5" t="s">
        <v>240</v>
      </c>
      <c r="Y1853" s="5" t="n">
        <v>1</v>
      </c>
      <c r="Z1853" s="5" t="n">
        <v>0</v>
      </c>
      <c r="AA1853" s="5" t="str">
        <f aca="false">IF(Y1853&gt;Z1853,"Win",IF(Y1853&lt;Z1853,"Loss","Draw"))</f>
        <v>Win</v>
      </c>
      <c r="AB1853" s="5" t="s">
        <v>98</v>
      </c>
      <c r="AC1853" s="5" t="s">
        <v>99</v>
      </c>
      <c r="AD1853" s="5" t="s">
        <v>4402</v>
      </c>
      <c r="AE1853" s="5" t="s">
        <v>395</v>
      </c>
      <c r="AF1853" s="5" t="str">
        <f aca="false">IF(AD1853&lt;AE1853,AD1853,AE1853)</f>
        <v>Arrows, Bandit, Battle Ram, Electro Wizard, Golden Knight, Mega Knight, Mother Witch, Skeleton Dragons</v>
      </c>
      <c r="AG1853" s="5" t="str">
        <f aca="false">IF(AD1853&lt;AE1853,AE1853,AD1853)</f>
        <v>Goblin Barrel, Ice Spirit, Inferno Tower, Magic Archer, Skeletons, The Log, Valkyrie, Wall Breakers</v>
      </c>
      <c r="AH1853" s="5" t="str">
        <f aca="false">IF(AD1853=AF1853,AA1853,IF(AA1853="Win","Loss",IF(AA1853="Loss","Win","Draw")))</f>
        <v>Loss</v>
      </c>
      <c r="AI1853" s="5" t="s">
        <v>123</v>
      </c>
    </row>
    <row r="1854" customFormat="false" ht="15" hidden="false" customHeight="true" outlineLevel="0" collapsed="false">
      <c r="A1854" s="5" t="s">
        <v>4403</v>
      </c>
      <c r="B1854" s="5" t="n">
        <v>1</v>
      </c>
      <c r="C1854" s="5" t="s">
        <v>829</v>
      </c>
      <c r="D1854" s="5" t="s">
        <v>830</v>
      </c>
      <c r="E1854" s="5" t="s">
        <v>4404</v>
      </c>
      <c r="F1854" s="5" t="s">
        <v>4405</v>
      </c>
      <c r="G1854" s="5" t="s">
        <v>4406</v>
      </c>
      <c r="H1854" s="5" t="s">
        <v>372</v>
      </c>
      <c r="I1854" s="5" t="s">
        <v>90</v>
      </c>
      <c r="J1854" s="5" t="s">
        <v>149</v>
      </c>
      <c r="K1854" s="5" t="s">
        <v>181</v>
      </c>
      <c r="L1854" s="5" t="s">
        <v>93</v>
      </c>
      <c r="M1854" s="5" t="s">
        <v>94</v>
      </c>
      <c r="N1854" s="5" t="s">
        <v>96</v>
      </c>
      <c r="O1854" s="5" t="s">
        <v>91</v>
      </c>
      <c r="P1854" s="5" t="s">
        <v>95</v>
      </c>
      <c r="Q1854" s="5" t="s">
        <v>140</v>
      </c>
      <c r="R1854" s="5" t="s">
        <v>141</v>
      </c>
      <c r="S1854" s="5" t="s">
        <v>142</v>
      </c>
      <c r="T1854" s="5" t="s">
        <v>87</v>
      </c>
      <c r="U1854" s="5" t="s">
        <v>120</v>
      </c>
      <c r="V1854" s="5" t="s">
        <v>111</v>
      </c>
      <c r="W1854" s="5" t="s">
        <v>143</v>
      </c>
      <c r="X1854" s="5" t="s">
        <v>144</v>
      </c>
      <c r="Y1854" s="5" t="n">
        <v>1</v>
      </c>
      <c r="Z1854" s="5" t="n">
        <v>0</v>
      </c>
      <c r="AA1854" s="5" t="str">
        <f aca="false">IF(Y1854&gt;Z1854,"Win",IF(Y1854&lt;Z1854,"Loss","Draw"))</f>
        <v>Win</v>
      </c>
      <c r="AB1854" s="5" t="s">
        <v>98</v>
      </c>
      <c r="AC1854" s="5" t="s">
        <v>99</v>
      </c>
      <c r="AD1854" s="5" t="s">
        <v>4407</v>
      </c>
      <c r="AE1854" s="5" t="s">
        <v>150</v>
      </c>
      <c r="AF1854" s="5" t="str">
        <f aca="false">IF(AD1854&lt;AE1854,AD1854,AE1854)</f>
        <v>Barbarian Barrel, Electro Spirit, Fireball, Fisherman, Hunter, Monk, Royal Giant, Tombstone</v>
      </c>
      <c r="AG1854" s="5" t="str">
        <f aca="false">IF(AD1854&lt;AE1854,AE1854,AD1854)</f>
        <v>Berserker, Fire Spirit, Goblin Barrel, Ice Spirit, Magic Archer, Royal Delivery, Tesla, Wall Breakers</v>
      </c>
      <c r="AH1854" s="5" t="str">
        <f aca="false">IF(AD1854=AF1854,AA1854,IF(AA1854="Win","Loss",IF(AA1854="Loss","Win","Draw")))</f>
        <v>Win</v>
      </c>
      <c r="AI1854" s="5" t="s">
        <v>123</v>
      </c>
    </row>
    <row r="1855" customFormat="false" ht="15" hidden="false" customHeight="true" outlineLevel="0" collapsed="false">
      <c r="A1855" s="5" t="s">
        <v>4403</v>
      </c>
      <c r="B1855" s="5" t="n">
        <v>2</v>
      </c>
      <c r="C1855" s="5" t="s">
        <v>829</v>
      </c>
      <c r="D1855" s="5" t="s">
        <v>830</v>
      </c>
      <c r="E1855" s="5" t="s">
        <v>4404</v>
      </c>
      <c r="F1855" s="5" t="s">
        <v>4405</v>
      </c>
      <c r="G1855" s="5" t="s">
        <v>4408</v>
      </c>
      <c r="H1855" s="5" t="s">
        <v>372</v>
      </c>
      <c r="I1855" s="5" t="s">
        <v>135</v>
      </c>
      <c r="J1855" s="5" t="s">
        <v>145</v>
      </c>
      <c r="K1855" s="5" t="s">
        <v>375</v>
      </c>
      <c r="L1855" s="5" t="s">
        <v>226</v>
      </c>
      <c r="M1855" s="5" t="s">
        <v>113</v>
      </c>
      <c r="N1855" s="5" t="s">
        <v>97</v>
      </c>
      <c r="O1855" s="5" t="s">
        <v>336</v>
      </c>
      <c r="P1855" s="5" t="s">
        <v>109</v>
      </c>
      <c r="Q1855" s="5" t="s">
        <v>195</v>
      </c>
      <c r="R1855" s="5" t="s">
        <v>213</v>
      </c>
      <c r="S1855" s="5" t="s">
        <v>375</v>
      </c>
      <c r="T1855" s="5" t="s">
        <v>287</v>
      </c>
      <c r="U1855" s="5" t="s">
        <v>336</v>
      </c>
      <c r="V1855" s="5" t="s">
        <v>420</v>
      </c>
      <c r="W1855" s="5" t="s">
        <v>85</v>
      </c>
      <c r="X1855" s="5" t="s">
        <v>202</v>
      </c>
      <c r="Y1855" s="5" t="n">
        <v>0</v>
      </c>
      <c r="Z1855" s="5" t="n">
        <v>1</v>
      </c>
      <c r="AA1855" s="5" t="str">
        <f aca="false">IF(Y1855&gt;Z1855,"Win",IF(Y1855&lt;Z1855,"Loss","Draw"))</f>
        <v>Loss</v>
      </c>
      <c r="AB1855" s="5" t="s">
        <v>98</v>
      </c>
      <c r="AC1855" s="5" t="s">
        <v>99</v>
      </c>
      <c r="AD1855" s="5" t="s">
        <v>4409</v>
      </c>
      <c r="AE1855" s="5" t="s">
        <v>4410</v>
      </c>
      <c r="AF1855" s="5" t="str">
        <f aca="false">IF(AD1855&lt;AE1855,AD1855,AE1855)</f>
        <v>Balloon, Bomb Tower, Executioner, Miner, Ronin, Skeletons, Tornado, Zap</v>
      </c>
      <c r="AG1855" s="5" t="str">
        <f aca="false">IF(AD1855&lt;AE1855,AE1855,AD1855)</f>
        <v>Bowler, Executioner, Freeze, Graveyard, Inferno Dragon, Tornado, Valkyrie, Zappies</v>
      </c>
      <c r="AH1855" s="5" t="str">
        <f aca="false">IF(AD1855=AF1855,AA1855,IF(AA1855="Win","Loss",IF(AA1855="Loss","Win","Draw")))</f>
        <v>Loss</v>
      </c>
      <c r="AI1855" s="5" t="s">
        <v>123</v>
      </c>
    </row>
    <row r="1856" customFormat="false" ht="15" hidden="false" customHeight="true" outlineLevel="0" collapsed="false">
      <c r="A1856" s="5" t="s">
        <v>4403</v>
      </c>
      <c r="B1856" s="5" t="n">
        <v>3</v>
      </c>
      <c r="C1856" s="5" t="s">
        <v>829</v>
      </c>
      <c r="D1856" s="5" t="s">
        <v>830</v>
      </c>
      <c r="E1856" s="5" t="s">
        <v>4404</v>
      </c>
      <c r="F1856" s="5" t="s">
        <v>4405</v>
      </c>
      <c r="G1856" s="5" t="s">
        <v>4411</v>
      </c>
      <c r="H1856" s="5" t="s">
        <v>372</v>
      </c>
      <c r="I1856" s="5" t="s">
        <v>239</v>
      </c>
      <c r="J1856" s="5" t="s">
        <v>83</v>
      </c>
      <c r="K1856" s="5" t="s">
        <v>210</v>
      </c>
      <c r="L1856" s="5" t="s">
        <v>110</v>
      </c>
      <c r="M1856" s="5" t="s">
        <v>157</v>
      </c>
      <c r="N1856" s="5" t="s">
        <v>257</v>
      </c>
      <c r="O1856" s="5" t="s">
        <v>202</v>
      </c>
      <c r="P1856" s="5" t="s">
        <v>167</v>
      </c>
      <c r="Q1856" s="5" t="s">
        <v>239</v>
      </c>
      <c r="R1856" s="5" t="s">
        <v>83</v>
      </c>
      <c r="S1856" s="5" t="s">
        <v>210</v>
      </c>
      <c r="T1856" s="5" t="s">
        <v>393</v>
      </c>
      <c r="U1856" s="5" t="s">
        <v>112</v>
      </c>
      <c r="V1856" s="5" t="s">
        <v>92</v>
      </c>
      <c r="W1856" s="5" t="s">
        <v>146</v>
      </c>
      <c r="X1856" s="5" t="s">
        <v>240</v>
      </c>
      <c r="Y1856" s="5" t="n">
        <v>1</v>
      </c>
      <c r="Z1856" s="5" t="n">
        <v>0</v>
      </c>
      <c r="AA1856" s="5" t="str">
        <f aca="false">IF(Y1856&gt;Z1856,"Win",IF(Y1856&lt;Z1856,"Loss","Draw"))</f>
        <v>Win</v>
      </c>
      <c r="AB1856" s="5" t="s">
        <v>98</v>
      </c>
      <c r="AC1856" s="5" t="s">
        <v>99</v>
      </c>
      <c r="AD1856" s="5" t="s">
        <v>4412</v>
      </c>
      <c r="AE1856" s="5" t="s">
        <v>4413</v>
      </c>
      <c r="AF1856" s="5" t="str">
        <f aca="false">IF(AD1856&lt;AE1856,AD1856,AE1856)</f>
        <v>Arrows, Bandit, Battle Ram, Dark Prince, Electro Wizard, Mega Knight, Royal Ghost, Skeleton Dragons</v>
      </c>
      <c r="AG1856" s="5" t="str">
        <f aca="false">IF(AD1856&lt;AE1856,AE1856,AD1856)</f>
        <v>Battle Ram, Dark Prince, Guards, Mega Knight, Mini P.E.K.K.A, The Log, Vines, Zappies</v>
      </c>
      <c r="AH1856" s="5" t="str">
        <f aca="false">IF(AD1856=AF1856,AA1856,IF(AA1856="Win","Loss",IF(AA1856="Loss","Win","Draw")))</f>
        <v>Loss</v>
      </c>
      <c r="AI1856" s="5" t="s">
        <v>123</v>
      </c>
    </row>
    <row r="1857" customFormat="false" ht="15" hidden="false" customHeight="true" outlineLevel="0" collapsed="false">
      <c r="A1857" s="5" t="s">
        <v>4414</v>
      </c>
      <c r="B1857" s="5" t="n">
        <v>1</v>
      </c>
      <c r="C1857" s="5" t="s">
        <v>829</v>
      </c>
      <c r="D1857" s="5" t="s">
        <v>830</v>
      </c>
      <c r="E1857" s="5" t="s">
        <v>4415</v>
      </c>
      <c r="F1857" s="5" t="s">
        <v>4416</v>
      </c>
      <c r="G1857" s="5" t="s">
        <v>4417</v>
      </c>
      <c r="H1857" s="5" t="s">
        <v>372</v>
      </c>
      <c r="I1857" s="5" t="s">
        <v>168</v>
      </c>
      <c r="J1857" s="5" t="s">
        <v>83</v>
      </c>
      <c r="K1857" s="5" t="s">
        <v>170</v>
      </c>
      <c r="L1857" s="5" t="s">
        <v>93</v>
      </c>
      <c r="M1857" s="5" t="s">
        <v>154</v>
      </c>
      <c r="N1857" s="5" t="s">
        <v>146</v>
      </c>
      <c r="O1857" s="5" t="s">
        <v>91</v>
      </c>
      <c r="P1857" s="5" t="s">
        <v>97</v>
      </c>
      <c r="Q1857" s="5" t="s">
        <v>140</v>
      </c>
      <c r="R1857" s="5" t="s">
        <v>115</v>
      </c>
      <c r="S1857" s="5" t="s">
        <v>1087</v>
      </c>
      <c r="T1857" s="5" t="s">
        <v>167</v>
      </c>
      <c r="U1857" s="5" t="s">
        <v>226</v>
      </c>
      <c r="V1857" s="5" t="s">
        <v>113</v>
      </c>
      <c r="W1857" s="5" t="s">
        <v>87</v>
      </c>
      <c r="X1857" s="5" t="s">
        <v>433</v>
      </c>
      <c r="Y1857" s="5" t="n">
        <v>1</v>
      </c>
      <c r="Z1857" s="5" t="n">
        <v>0</v>
      </c>
      <c r="AA1857" s="5" t="str">
        <f aca="false">IF(Y1857&gt;Z1857,"Win",IF(Y1857&lt;Z1857,"Loss","Draw"))</f>
        <v>Win</v>
      </c>
      <c r="AB1857" s="5" t="s">
        <v>98</v>
      </c>
      <c r="AC1857" s="5" t="s">
        <v>99</v>
      </c>
      <c r="AD1857" s="5" t="s">
        <v>708</v>
      </c>
      <c r="AE1857" s="5" t="s">
        <v>4418</v>
      </c>
      <c r="AF1857" s="5" t="str">
        <f aca="false">IF(AD1857&lt;AE1857,AD1857,AE1857)</f>
        <v>Barbarian Barrel, Cannon, Dark Prince, Electro Spirit, Lightning, Royal Hogs, Skeleton Dragons, Skeletons</v>
      </c>
      <c r="AG1857" s="5" t="str">
        <f aca="false">IF(AD1857&lt;AE1857,AE1857,AD1857)</f>
        <v>Berserker, Bomb Tower, Goblins, Miner, Minion Horde, Princess, The Log, Wall Breakers</v>
      </c>
      <c r="AH1857" s="5" t="str">
        <f aca="false">IF(AD1857=AF1857,AA1857,IF(AA1857="Win","Loss",IF(AA1857="Loss","Win","Draw")))</f>
        <v>Win</v>
      </c>
      <c r="AI1857" s="5" t="s">
        <v>123</v>
      </c>
    </row>
    <row r="1858" customFormat="false" ht="15" hidden="false" customHeight="true" outlineLevel="0" collapsed="false">
      <c r="A1858" s="5" t="s">
        <v>4414</v>
      </c>
      <c r="B1858" s="5" t="n">
        <v>2</v>
      </c>
      <c r="C1858" s="5" t="s">
        <v>829</v>
      </c>
      <c r="D1858" s="5" t="s">
        <v>830</v>
      </c>
      <c r="E1858" s="5" t="s">
        <v>4415</v>
      </c>
      <c r="F1858" s="5" t="s">
        <v>4416</v>
      </c>
      <c r="G1858" s="5" t="s">
        <v>4419</v>
      </c>
      <c r="H1858" s="5" t="s">
        <v>372</v>
      </c>
      <c r="I1858" s="5" t="s">
        <v>140</v>
      </c>
      <c r="J1858" s="5" t="s">
        <v>153</v>
      </c>
      <c r="K1858" s="5" t="s">
        <v>141</v>
      </c>
      <c r="L1858" s="5" t="s">
        <v>336</v>
      </c>
      <c r="M1858" s="5" t="s">
        <v>167</v>
      </c>
      <c r="N1858" s="5" t="s">
        <v>87</v>
      </c>
      <c r="O1858" s="5" t="s">
        <v>113</v>
      </c>
      <c r="P1858" s="5" t="s">
        <v>226</v>
      </c>
      <c r="Q1858" s="5" t="s">
        <v>116</v>
      </c>
      <c r="R1858" s="5" t="s">
        <v>213</v>
      </c>
      <c r="S1858" s="5" t="s">
        <v>114</v>
      </c>
      <c r="T1858" s="5" t="s">
        <v>118</v>
      </c>
      <c r="U1858" s="5" t="s">
        <v>93</v>
      </c>
      <c r="V1858" s="5" t="s">
        <v>94</v>
      </c>
      <c r="W1858" s="5" t="s">
        <v>91</v>
      </c>
      <c r="X1858" s="5" t="s">
        <v>117</v>
      </c>
      <c r="Y1858" s="5" t="n">
        <v>1</v>
      </c>
      <c r="Z1858" s="5" t="n">
        <v>0</v>
      </c>
      <c r="AA1858" s="5" t="str">
        <f aca="false">IF(Y1858&gt;Z1858,"Win",IF(Y1858&lt;Z1858,"Loss","Draw"))</f>
        <v>Win</v>
      </c>
      <c r="AB1858" s="5" t="s">
        <v>98</v>
      </c>
      <c r="AC1858" s="5" t="s">
        <v>99</v>
      </c>
      <c r="AD1858" s="5" t="s">
        <v>813</v>
      </c>
      <c r="AE1858" s="5" t="s">
        <v>4420</v>
      </c>
      <c r="AF1858" s="5" t="str">
        <f aca="false">IF(AD1858&lt;AE1858,AD1858,AE1858)</f>
        <v>Barbarian Barrel, Bowler, Electro Spirit, Fireball, Minions, Mortar, Rascals, Skeleton Barrel</v>
      </c>
      <c r="AG1858" s="5" t="str">
        <f aca="false">IF(AD1858&lt;AE1858,AE1858,AD1858)</f>
        <v>Berserker, Bomb Tower, Goblinstein, Magic Archer, Miner, The Log, Tornado, Wall Breakers</v>
      </c>
      <c r="AH1858" s="5" t="str">
        <f aca="false">IF(AD1858=AF1858,AA1858,IF(AA1858="Win","Loss",IF(AA1858="Loss","Win","Draw")))</f>
        <v>Loss</v>
      </c>
      <c r="AI1858" s="5" t="s">
        <v>123</v>
      </c>
    </row>
    <row r="1859" customFormat="false" ht="15" hidden="false" customHeight="true" outlineLevel="0" collapsed="false">
      <c r="A1859" s="5" t="s">
        <v>4421</v>
      </c>
      <c r="B1859" s="5" t="n">
        <v>1</v>
      </c>
      <c r="C1859" s="5" t="s">
        <v>829</v>
      </c>
      <c r="D1859" s="5" t="s">
        <v>830</v>
      </c>
      <c r="E1859" s="5" t="s">
        <v>381</v>
      </c>
      <c r="F1859" s="5" t="s">
        <v>382</v>
      </c>
      <c r="G1859" s="5" t="s">
        <v>1653</v>
      </c>
      <c r="H1859" s="5" t="s">
        <v>372</v>
      </c>
      <c r="I1859" s="5" t="s">
        <v>82</v>
      </c>
      <c r="J1859" s="5" t="s">
        <v>115</v>
      </c>
      <c r="K1859" s="5" t="s">
        <v>287</v>
      </c>
      <c r="L1859" s="5" t="s">
        <v>93</v>
      </c>
      <c r="M1859" s="5" t="s">
        <v>154</v>
      </c>
      <c r="N1859" s="5" t="s">
        <v>182</v>
      </c>
      <c r="O1859" s="5" t="s">
        <v>91</v>
      </c>
      <c r="P1859" s="5" t="s">
        <v>113</v>
      </c>
      <c r="Q1859" s="5" t="s">
        <v>92</v>
      </c>
      <c r="R1859" s="5" t="s">
        <v>199</v>
      </c>
      <c r="S1859" s="5" t="s">
        <v>239</v>
      </c>
      <c r="T1859" s="5" t="s">
        <v>112</v>
      </c>
      <c r="U1859" s="5" t="s">
        <v>240</v>
      </c>
      <c r="V1859" s="5" t="s">
        <v>412</v>
      </c>
      <c r="W1859" s="5" t="s">
        <v>393</v>
      </c>
      <c r="X1859" s="5" t="s">
        <v>227</v>
      </c>
      <c r="Y1859" s="5" t="n">
        <v>1</v>
      </c>
      <c r="Z1859" s="5" t="n">
        <v>0</v>
      </c>
      <c r="AA1859" s="5" t="str">
        <f aca="false">IF(Y1859&gt;Z1859,"Win",IF(Y1859&lt;Z1859,"Loss","Draw"))</f>
        <v>Win</v>
      </c>
      <c r="AB1859" s="5" t="s">
        <v>98</v>
      </c>
      <c r="AC1859" s="5" t="s">
        <v>99</v>
      </c>
      <c r="AD1859" s="5" t="s">
        <v>1655</v>
      </c>
      <c r="AE1859" s="5" t="s">
        <v>1654</v>
      </c>
      <c r="AF1859" s="5" t="str">
        <f aca="false">IF(AD1859&lt;AE1859,AD1859,AE1859)</f>
        <v>Archers, Barbarian Barrel, Bomb Tower, Electro Spirit, Goblins, Hog Rider, Lightning, Valkyrie</v>
      </c>
      <c r="AG1859" s="5" t="str">
        <f aca="false">IF(AD1859&lt;AE1859,AE1859,AD1859)</f>
        <v>Arrows, Bandit, Battle Ram, Electro Wizard, Golden Knight, Mother Witch, P.E.K.K.A, Royal Ghost</v>
      </c>
      <c r="AH1859" s="5" t="str">
        <f aca="false">IF(AD1859=AF1859,AA1859,IF(AA1859="Win","Loss",IF(AA1859="Loss","Win","Draw")))</f>
        <v>Win</v>
      </c>
      <c r="AI1859" s="5" t="s">
        <v>123</v>
      </c>
    </row>
    <row r="1860" customFormat="false" ht="15" hidden="false" customHeight="true" outlineLevel="0" collapsed="false">
      <c r="A1860" s="5" t="s">
        <v>4421</v>
      </c>
      <c r="B1860" s="5" t="n">
        <v>2</v>
      </c>
      <c r="C1860" s="5" t="s">
        <v>829</v>
      </c>
      <c r="D1860" s="5" t="s">
        <v>830</v>
      </c>
      <c r="E1860" s="5" t="s">
        <v>381</v>
      </c>
      <c r="F1860" s="5" t="s">
        <v>382</v>
      </c>
      <c r="G1860" s="5" t="s">
        <v>1656</v>
      </c>
      <c r="H1860" s="5" t="s">
        <v>372</v>
      </c>
      <c r="I1860" s="5" t="s">
        <v>168</v>
      </c>
      <c r="J1860" s="5" t="s">
        <v>232</v>
      </c>
      <c r="K1860" s="5" t="s">
        <v>97</v>
      </c>
      <c r="L1860" s="5" t="s">
        <v>143</v>
      </c>
      <c r="M1860" s="5" t="s">
        <v>129</v>
      </c>
      <c r="N1860" s="5" t="s">
        <v>227</v>
      </c>
      <c r="O1860" s="5" t="s">
        <v>167</v>
      </c>
      <c r="P1860" s="5" t="s">
        <v>94</v>
      </c>
      <c r="Q1860" s="5" t="s">
        <v>200</v>
      </c>
      <c r="R1860" s="5" t="s">
        <v>83</v>
      </c>
      <c r="S1860" s="5" t="s">
        <v>135</v>
      </c>
      <c r="T1860" s="5" t="s">
        <v>91</v>
      </c>
      <c r="U1860" s="5" t="s">
        <v>147</v>
      </c>
      <c r="V1860" s="5" t="s">
        <v>148</v>
      </c>
      <c r="W1860" s="5" t="s">
        <v>94</v>
      </c>
      <c r="X1860" s="5" t="s">
        <v>146</v>
      </c>
      <c r="Y1860" s="5" t="n">
        <v>0</v>
      </c>
      <c r="Z1860" s="5" t="n">
        <v>1</v>
      </c>
      <c r="AA1860" s="5" t="str">
        <f aca="false">IF(Y1860&gt;Z1860,"Win",IF(Y1860&lt;Z1860,"Loss","Draw"))</f>
        <v>Loss</v>
      </c>
      <c r="AB1860" s="5" t="s">
        <v>98</v>
      </c>
      <c r="AC1860" s="5" t="s">
        <v>99</v>
      </c>
      <c r="AD1860" s="5" t="s">
        <v>1658</v>
      </c>
      <c r="AE1860" s="5" t="s">
        <v>1657</v>
      </c>
      <c r="AF1860" s="5" t="str">
        <f aca="false">IF(AD1860&lt;AE1860,AD1860,AE1860)</f>
        <v>Barbarian Barrel, Dark Prince, Fireball, Goblin Cage, Lava Hound, Skeleton Dragons, Spirit Empress, Zap</v>
      </c>
      <c r="AG1860" s="5" t="str">
        <f aca="false">IF(AD1860&lt;AE1860,AE1860,AD1860)</f>
        <v>Fireball, Ice Spirit, Inferno Tower, Mighty Miner, Mother Witch, Royal Hogs, Skeletons, The Log</v>
      </c>
      <c r="AH1860" s="5" t="str">
        <f aca="false">IF(AD1860=AF1860,AA1860,IF(AA1860="Win","Loss",IF(AA1860="Loss","Win","Draw")))</f>
        <v>Win</v>
      </c>
      <c r="AI1860" s="5" t="s">
        <v>123</v>
      </c>
    </row>
    <row r="1861" customFormat="false" ht="15" hidden="false" customHeight="true" outlineLevel="0" collapsed="false">
      <c r="A1861" s="5" t="s">
        <v>4421</v>
      </c>
      <c r="B1861" s="5" t="n">
        <v>3</v>
      </c>
      <c r="C1861" s="5" t="s">
        <v>829</v>
      </c>
      <c r="D1861" s="5" t="s">
        <v>830</v>
      </c>
      <c r="E1861" s="5" t="s">
        <v>381</v>
      </c>
      <c r="F1861" s="5" t="s">
        <v>382</v>
      </c>
      <c r="G1861" s="5" t="s">
        <v>256</v>
      </c>
      <c r="H1861" s="5" t="s">
        <v>222</v>
      </c>
      <c r="I1861" s="5" t="s">
        <v>200</v>
      </c>
      <c r="J1861" s="5" t="s">
        <v>199</v>
      </c>
      <c r="K1861" s="5" t="s">
        <v>239</v>
      </c>
      <c r="L1861" s="5" t="s">
        <v>245</v>
      </c>
      <c r="M1861" s="5" t="s">
        <v>112</v>
      </c>
      <c r="N1861" s="5" t="s">
        <v>117</v>
      </c>
      <c r="O1861" s="5" t="s">
        <v>244</v>
      </c>
      <c r="P1861" s="5" t="s">
        <v>135</v>
      </c>
      <c r="Q1861" s="5" t="s">
        <v>195</v>
      </c>
      <c r="R1861" s="5" t="s">
        <v>128</v>
      </c>
      <c r="S1861" s="5" t="s">
        <v>375</v>
      </c>
      <c r="T1861" s="5" t="s">
        <v>336</v>
      </c>
      <c r="U1861" s="5" t="s">
        <v>85</v>
      </c>
      <c r="V1861" s="5" t="s">
        <v>420</v>
      </c>
      <c r="W1861" s="5" t="s">
        <v>213</v>
      </c>
      <c r="X1861" s="5" t="s">
        <v>202</v>
      </c>
      <c r="Y1861" s="5" t="n">
        <v>0</v>
      </c>
      <c r="Z1861" s="5" t="n">
        <v>1</v>
      </c>
      <c r="AA1861" s="5" t="str">
        <f aca="false">IF(Y1861&gt;Z1861,"Win",IF(Y1861&lt;Z1861,"Loss","Draw"))</f>
        <v>Loss</v>
      </c>
      <c r="AB1861" s="5" t="s">
        <v>98</v>
      </c>
      <c r="AC1861" s="5" t="s">
        <v>99</v>
      </c>
      <c r="AD1861" s="5" t="s">
        <v>1659</v>
      </c>
      <c r="AE1861" s="5" t="s">
        <v>1552</v>
      </c>
      <c r="AF1861" s="5" t="str">
        <f aca="false">IF(AD1861&lt;AE1861,AD1861,AE1861)</f>
        <v>Arrows, Battle Ram, Goblin Cage, Golden Knight, Ice Golem, Minions, Three Musketeers, Zap</v>
      </c>
      <c r="AG1861" s="5" t="str">
        <f aca="false">IF(AD1861&lt;AE1861,AE1861,AD1861)</f>
        <v>Bowler, Executioner, Freeze, Graveyard, Inferno Dragon, Knight, Tornado, Zappies</v>
      </c>
      <c r="AH1861" s="5" t="str">
        <f aca="false">IF(AD1861=AF1861,AA1861,IF(AA1861="Win","Loss",IF(AA1861="Loss","Win","Draw")))</f>
        <v>Loss</v>
      </c>
      <c r="AI1861" s="5" t="s">
        <v>123</v>
      </c>
    </row>
    <row r="1862" customFormat="false" ht="15" hidden="false" customHeight="true" outlineLevel="0" collapsed="false">
      <c r="A1862" s="5" t="s">
        <v>4422</v>
      </c>
      <c r="B1862" s="5" t="n">
        <v>1</v>
      </c>
      <c r="C1862" s="5" t="s">
        <v>829</v>
      </c>
      <c r="D1862" s="5" t="s">
        <v>830</v>
      </c>
      <c r="E1862" s="5" t="s">
        <v>4423</v>
      </c>
      <c r="F1862" s="5" t="s">
        <v>4424</v>
      </c>
      <c r="G1862" s="5" t="s">
        <v>1310</v>
      </c>
      <c r="H1862" s="5" t="s">
        <v>372</v>
      </c>
      <c r="I1862" s="5" t="s">
        <v>210</v>
      </c>
      <c r="J1862" s="5" t="s">
        <v>141</v>
      </c>
      <c r="K1862" s="5" t="s">
        <v>170</v>
      </c>
      <c r="L1862" s="5" t="s">
        <v>182</v>
      </c>
      <c r="M1862" s="5" t="s">
        <v>97</v>
      </c>
      <c r="N1862" s="5" t="s">
        <v>93</v>
      </c>
      <c r="O1862" s="5" t="s">
        <v>91</v>
      </c>
      <c r="P1862" s="5" t="s">
        <v>154</v>
      </c>
      <c r="Q1862" s="5" t="s">
        <v>82</v>
      </c>
      <c r="R1862" s="5" t="s">
        <v>128</v>
      </c>
      <c r="S1862" s="5" t="s">
        <v>144</v>
      </c>
      <c r="T1862" s="5" t="s">
        <v>85</v>
      </c>
      <c r="U1862" s="5" t="s">
        <v>91</v>
      </c>
      <c r="V1862" s="5" t="s">
        <v>88</v>
      </c>
      <c r="W1862" s="5" t="s">
        <v>97</v>
      </c>
      <c r="X1862" s="5" t="s">
        <v>143</v>
      </c>
      <c r="Y1862" s="5" t="n">
        <v>0</v>
      </c>
      <c r="Z1862" s="5" t="n">
        <v>1</v>
      </c>
      <c r="AA1862" s="5" t="str">
        <f aca="false">IF(Y1862&gt;Z1862,"Win",IF(Y1862&lt;Z1862,"Loss","Draw"))</f>
        <v>Loss</v>
      </c>
      <c r="AB1862" s="5" t="s">
        <v>98</v>
      </c>
      <c r="AC1862" s="5" t="s">
        <v>99</v>
      </c>
      <c r="AD1862" s="5" t="s">
        <v>4425</v>
      </c>
      <c r="AE1862" s="5" t="s">
        <v>2751</v>
      </c>
      <c r="AF1862" s="5" t="str">
        <f aca="false">IF(AD1862&lt;AE1862,AD1862,AE1862)</f>
        <v>Archers, Barbarian Barrel, Graveyard, Ice Spirit, Knight, Poison, Skeletons, Tesla</v>
      </c>
      <c r="AG1862" s="5" t="str">
        <f aca="false">IF(AD1862&lt;AE1862,AE1862,AD1862)</f>
        <v>Barbarian Barrel, Cannon, Electro Spirit, Hog Rider, Lightning, Magic Archer, Mega Knight, Skeletons</v>
      </c>
      <c r="AH1862" s="5" t="str">
        <f aca="false">IF(AD1862=AF1862,AA1862,IF(AA1862="Win","Loss",IF(AA1862="Loss","Win","Draw")))</f>
        <v>Win</v>
      </c>
      <c r="AI1862" s="5" t="s">
        <v>123</v>
      </c>
    </row>
    <row r="1863" customFormat="false" ht="15" hidden="false" customHeight="true" outlineLevel="0" collapsed="false">
      <c r="A1863" s="5" t="s">
        <v>4422</v>
      </c>
      <c r="B1863" s="5" t="n">
        <v>2</v>
      </c>
      <c r="C1863" s="5" t="s">
        <v>829</v>
      </c>
      <c r="D1863" s="5" t="s">
        <v>830</v>
      </c>
      <c r="E1863" s="5" t="s">
        <v>4423</v>
      </c>
      <c r="F1863" s="5" t="s">
        <v>4424</v>
      </c>
      <c r="G1863" s="5" t="s">
        <v>4426</v>
      </c>
      <c r="H1863" s="5" t="s">
        <v>251</v>
      </c>
      <c r="I1863" s="5" t="s">
        <v>168</v>
      </c>
      <c r="J1863" s="5" t="s">
        <v>115</v>
      </c>
      <c r="K1863" s="5" t="s">
        <v>82</v>
      </c>
      <c r="L1863" s="5" t="s">
        <v>109</v>
      </c>
      <c r="M1863" s="5" t="s">
        <v>183</v>
      </c>
      <c r="N1863" s="5" t="s">
        <v>143</v>
      </c>
      <c r="O1863" s="5" t="s">
        <v>113</v>
      </c>
      <c r="P1863" s="5" t="s">
        <v>167</v>
      </c>
      <c r="Q1863" s="5" t="s">
        <v>140</v>
      </c>
      <c r="R1863" s="5" t="s">
        <v>141</v>
      </c>
      <c r="S1863" s="5" t="s">
        <v>225</v>
      </c>
      <c r="T1863" s="5" t="s">
        <v>226</v>
      </c>
      <c r="U1863" s="5" t="s">
        <v>111</v>
      </c>
      <c r="V1863" s="5" t="s">
        <v>167</v>
      </c>
      <c r="W1863" s="5" t="s">
        <v>113</v>
      </c>
      <c r="X1863" s="5" t="s">
        <v>87</v>
      </c>
      <c r="Y1863" s="5" t="n">
        <v>0</v>
      </c>
      <c r="Z1863" s="5" t="n">
        <v>1</v>
      </c>
      <c r="AA1863" s="5" t="str">
        <f aca="false">IF(Y1863&gt;Z1863,"Win",IF(Y1863&lt;Z1863,"Loss","Draw"))</f>
        <v>Loss</v>
      </c>
      <c r="AB1863" s="5" t="s">
        <v>98</v>
      </c>
      <c r="AC1863" s="5" t="s">
        <v>99</v>
      </c>
      <c r="AD1863" s="5" t="s">
        <v>4427</v>
      </c>
      <c r="AE1863" s="5" t="s">
        <v>1916</v>
      </c>
      <c r="AF1863" s="5" t="str">
        <f aca="false">IF(AD1863&lt;AE1863,AD1863,AE1863)</f>
        <v>Archers, Bomb Tower, Earthquake, Goblins, Ice Spirit, Ronin, Royal Hogs, The Log</v>
      </c>
      <c r="AG1863" s="5" t="str">
        <f aca="false">IF(AD1863&lt;AE1863,AE1863,AD1863)</f>
        <v>Bats, Berserker, Bomb Tower, Fire Spirit, Magic Archer, Miner, The Log, Wall Breakers</v>
      </c>
      <c r="AH1863" s="5" t="str">
        <f aca="false">IF(AD1863=AF1863,AA1863,IF(AA1863="Win","Loss",IF(AA1863="Loss","Win","Draw")))</f>
        <v>Loss</v>
      </c>
      <c r="AI1863" s="5" t="s">
        <v>123</v>
      </c>
    </row>
    <row r="1864" customFormat="false" ht="16.5" hidden="false" customHeight="true" outlineLevel="0" collapsed="false">
      <c r="A1864" s="5" t="s">
        <v>4428</v>
      </c>
      <c r="B1864" s="5" t="n">
        <v>1</v>
      </c>
      <c r="C1864" s="5" t="s">
        <v>829</v>
      </c>
      <c r="D1864" s="5" t="s">
        <v>830</v>
      </c>
      <c r="E1864" s="6" t="s">
        <v>1982</v>
      </c>
      <c r="F1864" s="5" t="s">
        <v>1983</v>
      </c>
      <c r="G1864" s="5" t="s">
        <v>4429</v>
      </c>
      <c r="H1864" s="5" t="s">
        <v>216</v>
      </c>
      <c r="I1864" s="5" t="s">
        <v>90</v>
      </c>
      <c r="J1864" s="5" t="s">
        <v>181</v>
      </c>
      <c r="K1864" s="5" t="s">
        <v>96</v>
      </c>
      <c r="L1864" s="5" t="s">
        <v>97</v>
      </c>
      <c r="M1864" s="5" t="s">
        <v>95</v>
      </c>
      <c r="N1864" s="5" t="s">
        <v>91</v>
      </c>
      <c r="O1864" s="5" t="s">
        <v>154</v>
      </c>
      <c r="P1864" s="5" t="s">
        <v>93</v>
      </c>
      <c r="Q1864" s="5" t="s">
        <v>225</v>
      </c>
      <c r="R1864" s="5" t="s">
        <v>141</v>
      </c>
      <c r="S1864" s="5" t="s">
        <v>140</v>
      </c>
      <c r="T1864" s="5" t="s">
        <v>87</v>
      </c>
      <c r="U1864" s="5" t="s">
        <v>226</v>
      </c>
      <c r="V1864" s="5" t="s">
        <v>113</v>
      </c>
      <c r="W1864" s="5" t="s">
        <v>111</v>
      </c>
      <c r="X1864" s="5" t="s">
        <v>120</v>
      </c>
      <c r="Y1864" s="5" t="n">
        <v>1</v>
      </c>
      <c r="Z1864" s="5" t="n">
        <v>0</v>
      </c>
      <c r="AA1864" s="5" t="str">
        <f aca="false">IF(Y1864&gt;Z1864,"Win",IF(Y1864&lt;Z1864,"Loss","Draw"))</f>
        <v>Win</v>
      </c>
      <c r="AB1864" s="5" t="s">
        <v>98</v>
      </c>
      <c r="AC1864" s="5" t="s">
        <v>99</v>
      </c>
      <c r="AD1864" s="5" t="s">
        <v>3324</v>
      </c>
      <c r="AE1864" s="5" t="s">
        <v>228</v>
      </c>
      <c r="AF1864" s="5" t="str">
        <f aca="false">IF(AD1864&lt;AE1864,AD1864,AE1864)</f>
        <v>Barbarian Barrel, Electro Spirit, Fisherman, Hunter, Lightning, Monk, Royal Giant, Skeletons</v>
      </c>
      <c r="AG1864" s="5" t="str">
        <f aca="false">IF(AD1864&lt;AE1864,AE1864,AD1864)</f>
        <v>Bats, Berserker, Bomb Tower, Fire Spirit, Magic Archer, Miner, Royal Delivery, Wall Breakers</v>
      </c>
      <c r="AH1864" s="5" t="str">
        <f aca="false">IF(AD1864=AF1864,AA1864,IF(AA1864="Win","Loss",IF(AA1864="Loss","Win","Draw")))</f>
        <v>Win</v>
      </c>
      <c r="AI1864" s="5" t="s">
        <v>123</v>
      </c>
    </row>
    <row r="1865" customFormat="false" ht="16.5" hidden="false" customHeight="true" outlineLevel="0" collapsed="false">
      <c r="A1865" s="5" t="s">
        <v>4428</v>
      </c>
      <c r="B1865" s="5" t="n">
        <v>2</v>
      </c>
      <c r="C1865" s="5" t="s">
        <v>829</v>
      </c>
      <c r="D1865" s="5" t="s">
        <v>830</v>
      </c>
      <c r="E1865" s="6" t="s">
        <v>1982</v>
      </c>
      <c r="F1865" s="5" t="s">
        <v>1983</v>
      </c>
      <c r="G1865" s="5" t="s">
        <v>4430</v>
      </c>
      <c r="H1865" s="5" t="s">
        <v>372</v>
      </c>
      <c r="I1865" s="5" t="s">
        <v>116</v>
      </c>
      <c r="J1865" s="5" t="s">
        <v>213</v>
      </c>
      <c r="K1865" s="5" t="s">
        <v>114</v>
      </c>
      <c r="L1865" s="5" t="s">
        <v>176</v>
      </c>
      <c r="M1865" s="5" t="s">
        <v>94</v>
      </c>
      <c r="N1865" s="5" t="s">
        <v>117</v>
      </c>
      <c r="O1865" s="5" t="s">
        <v>118</v>
      </c>
      <c r="P1865" s="5" t="s">
        <v>87</v>
      </c>
      <c r="Q1865" s="5" t="s">
        <v>239</v>
      </c>
      <c r="R1865" s="5" t="s">
        <v>199</v>
      </c>
      <c r="S1865" s="5" t="s">
        <v>210</v>
      </c>
      <c r="T1865" s="5" t="s">
        <v>112</v>
      </c>
      <c r="U1865" s="5" t="s">
        <v>240</v>
      </c>
      <c r="V1865" s="5" t="s">
        <v>393</v>
      </c>
      <c r="W1865" s="5" t="s">
        <v>227</v>
      </c>
      <c r="X1865" s="5" t="s">
        <v>146</v>
      </c>
      <c r="Y1865" s="5" t="n">
        <v>1</v>
      </c>
      <c r="Z1865" s="5" t="n">
        <v>2</v>
      </c>
      <c r="AA1865" s="5" t="str">
        <f aca="false">IF(Y1865&gt;Z1865,"Win",IF(Y1865&lt;Z1865,"Loss","Draw"))</f>
        <v>Loss</v>
      </c>
      <c r="AB1865" s="5" t="s">
        <v>98</v>
      </c>
      <c r="AC1865" s="5" t="s">
        <v>99</v>
      </c>
      <c r="AD1865" s="5" t="s">
        <v>3592</v>
      </c>
      <c r="AE1865" s="5" t="s">
        <v>395</v>
      </c>
      <c r="AF1865" s="5" t="str">
        <f aca="false">IF(AD1865&lt;AE1865,AD1865,AE1865)</f>
        <v>Arrows, Bandit, Battle Ram, Electro Wizard, Golden Knight, Mega Knight, Mother Witch, Skeleton Dragons</v>
      </c>
      <c r="AG1865" s="5" t="str">
        <f aca="false">IF(AD1865&lt;AE1865,AE1865,AD1865)</f>
        <v>Berserker, Bowler, Dart Goblin, Fireball, Minions, Mortar, Rascals, Skeleton Barrel</v>
      </c>
      <c r="AH1865" s="5" t="str">
        <f aca="false">IF(AD1865=AF1865,AA1865,IF(AA1865="Win","Loss",IF(AA1865="Loss","Win","Draw")))</f>
        <v>Win</v>
      </c>
      <c r="AI1865" s="5" t="s">
        <v>123</v>
      </c>
    </row>
    <row r="1866" customFormat="false" ht="16.5" hidden="false" customHeight="true" outlineLevel="0" collapsed="false">
      <c r="A1866" s="5" t="s">
        <v>4428</v>
      </c>
      <c r="B1866" s="5" t="n">
        <v>3</v>
      </c>
      <c r="C1866" s="5" t="s">
        <v>829</v>
      </c>
      <c r="D1866" s="5" t="s">
        <v>830</v>
      </c>
      <c r="E1866" s="6" t="s">
        <v>1982</v>
      </c>
      <c r="F1866" s="5" t="s">
        <v>1983</v>
      </c>
      <c r="G1866" s="5" t="s">
        <v>4431</v>
      </c>
      <c r="H1866" s="5" t="s">
        <v>372</v>
      </c>
      <c r="I1866" s="5" t="s">
        <v>375</v>
      </c>
      <c r="J1866" s="5" t="s">
        <v>128</v>
      </c>
      <c r="K1866" s="5" t="s">
        <v>140</v>
      </c>
      <c r="L1866" s="5" t="s">
        <v>113</v>
      </c>
      <c r="M1866" s="5" t="s">
        <v>115</v>
      </c>
      <c r="N1866" s="5" t="s">
        <v>226</v>
      </c>
      <c r="O1866" s="5" t="s">
        <v>88</v>
      </c>
      <c r="P1866" s="5" t="s">
        <v>167</v>
      </c>
      <c r="Q1866" s="5" t="s">
        <v>168</v>
      </c>
      <c r="R1866" s="5" t="s">
        <v>83</v>
      </c>
      <c r="S1866" s="5" t="s">
        <v>132</v>
      </c>
      <c r="T1866" s="5" t="s">
        <v>245</v>
      </c>
      <c r="U1866" s="5" t="s">
        <v>91</v>
      </c>
      <c r="V1866" s="5" t="s">
        <v>244</v>
      </c>
      <c r="W1866" s="5" t="s">
        <v>94</v>
      </c>
      <c r="X1866" s="5" t="s">
        <v>174</v>
      </c>
      <c r="Y1866" s="5" t="n">
        <v>1</v>
      </c>
      <c r="Z1866" s="5" t="n">
        <v>0</v>
      </c>
      <c r="AA1866" s="5" t="str">
        <f aca="false">IF(Y1866&gt;Z1866,"Win",IF(Y1866&lt;Z1866,"Loss","Draw"))</f>
        <v>Win</v>
      </c>
      <c r="AB1866" s="5" t="s">
        <v>98</v>
      </c>
      <c r="AC1866" s="5" t="s">
        <v>99</v>
      </c>
      <c r="AD1866" s="5" t="s">
        <v>4432</v>
      </c>
      <c r="AE1866" s="5" t="s">
        <v>4433</v>
      </c>
      <c r="AF1866" s="5" t="str">
        <f aca="false">IF(AD1866&lt;AE1866,AD1866,AE1866)</f>
        <v>Barbarian Barrel, Dark Prince, Fireball, Heal Spirit, Ice Golem, Lumberjack, Royal Hogs, Three Musketeers</v>
      </c>
      <c r="AG1866" s="5" t="str">
        <f aca="false">IF(AD1866&lt;AE1866,AE1866,AD1866)</f>
        <v>Bomb Tower, Executioner, Goblins, Knight, Miner, Poison, The Log, Wall Breakers</v>
      </c>
      <c r="AH1866" s="5" t="str">
        <f aca="false">IF(AD1866=AF1866,AA1866,IF(AA1866="Win","Loss",IF(AA1866="Loss","Win","Draw")))</f>
        <v>Loss</v>
      </c>
      <c r="AI1866" s="5" t="s">
        <v>123</v>
      </c>
    </row>
    <row r="1867" customFormat="false" ht="16.5" hidden="false" customHeight="true" outlineLevel="0" collapsed="false">
      <c r="A1867" s="5" t="s">
        <v>4434</v>
      </c>
      <c r="B1867" s="5" t="n">
        <v>1</v>
      </c>
      <c r="C1867" s="5" t="s">
        <v>357</v>
      </c>
      <c r="D1867" s="5" t="s">
        <v>358</v>
      </c>
      <c r="E1867" s="5" t="s">
        <v>1790</v>
      </c>
      <c r="F1867" s="5" t="s">
        <v>1791</v>
      </c>
      <c r="G1867" s="5" t="s">
        <v>4435</v>
      </c>
      <c r="H1867" s="5" t="s">
        <v>81</v>
      </c>
      <c r="I1867" s="5" t="s">
        <v>144</v>
      </c>
      <c r="J1867" s="5" t="s">
        <v>181</v>
      </c>
      <c r="K1867" s="5" t="s">
        <v>168</v>
      </c>
      <c r="L1867" s="5" t="s">
        <v>93</v>
      </c>
      <c r="M1867" s="5" t="s">
        <v>167</v>
      </c>
      <c r="N1867" s="5" t="s">
        <v>87</v>
      </c>
      <c r="O1867" s="5" t="s">
        <v>146</v>
      </c>
      <c r="P1867" s="5" t="s">
        <v>154</v>
      </c>
      <c r="Q1867" s="5" t="s">
        <v>90</v>
      </c>
      <c r="R1867" s="5" t="s">
        <v>149</v>
      </c>
      <c r="S1867" s="5" t="s">
        <v>213</v>
      </c>
      <c r="T1867" s="5" t="s">
        <v>227</v>
      </c>
      <c r="U1867" s="5" t="s">
        <v>154</v>
      </c>
      <c r="V1867" s="5" t="s">
        <v>365</v>
      </c>
      <c r="W1867" s="5" t="s">
        <v>93</v>
      </c>
      <c r="X1867" s="5" t="s">
        <v>167</v>
      </c>
      <c r="Y1867" s="5" t="n">
        <v>1</v>
      </c>
      <c r="Z1867" s="5" t="n">
        <v>0</v>
      </c>
      <c r="AA1867" s="5" t="str">
        <f aca="false">IF(Y1867&gt;Z1867,"Win",IF(Y1867&lt;Z1867,"Loss","Draw"))</f>
        <v>Win</v>
      </c>
      <c r="AB1867" s="5" t="s">
        <v>98</v>
      </c>
      <c r="AC1867" s="5" t="s">
        <v>99</v>
      </c>
      <c r="AD1867" s="5" t="s">
        <v>4436</v>
      </c>
      <c r="AE1867" s="5" t="s">
        <v>4437</v>
      </c>
      <c r="AF1867" s="5" t="str">
        <f aca="false">IF(AD1867&lt;AE1867,AD1867,AE1867)</f>
        <v>Berserker, Electro Spirit, Lightning, Monk, Royal Hogs, Skeleton Dragons, Tesla, The Log</v>
      </c>
      <c r="AG1867" s="5" t="str">
        <f aca="false">IF(AD1867&lt;AE1867,AE1867,AD1867)</f>
        <v>Bowler, Electro Spirit, Lightning, Mother Witch, Phoenix, Royal Giant, The Log, Tombstone</v>
      </c>
      <c r="AH1867" s="5" t="str">
        <f aca="false">IF(AD1867=AF1867,AA1867,IF(AA1867="Win","Loss",IF(AA1867="Loss","Win","Draw")))</f>
        <v>Win</v>
      </c>
      <c r="AI1867" s="5" t="s">
        <v>102</v>
      </c>
    </row>
    <row r="1868" customFormat="false" ht="16.5" hidden="false" customHeight="true" outlineLevel="0" collapsed="false">
      <c r="A1868" s="5" t="s">
        <v>4434</v>
      </c>
      <c r="B1868" s="5" t="n">
        <v>2</v>
      </c>
      <c r="C1868" s="5" t="s">
        <v>357</v>
      </c>
      <c r="D1868" s="5" t="s">
        <v>358</v>
      </c>
      <c r="E1868" s="5" t="s">
        <v>1790</v>
      </c>
      <c r="F1868" s="5" t="s">
        <v>1791</v>
      </c>
      <c r="G1868" s="5" t="s">
        <v>4438</v>
      </c>
      <c r="H1868" s="5" t="s">
        <v>81</v>
      </c>
      <c r="I1868" s="5" t="s">
        <v>128</v>
      </c>
      <c r="J1868" s="5" t="s">
        <v>145</v>
      </c>
      <c r="K1868" s="5" t="s">
        <v>375</v>
      </c>
      <c r="L1868" s="5" t="s">
        <v>113</v>
      </c>
      <c r="M1868" s="5" t="s">
        <v>336</v>
      </c>
      <c r="N1868" s="5" t="s">
        <v>135</v>
      </c>
      <c r="O1868" s="5" t="s">
        <v>110</v>
      </c>
      <c r="P1868" s="5" t="s">
        <v>226</v>
      </c>
      <c r="Q1868" s="5" t="s">
        <v>107</v>
      </c>
      <c r="R1868" s="5" t="s">
        <v>128</v>
      </c>
      <c r="S1868" s="5" t="s">
        <v>84</v>
      </c>
      <c r="T1868" s="5" t="s">
        <v>88</v>
      </c>
      <c r="U1868" s="5" t="s">
        <v>86</v>
      </c>
      <c r="V1868" s="5" t="s">
        <v>111</v>
      </c>
      <c r="W1868" s="5" t="s">
        <v>144</v>
      </c>
      <c r="X1868" s="5" t="s">
        <v>97</v>
      </c>
      <c r="Y1868" s="5" t="n">
        <v>1</v>
      </c>
      <c r="Z1868" s="5" t="n">
        <v>0</v>
      </c>
      <c r="AA1868" s="5" t="str">
        <f aca="false">IF(Y1868&gt;Z1868,"Win",IF(Y1868&lt;Z1868,"Loss","Draw"))</f>
        <v>Win</v>
      </c>
      <c r="AB1868" s="5" t="s">
        <v>98</v>
      </c>
      <c r="AC1868" s="5" t="s">
        <v>99</v>
      </c>
      <c r="AD1868" s="5" t="s">
        <v>2274</v>
      </c>
      <c r="AE1868" s="5" t="s">
        <v>277</v>
      </c>
      <c r="AF1868" s="5" t="str">
        <f aca="false">IF(AD1868&lt;AE1868,AD1868,AE1868)</f>
        <v>Balloon, Bomb Tower, Executioner, Guards, Knight, Miner, Tornado, Zap</v>
      </c>
      <c r="AG1868" s="5" t="str">
        <f aca="false">IF(AD1868&lt;AE1868,AE1868,AD1868)</f>
        <v>Fire Spirit, Giant Snowball, Goblin Demolisher, Goblin Drill, Knight, Poison, Skeletons, Tesla</v>
      </c>
      <c r="AH1868" s="5" t="str">
        <f aca="false">IF(AD1868=AF1868,AA1868,IF(AA1868="Win","Loss",IF(AA1868="Loss","Win","Draw")))</f>
        <v>Win</v>
      </c>
      <c r="AI1868" s="5" t="s">
        <v>102</v>
      </c>
    </row>
    <row r="1869" customFormat="false" ht="16.5" hidden="false" customHeight="true" outlineLevel="0" collapsed="false">
      <c r="A1869" s="7" t="s">
        <v>4439</v>
      </c>
      <c r="B1869" s="7" t="n">
        <v>1</v>
      </c>
      <c r="C1869" s="7" t="s">
        <v>357</v>
      </c>
      <c r="D1869" s="7" t="s">
        <v>358</v>
      </c>
      <c r="E1869" s="7" t="s">
        <v>1790</v>
      </c>
      <c r="F1869" s="7" t="s">
        <v>1791</v>
      </c>
      <c r="G1869" s="7" t="s">
        <v>4440</v>
      </c>
      <c r="H1869" s="7" t="s">
        <v>81</v>
      </c>
      <c r="I1869" s="7" t="s">
        <v>128</v>
      </c>
      <c r="J1869" s="7" t="s">
        <v>91</v>
      </c>
      <c r="K1869" s="7" t="s">
        <v>82</v>
      </c>
      <c r="L1869" s="7" t="s">
        <v>88</v>
      </c>
      <c r="M1869" s="7" t="s">
        <v>86</v>
      </c>
      <c r="N1869" s="7" t="s">
        <v>85</v>
      </c>
      <c r="O1869" s="7" t="s">
        <v>89</v>
      </c>
      <c r="P1869" s="7" t="s">
        <v>97</v>
      </c>
      <c r="Q1869" s="7" t="s">
        <v>168</v>
      </c>
      <c r="R1869" s="7" t="s">
        <v>232</v>
      </c>
      <c r="S1869" s="7" t="s">
        <v>169</v>
      </c>
      <c r="T1869" s="7" t="s">
        <v>154</v>
      </c>
      <c r="U1869" s="7" t="s">
        <v>170</v>
      </c>
      <c r="V1869" s="7" t="s">
        <v>97</v>
      </c>
      <c r="W1869" s="7" t="s">
        <v>93</v>
      </c>
      <c r="X1869" s="7" t="s">
        <v>167</v>
      </c>
      <c r="Y1869" s="7" t="n">
        <v>0</v>
      </c>
      <c r="Z1869" s="7" t="n">
        <v>0</v>
      </c>
      <c r="AA1869" s="7" t="str">
        <f aca="false">IF(Y1869&gt;Z1869,"Win",IF(Y1869&lt;Z1869,"Loss","Draw"))</f>
        <v>Draw</v>
      </c>
      <c r="AB1869" s="7" t="s">
        <v>99</v>
      </c>
      <c r="AC1869" s="7" t="s">
        <v>99</v>
      </c>
      <c r="AD1869" s="7" t="s">
        <v>4441</v>
      </c>
      <c r="AE1869" s="7" t="s">
        <v>418</v>
      </c>
      <c r="AF1869" s="7" t="str">
        <f aca="false">IF(AD1869&lt;AE1869,AD1869,AE1869)</f>
        <v>Archers, Barbarian Barrel, Goblin Demolisher, Goblin Hut, Graveyard, Knight, Poison, Skeletons</v>
      </c>
      <c r="AG1869" s="7" t="str">
        <f aca="false">IF(AD1869&lt;AE1869,AE1869,AD1869)</f>
        <v>Baby Dragon, Cannon, Electro Spirit, Lightning, Mighty Miner, Royal Hogs, Skeletons, The Log</v>
      </c>
      <c r="AH1869" s="7" t="str">
        <f aca="false">IF(AD1869=AF1869,AA1869,IF(AA1869="Win","Loss",IF(AA1869="Loss","Win","Draw")))</f>
        <v>Draw</v>
      </c>
      <c r="AI1869" s="7" t="s">
        <v>102</v>
      </c>
    </row>
    <row r="1870" customFormat="false" ht="16.5" hidden="false" customHeight="true" outlineLevel="0" collapsed="false">
      <c r="A1870" s="7" t="s">
        <v>4439</v>
      </c>
      <c r="B1870" s="7" t="n">
        <v>2</v>
      </c>
      <c r="C1870" s="7" t="s">
        <v>357</v>
      </c>
      <c r="D1870" s="7" t="s">
        <v>358</v>
      </c>
      <c r="E1870" s="7" t="s">
        <v>1790</v>
      </c>
      <c r="F1870" s="7" t="s">
        <v>1791</v>
      </c>
      <c r="G1870" s="7" t="s">
        <v>4442</v>
      </c>
      <c r="H1870" s="7" t="s">
        <v>216</v>
      </c>
      <c r="I1870" s="7" t="s">
        <v>128</v>
      </c>
      <c r="J1870" s="7" t="s">
        <v>91</v>
      </c>
      <c r="K1870" s="7" t="s">
        <v>82</v>
      </c>
      <c r="L1870" s="7" t="s">
        <v>88</v>
      </c>
      <c r="M1870" s="7" t="s">
        <v>86</v>
      </c>
      <c r="N1870" s="7" t="s">
        <v>85</v>
      </c>
      <c r="O1870" s="7" t="s">
        <v>89</v>
      </c>
      <c r="P1870" s="7" t="s">
        <v>97</v>
      </c>
      <c r="Q1870" s="7" t="s">
        <v>210</v>
      </c>
      <c r="R1870" s="7" t="s">
        <v>199</v>
      </c>
      <c r="S1870" s="7" t="s">
        <v>293</v>
      </c>
      <c r="T1870" s="7" t="s">
        <v>130</v>
      </c>
      <c r="U1870" s="7" t="s">
        <v>202</v>
      </c>
      <c r="V1870" s="7" t="s">
        <v>182</v>
      </c>
      <c r="W1870" s="7" t="s">
        <v>112</v>
      </c>
      <c r="X1870" s="7" t="s">
        <v>183</v>
      </c>
      <c r="Y1870" s="7" t="n">
        <v>3</v>
      </c>
      <c r="Z1870" s="7" t="n">
        <v>0</v>
      </c>
      <c r="AA1870" s="7" t="str">
        <f aca="false">IF(Y1870&gt;Z1870,"Win",IF(Y1870&lt;Z1870,"Loss","Draw"))</f>
        <v>Win</v>
      </c>
      <c r="AB1870" s="7" t="s">
        <v>99</v>
      </c>
      <c r="AC1870" s="7" t="s">
        <v>98</v>
      </c>
      <c r="AD1870" s="7" t="s">
        <v>4441</v>
      </c>
      <c r="AE1870" s="7" t="s">
        <v>4443</v>
      </c>
      <c r="AF1870" s="7" t="str">
        <f aca="false">IF(AD1870&lt;AE1870,AD1870,AE1870)</f>
        <v>Archers, Barbarian Barrel, Goblin Demolisher, Goblin Hut, Graveyard, Knight, Poison, Skeletons</v>
      </c>
      <c r="AG1870" s="7" t="str">
        <f aca="false">IF(AD1870&lt;AE1870,AE1870,AD1870)</f>
        <v>Arrows, Bomber, Earthquake, Furnace, Golden Knight, Hog Rider, Mega Knight, Zappies</v>
      </c>
      <c r="AH1870" s="7" t="str">
        <f aca="false">IF(AD1870=AF1870,AA1870,IF(AA1870="Win","Loss",IF(AA1870="Loss","Win","Draw")))</f>
        <v>Win</v>
      </c>
      <c r="AI1870" s="7" t="s">
        <v>102</v>
      </c>
    </row>
    <row r="1871" customFormat="false" ht="16.5" hidden="false" customHeight="true" outlineLevel="0" collapsed="false">
      <c r="A1871" s="7" t="s">
        <v>4444</v>
      </c>
      <c r="B1871" s="7" t="n">
        <v>1</v>
      </c>
      <c r="C1871" s="7" t="s">
        <v>357</v>
      </c>
      <c r="D1871" s="7" t="s">
        <v>358</v>
      </c>
      <c r="E1871" s="7" t="s">
        <v>1790</v>
      </c>
      <c r="F1871" s="7" t="s">
        <v>1791</v>
      </c>
      <c r="G1871" s="7" t="s">
        <v>4445</v>
      </c>
      <c r="H1871" s="7" t="s">
        <v>81</v>
      </c>
      <c r="I1871" s="7" t="s">
        <v>84</v>
      </c>
      <c r="J1871" s="7" t="s">
        <v>128</v>
      </c>
      <c r="K1871" s="7" t="s">
        <v>107</v>
      </c>
      <c r="L1871" s="7" t="s">
        <v>144</v>
      </c>
      <c r="M1871" s="7" t="s">
        <v>88</v>
      </c>
      <c r="N1871" s="7" t="s">
        <v>130</v>
      </c>
      <c r="O1871" s="7" t="s">
        <v>111</v>
      </c>
      <c r="P1871" s="7" t="s">
        <v>97</v>
      </c>
      <c r="Q1871" s="7" t="s">
        <v>142</v>
      </c>
      <c r="R1871" s="7" t="s">
        <v>175</v>
      </c>
      <c r="S1871" s="7" t="s">
        <v>176</v>
      </c>
      <c r="T1871" s="7" t="s">
        <v>111</v>
      </c>
      <c r="U1871" s="7" t="s">
        <v>143</v>
      </c>
      <c r="V1871" s="7" t="s">
        <v>120</v>
      </c>
      <c r="W1871" s="7" t="s">
        <v>87</v>
      </c>
      <c r="X1871" s="7" t="s">
        <v>144</v>
      </c>
      <c r="Y1871" s="7" t="n">
        <v>0</v>
      </c>
      <c r="Z1871" s="7" t="n">
        <v>1</v>
      </c>
      <c r="AA1871" s="7" t="str">
        <f aca="false">IF(Y1871&gt;Z1871,"Win",IF(Y1871&lt;Z1871,"Loss","Draw"))</f>
        <v>Loss</v>
      </c>
      <c r="AB1871" s="7" t="s">
        <v>99</v>
      </c>
      <c r="AC1871" s="7" t="s">
        <v>99</v>
      </c>
      <c r="AD1871" s="7" t="s">
        <v>448</v>
      </c>
      <c r="AE1871" s="7" t="s">
        <v>2305</v>
      </c>
      <c r="AF1871" s="7" t="str">
        <f aca="false">IF(AD1871&lt;AE1871,AD1871,AE1871)</f>
        <v>Berserker, Boss Bandit, Dart Goblin, Fire Spirit, Goblin Barrel, Ice Spirit, Royal Delivery, Tesla</v>
      </c>
      <c r="AG1871" s="7" t="str">
        <f aca="false">IF(AD1871&lt;AE1871,AE1871,AD1871)</f>
        <v>Bomber, Fire Spirit, Giant Snowball, Goblin Drill, Knight, Poison, Skeletons, Tesla</v>
      </c>
      <c r="AH1871" s="7" t="str">
        <f aca="false">IF(AD1871=AF1871,AA1871,IF(AA1871="Win","Loss",IF(AA1871="Loss","Win","Draw")))</f>
        <v>Win</v>
      </c>
      <c r="AI1871" s="7" t="s">
        <v>102</v>
      </c>
    </row>
    <row r="1872" customFormat="false" ht="16.5" hidden="false" customHeight="true" outlineLevel="0" collapsed="false">
      <c r="A1872" s="7" t="s">
        <v>4444</v>
      </c>
      <c r="B1872" s="7" t="n">
        <v>2</v>
      </c>
      <c r="C1872" s="7" t="s">
        <v>357</v>
      </c>
      <c r="D1872" s="7" t="s">
        <v>358</v>
      </c>
      <c r="E1872" s="7" t="s">
        <v>1790</v>
      </c>
      <c r="F1872" s="7" t="s">
        <v>1791</v>
      </c>
      <c r="G1872" s="7" t="s">
        <v>2230</v>
      </c>
      <c r="H1872" s="7" t="s">
        <v>81</v>
      </c>
      <c r="I1872" s="7" t="s">
        <v>210</v>
      </c>
      <c r="J1872" s="7" t="s">
        <v>199</v>
      </c>
      <c r="K1872" s="7" t="s">
        <v>132</v>
      </c>
      <c r="L1872" s="7" t="s">
        <v>112</v>
      </c>
      <c r="M1872" s="7" t="s">
        <v>182</v>
      </c>
      <c r="N1872" s="7" t="s">
        <v>393</v>
      </c>
      <c r="O1872" s="7" t="s">
        <v>227</v>
      </c>
      <c r="P1872" s="7" t="s">
        <v>183</v>
      </c>
      <c r="Q1872" s="7" t="s">
        <v>210</v>
      </c>
      <c r="R1872" s="7" t="s">
        <v>199</v>
      </c>
      <c r="S1872" s="7" t="s">
        <v>239</v>
      </c>
      <c r="T1872" s="7" t="s">
        <v>227</v>
      </c>
      <c r="U1872" s="7" t="s">
        <v>109</v>
      </c>
      <c r="V1872" s="7" t="s">
        <v>146</v>
      </c>
      <c r="W1872" s="7" t="s">
        <v>202</v>
      </c>
      <c r="X1872" s="7" t="s">
        <v>112</v>
      </c>
      <c r="Y1872" s="7" t="n">
        <v>0</v>
      </c>
      <c r="Z1872" s="7" t="n">
        <v>1</v>
      </c>
      <c r="AA1872" s="7" t="str">
        <f aca="false">IF(Y1872&gt;Z1872,"Win",IF(Y1872&lt;Z1872,"Loss","Draw"))</f>
        <v>Loss</v>
      </c>
      <c r="AB1872" s="7" t="s">
        <v>99</v>
      </c>
      <c r="AC1872" s="7" t="s">
        <v>99</v>
      </c>
      <c r="AD1872" s="7" t="s">
        <v>2231</v>
      </c>
      <c r="AE1872" s="7" t="s">
        <v>1395</v>
      </c>
      <c r="AF1872" s="7" t="str">
        <f aca="false">IF(AD1872&lt;AE1872,AD1872,AE1872)</f>
        <v>Arrows, Battle Ram, Golden Knight, Mega Knight, Mother Witch, Ronin, Skeleton Dragons, Zappies</v>
      </c>
      <c r="AG1872" s="7" t="str">
        <f aca="false">IF(AD1872&lt;AE1872,AE1872,AD1872)</f>
        <v>Arrows, Earthquake, Electro Wizard, Golden Knight, Hog Rider, Lumberjack, Mega Knight, Mother Witch</v>
      </c>
      <c r="AH1872" s="7" t="str">
        <f aca="false">IF(AD1872=AF1872,AA1872,IF(AA1872="Win","Loss",IF(AA1872="Loss","Win","Draw")))</f>
        <v>Win</v>
      </c>
      <c r="AI1872" s="7" t="s">
        <v>102</v>
      </c>
    </row>
    <row r="1873" customFormat="false" ht="16.5" hidden="false" customHeight="true" outlineLevel="0" collapsed="false">
      <c r="A1873" s="7" t="s">
        <v>4444</v>
      </c>
      <c r="B1873" s="7" t="n">
        <v>3</v>
      </c>
      <c r="C1873" s="7" t="s">
        <v>357</v>
      </c>
      <c r="D1873" s="7" t="s">
        <v>358</v>
      </c>
      <c r="E1873" s="7" t="s">
        <v>1790</v>
      </c>
      <c r="F1873" s="7" t="s">
        <v>1791</v>
      </c>
      <c r="G1873" s="7" t="s">
        <v>2232</v>
      </c>
      <c r="H1873" s="7" t="s">
        <v>81</v>
      </c>
      <c r="I1873" s="7" t="s">
        <v>142</v>
      </c>
      <c r="J1873" s="7" t="s">
        <v>141</v>
      </c>
      <c r="K1873" s="7" t="s">
        <v>140</v>
      </c>
      <c r="L1873" s="7" t="s">
        <v>93</v>
      </c>
      <c r="M1873" s="7" t="s">
        <v>113</v>
      </c>
      <c r="N1873" s="7" t="s">
        <v>143</v>
      </c>
      <c r="O1873" s="7" t="s">
        <v>120</v>
      </c>
      <c r="P1873" s="7" t="s">
        <v>87</v>
      </c>
      <c r="Q1873" s="7" t="s">
        <v>168</v>
      </c>
      <c r="R1873" s="7" t="s">
        <v>83</v>
      </c>
      <c r="S1873" s="7" t="s">
        <v>293</v>
      </c>
      <c r="T1873" s="7" t="s">
        <v>93</v>
      </c>
      <c r="U1873" s="7" t="s">
        <v>97</v>
      </c>
      <c r="V1873" s="7" t="s">
        <v>170</v>
      </c>
      <c r="W1873" s="7" t="s">
        <v>154</v>
      </c>
      <c r="X1873" s="7" t="s">
        <v>167</v>
      </c>
      <c r="Y1873" s="7" t="n">
        <v>0</v>
      </c>
      <c r="Z1873" s="7" t="n">
        <v>1</v>
      </c>
      <c r="AA1873" s="7" t="str">
        <f aca="false">IF(Y1873&gt;Z1873,"Win",IF(Y1873&lt;Z1873,"Loss","Draw"))</f>
        <v>Loss</v>
      </c>
      <c r="AB1873" s="7" t="s">
        <v>99</v>
      </c>
      <c r="AC1873" s="7" t="s">
        <v>99</v>
      </c>
      <c r="AD1873" s="7" t="s">
        <v>2234</v>
      </c>
      <c r="AE1873" s="7" t="s">
        <v>2233</v>
      </c>
      <c r="AF1873" s="7" t="str">
        <f aca="false">IF(AD1873&lt;AE1873,AD1873,AE1873)</f>
        <v>Berserker, Bomb Tower, Electro Spirit, Goblin Barrel, Ice Spirit, Magic Archer, Royal Delivery, Wall Breakers</v>
      </c>
      <c r="AG1873" s="7" t="str">
        <f aca="false">IF(AD1873&lt;AE1873,AE1873,AD1873)</f>
        <v>Cannon, Dark Prince, Electro Spirit, Furnace, Lightning, Royal Hogs, Skeletons, The Log</v>
      </c>
      <c r="AH1873" s="7" t="str">
        <f aca="false">IF(AD1873=AF1873,AA1873,IF(AA1873="Win","Loss",IF(AA1873="Loss","Win","Draw")))</f>
        <v>Loss</v>
      </c>
      <c r="AI1873" s="7" t="s">
        <v>102</v>
      </c>
    </row>
    <row r="1874" customFormat="false" ht="16.5" hidden="false" customHeight="true" outlineLevel="0" collapsed="false">
      <c r="A1874" s="7" t="s">
        <v>4446</v>
      </c>
      <c r="B1874" s="7" t="n">
        <v>1</v>
      </c>
      <c r="C1874" s="7" t="s">
        <v>357</v>
      </c>
      <c r="D1874" s="7" t="s">
        <v>358</v>
      </c>
      <c r="E1874" s="7" t="s">
        <v>1790</v>
      </c>
      <c r="F1874" s="7" t="s">
        <v>1791</v>
      </c>
      <c r="G1874" s="7" t="s">
        <v>2236</v>
      </c>
      <c r="H1874" s="7" t="s">
        <v>81</v>
      </c>
      <c r="I1874" s="7" t="s">
        <v>128</v>
      </c>
      <c r="J1874" s="7" t="s">
        <v>91</v>
      </c>
      <c r="K1874" s="7" t="s">
        <v>293</v>
      </c>
      <c r="L1874" s="7" t="s">
        <v>88</v>
      </c>
      <c r="M1874" s="7" t="s">
        <v>85</v>
      </c>
      <c r="N1874" s="7" t="s">
        <v>89</v>
      </c>
      <c r="O1874" s="7" t="s">
        <v>87</v>
      </c>
      <c r="P1874" s="7" t="s">
        <v>143</v>
      </c>
      <c r="Q1874" s="7" t="s">
        <v>92</v>
      </c>
      <c r="R1874" s="7" t="s">
        <v>91</v>
      </c>
      <c r="S1874" s="7" t="s">
        <v>90</v>
      </c>
      <c r="T1874" s="7" t="s">
        <v>97</v>
      </c>
      <c r="U1874" s="7" t="s">
        <v>93</v>
      </c>
      <c r="V1874" s="7" t="s">
        <v>94</v>
      </c>
      <c r="W1874" s="7" t="s">
        <v>95</v>
      </c>
      <c r="X1874" s="7" t="s">
        <v>96</v>
      </c>
      <c r="Y1874" s="7" t="n">
        <v>1</v>
      </c>
      <c r="Z1874" s="7" t="n">
        <v>0</v>
      </c>
      <c r="AA1874" s="7" t="str">
        <f aca="false">IF(Y1874&gt;Z1874,"Win",IF(Y1874&lt;Z1874,"Loss","Draw"))</f>
        <v>Win</v>
      </c>
      <c r="AB1874" s="7" t="s">
        <v>99</v>
      </c>
      <c r="AC1874" s="7" t="s">
        <v>99</v>
      </c>
      <c r="AD1874" s="7" t="s">
        <v>1565</v>
      </c>
      <c r="AE1874" s="7" t="s">
        <v>101</v>
      </c>
      <c r="AF1874" s="7" t="str">
        <f aca="false">IF(AD1874&lt;AE1874,AD1874,AE1874)</f>
        <v>Barbarian Barrel, Berserker, Furnace, Goblin Hut, Graveyard, Ice Spirit, Knight, Poison</v>
      </c>
      <c r="AG1874" s="7" t="str">
        <f aca="false">IF(AD1874&lt;AE1874,AE1874,AD1874)</f>
        <v>Barbarian Barrel, Electro Spirit, Fireball, Fisherman, Hunter, Royal Ghost, Royal Giant, Skeletons</v>
      </c>
      <c r="AH1874" s="7" t="str">
        <f aca="false">IF(AD1874=AF1874,AA1874,IF(AA1874="Win","Loss",IF(AA1874="Loss","Win","Draw")))</f>
        <v>Win</v>
      </c>
      <c r="AI1874" s="7" t="s">
        <v>102</v>
      </c>
    </row>
    <row r="1875" customFormat="false" ht="16.5" hidden="false" customHeight="true" outlineLevel="0" collapsed="false">
      <c r="A1875" s="7" t="s">
        <v>4446</v>
      </c>
      <c r="B1875" s="7" t="n">
        <v>2</v>
      </c>
      <c r="C1875" s="7" t="s">
        <v>357</v>
      </c>
      <c r="D1875" s="7" t="s">
        <v>358</v>
      </c>
      <c r="E1875" s="7" t="s">
        <v>1790</v>
      </c>
      <c r="F1875" s="7" t="s">
        <v>1791</v>
      </c>
      <c r="G1875" s="7" t="s">
        <v>2237</v>
      </c>
      <c r="H1875" s="7" t="s">
        <v>81</v>
      </c>
      <c r="I1875" s="7" t="s">
        <v>180</v>
      </c>
      <c r="J1875" s="7" t="s">
        <v>181</v>
      </c>
      <c r="K1875" s="7" t="s">
        <v>144</v>
      </c>
      <c r="L1875" s="7" t="s">
        <v>167</v>
      </c>
      <c r="M1875" s="7" t="s">
        <v>93</v>
      </c>
      <c r="N1875" s="7" t="s">
        <v>110</v>
      </c>
      <c r="O1875" s="7" t="s">
        <v>182</v>
      </c>
      <c r="P1875" s="7" t="s">
        <v>154</v>
      </c>
      <c r="Q1875" s="7" t="s">
        <v>84</v>
      </c>
      <c r="R1875" s="7" t="s">
        <v>141</v>
      </c>
      <c r="S1875" s="7" t="s">
        <v>107</v>
      </c>
      <c r="T1875" s="7" t="s">
        <v>109</v>
      </c>
      <c r="U1875" s="7" t="s">
        <v>111</v>
      </c>
      <c r="V1875" s="7" t="s">
        <v>88</v>
      </c>
      <c r="W1875" s="7" t="s">
        <v>144</v>
      </c>
      <c r="X1875" s="7" t="s">
        <v>115</v>
      </c>
      <c r="Y1875" s="7" t="n">
        <v>1</v>
      </c>
      <c r="Z1875" s="7" t="n">
        <v>0</v>
      </c>
      <c r="AA1875" s="7" t="str">
        <f aca="false">IF(Y1875&gt;Z1875,"Win",IF(Y1875&lt;Z1875,"Loss","Draw"))</f>
        <v>Win</v>
      </c>
      <c r="AB1875" s="7" t="s">
        <v>99</v>
      </c>
      <c r="AC1875" s="7" t="s">
        <v>99</v>
      </c>
      <c r="AD1875" s="7" t="s">
        <v>2239</v>
      </c>
      <c r="AE1875" s="7" t="s">
        <v>2238</v>
      </c>
      <c r="AF1875" s="7" t="str">
        <f aca="false">IF(AD1875&lt;AE1875,AD1875,AE1875)</f>
        <v>Electro Spirit, Guards, Hog Rider, Lightning, Monk, Tesla, The Log, Wizard</v>
      </c>
      <c r="AG1875" s="7" t="str">
        <f aca="false">IF(AD1875&lt;AE1875,AE1875,AD1875)</f>
        <v>Fire Spirit, Giant Snowball, Goblin Drill, Goblins, Magic Archer, Poison, Ronin, Tesla</v>
      </c>
      <c r="AH1875" s="7" t="str">
        <f aca="false">IF(AD1875=AF1875,AA1875,IF(AA1875="Win","Loss",IF(AA1875="Loss","Win","Draw")))</f>
        <v>Win</v>
      </c>
      <c r="AI1875" s="7" t="s">
        <v>102</v>
      </c>
    </row>
    <row r="1876" customFormat="false" ht="16.5" hidden="false" customHeight="true" outlineLevel="0" collapsed="false">
      <c r="A1876" s="7" t="s">
        <v>4446</v>
      </c>
      <c r="B1876" s="7" t="n">
        <v>3</v>
      </c>
      <c r="C1876" s="7" t="s">
        <v>357</v>
      </c>
      <c r="D1876" s="7" t="s">
        <v>358</v>
      </c>
      <c r="E1876" s="7" t="s">
        <v>1790</v>
      </c>
      <c r="F1876" s="7" t="s">
        <v>1791</v>
      </c>
      <c r="G1876" s="7" t="s">
        <v>2240</v>
      </c>
      <c r="H1876" s="7" t="s">
        <v>216</v>
      </c>
      <c r="I1876" s="7" t="s">
        <v>92</v>
      </c>
      <c r="J1876" s="7" t="s">
        <v>115</v>
      </c>
      <c r="K1876" s="7" t="s">
        <v>114</v>
      </c>
      <c r="L1876" s="7" t="s">
        <v>176</v>
      </c>
      <c r="M1876" s="7" t="s">
        <v>140</v>
      </c>
      <c r="N1876" s="7" t="s">
        <v>118</v>
      </c>
      <c r="O1876" s="7" t="s">
        <v>84</v>
      </c>
      <c r="P1876" s="7" t="s">
        <v>111</v>
      </c>
      <c r="Q1876" s="7" t="s">
        <v>375</v>
      </c>
      <c r="R1876" s="7" t="s">
        <v>145</v>
      </c>
      <c r="S1876" s="7" t="s">
        <v>135</v>
      </c>
      <c r="T1876" s="7" t="s">
        <v>146</v>
      </c>
      <c r="U1876" s="7" t="s">
        <v>113</v>
      </c>
      <c r="V1876" s="7" t="s">
        <v>327</v>
      </c>
      <c r="W1876" s="7" t="s">
        <v>226</v>
      </c>
      <c r="X1876" s="7" t="s">
        <v>336</v>
      </c>
      <c r="Y1876" s="7" t="n">
        <v>0</v>
      </c>
      <c r="Z1876" s="7" t="n">
        <v>1</v>
      </c>
      <c r="AA1876" s="7" t="str">
        <f aca="false">IF(Y1876&gt;Z1876,"Win",IF(Y1876&lt;Z1876,"Loss","Draw"))</f>
        <v>Loss</v>
      </c>
      <c r="AB1876" s="7" t="s">
        <v>99</v>
      </c>
      <c r="AC1876" s="7" t="s">
        <v>99</v>
      </c>
      <c r="AD1876" s="7" t="s">
        <v>2242</v>
      </c>
      <c r="AE1876" s="7" t="s">
        <v>2241</v>
      </c>
      <c r="AF1876" s="7" t="str">
        <f aca="false">IF(AD1876&lt;AE1876,AD1876,AE1876)</f>
        <v>Balloon, Bomb Tower, Executioner, Giant Skeleton, Miner, Skeleton Dragons, Tornado, Zap</v>
      </c>
      <c r="AG1876" s="7" t="str">
        <f aca="false">IF(AD1876&lt;AE1876,AE1876,AD1876)</f>
        <v>Dart Goblin, Fire Spirit, Giant Snowball, Goblins, Rascals, Royal Ghost, Skeleton Barrel, Wall Breakers</v>
      </c>
      <c r="AH1876" s="7" t="str">
        <f aca="false">IF(AD1876=AF1876,AA1876,IF(AA1876="Win","Loss",IF(AA1876="Loss","Win","Draw")))</f>
        <v>Win</v>
      </c>
      <c r="AI1876" s="7" t="s">
        <v>102</v>
      </c>
    </row>
    <row r="1877" customFormat="false" ht="16.5" hidden="false" customHeight="true" outlineLevel="0" collapsed="false">
      <c r="A1877" s="7" t="s">
        <v>4447</v>
      </c>
      <c r="B1877" s="7" t="n">
        <v>1</v>
      </c>
      <c r="C1877" s="7" t="s">
        <v>357</v>
      </c>
      <c r="D1877" s="7" t="s">
        <v>358</v>
      </c>
      <c r="E1877" s="7" t="s">
        <v>1790</v>
      </c>
      <c r="F1877" s="7" t="s">
        <v>1791</v>
      </c>
      <c r="G1877" s="7" t="s">
        <v>2244</v>
      </c>
      <c r="H1877" s="7" t="s">
        <v>81</v>
      </c>
      <c r="I1877" s="7" t="s">
        <v>82</v>
      </c>
      <c r="J1877" s="7" t="s">
        <v>181</v>
      </c>
      <c r="K1877" s="7" t="s">
        <v>90</v>
      </c>
      <c r="L1877" s="7" t="s">
        <v>149</v>
      </c>
      <c r="M1877" s="7" t="s">
        <v>365</v>
      </c>
      <c r="N1877" s="7" t="s">
        <v>91</v>
      </c>
      <c r="O1877" s="7" t="s">
        <v>94</v>
      </c>
      <c r="P1877" s="7" t="s">
        <v>95</v>
      </c>
      <c r="Q1877" s="7" t="s">
        <v>210</v>
      </c>
      <c r="R1877" s="7" t="s">
        <v>209</v>
      </c>
      <c r="S1877" s="7" t="s">
        <v>170</v>
      </c>
      <c r="T1877" s="7" t="s">
        <v>97</v>
      </c>
      <c r="U1877" s="7" t="s">
        <v>93</v>
      </c>
      <c r="V1877" s="7" t="s">
        <v>182</v>
      </c>
      <c r="W1877" s="7" t="s">
        <v>154</v>
      </c>
      <c r="X1877" s="7" t="s">
        <v>167</v>
      </c>
      <c r="Y1877" s="7" t="n">
        <v>0</v>
      </c>
      <c r="Z1877" s="7" t="n">
        <v>1</v>
      </c>
      <c r="AA1877" s="7" t="str">
        <f aca="false">IF(Y1877&gt;Z1877,"Win",IF(Y1877&lt;Z1877,"Loss","Draw"))</f>
        <v>Loss</v>
      </c>
      <c r="AB1877" s="7" t="s">
        <v>99</v>
      </c>
      <c r="AC1877" s="7" t="s">
        <v>99</v>
      </c>
      <c r="AD1877" s="7" t="s">
        <v>2246</v>
      </c>
      <c r="AE1877" s="7" t="s">
        <v>2245</v>
      </c>
      <c r="AF1877" s="7" t="str">
        <f aca="false">IF(AD1877&lt;AE1877,AD1877,AE1877)</f>
        <v>Archers, Barbarian Barrel, Fireball, Fisherman, Monk, Phoenix, Royal Giant, Tombstone</v>
      </c>
      <c r="AG1877" s="7" t="str">
        <f aca="false">IF(AD1877&lt;AE1877,AE1877,AD1877)</f>
        <v>Cannon, Electro Spirit, Hog Rider, Lightning, Mega Knight, Musketeer, Skeletons, The Log</v>
      </c>
      <c r="AH1877" s="7" t="str">
        <f aca="false">IF(AD1877=AF1877,AA1877,IF(AA1877="Win","Loss",IF(AA1877="Loss","Win","Draw")))</f>
        <v>Loss</v>
      </c>
      <c r="AI1877" s="7" t="s">
        <v>102</v>
      </c>
    </row>
    <row r="1878" customFormat="false" ht="16.5" hidden="false" customHeight="true" outlineLevel="0" collapsed="false">
      <c r="A1878" s="7" t="s">
        <v>4447</v>
      </c>
      <c r="B1878" s="7" t="n">
        <v>2</v>
      </c>
      <c r="C1878" s="7" t="s">
        <v>357</v>
      </c>
      <c r="D1878" s="7" t="s">
        <v>358</v>
      </c>
      <c r="E1878" s="7" t="s">
        <v>1790</v>
      </c>
      <c r="F1878" s="7" t="s">
        <v>1791</v>
      </c>
      <c r="G1878" s="7" t="s">
        <v>2247</v>
      </c>
      <c r="H1878" s="7" t="s">
        <v>81</v>
      </c>
      <c r="I1878" s="7" t="s">
        <v>140</v>
      </c>
      <c r="J1878" s="7" t="s">
        <v>141</v>
      </c>
      <c r="K1878" s="7" t="s">
        <v>142</v>
      </c>
      <c r="L1878" s="7" t="s">
        <v>113</v>
      </c>
      <c r="M1878" s="7" t="s">
        <v>143</v>
      </c>
      <c r="N1878" s="7" t="s">
        <v>87</v>
      </c>
      <c r="O1878" s="7" t="s">
        <v>111</v>
      </c>
      <c r="P1878" s="7" t="s">
        <v>120</v>
      </c>
      <c r="Q1878" s="7" t="s">
        <v>132</v>
      </c>
      <c r="R1878" s="7" t="s">
        <v>180</v>
      </c>
      <c r="S1878" s="7" t="s">
        <v>239</v>
      </c>
      <c r="T1878" s="7" t="s">
        <v>327</v>
      </c>
      <c r="U1878" s="7" t="s">
        <v>227</v>
      </c>
      <c r="V1878" s="7" t="s">
        <v>91</v>
      </c>
      <c r="W1878" s="7" t="s">
        <v>257</v>
      </c>
      <c r="X1878" s="7" t="s">
        <v>202</v>
      </c>
      <c r="Y1878" s="7" t="n">
        <v>1</v>
      </c>
      <c r="Z1878" s="7" t="n">
        <v>0</v>
      </c>
      <c r="AA1878" s="7" t="str">
        <f aca="false">IF(Y1878&gt;Z1878,"Win",IF(Y1878&lt;Z1878,"Loss","Draw"))</f>
        <v>Win</v>
      </c>
      <c r="AB1878" s="7" t="s">
        <v>99</v>
      </c>
      <c r="AC1878" s="7" t="s">
        <v>99</v>
      </c>
      <c r="AD1878" s="7" t="s">
        <v>351</v>
      </c>
      <c r="AE1878" s="7" t="s">
        <v>2248</v>
      </c>
      <c r="AF1878" s="7" t="str">
        <f aca="false">IF(AD1878&lt;AE1878,AD1878,AE1878)</f>
        <v>Barbarian Barrel, Battle Ram, Giant Skeleton, Lumberjack, Mother Witch, Vines, Wizard, Zappies</v>
      </c>
      <c r="AG1878" s="7" t="str">
        <f aca="false">IF(AD1878&lt;AE1878,AE1878,AD1878)</f>
        <v>Berserker, Bomb Tower, Fire Spirit, Goblin Barrel, Ice Spirit, Magic Archer, Royal Delivery, Wall Breakers</v>
      </c>
      <c r="AH1878" s="7" t="str">
        <f aca="false">IF(AD1878=AF1878,AA1878,IF(AA1878="Win","Loss",IF(AA1878="Loss","Win","Draw")))</f>
        <v>Loss</v>
      </c>
      <c r="AI1878" s="7" t="s">
        <v>102</v>
      </c>
    </row>
    <row r="1879" customFormat="false" ht="16.5" hidden="false" customHeight="true" outlineLevel="0" collapsed="false">
      <c r="A1879" s="7" t="s">
        <v>4447</v>
      </c>
      <c r="B1879" s="7" t="n">
        <v>3</v>
      </c>
      <c r="C1879" s="7" t="s">
        <v>357</v>
      </c>
      <c r="D1879" s="7" t="s">
        <v>358</v>
      </c>
      <c r="E1879" s="7" t="s">
        <v>1790</v>
      </c>
      <c r="F1879" s="7" t="s">
        <v>1791</v>
      </c>
      <c r="G1879" s="7" t="s">
        <v>2249</v>
      </c>
      <c r="H1879" s="7" t="s">
        <v>81</v>
      </c>
      <c r="I1879" s="7" t="s">
        <v>210</v>
      </c>
      <c r="J1879" s="7" t="s">
        <v>209</v>
      </c>
      <c r="K1879" s="7" t="s">
        <v>170</v>
      </c>
      <c r="L1879" s="7" t="s">
        <v>93</v>
      </c>
      <c r="M1879" s="7" t="s">
        <v>154</v>
      </c>
      <c r="N1879" s="7" t="s">
        <v>167</v>
      </c>
      <c r="O1879" s="7" t="s">
        <v>110</v>
      </c>
      <c r="P1879" s="7" t="s">
        <v>182</v>
      </c>
      <c r="Q1879" s="7" t="s">
        <v>116</v>
      </c>
      <c r="R1879" s="7" t="s">
        <v>181</v>
      </c>
      <c r="S1879" s="7" t="s">
        <v>1087</v>
      </c>
      <c r="T1879" s="7" t="s">
        <v>146</v>
      </c>
      <c r="U1879" s="7" t="s">
        <v>118</v>
      </c>
      <c r="V1879" s="7" t="s">
        <v>655</v>
      </c>
      <c r="W1879" s="7" t="s">
        <v>112</v>
      </c>
      <c r="X1879" s="7" t="s">
        <v>226</v>
      </c>
      <c r="Y1879" s="7" t="n">
        <v>0</v>
      </c>
      <c r="Z1879" s="7" t="n">
        <v>1</v>
      </c>
      <c r="AA1879" s="7" t="str">
        <f aca="false">IF(Y1879&gt;Z1879,"Win",IF(Y1879&lt;Z1879,"Loss","Draw"))</f>
        <v>Loss</v>
      </c>
      <c r="AB1879" s="7" t="s">
        <v>99</v>
      </c>
      <c r="AC1879" s="7" t="s">
        <v>99</v>
      </c>
      <c r="AD1879" s="7" t="s">
        <v>2251</v>
      </c>
      <c r="AE1879" s="7" t="s">
        <v>2250</v>
      </c>
      <c r="AF1879" s="7" t="str">
        <f aca="false">IF(AD1879&lt;AE1879,AD1879,AE1879)</f>
        <v>Arrows, Goblin Gang, Miner, Minion Horde, Monk, Mortar, Rascals, Skeleton Dragons</v>
      </c>
      <c r="AG1879" s="7" t="str">
        <f aca="false">IF(AD1879&lt;AE1879,AE1879,AD1879)</f>
        <v>Cannon, Electro Spirit, Guards, Hog Rider, Lightning, Mega Knight, Musketeer, The Log</v>
      </c>
      <c r="AH1879" s="7" t="str">
        <f aca="false">IF(AD1879=AF1879,AA1879,IF(AA1879="Win","Loss",IF(AA1879="Loss","Win","Draw")))</f>
        <v>Win</v>
      </c>
      <c r="AI1879" s="7" t="s">
        <v>102</v>
      </c>
    </row>
    <row r="1880" customFormat="false" ht="16.5" hidden="false" customHeight="true" outlineLevel="0" collapsed="false">
      <c r="A1880" s="7" t="s">
        <v>4448</v>
      </c>
      <c r="B1880" s="7" t="n">
        <v>1</v>
      </c>
      <c r="C1880" s="7" t="s">
        <v>357</v>
      </c>
      <c r="D1880" s="7" t="s">
        <v>358</v>
      </c>
      <c r="E1880" s="7" t="s">
        <v>1790</v>
      </c>
      <c r="F1880" s="7" t="s">
        <v>1791</v>
      </c>
      <c r="G1880" s="7" t="s">
        <v>2252</v>
      </c>
      <c r="H1880" s="7" t="s">
        <v>81</v>
      </c>
      <c r="I1880" s="7" t="s">
        <v>114</v>
      </c>
      <c r="J1880" s="7" t="s">
        <v>115</v>
      </c>
      <c r="K1880" s="7" t="s">
        <v>116</v>
      </c>
      <c r="L1880" s="7" t="s">
        <v>119</v>
      </c>
      <c r="M1880" s="7" t="s">
        <v>91</v>
      </c>
      <c r="N1880" s="7" t="s">
        <v>94</v>
      </c>
      <c r="O1880" s="7" t="s">
        <v>117</v>
      </c>
      <c r="P1880" s="7" t="s">
        <v>118</v>
      </c>
      <c r="Q1880" s="7" t="s">
        <v>116</v>
      </c>
      <c r="R1880" s="7" t="s">
        <v>181</v>
      </c>
      <c r="S1880" s="7" t="s">
        <v>1087</v>
      </c>
      <c r="T1880" s="7" t="s">
        <v>146</v>
      </c>
      <c r="U1880" s="7" t="s">
        <v>118</v>
      </c>
      <c r="V1880" s="7" t="s">
        <v>655</v>
      </c>
      <c r="W1880" s="7" t="s">
        <v>112</v>
      </c>
      <c r="X1880" s="7" t="s">
        <v>226</v>
      </c>
      <c r="Y1880" s="7" t="n">
        <v>0</v>
      </c>
      <c r="Z1880" s="7" t="n">
        <v>3</v>
      </c>
      <c r="AA1880" s="7" t="str">
        <f aca="false">IF(Y1880&gt;Z1880,"Win",IF(Y1880&lt;Z1880,"Loss","Draw"))</f>
        <v>Loss</v>
      </c>
      <c r="AB1880" s="7" t="s">
        <v>99</v>
      </c>
      <c r="AC1880" s="7" t="s">
        <v>99</v>
      </c>
      <c r="AD1880" s="7" t="s">
        <v>185</v>
      </c>
      <c r="AE1880" s="7" t="s">
        <v>2250</v>
      </c>
      <c r="AF1880" s="7" t="str">
        <f aca="false">IF(AD1880&lt;AE1880,AD1880,AE1880)</f>
        <v>Arrows, Goblin Gang, Miner, Minion Horde, Monk, Mortar, Rascals, Skeleton Dragons</v>
      </c>
      <c r="AG1880" s="7" t="str">
        <f aca="false">IF(AD1880&lt;AE1880,AE1880,AD1880)</f>
        <v>Barbarian Barrel, Cannon Cart, Fireball, Goblins, Minions, Mortar, Rascals, Skeleton Barrel</v>
      </c>
      <c r="AH1880" s="7" t="str">
        <f aca="false">IF(AD1880=AF1880,AA1880,IF(AA1880="Win","Loss",IF(AA1880="Loss","Win","Draw")))</f>
        <v>Win</v>
      </c>
      <c r="AI1880" s="7" t="s">
        <v>102</v>
      </c>
    </row>
    <row r="1881" customFormat="false" ht="16.5" hidden="false" customHeight="true" outlineLevel="0" collapsed="false">
      <c r="A1881" s="7" t="s">
        <v>4448</v>
      </c>
      <c r="B1881" s="7" t="n">
        <v>2</v>
      </c>
      <c r="C1881" s="7" t="s">
        <v>357</v>
      </c>
      <c r="D1881" s="7" t="s">
        <v>358</v>
      </c>
      <c r="E1881" s="7" t="s">
        <v>1790</v>
      </c>
      <c r="F1881" s="7" t="s">
        <v>1791</v>
      </c>
      <c r="G1881" s="7" t="s">
        <v>2254</v>
      </c>
      <c r="H1881" s="7" t="s">
        <v>81</v>
      </c>
      <c r="I1881" s="7" t="s">
        <v>114</v>
      </c>
      <c r="J1881" s="7" t="s">
        <v>115</v>
      </c>
      <c r="K1881" s="7" t="s">
        <v>116</v>
      </c>
      <c r="L1881" s="7" t="s">
        <v>119</v>
      </c>
      <c r="M1881" s="7" t="s">
        <v>91</v>
      </c>
      <c r="N1881" s="7" t="s">
        <v>94</v>
      </c>
      <c r="O1881" s="7" t="s">
        <v>117</v>
      </c>
      <c r="P1881" s="7" t="s">
        <v>118</v>
      </c>
      <c r="Q1881" s="7" t="s">
        <v>168</v>
      </c>
      <c r="R1881" s="7" t="s">
        <v>141</v>
      </c>
      <c r="S1881" s="7" t="s">
        <v>144</v>
      </c>
      <c r="T1881" s="7" t="s">
        <v>97</v>
      </c>
      <c r="U1881" s="7" t="s">
        <v>93</v>
      </c>
      <c r="V1881" s="7" t="s">
        <v>109</v>
      </c>
      <c r="W1881" s="7" t="s">
        <v>154</v>
      </c>
      <c r="X1881" s="7" t="s">
        <v>91</v>
      </c>
      <c r="Y1881" s="7" t="n">
        <v>1</v>
      </c>
      <c r="Z1881" s="7" t="n">
        <v>0</v>
      </c>
      <c r="AA1881" s="7" t="str">
        <f aca="false">IF(Y1881&gt;Z1881,"Win",IF(Y1881&lt;Z1881,"Loss","Draw"))</f>
        <v>Win</v>
      </c>
      <c r="AB1881" s="7" t="s">
        <v>99</v>
      </c>
      <c r="AC1881" s="7" t="s">
        <v>98</v>
      </c>
      <c r="AD1881" s="7" t="s">
        <v>185</v>
      </c>
      <c r="AE1881" s="7" t="s">
        <v>223</v>
      </c>
      <c r="AF1881" s="7" t="str">
        <f aca="false">IF(AD1881&lt;AE1881,AD1881,AE1881)</f>
        <v>Barbarian Barrel, Cannon Cart, Fireball, Goblins, Minions, Mortar, Rascals, Skeleton Barrel</v>
      </c>
      <c r="AG1881" s="7" t="str">
        <f aca="false">IF(AD1881&lt;AE1881,AE1881,AD1881)</f>
        <v>Barbarian Barrel, Electro Spirit, Lightning, Magic Archer, Ronin, Royal Hogs, Skeletons, Tesla</v>
      </c>
      <c r="AH1881" s="7" t="str">
        <f aca="false">IF(AD1881=AF1881,AA1881,IF(AA1881="Win","Loss",IF(AA1881="Loss","Win","Draw")))</f>
        <v>Win</v>
      </c>
      <c r="AI1881" s="7" t="s">
        <v>102</v>
      </c>
    </row>
    <row r="1882" customFormat="false" ht="16.5" hidden="false" customHeight="true" outlineLevel="0" collapsed="false">
      <c r="A1882" s="7" t="s">
        <v>4448</v>
      </c>
      <c r="B1882" s="7" t="n">
        <v>3</v>
      </c>
      <c r="C1882" s="7" t="s">
        <v>357</v>
      </c>
      <c r="D1882" s="7" t="s">
        <v>358</v>
      </c>
      <c r="E1882" s="7" t="s">
        <v>1790</v>
      </c>
      <c r="F1882" s="7" t="s">
        <v>1791</v>
      </c>
      <c r="G1882" s="7" t="s">
        <v>2255</v>
      </c>
      <c r="H1882" s="7" t="s">
        <v>81</v>
      </c>
      <c r="I1882" s="7" t="s">
        <v>168</v>
      </c>
      <c r="J1882" s="7" t="s">
        <v>83</v>
      </c>
      <c r="K1882" s="7" t="s">
        <v>82</v>
      </c>
      <c r="L1882" s="7" t="s">
        <v>93</v>
      </c>
      <c r="M1882" s="7" t="s">
        <v>154</v>
      </c>
      <c r="N1882" s="7" t="s">
        <v>87</v>
      </c>
      <c r="O1882" s="7" t="s">
        <v>89</v>
      </c>
      <c r="P1882" s="7" t="s">
        <v>167</v>
      </c>
      <c r="Q1882" s="7" t="s">
        <v>90</v>
      </c>
      <c r="R1882" s="7" t="s">
        <v>181</v>
      </c>
      <c r="S1882" s="7" t="s">
        <v>293</v>
      </c>
      <c r="T1882" s="7" t="s">
        <v>202</v>
      </c>
      <c r="U1882" s="7" t="s">
        <v>149</v>
      </c>
      <c r="V1882" s="7" t="s">
        <v>95</v>
      </c>
      <c r="W1882" s="7" t="s">
        <v>94</v>
      </c>
      <c r="X1882" s="7" t="s">
        <v>167</v>
      </c>
      <c r="Y1882" s="7" t="n">
        <v>1</v>
      </c>
      <c r="Z1882" s="7" t="n">
        <v>0</v>
      </c>
      <c r="AA1882" s="7" t="str">
        <f aca="false">IF(Y1882&gt;Z1882,"Win",IF(Y1882&lt;Z1882,"Loss","Draw"))</f>
        <v>Win</v>
      </c>
      <c r="AB1882" s="7" t="s">
        <v>99</v>
      </c>
      <c r="AC1882" s="7" t="s">
        <v>99</v>
      </c>
      <c r="AD1882" s="7" t="s">
        <v>2257</v>
      </c>
      <c r="AE1882" s="7" t="s">
        <v>2256</v>
      </c>
      <c r="AF1882" s="7" t="str">
        <f aca="false">IF(AD1882&lt;AE1882,AD1882,AE1882)</f>
        <v>Archers, Berserker, Dark Prince, Electro Spirit, Goblin Hut, Lightning, Royal Hogs, The Log</v>
      </c>
      <c r="AG1882" s="7" t="str">
        <f aca="false">IF(AD1882&lt;AE1882,AE1882,AD1882)</f>
        <v>Fireball, Fisherman, Furnace, Monk, Royal Giant, The Log, Tombstone, Zappies</v>
      </c>
      <c r="AH1882" s="7" t="str">
        <f aca="false">IF(AD1882=AF1882,AA1882,IF(AA1882="Win","Loss",IF(AA1882="Loss","Win","Draw")))</f>
        <v>Win</v>
      </c>
      <c r="AI1882" s="7" t="s">
        <v>102</v>
      </c>
    </row>
    <row r="1883" customFormat="false" ht="16.5" hidden="false" customHeight="true" outlineLevel="0" collapsed="false">
      <c r="A1883" s="7" t="s">
        <v>4449</v>
      </c>
      <c r="B1883" s="7" t="n">
        <v>1</v>
      </c>
      <c r="C1883" s="7" t="s">
        <v>357</v>
      </c>
      <c r="D1883" s="7" t="s">
        <v>358</v>
      </c>
      <c r="E1883" s="7" t="s">
        <v>1790</v>
      </c>
      <c r="F1883" s="7" t="s">
        <v>1791</v>
      </c>
      <c r="G1883" s="7" t="s">
        <v>2258</v>
      </c>
      <c r="H1883" s="7" t="s">
        <v>81</v>
      </c>
      <c r="I1883" s="7" t="s">
        <v>135</v>
      </c>
      <c r="J1883" s="7" t="s">
        <v>145</v>
      </c>
      <c r="K1883" s="7" t="s">
        <v>375</v>
      </c>
      <c r="L1883" s="7" t="s">
        <v>202</v>
      </c>
      <c r="M1883" s="7" t="s">
        <v>327</v>
      </c>
      <c r="N1883" s="7" t="s">
        <v>149</v>
      </c>
      <c r="O1883" s="7" t="s">
        <v>226</v>
      </c>
      <c r="P1883" s="7" t="s">
        <v>336</v>
      </c>
      <c r="Q1883" s="7" t="s">
        <v>142</v>
      </c>
      <c r="R1883" s="7" t="s">
        <v>175</v>
      </c>
      <c r="S1883" s="7" t="s">
        <v>176</v>
      </c>
      <c r="T1883" s="7" t="s">
        <v>111</v>
      </c>
      <c r="U1883" s="7" t="s">
        <v>143</v>
      </c>
      <c r="V1883" s="7" t="s">
        <v>113</v>
      </c>
      <c r="W1883" s="7" t="s">
        <v>120</v>
      </c>
      <c r="X1883" s="7" t="s">
        <v>84</v>
      </c>
      <c r="Y1883" s="7" t="n">
        <v>0</v>
      </c>
      <c r="Z1883" s="7" t="n">
        <v>1</v>
      </c>
      <c r="AA1883" s="7" t="str">
        <f aca="false">IF(Y1883&gt;Z1883,"Win",IF(Y1883&lt;Z1883,"Loss","Draw"))</f>
        <v>Loss</v>
      </c>
      <c r="AB1883" s="7" t="s">
        <v>99</v>
      </c>
      <c r="AC1883" s="7" t="s">
        <v>99</v>
      </c>
      <c r="AD1883" s="7" t="s">
        <v>711</v>
      </c>
      <c r="AE1883" s="7" t="s">
        <v>2259</v>
      </c>
      <c r="AF1883" s="7" t="str">
        <f aca="false">IF(AD1883&lt;AE1883,AD1883,AE1883)</f>
        <v>Balloon, Executioner, Giant Skeleton, Miner, Tombstone, Tornado, Zap, Zappies</v>
      </c>
      <c r="AG1883" s="7" t="str">
        <f aca="false">IF(AD1883&lt;AE1883,AE1883,AD1883)</f>
        <v>Bomb Tower, Boss Bandit, Dart Goblin, Fire Spirit, Giant Snowball, Goblin Barrel, Ice Spirit, Royal Delivery</v>
      </c>
      <c r="AH1883" s="7" t="str">
        <f aca="false">IF(AD1883=AF1883,AA1883,IF(AA1883="Win","Loss",IF(AA1883="Loss","Win","Draw")))</f>
        <v>Loss</v>
      </c>
      <c r="AI1883" s="7" t="s">
        <v>102</v>
      </c>
    </row>
    <row r="1884" customFormat="false" ht="15" hidden="false" customHeight="true" outlineLevel="0" collapsed="false">
      <c r="A1884" s="5" t="s">
        <v>4450</v>
      </c>
      <c r="B1884" s="5" t="n">
        <v>1</v>
      </c>
      <c r="C1884" s="5" t="s">
        <v>357</v>
      </c>
      <c r="D1884" s="5" t="s">
        <v>358</v>
      </c>
      <c r="E1884" s="5" t="s">
        <v>2121</v>
      </c>
      <c r="F1884" s="5" t="s">
        <v>2122</v>
      </c>
      <c r="G1884" s="5" t="s">
        <v>4451</v>
      </c>
      <c r="H1884" s="5" t="s">
        <v>81</v>
      </c>
      <c r="I1884" s="5" t="s">
        <v>142</v>
      </c>
      <c r="J1884" s="5" t="s">
        <v>141</v>
      </c>
      <c r="K1884" s="5" t="s">
        <v>140</v>
      </c>
      <c r="L1884" s="5" t="s">
        <v>111</v>
      </c>
      <c r="M1884" s="5" t="s">
        <v>120</v>
      </c>
      <c r="N1884" s="5" t="s">
        <v>113</v>
      </c>
      <c r="O1884" s="5" t="s">
        <v>143</v>
      </c>
      <c r="P1884" s="5" t="s">
        <v>87</v>
      </c>
      <c r="Q1884" s="5" t="s">
        <v>140</v>
      </c>
      <c r="R1884" s="5" t="s">
        <v>141</v>
      </c>
      <c r="S1884" s="5" t="s">
        <v>142</v>
      </c>
      <c r="T1884" s="5" t="s">
        <v>87</v>
      </c>
      <c r="U1884" s="5" t="s">
        <v>111</v>
      </c>
      <c r="V1884" s="5" t="s">
        <v>143</v>
      </c>
      <c r="W1884" s="5" t="s">
        <v>120</v>
      </c>
      <c r="X1884" s="5" t="s">
        <v>144</v>
      </c>
      <c r="Y1884" s="5" t="n">
        <v>0</v>
      </c>
      <c r="Z1884" s="5" t="n">
        <v>1</v>
      </c>
      <c r="AA1884" s="5" t="str">
        <f aca="false">IF(Y1884&gt;Z1884,"Win",IF(Y1884&lt;Z1884,"Loss","Draw"))</f>
        <v>Loss</v>
      </c>
      <c r="AB1884" s="5" t="s">
        <v>98</v>
      </c>
      <c r="AC1884" s="5" t="s">
        <v>99</v>
      </c>
      <c r="AD1884" s="5" t="s">
        <v>351</v>
      </c>
      <c r="AE1884" s="5" t="s">
        <v>150</v>
      </c>
      <c r="AF1884" s="5" t="str">
        <f aca="false">IF(AD1884&lt;AE1884,AD1884,AE1884)</f>
        <v>Berserker, Bomb Tower, Fire Spirit, Goblin Barrel, Ice Spirit, Magic Archer, Royal Delivery, Wall Breakers</v>
      </c>
      <c r="AG1884" s="5" t="str">
        <f aca="false">IF(AD1884&lt;AE1884,AE1884,AD1884)</f>
        <v>Berserker, Fire Spirit, Goblin Barrel, Ice Spirit, Magic Archer, Royal Delivery, Tesla, Wall Breakers</v>
      </c>
      <c r="AH1884" s="5" t="str">
        <f aca="false">IF(AD1884=AF1884,AA1884,IF(AA1884="Win","Loss",IF(AA1884="Loss","Win","Draw")))</f>
        <v>Loss</v>
      </c>
      <c r="AI1884" s="5" t="s">
        <v>102</v>
      </c>
    </row>
    <row r="1885" customFormat="false" ht="15" hidden="false" customHeight="true" outlineLevel="0" collapsed="false">
      <c r="A1885" s="5" t="s">
        <v>4450</v>
      </c>
      <c r="B1885" s="5" t="n">
        <v>2</v>
      </c>
      <c r="C1885" s="5" t="s">
        <v>357</v>
      </c>
      <c r="D1885" s="5" t="s">
        <v>358</v>
      </c>
      <c r="E1885" s="5" t="s">
        <v>2121</v>
      </c>
      <c r="F1885" s="5" t="s">
        <v>2122</v>
      </c>
      <c r="G1885" s="5" t="s">
        <v>4452</v>
      </c>
      <c r="H1885" s="5" t="s">
        <v>81</v>
      </c>
      <c r="I1885" s="5" t="s">
        <v>200</v>
      </c>
      <c r="J1885" s="5" t="s">
        <v>91</v>
      </c>
      <c r="K1885" s="5" t="s">
        <v>132</v>
      </c>
      <c r="L1885" s="5" t="s">
        <v>174</v>
      </c>
      <c r="M1885" s="5" t="s">
        <v>365</v>
      </c>
      <c r="N1885" s="5" t="s">
        <v>94</v>
      </c>
      <c r="O1885" s="5" t="s">
        <v>90</v>
      </c>
      <c r="P1885" s="5" t="s">
        <v>93</v>
      </c>
      <c r="Q1885" s="5" t="s">
        <v>114</v>
      </c>
      <c r="R1885" s="5" t="s">
        <v>115</v>
      </c>
      <c r="S1885" s="5" t="s">
        <v>116</v>
      </c>
      <c r="T1885" s="5" t="s">
        <v>109</v>
      </c>
      <c r="U1885" s="5" t="s">
        <v>94</v>
      </c>
      <c r="V1885" s="5" t="s">
        <v>176</v>
      </c>
      <c r="W1885" s="5" t="s">
        <v>118</v>
      </c>
      <c r="X1885" s="5" t="s">
        <v>91</v>
      </c>
      <c r="Y1885" s="5" t="n">
        <v>0</v>
      </c>
      <c r="Z1885" s="5" t="n">
        <v>1</v>
      </c>
      <c r="AA1885" s="5" t="str">
        <f aca="false">IF(Y1885&gt;Z1885,"Win",IF(Y1885&lt;Z1885,"Loss","Draw"))</f>
        <v>Loss</v>
      </c>
      <c r="AB1885" s="5" t="s">
        <v>98</v>
      </c>
      <c r="AC1885" s="5" t="s">
        <v>99</v>
      </c>
      <c r="AD1885" s="5" t="s">
        <v>488</v>
      </c>
      <c r="AE1885" s="5" t="s">
        <v>692</v>
      </c>
      <c r="AF1885" s="5" t="str">
        <f aca="false">IF(AD1885&lt;AE1885,AD1885,AE1885)</f>
        <v>Barbarian Barrel, Dart Goblin, Fireball, Goblins, Mortar, Rascals, Ronin, Skeleton Barrel</v>
      </c>
      <c r="AG1885" s="5" t="str">
        <f aca="false">IF(AD1885&lt;AE1885,AE1885,AD1885)</f>
        <v>Barbarian Barrel, Electro Spirit, Fireball, Goblin Cage, Heal Spirit, Lumberjack, Phoenix, Royal Giant</v>
      </c>
      <c r="AH1885" s="5" t="str">
        <f aca="false">IF(AD1885=AF1885,AA1885,IF(AA1885="Win","Loss",IF(AA1885="Loss","Win","Draw")))</f>
        <v>Win</v>
      </c>
      <c r="AI1885" s="5" t="s">
        <v>102</v>
      </c>
    </row>
    <row r="1886" customFormat="false" ht="15" hidden="false" customHeight="true" outlineLevel="0" collapsed="false">
      <c r="A1886" s="5" t="s">
        <v>4450</v>
      </c>
      <c r="B1886" s="5" t="n">
        <v>3</v>
      </c>
      <c r="C1886" s="5" t="s">
        <v>357</v>
      </c>
      <c r="D1886" s="5" t="s">
        <v>358</v>
      </c>
      <c r="E1886" s="5" t="s">
        <v>2121</v>
      </c>
      <c r="F1886" s="5" t="s">
        <v>2122</v>
      </c>
      <c r="G1886" s="5" t="s">
        <v>4453</v>
      </c>
      <c r="H1886" s="5" t="s">
        <v>81</v>
      </c>
      <c r="I1886" s="5" t="s">
        <v>239</v>
      </c>
      <c r="J1886" s="5" t="s">
        <v>199</v>
      </c>
      <c r="K1886" s="5" t="s">
        <v>210</v>
      </c>
      <c r="L1886" s="5" t="s">
        <v>202</v>
      </c>
      <c r="M1886" s="5" t="s">
        <v>227</v>
      </c>
      <c r="N1886" s="5" t="s">
        <v>146</v>
      </c>
      <c r="O1886" s="5" t="s">
        <v>240</v>
      </c>
      <c r="P1886" s="5" t="s">
        <v>112</v>
      </c>
      <c r="Q1886" s="5" t="s">
        <v>239</v>
      </c>
      <c r="R1886" s="5" t="s">
        <v>180</v>
      </c>
      <c r="S1886" s="5" t="s">
        <v>92</v>
      </c>
      <c r="T1886" s="5" t="s">
        <v>327</v>
      </c>
      <c r="U1886" s="5" t="s">
        <v>227</v>
      </c>
      <c r="V1886" s="5" t="s">
        <v>257</v>
      </c>
      <c r="W1886" s="5" t="s">
        <v>202</v>
      </c>
      <c r="X1886" s="5" t="s">
        <v>174</v>
      </c>
      <c r="Y1886" s="5" t="n">
        <v>1</v>
      </c>
      <c r="Z1886" s="5" t="n">
        <v>0</v>
      </c>
      <c r="AA1886" s="5" t="str">
        <f aca="false">IF(Y1886&gt;Z1886,"Win",IF(Y1886&lt;Z1886,"Loss","Draw"))</f>
        <v>Win</v>
      </c>
      <c r="AB1886" s="5" t="s">
        <v>98</v>
      </c>
      <c r="AC1886" s="5" t="s">
        <v>99</v>
      </c>
      <c r="AD1886" s="5" t="s">
        <v>431</v>
      </c>
      <c r="AE1886" s="5" t="s">
        <v>4454</v>
      </c>
      <c r="AF1886" s="5" t="str">
        <f aca="false">IF(AD1886&lt;AE1886,AD1886,AE1886)</f>
        <v>Arrows, Bandit, Battle Ram, Golden Knight, Mega Knight, Mother Witch, Skeleton Dragons, Zappies</v>
      </c>
      <c r="AG1886" s="5" t="str">
        <f aca="false">IF(AD1886&lt;AE1886,AE1886,AD1886)</f>
        <v>Battle Ram, Giant Skeleton, Heal Spirit, Mother Witch, Royal Ghost, Vines, Wizard, Zappies</v>
      </c>
      <c r="AH1886" s="5" t="str">
        <f aca="false">IF(AD1886=AF1886,AA1886,IF(AA1886="Win","Loss",IF(AA1886="Loss","Win","Draw")))</f>
        <v>Win</v>
      </c>
      <c r="AI1886" s="5" t="s">
        <v>102</v>
      </c>
    </row>
    <row r="1887" customFormat="false" ht="15" hidden="false" customHeight="true" outlineLevel="0" collapsed="false">
      <c r="A1887" s="7" t="s">
        <v>4455</v>
      </c>
      <c r="B1887" s="7" t="n">
        <v>1</v>
      </c>
      <c r="C1887" s="7" t="s">
        <v>357</v>
      </c>
      <c r="D1887" s="7" t="s">
        <v>358</v>
      </c>
      <c r="E1887" s="7" t="s">
        <v>2121</v>
      </c>
      <c r="F1887" s="7" t="s">
        <v>2122</v>
      </c>
      <c r="G1887" s="7" t="s">
        <v>4456</v>
      </c>
      <c r="H1887" s="7" t="s">
        <v>81</v>
      </c>
      <c r="I1887" s="7" t="s">
        <v>84</v>
      </c>
      <c r="J1887" s="7" t="s">
        <v>128</v>
      </c>
      <c r="K1887" s="7" t="s">
        <v>107</v>
      </c>
      <c r="L1887" s="7" t="s">
        <v>111</v>
      </c>
      <c r="M1887" s="7" t="s">
        <v>144</v>
      </c>
      <c r="N1887" s="7" t="s">
        <v>86</v>
      </c>
      <c r="O1887" s="7" t="s">
        <v>88</v>
      </c>
      <c r="P1887" s="7" t="s">
        <v>97</v>
      </c>
      <c r="Q1887" s="7" t="s">
        <v>200</v>
      </c>
      <c r="R1887" s="7" t="s">
        <v>83</v>
      </c>
      <c r="S1887" s="7" t="s">
        <v>135</v>
      </c>
      <c r="T1887" s="7" t="s">
        <v>148</v>
      </c>
      <c r="U1887" s="7" t="s">
        <v>226</v>
      </c>
      <c r="V1887" s="7" t="s">
        <v>147</v>
      </c>
      <c r="W1887" s="7" t="s">
        <v>94</v>
      </c>
      <c r="X1887" s="7" t="s">
        <v>146</v>
      </c>
      <c r="Y1887" s="7" t="n">
        <v>1</v>
      </c>
      <c r="Z1887" s="7" t="n">
        <v>0</v>
      </c>
      <c r="AA1887" s="7" t="str">
        <f aca="false">IF(Y1887&gt;Z1887,"Win",IF(Y1887&lt;Z1887,"Loss","Draw"))</f>
        <v>Win</v>
      </c>
      <c r="AB1887" s="7" t="s">
        <v>99</v>
      </c>
      <c r="AC1887" s="7" t="s">
        <v>99</v>
      </c>
      <c r="AD1887" s="7" t="s">
        <v>277</v>
      </c>
      <c r="AE1887" s="7" t="s">
        <v>1147</v>
      </c>
      <c r="AF1887" s="7" t="str">
        <f aca="false">IF(AD1887&lt;AE1887,AD1887,AE1887)</f>
        <v>Dark Prince, Fireball, Goblin Cage, Lava Hound, Miner, Skeleton Dragons, Spirit Empress, Zap</v>
      </c>
      <c r="AG1887" s="7" t="str">
        <f aca="false">IF(AD1887&lt;AE1887,AE1887,AD1887)</f>
        <v>Fire Spirit, Giant Snowball, Goblin Demolisher, Goblin Drill, Knight, Poison, Skeletons, Tesla</v>
      </c>
      <c r="AH1887" s="7" t="str">
        <f aca="false">IF(AD1887=AF1887,AA1887,IF(AA1887="Win","Loss",IF(AA1887="Loss","Win","Draw")))</f>
        <v>Loss</v>
      </c>
      <c r="AI1887" s="7" t="s">
        <v>102</v>
      </c>
    </row>
    <row r="1888" customFormat="false" ht="15" hidden="false" customHeight="true" outlineLevel="0" collapsed="false">
      <c r="A1888" s="7" t="s">
        <v>4455</v>
      </c>
      <c r="B1888" s="7" t="n">
        <v>2</v>
      </c>
      <c r="C1888" s="7" t="s">
        <v>357</v>
      </c>
      <c r="D1888" s="7" t="s">
        <v>358</v>
      </c>
      <c r="E1888" s="7" t="s">
        <v>2121</v>
      </c>
      <c r="F1888" s="7" t="s">
        <v>2122</v>
      </c>
      <c r="G1888" s="7" t="s">
        <v>4457</v>
      </c>
      <c r="H1888" s="7" t="s">
        <v>81</v>
      </c>
      <c r="I1888" s="7" t="s">
        <v>114</v>
      </c>
      <c r="J1888" s="7" t="s">
        <v>213</v>
      </c>
      <c r="K1888" s="7" t="s">
        <v>116</v>
      </c>
      <c r="L1888" s="7" t="s">
        <v>118</v>
      </c>
      <c r="M1888" s="7" t="s">
        <v>176</v>
      </c>
      <c r="N1888" s="7" t="s">
        <v>87</v>
      </c>
      <c r="O1888" s="7" t="s">
        <v>94</v>
      </c>
      <c r="P1888" s="7" t="s">
        <v>117</v>
      </c>
      <c r="Q1888" s="7" t="s">
        <v>82</v>
      </c>
      <c r="R1888" s="7" t="s">
        <v>175</v>
      </c>
      <c r="S1888" s="7" t="s">
        <v>170</v>
      </c>
      <c r="T1888" s="7" t="s">
        <v>182</v>
      </c>
      <c r="U1888" s="7" t="s">
        <v>97</v>
      </c>
      <c r="V1888" s="7" t="s">
        <v>93</v>
      </c>
      <c r="W1888" s="7" t="s">
        <v>167</v>
      </c>
      <c r="X1888" s="7" t="s">
        <v>154</v>
      </c>
      <c r="Y1888" s="7" t="n">
        <v>0</v>
      </c>
      <c r="Z1888" s="7" t="n">
        <v>1</v>
      </c>
      <c r="AA1888" s="7" t="str">
        <f aca="false">IF(Y1888&gt;Z1888,"Win",IF(Y1888&lt;Z1888,"Loss","Draw"))</f>
        <v>Loss</v>
      </c>
      <c r="AB1888" s="7" t="s">
        <v>99</v>
      </c>
      <c r="AC1888" s="7" t="s">
        <v>99</v>
      </c>
      <c r="AD1888" s="7" t="s">
        <v>3592</v>
      </c>
      <c r="AE1888" s="7" t="s">
        <v>4458</v>
      </c>
      <c r="AF1888" s="7" t="str">
        <f aca="false">IF(AD1888&lt;AE1888,AD1888,AE1888)</f>
        <v>Archers, Boss Bandit, Cannon, Electro Spirit, Hog Rider, Lightning, Skeletons, The Log</v>
      </c>
      <c r="AG1888" s="7" t="str">
        <f aca="false">IF(AD1888&lt;AE1888,AE1888,AD1888)</f>
        <v>Berserker, Bowler, Dart Goblin, Fireball, Minions, Mortar, Rascals, Skeleton Barrel</v>
      </c>
      <c r="AH1888" s="7" t="str">
        <f aca="false">IF(AD1888=AF1888,AA1888,IF(AA1888="Win","Loss",IF(AA1888="Loss","Win","Draw")))</f>
        <v>Win</v>
      </c>
      <c r="AI1888" s="7" t="s">
        <v>102</v>
      </c>
    </row>
    <row r="1889" customFormat="false" ht="15" hidden="false" customHeight="true" outlineLevel="0" collapsed="false">
      <c r="A1889" s="7" t="s">
        <v>4455</v>
      </c>
      <c r="B1889" s="7" t="n">
        <v>3</v>
      </c>
      <c r="C1889" s="7" t="s">
        <v>357</v>
      </c>
      <c r="D1889" s="7" t="s">
        <v>358</v>
      </c>
      <c r="E1889" s="7" t="s">
        <v>2121</v>
      </c>
      <c r="F1889" s="7" t="s">
        <v>2122</v>
      </c>
      <c r="G1889" s="7" t="s">
        <v>4459</v>
      </c>
      <c r="H1889" s="7" t="s">
        <v>81</v>
      </c>
      <c r="I1889" s="7" t="s">
        <v>168</v>
      </c>
      <c r="J1889" s="7" t="s">
        <v>181</v>
      </c>
      <c r="K1889" s="7" t="s">
        <v>82</v>
      </c>
      <c r="L1889" s="7" t="s">
        <v>167</v>
      </c>
      <c r="M1889" s="7" t="s">
        <v>93</v>
      </c>
      <c r="N1889" s="7" t="s">
        <v>89</v>
      </c>
      <c r="O1889" s="7" t="s">
        <v>154</v>
      </c>
      <c r="P1889" s="7" t="s">
        <v>110</v>
      </c>
      <c r="Q1889" s="7" t="s">
        <v>239</v>
      </c>
      <c r="R1889" s="7" t="s">
        <v>244</v>
      </c>
      <c r="S1889" s="7" t="s">
        <v>92</v>
      </c>
      <c r="T1889" s="7" t="s">
        <v>245</v>
      </c>
      <c r="U1889" s="7" t="s">
        <v>202</v>
      </c>
      <c r="V1889" s="7" t="s">
        <v>240</v>
      </c>
      <c r="W1889" s="7" t="s">
        <v>174</v>
      </c>
      <c r="X1889" s="7" t="s">
        <v>159</v>
      </c>
      <c r="Y1889" s="7" t="n">
        <v>1</v>
      </c>
      <c r="Z1889" s="7" t="n">
        <v>0</v>
      </c>
      <c r="AA1889" s="7" t="str">
        <f aca="false">IF(Y1889&gt;Z1889,"Win",IF(Y1889&lt;Z1889,"Loss","Draw"))</f>
        <v>Win</v>
      </c>
      <c r="AB1889" s="7" t="s">
        <v>99</v>
      </c>
      <c r="AC1889" s="7" t="s">
        <v>99</v>
      </c>
      <c r="AD1889" s="7" t="s">
        <v>4460</v>
      </c>
      <c r="AE1889" s="7" t="s">
        <v>4461</v>
      </c>
      <c r="AF1889" s="7" t="str">
        <f aca="false">IF(AD1889&lt;AE1889,AD1889,AE1889)</f>
        <v>Archers, Electro Spirit, Goblin Hut, Guards, Lightning, Monk, Royal Hogs, The Log</v>
      </c>
      <c r="AG1889" s="7" t="str">
        <f aca="false">IF(AD1889&lt;AE1889,AE1889,AD1889)</f>
        <v>Bandit, Battle Ram, Elixir Collector, Heal Spirit, Ice Golem, Royal Ghost, Three Musketeers, Zappies</v>
      </c>
      <c r="AH1889" s="7" t="str">
        <f aca="false">IF(AD1889=AF1889,AA1889,IF(AA1889="Win","Loss",IF(AA1889="Loss","Win","Draw")))</f>
        <v>Win</v>
      </c>
      <c r="AI1889" s="7" t="s">
        <v>102</v>
      </c>
    </row>
    <row r="1890" customFormat="false" ht="15" hidden="false" customHeight="true" outlineLevel="0" collapsed="false">
      <c r="A1890" s="7" t="s">
        <v>4462</v>
      </c>
      <c r="B1890" s="7" t="n">
        <v>1</v>
      </c>
      <c r="C1890" s="7" t="s">
        <v>357</v>
      </c>
      <c r="D1890" s="7" t="s">
        <v>358</v>
      </c>
      <c r="E1890" s="7" t="s">
        <v>2121</v>
      </c>
      <c r="F1890" s="7" t="s">
        <v>2122</v>
      </c>
      <c r="G1890" s="7" t="s">
        <v>4463</v>
      </c>
      <c r="H1890" s="7" t="s">
        <v>668</v>
      </c>
      <c r="I1890" s="7" t="s">
        <v>84</v>
      </c>
      <c r="J1890" s="7" t="s">
        <v>83</v>
      </c>
      <c r="K1890" s="7" t="s">
        <v>82</v>
      </c>
      <c r="L1890" s="7" t="s">
        <v>89</v>
      </c>
      <c r="M1890" s="7" t="s">
        <v>88</v>
      </c>
      <c r="N1890" s="7" t="s">
        <v>85</v>
      </c>
      <c r="O1890" s="7" t="s">
        <v>86</v>
      </c>
      <c r="P1890" s="7" t="s">
        <v>87</v>
      </c>
      <c r="Q1890" s="7" t="s">
        <v>114</v>
      </c>
      <c r="R1890" s="7" t="s">
        <v>213</v>
      </c>
      <c r="S1890" s="7" t="s">
        <v>116</v>
      </c>
      <c r="T1890" s="7" t="s">
        <v>94</v>
      </c>
      <c r="U1890" s="7" t="s">
        <v>176</v>
      </c>
      <c r="V1890" s="7" t="s">
        <v>117</v>
      </c>
      <c r="W1890" s="7" t="s">
        <v>118</v>
      </c>
      <c r="X1890" s="7" t="s">
        <v>93</v>
      </c>
      <c r="Y1890" s="7" t="n">
        <v>1</v>
      </c>
      <c r="Z1890" s="7" t="n">
        <v>0</v>
      </c>
      <c r="AA1890" s="7" t="str">
        <f aca="false">IF(Y1890&gt;Z1890,"Win",IF(Y1890&lt;Z1890,"Loss","Draw"))</f>
        <v>Win</v>
      </c>
      <c r="AB1890" s="7" t="s">
        <v>99</v>
      </c>
      <c r="AC1890" s="7" t="s">
        <v>99</v>
      </c>
      <c r="AD1890" s="7" t="s">
        <v>100</v>
      </c>
      <c r="AE1890" s="7" t="s">
        <v>608</v>
      </c>
      <c r="AF1890" s="7" t="str">
        <f aca="false">IF(AD1890&lt;AE1890,AD1890,AE1890)</f>
        <v>Archers, Berserker, Dark Prince, Giant Snowball, Goblin Demolisher, Goblin Hut, Graveyard, Poison</v>
      </c>
      <c r="AG1890" s="7" t="str">
        <f aca="false">IF(AD1890&lt;AE1890,AE1890,AD1890)</f>
        <v>Bowler, Dart Goblin, Electro Spirit, Fireball, Minions, Mortar, Rascals, Skeleton Barrel</v>
      </c>
      <c r="AH1890" s="7" t="str">
        <f aca="false">IF(AD1890=AF1890,AA1890,IF(AA1890="Win","Loss",IF(AA1890="Loss","Win","Draw")))</f>
        <v>Win</v>
      </c>
      <c r="AI1890" s="7" t="s">
        <v>102</v>
      </c>
    </row>
    <row r="1891" customFormat="false" ht="15" hidden="false" customHeight="true" outlineLevel="0" collapsed="false">
      <c r="A1891" s="7" t="s">
        <v>4462</v>
      </c>
      <c r="B1891" s="7" t="n">
        <v>2</v>
      </c>
      <c r="C1891" s="7" t="s">
        <v>357</v>
      </c>
      <c r="D1891" s="7" t="s">
        <v>358</v>
      </c>
      <c r="E1891" s="7" t="s">
        <v>2121</v>
      </c>
      <c r="F1891" s="7" t="s">
        <v>2122</v>
      </c>
      <c r="G1891" s="7" t="s">
        <v>4464</v>
      </c>
      <c r="H1891" s="7" t="s">
        <v>81</v>
      </c>
      <c r="I1891" s="7" t="s">
        <v>176</v>
      </c>
      <c r="J1891" s="7" t="s">
        <v>232</v>
      </c>
      <c r="K1891" s="7" t="s">
        <v>142</v>
      </c>
      <c r="L1891" s="7" t="s">
        <v>113</v>
      </c>
      <c r="M1891" s="7" t="s">
        <v>111</v>
      </c>
      <c r="N1891" s="7" t="s">
        <v>143</v>
      </c>
      <c r="O1891" s="7" t="s">
        <v>120</v>
      </c>
      <c r="P1891" s="7" t="s">
        <v>97</v>
      </c>
      <c r="Q1891" s="7" t="s">
        <v>168</v>
      </c>
      <c r="R1891" s="7" t="s">
        <v>181</v>
      </c>
      <c r="S1891" s="7" t="s">
        <v>293</v>
      </c>
      <c r="T1891" s="7" t="s">
        <v>154</v>
      </c>
      <c r="U1891" s="7" t="s">
        <v>89</v>
      </c>
      <c r="V1891" s="7" t="s">
        <v>110</v>
      </c>
      <c r="W1891" s="7" t="s">
        <v>143</v>
      </c>
      <c r="X1891" s="7" t="s">
        <v>91</v>
      </c>
      <c r="Y1891" s="7" t="n">
        <v>0</v>
      </c>
      <c r="Z1891" s="7" t="n">
        <v>1</v>
      </c>
      <c r="AA1891" s="7" t="str">
        <f aca="false">IF(Y1891&gt;Z1891,"Win",IF(Y1891&lt;Z1891,"Loss","Draw"))</f>
        <v>Loss</v>
      </c>
      <c r="AB1891" s="7" t="s">
        <v>99</v>
      </c>
      <c r="AC1891" s="7" t="s">
        <v>99</v>
      </c>
      <c r="AD1891" s="7" t="s">
        <v>4465</v>
      </c>
      <c r="AE1891" s="7" t="s">
        <v>2949</v>
      </c>
      <c r="AF1891" s="7" t="str">
        <f aca="false">IF(AD1891&lt;AE1891,AD1891,AE1891)</f>
        <v>Barbarian Barrel, Furnace, Goblin Hut, Guards, Ice Spirit, Lightning, Monk, Royal Hogs</v>
      </c>
      <c r="AG1891" s="7" t="str">
        <f aca="false">IF(AD1891&lt;AE1891,AE1891,AD1891)</f>
        <v>Bomb Tower, Dart Goblin, Fire Spirit, Goblin Barrel, Ice Spirit, Mighty Miner, Royal Delivery, Skeletons</v>
      </c>
      <c r="AH1891" s="7" t="str">
        <f aca="false">IF(AD1891=AF1891,AA1891,IF(AA1891="Win","Loss",IF(AA1891="Loss","Win","Draw")))</f>
        <v>Win</v>
      </c>
      <c r="AI1891" s="7" t="s">
        <v>102</v>
      </c>
    </row>
    <row r="1892" customFormat="false" ht="15" hidden="false" customHeight="true" outlineLevel="0" collapsed="false">
      <c r="A1892" s="7" t="s">
        <v>4462</v>
      </c>
      <c r="B1892" s="7" t="n">
        <v>3</v>
      </c>
      <c r="C1892" s="7" t="s">
        <v>357</v>
      </c>
      <c r="D1892" s="7" t="s">
        <v>358</v>
      </c>
      <c r="E1892" s="7" t="s">
        <v>2121</v>
      </c>
      <c r="F1892" s="7" t="s">
        <v>2122</v>
      </c>
      <c r="G1892" s="7" t="s">
        <v>4466</v>
      </c>
      <c r="H1892" s="7" t="s">
        <v>81</v>
      </c>
      <c r="I1892" s="7" t="s">
        <v>135</v>
      </c>
      <c r="J1892" s="7" t="s">
        <v>145</v>
      </c>
      <c r="K1892" s="7" t="s">
        <v>375</v>
      </c>
      <c r="L1892" s="7" t="s">
        <v>226</v>
      </c>
      <c r="M1892" s="7" t="s">
        <v>336</v>
      </c>
      <c r="N1892" s="7" t="s">
        <v>202</v>
      </c>
      <c r="O1892" s="7" t="s">
        <v>149</v>
      </c>
      <c r="P1892" s="7" t="s">
        <v>327</v>
      </c>
      <c r="Q1892" s="7" t="s">
        <v>107</v>
      </c>
      <c r="R1892" s="7" t="s">
        <v>141</v>
      </c>
      <c r="S1892" s="7" t="s">
        <v>84</v>
      </c>
      <c r="T1892" s="7" t="s">
        <v>83</v>
      </c>
      <c r="U1892" s="7" t="s">
        <v>87</v>
      </c>
      <c r="V1892" s="7" t="s">
        <v>88</v>
      </c>
      <c r="W1892" s="7" t="s">
        <v>111</v>
      </c>
      <c r="X1892" s="7" t="s">
        <v>113</v>
      </c>
      <c r="Y1892" s="7" t="n">
        <v>1</v>
      </c>
      <c r="Z1892" s="7" t="n">
        <v>0</v>
      </c>
      <c r="AA1892" s="7" t="str">
        <f aca="false">IF(Y1892&gt;Z1892,"Win",IF(Y1892&lt;Z1892,"Loss","Draw"))</f>
        <v>Win</v>
      </c>
      <c r="AB1892" s="7" t="s">
        <v>99</v>
      </c>
      <c r="AC1892" s="7" t="s">
        <v>99</v>
      </c>
      <c r="AD1892" s="7" t="s">
        <v>711</v>
      </c>
      <c r="AE1892" s="7" t="s">
        <v>2946</v>
      </c>
      <c r="AF1892" s="7" t="str">
        <f aca="false">IF(AD1892&lt;AE1892,AD1892,AE1892)</f>
        <v>Balloon, Executioner, Giant Skeleton, Miner, Tombstone, Tornado, Zap, Zappies</v>
      </c>
      <c r="AG1892" s="7" t="str">
        <f aca="false">IF(AD1892&lt;AE1892,AE1892,AD1892)</f>
        <v>Berserker, Bomb Tower, Dark Prince, Fire Spirit, Giant Snowball, Goblin Drill, Magic Archer, Poison</v>
      </c>
      <c r="AH1892" s="7" t="str">
        <f aca="false">IF(AD1892=AF1892,AA1892,IF(AA1892="Win","Loss",IF(AA1892="Loss","Win","Draw")))</f>
        <v>Win</v>
      </c>
      <c r="AI1892" s="7" t="s">
        <v>102</v>
      </c>
    </row>
    <row r="1893" customFormat="false" ht="15" hidden="false" customHeight="true" outlineLevel="0" collapsed="false">
      <c r="A1893" s="7" t="s">
        <v>4467</v>
      </c>
      <c r="B1893" s="7" t="n">
        <v>1</v>
      </c>
      <c r="C1893" s="7" t="s">
        <v>357</v>
      </c>
      <c r="D1893" s="7" t="s">
        <v>358</v>
      </c>
      <c r="E1893" s="7" t="s">
        <v>2121</v>
      </c>
      <c r="F1893" s="7" t="s">
        <v>2122</v>
      </c>
      <c r="G1893" s="7" t="s">
        <v>4468</v>
      </c>
      <c r="H1893" s="7" t="s">
        <v>668</v>
      </c>
      <c r="I1893" s="7" t="s">
        <v>144</v>
      </c>
      <c r="J1893" s="7" t="s">
        <v>83</v>
      </c>
      <c r="K1893" s="7" t="s">
        <v>168</v>
      </c>
      <c r="L1893" s="7" t="s">
        <v>93</v>
      </c>
      <c r="M1893" s="7" t="s">
        <v>91</v>
      </c>
      <c r="N1893" s="7" t="s">
        <v>97</v>
      </c>
      <c r="O1893" s="7" t="s">
        <v>146</v>
      </c>
      <c r="P1893" s="7" t="s">
        <v>154</v>
      </c>
      <c r="Q1893" s="7" t="s">
        <v>140</v>
      </c>
      <c r="R1893" s="7" t="s">
        <v>141</v>
      </c>
      <c r="S1893" s="7" t="s">
        <v>225</v>
      </c>
      <c r="T1893" s="7" t="s">
        <v>226</v>
      </c>
      <c r="U1893" s="7" t="s">
        <v>97</v>
      </c>
      <c r="V1893" s="7" t="s">
        <v>111</v>
      </c>
      <c r="W1893" s="7" t="s">
        <v>167</v>
      </c>
      <c r="X1893" s="7" t="s">
        <v>113</v>
      </c>
      <c r="Y1893" s="7" t="n">
        <v>1</v>
      </c>
      <c r="Z1893" s="7" t="n">
        <v>0</v>
      </c>
      <c r="AA1893" s="7" t="str">
        <f aca="false">IF(Y1893&gt;Z1893,"Win",IF(Y1893&lt;Z1893,"Loss","Draw"))</f>
        <v>Win</v>
      </c>
      <c r="AB1893" s="7" t="s">
        <v>99</v>
      </c>
      <c r="AC1893" s="7" t="s">
        <v>99</v>
      </c>
      <c r="AD1893" s="7" t="s">
        <v>2761</v>
      </c>
      <c r="AE1893" s="7" t="s">
        <v>639</v>
      </c>
      <c r="AF1893" s="7" t="str">
        <f aca="false">IF(AD1893&lt;AE1893,AD1893,AE1893)</f>
        <v>Barbarian Barrel, Dark Prince, Electro Spirit, Lightning, Royal Hogs, Skeleton Dragons, Skeletons, Tesla</v>
      </c>
      <c r="AG1893" s="7" t="str">
        <f aca="false">IF(AD1893&lt;AE1893,AE1893,AD1893)</f>
        <v>Bats, Bomb Tower, Fire Spirit, Magic Archer, Miner, Skeletons, The Log, Wall Breakers</v>
      </c>
      <c r="AH1893" s="7" t="str">
        <f aca="false">IF(AD1893=AF1893,AA1893,IF(AA1893="Win","Loss",IF(AA1893="Loss","Win","Draw")))</f>
        <v>Win</v>
      </c>
      <c r="AI1893" s="7" t="s">
        <v>102</v>
      </c>
    </row>
    <row r="1894" customFormat="false" ht="15" hidden="false" customHeight="true" outlineLevel="0" collapsed="false">
      <c r="A1894" s="7" t="s">
        <v>4467</v>
      </c>
      <c r="B1894" s="7" t="n">
        <v>2</v>
      </c>
      <c r="C1894" s="7" t="s">
        <v>357</v>
      </c>
      <c r="D1894" s="7" t="s">
        <v>358</v>
      </c>
      <c r="E1894" s="7" t="s">
        <v>2121</v>
      </c>
      <c r="F1894" s="7" t="s">
        <v>2122</v>
      </c>
      <c r="G1894" s="7" t="s">
        <v>4469</v>
      </c>
      <c r="H1894" s="7" t="s">
        <v>81</v>
      </c>
      <c r="I1894" s="7" t="s">
        <v>169</v>
      </c>
      <c r="J1894" s="7" t="s">
        <v>199</v>
      </c>
      <c r="K1894" s="7" t="s">
        <v>239</v>
      </c>
      <c r="L1894" s="7" t="s">
        <v>174</v>
      </c>
      <c r="M1894" s="7" t="s">
        <v>227</v>
      </c>
      <c r="N1894" s="7" t="s">
        <v>112</v>
      </c>
      <c r="O1894" s="7" t="s">
        <v>92</v>
      </c>
      <c r="P1894" s="7" t="s">
        <v>412</v>
      </c>
      <c r="Q1894" s="7" t="s">
        <v>82</v>
      </c>
      <c r="R1894" s="7" t="s">
        <v>175</v>
      </c>
      <c r="S1894" s="7" t="s">
        <v>170</v>
      </c>
      <c r="T1894" s="7" t="s">
        <v>182</v>
      </c>
      <c r="U1894" s="7" t="s">
        <v>93</v>
      </c>
      <c r="V1894" s="7" t="s">
        <v>154</v>
      </c>
      <c r="W1894" s="7" t="s">
        <v>115</v>
      </c>
      <c r="X1894" s="7" t="s">
        <v>120</v>
      </c>
      <c r="Y1894" s="7" t="n">
        <v>1</v>
      </c>
      <c r="Z1894" s="7" t="n">
        <v>0</v>
      </c>
      <c r="AA1894" s="7" t="str">
        <f aca="false">IF(Y1894&gt;Z1894,"Win",IF(Y1894&lt;Z1894,"Loss","Draw"))</f>
        <v>Win</v>
      </c>
      <c r="AB1894" s="7" t="s">
        <v>99</v>
      </c>
      <c r="AC1894" s="7" t="s">
        <v>99</v>
      </c>
      <c r="AD1894" s="7" t="s">
        <v>4470</v>
      </c>
      <c r="AE1894" s="7" t="s">
        <v>4471</v>
      </c>
      <c r="AF1894" s="7" t="str">
        <f aca="false">IF(AD1894&lt;AE1894,AD1894,AE1894)</f>
        <v>Archers, Boss Bandit, Cannon, Electro Spirit, Goblins, Hog Rider, Lightning, Royal Delivery</v>
      </c>
      <c r="AG1894" s="7" t="str">
        <f aca="false">IF(AD1894&lt;AE1894,AE1894,AD1894)</f>
        <v>Arrows, Baby Dragon, Battle Ram, Golden Knight, Heal Spirit, Mother Witch, P.E.K.K.A, Royal Ghost</v>
      </c>
      <c r="AH1894" s="7" t="str">
        <f aca="false">IF(AD1894=AF1894,AA1894,IF(AA1894="Win","Loss",IF(AA1894="Loss","Win","Draw")))</f>
        <v>Loss</v>
      </c>
      <c r="AI1894" s="7" t="s">
        <v>102</v>
      </c>
    </row>
    <row r="1895" customFormat="false" ht="15" hidden="false" customHeight="true" outlineLevel="0" collapsed="false">
      <c r="A1895" s="7" t="s">
        <v>4467</v>
      </c>
      <c r="B1895" s="7" t="n">
        <v>3</v>
      </c>
      <c r="C1895" s="7" t="s">
        <v>357</v>
      </c>
      <c r="D1895" s="7" t="s">
        <v>358</v>
      </c>
      <c r="E1895" s="7" t="s">
        <v>2121</v>
      </c>
      <c r="F1895" s="7" t="s">
        <v>2122</v>
      </c>
      <c r="G1895" s="7" t="s">
        <v>4472</v>
      </c>
      <c r="H1895" s="7" t="s">
        <v>668</v>
      </c>
      <c r="I1895" s="7" t="s">
        <v>107</v>
      </c>
      <c r="J1895" s="7" t="s">
        <v>108</v>
      </c>
      <c r="K1895" s="7" t="s">
        <v>84</v>
      </c>
      <c r="L1895" s="7" t="s">
        <v>89</v>
      </c>
      <c r="M1895" s="7" t="s">
        <v>111</v>
      </c>
      <c r="N1895" s="7" t="s">
        <v>88</v>
      </c>
      <c r="O1895" s="7" t="s">
        <v>287</v>
      </c>
      <c r="P1895" s="7" t="s">
        <v>87</v>
      </c>
      <c r="Q1895" s="7" t="s">
        <v>169</v>
      </c>
      <c r="R1895" s="7" t="s">
        <v>199</v>
      </c>
      <c r="S1895" s="7" t="s">
        <v>239</v>
      </c>
      <c r="T1895" s="7" t="s">
        <v>393</v>
      </c>
      <c r="U1895" s="7" t="s">
        <v>227</v>
      </c>
      <c r="V1895" s="7" t="s">
        <v>112</v>
      </c>
      <c r="W1895" s="7" t="s">
        <v>92</v>
      </c>
      <c r="X1895" s="7" t="s">
        <v>412</v>
      </c>
      <c r="Y1895" s="7" t="n">
        <v>1</v>
      </c>
      <c r="Z1895" s="7" t="n">
        <v>0</v>
      </c>
      <c r="AA1895" s="7" t="str">
        <f aca="false">IF(Y1895&gt;Z1895,"Win",IF(Y1895&lt;Z1895,"Loss","Draw"))</f>
        <v>Win</v>
      </c>
      <c r="AB1895" s="7" t="s">
        <v>99</v>
      </c>
      <c r="AC1895" s="7" t="s">
        <v>99</v>
      </c>
      <c r="AD1895" s="7" t="s">
        <v>4473</v>
      </c>
      <c r="AE1895" s="7" t="s">
        <v>815</v>
      </c>
      <c r="AF1895" s="7" t="str">
        <f aca="false">IF(AD1895&lt;AE1895,AD1895,AE1895)</f>
        <v>Archer Queen, Berserker, Fire Spirit, Giant Snowball, Goblin Drill, Goblin Hut, Poison, Valkyrie</v>
      </c>
      <c r="AG1895" s="7" t="str">
        <f aca="false">IF(AD1895&lt;AE1895,AE1895,AD1895)</f>
        <v>Arrows, Baby Dragon, Battle Ram, Electro Wizard, Golden Knight, Mother Witch, P.E.K.K.A, Royal Ghost</v>
      </c>
      <c r="AH1895" s="7" t="str">
        <f aca="false">IF(AD1895=AF1895,AA1895,IF(AA1895="Win","Loss",IF(AA1895="Loss","Win","Draw")))</f>
        <v>Win</v>
      </c>
      <c r="AI1895" s="7" t="s">
        <v>102</v>
      </c>
    </row>
    <row r="1896" customFormat="false" ht="15" hidden="false" customHeight="true" outlineLevel="0" collapsed="false">
      <c r="A1896" s="7" t="s">
        <v>4474</v>
      </c>
      <c r="B1896" s="7" t="n">
        <v>1</v>
      </c>
      <c r="C1896" s="7" t="s">
        <v>357</v>
      </c>
      <c r="D1896" s="7" t="s">
        <v>358</v>
      </c>
      <c r="E1896" s="7" t="s">
        <v>2121</v>
      </c>
      <c r="F1896" s="7" t="s">
        <v>2122</v>
      </c>
      <c r="G1896" s="7" t="s">
        <v>4475</v>
      </c>
      <c r="H1896" s="7" t="s">
        <v>668</v>
      </c>
      <c r="I1896" s="7" t="s">
        <v>200</v>
      </c>
      <c r="J1896" s="7" t="s">
        <v>83</v>
      </c>
      <c r="K1896" s="7" t="s">
        <v>132</v>
      </c>
      <c r="L1896" s="7" t="s">
        <v>365</v>
      </c>
      <c r="M1896" s="7" t="s">
        <v>174</v>
      </c>
      <c r="N1896" s="7" t="s">
        <v>167</v>
      </c>
      <c r="O1896" s="7" t="s">
        <v>90</v>
      </c>
      <c r="P1896" s="7" t="s">
        <v>94</v>
      </c>
      <c r="Q1896" s="7" t="s">
        <v>169</v>
      </c>
      <c r="R1896" s="7" t="s">
        <v>131</v>
      </c>
      <c r="S1896" s="7" t="s">
        <v>200</v>
      </c>
      <c r="T1896" s="7" t="s">
        <v>136</v>
      </c>
      <c r="U1896" s="7" t="s">
        <v>83</v>
      </c>
      <c r="V1896" s="7" t="s">
        <v>154</v>
      </c>
      <c r="W1896" s="7" t="s">
        <v>336</v>
      </c>
      <c r="X1896" s="7" t="s">
        <v>91</v>
      </c>
      <c r="Y1896" s="7" t="n">
        <v>1</v>
      </c>
      <c r="Z1896" s="7" t="n">
        <v>0</v>
      </c>
      <c r="AA1896" s="7" t="str">
        <f aca="false">IF(Y1896&gt;Z1896,"Win",IF(Y1896&lt;Z1896,"Loss","Draw"))</f>
        <v>Win</v>
      </c>
      <c r="AB1896" s="7" t="s">
        <v>99</v>
      </c>
      <c r="AC1896" s="7" t="s">
        <v>99</v>
      </c>
      <c r="AD1896" s="7" t="s">
        <v>4476</v>
      </c>
      <c r="AE1896" s="7" t="s">
        <v>1872</v>
      </c>
      <c r="AF1896" s="7" t="str">
        <f aca="false">IF(AD1896&lt;AE1896,AD1896,AE1896)</f>
        <v>Baby Dragon, Barbarian Barrel, Dark Prince, Goblin Cage, Golem, Lightning, Mega Minion, Tornado</v>
      </c>
      <c r="AG1896" s="7" t="str">
        <f aca="false">IF(AD1896&lt;AE1896,AE1896,AD1896)</f>
        <v>Dark Prince, Fireball, Goblin Cage, Heal Spirit, Lumberjack, Phoenix, Royal Giant, The Log</v>
      </c>
      <c r="AH1896" s="7" t="str">
        <f aca="false">IF(AD1896=AF1896,AA1896,IF(AA1896="Win","Loss",IF(AA1896="Loss","Win","Draw")))</f>
        <v>Loss</v>
      </c>
      <c r="AI1896" s="7" t="s">
        <v>102</v>
      </c>
    </row>
    <row r="1897" customFormat="false" ht="15" hidden="false" customHeight="true" outlineLevel="0" collapsed="false">
      <c r="A1897" s="7" t="s">
        <v>4474</v>
      </c>
      <c r="B1897" s="7" t="n">
        <v>2</v>
      </c>
      <c r="C1897" s="7" t="s">
        <v>357</v>
      </c>
      <c r="D1897" s="7" t="s">
        <v>358</v>
      </c>
      <c r="E1897" s="7" t="s">
        <v>2121</v>
      </c>
      <c r="F1897" s="7" t="s">
        <v>2122</v>
      </c>
      <c r="G1897" s="7" t="s">
        <v>4477</v>
      </c>
      <c r="H1897" s="7" t="s">
        <v>668</v>
      </c>
      <c r="I1897" s="7" t="s">
        <v>180</v>
      </c>
      <c r="J1897" s="7" t="s">
        <v>181</v>
      </c>
      <c r="K1897" s="7" t="s">
        <v>170</v>
      </c>
      <c r="L1897" s="7" t="s">
        <v>91</v>
      </c>
      <c r="M1897" s="7" t="s">
        <v>110</v>
      </c>
      <c r="N1897" s="7" t="s">
        <v>93</v>
      </c>
      <c r="O1897" s="7" t="s">
        <v>154</v>
      </c>
      <c r="P1897" s="7" t="s">
        <v>182</v>
      </c>
      <c r="Q1897" s="7" t="s">
        <v>90</v>
      </c>
      <c r="R1897" s="7" t="s">
        <v>181</v>
      </c>
      <c r="S1897" s="7" t="s">
        <v>96</v>
      </c>
      <c r="T1897" s="7" t="s">
        <v>95</v>
      </c>
      <c r="U1897" s="7" t="s">
        <v>94</v>
      </c>
      <c r="V1897" s="7" t="s">
        <v>97</v>
      </c>
      <c r="W1897" s="7" t="s">
        <v>93</v>
      </c>
      <c r="X1897" s="7" t="s">
        <v>167</v>
      </c>
      <c r="Y1897" s="7" t="n">
        <v>0</v>
      </c>
      <c r="Z1897" s="7" t="n">
        <v>1</v>
      </c>
      <c r="AA1897" s="7" t="str">
        <f aca="false">IF(Y1897&gt;Z1897,"Win",IF(Y1897&lt;Z1897,"Loss","Draw"))</f>
        <v>Loss</v>
      </c>
      <c r="AB1897" s="7" t="s">
        <v>99</v>
      </c>
      <c r="AC1897" s="7" t="s">
        <v>99</v>
      </c>
      <c r="AD1897" s="7" t="s">
        <v>4478</v>
      </c>
      <c r="AE1897" s="7" t="s">
        <v>1085</v>
      </c>
      <c r="AF1897" s="7" t="str">
        <f aca="false">IF(AD1897&lt;AE1897,AD1897,AE1897)</f>
        <v>Barbarian Barrel, Cannon, Electro Spirit, Guards, Hog Rider, Lightning, Monk, Wizard</v>
      </c>
      <c r="AG1897" s="7" t="str">
        <f aca="false">IF(AD1897&lt;AE1897,AE1897,AD1897)</f>
        <v>Electro Spirit, Fireball, Fisherman, Hunter, Monk, Royal Giant, Skeletons, The Log</v>
      </c>
      <c r="AH1897" s="7" t="str">
        <f aca="false">IF(AD1897=AF1897,AA1897,IF(AA1897="Win","Loss",IF(AA1897="Loss","Win","Draw")))</f>
        <v>Loss</v>
      </c>
      <c r="AI1897" s="7" t="s">
        <v>102</v>
      </c>
    </row>
    <row r="1898" customFormat="false" ht="15" hidden="false" customHeight="true" outlineLevel="0" collapsed="false">
      <c r="A1898" s="7" t="s">
        <v>4474</v>
      </c>
      <c r="B1898" s="7" t="n">
        <v>3</v>
      </c>
      <c r="C1898" s="7" t="s">
        <v>357</v>
      </c>
      <c r="D1898" s="7" t="s">
        <v>358</v>
      </c>
      <c r="E1898" s="7" t="s">
        <v>2121</v>
      </c>
      <c r="F1898" s="7" t="s">
        <v>2122</v>
      </c>
      <c r="G1898" s="7" t="s">
        <v>4479</v>
      </c>
      <c r="H1898" s="7" t="s">
        <v>81</v>
      </c>
      <c r="I1898" s="7" t="s">
        <v>142</v>
      </c>
      <c r="J1898" s="7" t="s">
        <v>141</v>
      </c>
      <c r="K1898" s="7" t="s">
        <v>140</v>
      </c>
      <c r="L1898" s="7" t="s">
        <v>111</v>
      </c>
      <c r="M1898" s="7" t="s">
        <v>143</v>
      </c>
      <c r="N1898" s="7" t="s">
        <v>87</v>
      </c>
      <c r="O1898" s="7" t="s">
        <v>120</v>
      </c>
      <c r="P1898" s="7" t="s">
        <v>113</v>
      </c>
      <c r="Q1898" s="7" t="s">
        <v>239</v>
      </c>
      <c r="R1898" s="7" t="s">
        <v>199</v>
      </c>
      <c r="S1898" s="7" t="s">
        <v>210</v>
      </c>
      <c r="T1898" s="7" t="s">
        <v>227</v>
      </c>
      <c r="U1898" s="7" t="s">
        <v>92</v>
      </c>
      <c r="V1898" s="7" t="s">
        <v>146</v>
      </c>
      <c r="W1898" s="7" t="s">
        <v>240</v>
      </c>
      <c r="X1898" s="7" t="s">
        <v>112</v>
      </c>
      <c r="Y1898" s="7" t="n">
        <v>1</v>
      </c>
      <c r="Z1898" s="7" t="n">
        <v>0</v>
      </c>
      <c r="AA1898" s="7" t="str">
        <f aca="false">IF(Y1898&gt;Z1898,"Win",IF(Y1898&lt;Z1898,"Loss","Draw"))</f>
        <v>Win</v>
      </c>
      <c r="AB1898" s="7" t="s">
        <v>99</v>
      </c>
      <c r="AC1898" s="7" t="s">
        <v>99</v>
      </c>
      <c r="AD1898" s="7" t="s">
        <v>351</v>
      </c>
      <c r="AE1898" s="7" t="s">
        <v>4480</v>
      </c>
      <c r="AF1898" s="7" t="str">
        <f aca="false">IF(AD1898&lt;AE1898,AD1898,AE1898)</f>
        <v>Arrows, Bandit, Battle Ram, Golden Knight, Mega Knight, Mother Witch, Royal Ghost, Skeleton Dragons</v>
      </c>
      <c r="AG1898" s="7" t="str">
        <f aca="false">IF(AD1898&lt;AE1898,AE1898,AD1898)</f>
        <v>Berserker, Bomb Tower, Fire Spirit, Goblin Barrel, Ice Spirit, Magic Archer, Royal Delivery, Wall Breakers</v>
      </c>
      <c r="AH1898" s="7" t="str">
        <f aca="false">IF(AD1898=AF1898,AA1898,IF(AA1898="Win","Loss",IF(AA1898="Loss","Win","Draw")))</f>
        <v>Loss</v>
      </c>
      <c r="AI1898" s="7" t="s">
        <v>102</v>
      </c>
    </row>
    <row r="1899" customFormat="false" ht="15" hidden="false" customHeight="true" outlineLevel="0" collapsed="false">
      <c r="A1899" s="7" t="s">
        <v>4481</v>
      </c>
      <c r="B1899" s="7" t="n">
        <v>1</v>
      </c>
      <c r="C1899" s="7" t="s">
        <v>357</v>
      </c>
      <c r="D1899" s="7" t="s">
        <v>358</v>
      </c>
      <c r="E1899" s="7" t="s">
        <v>2121</v>
      </c>
      <c r="F1899" s="7" t="s">
        <v>2122</v>
      </c>
      <c r="G1899" s="7" t="s">
        <v>4482</v>
      </c>
      <c r="H1899" s="7" t="s">
        <v>668</v>
      </c>
      <c r="I1899" s="7" t="s">
        <v>168</v>
      </c>
      <c r="J1899" s="7" t="s">
        <v>232</v>
      </c>
      <c r="K1899" s="7" t="s">
        <v>169</v>
      </c>
      <c r="L1899" s="7" t="s">
        <v>154</v>
      </c>
      <c r="M1899" s="7" t="s">
        <v>87</v>
      </c>
      <c r="N1899" s="7" t="s">
        <v>93</v>
      </c>
      <c r="O1899" s="7" t="s">
        <v>167</v>
      </c>
      <c r="P1899" s="7" t="s">
        <v>170</v>
      </c>
      <c r="Q1899" s="7" t="s">
        <v>82</v>
      </c>
      <c r="R1899" s="7" t="s">
        <v>213</v>
      </c>
      <c r="S1899" s="7" t="s">
        <v>84</v>
      </c>
      <c r="T1899" s="7" t="s">
        <v>85</v>
      </c>
      <c r="U1899" s="7" t="s">
        <v>156</v>
      </c>
      <c r="V1899" s="7" t="s">
        <v>109</v>
      </c>
      <c r="W1899" s="7" t="s">
        <v>117</v>
      </c>
      <c r="X1899" s="7" t="s">
        <v>112</v>
      </c>
      <c r="Y1899" s="7" t="n">
        <v>1</v>
      </c>
      <c r="Z1899" s="7" t="n">
        <v>0</v>
      </c>
      <c r="AA1899" s="7" t="str">
        <f aca="false">IF(Y1899&gt;Z1899,"Win",IF(Y1899&lt;Z1899,"Loss","Draw"))</f>
        <v>Win</v>
      </c>
      <c r="AB1899" s="7" t="s">
        <v>99</v>
      </c>
      <c r="AC1899" s="7" t="s">
        <v>99</v>
      </c>
      <c r="AD1899" s="7" t="s">
        <v>496</v>
      </c>
      <c r="AE1899" s="7" t="s">
        <v>663</v>
      </c>
      <c r="AF1899" s="7" t="str">
        <f aca="false">IF(AD1899&lt;AE1899,AD1899,AE1899)</f>
        <v>Archers, Arrows, Bowler, Giant, Giant Snowball, Graveyard, Minions, Ronin</v>
      </c>
      <c r="AG1899" s="7" t="str">
        <f aca="false">IF(AD1899&lt;AE1899,AE1899,AD1899)</f>
        <v>Baby Dragon, Berserker, Cannon, Electro Spirit, Lightning, Mighty Miner, Royal Hogs, The Log</v>
      </c>
      <c r="AH1899" s="7" t="str">
        <f aca="false">IF(AD1899=AF1899,AA1899,IF(AA1899="Win","Loss",IF(AA1899="Loss","Win","Draw")))</f>
        <v>Loss</v>
      </c>
      <c r="AI1899" s="7" t="s">
        <v>102</v>
      </c>
    </row>
    <row r="1900" customFormat="false" ht="15" hidden="false" customHeight="true" outlineLevel="0" collapsed="false">
      <c r="A1900" s="7" t="s">
        <v>4481</v>
      </c>
      <c r="B1900" s="7" t="n">
        <v>2</v>
      </c>
      <c r="C1900" s="7" t="s">
        <v>357</v>
      </c>
      <c r="D1900" s="7" t="s">
        <v>358</v>
      </c>
      <c r="E1900" s="7" t="s">
        <v>2121</v>
      </c>
      <c r="F1900" s="7" t="s">
        <v>2122</v>
      </c>
      <c r="G1900" s="7" t="s">
        <v>4483</v>
      </c>
      <c r="H1900" s="7" t="s">
        <v>668</v>
      </c>
      <c r="I1900" s="7" t="s">
        <v>116</v>
      </c>
      <c r="J1900" s="7" t="s">
        <v>181</v>
      </c>
      <c r="K1900" s="7" t="s">
        <v>1087</v>
      </c>
      <c r="L1900" s="7" t="s">
        <v>119</v>
      </c>
      <c r="M1900" s="7" t="s">
        <v>112</v>
      </c>
      <c r="N1900" s="7" t="s">
        <v>146</v>
      </c>
      <c r="O1900" s="7" t="s">
        <v>655</v>
      </c>
      <c r="P1900" s="7" t="s">
        <v>226</v>
      </c>
      <c r="Q1900" s="7" t="s">
        <v>168</v>
      </c>
      <c r="R1900" s="7" t="s">
        <v>232</v>
      </c>
      <c r="S1900" s="7" t="s">
        <v>169</v>
      </c>
      <c r="T1900" s="7" t="s">
        <v>154</v>
      </c>
      <c r="U1900" s="7" t="s">
        <v>87</v>
      </c>
      <c r="V1900" s="7" t="s">
        <v>93</v>
      </c>
      <c r="W1900" s="7" t="s">
        <v>167</v>
      </c>
      <c r="X1900" s="7" t="s">
        <v>170</v>
      </c>
      <c r="Y1900" s="7" t="n">
        <v>0</v>
      </c>
      <c r="Z1900" s="7" t="n">
        <v>3</v>
      </c>
      <c r="AA1900" s="7" t="str">
        <f aca="false">IF(Y1900&gt;Z1900,"Win",IF(Y1900&lt;Z1900,"Loss","Draw"))</f>
        <v>Loss</v>
      </c>
      <c r="AB1900" s="7" t="s">
        <v>99</v>
      </c>
      <c r="AC1900" s="7" t="s">
        <v>99</v>
      </c>
      <c r="AD1900" s="7" t="s">
        <v>4484</v>
      </c>
      <c r="AE1900" s="7" t="s">
        <v>496</v>
      </c>
      <c r="AF1900" s="7" t="str">
        <f aca="false">IF(AD1900&lt;AE1900,AD1900,AE1900)</f>
        <v>Arrows, Cannon Cart, Goblin Gang, Miner, Minion Horde, Monk, Mortar, Skeleton Dragons</v>
      </c>
      <c r="AG1900" s="7" t="str">
        <f aca="false">IF(AD1900&lt;AE1900,AE1900,AD1900)</f>
        <v>Baby Dragon, Berserker, Cannon, Electro Spirit, Lightning, Mighty Miner, Royal Hogs, The Log</v>
      </c>
      <c r="AH1900" s="7" t="str">
        <f aca="false">IF(AD1900=AF1900,AA1900,IF(AA1900="Win","Loss",IF(AA1900="Loss","Win","Draw")))</f>
        <v>Loss</v>
      </c>
      <c r="AI1900" s="7" t="s">
        <v>102</v>
      </c>
    </row>
    <row r="1901" customFormat="false" ht="15" hidden="false" customHeight="true" outlineLevel="0" collapsed="false">
      <c r="A1901" s="7" t="s">
        <v>4481</v>
      </c>
      <c r="B1901" s="7" t="n">
        <v>3</v>
      </c>
      <c r="C1901" s="7" t="s">
        <v>357</v>
      </c>
      <c r="D1901" s="7" t="s">
        <v>358</v>
      </c>
      <c r="E1901" s="7" t="s">
        <v>2121</v>
      </c>
      <c r="F1901" s="7" t="s">
        <v>2122</v>
      </c>
      <c r="G1901" s="7" t="s">
        <v>4485</v>
      </c>
      <c r="H1901" s="7" t="s">
        <v>81</v>
      </c>
      <c r="I1901" s="7" t="s">
        <v>84</v>
      </c>
      <c r="J1901" s="7" t="s">
        <v>141</v>
      </c>
      <c r="K1901" s="7" t="s">
        <v>144</v>
      </c>
      <c r="L1901" s="7" t="s">
        <v>88</v>
      </c>
      <c r="M1901" s="7" t="s">
        <v>128</v>
      </c>
      <c r="N1901" s="7" t="s">
        <v>107</v>
      </c>
      <c r="O1901" s="7" t="s">
        <v>111</v>
      </c>
      <c r="P1901" s="7" t="s">
        <v>97</v>
      </c>
      <c r="Q1901" s="7" t="s">
        <v>239</v>
      </c>
      <c r="R1901" s="7" t="s">
        <v>244</v>
      </c>
      <c r="S1901" s="7" t="s">
        <v>92</v>
      </c>
      <c r="T1901" s="7" t="s">
        <v>245</v>
      </c>
      <c r="U1901" s="7" t="s">
        <v>96</v>
      </c>
      <c r="V1901" s="7" t="s">
        <v>240</v>
      </c>
      <c r="W1901" s="7" t="s">
        <v>174</v>
      </c>
      <c r="X1901" s="7" t="s">
        <v>159</v>
      </c>
      <c r="Y1901" s="7" t="n">
        <v>1</v>
      </c>
      <c r="Z1901" s="7" t="n">
        <v>0</v>
      </c>
      <c r="AA1901" s="7" t="str">
        <f aca="false">IF(Y1901&gt;Z1901,"Win",IF(Y1901&lt;Z1901,"Loss","Draw"))</f>
        <v>Win</v>
      </c>
      <c r="AB1901" s="7" t="s">
        <v>99</v>
      </c>
      <c r="AC1901" s="7" t="s">
        <v>99</v>
      </c>
      <c r="AD1901" s="7" t="s">
        <v>832</v>
      </c>
      <c r="AE1901" s="7" t="s">
        <v>1604</v>
      </c>
      <c r="AF1901" s="7" t="str">
        <f aca="false">IF(AD1901&lt;AE1901,AD1901,AE1901)</f>
        <v>Bandit, Battle Ram, Elixir Collector, Heal Spirit, Hunter, Ice Golem, Royal Ghost, Three Musketeers</v>
      </c>
      <c r="AG1901" s="7" t="str">
        <f aca="false">IF(AD1901&lt;AE1901,AE1901,AD1901)</f>
        <v>Fire Spirit, Giant Snowball, Goblin Drill, Knight, Magic Archer, Poison, Skeletons, Tesla</v>
      </c>
      <c r="AH1901" s="7" t="str">
        <f aca="false">IF(AD1901=AF1901,AA1901,IF(AA1901="Win","Loss",IF(AA1901="Loss","Win","Draw")))</f>
        <v>Loss</v>
      </c>
      <c r="AI1901" s="7" t="s">
        <v>102</v>
      </c>
    </row>
    <row r="1902" customFormat="false" ht="15" hidden="false" customHeight="true" outlineLevel="0" collapsed="false">
      <c r="A1902" s="7" t="s">
        <v>4486</v>
      </c>
      <c r="B1902" s="7" t="n">
        <v>1</v>
      </c>
      <c r="C1902" s="7" t="s">
        <v>357</v>
      </c>
      <c r="D1902" s="7" t="s">
        <v>358</v>
      </c>
      <c r="E1902" s="7" t="s">
        <v>2121</v>
      </c>
      <c r="F1902" s="7" t="s">
        <v>2122</v>
      </c>
      <c r="G1902" s="7" t="s">
        <v>4487</v>
      </c>
      <c r="H1902" s="7" t="s">
        <v>668</v>
      </c>
      <c r="I1902" s="7" t="s">
        <v>82</v>
      </c>
      <c r="J1902" s="7" t="s">
        <v>91</v>
      </c>
      <c r="K1902" s="7" t="s">
        <v>128</v>
      </c>
      <c r="L1902" s="7" t="s">
        <v>89</v>
      </c>
      <c r="M1902" s="7" t="s">
        <v>88</v>
      </c>
      <c r="N1902" s="7" t="s">
        <v>85</v>
      </c>
      <c r="O1902" s="7" t="s">
        <v>97</v>
      </c>
      <c r="P1902" s="7" t="s">
        <v>86</v>
      </c>
      <c r="Q1902" s="7" t="s">
        <v>142</v>
      </c>
      <c r="R1902" s="7" t="s">
        <v>115</v>
      </c>
      <c r="S1902" s="7" t="s">
        <v>287</v>
      </c>
      <c r="T1902" s="7" t="s">
        <v>140</v>
      </c>
      <c r="U1902" s="7" t="s">
        <v>334</v>
      </c>
      <c r="V1902" s="7" t="s">
        <v>176</v>
      </c>
      <c r="W1902" s="7" t="s">
        <v>111</v>
      </c>
      <c r="X1902" s="7" t="s">
        <v>143</v>
      </c>
      <c r="Y1902" s="7" t="n">
        <v>0</v>
      </c>
      <c r="Z1902" s="7" t="n">
        <v>1</v>
      </c>
      <c r="AA1902" s="7" t="str">
        <f aca="false">IF(Y1902&gt;Z1902,"Win",IF(Y1902&lt;Z1902,"Loss","Draw"))</f>
        <v>Loss</v>
      </c>
      <c r="AB1902" s="7" t="s">
        <v>99</v>
      </c>
      <c r="AC1902" s="7" t="s">
        <v>99</v>
      </c>
      <c r="AD1902" s="7" t="s">
        <v>4441</v>
      </c>
      <c r="AE1902" s="7" t="s">
        <v>394</v>
      </c>
      <c r="AF1902" s="7" t="str">
        <f aca="false">IF(AD1902&lt;AE1902,AD1902,AE1902)</f>
        <v>Archers, Barbarian Barrel, Goblin Demolisher, Goblin Hut, Graveyard, Knight, Poison, Skeletons</v>
      </c>
      <c r="AG1902" s="7" t="str">
        <f aca="false">IF(AD1902&lt;AE1902,AE1902,AD1902)</f>
        <v>Dart Goblin, Fire Spirit, Goblin Barrel, Goblins, Ice Spirit, Rocket, Valkyrie, Wall Breakers</v>
      </c>
      <c r="AH1902" s="7" t="str">
        <f aca="false">IF(AD1902=AF1902,AA1902,IF(AA1902="Win","Loss",IF(AA1902="Loss","Win","Draw")))</f>
        <v>Loss</v>
      </c>
      <c r="AI1902" s="7" t="s">
        <v>102</v>
      </c>
    </row>
    <row r="1903" customFormat="false" ht="15" hidden="false" customHeight="true" outlineLevel="0" collapsed="false">
      <c r="A1903" s="7" t="s">
        <v>4486</v>
      </c>
      <c r="B1903" s="7" t="n">
        <v>2</v>
      </c>
      <c r="C1903" s="7" t="s">
        <v>357</v>
      </c>
      <c r="D1903" s="7" t="s">
        <v>358</v>
      </c>
      <c r="E1903" s="7" t="s">
        <v>2121</v>
      </c>
      <c r="F1903" s="7" t="s">
        <v>2122</v>
      </c>
      <c r="G1903" s="7" t="s">
        <v>4488</v>
      </c>
      <c r="H1903" s="7" t="s">
        <v>668</v>
      </c>
      <c r="I1903" s="7" t="s">
        <v>239</v>
      </c>
      <c r="J1903" s="7" t="s">
        <v>199</v>
      </c>
      <c r="K1903" s="7" t="s">
        <v>210</v>
      </c>
      <c r="L1903" s="7" t="s">
        <v>227</v>
      </c>
      <c r="M1903" s="7" t="s">
        <v>132</v>
      </c>
      <c r="N1903" s="7" t="s">
        <v>240</v>
      </c>
      <c r="O1903" s="7" t="s">
        <v>202</v>
      </c>
      <c r="P1903" s="7" t="s">
        <v>112</v>
      </c>
      <c r="Q1903" s="7" t="s">
        <v>90</v>
      </c>
      <c r="R1903" s="7" t="s">
        <v>181</v>
      </c>
      <c r="S1903" s="7" t="s">
        <v>96</v>
      </c>
      <c r="T1903" s="7" t="s">
        <v>95</v>
      </c>
      <c r="U1903" s="7" t="s">
        <v>94</v>
      </c>
      <c r="V1903" s="7" t="s">
        <v>97</v>
      </c>
      <c r="W1903" s="7" t="s">
        <v>93</v>
      </c>
      <c r="X1903" s="7" t="s">
        <v>91</v>
      </c>
      <c r="Y1903" s="7" t="n">
        <v>1</v>
      </c>
      <c r="Z1903" s="7" t="n">
        <v>0</v>
      </c>
      <c r="AA1903" s="7" t="str">
        <f aca="false">IF(Y1903&gt;Z1903,"Win",IF(Y1903&lt;Z1903,"Loss","Draw"))</f>
        <v>Win</v>
      </c>
      <c r="AB1903" s="7" t="s">
        <v>99</v>
      </c>
      <c r="AC1903" s="7" t="s">
        <v>99</v>
      </c>
      <c r="AD1903" s="7" t="s">
        <v>4489</v>
      </c>
      <c r="AE1903" s="7" t="s">
        <v>765</v>
      </c>
      <c r="AF1903" s="7" t="str">
        <f aca="false">IF(AD1903&lt;AE1903,AD1903,AE1903)</f>
        <v>Arrows, Bandit, Battle Ram, Golden Knight, Lumberjack, Mega Knight, Mother Witch, Zappies</v>
      </c>
      <c r="AG1903" s="7" t="str">
        <f aca="false">IF(AD1903&lt;AE1903,AE1903,AD1903)</f>
        <v>Barbarian Barrel, Electro Spirit, Fireball, Fisherman, Hunter, Monk, Royal Giant, Skeletons</v>
      </c>
      <c r="AH1903" s="7" t="str">
        <f aca="false">IF(AD1903=AF1903,AA1903,IF(AA1903="Win","Loss",IF(AA1903="Loss","Win","Draw")))</f>
        <v>Win</v>
      </c>
      <c r="AI1903" s="7" t="s">
        <v>102</v>
      </c>
    </row>
    <row r="1904" customFormat="false" ht="15" hidden="false" customHeight="true" outlineLevel="0" collapsed="false">
      <c r="A1904" s="7" t="s">
        <v>4486</v>
      </c>
      <c r="B1904" s="7" t="n">
        <v>3</v>
      </c>
      <c r="C1904" s="7" t="s">
        <v>357</v>
      </c>
      <c r="D1904" s="7" t="s">
        <v>358</v>
      </c>
      <c r="E1904" s="7" t="s">
        <v>2121</v>
      </c>
      <c r="F1904" s="7" t="s">
        <v>2122</v>
      </c>
      <c r="G1904" s="7" t="s">
        <v>4490</v>
      </c>
      <c r="H1904" s="7" t="s">
        <v>81</v>
      </c>
      <c r="I1904" s="7" t="s">
        <v>375</v>
      </c>
      <c r="J1904" s="7" t="s">
        <v>145</v>
      </c>
      <c r="K1904" s="7" t="s">
        <v>135</v>
      </c>
      <c r="L1904" s="7" t="s">
        <v>146</v>
      </c>
      <c r="M1904" s="7" t="s">
        <v>226</v>
      </c>
      <c r="N1904" s="7" t="s">
        <v>336</v>
      </c>
      <c r="O1904" s="7" t="s">
        <v>327</v>
      </c>
      <c r="P1904" s="7" t="s">
        <v>149</v>
      </c>
      <c r="Q1904" s="7" t="s">
        <v>169</v>
      </c>
      <c r="R1904" s="7" t="s">
        <v>213</v>
      </c>
      <c r="S1904" s="7" t="s">
        <v>200</v>
      </c>
      <c r="T1904" s="7" t="s">
        <v>596</v>
      </c>
      <c r="U1904" s="7" t="s">
        <v>154</v>
      </c>
      <c r="V1904" s="7" t="s">
        <v>191</v>
      </c>
      <c r="W1904" s="7" t="s">
        <v>336</v>
      </c>
      <c r="X1904" s="7" t="s">
        <v>130</v>
      </c>
      <c r="Y1904" s="7" t="n">
        <v>0</v>
      </c>
      <c r="Z1904" s="7" t="n">
        <v>1</v>
      </c>
      <c r="AA1904" s="7" t="str">
        <f aca="false">IF(Y1904&gt;Z1904,"Win",IF(Y1904&lt;Z1904,"Loss","Draw"))</f>
        <v>Loss</v>
      </c>
      <c r="AB1904" s="7" t="s">
        <v>99</v>
      </c>
      <c r="AC1904" s="7" t="s">
        <v>99</v>
      </c>
      <c r="AD1904" s="7" t="s">
        <v>450</v>
      </c>
      <c r="AE1904" s="7" t="s">
        <v>1859</v>
      </c>
      <c r="AF1904" s="7" t="str">
        <f aca="false">IF(AD1904&lt;AE1904,AD1904,AE1904)</f>
        <v>Baby Dragon, Bomber, Bowler, Electro Giant, Goblin Cage, Ice Wizard, Lightning, Tornado</v>
      </c>
      <c r="AG1904" s="7" t="str">
        <f aca="false">IF(AD1904&lt;AE1904,AE1904,AD1904)</f>
        <v>Balloon, Executioner, Giant Skeleton, Miner, Skeleton Dragons, Tombstone, Tornado, Zap</v>
      </c>
      <c r="AH1904" s="7" t="str">
        <f aca="false">IF(AD1904=AF1904,AA1904,IF(AA1904="Win","Loss",IF(AA1904="Loss","Win","Draw")))</f>
        <v>Win</v>
      </c>
      <c r="AI1904" s="7" t="s">
        <v>102</v>
      </c>
    </row>
    <row r="1905" customFormat="false" ht="15" hidden="false" customHeight="true" outlineLevel="0" collapsed="false">
      <c r="A1905" s="5" t="s">
        <v>4491</v>
      </c>
      <c r="B1905" s="5" t="n">
        <v>1</v>
      </c>
      <c r="C1905" s="5" t="s">
        <v>357</v>
      </c>
      <c r="D1905" s="5" t="s">
        <v>358</v>
      </c>
      <c r="E1905" s="5" t="s">
        <v>4492</v>
      </c>
      <c r="F1905" s="5" t="s">
        <v>4493</v>
      </c>
      <c r="G1905" s="5" t="s">
        <v>2656</v>
      </c>
      <c r="H1905" s="5" t="s">
        <v>81</v>
      </c>
      <c r="I1905" s="5" t="s">
        <v>132</v>
      </c>
      <c r="J1905" s="5" t="s">
        <v>91</v>
      </c>
      <c r="K1905" s="5" t="s">
        <v>200</v>
      </c>
      <c r="L1905" s="5" t="s">
        <v>83</v>
      </c>
      <c r="M1905" s="5" t="s">
        <v>93</v>
      </c>
      <c r="N1905" s="5" t="s">
        <v>94</v>
      </c>
      <c r="O1905" s="5" t="s">
        <v>365</v>
      </c>
      <c r="P1905" s="5" t="s">
        <v>90</v>
      </c>
      <c r="Q1905" s="5" t="s">
        <v>114</v>
      </c>
      <c r="R1905" s="5" t="s">
        <v>115</v>
      </c>
      <c r="S1905" s="5" t="s">
        <v>140</v>
      </c>
      <c r="T1905" s="5" t="s">
        <v>176</v>
      </c>
      <c r="U1905" s="5" t="s">
        <v>257</v>
      </c>
      <c r="V1905" s="5" t="s">
        <v>287</v>
      </c>
      <c r="W1905" s="5" t="s">
        <v>113</v>
      </c>
      <c r="X1905" s="5" t="s">
        <v>118</v>
      </c>
      <c r="Y1905" s="5" t="n">
        <v>1</v>
      </c>
      <c r="Z1905" s="5" t="n">
        <v>0</v>
      </c>
      <c r="AA1905" s="5" t="str">
        <f aca="false">IF(Y1905&gt;Z1905,"Win",IF(Y1905&lt;Z1905,"Loss","Draw"))</f>
        <v>Win</v>
      </c>
      <c r="AB1905" s="5" t="s">
        <v>98</v>
      </c>
      <c r="AC1905" s="5" t="s">
        <v>99</v>
      </c>
      <c r="AD1905" s="5" t="s">
        <v>4494</v>
      </c>
      <c r="AE1905" s="5" t="s">
        <v>4495</v>
      </c>
      <c r="AF1905" s="5" t="str">
        <f aca="false">IF(AD1905&lt;AE1905,AD1905,AE1905)</f>
        <v>Barbarian Barrel, Dark Prince, Electro Spirit, Fireball, Goblin Cage, Lumberjack, Phoenix, Royal Giant</v>
      </c>
      <c r="AG1905" s="5" t="str">
        <f aca="false">IF(AD1905&lt;AE1905,AE1905,AD1905)</f>
        <v>Bomb Tower, Dart Goblin, Goblins, Rascals, Skeleton Barrel, Valkyrie, Vines, Wall Breakers</v>
      </c>
      <c r="AH1905" s="5" t="str">
        <f aca="false">IF(AD1905=AF1905,AA1905,IF(AA1905="Win","Loss",IF(AA1905="Loss","Win","Draw")))</f>
        <v>Win</v>
      </c>
      <c r="AI1905" s="5" t="s">
        <v>123</v>
      </c>
    </row>
    <row r="1906" customFormat="false" ht="15" hidden="false" customHeight="true" outlineLevel="0" collapsed="false">
      <c r="A1906" s="5" t="s">
        <v>4491</v>
      </c>
      <c r="B1906" s="5" t="n">
        <v>2</v>
      </c>
      <c r="C1906" s="5" t="s">
        <v>357</v>
      </c>
      <c r="D1906" s="5" t="s">
        <v>358</v>
      </c>
      <c r="E1906" s="5" t="s">
        <v>4492</v>
      </c>
      <c r="F1906" s="5" t="s">
        <v>4493</v>
      </c>
      <c r="G1906" s="5" t="s">
        <v>4496</v>
      </c>
      <c r="H1906" s="5" t="s">
        <v>81</v>
      </c>
      <c r="I1906" s="5" t="s">
        <v>116</v>
      </c>
      <c r="J1906" s="5" t="s">
        <v>213</v>
      </c>
      <c r="K1906" s="5" t="s">
        <v>114</v>
      </c>
      <c r="L1906" s="5" t="s">
        <v>146</v>
      </c>
      <c r="M1906" s="5" t="s">
        <v>112</v>
      </c>
      <c r="N1906" s="5" t="s">
        <v>86</v>
      </c>
      <c r="O1906" s="5" t="s">
        <v>118</v>
      </c>
      <c r="P1906" s="5" t="s">
        <v>655</v>
      </c>
      <c r="Q1906" s="5" t="s">
        <v>198</v>
      </c>
      <c r="R1906" s="5" t="s">
        <v>91</v>
      </c>
      <c r="S1906" s="5" t="s">
        <v>200</v>
      </c>
      <c r="T1906" s="5" t="s">
        <v>202</v>
      </c>
      <c r="U1906" s="5" t="s">
        <v>201</v>
      </c>
      <c r="V1906" s="5" t="s">
        <v>112</v>
      </c>
      <c r="W1906" s="5" t="s">
        <v>94</v>
      </c>
      <c r="X1906" s="5" t="s">
        <v>168</v>
      </c>
      <c r="Y1906" s="5" t="n">
        <v>1</v>
      </c>
      <c r="Z1906" s="5" t="n">
        <v>0</v>
      </c>
      <c r="AA1906" s="5" t="str">
        <f aca="false">IF(Y1906&gt;Z1906,"Win",IF(Y1906&lt;Z1906,"Loss","Draw"))</f>
        <v>Win</v>
      </c>
      <c r="AB1906" s="5" t="s">
        <v>98</v>
      </c>
      <c r="AC1906" s="5" t="s">
        <v>99</v>
      </c>
      <c r="AD1906" s="5" t="s">
        <v>4497</v>
      </c>
      <c r="AE1906" s="5" t="s">
        <v>4498</v>
      </c>
      <c r="AF1906" s="5" t="str">
        <f aca="false">IF(AD1906&lt;AE1906,AD1906,AE1906)</f>
        <v>Arrows, Barbarian Barrel, Fireball, Flying Machine, Goblin Cage, Royal Hogs, Royal Recruits, Zappies</v>
      </c>
      <c r="AG1906" s="5" t="str">
        <f aca="false">IF(AD1906&lt;AE1906,AE1906,AD1906)</f>
        <v>Arrows, Bowler, Goblin Demolisher, Goblin Gang, Mortar, Rascals, Skeleton Barrel, Skeleton Dragons</v>
      </c>
      <c r="AH1906" s="5" t="str">
        <f aca="false">IF(AD1906=AF1906,AA1906,IF(AA1906="Win","Loss",IF(AA1906="Loss","Win","Draw")))</f>
        <v>Loss</v>
      </c>
      <c r="AI1906" s="5" t="s">
        <v>123</v>
      </c>
    </row>
    <row r="1907" customFormat="false" ht="16.5" hidden="false" customHeight="true" outlineLevel="0" collapsed="false">
      <c r="A1907" s="5" t="s">
        <v>4499</v>
      </c>
      <c r="B1907" s="5" t="n">
        <v>1</v>
      </c>
      <c r="C1907" s="5" t="s">
        <v>357</v>
      </c>
      <c r="D1907" s="5" t="s">
        <v>358</v>
      </c>
      <c r="E1907" s="5" t="s">
        <v>1268</v>
      </c>
      <c r="F1907" s="5" t="s">
        <v>1269</v>
      </c>
      <c r="G1907" s="5" t="s">
        <v>3242</v>
      </c>
      <c r="H1907" s="5" t="s">
        <v>81</v>
      </c>
      <c r="I1907" s="5" t="s">
        <v>128</v>
      </c>
      <c r="J1907" s="5" t="s">
        <v>91</v>
      </c>
      <c r="K1907" s="5" t="s">
        <v>293</v>
      </c>
      <c r="L1907" s="5" t="s">
        <v>88</v>
      </c>
      <c r="M1907" s="5" t="s">
        <v>143</v>
      </c>
      <c r="N1907" s="5" t="s">
        <v>85</v>
      </c>
      <c r="O1907" s="5" t="s">
        <v>87</v>
      </c>
      <c r="P1907" s="5" t="s">
        <v>89</v>
      </c>
      <c r="Q1907" s="5" t="s">
        <v>375</v>
      </c>
      <c r="R1907" s="5" t="s">
        <v>199</v>
      </c>
      <c r="S1907" s="5" t="s">
        <v>175</v>
      </c>
      <c r="T1907" s="5" t="s">
        <v>182</v>
      </c>
      <c r="U1907" s="5" t="s">
        <v>92</v>
      </c>
      <c r="V1907" s="5" t="s">
        <v>110</v>
      </c>
      <c r="W1907" s="5" t="s">
        <v>420</v>
      </c>
      <c r="X1907" s="5" t="s">
        <v>84</v>
      </c>
      <c r="Y1907" s="5" t="n">
        <v>1</v>
      </c>
      <c r="Z1907" s="5" t="n">
        <v>0</v>
      </c>
      <c r="AA1907" s="5" t="str">
        <f aca="false">IF(Y1907&gt;Z1907,"Win",IF(Y1907&lt;Z1907,"Loss","Draw"))</f>
        <v>Win</v>
      </c>
      <c r="AB1907" s="5" t="s">
        <v>98</v>
      </c>
      <c r="AC1907" s="5" t="s">
        <v>99</v>
      </c>
      <c r="AD1907" s="5" t="s">
        <v>1565</v>
      </c>
      <c r="AE1907" s="5" t="s">
        <v>4500</v>
      </c>
      <c r="AF1907" s="5" t="str">
        <f aca="false">IF(AD1907&lt;AE1907,AD1907,AE1907)</f>
        <v>Barbarian Barrel, Berserker, Furnace, Goblin Hut, Graveyard, Ice Spirit, Knight, Poison</v>
      </c>
      <c r="AG1907" s="5" t="str">
        <f aca="false">IF(AD1907&lt;AE1907,AE1907,AD1907)</f>
        <v>Boss Bandit, Executioner, Freeze, Giant Snowball, Golden Knight, Guards, Hog Rider, Royal Ghost</v>
      </c>
      <c r="AH1907" s="5" t="str">
        <f aca="false">IF(AD1907=AF1907,AA1907,IF(AA1907="Win","Loss",IF(AA1907="Loss","Win","Draw")))</f>
        <v>Win</v>
      </c>
      <c r="AI1907" s="5" t="s">
        <v>123</v>
      </c>
    </row>
    <row r="1908" customFormat="false" ht="16.5" hidden="false" customHeight="true" outlineLevel="0" collapsed="false">
      <c r="A1908" s="5" t="s">
        <v>4499</v>
      </c>
      <c r="B1908" s="5" t="n">
        <v>2</v>
      </c>
      <c r="C1908" s="5" t="s">
        <v>357</v>
      </c>
      <c r="D1908" s="5" t="s">
        <v>358</v>
      </c>
      <c r="E1908" s="5" t="s">
        <v>1268</v>
      </c>
      <c r="F1908" s="5" t="s">
        <v>1269</v>
      </c>
      <c r="G1908" s="5" t="s">
        <v>4501</v>
      </c>
      <c r="H1908" s="5" t="s">
        <v>81</v>
      </c>
      <c r="I1908" s="5" t="s">
        <v>210</v>
      </c>
      <c r="J1908" s="5" t="s">
        <v>199</v>
      </c>
      <c r="K1908" s="5" t="s">
        <v>239</v>
      </c>
      <c r="L1908" s="5" t="s">
        <v>147</v>
      </c>
      <c r="M1908" s="5" t="s">
        <v>202</v>
      </c>
      <c r="N1908" s="5" t="s">
        <v>227</v>
      </c>
      <c r="O1908" s="5" t="s">
        <v>112</v>
      </c>
      <c r="P1908" s="5" t="s">
        <v>92</v>
      </c>
      <c r="Q1908" s="5" t="s">
        <v>200</v>
      </c>
      <c r="R1908" s="5" t="s">
        <v>213</v>
      </c>
      <c r="S1908" s="5" t="s">
        <v>169</v>
      </c>
      <c r="T1908" s="5" t="s">
        <v>227</v>
      </c>
      <c r="U1908" s="5" t="s">
        <v>157</v>
      </c>
      <c r="V1908" s="5" t="s">
        <v>336</v>
      </c>
      <c r="W1908" s="5" t="s">
        <v>596</v>
      </c>
      <c r="X1908" s="5" t="s">
        <v>94</v>
      </c>
      <c r="Y1908" s="5" t="n">
        <v>1</v>
      </c>
      <c r="Z1908" s="5" t="n">
        <v>0</v>
      </c>
      <c r="AA1908" s="5" t="str">
        <f aca="false">IF(Y1908&gt;Z1908,"Win",IF(Y1908&lt;Z1908,"Loss","Draw"))</f>
        <v>Win</v>
      </c>
      <c r="AB1908" s="5" t="s">
        <v>98</v>
      </c>
      <c r="AC1908" s="5" t="s">
        <v>99</v>
      </c>
      <c r="AD1908" s="5" t="s">
        <v>4502</v>
      </c>
      <c r="AE1908" s="5" t="s">
        <v>4503</v>
      </c>
      <c r="AF1908" s="5" t="str">
        <f aca="false">IF(AD1908&lt;AE1908,AD1908,AE1908)</f>
        <v>Arrows, Battle Ram, Golden Knight, Mega Knight, Mother Witch, Royal Ghost, Spirit Empress, Zappies</v>
      </c>
      <c r="AG1908" s="5" t="str">
        <f aca="false">IF(AD1908&lt;AE1908,AE1908,AD1908)</f>
        <v>Baby Dragon, Bowler, Electro Giant, Fireball, Goblin Cage, Mini P.E.K.K.A, Mother Witch, Tornado</v>
      </c>
      <c r="AH1908" s="5" t="str">
        <f aca="false">IF(AD1908=AF1908,AA1908,IF(AA1908="Win","Loss",IF(AA1908="Loss","Win","Draw")))</f>
        <v>Win</v>
      </c>
      <c r="AI1908" s="5" t="s">
        <v>123</v>
      </c>
    </row>
    <row r="1909" customFormat="false" ht="15" hidden="false" customHeight="true" outlineLevel="0" collapsed="false">
      <c r="A1909" s="5" t="s">
        <v>4504</v>
      </c>
      <c r="B1909" s="5" t="n">
        <v>1</v>
      </c>
      <c r="C1909" s="5" t="s">
        <v>357</v>
      </c>
      <c r="D1909" s="5" t="s">
        <v>358</v>
      </c>
      <c r="E1909" s="5" t="s">
        <v>4505</v>
      </c>
      <c r="F1909" s="5" t="s">
        <v>4506</v>
      </c>
      <c r="G1909" s="5" t="s">
        <v>4507</v>
      </c>
      <c r="H1909" s="5" t="s">
        <v>81</v>
      </c>
      <c r="I1909" s="5" t="s">
        <v>82</v>
      </c>
      <c r="J1909" s="5" t="s">
        <v>181</v>
      </c>
      <c r="K1909" s="5" t="s">
        <v>168</v>
      </c>
      <c r="L1909" s="5" t="s">
        <v>89</v>
      </c>
      <c r="M1909" s="5" t="s">
        <v>87</v>
      </c>
      <c r="N1909" s="5" t="s">
        <v>167</v>
      </c>
      <c r="O1909" s="5" t="s">
        <v>93</v>
      </c>
      <c r="P1909" s="5" t="s">
        <v>154</v>
      </c>
      <c r="Q1909" s="5" t="s">
        <v>158</v>
      </c>
      <c r="R1909" s="5" t="s">
        <v>156</v>
      </c>
      <c r="S1909" s="5" t="s">
        <v>84</v>
      </c>
      <c r="T1909" s="5" t="s">
        <v>117</v>
      </c>
      <c r="U1909" s="5" t="s">
        <v>85</v>
      </c>
      <c r="V1909" s="5" t="s">
        <v>213</v>
      </c>
      <c r="W1909" s="5" t="s">
        <v>157</v>
      </c>
      <c r="X1909" s="5" t="s">
        <v>112</v>
      </c>
      <c r="Y1909" s="5" t="n">
        <v>1</v>
      </c>
      <c r="Z1909" s="5" t="n">
        <v>0</v>
      </c>
      <c r="AA1909" s="5" t="str">
        <f aca="false">IF(Y1909&gt;Z1909,"Win",IF(Y1909&lt;Z1909,"Loss","Draw"))</f>
        <v>Win</v>
      </c>
      <c r="AB1909" s="5" t="s">
        <v>98</v>
      </c>
      <c r="AC1909" s="5" t="s">
        <v>99</v>
      </c>
      <c r="AD1909" s="5" t="s">
        <v>4508</v>
      </c>
      <c r="AE1909" s="5" t="s">
        <v>1399</v>
      </c>
      <c r="AF1909" s="5" t="str">
        <f aca="false">IF(AD1909&lt;AE1909,AD1909,AE1909)</f>
        <v>Archers, Berserker, Electro Spirit, Goblin Hut, Lightning, Monk, Royal Hogs, The Log</v>
      </c>
      <c r="AG1909" s="5" t="str">
        <f aca="false">IF(AD1909&lt;AE1909,AE1909,AD1909)</f>
        <v>Arrows, Bowler, Giant, Giant Snowball, Graveyard, Mini P.E.K.K.A, Minions, Witch</v>
      </c>
      <c r="AH1909" s="5" t="str">
        <f aca="false">IF(AD1909=AF1909,AA1909,IF(AA1909="Win","Loss",IF(AA1909="Loss","Win","Draw")))</f>
        <v>Win</v>
      </c>
      <c r="AI1909" s="5" t="s">
        <v>123</v>
      </c>
    </row>
    <row r="1910" customFormat="false" ht="15" hidden="false" customHeight="true" outlineLevel="0" collapsed="false">
      <c r="A1910" s="5" t="s">
        <v>4504</v>
      </c>
      <c r="B1910" s="5" t="n">
        <v>2</v>
      </c>
      <c r="C1910" s="5" t="s">
        <v>357</v>
      </c>
      <c r="D1910" s="5" t="s">
        <v>358</v>
      </c>
      <c r="E1910" s="5" t="s">
        <v>4505</v>
      </c>
      <c r="F1910" s="5" t="s">
        <v>4506</v>
      </c>
      <c r="G1910" s="5" t="s">
        <v>4509</v>
      </c>
      <c r="H1910" s="5" t="s">
        <v>81</v>
      </c>
      <c r="I1910" s="5" t="s">
        <v>114</v>
      </c>
      <c r="J1910" s="5" t="s">
        <v>213</v>
      </c>
      <c r="K1910" s="5" t="s">
        <v>116</v>
      </c>
      <c r="L1910" s="5" t="s">
        <v>117</v>
      </c>
      <c r="M1910" s="5" t="s">
        <v>118</v>
      </c>
      <c r="N1910" s="5" t="s">
        <v>176</v>
      </c>
      <c r="O1910" s="5" t="s">
        <v>110</v>
      </c>
      <c r="P1910" s="5" t="s">
        <v>112</v>
      </c>
      <c r="Q1910" s="5" t="s">
        <v>239</v>
      </c>
      <c r="R1910" s="5" t="s">
        <v>180</v>
      </c>
      <c r="S1910" s="5" t="s">
        <v>92</v>
      </c>
      <c r="T1910" s="5" t="s">
        <v>327</v>
      </c>
      <c r="U1910" s="5" t="s">
        <v>83</v>
      </c>
      <c r="V1910" s="5" t="s">
        <v>94</v>
      </c>
      <c r="W1910" s="5" t="s">
        <v>202</v>
      </c>
      <c r="X1910" s="5" t="s">
        <v>91</v>
      </c>
      <c r="Y1910" s="5" t="n">
        <v>1</v>
      </c>
      <c r="Z1910" s="5" t="n">
        <v>0</v>
      </c>
      <c r="AA1910" s="5" t="str">
        <f aca="false">IF(Y1910&gt;Z1910,"Win",IF(Y1910&lt;Z1910,"Loss","Draw"))</f>
        <v>Win</v>
      </c>
      <c r="AB1910" s="5" t="s">
        <v>98</v>
      </c>
      <c r="AC1910" s="5" t="s">
        <v>99</v>
      </c>
      <c r="AD1910" s="5" t="s">
        <v>4510</v>
      </c>
      <c r="AE1910" s="5" t="s">
        <v>4511</v>
      </c>
      <c r="AF1910" s="5" t="str">
        <f aca="false">IF(AD1910&lt;AE1910,AD1910,AE1910)</f>
        <v>Arrows, Bowler, Dart Goblin, Guards, Minions, Mortar, Rascals, Skeleton Barrel</v>
      </c>
      <c r="AG1910" s="5" t="str">
        <f aca="false">IF(AD1910&lt;AE1910,AE1910,AD1910)</f>
        <v>Barbarian Barrel, Battle Ram, Dark Prince, Fireball, Giant Skeleton, Royal Ghost, Wizard, Zappies</v>
      </c>
      <c r="AH1910" s="5" t="str">
        <f aca="false">IF(AD1910=AF1910,AA1910,IF(AA1910="Win","Loss",IF(AA1910="Loss","Win","Draw")))</f>
        <v>Win</v>
      </c>
      <c r="AI1910" s="5" t="s">
        <v>123</v>
      </c>
    </row>
    <row r="1911" customFormat="false" ht="16.5" hidden="false" customHeight="true" outlineLevel="0" collapsed="false">
      <c r="A1911" s="5" t="s">
        <v>4512</v>
      </c>
      <c r="B1911" s="5" t="n">
        <v>1</v>
      </c>
      <c r="C1911" s="5" t="s">
        <v>357</v>
      </c>
      <c r="D1911" s="5" t="s">
        <v>358</v>
      </c>
      <c r="E1911" s="5" t="s">
        <v>3721</v>
      </c>
      <c r="F1911" s="5" t="s">
        <v>3722</v>
      </c>
      <c r="G1911" s="5" t="s">
        <v>4513</v>
      </c>
      <c r="H1911" s="5" t="s">
        <v>81</v>
      </c>
      <c r="I1911" s="5" t="s">
        <v>84</v>
      </c>
      <c r="J1911" s="5" t="s">
        <v>128</v>
      </c>
      <c r="K1911" s="5" t="s">
        <v>107</v>
      </c>
      <c r="L1911" s="5" t="s">
        <v>144</v>
      </c>
      <c r="M1911" s="5" t="s">
        <v>97</v>
      </c>
      <c r="N1911" s="5" t="s">
        <v>86</v>
      </c>
      <c r="O1911" s="5" t="s">
        <v>111</v>
      </c>
      <c r="P1911" s="5" t="s">
        <v>88</v>
      </c>
      <c r="Q1911" s="5" t="s">
        <v>116</v>
      </c>
      <c r="R1911" s="5" t="s">
        <v>115</v>
      </c>
      <c r="S1911" s="5" t="s">
        <v>114</v>
      </c>
      <c r="T1911" s="5" t="s">
        <v>91</v>
      </c>
      <c r="U1911" s="5" t="s">
        <v>119</v>
      </c>
      <c r="V1911" s="5" t="s">
        <v>94</v>
      </c>
      <c r="W1911" s="5" t="s">
        <v>117</v>
      </c>
      <c r="X1911" s="5" t="s">
        <v>118</v>
      </c>
      <c r="Y1911" s="5" t="n">
        <v>0</v>
      </c>
      <c r="Z1911" s="5" t="n">
        <v>1</v>
      </c>
      <c r="AA1911" s="5" t="str">
        <f aca="false">IF(Y1911&gt;Z1911,"Win",IF(Y1911&lt;Z1911,"Loss","Draw"))</f>
        <v>Loss</v>
      </c>
      <c r="AB1911" s="5" t="s">
        <v>98</v>
      </c>
      <c r="AC1911" s="5" t="s">
        <v>99</v>
      </c>
      <c r="AD1911" s="5" t="s">
        <v>277</v>
      </c>
      <c r="AE1911" s="5" t="s">
        <v>185</v>
      </c>
      <c r="AF1911" s="5" t="str">
        <f aca="false">IF(AD1911&lt;AE1911,AD1911,AE1911)</f>
        <v>Barbarian Barrel, Cannon Cart, Fireball, Goblins, Minions, Mortar, Rascals, Skeleton Barrel</v>
      </c>
      <c r="AG1911" s="5" t="str">
        <f aca="false">IF(AD1911&lt;AE1911,AE1911,AD1911)</f>
        <v>Fire Spirit, Giant Snowball, Goblin Demolisher, Goblin Drill, Knight, Poison, Skeletons, Tesla</v>
      </c>
      <c r="AH1911" s="5" t="str">
        <f aca="false">IF(AD1911=AF1911,AA1911,IF(AA1911="Win","Loss",IF(AA1911="Loss","Win","Draw")))</f>
        <v>Win</v>
      </c>
      <c r="AI1911" s="5" t="s">
        <v>123</v>
      </c>
    </row>
    <row r="1912" customFormat="false" ht="16.5" hidden="false" customHeight="true" outlineLevel="0" collapsed="false">
      <c r="A1912" s="5" t="s">
        <v>4512</v>
      </c>
      <c r="B1912" s="5" t="n">
        <v>2</v>
      </c>
      <c r="C1912" s="5" t="s">
        <v>357</v>
      </c>
      <c r="D1912" s="5" t="s">
        <v>358</v>
      </c>
      <c r="E1912" s="5" t="s">
        <v>3721</v>
      </c>
      <c r="F1912" s="5" t="s">
        <v>3722</v>
      </c>
      <c r="G1912" s="5" t="s">
        <v>4514</v>
      </c>
      <c r="H1912" s="5" t="s">
        <v>81</v>
      </c>
      <c r="I1912" s="5" t="s">
        <v>135</v>
      </c>
      <c r="J1912" s="5" t="s">
        <v>145</v>
      </c>
      <c r="K1912" s="5" t="s">
        <v>375</v>
      </c>
      <c r="L1912" s="5" t="s">
        <v>327</v>
      </c>
      <c r="M1912" s="5" t="s">
        <v>336</v>
      </c>
      <c r="N1912" s="5" t="s">
        <v>202</v>
      </c>
      <c r="O1912" s="5" t="s">
        <v>149</v>
      </c>
      <c r="P1912" s="5" t="s">
        <v>226</v>
      </c>
      <c r="Q1912" s="5" t="s">
        <v>210</v>
      </c>
      <c r="R1912" s="5" t="s">
        <v>209</v>
      </c>
      <c r="S1912" s="5" t="s">
        <v>144</v>
      </c>
      <c r="T1912" s="5" t="s">
        <v>93</v>
      </c>
      <c r="U1912" s="5" t="s">
        <v>97</v>
      </c>
      <c r="V1912" s="5" t="s">
        <v>167</v>
      </c>
      <c r="W1912" s="5" t="s">
        <v>182</v>
      </c>
      <c r="X1912" s="5" t="s">
        <v>154</v>
      </c>
      <c r="Y1912" s="5" t="n">
        <v>1</v>
      </c>
      <c r="Z1912" s="5" t="n">
        <v>0</v>
      </c>
      <c r="AA1912" s="5" t="str">
        <f aca="false">IF(Y1912&gt;Z1912,"Win",IF(Y1912&lt;Z1912,"Loss","Draw"))</f>
        <v>Win</v>
      </c>
      <c r="AB1912" s="5" t="s">
        <v>98</v>
      </c>
      <c r="AC1912" s="5" t="s">
        <v>99</v>
      </c>
      <c r="AD1912" s="5" t="s">
        <v>711</v>
      </c>
      <c r="AE1912" s="5" t="s">
        <v>2840</v>
      </c>
      <c r="AF1912" s="5" t="str">
        <f aca="false">IF(AD1912&lt;AE1912,AD1912,AE1912)</f>
        <v>Balloon, Executioner, Giant Skeleton, Miner, Tombstone, Tornado, Zap, Zappies</v>
      </c>
      <c r="AG1912" s="5" t="str">
        <f aca="false">IF(AD1912&lt;AE1912,AE1912,AD1912)</f>
        <v>Electro Spirit, Hog Rider, Lightning, Mega Knight, Musketeer, Skeletons, Tesla, The Log</v>
      </c>
      <c r="AH1912" s="5" t="str">
        <f aca="false">IF(AD1912=AF1912,AA1912,IF(AA1912="Win","Loss",IF(AA1912="Loss","Win","Draw")))</f>
        <v>Win</v>
      </c>
      <c r="AI1912" s="5" t="s">
        <v>123</v>
      </c>
    </row>
    <row r="1913" customFormat="false" ht="16.5" hidden="false" customHeight="true" outlineLevel="0" collapsed="false">
      <c r="A1913" s="5" t="s">
        <v>4512</v>
      </c>
      <c r="B1913" s="5" t="n">
        <v>3</v>
      </c>
      <c r="C1913" s="5" t="s">
        <v>357</v>
      </c>
      <c r="D1913" s="5" t="s">
        <v>358</v>
      </c>
      <c r="E1913" s="5" t="s">
        <v>3721</v>
      </c>
      <c r="F1913" s="5" t="s">
        <v>3722</v>
      </c>
      <c r="G1913" s="5" t="s">
        <v>4515</v>
      </c>
      <c r="H1913" s="5" t="s">
        <v>81</v>
      </c>
      <c r="I1913" s="5" t="s">
        <v>200</v>
      </c>
      <c r="J1913" s="5" t="s">
        <v>91</v>
      </c>
      <c r="K1913" s="5" t="s">
        <v>132</v>
      </c>
      <c r="L1913" s="5" t="s">
        <v>93</v>
      </c>
      <c r="M1913" s="5" t="s">
        <v>94</v>
      </c>
      <c r="N1913" s="5" t="s">
        <v>365</v>
      </c>
      <c r="O1913" s="5" t="s">
        <v>174</v>
      </c>
      <c r="P1913" s="5" t="s">
        <v>90</v>
      </c>
      <c r="Q1913" s="5" t="s">
        <v>239</v>
      </c>
      <c r="R1913" s="5" t="s">
        <v>199</v>
      </c>
      <c r="S1913" s="5" t="s">
        <v>82</v>
      </c>
      <c r="T1913" s="5" t="s">
        <v>412</v>
      </c>
      <c r="U1913" s="5" t="s">
        <v>112</v>
      </c>
      <c r="V1913" s="5" t="s">
        <v>92</v>
      </c>
      <c r="W1913" s="5" t="s">
        <v>146</v>
      </c>
      <c r="X1913" s="5" t="s">
        <v>132</v>
      </c>
      <c r="Y1913" s="5" t="n">
        <v>1</v>
      </c>
      <c r="Z1913" s="5" t="n">
        <v>0</v>
      </c>
      <c r="AA1913" s="5" t="str">
        <f aca="false">IF(Y1913&gt;Z1913,"Win",IF(Y1913&lt;Z1913,"Loss","Draw"))</f>
        <v>Win</v>
      </c>
      <c r="AB1913" s="5" t="s">
        <v>98</v>
      </c>
      <c r="AC1913" s="5" t="s">
        <v>99</v>
      </c>
      <c r="AD1913" s="5" t="s">
        <v>488</v>
      </c>
      <c r="AE1913" s="5" t="s">
        <v>4516</v>
      </c>
      <c r="AF1913" s="5" t="str">
        <f aca="false">IF(AD1913&lt;AE1913,AD1913,AE1913)</f>
        <v>Archers, Arrows, Battle Ram, Golden Knight, Lumberjack, P.E.K.K.A, Royal Ghost, Skeleton Dragons</v>
      </c>
      <c r="AG1913" s="5" t="str">
        <f aca="false">IF(AD1913&lt;AE1913,AE1913,AD1913)</f>
        <v>Barbarian Barrel, Electro Spirit, Fireball, Goblin Cage, Heal Spirit, Lumberjack, Phoenix, Royal Giant</v>
      </c>
      <c r="AH1913" s="5" t="str">
        <f aca="false">IF(AD1913=AF1913,AA1913,IF(AA1913="Win","Loss",IF(AA1913="Loss","Win","Draw")))</f>
        <v>Loss</v>
      </c>
      <c r="AI1913" s="5" t="s">
        <v>123</v>
      </c>
    </row>
    <row r="1914" customFormat="false" ht="15" hidden="false" customHeight="true" outlineLevel="0" collapsed="false">
      <c r="A1914" s="5" t="s">
        <v>4517</v>
      </c>
      <c r="B1914" s="5" t="n">
        <v>1</v>
      </c>
      <c r="C1914" s="5" t="s">
        <v>357</v>
      </c>
      <c r="D1914" s="5" t="s">
        <v>358</v>
      </c>
      <c r="E1914" s="5" t="s">
        <v>1391</v>
      </c>
      <c r="F1914" s="5" t="s">
        <v>1392</v>
      </c>
      <c r="G1914" s="5" t="s">
        <v>350</v>
      </c>
      <c r="H1914" s="5" t="s">
        <v>1394</v>
      </c>
      <c r="I1914" s="5" t="s">
        <v>169</v>
      </c>
      <c r="J1914" s="5" t="s">
        <v>199</v>
      </c>
      <c r="K1914" s="5" t="s">
        <v>239</v>
      </c>
      <c r="L1914" s="5" t="s">
        <v>92</v>
      </c>
      <c r="M1914" s="5" t="s">
        <v>412</v>
      </c>
      <c r="N1914" s="5" t="s">
        <v>112</v>
      </c>
      <c r="O1914" s="5" t="s">
        <v>227</v>
      </c>
      <c r="P1914" s="5" t="s">
        <v>240</v>
      </c>
      <c r="Q1914" s="5" t="s">
        <v>114</v>
      </c>
      <c r="R1914" s="5" t="s">
        <v>213</v>
      </c>
      <c r="S1914" s="5" t="s">
        <v>116</v>
      </c>
      <c r="T1914" s="5" t="s">
        <v>176</v>
      </c>
      <c r="U1914" s="5" t="s">
        <v>94</v>
      </c>
      <c r="V1914" s="5" t="s">
        <v>117</v>
      </c>
      <c r="W1914" s="5" t="s">
        <v>118</v>
      </c>
      <c r="X1914" s="5" t="s">
        <v>91</v>
      </c>
      <c r="Y1914" s="5" t="n">
        <v>1</v>
      </c>
      <c r="Z1914" s="5" t="n">
        <v>0</v>
      </c>
      <c r="AA1914" s="5" t="str">
        <f aca="false">IF(Y1914&gt;Z1914,"Win",IF(Y1914&lt;Z1914,"Loss","Draw"))</f>
        <v>Win</v>
      </c>
      <c r="AB1914" s="5" t="s">
        <v>98</v>
      </c>
      <c r="AC1914" s="5" t="s">
        <v>99</v>
      </c>
      <c r="AD1914" s="5" t="s">
        <v>4518</v>
      </c>
      <c r="AE1914" s="5" t="s">
        <v>578</v>
      </c>
      <c r="AF1914" s="5" t="str">
        <f aca="false">IF(AD1914&lt;AE1914,AD1914,AE1914)</f>
        <v>Arrows, Baby Dragon, Bandit, Battle Ram, Golden Knight, Mother Witch, P.E.K.K.A, Royal Ghost</v>
      </c>
      <c r="AG1914" s="5" t="str">
        <f aca="false">IF(AD1914&lt;AE1914,AE1914,AD1914)</f>
        <v>Barbarian Barrel, Bowler, Dart Goblin, Fireball, Minions, Mortar, Rascals, Skeleton Barrel</v>
      </c>
      <c r="AH1914" s="5" t="str">
        <f aca="false">IF(AD1914=AF1914,AA1914,IF(AA1914="Win","Loss",IF(AA1914="Loss","Win","Draw")))</f>
        <v>Win</v>
      </c>
      <c r="AI1914" s="5" t="s">
        <v>123</v>
      </c>
    </row>
    <row r="1915" customFormat="false" ht="15" hidden="false" customHeight="true" outlineLevel="0" collapsed="false">
      <c r="A1915" s="5" t="s">
        <v>4517</v>
      </c>
      <c r="B1915" s="5" t="n">
        <v>2</v>
      </c>
      <c r="C1915" s="5" t="s">
        <v>357</v>
      </c>
      <c r="D1915" s="5" t="s">
        <v>358</v>
      </c>
      <c r="E1915" s="5" t="s">
        <v>1391</v>
      </c>
      <c r="F1915" s="5" t="s">
        <v>1392</v>
      </c>
      <c r="G1915" s="5" t="s">
        <v>4519</v>
      </c>
      <c r="H1915" s="5" t="s">
        <v>81</v>
      </c>
      <c r="I1915" s="5" t="s">
        <v>82</v>
      </c>
      <c r="J1915" s="5" t="s">
        <v>91</v>
      </c>
      <c r="K1915" s="5" t="s">
        <v>128</v>
      </c>
      <c r="L1915" s="5" t="s">
        <v>89</v>
      </c>
      <c r="M1915" s="5" t="s">
        <v>88</v>
      </c>
      <c r="N1915" s="5" t="s">
        <v>85</v>
      </c>
      <c r="O1915" s="5" t="s">
        <v>87</v>
      </c>
      <c r="P1915" s="5" t="s">
        <v>86</v>
      </c>
      <c r="Q1915" s="5" t="s">
        <v>375</v>
      </c>
      <c r="R1915" s="5" t="s">
        <v>181</v>
      </c>
      <c r="S1915" s="5" t="s">
        <v>170</v>
      </c>
      <c r="T1915" s="5" t="s">
        <v>182</v>
      </c>
      <c r="U1915" s="5" t="s">
        <v>183</v>
      </c>
      <c r="V1915" s="5" t="s">
        <v>97</v>
      </c>
      <c r="W1915" s="5" t="s">
        <v>93</v>
      </c>
      <c r="X1915" s="5" t="s">
        <v>167</v>
      </c>
      <c r="Y1915" s="5" t="n">
        <v>1</v>
      </c>
      <c r="Z1915" s="5" t="n">
        <v>0</v>
      </c>
      <c r="AA1915" s="5" t="str">
        <f aca="false">IF(Y1915&gt;Z1915,"Win",IF(Y1915&lt;Z1915,"Loss","Draw"))</f>
        <v>Win</v>
      </c>
      <c r="AB1915" s="5" t="s">
        <v>98</v>
      </c>
      <c r="AC1915" s="5" t="s">
        <v>99</v>
      </c>
      <c r="AD1915" s="5" t="s">
        <v>4520</v>
      </c>
      <c r="AE1915" s="5" t="s">
        <v>4521</v>
      </c>
      <c r="AF1915" s="5" t="str">
        <f aca="false">IF(AD1915&lt;AE1915,AD1915,AE1915)</f>
        <v>Archers, Barbarian Barrel, Berserker, Goblin Demolisher, Goblin Hut, Graveyard, Knight, Poison</v>
      </c>
      <c r="AG1915" s="5" t="str">
        <f aca="false">IF(AD1915&lt;AE1915,AE1915,AD1915)</f>
        <v>Cannon, Earthquake, Electro Spirit, Executioner, Hog Rider, Monk, Skeletons, The Log</v>
      </c>
      <c r="AH1915" s="5" t="str">
        <f aca="false">IF(AD1915=AF1915,AA1915,IF(AA1915="Win","Loss",IF(AA1915="Loss","Win","Draw")))</f>
        <v>Win</v>
      </c>
      <c r="AI1915" s="5" t="s">
        <v>123</v>
      </c>
    </row>
    <row r="1916" customFormat="false" ht="15" hidden="false" customHeight="true" outlineLevel="0" collapsed="false">
      <c r="A1916" s="5" t="s">
        <v>4522</v>
      </c>
      <c r="B1916" s="5" t="n">
        <v>1</v>
      </c>
      <c r="C1916" s="5" t="s">
        <v>357</v>
      </c>
      <c r="D1916" s="5" t="s">
        <v>358</v>
      </c>
      <c r="E1916" s="5" t="s">
        <v>280</v>
      </c>
      <c r="F1916" s="5" t="s">
        <v>281</v>
      </c>
      <c r="G1916" s="5" t="s">
        <v>359</v>
      </c>
      <c r="H1916" s="5" t="s">
        <v>81</v>
      </c>
      <c r="I1916" s="5" t="s">
        <v>132</v>
      </c>
      <c r="J1916" s="5" t="s">
        <v>199</v>
      </c>
      <c r="K1916" s="5" t="s">
        <v>210</v>
      </c>
      <c r="L1916" s="5" t="s">
        <v>183</v>
      </c>
      <c r="M1916" s="5" t="s">
        <v>112</v>
      </c>
      <c r="N1916" s="5" t="s">
        <v>182</v>
      </c>
      <c r="O1916" s="5" t="s">
        <v>227</v>
      </c>
      <c r="P1916" s="5" t="s">
        <v>146</v>
      </c>
      <c r="Q1916" s="5" t="s">
        <v>140</v>
      </c>
      <c r="R1916" s="5" t="s">
        <v>141</v>
      </c>
      <c r="S1916" s="5" t="s">
        <v>142</v>
      </c>
      <c r="T1916" s="5" t="s">
        <v>87</v>
      </c>
      <c r="U1916" s="5" t="s">
        <v>111</v>
      </c>
      <c r="V1916" s="5" t="s">
        <v>143</v>
      </c>
      <c r="W1916" s="5" t="s">
        <v>120</v>
      </c>
      <c r="X1916" s="5" t="s">
        <v>144</v>
      </c>
      <c r="Y1916" s="5" t="n">
        <v>1</v>
      </c>
      <c r="Z1916" s="5" t="n">
        <v>0</v>
      </c>
      <c r="AA1916" s="5" t="str">
        <f aca="false">IF(Y1916&gt;Z1916,"Win",IF(Y1916&lt;Z1916,"Loss","Draw"))</f>
        <v>Win</v>
      </c>
      <c r="AB1916" s="5" t="s">
        <v>98</v>
      </c>
      <c r="AC1916" s="5" t="s">
        <v>99</v>
      </c>
      <c r="AD1916" s="5" t="s">
        <v>360</v>
      </c>
      <c r="AE1916" s="5" t="s">
        <v>150</v>
      </c>
      <c r="AF1916" s="5" t="str">
        <f aca="false">IF(AD1916&lt;AE1916,AD1916,AE1916)</f>
        <v>Arrows, Earthquake, Golden Knight, Hog Rider, Lumberjack, Mega Knight, Mother Witch, Skeleton Dragons</v>
      </c>
      <c r="AG1916" s="5" t="str">
        <f aca="false">IF(AD1916&lt;AE1916,AE1916,AD1916)</f>
        <v>Berserker, Fire Spirit, Goblin Barrel, Ice Spirit, Magic Archer, Royal Delivery, Tesla, Wall Breakers</v>
      </c>
      <c r="AH1916" s="5" t="str">
        <f aca="false">IF(AD1916=AF1916,AA1916,IF(AA1916="Win","Loss",IF(AA1916="Loss","Win","Draw")))</f>
        <v>Win</v>
      </c>
      <c r="AI1916" s="5" t="s">
        <v>123</v>
      </c>
    </row>
    <row r="1917" customFormat="false" ht="15" hidden="false" customHeight="true" outlineLevel="0" collapsed="false">
      <c r="A1917" s="5" t="s">
        <v>4522</v>
      </c>
      <c r="B1917" s="5" t="n">
        <v>2</v>
      </c>
      <c r="C1917" s="5" t="s">
        <v>357</v>
      </c>
      <c r="D1917" s="5" t="s">
        <v>358</v>
      </c>
      <c r="E1917" s="5" t="s">
        <v>280</v>
      </c>
      <c r="F1917" s="5" t="s">
        <v>281</v>
      </c>
      <c r="G1917" s="5" t="s">
        <v>361</v>
      </c>
      <c r="H1917" s="5" t="s">
        <v>81</v>
      </c>
      <c r="I1917" s="5" t="s">
        <v>168</v>
      </c>
      <c r="J1917" s="5" t="s">
        <v>181</v>
      </c>
      <c r="K1917" s="5" t="s">
        <v>82</v>
      </c>
      <c r="L1917" s="5" t="s">
        <v>113</v>
      </c>
      <c r="M1917" s="5" t="s">
        <v>93</v>
      </c>
      <c r="N1917" s="5" t="s">
        <v>87</v>
      </c>
      <c r="O1917" s="5" t="s">
        <v>167</v>
      </c>
      <c r="P1917" s="5" t="s">
        <v>154</v>
      </c>
      <c r="Q1917" s="5" t="s">
        <v>210</v>
      </c>
      <c r="R1917" s="5" t="s">
        <v>199</v>
      </c>
      <c r="S1917" s="5" t="s">
        <v>132</v>
      </c>
      <c r="T1917" s="5" t="s">
        <v>227</v>
      </c>
      <c r="U1917" s="5" t="s">
        <v>117</v>
      </c>
      <c r="V1917" s="5" t="s">
        <v>182</v>
      </c>
      <c r="W1917" s="5" t="s">
        <v>112</v>
      </c>
      <c r="X1917" s="5" t="s">
        <v>155</v>
      </c>
      <c r="Y1917" s="5" t="n">
        <v>0</v>
      </c>
      <c r="Z1917" s="5" t="n">
        <v>1</v>
      </c>
      <c r="AA1917" s="5" t="str">
        <f aca="false">IF(Y1917&gt;Z1917,"Win",IF(Y1917&lt;Z1917,"Loss","Draw"))</f>
        <v>Loss</v>
      </c>
      <c r="AB1917" s="5" t="s">
        <v>98</v>
      </c>
      <c r="AC1917" s="5" t="s">
        <v>99</v>
      </c>
      <c r="AD1917" s="5" t="s">
        <v>363</v>
      </c>
      <c r="AE1917" s="5" t="s">
        <v>362</v>
      </c>
      <c r="AF1917" s="5" t="str">
        <f aca="false">IF(AD1917&lt;AE1917,AD1917,AE1917)</f>
        <v>Archers, Berserker, Bomb Tower, Electro Spirit, Lightning, Monk, Royal Hogs, The Log</v>
      </c>
      <c r="AG1917" s="5" t="str">
        <f aca="false">IF(AD1917&lt;AE1917,AE1917,AD1917)</f>
        <v>Arrows, Golden Knight, Hog Rider, Lumberjack, Mega Knight, Minions, Mother Witch, Rage</v>
      </c>
      <c r="AH1917" s="5" t="str">
        <f aca="false">IF(AD1917=AF1917,AA1917,IF(AA1917="Win","Loss",IF(AA1917="Loss","Win","Draw")))</f>
        <v>Loss</v>
      </c>
      <c r="AI1917" s="5" t="s">
        <v>123</v>
      </c>
    </row>
    <row r="1918" customFormat="false" ht="15" hidden="false" customHeight="true" outlineLevel="0" collapsed="false">
      <c r="A1918" s="5" t="s">
        <v>4522</v>
      </c>
      <c r="B1918" s="5" t="n">
        <v>3</v>
      </c>
      <c r="C1918" s="5" t="s">
        <v>357</v>
      </c>
      <c r="D1918" s="5" t="s">
        <v>358</v>
      </c>
      <c r="E1918" s="5" t="s">
        <v>280</v>
      </c>
      <c r="F1918" s="5" t="s">
        <v>281</v>
      </c>
      <c r="G1918" s="5" t="s">
        <v>364</v>
      </c>
      <c r="H1918" s="5" t="s">
        <v>81</v>
      </c>
      <c r="I1918" s="5" t="s">
        <v>200</v>
      </c>
      <c r="J1918" s="5" t="s">
        <v>213</v>
      </c>
      <c r="K1918" s="5" t="s">
        <v>90</v>
      </c>
      <c r="L1918" s="5" t="s">
        <v>94</v>
      </c>
      <c r="M1918" s="5" t="s">
        <v>365</v>
      </c>
      <c r="N1918" s="5" t="s">
        <v>174</v>
      </c>
      <c r="O1918" s="5" t="s">
        <v>91</v>
      </c>
      <c r="P1918" s="5" t="s">
        <v>92</v>
      </c>
      <c r="Q1918" s="5" t="s">
        <v>135</v>
      </c>
      <c r="R1918" s="5" t="s">
        <v>83</v>
      </c>
      <c r="S1918" s="5" t="s">
        <v>200</v>
      </c>
      <c r="T1918" s="5" t="s">
        <v>146</v>
      </c>
      <c r="U1918" s="5" t="s">
        <v>147</v>
      </c>
      <c r="V1918" s="5" t="s">
        <v>148</v>
      </c>
      <c r="W1918" s="5" t="s">
        <v>94</v>
      </c>
      <c r="X1918" s="5" t="s">
        <v>130</v>
      </c>
      <c r="Y1918" s="5" t="n">
        <v>0</v>
      </c>
      <c r="Z1918" s="5" t="n">
        <v>1</v>
      </c>
      <c r="AA1918" s="5" t="str">
        <f aca="false">IF(Y1918&gt;Z1918,"Win",IF(Y1918&lt;Z1918,"Loss","Draw"))</f>
        <v>Loss</v>
      </c>
      <c r="AB1918" s="5" t="s">
        <v>98</v>
      </c>
      <c r="AC1918" s="5" t="s">
        <v>99</v>
      </c>
      <c r="AD1918" s="5" t="s">
        <v>367</v>
      </c>
      <c r="AE1918" s="5" t="s">
        <v>366</v>
      </c>
      <c r="AF1918" s="5" t="str">
        <f aca="false">IF(AD1918&lt;AE1918,AD1918,AE1918)</f>
        <v>Barbarian Barrel, Bowler, Fireball, Goblin Cage, Heal Spirit, Phoenix, Royal Ghost, Royal Giant</v>
      </c>
      <c r="AG1918" s="5" t="str">
        <f aca="false">IF(AD1918&lt;AE1918,AE1918,AD1918)</f>
        <v>Bomber, Dark Prince, Fireball, Goblin Cage, Lava Hound, Skeleton Dragons, Spirit Empress, Zap</v>
      </c>
      <c r="AH1918" s="5" t="str">
        <f aca="false">IF(AD1918=AF1918,AA1918,IF(AA1918="Win","Loss",IF(AA1918="Loss","Win","Draw")))</f>
        <v>Loss</v>
      </c>
      <c r="AI1918" s="5" t="s">
        <v>123</v>
      </c>
    </row>
    <row r="1919" customFormat="false" ht="15" hidden="false" customHeight="true" outlineLevel="0" collapsed="false">
      <c r="A1919" s="5" t="s">
        <v>4523</v>
      </c>
      <c r="B1919" s="5" t="n">
        <v>1</v>
      </c>
      <c r="C1919" s="5" t="s">
        <v>357</v>
      </c>
      <c r="D1919" s="5" t="s">
        <v>358</v>
      </c>
      <c r="E1919" s="5" t="s">
        <v>1515</v>
      </c>
      <c r="F1919" s="5" t="s">
        <v>1516</v>
      </c>
      <c r="G1919" s="5" t="s">
        <v>1563</v>
      </c>
      <c r="H1919" s="5" t="s">
        <v>81</v>
      </c>
      <c r="I1919" s="5" t="s">
        <v>293</v>
      </c>
      <c r="J1919" s="5" t="s">
        <v>91</v>
      </c>
      <c r="K1919" s="5" t="s">
        <v>128</v>
      </c>
      <c r="L1919" s="5" t="s">
        <v>85</v>
      </c>
      <c r="M1919" s="5" t="s">
        <v>87</v>
      </c>
      <c r="N1919" s="5" t="s">
        <v>89</v>
      </c>
      <c r="O1919" s="5" t="s">
        <v>143</v>
      </c>
      <c r="P1919" s="5" t="s">
        <v>88</v>
      </c>
      <c r="Q1919" s="5" t="s">
        <v>375</v>
      </c>
      <c r="R1919" s="5" t="s">
        <v>199</v>
      </c>
      <c r="S1919" s="5" t="s">
        <v>107</v>
      </c>
      <c r="T1919" s="5" t="s">
        <v>144</v>
      </c>
      <c r="U1919" s="5" t="s">
        <v>91</v>
      </c>
      <c r="V1919" s="5" t="s">
        <v>336</v>
      </c>
      <c r="W1919" s="5" t="s">
        <v>202</v>
      </c>
      <c r="X1919" s="5" t="s">
        <v>87</v>
      </c>
      <c r="Y1919" s="5" t="n">
        <v>1</v>
      </c>
      <c r="Z1919" s="5" t="n">
        <v>0</v>
      </c>
      <c r="AA1919" s="5" t="str">
        <f aca="false">IF(Y1919&gt;Z1919,"Win",IF(Y1919&lt;Z1919,"Loss","Draw"))</f>
        <v>Win</v>
      </c>
      <c r="AB1919" s="5" t="s">
        <v>98</v>
      </c>
      <c r="AC1919" s="5" t="s">
        <v>99</v>
      </c>
      <c r="AD1919" s="5" t="s">
        <v>1565</v>
      </c>
      <c r="AE1919" s="5" t="s">
        <v>1564</v>
      </c>
      <c r="AF1919" s="5" t="str">
        <f aca="false">IF(AD1919&lt;AE1919,AD1919,AE1919)</f>
        <v>Barbarian Barrel, Berserker, Executioner, Goblin Drill, Golden Knight, Tesla, Tornado, Zappies</v>
      </c>
      <c r="AG1919" s="5" t="str">
        <f aca="false">IF(AD1919&lt;AE1919,AE1919,AD1919)</f>
        <v>Barbarian Barrel, Berserker, Furnace, Goblin Hut, Graveyard, Ice Spirit, Knight, Poison</v>
      </c>
      <c r="AH1919" s="5" t="str">
        <f aca="false">IF(AD1919=AF1919,AA1919,IF(AA1919="Win","Loss",IF(AA1919="Loss","Win","Draw")))</f>
        <v>Loss</v>
      </c>
      <c r="AI1919" s="5" t="s">
        <v>123</v>
      </c>
    </row>
    <row r="1920" customFormat="false" ht="15" hidden="false" customHeight="true" outlineLevel="0" collapsed="false">
      <c r="A1920" s="5" t="s">
        <v>4523</v>
      </c>
      <c r="B1920" s="5" t="n">
        <v>2</v>
      </c>
      <c r="C1920" s="5" t="s">
        <v>357</v>
      </c>
      <c r="D1920" s="5" t="s">
        <v>358</v>
      </c>
      <c r="E1920" s="5" t="s">
        <v>1515</v>
      </c>
      <c r="F1920" s="5" t="s">
        <v>1516</v>
      </c>
      <c r="G1920" s="5" t="s">
        <v>1566</v>
      </c>
      <c r="H1920" s="5" t="s">
        <v>81</v>
      </c>
      <c r="I1920" s="5" t="s">
        <v>195</v>
      </c>
      <c r="J1920" s="5" t="s">
        <v>199</v>
      </c>
      <c r="K1920" s="5" t="s">
        <v>210</v>
      </c>
      <c r="L1920" s="5" t="s">
        <v>92</v>
      </c>
      <c r="M1920" s="5" t="s">
        <v>393</v>
      </c>
      <c r="N1920" s="5" t="s">
        <v>154</v>
      </c>
      <c r="O1920" s="5" t="s">
        <v>231</v>
      </c>
      <c r="P1920" s="5" t="s">
        <v>174</v>
      </c>
      <c r="Q1920" s="5" t="s">
        <v>293</v>
      </c>
      <c r="R1920" s="5" t="s">
        <v>115</v>
      </c>
      <c r="S1920" s="5" t="s">
        <v>132</v>
      </c>
      <c r="T1920" s="5" t="s">
        <v>365</v>
      </c>
      <c r="U1920" s="5" t="s">
        <v>167</v>
      </c>
      <c r="V1920" s="5" t="s">
        <v>174</v>
      </c>
      <c r="W1920" s="5" t="s">
        <v>94</v>
      </c>
      <c r="X1920" s="5" t="s">
        <v>90</v>
      </c>
      <c r="Y1920" s="5" t="n">
        <v>1</v>
      </c>
      <c r="Z1920" s="5" t="n">
        <v>0</v>
      </c>
      <c r="AA1920" s="5" t="str">
        <f aca="false">IF(Y1920&gt;Z1920,"Win",IF(Y1920&lt;Z1920,"Loss","Draw"))</f>
        <v>Win</v>
      </c>
      <c r="AB1920" s="5" t="s">
        <v>98</v>
      </c>
      <c r="AC1920" s="5" t="s">
        <v>99</v>
      </c>
      <c r="AD1920" s="5" t="s">
        <v>1568</v>
      </c>
      <c r="AE1920" s="5" t="s">
        <v>1567</v>
      </c>
      <c r="AF1920" s="5" t="str">
        <f aca="false">IF(AD1920&lt;AE1920,AD1920,AE1920)</f>
        <v>Electro Wizard, Golden Knight, Heal Spirit, Inferno Dragon, Lightning, Mega Knight, Ram Rider, Royal Ghost</v>
      </c>
      <c r="AG1920" s="5" t="str">
        <f aca="false">IF(AD1920&lt;AE1920,AE1920,AD1920)</f>
        <v>Fireball, Furnace, Goblins, Heal Spirit, Lumberjack, Phoenix, Royal Giant, The Log</v>
      </c>
      <c r="AH1920" s="5" t="str">
        <f aca="false">IF(AD1920=AF1920,AA1920,IF(AA1920="Win","Loss",IF(AA1920="Loss","Win","Draw")))</f>
        <v>Win</v>
      </c>
      <c r="AI1920" s="5" t="s">
        <v>123</v>
      </c>
    </row>
    <row r="1921" customFormat="false" ht="15" hidden="false" customHeight="true" outlineLevel="0" collapsed="false">
      <c r="A1921" s="5" t="s">
        <v>4524</v>
      </c>
      <c r="B1921" s="5" t="n">
        <v>1</v>
      </c>
      <c r="C1921" s="5" t="s">
        <v>357</v>
      </c>
      <c r="D1921" s="5" t="s">
        <v>358</v>
      </c>
      <c r="E1921" s="5" t="s">
        <v>163</v>
      </c>
      <c r="F1921" s="5" t="s">
        <v>164</v>
      </c>
      <c r="G1921" s="5" t="s">
        <v>4525</v>
      </c>
      <c r="H1921" s="5" t="s">
        <v>81</v>
      </c>
      <c r="I1921" s="5" t="s">
        <v>210</v>
      </c>
      <c r="J1921" s="5" t="s">
        <v>141</v>
      </c>
      <c r="K1921" s="5" t="s">
        <v>144</v>
      </c>
      <c r="L1921" s="5" t="s">
        <v>87</v>
      </c>
      <c r="M1921" s="5" t="s">
        <v>93</v>
      </c>
      <c r="N1921" s="5" t="s">
        <v>154</v>
      </c>
      <c r="O1921" s="5" t="s">
        <v>167</v>
      </c>
      <c r="P1921" s="5" t="s">
        <v>182</v>
      </c>
      <c r="Q1921" s="5" t="s">
        <v>239</v>
      </c>
      <c r="R1921" s="5" t="s">
        <v>199</v>
      </c>
      <c r="S1921" s="5" t="s">
        <v>210</v>
      </c>
      <c r="T1921" s="5" t="s">
        <v>227</v>
      </c>
      <c r="U1921" s="5" t="s">
        <v>109</v>
      </c>
      <c r="V1921" s="5" t="s">
        <v>393</v>
      </c>
      <c r="W1921" s="5" t="s">
        <v>92</v>
      </c>
      <c r="X1921" s="5" t="s">
        <v>112</v>
      </c>
      <c r="Y1921" s="5" t="n">
        <v>0</v>
      </c>
      <c r="Z1921" s="5" t="n">
        <v>3</v>
      </c>
      <c r="AA1921" s="5" t="str">
        <f aca="false">IF(Y1921&gt;Z1921,"Win",IF(Y1921&lt;Z1921,"Loss","Draw"))</f>
        <v>Loss</v>
      </c>
      <c r="AB1921" s="5" t="s">
        <v>98</v>
      </c>
      <c r="AC1921" s="5" t="s">
        <v>99</v>
      </c>
      <c r="AD1921" s="5" t="s">
        <v>1174</v>
      </c>
      <c r="AE1921" s="5" t="s">
        <v>4526</v>
      </c>
      <c r="AF1921" s="5" t="str">
        <f aca="false">IF(AD1921&lt;AE1921,AD1921,AE1921)</f>
        <v>Arrows, Battle Ram, Electro Wizard, Golden Knight, Mega Knight, Mother Witch, Ronin, Royal Ghost</v>
      </c>
      <c r="AG1921" s="5" t="str">
        <f aca="false">IF(AD1921&lt;AE1921,AE1921,AD1921)</f>
        <v>Berserker, Electro Spirit, Hog Rider, Lightning, Magic Archer, Mega Knight, Tesla, The Log</v>
      </c>
      <c r="AH1921" s="5" t="str">
        <f aca="false">IF(AD1921=AF1921,AA1921,IF(AA1921="Win","Loss",IF(AA1921="Loss","Win","Draw")))</f>
        <v>Win</v>
      </c>
      <c r="AI1921" s="5" t="s">
        <v>123</v>
      </c>
    </row>
    <row r="1922" customFormat="false" ht="15" hidden="false" customHeight="true" outlineLevel="0" collapsed="false">
      <c r="A1922" s="5" t="s">
        <v>4524</v>
      </c>
      <c r="B1922" s="5" t="n">
        <v>2</v>
      </c>
      <c r="C1922" s="5" t="s">
        <v>357</v>
      </c>
      <c r="D1922" s="5" t="s">
        <v>358</v>
      </c>
      <c r="E1922" s="5" t="s">
        <v>163</v>
      </c>
      <c r="F1922" s="5" t="s">
        <v>164</v>
      </c>
      <c r="G1922" s="5" t="s">
        <v>4527</v>
      </c>
      <c r="H1922" s="5" t="s">
        <v>81</v>
      </c>
      <c r="I1922" s="5" t="s">
        <v>116</v>
      </c>
      <c r="J1922" s="5" t="s">
        <v>181</v>
      </c>
      <c r="K1922" s="5" t="s">
        <v>1087</v>
      </c>
      <c r="L1922" s="5" t="s">
        <v>119</v>
      </c>
      <c r="M1922" s="5" t="s">
        <v>146</v>
      </c>
      <c r="N1922" s="5" t="s">
        <v>655</v>
      </c>
      <c r="O1922" s="5" t="s">
        <v>226</v>
      </c>
      <c r="P1922" s="5" t="s">
        <v>112</v>
      </c>
      <c r="Q1922" s="5" t="s">
        <v>195</v>
      </c>
      <c r="R1922" s="5" t="s">
        <v>145</v>
      </c>
      <c r="S1922" s="5" t="s">
        <v>131</v>
      </c>
      <c r="T1922" s="5" t="s">
        <v>135</v>
      </c>
      <c r="U1922" s="5" t="s">
        <v>287</v>
      </c>
      <c r="V1922" s="5" t="s">
        <v>200</v>
      </c>
      <c r="W1922" s="5" t="s">
        <v>94</v>
      </c>
      <c r="X1922" s="5" t="s">
        <v>148</v>
      </c>
      <c r="Y1922" s="5" t="n">
        <v>0</v>
      </c>
      <c r="Z1922" s="5" t="n">
        <v>1</v>
      </c>
      <c r="AA1922" s="5" t="str">
        <f aca="false">IF(Y1922&gt;Z1922,"Win",IF(Y1922&lt;Z1922,"Loss","Draw"))</f>
        <v>Loss</v>
      </c>
      <c r="AB1922" s="5" t="s">
        <v>98</v>
      </c>
      <c r="AC1922" s="5" t="s">
        <v>99</v>
      </c>
      <c r="AD1922" s="5" t="s">
        <v>4484</v>
      </c>
      <c r="AE1922" s="5" t="s">
        <v>4528</v>
      </c>
      <c r="AF1922" s="5" t="str">
        <f aca="false">IF(AD1922&lt;AE1922,AD1922,AE1922)</f>
        <v>Arrows, Cannon Cart, Goblin Gang, Miner, Minion Horde, Monk, Mortar, Skeleton Dragons</v>
      </c>
      <c r="AG1922" s="5" t="str">
        <f aca="false">IF(AD1922&lt;AE1922,AE1922,AD1922)</f>
        <v>Balloon, Fireball, Goblin Cage, Inferno Dragon, Lava Hound, Mega Minion, Valkyrie, Zap</v>
      </c>
      <c r="AH1922" s="5" t="str">
        <f aca="false">IF(AD1922=AF1922,AA1922,IF(AA1922="Win","Loss",IF(AA1922="Loss","Win","Draw")))</f>
        <v>Loss</v>
      </c>
      <c r="AI1922" s="5" t="s">
        <v>123</v>
      </c>
    </row>
    <row r="1923" customFormat="false" ht="15" hidden="false" customHeight="true" outlineLevel="0" collapsed="false">
      <c r="A1923" s="5" t="s">
        <v>4529</v>
      </c>
      <c r="B1923" s="5" t="n">
        <v>1</v>
      </c>
      <c r="C1923" s="5" t="s">
        <v>357</v>
      </c>
      <c r="D1923" s="5" t="s">
        <v>358</v>
      </c>
      <c r="E1923" s="5" t="s">
        <v>3148</v>
      </c>
      <c r="F1923" s="5" t="s">
        <v>3149</v>
      </c>
      <c r="G1923" s="5" t="s">
        <v>4530</v>
      </c>
      <c r="H1923" s="5" t="s">
        <v>81</v>
      </c>
      <c r="I1923" s="5" t="s">
        <v>132</v>
      </c>
      <c r="J1923" s="5" t="s">
        <v>83</v>
      </c>
      <c r="K1923" s="5" t="s">
        <v>200</v>
      </c>
      <c r="L1923" s="5" t="s">
        <v>93</v>
      </c>
      <c r="M1923" s="5" t="s">
        <v>167</v>
      </c>
      <c r="N1923" s="5" t="s">
        <v>94</v>
      </c>
      <c r="O1923" s="5" t="s">
        <v>365</v>
      </c>
      <c r="P1923" s="5" t="s">
        <v>90</v>
      </c>
      <c r="Q1923" s="5" t="s">
        <v>239</v>
      </c>
      <c r="R1923" s="5" t="s">
        <v>199</v>
      </c>
      <c r="S1923" s="5" t="s">
        <v>210</v>
      </c>
      <c r="T1923" s="5" t="s">
        <v>227</v>
      </c>
      <c r="U1923" s="5" t="s">
        <v>109</v>
      </c>
      <c r="V1923" s="5" t="s">
        <v>92</v>
      </c>
      <c r="W1923" s="5" t="s">
        <v>393</v>
      </c>
      <c r="X1923" s="5" t="s">
        <v>112</v>
      </c>
      <c r="Y1923" s="5" t="n">
        <v>1</v>
      </c>
      <c r="Z1923" s="5" t="n">
        <v>0</v>
      </c>
      <c r="AA1923" s="5" t="str">
        <f aca="false">IF(Y1923&gt;Z1923,"Win",IF(Y1923&lt;Z1923,"Loss","Draw"))</f>
        <v>Win</v>
      </c>
      <c r="AB1923" s="5" t="s">
        <v>98</v>
      </c>
      <c r="AC1923" s="5" t="s">
        <v>99</v>
      </c>
      <c r="AD1923" s="5" t="s">
        <v>4531</v>
      </c>
      <c r="AE1923" s="5" t="s">
        <v>4526</v>
      </c>
      <c r="AF1923" s="5" t="str">
        <f aca="false">IF(AD1923&lt;AE1923,AD1923,AE1923)</f>
        <v>Arrows, Battle Ram, Electro Wizard, Golden Knight, Mega Knight, Mother Witch, Ronin, Royal Ghost</v>
      </c>
      <c r="AG1923" s="5" t="str">
        <f aca="false">IF(AD1923&lt;AE1923,AE1923,AD1923)</f>
        <v>Dark Prince, Electro Spirit, Fireball, Goblin Cage, Lumberjack, Phoenix, Royal Giant, The Log</v>
      </c>
      <c r="AH1923" s="5" t="str">
        <f aca="false">IF(AD1923=AF1923,AA1923,IF(AA1923="Win","Loss",IF(AA1923="Loss","Win","Draw")))</f>
        <v>Loss</v>
      </c>
      <c r="AI1923" s="5" t="s">
        <v>123</v>
      </c>
    </row>
    <row r="1924" customFormat="false" ht="15" hidden="false" customHeight="true" outlineLevel="0" collapsed="false">
      <c r="A1924" s="5" t="s">
        <v>4529</v>
      </c>
      <c r="B1924" s="5" t="n">
        <v>2</v>
      </c>
      <c r="C1924" s="5" t="s">
        <v>357</v>
      </c>
      <c r="D1924" s="5" t="s">
        <v>358</v>
      </c>
      <c r="E1924" s="5" t="s">
        <v>3148</v>
      </c>
      <c r="F1924" s="5" t="s">
        <v>3149</v>
      </c>
      <c r="G1924" s="5" t="s">
        <v>4532</v>
      </c>
      <c r="H1924" s="5" t="s">
        <v>81</v>
      </c>
      <c r="I1924" s="5" t="s">
        <v>239</v>
      </c>
      <c r="J1924" s="5" t="s">
        <v>199</v>
      </c>
      <c r="K1924" s="5" t="s">
        <v>92</v>
      </c>
      <c r="L1924" s="5" t="s">
        <v>155</v>
      </c>
      <c r="M1924" s="5" t="s">
        <v>147</v>
      </c>
      <c r="N1924" s="5" t="s">
        <v>240</v>
      </c>
      <c r="O1924" s="5" t="s">
        <v>412</v>
      </c>
      <c r="P1924" s="5" t="s">
        <v>393</v>
      </c>
      <c r="Q1924" s="5" t="s">
        <v>90</v>
      </c>
      <c r="R1924" s="5" t="s">
        <v>181</v>
      </c>
      <c r="S1924" s="5" t="s">
        <v>91</v>
      </c>
      <c r="T1924" s="5" t="s">
        <v>95</v>
      </c>
      <c r="U1924" s="5" t="s">
        <v>94</v>
      </c>
      <c r="V1924" s="5" t="s">
        <v>97</v>
      </c>
      <c r="W1924" s="5" t="s">
        <v>93</v>
      </c>
      <c r="X1924" s="5" t="s">
        <v>96</v>
      </c>
      <c r="Y1924" s="5" t="n">
        <v>1</v>
      </c>
      <c r="Z1924" s="5" t="n">
        <v>0</v>
      </c>
      <c r="AA1924" s="5" t="str">
        <f aca="false">IF(Y1924&gt;Z1924,"Win",IF(Y1924&lt;Z1924,"Loss","Draw"))</f>
        <v>Win</v>
      </c>
      <c r="AB1924" s="5" t="s">
        <v>98</v>
      </c>
      <c r="AC1924" s="5" t="s">
        <v>99</v>
      </c>
      <c r="AD1924" s="5" t="s">
        <v>4533</v>
      </c>
      <c r="AE1924" s="5" t="s">
        <v>765</v>
      </c>
      <c r="AF1924" s="5" t="str">
        <f aca="false">IF(AD1924&lt;AE1924,AD1924,AE1924)</f>
        <v>Bandit, Battle Ram, Electro Wizard, Golden Knight, P.E.K.K.A, Rage, Royal Ghost, Spirit Empress</v>
      </c>
      <c r="AG1924" s="5" t="str">
        <f aca="false">IF(AD1924&lt;AE1924,AE1924,AD1924)</f>
        <v>Barbarian Barrel, Electro Spirit, Fireball, Fisherman, Hunter, Monk, Royal Giant, Skeletons</v>
      </c>
      <c r="AH1924" s="5" t="str">
        <f aca="false">IF(AD1924=AF1924,AA1924,IF(AA1924="Win","Loss",IF(AA1924="Loss","Win","Draw")))</f>
        <v>Win</v>
      </c>
      <c r="AI1924" s="5" t="s">
        <v>123</v>
      </c>
    </row>
    <row r="1925" customFormat="false" ht="15" hidden="false" customHeight="true" outlineLevel="0" collapsed="false">
      <c r="A1925" s="5" t="s">
        <v>4534</v>
      </c>
      <c r="B1925" s="5" t="n">
        <v>1</v>
      </c>
      <c r="C1925" s="5" t="s">
        <v>659</v>
      </c>
      <c r="D1925" s="5" t="s">
        <v>660</v>
      </c>
      <c r="E1925" s="5" t="s">
        <v>689</v>
      </c>
      <c r="F1925" s="5" t="s">
        <v>690</v>
      </c>
      <c r="G1925" s="5" t="s">
        <v>4115</v>
      </c>
      <c r="H1925" s="5" t="s">
        <v>81</v>
      </c>
      <c r="I1925" s="5" t="s">
        <v>169</v>
      </c>
      <c r="J1925" s="5" t="s">
        <v>199</v>
      </c>
      <c r="K1925" s="5" t="s">
        <v>200</v>
      </c>
      <c r="L1925" s="5" t="s">
        <v>136</v>
      </c>
      <c r="M1925" s="5" t="s">
        <v>154</v>
      </c>
      <c r="N1925" s="5" t="s">
        <v>191</v>
      </c>
      <c r="O1925" s="5" t="s">
        <v>336</v>
      </c>
      <c r="P1925" s="5" t="s">
        <v>91</v>
      </c>
      <c r="Q1925" s="5" t="s">
        <v>140</v>
      </c>
      <c r="R1925" s="5" t="s">
        <v>141</v>
      </c>
      <c r="S1925" s="5" t="s">
        <v>225</v>
      </c>
      <c r="T1925" s="5" t="s">
        <v>113</v>
      </c>
      <c r="U1925" s="5" t="s">
        <v>111</v>
      </c>
      <c r="V1925" s="5" t="s">
        <v>97</v>
      </c>
      <c r="W1925" s="5" t="s">
        <v>167</v>
      </c>
      <c r="X1925" s="5" t="s">
        <v>226</v>
      </c>
      <c r="Y1925" s="5" t="n">
        <v>1</v>
      </c>
      <c r="Z1925" s="5" t="n">
        <v>0</v>
      </c>
      <c r="AA1925" s="5" t="str">
        <f aca="false">IF(Y1925&gt;Z1925,"Win",IF(Y1925&lt;Z1925,"Loss","Draw"))</f>
        <v>Win</v>
      </c>
      <c r="AB1925" s="5" t="s">
        <v>98</v>
      </c>
      <c r="AC1925" s="5" t="s">
        <v>99</v>
      </c>
      <c r="AD1925" s="5" t="s">
        <v>778</v>
      </c>
      <c r="AE1925" s="5" t="s">
        <v>639</v>
      </c>
      <c r="AF1925" s="5" t="str">
        <f aca="false">IF(AD1925&lt;AE1925,AD1925,AE1925)</f>
        <v>Baby Dragon, Barbarian Barrel, Goblin Cage, Golden Knight, Golem, Ice Wizard, Lightning, Tornado</v>
      </c>
      <c r="AG1925" s="5" t="str">
        <f aca="false">IF(AD1925&lt;AE1925,AE1925,AD1925)</f>
        <v>Bats, Bomb Tower, Fire Spirit, Magic Archer, Miner, Skeletons, The Log, Wall Breakers</v>
      </c>
      <c r="AH1925" s="5" t="str">
        <f aca="false">IF(AD1925=AF1925,AA1925,IF(AA1925="Win","Loss",IF(AA1925="Loss","Win","Draw")))</f>
        <v>Win</v>
      </c>
      <c r="AI1925" s="5" t="s">
        <v>102</v>
      </c>
    </row>
    <row r="1926" customFormat="false" ht="15" hidden="false" customHeight="true" outlineLevel="0" collapsed="false">
      <c r="A1926" s="5" t="s">
        <v>4534</v>
      </c>
      <c r="B1926" s="5" t="n">
        <v>2</v>
      </c>
      <c r="C1926" s="5" t="s">
        <v>659</v>
      </c>
      <c r="D1926" s="5" t="s">
        <v>660</v>
      </c>
      <c r="E1926" s="5" t="s">
        <v>689</v>
      </c>
      <c r="F1926" s="5" t="s">
        <v>690</v>
      </c>
      <c r="G1926" s="5" t="s">
        <v>4116</v>
      </c>
      <c r="H1926" s="5" t="s">
        <v>81</v>
      </c>
      <c r="I1926" s="5" t="s">
        <v>142</v>
      </c>
      <c r="J1926" s="5" t="s">
        <v>141</v>
      </c>
      <c r="K1926" s="5" t="s">
        <v>140</v>
      </c>
      <c r="L1926" s="5" t="s">
        <v>170</v>
      </c>
      <c r="M1926" s="5" t="s">
        <v>111</v>
      </c>
      <c r="N1926" s="5" t="s">
        <v>143</v>
      </c>
      <c r="O1926" s="5" t="s">
        <v>287</v>
      </c>
      <c r="P1926" s="5" t="s">
        <v>97</v>
      </c>
      <c r="Q1926" s="5" t="s">
        <v>168</v>
      </c>
      <c r="R1926" s="5" t="s">
        <v>108</v>
      </c>
      <c r="S1926" s="5" t="s">
        <v>144</v>
      </c>
      <c r="T1926" s="5" t="s">
        <v>93</v>
      </c>
      <c r="U1926" s="5" t="s">
        <v>87</v>
      </c>
      <c r="V1926" s="5" t="s">
        <v>154</v>
      </c>
      <c r="W1926" s="5" t="s">
        <v>91</v>
      </c>
      <c r="X1926" s="5" t="s">
        <v>109</v>
      </c>
      <c r="Y1926" s="5" t="n">
        <v>0</v>
      </c>
      <c r="Z1926" s="5" t="n">
        <v>1</v>
      </c>
      <c r="AA1926" s="5" t="str">
        <f aca="false">IF(Y1926&gt;Z1926,"Win",IF(Y1926&lt;Z1926,"Loss","Draw"))</f>
        <v>Loss</v>
      </c>
      <c r="AB1926" s="5" t="s">
        <v>98</v>
      </c>
      <c r="AC1926" s="5" t="s">
        <v>99</v>
      </c>
      <c r="AD1926" s="5" t="s">
        <v>2267</v>
      </c>
      <c r="AE1926" s="5" t="s">
        <v>4117</v>
      </c>
      <c r="AF1926" s="5" t="str">
        <f aca="false">IF(AD1926&lt;AE1926,AD1926,AE1926)</f>
        <v>Archer Queen, Barbarian Barrel, Berserker, Electro Spirit, Lightning, Ronin, Royal Hogs, Tesla</v>
      </c>
      <c r="AG1926" s="5" t="str">
        <f aca="false">IF(AD1926&lt;AE1926,AE1926,AD1926)</f>
        <v>Cannon, Fire Spirit, Goblin Barrel, Ice Spirit, Magic Archer, Skeletons, Valkyrie, Wall Breakers</v>
      </c>
      <c r="AH1926" s="5" t="str">
        <f aca="false">IF(AD1926=AF1926,AA1926,IF(AA1926="Win","Loss",IF(AA1926="Loss","Win","Draw")))</f>
        <v>Win</v>
      </c>
      <c r="AI1926" s="5" t="s">
        <v>102</v>
      </c>
    </row>
    <row r="1927" customFormat="false" ht="15" hidden="false" customHeight="true" outlineLevel="0" collapsed="false">
      <c r="A1927" s="5" t="s">
        <v>4534</v>
      </c>
      <c r="B1927" s="5" t="n">
        <v>3</v>
      </c>
      <c r="C1927" s="5" t="s">
        <v>659</v>
      </c>
      <c r="D1927" s="5" t="s">
        <v>660</v>
      </c>
      <c r="E1927" s="5" t="s">
        <v>689</v>
      </c>
      <c r="F1927" s="5" t="s">
        <v>690</v>
      </c>
      <c r="G1927" s="5" t="s">
        <v>4118</v>
      </c>
      <c r="H1927" s="5" t="s">
        <v>81</v>
      </c>
      <c r="I1927" s="5" t="s">
        <v>168</v>
      </c>
      <c r="J1927" s="5" t="s">
        <v>181</v>
      </c>
      <c r="K1927" s="5" t="s">
        <v>144</v>
      </c>
      <c r="L1927" s="5" t="s">
        <v>87</v>
      </c>
      <c r="M1927" s="5" t="s">
        <v>94</v>
      </c>
      <c r="N1927" s="5" t="s">
        <v>146</v>
      </c>
      <c r="O1927" s="5" t="s">
        <v>93</v>
      </c>
      <c r="P1927" s="5" t="s">
        <v>167</v>
      </c>
      <c r="Q1927" s="5" t="s">
        <v>90</v>
      </c>
      <c r="R1927" s="5" t="s">
        <v>115</v>
      </c>
      <c r="S1927" s="5" t="s">
        <v>92</v>
      </c>
      <c r="T1927" s="5" t="s">
        <v>96</v>
      </c>
      <c r="U1927" s="5" t="s">
        <v>95</v>
      </c>
      <c r="V1927" s="5" t="s">
        <v>94</v>
      </c>
      <c r="W1927" s="5" t="s">
        <v>174</v>
      </c>
      <c r="X1927" s="5" t="s">
        <v>155</v>
      </c>
      <c r="Y1927" s="5" t="n">
        <v>1</v>
      </c>
      <c r="Z1927" s="5" t="n">
        <v>0</v>
      </c>
      <c r="AA1927" s="5" t="str">
        <f aca="false">IF(Y1927&gt;Z1927,"Win",IF(Y1927&lt;Z1927,"Loss","Draw"))</f>
        <v>Win</v>
      </c>
      <c r="AB1927" s="5" t="s">
        <v>98</v>
      </c>
      <c r="AC1927" s="5" t="s">
        <v>99</v>
      </c>
      <c r="AD1927" s="5" t="s">
        <v>3185</v>
      </c>
      <c r="AE1927" s="5" t="s">
        <v>4119</v>
      </c>
      <c r="AF1927" s="5" t="str">
        <f aca="false">IF(AD1927&lt;AE1927,AD1927,AE1927)</f>
        <v>Berserker, Electro Spirit, Fireball, Monk, Royal Hogs, Skeleton Dragons, Tesla, The Log</v>
      </c>
      <c r="AG1927" s="5" t="str">
        <f aca="false">IF(AD1927&lt;AE1927,AE1927,AD1927)</f>
        <v>Fireball, Fisherman, Goblins, Heal Spirit, Hunter, Rage, Royal Ghost, Royal Giant</v>
      </c>
      <c r="AH1927" s="5" t="str">
        <f aca="false">IF(AD1927=AF1927,AA1927,IF(AA1927="Win","Loss",IF(AA1927="Loss","Win","Draw")))</f>
        <v>Win</v>
      </c>
      <c r="AI1927" s="5" t="s">
        <v>102</v>
      </c>
    </row>
    <row r="1928" customFormat="false" ht="15" hidden="false" customHeight="true" outlineLevel="0" collapsed="false">
      <c r="A1928" s="7" t="s">
        <v>4535</v>
      </c>
      <c r="B1928" s="7" t="n">
        <v>1</v>
      </c>
      <c r="C1928" s="7" t="s">
        <v>659</v>
      </c>
      <c r="D1928" s="7" t="s">
        <v>660</v>
      </c>
      <c r="E1928" s="7" t="s">
        <v>689</v>
      </c>
      <c r="F1928" s="7" t="s">
        <v>690</v>
      </c>
      <c r="G1928" s="7" t="s">
        <v>4121</v>
      </c>
      <c r="H1928" s="7" t="s">
        <v>81</v>
      </c>
      <c r="I1928" s="7" t="s">
        <v>116</v>
      </c>
      <c r="J1928" s="7" t="s">
        <v>153</v>
      </c>
      <c r="K1928" s="7" t="s">
        <v>92</v>
      </c>
      <c r="L1928" s="7" t="s">
        <v>119</v>
      </c>
      <c r="M1928" s="7" t="s">
        <v>154</v>
      </c>
      <c r="N1928" s="7" t="s">
        <v>117</v>
      </c>
      <c r="O1928" s="7" t="s">
        <v>97</v>
      </c>
      <c r="P1928" s="7" t="s">
        <v>91</v>
      </c>
      <c r="Q1928" s="7" t="s">
        <v>169</v>
      </c>
      <c r="R1928" s="7" t="s">
        <v>199</v>
      </c>
      <c r="S1928" s="7" t="s">
        <v>200</v>
      </c>
      <c r="T1928" s="7" t="s">
        <v>136</v>
      </c>
      <c r="U1928" s="7" t="s">
        <v>154</v>
      </c>
      <c r="V1928" s="7" t="s">
        <v>191</v>
      </c>
      <c r="W1928" s="7" t="s">
        <v>336</v>
      </c>
      <c r="X1928" s="7" t="s">
        <v>91</v>
      </c>
      <c r="Y1928" s="7" t="n">
        <v>1</v>
      </c>
      <c r="Z1928" s="7" t="n">
        <v>0</v>
      </c>
      <c r="AA1928" s="7" t="str">
        <f aca="false">IF(Y1928&gt;Z1928,"Win",IF(Y1928&lt;Z1928,"Loss","Draw"))</f>
        <v>Win</v>
      </c>
      <c r="AB1928" s="7" t="s">
        <v>99</v>
      </c>
      <c r="AC1928" s="7" t="s">
        <v>99</v>
      </c>
      <c r="AD1928" s="7" t="s">
        <v>160</v>
      </c>
      <c r="AE1928" s="7" t="s">
        <v>778</v>
      </c>
      <c r="AF1928" s="7" t="str">
        <f aca="false">IF(AD1928&lt;AE1928,AD1928,AE1928)</f>
        <v>Baby Dragon, Barbarian Barrel, Goblin Cage, Golden Knight, Golem, Ice Wizard, Lightning, Tornado</v>
      </c>
      <c r="AG1928" s="7" t="str">
        <f aca="false">IF(AD1928&lt;AE1928,AE1928,AD1928)</f>
        <v>Barbarian Barrel, Cannon Cart, Goblinstein, Lightning, Minions, Mortar, Royal Ghost, Skeletons</v>
      </c>
      <c r="AH1928" s="7" t="str">
        <f aca="false">IF(AD1928=AF1928,AA1928,IF(AA1928="Win","Loss",IF(AA1928="Loss","Win","Draw")))</f>
        <v>Loss</v>
      </c>
      <c r="AI1928" s="7" t="s">
        <v>102</v>
      </c>
    </row>
    <row r="1929" customFormat="false" ht="15" hidden="false" customHeight="true" outlineLevel="0" collapsed="false">
      <c r="A1929" s="7" t="s">
        <v>4535</v>
      </c>
      <c r="B1929" s="7" t="n">
        <v>2</v>
      </c>
      <c r="C1929" s="7" t="s">
        <v>659</v>
      </c>
      <c r="D1929" s="7" t="s">
        <v>660</v>
      </c>
      <c r="E1929" s="7" t="s">
        <v>689</v>
      </c>
      <c r="F1929" s="7" t="s">
        <v>690</v>
      </c>
      <c r="G1929" s="7" t="s">
        <v>4122</v>
      </c>
      <c r="H1929" s="7" t="s">
        <v>216</v>
      </c>
      <c r="I1929" s="7" t="s">
        <v>142</v>
      </c>
      <c r="J1929" s="7" t="s">
        <v>115</v>
      </c>
      <c r="K1929" s="7" t="s">
        <v>287</v>
      </c>
      <c r="L1929" s="7" t="s">
        <v>111</v>
      </c>
      <c r="M1929" s="7" t="s">
        <v>140</v>
      </c>
      <c r="N1929" s="7" t="s">
        <v>143</v>
      </c>
      <c r="O1929" s="7" t="s">
        <v>176</v>
      </c>
      <c r="P1929" s="7" t="s">
        <v>334</v>
      </c>
      <c r="Q1929" s="7" t="s">
        <v>140</v>
      </c>
      <c r="R1929" s="7" t="s">
        <v>141</v>
      </c>
      <c r="S1929" s="7" t="s">
        <v>225</v>
      </c>
      <c r="T1929" s="7" t="s">
        <v>111</v>
      </c>
      <c r="U1929" s="7" t="s">
        <v>144</v>
      </c>
      <c r="V1929" s="7" t="s">
        <v>97</v>
      </c>
      <c r="W1929" s="7" t="s">
        <v>226</v>
      </c>
      <c r="X1929" s="7" t="s">
        <v>167</v>
      </c>
      <c r="Y1929" s="7" t="n">
        <v>1</v>
      </c>
      <c r="Z1929" s="7" t="n">
        <v>0</v>
      </c>
      <c r="AA1929" s="7" t="str">
        <f aca="false">IF(Y1929&gt;Z1929,"Win",IF(Y1929&lt;Z1929,"Loss","Draw"))</f>
        <v>Win</v>
      </c>
      <c r="AB1929" s="7" t="s">
        <v>99</v>
      </c>
      <c r="AC1929" s="7" t="s">
        <v>99</v>
      </c>
      <c r="AD1929" s="7" t="s">
        <v>394</v>
      </c>
      <c r="AE1929" s="7" t="s">
        <v>4123</v>
      </c>
      <c r="AF1929" s="7" t="str">
        <f aca="false">IF(AD1929&lt;AE1929,AD1929,AE1929)</f>
        <v>Bats, Fire Spirit, Magic Archer, Miner, Skeletons, Tesla, The Log, Wall Breakers</v>
      </c>
      <c r="AG1929" s="7" t="str">
        <f aca="false">IF(AD1929&lt;AE1929,AE1929,AD1929)</f>
        <v>Dart Goblin, Fire Spirit, Goblin Barrel, Goblins, Ice Spirit, Rocket, Valkyrie, Wall Breakers</v>
      </c>
      <c r="AH1929" s="7" t="str">
        <f aca="false">IF(AD1929=AF1929,AA1929,IF(AA1929="Win","Loss",IF(AA1929="Loss","Win","Draw")))</f>
        <v>Loss</v>
      </c>
      <c r="AI1929" s="7" t="s">
        <v>102</v>
      </c>
    </row>
    <row r="1930" customFormat="false" ht="15" hidden="false" customHeight="true" outlineLevel="0" collapsed="false">
      <c r="A1930" s="7" t="s">
        <v>4535</v>
      </c>
      <c r="B1930" s="7" t="n">
        <v>3</v>
      </c>
      <c r="C1930" s="7" t="s">
        <v>659</v>
      </c>
      <c r="D1930" s="7" t="s">
        <v>660</v>
      </c>
      <c r="E1930" s="7" t="s">
        <v>689</v>
      </c>
      <c r="F1930" s="7" t="s">
        <v>690</v>
      </c>
      <c r="G1930" s="7" t="s">
        <v>4124</v>
      </c>
      <c r="H1930" s="7" t="s">
        <v>81</v>
      </c>
      <c r="I1930" s="7" t="s">
        <v>84</v>
      </c>
      <c r="J1930" s="7" t="s">
        <v>128</v>
      </c>
      <c r="K1930" s="7" t="s">
        <v>170</v>
      </c>
      <c r="L1930" s="7" t="s">
        <v>93</v>
      </c>
      <c r="M1930" s="7" t="s">
        <v>130</v>
      </c>
      <c r="N1930" s="7" t="s">
        <v>87</v>
      </c>
      <c r="O1930" s="7" t="s">
        <v>88</v>
      </c>
      <c r="P1930" s="7" t="s">
        <v>107</v>
      </c>
      <c r="Q1930" s="7" t="s">
        <v>287</v>
      </c>
      <c r="R1930" s="7" t="s">
        <v>131</v>
      </c>
      <c r="S1930" s="7" t="s">
        <v>135</v>
      </c>
      <c r="T1930" s="7" t="s">
        <v>147</v>
      </c>
      <c r="U1930" s="7" t="s">
        <v>149</v>
      </c>
      <c r="V1930" s="7" t="s">
        <v>148</v>
      </c>
      <c r="W1930" s="7" t="s">
        <v>94</v>
      </c>
      <c r="X1930" s="7" t="s">
        <v>87</v>
      </c>
      <c r="Y1930" s="7" t="n">
        <v>3</v>
      </c>
      <c r="Z1930" s="7" t="n">
        <v>0</v>
      </c>
      <c r="AA1930" s="7" t="str">
        <f aca="false">IF(Y1930&gt;Z1930,"Win",IF(Y1930&lt;Z1930,"Loss","Draw"))</f>
        <v>Win</v>
      </c>
      <c r="AB1930" s="7" t="s">
        <v>99</v>
      </c>
      <c r="AC1930" s="7" t="s">
        <v>99</v>
      </c>
      <c r="AD1930" s="7" t="s">
        <v>3826</v>
      </c>
      <c r="AE1930" s="7" t="s">
        <v>2763</v>
      </c>
      <c r="AF1930" s="7" t="str">
        <f aca="false">IF(AD1930&lt;AE1930,AD1930,AE1930)</f>
        <v>Berserker, Bomber, Cannon, Electro Spirit, Giant Snowball, Goblin Drill, Knight, Poison</v>
      </c>
      <c r="AG1930" s="7" t="str">
        <f aca="false">IF(AD1930&lt;AE1930,AE1930,AD1930)</f>
        <v>Berserker, Fireball, Lava Hound, Mega Minion, Spirit Empress, Tombstone, Valkyrie, Zap</v>
      </c>
      <c r="AH1930" s="7" t="str">
        <f aca="false">IF(AD1930=AF1930,AA1930,IF(AA1930="Win","Loss",IF(AA1930="Loss","Win","Draw")))</f>
        <v>Win</v>
      </c>
      <c r="AI1930" s="7" t="s">
        <v>102</v>
      </c>
    </row>
    <row r="1931" customFormat="false" ht="15" hidden="false" customHeight="true" outlineLevel="0" collapsed="false">
      <c r="A1931" s="7" t="s">
        <v>4536</v>
      </c>
      <c r="B1931" s="7" t="n">
        <v>1</v>
      </c>
      <c r="C1931" s="7" t="s">
        <v>659</v>
      </c>
      <c r="D1931" s="7" t="s">
        <v>660</v>
      </c>
      <c r="E1931" s="7" t="s">
        <v>689</v>
      </c>
      <c r="F1931" s="7" t="s">
        <v>690</v>
      </c>
      <c r="G1931" s="7" t="s">
        <v>4126</v>
      </c>
      <c r="H1931" s="7" t="s">
        <v>81</v>
      </c>
      <c r="I1931" s="7" t="s">
        <v>168</v>
      </c>
      <c r="J1931" s="7" t="s">
        <v>232</v>
      </c>
      <c r="K1931" s="7" t="s">
        <v>169</v>
      </c>
      <c r="L1931" s="7" t="s">
        <v>154</v>
      </c>
      <c r="M1931" s="7" t="s">
        <v>97</v>
      </c>
      <c r="N1931" s="7" t="s">
        <v>93</v>
      </c>
      <c r="O1931" s="7" t="s">
        <v>167</v>
      </c>
      <c r="P1931" s="7" t="s">
        <v>170</v>
      </c>
      <c r="Q1931" s="7" t="s">
        <v>1695</v>
      </c>
      <c r="R1931" s="7" t="s">
        <v>91</v>
      </c>
      <c r="S1931" s="7" t="s">
        <v>132</v>
      </c>
      <c r="T1931" s="7" t="s">
        <v>136</v>
      </c>
      <c r="U1931" s="7" t="s">
        <v>109</v>
      </c>
      <c r="V1931" s="7" t="s">
        <v>146</v>
      </c>
      <c r="W1931" s="7" t="s">
        <v>336</v>
      </c>
      <c r="X1931" s="7" t="s">
        <v>159</v>
      </c>
      <c r="Y1931" s="7" t="n">
        <v>1</v>
      </c>
      <c r="Z1931" s="7" t="n">
        <v>0</v>
      </c>
      <c r="AA1931" s="7" t="str">
        <f aca="false">IF(Y1931&gt;Z1931,"Win",IF(Y1931&lt;Z1931,"Loss","Draw"))</f>
        <v>Win</v>
      </c>
      <c r="AB1931" s="7" t="s">
        <v>99</v>
      </c>
      <c r="AC1931" s="7" t="s">
        <v>99</v>
      </c>
      <c r="AD1931" s="7" t="s">
        <v>418</v>
      </c>
      <c r="AE1931" s="7" t="s">
        <v>1696</v>
      </c>
      <c r="AF1931" s="7" t="str">
        <f aca="false">IF(AD1931&lt;AE1931,AD1931,AE1931)</f>
        <v>Baby Dragon, Cannon, Electro Spirit, Lightning, Mighty Miner, Royal Hogs, Skeletons, The Log</v>
      </c>
      <c r="AG1931" s="7" t="str">
        <f aca="false">IF(AD1931&lt;AE1931,AE1931,AD1931)</f>
        <v>Barbarian Barrel, Electro Dragon, Elixir Collector, Golem, Lumberjack, Ronin, Skeleton Dragons, Tornado</v>
      </c>
      <c r="AH1931" s="7" t="str">
        <f aca="false">IF(AD1931=AF1931,AA1931,IF(AA1931="Win","Loss",IF(AA1931="Loss","Win","Draw")))</f>
        <v>Win</v>
      </c>
      <c r="AI1931" s="7" t="s">
        <v>102</v>
      </c>
    </row>
    <row r="1932" customFormat="false" ht="15" hidden="false" customHeight="true" outlineLevel="0" collapsed="false">
      <c r="A1932" s="7" t="s">
        <v>4536</v>
      </c>
      <c r="B1932" s="7" t="n">
        <v>2</v>
      </c>
      <c r="C1932" s="7" t="s">
        <v>659</v>
      </c>
      <c r="D1932" s="7" t="s">
        <v>660</v>
      </c>
      <c r="E1932" s="7" t="s">
        <v>689</v>
      </c>
      <c r="F1932" s="7" t="s">
        <v>690</v>
      </c>
      <c r="G1932" s="7" t="s">
        <v>4127</v>
      </c>
      <c r="H1932" s="7" t="s">
        <v>81</v>
      </c>
      <c r="I1932" s="7" t="s">
        <v>225</v>
      </c>
      <c r="J1932" s="7" t="s">
        <v>141</v>
      </c>
      <c r="K1932" s="7" t="s">
        <v>140</v>
      </c>
      <c r="L1932" s="7" t="s">
        <v>87</v>
      </c>
      <c r="M1932" s="7" t="s">
        <v>113</v>
      </c>
      <c r="N1932" s="7" t="s">
        <v>111</v>
      </c>
      <c r="O1932" s="7" t="s">
        <v>226</v>
      </c>
      <c r="P1932" s="7" t="s">
        <v>120</v>
      </c>
      <c r="Q1932" s="7" t="s">
        <v>142</v>
      </c>
      <c r="R1932" s="7" t="s">
        <v>141</v>
      </c>
      <c r="S1932" s="7" t="s">
        <v>140</v>
      </c>
      <c r="T1932" s="7" t="s">
        <v>111</v>
      </c>
      <c r="U1932" s="7" t="s">
        <v>120</v>
      </c>
      <c r="V1932" s="7" t="s">
        <v>143</v>
      </c>
      <c r="W1932" s="7" t="s">
        <v>87</v>
      </c>
      <c r="X1932" s="7" t="s">
        <v>144</v>
      </c>
      <c r="Y1932" s="7" t="n">
        <v>0</v>
      </c>
      <c r="Z1932" s="7" t="n">
        <v>1</v>
      </c>
      <c r="AA1932" s="7" t="str">
        <f aca="false">IF(Y1932&gt;Z1932,"Win",IF(Y1932&lt;Z1932,"Loss","Draw"))</f>
        <v>Loss</v>
      </c>
      <c r="AB1932" s="7" t="s">
        <v>99</v>
      </c>
      <c r="AC1932" s="7" t="s">
        <v>99</v>
      </c>
      <c r="AD1932" s="7" t="s">
        <v>228</v>
      </c>
      <c r="AE1932" s="7" t="s">
        <v>150</v>
      </c>
      <c r="AF1932" s="7" t="str">
        <f aca="false">IF(AD1932&lt;AE1932,AD1932,AE1932)</f>
        <v>Bats, Berserker, Bomb Tower, Fire Spirit, Magic Archer, Miner, Royal Delivery, Wall Breakers</v>
      </c>
      <c r="AG1932" s="7" t="str">
        <f aca="false">IF(AD1932&lt;AE1932,AE1932,AD1932)</f>
        <v>Berserker, Fire Spirit, Goblin Barrel, Ice Spirit, Magic Archer, Royal Delivery, Tesla, Wall Breakers</v>
      </c>
      <c r="AH1932" s="7" t="str">
        <f aca="false">IF(AD1932=AF1932,AA1932,IF(AA1932="Win","Loss",IF(AA1932="Loss","Win","Draw")))</f>
        <v>Loss</v>
      </c>
      <c r="AI1932" s="7" t="s">
        <v>102</v>
      </c>
    </row>
    <row r="1933" customFormat="false" ht="15" hidden="false" customHeight="true" outlineLevel="0" collapsed="false">
      <c r="A1933" s="7" t="s">
        <v>4536</v>
      </c>
      <c r="B1933" s="7" t="n">
        <v>3</v>
      </c>
      <c r="C1933" s="7" t="s">
        <v>659</v>
      </c>
      <c r="D1933" s="7" t="s">
        <v>660</v>
      </c>
      <c r="E1933" s="7" t="s">
        <v>689</v>
      </c>
      <c r="F1933" s="7" t="s">
        <v>690</v>
      </c>
      <c r="G1933" s="7" t="s">
        <v>4128</v>
      </c>
      <c r="H1933" s="7" t="s">
        <v>81</v>
      </c>
      <c r="I1933" s="7" t="s">
        <v>90</v>
      </c>
      <c r="J1933" s="7" t="s">
        <v>115</v>
      </c>
      <c r="K1933" s="7" t="s">
        <v>92</v>
      </c>
      <c r="L1933" s="7" t="s">
        <v>95</v>
      </c>
      <c r="M1933" s="7" t="s">
        <v>91</v>
      </c>
      <c r="N1933" s="7" t="s">
        <v>96</v>
      </c>
      <c r="O1933" s="7" t="s">
        <v>94</v>
      </c>
      <c r="P1933" s="7" t="s">
        <v>174</v>
      </c>
      <c r="Q1933" s="7" t="s">
        <v>375</v>
      </c>
      <c r="R1933" s="7" t="s">
        <v>213</v>
      </c>
      <c r="S1933" s="7" t="s">
        <v>84</v>
      </c>
      <c r="T1933" s="7" t="s">
        <v>112</v>
      </c>
      <c r="U1933" s="7" t="s">
        <v>117</v>
      </c>
      <c r="V1933" s="7" t="s">
        <v>85</v>
      </c>
      <c r="W1933" s="7" t="s">
        <v>156</v>
      </c>
      <c r="X1933" s="7" t="s">
        <v>157</v>
      </c>
      <c r="Y1933" s="7" t="n">
        <v>1</v>
      </c>
      <c r="Z1933" s="7" t="n">
        <v>0</v>
      </c>
      <c r="AA1933" s="7" t="str">
        <f aca="false">IF(Y1933&gt;Z1933,"Win",IF(Y1933&lt;Z1933,"Loss","Draw"))</f>
        <v>Win</v>
      </c>
      <c r="AB1933" s="7" t="s">
        <v>99</v>
      </c>
      <c r="AC1933" s="7" t="s">
        <v>99</v>
      </c>
      <c r="AD1933" s="7" t="s">
        <v>2725</v>
      </c>
      <c r="AE1933" s="7" t="s">
        <v>4129</v>
      </c>
      <c r="AF1933" s="7" t="str">
        <f aca="false">IF(AD1933&lt;AE1933,AD1933,AE1933)</f>
        <v>Arrows, Bowler, Executioner, Giant, Giant Snowball, Graveyard, Mini P.E.K.K.A, Minions</v>
      </c>
      <c r="AG1933" s="7" t="str">
        <f aca="false">IF(AD1933&lt;AE1933,AE1933,AD1933)</f>
        <v>Barbarian Barrel, Fireball, Fisherman, Goblins, Heal Spirit, Hunter, Royal Ghost, Royal Giant</v>
      </c>
      <c r="AH1933" s="7" t="str">
        <f aca="false">IF(AD1933=AF1933,AA1933,IF(AA1933="Win","Loss",IF(AA1933="Loss","Win","Draw")))</f>
        <v>Loss</v>
      </c>
      <c r="AI1933" s="7" t="s">
        <v>102</v>
      </c>
    </row>
    <row r="1934" customFormat="false" ht="15" hidden="false" customHeight="true" outlineLevel="0" collapsed="false">
      <c r="A1934" s="7" t="s">
        <v>4537</v>
      </c>
      <c r="B1934" s="7" t="n">
        <v>1</v>
      </c>
      <c r="C1934" s="7" t="s">
        <v>659</v>
      </c>
      <c r="D1934" s="7" t="s">
        <v>660</v>
      </c>
      <c r="E1934" s="7" t="s">
        <v>689</v>
      </c>
      <c r="F1934" s="7" t="s">
        <v>690</v>
      </c>
      <c r="G1934" s="7" t="s">
        <v>4131</v>
      </c>
      <c r="H1934" s="7" t="s">
        <v>216</v>
      </c>
      <c r="I1934" s="7" t="s">
        <v>239</v>
      </c>
      <c r="J1934" s="7" t="s">
        <v>199</v>
      </c>
      <c r="K1934" s="7" t="s">
        <v>210</v>
      </c>
      <c r="L1934" s="7" t="s">
        <v>227</v>
      </c>
      <c r="M1934" s="7" t="s">
        <v>109</v>
      </c>
      <c r="N1934" s="7" t="s">
        <v>393</v>
      </c>
      <c r="O1934" s="7" t="s">
        <v>240</v>
      </c>
      <c r="P1934" s="7" t="s">
        <v>112</v>
      </c>
      <c r="Q1934" s="7" t="s">
        <v>107</v>
      </c>
      <c r="R1934" s="7" t="s">
        <v>108</v>
      </c>
      <c r="S1934" s="7" t="s">
        <v>84</v>
      </c>
      <c r="T1934" s="7" t="s">
        <v>109</v>
      </c>
      <c r="U1934" s="7" t="s">
        <v>111</v>
      </c>
      <c r="V1934" s="7" t="s">
        <v>97</v>
      </c>
      <c r="W1934" s="7" t="s">
        <v>88</v>
      </c>
      <c r="X1934" s="7" t="s">
        <v>113</v>
      </c>
      <c r="Y1934" s="7" t="n">
        <v>3</v>
      </c>
      <c r="Z1934" s="7" t="n">
        <v>0</v>
      </c>
      <c r="AA1934" s="7" t="str">
        <f aca="false">IF(Y1934&gt;Z1934,"Win",IF(Y1934&lt;Z1934,"Loss","Draw"))</f>
        <v>Win</v>
      </c>
      <c r="AB1934" s="7" t="s">
        <v>99</v>
      </c>
      <c r="AC1934" s="7" t="s">
        <v>99</v>
      </c>
      <c r="AD1934" s="7" t="s">
        <v>1079</v>
      </c>
      <c r="AE1934" s="7" t="s">
        <v>714</v>
      </c>
      <c r="AF1934" s="7" t="str">
        <f aca="false">IF(AD1934&lt;AE1934,AD1934,AE1934)</f>
        <v>Archer Queen, Bomb Tower, Fire Spirit, Giant Snowball, Goblin Drill, Poison, Ronin, Skeletons</v>
      </c>
      <c r="AG1934" s="7" t="str">
        <f aca="false">IF(AD1934&lt;AE1934,AE1934,AD1934)</f>
        <v>Arrows, Bandit, Battle Ram, Electro Wizard, Golden Knight, Mega Knight, Mother Witch, Ronin</v>
      </c>
      <c r="AH1934" s="7" t="str">
        <f aca="false">IF(AD1934=AF1934,AA1934,IF(AA1934="Win","Loss",IF(AA1934="Loss","Win","Draw")))</f>
        <v>Loss</v>
      </c>
      <c r="AI1934" s="7" t="s">
        <v>102</v>
      </c>
    </row>
    <row r="1935" customFormat="false" ht="15" hidden="false" customHeight="true" outlineLevel="0" collapsed="false">
      <c r="A1935" s="7" t="s">
        <v>4537</v>
      </c>
      <c r="B1935" s="7" t="n">
        <v>2</v>
      </c>
      <c r="C1935" s="7" t="s">
        <v>659</v>
      </c>
      <c r="D1935" s="7" t="s">
        <v>660</v>
      </c>
      <c r="E1935" s="7" t="s">
        <v>689</v>
      </c>
      <c r="F1935" s="7" t="s">
        <v>690</v>
      </c>
      <c r="G1935" s="7" t="s">
        <v>4132</v>
      </c>
      <c r="H1935" s="7" t="s">
        <v>81</v>
      </c>
      <c r="I1935" s="7" t="s">
        <v>168</v>
      </c>
      <c r="J1935" s="7" t="s">
        <v>83</v>
      </c>
      <c r="K1935" s="7" t="s">
        <v>82</v>
      </c>
      <c r="L1935" s="7" t="s">
        <v>87</v>
      </c>
      <c r="M1935" s="7" t="s">
        <v>154</v>
      </c>
      <c r="N1935" s="7" t="s">
        <v>93</v>
      </c>
      <c r="O1935" s="7" t="s">
        <v>91</v>
      </c>
      <c r="P1935" s="7" t="s">
        <v>144</v>
      </c>
      <c r="Q1935" s="7" t="s">
        <v>168</v>
      </c>
      <c r="R1935" s="7" t="s">
        <v>141</v>
      </c>
      <c r="S1935" s="7" t="s">
        <v>144</v>
      </c>
      <c r="T1935" s="7" t="s">
        <v>183</v>
      </c>
      <c r="U1935" s="7" t="s">
        <v>91</v>
      </c>
      <c r="V1935" s="7" t="s">
        <v>412</v>
      </c>
      <c r="W1935" s="7" t="s">
        <v>93</v>
      </c>
      <c r="X1935" s="7" t="s">
        <v>87</v>
      </c>
      <c r="Y1935" s="7" t="n">
        <v>1</v>
      </c>
      <c r="Z1935" s="7" t="n">
        <v>0</v>
      </c>
      <c r="AA1935" s="7" t="str">
        <f aca="false">IF(Y1935&gt;Z1935,"Win",IF(Y1935&lt;Z1935,"Loss","Draw"))</f>
        <v>Win</v>
      </c>
      <c r="AB1935" s="7" t="s">
        <v>99</v>
      </c>
      <c r="AC1935" s="7" t="s">
        <v>99</v>
      </c>
      <c r="AD1935" s="7" t="s">
        <v>1803</v>
      </c>
      <c r="AE1935" s="7" t="s">
        <v>4133</v>
      </c>
      <c r="AF1935" s="7" t="str">
        <f aca="false">IF(AD1935&lt;AE1935,AD1935,AE1935)</f>
        <v>Archers, Barbarian Barrel, Berserker, Dark Prince, Electro Spirit, Lightning, Royal Hogs, Tesla</v>
      </c>
      <c r="AG1935" s="7" t="str">
        <f aca="false">IF(AD1935&lt;AE1935,AE1935,AD1935)</f>
        <v>Barbarian Barrel, Berserker, Earthquake, Electro Spirit, Magic Archer, P.E.K.K.A, Royal Hogs, Tesla</v>
      </c>
      <c r="AH1935" s="7" t="str">
        <f aca="false">IF(AD1935=AF1935,AA1935,IF(AA1935="Win","Loss",IF(AA1935="Loss","Win","Draw")))</f>
        <v>Win</v>
      </c>
      <c r="AI1935" s="7" t="s">
        <v>102</v>
      </c>
    </row>
    <row r="1936" customFormat="false" ht="15" hidden="false" customHeight="true" outlineLevel="0" collapsed="false">
      <c r="A1936" s="7" t="s">
        <v>4537</v>
      </c>
      <c r="B1936" s="7" t="n">
        <v>3</v>
      </c>
      <c r="C1936" s="7" t="s">
        <v>659</v>
      </c>
      <c r="D1936" s="7" t="s">
        <v>660</v>
      </c>
      <c r="E1936" s="7" t="s">
        <v>689</v>
      </c>
      <c r="F1936" s="7" t="s">
        <v>690</v>
      </c>
      <c r="G1936" s="7" t="s">
        <v>4134</v>
      </c>
      <c r="H1936" s="7" t="s">
        <v>81</v>
      </c>
      <c r="I1936" s="7" t="s">
        <v>132</v>
      </c>
      <c r="J1936" s="7" t="s">
        <v>181</v>
      </c>
      <c r="K1936" s="7" t="s">
        <v>96</v>
      </c>
      <c r="L1936" s="7" t="s">
        <v>167</v>
      </c>
      <c r="M1936" s="7" t="s">
        <v>182</v>
      </c>
      <c r="N1936" s="7" t="s">
        <v>245</v>
      </c>
      <c r="O1936" s="7" t="s">
        <v>94</v>
      </c>
      <c r="P1936" s="7" t="s">
        <v>174</v>
      </c>
      <c r="Q1936" s="7" t="s">
        <v>132</v>
      </c>
      <c r="R1936" s="7" t="s">
        <v>131</v>
      </c>
      <c r="S1936" s="7" t="s">
        <v>135</v>
      </c>
      <c r="T1936" s="7" t="s">
        <v>112</v>
      </c>
      <c r="U1936" s="7" t="s">
        <v>133</v>
      </c>
      <c r="V1936" s="7" t="s">
        <v>136</v>
      </c>
      <c r="W1936" s="7" t="s">
        <v>130</v>
      </c>
      <c r="X1936" s="7" t="s">
        <v>134</v>
      </c>
      <c r="Y1936" s="7" t="n">
        <v>0</v>
      </c>
      <c r="Z1936" s="7" t="n">
        <v>1</v>
      </c>
      <c r="AA1936" s="7" t="str">
        <f aca="false">IF(Y1936&gt;Z1936,"Win",IF(Y1936&lt;Z1936,"Loss","Draw"))</f>
        <v>Loss</v>
      </c>
      <c r="AB1936" s="7" t="s">
        <v>99</v>
      </c>
      <c r="AC1936" s="7" t="s">
        <v>99</v>
      </c>
      <c r="AD1936" s="7" t="s">
        <v>4135</v>
      </c>
      <c r="AE1936" s="7" t="s">
        <v>138</v>
      </c>
      <c r="AF1936" s="7" t="str">
        <f aca="false">IF(AD1936&lt;AE1936,AD1936,AE1936)</f>
        <v>Arrows, Bomber, Elite Barbarians, Golem, Lumberjack, Mega Minion, Night Witch, Zap</v>
      </c>
      <c r="AG1936" s="7" t="str">
        <f aca="false">IF(AD1936&lt;AE1936,AE1936,AD1936)</f>
        <v>Fireball, Heal Spirit, Hog Rider, Hunter, Lumberjack, Monk, The Log, Three Musketeers</v>
      </c>
      <c r="AH1936" s="7" t="str">
        <f aca="false">IF(AD1936=AF1936,AA1936,IF(AA1936="Win","Loss",IF(AA1936="Loss","Win","Draw")))</f>
        <v>Win</v>
      </c>
      <c r="AI1936" s="7" t="s">
        <v>102</v>
      </c>
    </row>
    <row r="1937" customFormat="false" ht="15" hidden="false" customHeight="true" outlineLevel="0" collapsed="false">
      <c r="A1937" s="5" t="s">
        <v>4538</v>
      </c>
      <c r="B1937" s="5" t="n">
        <v>1</v>
      </c>
      <c r="C1937" s="5" t="s">
        <v>659</v>
      </c>
      <c r="D1937" s="5" t="s">
        <v>660</v>
      </c>
      <c r="E1937" s="5" t="s">
        <v>890</v>
      </c>
      <c r="F1937" s="5" t="s">
        <v>891</v>
      </c>
      <c r="G1937" s="5" t="s">
        <v>952</v>
      </c>
      <c r="H1937" s="5" t="s">
        <v>251</v>
      </c>
      <c r="I1937" s="5" t="s">
        <v>169</v>
      </c>
      <c r="J1937" s="5" t="s">
        <v>199</v>
      </c>
      <c r="K1937" s="5" t="s">
        <v>200</v>
      </c>
      <c r="L1937" s="5" t="s">
        <v>91</v>
      </c>
      <c r="M1937" s="5" t="s">
        <v>136</v>
      </c>
      <c r="N1937" s="5" t="s">
        <v>191</v>
      </c>
      <c r="O1937" s="5" t="s">
        <v>154</v>
      </c>
      <c r="P1937" s="5" t="s">
        <v>336</v>
      </c>
      <c r="Q1937" s="5" t="s">
        <v>82</v>
      </c>
      <c r="R1937" s="5" t="s">
        <v>213</v>
      </c>
      <c r="S1937" s="5" t="s">
        <v>84</v>
      </c>
      <c r="T1937" s="5" t="s">
        <v>85</v>
      </c>
      <c r="U1937" s="5" t="s">
        <v>156</v>
      </c>
      <c r="V1937" s="5" t="s">
        <v>109</v>
      </c>
      <c r="W1937" s="5" t="s">
        <v>112</v>
      </c>
      <c r="X1937" s="5" t="s">
        <v>117</v>
      </c>
      <c r="Y1937" s="5" t="n">
        <v>1</v>
      </c>
      <c r="Z1937" s="5" t="n">
        <v>3</v>
      </c>
      <c r="AA1937" s="5" t="str">
        <f aca="false">IF(Y1937&gt;Z1937,"Win",IF(Y1937&lt;Z1937,"Loss","Draw"))</f>
        <v>Loss</v>
      </c>
      <c r="AB1937" s="5" t="s">
        <v>98</v>
      </c>
      <c r="AC1937" s="5" t="s">
        <v>99</v>
      </c>
      <c r="AD1937" s="5" t="s">
        <v>778</v>
      </c>
      <c r="AE1937" s="5" t="s">
        <v>663</v>
      </c>
      <c r="AF1937" s="5" t="str">
        <f aca="false">IF(AD1937&lt;AE1937,AD1937,AE1937)</f>
        <v>Archers, Arrows, Bowler, Giant, Giant Snowball, Graveyard, Minions, Ronin</v>
      </c>
      <c r="AG1937" s="5" t="str">
        <f aca="false">IF(AD1937&lt;AE1937,AE1937,AD1937)</f>
        <v>Baby Dragon, Barbarian Barrel, Goblin Cage, Golden Knight, Golem, Ice Wizard, Lightning, Tornado</v>
      </c>
      <c r="AH1937" s="5" t="str">
        <f aca="false">IF(AD1937=AF1937,AA1937,IF(AA1937="Win","Loss",IF(AA1937="Loss","Win","Draw")))</f>
        <v>Win</v>
      </c>
      <c r="AI1937" s="5" t="s">
        <v>102</v>
      </c>
    </row>
    <row r="1938" customFormat="false" ht="15" hidden="false" customHeight="true" outlineLevel="0" collapsed="false">
      <c r="A1938" s="5" t="s">
        <v>4538</v>
      </c>
      <c r="B1938" s="5" t="n">
        <v>2</v>
      </c>
      <c r="C1938" s="5" t="s">
        <v>659</v>
      </c>
      <c r="D1938" s="5" t="s">
        <v>660</v>
      </c>
      <c r="E1938" s="5" t="s">
        <v>890</v>
      </c>
      <c r="F1938" s="5" t="s">
        <v>891</v>
      </c>
      <c r="G1938" s="5" t="s">
        <v>953</v>
      </c>
      <c r="H1938" s="5" t="s">
        <v>251</v>
      </c>
      <c r="I1938" s="5" t="s">
        <v>225</v>
      </c>
      <c r="J1938" s="5" t="s">
        <v>141</v>
      </c>
      <c r="K1938" s="5" t="s">
        <v>140</v>
      </c>
      <c r="L1938" s="5" t="s">
        <v>87</v>
      </c>
      <c r="M1938" s="5" t="s">
        <v>113</v>
      </c>
      <c r="N1938" s="5" t="s">
        <v>111</v>
      </c>
      <c r="O1938" s="5" t="s">
        <v>226</v>
      </c>
      <c r="P1938" s="5" t="s">
        <v>120</v>
      </c>
      <c r="Q1938" s="5" t="s">
        <v>169</v>
      </c>
      <c r="R1938" s="5" t="s">
        <v>199</v>
      </c>
      <c r="S1938" s="5" t="s">
        <v>200</v>
      </c>
      <c r="T1938" s="5" t="s">
        <v>154</v>
      </c>
      <c r="U1938" s="5" t="s">
        <v>136</v>
      </c>
      <c r="V1938" s="5" t="s">
        <v>336</v>
      </c>
      <c r="W1938" s="5" t="s">
        <v>393</v>
      </c>
      <c r="X1938" s="5" t="s">
        <v>91</v>
      </c>
      <c r="Y1938" s="5" t="n">
        <v>1</v>
      </c>
      <c r="Z1938" s="5" t="n">
        <v>0</v>
      </c>
      <c r="AA1938" s="5" t="str">
        <f aca="false">IF(Y1938&gt;Z1938,"Win",IF(Y1938&lt;Z1938,"Loss","Draw"))</f>
        <v>Win</v>
      </c>
      <c r="AB1938" s="5" t="s">
        <v>98</v>
      </c>
      <c r="AC1938" s="5" t="s">
        <v>99</v>
      </c>
      <c r="AD1938" s="5" t="s">
        <v>228</v>
      </c>
      <c r="AE1938" s="5" t="s">
        <v>728</v>
      </c>
      <c r="AF1938" s="5" t="str">
        <f aca="false">IF(AD1938&lt;AE1938,AD1938,AE1938)</f>
        <v>Baby Dragon, Barbarian Barrel, Electro Wizard, Goblin Cage, Golden Knight, Golem, Lightning, Tornado</v>
      </c>
      <c r="AG1938" s="5" t="str">
        <f aca="false">IF(AD1938&lt;AE1938,AE1938,AD1938)</f>
        <v>Bats, Berserker, Bomb Tower, Fire Spirit, Magic Archer, Miner, Royal Delivery, Wall Breakers</v>
      </c>
      <c r="AH1938" s="5" t="str">
        <f aca="false">IF(AD1938=AF1938,AA1938,IF(AA1938="Win","Loss",IF(AA1938="Loss","Win","Draw")))</f>
        <v>Loss</v>
      </c>
      <c r="AI1938" s="5" t="s">
        <v>102</v>
      </c>
    </row>
    <row r="1939" customFormat="false" ht="15" hidden="false" customHeight="true" outlineLevel="0" collapsed="false">
      <c r="A1939" s="5" t="s">
        <v>4538</v>
      </c>
      <c r="B1939" s="5" t="n">
        <v>3</v>
      </c>
      <c r="C1939" s="5" t="s">
        <v>659</v>
      </c>
      <c r="D1939" s="5" t="s">
        <v>660</v>
      </c>
      <c r="E1939" s="5" t="s">
        <v>890</v>
      </c>
      <c r="F1939" s="5" t="s">
        <v>891</v>
      </c>
      <c r="G1939" s="5" t="s">
        <v>954</v>
      </c>
      <c r="H1939" s="5" t="s">
        <v>81</v>
      </c>
      <c r="I1939" s="5" t="s">
        <v>92</v>
      </c>
      <c r="J1939" s="5" t="s">
        <v>181</v>
      </c>
      <c r="K1939" s="5" t="s">
        <v>90</v>
      </c>
      <c r="L1939" s="5" t="s">
        <v>94</v>
      </c>
      <c r="M1939" s="5" t="s">
        <v>95</v>
      </c>
      <c r="N1939" s="5" t="s">
        <v>93</v>
      </c>
      <c r="O1939" s="5" t="s">
        <v>96</v>
      </c>
      <c r="P1939" s="5" t="s">
        <v>167</v>
      </c>
      <c r="Q1939" s="5" t="s">
        <v>90</v>
      </c>
      <c r="R1939" s="5" t="s">
        <v>181</v>
      </c>
      <c r="S1939" s="5" t="s">
        <v>92</v>
      </c>
      <c r="T1939" s="5" t="s">
        <v>95</v>
      </c>
      <c r="U1939" s="5" t="s">
        <v>96</v>
      </c>
      <c r="V1939" s="5" t="s">
        <v>93</v>
      </c>
      <c r="W1939" s="5" t="s">
        <v>167</v>
      </c>
      <c r="X1939" s="5" t="s">
        <v>94</v>
      </c>
      <c r="Y1939" s="5" t="n">
        <v>1</v>
      </c>
      <c r="Z1939" s="5" t="n">
        <v>0</v>
      </c>
      <c r="AA1939" s="5" t="str">
        <f aca="false">IF(Y1939&gt;Z1939,"Win",IF(Y1939&lt;Z1939,"Loss","Draw"))</f>
        <v>Win</v>
      </c>
      <c r="AB1939" s="5" t="s">
        <v>98</v>
      </c>
      <c r="AC1939" s="5" t="s">
        <v>99</v>
      </c>
      <c r="AD1939" s="5" t="s">
        <v>955</v>
      </c>
      <c r="AE1939" s="5" t="s">
        <v>955</v>
      </c>
      <c r="AF1939" s="5" t="str">
        <f aca="false">IF(AD1939&lt;AE1939,AD1939,AE1939)</f>
        <v>Electro Spirit, Fireball, Fisherman, Hunter, Monk, Royal Ghost, Royal Giant, The Log</v>
      </c>
      <c r="AG1939" s="5" t="str">
        <f aca="false">IF(AD1939&lt;AE1939,AE1939,AD1939)</f>
        <v>Electro Spirit, Fireball, Fisherman, Hunter, Monk, Royal Ghost, Royal Giant, The Log</v>
      </c>
      <c r="AH1939" s="5" t="str">
        <f aca="false">IF(AD1939=AF1939,AA1939,IF(AA1939="Win","Loss",IF(AA1939="Loss","Win","Draw")))</f>
        <v>Win</v>
      </c>
      <c r="AI1939" s="5" t="s">
        <v>102</v>
      </c>
    </row>
    <row r="1940" customFormat="false" ht="15" hidden="false" customHeight="true" outlineLevel="0" collapsed="false">
      <c r="A1940" s="7" t="s">
        <v>4539</v>
      </c>
      <c r="B1940" s="7" t="n">
        <v>1</v>
      </c>
      <c r="C1940" s="7" t="s">
        <v>659</v>
      </c>
      <c r="D1940" s="7" t="s">
        <v>660</v>
      </c>
      <c r="E1940" s="7" t="s">
        <v>890</v>
      </c>
      <c r="F1940" s="7" t="s">
        <v>891</v>
      </c>
      <c r="G1940" s="7" t="s">
        <v>957</v>
      </c>
      <c r="H1940" s="7" t="s">
        <v>251</v>
      </c>
      <c r="I1940" s="7" t="s">
        <v>169</v>
      </c>
      <c r="J1940" s="7" t="s">
        <v>232</v>
      </c>
      <c r="K1940" s="7" t="s">
        <v>168</v>
      </c>
      <c r="L1940" s="7" t="s">
        <v>170</v>
      </c>
      <c r="M1940" s="7" t="s">
        <v>93</v>
      </c>
      <c r="N1940" s="7" t="s">
        <v>154</v>
      </c>
      <c r="O1940" s="7" t="s">
        <v>97</v>
      </c>
      <c r="P1940" s="7" t="s">
        <v>167</v>
      </c>
      <c r="Q1940" s="7" t="s">
        <v>225</v>
      </c>
      <c r="R1940" s="7" t="s">
        <v>141</v>
      </c>
      <c r="S1940" s="7" t="s">
        <v>140</v>
      </c>
      <c r="T1940" s="7" t="s">
        <v>87</v>
      </c>
      <c r="U1940" s="7" t="s">
        <v>111</v>
      </c>
      <c r="V1940" s="7" t="s">
        <v>113</v>
      </c>
      <c r="W1940" s="7" t="s">
        <v>226</v>
      </c>
      <c r="X1940" s="7" t="s">
        <v>120</v>
      </c>
      <c r="Y1940" s="7" t="n">
        <v>1</v>
      </c>
      <c r="Z1940" s="7" t="n">
        <v>0</v>
      </c>
      <c r="AA1940" s="7" t="str">
        <f aca="false">IF(Y1940&gt;Z1940,"Win",IF(Y1940&lt;Z1940,"Loss","Draw"))</f>
        <v>Win</v>
      </c>
      <c r="AB1940" s="7" t="s">
        <v>99</v>
      </c>
      <c r="AC1940" s="7" t="s">
        <v>99</v>
      </c>
      <c r="AD1940" s="7" t="s">
        <v>418</v>
      </c>
      <c r="AE1940" s="7" t="s">
        <v>228</v>
      </c>
      <c r="AF1940" s="7" t="str">
        <f aca="false">IF(AD1940&lt;AE1940,AD1940,AE1940)</f>
        <v>Baby Dragon, Cannon, Electro Spirit, Lightning, Mighty Miner, Royal Hogs, Skeletons, The Log</v>
      </c>
      <c r="AG1940" s="7" t="str">
        <f aca="false">IF(AD1940&lt;AE1940,AE1940,AD1940)</f>
        <v>Bats, Berserker, Bomb Tower, Fire Spirit, Magic Archer, Miner, Royal Delivery, Wall Breakers</v>
      </c>
      <c r="AH1940" s="7" t="str">
        <f aca="false">IF(AD1940=AF1940,AA1940,IF(AA1940="Win","Loss",IF(AA1940="Loss","Win","Draw")))</f>
        <v>Win</v>
      </c>
      <c r="AI1940" s="7" t="s">
        <v>102</v>
      </c>
    </row>
    <row r="1941" customFormat="false" ht="15" hidden="false" customHeight="true" outlineLevel="0" collapsed="false">
      <c r="A1941" s="7" t="s">
        <v>4539</v>
      </c>
      <c r="B1941" s="7" t="n">
        <v>2</v>
      </c>
      <c r="C1941" s="7" t="s">
        <v>659</v>
      </c>
      <c r="D1941" s="7" t="s">
        <v>660</v>
      </c>
      <c r="E1941" s="7" t="s">
        <v>890</v>
      </c>
      <c r="F1941" s="7" t="s">
        <v>891</v>
      </c>
      <c r="G1941" s="7" t="s">
        <v>958</v>
      </c>
      <c r="H1941" s="7" t="s">
        <v>251</v>
      </c>
      <c r="I1941" s="7" t="s">
        <v>287</v>
      </c>
      <c r="J1941" s="7" t="s">
        <v>149</v>
      </c>
      <c r="K1941" s="7" t="s">
        <v>135</v>
      </c>
      <c r="L1941" s="7" t="s">
        <v>87</v>
      </c>
      <c r="M1941" s="7" t="s">
        <v>94</v>
      </c>
      <c r="N1941" s="7" t="s">
        <v>148</v>
      </c>
      <c r="O1941" s="7" t="s">
        <v>146</v>
      </c>
      <c r="P1941" s="7" t="s">
        <v>147</v>
      </c>
      <c r="Q1941" s="7" t="s">
        <v>132</v>
      </c>
      <c r="R1941" s="7" t="s">
        <v>91</v>
      </c>
      <c r="S1941" s="7" t="s">
        <v>200</v>
      </c>
      <c r="T1941" s="7" t="s">
        <v>90</v>
      </c>
      <c r="U1941" s="7" t="s">
        <v>93</v>
      </c>
      <c r="V1941" s="7" t="s">
        <v>174</v>
      </c>
      <c r="W1941" s="7" t="s">
        <v>94</v>
      </c>
      <c r="X1941" s="7" t="s">
        <v>365</v>
      </c>
      <c r="Y1941" s="7" t="n">
        <v>0</v>
      </c>
      <c r="Z1941" s="7" t="n">
        <v>1</v>
      </c>
      <c r="AA1941" s="7" t="str">
        <f aca="false">IF(Y1941&gt;Z1941,"Win",IF(Y1941&lt;Z1941,"Loss","Draw"))</f>
        <v>Loss</v>
      </c>
      <c r="AB1941" s="7" t="s">
        <v>99</v>
      </c>
      <c r="AC1941" s="7" t="s">
        <v>99</v>
      </c>
      <c r="AD1941" s="7" t="s">
        <v>726</v>
      </c>
      <c r="AE1941" s="7" t="s">
        <v>488</v>
      </c>
      <c r="AF1941" s="7" t="str">
        <f aca="false">IF(AD1941&lt;AE1941,AD1941,AE1941)</f>
        <v>Barbarian Barrel, Electro Spirit, Fireball, Goblin Cage, Heal Spirit, Lumberjack, Phoenix, Royal Giant</v>
      </c>
      <c r="AG1941" s="7" t="str">
        <f aca="false">IF(AD1941&lt;AE1941,AE1941,AD1941)</f>
        <v>Berserker, Fireball, Lava Hound, Skeleton Dragons, Spirit Empress, Tombstone, Valkyrie, Zap</v>
      </c>
      <c r="AH1941" s="7" t="str">
        <f aca="false">IF(AD1941=AF1941,AA1941,IF(AA1941="Win","Loss",IF(AA1941="Loss","Win","Draw")))</f>
        <v>Win</v>
      </c>
      <c r="AI1941" s="7" t="s">
        <v>102</v>
      </c>
    </row>
    <row r="1942" customFormat="false" ht="15" hidden="false" customHeight="true" outlineLevel="0" collapsed="false">
      <c r="A1942" s="7" t="s">
        <v>4539</v>
      </c>
      <c r="B1942" s="7" t="n">
        <v>3</v>
      </c>
      <c r="C1942" s="7" t="s">
        <v>659</v>
      </c>
      <c r="D1942" s="7" t="s">
        <v>660</v>
      </c>
      <c r="E1942" s="7" t="s">
        <v>890</v>
      </c>
      <c r="F1942" s="7" t="s">
        <v>891</v>
      </c>
      <c r="G1942" s="7" t="s">
        <v>959</v>
      </c>
      <c r="H1942" s="7" t="s">
        <v>81</v>
      </c>
      <c r="I1942" s="7" t="s">
        <v>84</v>
      </c>
      <c r="J1942" s="7" t="s">
        <v>199</v>
      </c>
      <c r="K1942" s="7" t="s">
        <v>107</v>
      </c>
      <c r="L1942" s="7" t="s">
        <v>88</v>
      </c>
      <c r="M1942" s="7" t="s">
        <v>111</v>
      </c>
      <c r="N1942" s="7" t="s">
        <v>91</v>
      </c>
      <c r="O1942" s="7" t="s">
        <v>144</v>
      </c>
      <c r="P1942" s="7" t="s">
        <v>130</v>
      </c>
      <c r="Q1942" s="7" t="s">
        <v>210</v>
      </c>
      <c r="R1942" s="7" t="s">
        <v>199</v>
      </c>
      <c r="S1942" s="7" t="s">
        <v>239</v>
      </c>
      <c r="T1942" s="7" t="s">
        <v>146</v>
      </c>
      <c r="U1942" s="7" t="s">
        <v>227</v>
      </c>
      <c r="V1942" s="7" t="s">
        <v>112</v>
      </c>
      <c r="W1942" s="7" t="s">
        <v>109</v>
      </c>
      <c r="X1942" s="7" t="s">
        <v>92</v>
      </c>
      <c r="Y1942" s="7" t="n">
        <v>0</v>
      </c>
      <c r="Z1942" s="7" t="n">
        <v>1</v>
      </c>
      <c r="AA1942" s="7" t="str">
        <f aca="false">IF(Y1942&gt;Z1942,"Win",IF(Y1942&lt;Z1942,"Loss","Draw"))</f>
        <v>Loss</v>
      </c>
      <c r="AB1942" s="7" t="s">
        <v>99</v>
      </c>
      <c r="AC1942" s="7" t="s">
        <v>99</v>
      </c>
      <c r="AD1942" s="7" t="s">
        <v>961</v>
      </c>
      <c r="AE1942" s="7" t="s">
        <v>960</v>
      </c>
      <c r="AF1942" s="7" t="str">
        <f aca="false">IF(AD1942&lt;AE1942,AD1942,AE1942)</f>
        <v>Arrows, Battle Ram, Golden Knight, Mega Knight, Mother Witch, Ronin, Royal Ghost, Skeleton Dragons</v>
      </c>
      <c r="AG1942" s="7" t="str">
        <f aca="false">IF(AD1942&lt;AE1942,AE1942,AD1942)</f>
        <v>Barbarian Barrel, Bomber, Fire Spirit, Giant Snowball, Goblin Drill, Golden Knight, Poison, Tesla</v>
      </c>
      <c r="AH1942" s="7" t="str">
        <f aca="false">IF(AD1942=AF1942,AA1942,IF(AA1942="Win","Loss",IF(AA1942="Loss","Win","Draw")))</f>
        <v>Win</v>
      </c>
      <c r="AI1942" s="7" t="s">
        <v>102</v>
      </c>
    </row>
    <row r="1943" customFormat="false" ht="15" hidden="false" customHeight="true" outlineLevel="0" collapsed="false">
      <c r="A1943" s="7" t="s">
        <v>4540</v>
      </c>
      <c r="B1943" s="7" t="n">
        <v>1</v>
      </c>
      <c r="C1943" s="7" t="s">
        <v>659</v>
      </c>
      <c r="D1943" s="7" t="s">
        <v>660</v>
      </c>
      <c r="E1943" s="7" t="s">
        <v>890</v>
      </c>
      <c r="F1943" s="7" t="s">
        <v>891</v>
      </c>
      <c r="G1943" s="7" t="s">
        <v>963</v>
      </c>
      <c r="H1943" s="7" t="s">
        <v>81</v>
      </c>
      <c r="I1943" s="7" t="s">
        <v>169</v>
      </c>
      <c r="J1943" s="7" t="s">
        <v>199</v>
      </c>
      <c r="K1943" s="7" t="s">
        <v>200</v>
      </c>
      <c r="L1943" s="7" t="s">
        <v>91</v>
      </c>
      <c r="M1943" s="7" t="s">
        <v>136</v>
      </c>
      <c r="N1943" s="7" t="s">
        <v>191</v>
      </c>
      <c r="O1943" s="7" t="s">
        <v>154</v>
      </c>
      <c r="P1943" s="7" t="s">
        <v>336</v>
      </c>
      <c r="Q1943" s="7" t="s">
        <v>287</v>
      </c>
      <c r="R1943" s="7" t="s">
        <v>149</v>
      </c>
      <c r="S1943" s="7" t="s">
        <v>135</v>
      </c>
      <c r="T1943" s="7" t="s">
        <v>148</v>
      </c>
      <c r="U1943" s="7" t="s">
        <v>147</v>
      </c>
      <c r="V1943" s="7" t="s">
        <v>87</v>
      </c>
      <c r="W1943" s="7" t="s">
        <v>94</v>
      </c>
      <c r="X1943" s="7" t="s">
        <v>146</v>
      </c>
      <c r="Y1943" s="7" t="n">
        <v>0</v>
      </c>
      <c r="Z1943" s="7" t="n">
        <v>1</v>
      </c>
      <c r="AA1943" s="7" t="str">
        <f aca="false">IF(Y1943&gt;Z1943,"Win",IF(Y1943&lt;Z1943,"Loss","Draw"))</f>
        <v>Loss</v>
      </c>
      <c r="AB1943" s="7" t="s">
        <v>99</v>
      </c>
      <c r="AC1943" s="7" t="s">
        <v>99</v>
      </c>
      <c r="AD1943" s="7" t="s">
        <v>778</v>
      </c>
      <c r="AE1943" s="7" t="s">
        <v>726</v>
      </c>
      <c r="AF1943" s="7" t="str">
        <f aca="false">IF(AD1943&lt;AE1943,AD1943,AE1943)</f>
        <v>Baby Dragon, Barbarian Barrel, Goblin Cage, Golden Knight, Golem, Ice Wizard, Lightning, Tornado</v>
      </c>
      <c r="AG1943" s="7" t="str">
        <f aca="false">IF(AD1943&lt;AE1943,AE1943,AD1943)</f>
        <v>Berserker, Fireball, Lava Hound, Skeleton Dragons, Spirit Empress, Tombstone, Valkyrie, Zap</v>
      </c>
      <c r="AH1943" s="7" t="str">
        <f aca="false">IF(AD1943=AF1943,AA1943,IF(AA1943="Win","Loss",IF(AA1943="Loss","Win","Draw")))</f>
        <v>Loss</v>
      </c>
      <c r="AI1943" s="7" t="s">
        <v>102</v>
      </c>
    </row>
    <row r="1944" customFormat="false" ht="15" hidden="false" customHeight="true" outlineLevel="0" collapsed="false">
      <c r="A1944" s="7" t="s">
        <v>4540</v>
      </c>
      <c r="B1944" s="7" t="n">
        <v>2</v>
      </c>
      <c r="C1944" s="7" t="s">
        <v>659</v>
      </c>
      <c r="D1944" s="7" t="s">
        <v>660</v>
      </c>
      <c r="E1944" s="7" t="s">
        <v>890</v>
      </c>
      <c r="F1944" s="7" t="s">
        <v>891</v>
      </c>
      <c r="G1944" s="7" t="s">
        <v>964</v>
      </c>
      <c r="H1944" s="7" t="s">
        <v>251</v>
      </c>
      <c r="I1944" s="7" t="s">
        <v>170</v>
      </c>
      <c r="J1944" s="7" t="s">
        <v>108</v>
      </c>
      <c r="K1944" s="7" t="s">
        <v>168</v>
      </c>
      <c r="L1944" s="7" t="s">
        <v>183</v>
      </c>
      <c r="M1944" s="7" t="s">
        <v>111</v>
      </c>
      <c r="N1944" s="7" t="s">
        <v>120</v>
      </c>
      <c r="O1944" s="7" t="s">
        <v>97</v>
      </c>
      <c r="P1944" s="7" t="s">
        <v>167</v>
      </c>
      <c r="Q1944" s="7" t="s">
        <v>140</v>
      </c>
      <c r="R1944" s="7" t="s">
        <v>141</v>
      </c>
      <c r="S1944" s="7" t="s">
        <v>225</v>
      </c>
      <c r="T1944" s="7" t="s">
        <v>120</v>
      </c>
      <c r="U1944" s="7" t="s">
        <v>110</v>
      </c>
      <c r="V1944" s="7" t="s">
        <v>113</v>
      </c>
      <c r="W1944" s="7" t="s">
        <v>226</v>
      </c>
      <c r="X1944" s="7" t="s">
        <v>111</v>
      </c>
      <c r="Y1944" s="7" t="n">
        <v>1</v>
      </c>
      <c r="Z1944" s="7" t="n">
        <v>0</v>
      </c>
      <c r="AA1944" s="7" t="str">
        <f aca="false">IF(Y1944&gt;Z1944,"Win",IF(Y1944&lt;Z1944,"Loss","Draw"))</f>
        <v>Win</v>
      </c>
      <c r="AB1944" s="7" t="s">
        <v>99</v>
      </c>
      <c r="AC1944" s="7" t="s">
        <v>99</v>
      </c>
      <c r="AD1944" s="7" t="s">
        <v>742</v>
      </c>
      <c r="AE1944" s="7" t="s">
        <v>328</v>
      </c>
      <c r="AF1944" s="7" t="str">
        <f aca="false">IF(AD1944&lt;AE1944,AD1944,AE1944)</f>
        <v>Archer Queen, Cannon, Earthquake, Fire Spirit, Royal Delivery, Royal Hogs, Skeletons, The Log</v>
      </c>
      <c r="AG1944" s="7" t="str">
        <f aca="false">IF(AD1944&lt;AE1944,AE1944,AD1944)</f>
        <v>Bats, Bomb Tower, Fire Spirit, Guards, Magic Archer, Miner, Royal Delivery, Wall Breakers</v>
      </c>
      <c r="AH1944" s="7" t="str">
        <f aca="false">IF(AD1944=AF1944,AA1944,IF(AA1944="Win","Loss",IF(AA1944="Loss","Win","Draw")))</f>
        <v>Win</v>
      </c>
      <c r="AI1944" s="7" t="s">
        <v>102</v>
      </c>
    </row>
    <row r="1945" customFormat="false" ht="15" hidden="false" customHeight="true" outlineLevel="0" collapsed="false">
      <c r="A1945" s="7" t="s">
        <v>4540</v>
      </c>
      <c r="B1945" s="7" t="n">
        <v>3</v>
      </c>
      <c r="C1945" s="7" t="s">
        <v>659</v>
      </c>
      <c r="D1945" s="7" t="s">
        <v>660</v>
      </c>
      <c r="E1945" s="7" t="s">
        <v>890</v>
      </c>
      <c r="F1945" s="7" t="s">
        <v>891</v>
      </c>
      <c r="G1945" s="7" t="s">
        <v>965</v>
      </c>
      <c r="H1945" s="7" t="s">
        <v>81</v>
      </c>
      <c r="I1945" s="7" t="s">
        <v>82</v>
      </c>
      <c r="J1945" s="7" t="s">
        <v>83</v>
      </c>
      <c r="K1945" s="7" t="s">
        <v>84</v>
      </c>
      <c r="L1945" s="7" t="s">
        <v>86</v>
      </c>
      <c r="M1945" s="7" t="s">
        <v>89</v>
      </c>
      <c r="N1945" s="7" t="s">
        <v>85</v>
      </c>
      <c r="O1945" s="7" t="s">
        <v>143</v>
      </c>
      <c r="P1945" s="7" t="s">
        <v>88</v>
      </c>
      <c r="Q1945" s="7" t="s">
        <v>84</v>
      </c>
      <c r="R1945" s="7" t="s">
        <v>181</v>
      </c>
      <c r="S1945" s="7" t="s">
        <v>176</v>
      </c>
      <c r="T1945" s="7" t="s">
        <v>107</v>
      </c>
      <c r="U1945" s="7" t="s">
        <v>143</v>
      </c>
      <c r="V1945" s="7" t="s">
        <v>88</v>
      </c>
      <c r="W1945" s="7" t="s">
        <v>115</v>
      </c>
      <c r="X1945" s="7" t="s">
        <v>170</v>
      </c>
      <c r="Y1945" s="7" t="n">
        <v>0</v>
      </c>
      <c r="Z1945" s="7" t="n">
        <v>1</v>
      </c>
      <c r="AA1945" s="7" t="str">
        <f aca="false">IF(Y1945&gt;Z1945,"Win",IF(Y1945&lt;Z1945,"Loss","Draw"))</f>
        <v>Loss</v>
      </c>
      <c r="AB1945" s="7" t="s">
        <v>99</v>
      </c>
      <c r="AC1945" s="7" t="s">
        <v>99</v>
      </c>
      <c r="AD1945" s="7" t="s">
        <v>627</v>
      </c>
      <c r="AE1945" s="7" t="s">
        <v>966</v>
      </c>
      <c r="AF1945" s="7" t="str">
        <f aca="false">IF(AD1945&lt;AE1945,AD1945,AE1945)</f>
        <v>Archers, Dark Prince, Giant Snowball, Goblin Demolisher, Goblin Hut, Graveyard, Ice Spirit, Poison</v>
      </c>
      <c r="AG1945" s="7" t="str">
        <f aca="false">IF(AD1945&lt;AE1945,AE1945,AD1945)</f>
        <v>Cannon, Dart Goblin, Giant Snowball, Goblin Drill, Goblins, Ice Spirit, Monk, Poison</v>
      </c>
      <c r="AH1945" s="7" t="str">
        <f aca="false">IF(AD1945=AF1945,AA1945,IF(AA1945="Win","Loss",IF(AA1945="Loss","Win","Draw")))</f>
        <v>Loss</v>
      </c>
      <c r="AI1945" s="7" t="s">
        <v>102</v>
      </c>
    </row>
    <row r="1946" customFormat="false" ht="15" hidden="false" customHeight="true" outlineLevel="0" collapsed="false">
      <c r="A1946" s="7" t="s">
        <v>4541</v>
      </c>
      <c r="B1946" s="7" t="n">
        <v>1</v>
      </c>
      <c r="C1946" s="7" t="s">
        <v>659</v>
      </c>
      <c r="D1946" s="7" t="s">
        <v>660</v>
      </c>
      <c r="E1946" s="7" t="s">
        <v>890</v>
      </c>
      <c r="F1946" s="7" t="s">
        <v>891</v>
      </c>
      <c r="G1946" s="7" t="s">
        <v>968</v>
      </c>
      <c r="H1946" s="7" t="s">
        <v>251</v>
      </c>
      <c r="I1946" s="7" t="s">
        <v>200</v>
      </c>
      <c r="J1946" s="7" t="s">
        <v>91</v>
      </c>
      <c r="K1946" s="7" t="s">
        <v>132</v>
      </c>
      <c r="L1946" s="7" t="s">
        <v>93</v>
      </c>
      <c r="M1946" s="7" t="s">
        <v>94</v>
      </c>
      <c r="N1946" s="7" t="s">
        <v>174</v>
      </c>
      <c r="O1946" s="7" t="s">
        <v>365</v>
      </c>
      <c r="P1946" s="7" t="s">
        <v>90</v>
      </c>
      <c r="Q1946" s="7" t="s">
        <v>116</v>
      </c>
      <c r="R1946" s="7" t="s">
        <v>153</v>
      </c>
      <c r="S1946" s="7" t="s">
        <v>92</v>
      </c>
      <c r="T1946" s="7" t="s">
        <v>119</v>
      </c>
      <c r="U1946" s="7" t="s">
        <v>154</v>
      </c>
      <c r="V1946" s="7" t="s">
        <v>117</v>
      </c>
      <c r="W1946" s="7" t="s">
        <v>97</v>
      </c>
      <c r="X1946" s="7" t="s">
        <v>91</v>
      </c>
      <c r="Y1946" s="7" t="n">
        <v>1</v>
      </c>
      <c r="Z1946" s="7" t="n">
        <v>0</v>
      </c>
      <c r="AA1946" s="7" t="str">
        <f aca="false">IF(Y1946&gt;Z1946,"Win",IF(Y1946&lt;Z1946,"Loss","Draw"))</f>
        <v>Win</v>
      </c>
      <c r="AB1946" s="7" t="s">
        <v>99</v>
      </c>
      <c r="AC1946" s="7" t="s">
        <v>99</v>
      </c>
      <c r="AD1946" s="7" t="s">
        <v>488</v>
      </c>
      <c r="AE1946" s="7" t="s">
        <v>160</v>
      </c>
      <c r="AF1946" s="7" t="str">
        <f aca="false">IF(AD1946&lt;AE1946,AD1946,AE1946)</f>
        <v>Barbarian Barrel, Cannon Cart, Goblinstein, Lightning, Minions, Mortar, Royal Ghost, Skeletons</v>
      </c>
      <c r="AG1946" s="7" t="str">
        <f aca="false">IF(AD1946&lt;AE1946,AE1946,AD1946)</f>
        <v>Barbarian Barrel, Electro Spirit, Fireball, Goblin Cage, Heal Spirit, Lumberjack, Phoenix, Royal Giant</v>
      </c>
      <c r="AH1946" s="7" t="str">
        <f aca="false">IF(AD1946=AF1946,AA1946,IF(AA1946="Win","Loss",IF(AA1946="Loss","Win","Draw")))</f>
        <v>Loss</v>
      </c>
      <c r="AI1946" s="7" t="s">
        <v>102</v>
      </c>
    </row>
    <row r="1947" customFormat="false" ht="15" hidden="false" customHeight="true" outlineLevel="0" collapsed="false">
      <c r="A1947" s="7" t="s">
        <v>4541</v>
      </c>
      <c r="B1947" s="7" t="n">
        <v>2</v>
      </c>
      <c r="C1947" s="7" t="s">
        <v>659</v>
      </c>
      <c r="D1947" s="7" t="s">
        <v>660</v>
      </c>
      <c r="E1947" s="7" t="s">
        <v>890</v>
      </c>
      <c r="F1947" s="7" t="s">
        <v>891</v>
      </c>
      <c r="G1947" s="7" t="s">
        <v>969</v>
      </c>
      <c r="H1947" s="7" t="s">
        <v>81</v>
      </c>
      <c r="I1947" s="7" t="s">
        <v>142</v>
      </c>
      <c r="J1947" s="7" t="s">
        <v>141</v>
      </c>
      <c r="K1947" s="7" t="s">
        <v>140</v>
      </c>
      <c r="L1947" s="7" t="s">
        <v>87</v>
      </c>
      <c r="M1947" s="7" t="s">
        <v>111</v>
      </c>
      <c r="N1947" s="7" t="s">
        <v>143</v>
      </c>
      <c r="O1947" s="7" t="s">
        <v>120</v>
      </c>
      <c r="P1947" s="7" t="s">
        <v>144</v>
      </c>
      <c r="Q1947" s="7" t="s">
        <v>90</v>
      </c>
      <c r="R1947" s="7" t="s">
        <v>181</v>
      </c>
      <c r="S1947" s="7" t="s">
        <v>149</v>
      </c>
      <c r="T1947" s="7" t="s">
        <v>146</v>
      </c>
      <c r="U1947" s="7" t="s">
        <v>227</v>
      </c>
      <c r="V1947" s="7" t="s">
        <v>167</v>
      </c>
      <c r="W1947" s="7" t="s">
        <v>94</v>
      </c>
      <c r="X1947" s="7" t="s">
        <v>95</v>
      </c>
      <c r="Y1947" s="7" t="n">
        <v>1</v>
      </c>
      <c r="Z1947" s="7" t="n">
        <v>0</v>
      </c>
      <c r="AA1947" s="7" t="str">
        <f aca="false">IF(Y1947&gt;Z1947,"Win",IF(Y1947&lt;Z1947,"Loss","Draw"))</f>
        <v>Win</v>
      </c>
      <c r="AB1947" s="7" t="s">
        <v>99</v>
      </c>
      <c r="AC1947" s="7" t="s">
        <v>99</v>
      </c>
      <c r="AD1947" s="7" t="s">
        <v>150</v>
      </c>
      <c r="AE1947" s="7" t="s">
        <v>229</v>
      </c>
      <c r="AF1947" s="7" t="str">
        <f aca="false">IF(AD1947&lt;AE1947,AD1947,AE1947)</f>
        <v>Berserker, Fire Spirit, Goblin Barrel, Ice Spirit, Magic Archer, Royal Delivery, Tesla, Wall Breakers</v>
      </c>
      <c r="AG1947" s="7" t="str">
        <f aca="false">IF(AD1947&lt;AE1947,AE1947,AD1947)</f>
        <v>Fireball, Fisherman, Monk, Mother Witch, Royal Giant, Skeleton Dragons, The Log, Tombstone</v>
      </c>
      <c r="AH1947" s="7" t="str">
        <f aca="false">IF(AD1947=AF1947,AA1947,IF(AA1947="Win","Loss",IF(AA1947="Loss","Win","Draw")))</f>
        <v>Win</v>
      </c>
      <c r="AI1947" s="7" t="s">
        <v>102</v>
      </c>
    </row>
    <row r="1948" customFormat="false" ht="15" hidden="false" customHeight="true" outlineLevel="0" collapsed="false">
      <c r="A1948" s="7" t="s">
        <v>4541</v>
      </c>
      <c r="B1948" s="7" t="n">
        <v>3</v>
      </c>
      <c r="C1948" s="7" t="s">
        <v>659</v>
      </c>
      <c r="D1948" s="7" t="s">
        <v>660</v>
      </c>
      <c r="E1948" s="7" t="s">
        <v>890</v>
      </c>
      <c r="F1948" s="7" t="s">
        <v>891</v>
      </c>
      <c r="G1948" s="7" t="s">
        <v>4542</v>
      </c>
      <c r="H1948" s="7" t="s">
        <v>81</v>
      </c>
      <c r="I1948" s="7" t="s">
        <v>142</v>
      </c>
      <c r="J1948" s="7" t="s">
        <v>141</v>
      </c>
      <c r="K1948" s="7" t="s">
        <v>140</v>
      </c>
      <c r="L1948" s="7" t="s">
        <v>87</v>
      </c>
      <c r="M1948" s="7" t="s">
        <v>111</v>
      </c>
      <c r="N1948" s="7" t="s">
        <v>143</v>
      </c>
      <c r="O1948" s="7" t="s">
        <v>120</v>
      </c>
      <c r="P1948" s="7" t="s">
        <v>144</v>
      </c>
      <c r="Q1948" s="7" t="s">
        <v>140</v>
      </c>
      <c r="R1948" s="7" t="s">
        <v>141</v>
      </c>
      <c r="S1948" s="7" t="s">
        <v>142</v>
      </c>
      <c r="T1948" s="7" t="s">
        <v>111</v>
      </c>
      <c r="U1948" s="7" t="s">
        <v>143</v>
      </c>
      <c r="V1948" s="7" t="s">
        <v>87</v>
      </c>
      <c r="W1948" s="7" t="s">
        <v>120</v>
      </c>
      <c r="X1948" s="7" t="s">
        <v>144</v>
      </c>
      <c r="Y1948" s="7" t="n">
        <v>3</v>
      </c>
      <c r="Z1948" s="7" t="n">
        <v>0</v>
      </c>
      <c r="AA1948" s="7" t="str">
        <f aca="false">IF(Y1948&gt;Z1948,"Win",IF(Y1948&lt;Z1948,"Loss","Draw"))</f>
        <v>Win</v>
      </c>
      <c r="AB1948" s="7" t="s">
        <v>99</v>
      </c>
      <c r="AC1948" s="7" t="s">
        <v>98</v>
      </c>
      <c r="AD1948" s="7" t="s">
        <v>150</v>
      </c>
      <c r="AE1948" s="7" t="s">
        <v>150</v>
      </c>
      <c r="AF1948" s="7" t="str">
        <f aca="false">IF(AD1948&lt;AE1948,AD1948,AE1948)</f>
        <v>Berserker, Fire Spirit, Goblin Barrel, Ice Spirit, Magic Archer, Royal Delivery, Tesla, Wall Breakers</v>
      </c>
      <c r="AG1948" s="7" t="str">
        <f aca="false">IF(AD1948&lt;AE1948,AE1948,AD1948)</f>
        <v>Berserker, Fire Spirit, Goblin Barrel, Ice Spirit, Magic Archer, Royal Delivery, Tesla, Wall Breakers</v>
      </c>
      <c r="AH1948" s="7" t="str">
        <f aca="false">IF(AD1948=AF1948,AA1948,IF(AA1948="Win","Loss",IF(AA1948="Loss","Win","Draw")))</f>
        <v>Win</v>
      </c>
      <c r="AI1948" s="7" t="s">
        <v>102</v>
      </c>
    </row>
    <row r="1949" customFormat="false" ht="15" hidden="false" customHeight="true" outlineLevel="0" collapsed="false">
      <c r="A1949" s="7" t="s">
        <v>4543</v>
      </c>
      <c r="B1949" s="7" t="n">
        <v>1</v>
      </c>
      <c r="C1949" s="7" t="s">
        <v>659</v>
      </c>
      <c r="D1949" s="7" t="s">
        <v>660</v>
      </c>
      <c r="E1949" s="7" t="s">
        <v>890</v>
      </c>
      <c r="F1949" s="7" t="s">
        <v>891</v>
      </c>
      <c r="G1949" s="7" t="s">
        <v>971</v>
      </c>
      <c r="H1949" s="7" t="s">
        <v>251</v>
      </c>
      <c r="I1949" s="7" t="s">
        <v>82</v>
      </c>
      <c r="J1949" s="7" t="s">
        <v>213</v>
      </c>
      <c r="K1949" s="7" t="s">
        <v>84</v>
      </c>
      <c r="L1949" s="7" t="s">
        <v>112</v>
      </c>
      <c r="M1949" s="7" t="s">
        <v>156</v>
      </c>
      <c r="N1949" s="7" t="s">
        <v>85</v>
      </c>
      <c r="O1949" s="7" t="s">
        <v>117</v>
      </c>
      <c r="P1949" s="7" t="s">
        <v>109</v>
      </c>
      <c r="Q1949" s="7" t="s">
        <v>140</v>
      </c>
      <c r="R1949" s="7" t="s">
        <v>141</v>
      </c>
      <c r="S1949" s="7" t="s">
        <v>142</v>
      </c>
      <c r="T1949" s="7" t="s">
        <v>111</v>
      </c>
      <c r="U1949" s="7" t="s">
        <v>143</v>
      </c>
      <c r="V1949" s="7" t="s">
        <v>87</v>
      </c>
      <c r="W1949" s="7" t="s">
        <v>120</v>
      </c>
      <c r="X1949" s="7" t="s">
        <v>144</v>
      </c>
      <c r="Y1949" s="7" t="n">
        <v>0</v>
      </c>
      <c r="Z1949" s="7" t="n">
        <v>1</v>
      </c>
      <c r="AA1949" s="7" t="str">
        <f aca="false">IF(Y1949&gt;Z1949,"Win",IF(Y1949&lt;Z1949,"Loss","Draw"))</f>
        <v>Loss</v>
      </c>
      <c r="AB1949" s="7" t="s">
        <v>99</v>
      </c>
      <c r="AC1949" s="7" t="s">
        <v>99</v>
      </c>
      <c r="AD1949" s="7" t="s">
        <v>663</v>
      </c>
      <c r="AE1949" s="7" t="s">
        <v>150</v>
      </c>
      <c r="AF1949" s="7" t="str">
        <f aca="false">IF(AD1949&lt;AE1949,AD1949,AE1949)</f>
        <v>Archers, Arrows, Bowler, Giant, Giant Snowball, Graveyard, Minions, Ronin</v>
      </c>
      <c r="AG1949" s="7" t="str">
        <f aca="false">IF(AD1949&lt;AE1949,AE1949,AD1949)</f>
        <v>Berserker, Fire Spirit, Goblin Barrel, Ice Spirit, Magic Archer, Royal Delivery, Tesla, Wall Breakers</v>
      </c>
      <c r="AH1949" s="7" t="str">
        <f aca="false">IF(AD1949=AF1949,AA1949,IF(AA1949="Win","Loss",IF(AA1949="Loss","Win","Draw")))</f>
        <v>Loss</v>
      </c>
      <c r="AI1949" s="7" t="s">
        <v>102</v>
      </c>
    </row>
    <row r="1950" customFormat="false" ht="15" hidden="false" customHeight="true" outlineLevel="0" collapsed="false">
      <c r="A1950" s="5" t="s">
        <v>4544</v>
      </c>
      <c r="B1950" s="5" t="n">
        <v>1</v>
      </c>
      <c r="C1950" s="5" t="s">
        <v>659</v>
      </c>
      <c r="D1950" s="5" t="s">
        <v>660</v>
      </c>
      <c r="E1950" s="5" t="s">
        <v>723</v>
      </c>
      <c r="F1950" s="5" t="s">
        <v>724</v>
      </c>
      <c r="G1950" s="5" t="s">
        <v>3822</v>
      </c>
      <c r="H1950" s="5" t="s">
        <v>81</v>
      </c>
      <c r="I1950" s="5" t="s">
        <v>140</v>
      </c>
      <c r="J1950" s="5" t="s">
        <v>141</v>
      </c>
      <c r="K1950" s="5" t="s">
        <v>225</v>
      </c>
      <c r="L1950" s="5" t="s">
        <v>97</v>
      </c>
      <c r="M1950" s="5" t="s">
        <v>111</v>
      </c>
      <c r="N1950" s="5" t="s">
        <v>167</v>
      </c>
      <c r="O1950" s="5" t="s">
        <v>226</v>
      </c>
      <c r="P1950" s="5" t="s">
        <v>113</v>
      </c>
      <c r="Q1950" s="5" t="s">
        <v>82</v>
      </c>
      <c r="R1950" s="5" t="s">
        <v>213</v>
      </c>
      <c r="S1950" s="5" t="s">
        <v>84</v>
      </c>
      <c r="T1950" s="5" t="s">
        <v>156</v>
      </c>
      <c r="U1950" s="5" t="s">
        <v>117</v>
      </c>
      <c r="V1950" s="5" t="s">
        <v>109</v>
      </c>
      <c r="W1950" s="5" t="s">
        <v>112</v>
      </c>
      <c r="X1950" s="5" t="s">
        <v>85</v>
      </c>
      <c r="Y1950" s="5" t="n">
        <v>1</v>
      </c>
      <c r="Z1950" s="5" t="n">
        <v>0</v>
      </c>
      <c r="AA1950" s="5" t="str">
        <f aca="false">IF(Y1950&gt;Z1950,"Win",IF(Y1950&lt;Z1950,"Loss","Draw"))</f>
        <v>Win</v>
      </c>
      <c r="AB1950" s="5" t="s">
        <v>98</v>
      </c>
      <c r="AC1950" s="5" t="s">
        <v>99</v>
      </c>
      <c r="AD1950" s="5" t="s">
        <v>639</v>
      </c>
      <c r="AE1950" s="5" t="s">
        <v>663</v>
      </c>
      <c r="AF1950" s="5" t="str">
        <f aca="false">IF(AD1950&lt;AE1950,AD1950,AE1950)</f>
        <v>Archers, Arrows, Bowler, Giant, Giant Snowball, Graveyard, Minions, Ronin</v>
      </c>
      <c r="AG1950" s="5" t="str">
        <f aca="false">IF(AD1950&lt;AE1950,AE1950,AD1950)</f>
        <v>Bats, Bomb Tower, Fire Spirit, Magic Archer, Miner, Skeletons, The Log, Wall Breakers</v>
      </c>
      <c r="AH1950" s="5" t="str">
        <f aca="false">IF(AD1950=AF1950,AA1950,IF(AA1950="Win","Loss",IF(AA1950="Loss","Win","Draw")))</f>
        <v>Loss</v>
      </c>
      <c r="AI1950" s="5" t="s">
        <v>102</v>
      </c>
    </row>
    <row r="1951" customFormat="false" ht="15" hidden="false" customHeight="true" outlineLevel="0" collapsed="false">
      <c r="A1951" s="5" t="s">
        <v>4544</v>
      </c>
      <c r="B1951" s="5" t="n">
        <v>2</v>
      </c>
      <c r="C1951" s="5" t="s">
        <v>659</v>
      </c>
      <c r="D1951" s="5" t="s">
        <v>660</v>
      </c>
      <c r="E1951" s="5" t="s">
        <v>723</v>
      </c>
      <c r="F1951" s="5" t="s">
        <v>724</v>
      </c>
      <c r="G1951" s="5" t="s">
        <v>3823</v>
      </c>
      <c r="H1951" s="5" t="s">
        <v>81</v>
      </c>
      <c r="I1951" s="5" t="s">
        <v>169</v>
      </c>
      <c r="J1951" s="5" t="s">
        <v>199</v>
      </c>
      <c r="K1951" s="5" t="s">
        <v>200</v>
      </c>
      <c r="L1951" s="5" t="s">
        <v>91</v>
      </c>
      <c r="M1951" s="5" t="s">
        <v>136</v>
      </c>
      <c r="N1951" s="5" t="s">
        <v>191</v>
      </c>
      <c r="O1951" s="5" t="s">
        <v>154</v>
      </c>
      <c r="P1951" s="5" t="s">
        <v>336</v>
      </c>
      <c r="Q1951" s="5" t="s">
        <v>209</v>
      </c>
      <c r="R1951" s="5" t="s">
        <v>145</v>
      </c>
      <c r="S1951" s="5" t="s">
        <v>135</v>
      </c>
      <c r="T1951" s="5" t="s">
        <v>91</v>
      </c>
      <c r="U1951" s="5" t="s">
        <v>244</v>
      </c>
      <c r="V1951" s="5" t="s">
        <v>113</v>
      </c>
      <c r="W1951" s="5" t="s">
        <v>110</v>
      </c>
      <c r="X1951" s="5" t="s">
        <v>226</v>
      </c>
      <c r="Y1951" s="5" t="n">
        <v>1</v>
      </c>
      <c r="Z1951" s="5" t="n">
        <v>0</v>
      </c>
      <c r="AA1951" s="5" t="str">
        <f aca="false">IF(Y1951&gt;Z1951,"Win",IF(Y1951&lt;Z1951,"Loss","Draw"))</f>
        <v>Win</v>
      </c>
      <c r="AB1951" s="5" t="s">
        <v>98</v>
      </c>
      <c r="AC1951" s="5" t="s">
        <v>99</v>
      </c>
      <c r="AD1951" s="5" t="s">
        <v>778</v>
      </c>
      <c r="AE1951" s="5" t="s">
        <v>3824</v>
      </c>
      <c r="AF1951" s="5" t="str">
        <f aca="false">IF(AD1951&lt;AE1951,AD1951,AE1951)</f>
        <v>Baby Dragon, Barbarian Barrel, Goblin Cage, Golden Knight, Golem, Ice Wizard, Lightning, Tornado</v>
      </c>
      <c r="AG1951" s="5" t="str">
        <f aca="false">IF(AD1951&lt;AE1951,AE1951,AD1951)</f>
        <v>Balloon, Barbarian Barrel, Bomb Tower, Guards, Ice Golem, Miner, Musketeer, Zap</v>
      </c>
      <c r="AH1951" s="5" t="str">
        <f aca="false">IF(AD1951=AF1951,AA1951,IF(AA1951="Win","Loss",IF(AA1951="Loss","Win","Draw")))</f>
        <v>Win</v>
      </c>
      <c r="AI1951" s="5" t="s">
        <v>102</v>
      </c>
    </row>
    <row r="1952" customFormat="false" ht="15" hidden="false" customHeight="true" outlineLevel="0" collapsed="false">
      <c r="A1952" s="5" t="s">
        <v>4544</v>
      </c>
      <c r="B1952" s="5" t="n">
        <v>3</v>
      </c>
      <c r="C1952" s="5" t="s">
        <v>659</v>
      </c>
      <c r="D1952" s="5" t="s">
        <v>660</v>
      </c>
      <c r="E1952" s="5" t="s">
        <v>723</v>
      </c>
      <c r="F1952" s="5" t="s">
        <v>724</v>
      </c>
      <c r="G1952" s="5" t="s">
        <v>3825</v>
      </c>
      <c r="H1952" s="5" t="s">
        <v>81</v>
      </c>
      <c r="I1952" s="5" t="s">
        <v>170</v>
      </c>
      <c r="J1952" s="5" t="s">
        <v>128</v>
      </c>
      <c r="K1952" s="5" t="s">
        <v>84</v>
      </c>
      <c r="L1952" s="5" t="s">
        <v>87</v>
      </c>
      <c r="M1952" s="5" t="s">
        <v>130</v>
      </c>
      <c r="N1952" s="5" t="s">
        <v>93</v>
      </c>
      <c r="O1952" s="5" t="s">
        <v>107</v>
      </c>
      <c r="P1952" s="5" t="s">
        <v>88</v>
      </c>
      <c r="Q1952" s="5" t="s">
        <v>168</v>
      </c>
      <c r="R1952" s="5" t="s">
        <v>83</v>
      </c>
      <c r="S1952" s="5" t="s">
        <v>169</v>
      </c>
      <c r="T1952" s="5" t="s">
        <v>170</v>
      </c>
      <c r="U1952" s="5" t="s">
        <v>167</v>
      </c>
      <c r="V1952" s="5" t="s">
        <v>97</v>
      </c>
      <c r="W1952" s="5" t="s">
        <v>93</v>
      </c>
      <c r="X1952" s="5" t="s">
        <v>154</v>
      </c>
      <c r="Y1952" s="5" t="n">
        <v>0</v>
      </c>
      <c r="Z1952" s="5" t="n">
        <v>1</v>
      </c>
      <c r="AA1952" s="5" t="str">
        <f aca="false">IF(Y1952&gt;Z1952,"Win",IF(Y1952&lt;Z1952,"Loss","Draw"))</f>
        <v>Loss</v>
      </c>
      <c r="AB1952" s="5" t="s">
        <v>98</v>
      </c>
      <c r="AC1952" s="5" t="s">
        <v>99</v>
      </c>
      <c r="AD1952" s="5" t="s">
        <v>3826</v>
      </c>
      <c r="AE1952" s="5" t="s">
        <v>172</v>
      </c>
      <c r="AF1952" s="5" t="str">
        <f aca="false">IF(AD1952&lt;AE1952,AD1952,AE1952)</f>
        <v>Baby Dragon, Cannon, Dark Prince, Electro Spirit, Lightning, Royal Hogs, Skeletons, The Log</v>
      </c>
      <c r="AG1952" s="5" t="str">
        <f aca="false">IF(AD1952&lt;AE1952,AE1952,AD1952)</f>
        <v>Berserker, Bomber, Cannon, Electro Spirit, Giant Snowball, Goblin Drill, Knight, Poison</v>
      </c>
      <c r="AH1952" s="5" t="str">
        <f aca="false">IF(AD1952=AF1952,AA1952,IF(AA1952="Win","Loss",IF(AA1952="Loss","Win","Draw")))</f>
        <v>Win</v>
      </c>
      <c r="AI1952" s="5" t="s">
        <v>102</v>
      </c>
    </row>
    <row r="1953" customFormat="false" ht="15" hidden="false" customHeight="true" outlineLevel="0" collapsed="false">
      <c r="A1953" s="7" t="s">
        <v>4545</v>
      </c>
      <c r="B1953" s="7" t="n">
        <v>1</v>
      </c>
      <c r="C1953" s="7" t="s">
        <v>659</v>
      </c>
      <c r="D1953" s="7" t="s">
        <v>660</v>
      </c>
      <c r="E1953" s="7" t="s">
        <v>723</v>
      </c>
      <c r="F1953" s="7" t="s">
        <v>724</v>
      </c>
      <c r="G1953" s="7" t="s">
        <v>3828</v>
      </c>
      <c r="H1953" s="7" t="s">
        <v>81</v>
      </c>
      <c r="I1953" s="7" t="s">
        <v>200</v>
      </c>
      <c r="J1953" s="7" t="s">
        <v>91</v>
      </c>
      <c r="K1953" s="7" t="s">
        <v>132</v>
      </c>
      <c r="L1953" s="7" t="s">
        <v>93</v>
      </c>
      <c r="M1953" s="7" t="s">
        <v>94</v>
      </c>
      <c r="N1953" s="7" t="s">
        <v>174</v>
      </c>
      <c r="O1953" s="7" t="s">
        <v>365</v>
      </c>
      <c r="P1953" s="7" t="s">
        <v>90</v>
      </c>
      <c r="Q1953" s="7" t="s">
        <v>200</v>
      </c>
      <c r="R1953" s="7" t="s">
        <v>91</v>
      </c>
      <c r="S1953" s="7" t="s">
        <v>132</v>
      </c>
      <c r="T1953" s="7" t="s">
        <v>365</v>
      </c>
      <c r="U1953" s="7" t="s">
        <v>90</v>
      </c>
      <c r="V1953" s="7" t="s">
        <v>174</v>
      </c>
      <c r="W1953" s="7" t="s">
        <v>93</v>
      </c>
      <c r="X1953" s="7" t="s">
        <v>94</v>
      </c>
      <c r="Y1953" s="7" t="n">
        <v>1</v>
      </c>
      <c r="Z1953" s="7" t="n">
        <v>0</v>
      </c>
      <c r="AA1953" s="7" t="str">
        <f aca="false">IF(Y1953&gt;Z1953,"Win",IF(Y1953&lt;Z1953,"Loss","Draw"))</f>
        <v>Win</v>
      </c>
      <c r="AB1953" s="7" t="s">
        <v>99</v>
      </c>
      <c r="AC1953" s="7" t="s">
        <v>99</v>
      </c>
      <c r="AD1953" s="7" t="s">
        <v>488</v>
      </c>
      <c r="AE1953" s="7" t="s">
        <v>488</v>
      </c>
      <c r="AF1953" s="7" t="str">
        <f aca="false">IF(AD1953&lt;AE1953,AD1953,AE1953)</f>
        <v>Barbarian Barrel, Electro Spirit, Fireball, Goblin Cage, Heal Spirit, Lumberjack, Phoenix, Royal Giant</v>
      </c>
      <c r="AG1953" s="7" t="str">
        <f aca="false">IF(AD1953&lt;AE1953,AE1953,AD1953)</f>
        <v>Barbarian Barrel, Electro Spirit, Fireball, Goblin Cage, Heal Spirit, Lumberjack, Phoenix, Royal Giant</v>
      </c>
      <c r="AH1953" s="7" t="str">
        <f aca="false">IF(AD1953=AF1953,AA1953,IF(AA1953="Win","Loss",IF(AA1953="Loss","Win","Draw")))</f>
        <v>Win</v>
      </c>
      <c r="AI1953" s="7" t="s">
        <v>102</v>
      </c>
    </row>
    <row r="1954" customFormat="false" ht="15" hidden="false" customHeight="true" outlineLevel="0" collapsed="false">
      <c r="A1954" s="7" t="s">
        <v>4545</v>
      </c>
      <c r="B1954" s="7" t="n">
        <v>2</v>
      </c>
      <c r="C1954" s="7" t="s">
        <v>659</v>
      </c>
      <c r="D1954" s="7" t="s">
        <v>660</v>
      </c>
      <c r="E1954" s="7" t="s">
        <v>723</v>
      </c>
      <c r="F1954" s="7" t="s">
        <v>724</v>
      </c>
      <c r="G1954" s="7" t="s">
        <v>3829</v>
      </c>
      <c r="H1954" s="7" t="s">
        <v>81</v>
      </c>
      <c r="I1954" s="7" t="s">
        <v>84</v>
      </c>
      <c r="J1954" s="7" t="s">
        <v>128</v>
      </c>
      <c r="K1954" s="7" t="s">
        <v>107</v>
      </c>
      <c r="L1954" s="7" t="s">
        <v>130</v>
      </c>
      <c r="M1954" s="7" t="s">
        <v>170</v>
      </c>
      <c r="N1954" s="7" t="s">
        <v>111</v>
      </c>
      <c r="O1954" s="7" t="s">
        <v>88</v>
      </c>
      <c r="P1954" s="7" t="s">
        <v>97</v>
      </c>
      <c r="Q1954" s="7" t="s">
        <v>140</v>
      </c>
      <c r="R1954" s="7" t="s">
        <v>141</v>
      </c>
      <c r="S1954" s="7" t="s">
        <v>142</v>
      </c>
      <c r="T1954" s="7" t="s">
        <v>87</v>
      </c>
      <c r="U1954" s="7" t="s">
        <v>111</v>
      </c>
      <c r="V1954" s="7" t="s">
        <v>143</v>
      </c>
      <c r="W1954" s="7" t="s">
        <v>120</v>
      </c>
      <c r="X1954" s="7" t="s">
        <v>113</v>
      </c>
      <c r="Y1954" s="7" t="n">
        <v>0</v>
      </c>
      <c r="Z1954" s="7" t="n">
        <v>1</v>
      </c>
      <c r="AA1954" s="7" t="str">
        <f aca="false">IF(Y1954&gt;Z1954,"Win",IF(Y1954&lt;Z1954,"Loss","Draw"))</f>
        <v>Loss</v>
      </c>
      <c r="AB1954" s="7" t="s">
        <v>99</v>
      </c>
      <c r="AC1954" s="7" t="s">
        <v>99</v>
      </c>
      <c r="AD1954" s="7" t="s">
        <v>980</v>
      </c>
      <c r="AE1954" s="7" t="s">
        <v>351</v>
      </c>
      <c r="AF1954" s="7" t="str">
        <f aca="false">IF(AD1954&lt;AE1954,AD1954,AE1954)</f>
        <v>Berserker, Bomb Tower, Fire Spirit, Goblin Barrel, Ice Spirit, Magic Archer, Royal Delivery, Wall Breakers</v>
      </c>
      <c r="AG1954" s="7" t="str">
        <f aca="false">IF(AD1954&lt;AE1954,AE1954,AD1954)</f>
        <v>Bomber, Cannon, Fire Spirit, Giant Snowball, Goblin Drill, Knight, Poison, Skeletons</v>
      </c>
      <c r="AH1954" s="7" t="str">
        <f aca="false">IF(AD1954=AF1954,AA1954,IF(AA1954="Win","Loss",IF(AA1954="Loss","Win","Draw")))</f>
        <v>Win</v>
      </c>
      <c r="AI1954" s="7" t="s">
        <v>102</v>
      </c>
    </row>
    <row r="1955" customFormat="false" ht="15" hidden="false" customHeight="true" outlineLevel="0" collapsed="false">
      <c r="A1955" s="7" t="s">
        <v>4545</v>
      </c>
      <c r="B1955" s="7" t="n">
        <v>3</v>
      </c>
      <c r="C1955" s="7" t="s">
        <v>659</v>
      </c>
      <c r="D1955" s="7" t="s">
        <v>660</v>
      </c>
      <c r="E1955" s="7" t="s">
        <v>723</v>
      </c>
      <c r="F1955" s="7" t="s">
        <v>724</v>
      </c>
      <c r="G1955" s="7" t="s">
        <v>3830</v>
      </c>
      <c r="H1955" s="7" t="s">
        <v>81</v>
      </c>
      <c r="I1955" s="7" t="s">
        <v>168</v>
      </c>
      <c r="J1955" s="7" t="s">
        <v>175</v>
      </c>
      <c r="K1955" s="7" t="s">
        <v>144</v>
      </c>
      <c r="L1955" s="7" t="s">
        <v>167</v>
      </c>
      <c r="M1955" s="7" t="s">
        <v>146</v>
      </c>
      <c r="N1955" s="7" t="s">
        <v>154</v>
      </c>
      <c r="O1955" s="7" t="s">
        <v>87</v>
      </c>
      <c r="P1955" s="7" t="s">
        <v>143</v>
      </c>
      <c r="Q1955" s="7" t="s">
        <v>210</v>
      </c>
      <c r="R1955" s="7" t="s">
        <v>199</v>
      </c>
      <c r="S1955" s="7" t="s">
        <v>239</v>
      </c>
      <c r="T1955" s="7" t="s">
        <v>112</v>
      </c>
      <c r="U1955" s="7" t="s">
        <v>240</v>
      </c>
      <c r="V1955" s="7" t="s">
        <v>202</v>
      </c>
      <c r="W1955" s="7" t="s">
        <v>227</v>
      </c>
      <c r="X1955" s="7" t="s">
        <v>92</v>
      </c>
      <c r="Y1955" s="7" t="n">
        <v>0</v>
      </c>
      <c r="Z1955" s="7" t="n">
        <v>1</v>
      </c>
      <c r="AA1955" s="7" t="str">
        <f aca="false">IF(Y1955&gt;Z1955,"Win",IF(Y1955&lt;Z1955,"Loss","Draw"))</f>
        <v>Loss</v>
      </c>
      <c r="AB1955" s="7" t="s">
        <v>99</v>
      </c>
      <c r="AC1955" s="7" t="s">
        <v>99</v>
      </c>
      <c r="AD1955" s="7" t="s">
        <v>3831</v>
      </c>
      <c r="AE1955" s="7" t="s">
        <v>2119</v>
      </c>
      <c r="AF1955" s="7" t="str">
        <f aca="false">IF(AD1955&lt;AE1955,AD1955,AE1955)</f>
        <v>Arrows, Bandit, Battle Ram, Golden Knight, Mega Knight, Mother Witch, Royal Ghost, Zappies</v>
      </c>
      <c r="AG1955" s="7" t="str">
        <f aca="false">IF(AD1955&lt;AE1955,AE1955,AD1955)</f>
        <v>Berserker, Boss Bandit, Ice Spirit, Lightning, Royal Hogs, Skeleton Dragons, Tesla, The Log</v>
      </c>
      <c r="AH1955" s="7" t="str">
        <f aca="false">IF(AD1955=AF1955,AA1955,IF(AA1955="Win","Loss",IF(AA1955="Loss","Win","Draw")))</f>
        <v>Win</v>
      </c>
      <c r="AI1955" s="7" t="s">
        <v>102</v>
      </c>
    </row>
    <row r="1956" customFormat="false" ht="15" hidden="false" customHeight="true" outlineLevel="0" collapsed="false">
      <c r="A1956" s="7" t="s">
        <v>4546</v>
      </c>
      <c r="B1956" s="7" t="n">
        <v>1</v>
      </c>
      <c r="C1956" s="7" t="s">
        <v>659</v>
      </c>
      <c r="D1956" s="7" t="s">
        <v>660</v>
      </c>
      <c r="E1956" s="7" t="s">
        <v>723</v>
      </c>
      <c r="F1956" s="7" t="s">
        <v>724</v>
      </c>
      <c r="G1956" s="7" t="s">
        <v>3833</v>
      </c>
      <c r="H1956" s="7" t="s">
        <v>81</v>
      </c>
      <c r="I1956" s="7" t="s">
        <v>142</v>
      </c>
      <c r="J1956" s="7" t="s">
        <v>141</v>
      </c>
      <c r="K1956" s="7" t="s">
        <v>140</v>
      </c>
      <c r="L1956" s="7" t="s">
        <v>87</v>
      </c>
      <c r="M1956" s="7" t="s">
        <v>111</v>
      </c>
      <c r="N1956" s="7" t="s">
        <v>143</v>
      </c>
      <c r="O1956" s="7" t="s">
        <v>120</v>
      </c>
      <c r="P1956" s="7" t="s">
        <v>144</v>
      </c>
      <c r="Q1956" s="7" t="s">
        <v>84</v>
      </c>
      <c r="R1956" s="7" t="s">
        <v>128</v>
      </c>
      <c r="S1956" s="7" t="s">
        <v>170</v>
      </c>
      <c r="T1956" s="7" t="s">
        <v>334</v>
      </c>
      <c r="U1956" s="7" t="s">
        <v>130</v>
      </c>
      <c r="V1956" s="7" t="s">
        <v>111</v>
      </c>
      <c r="W1956" s="7" t="s">
        <v>107</v>
      </c>
      <c r="X1956" s="7" t="s">
        <v>97</v>
      </c>
      <c r="Y1956" s="7" t="n">
        <v>1</v>
      </c>
      <c r="Z1956" s="7" t="n">
        <v>0</v>
      </c>
      <c r="AA1956" s="7" t="str">
        <f aca="false">IF(Y1956&gt;Z1956,"Win",IF(Y1956&lt;Z1956,"Loss","Draw"))</f>
        <v>Win</v>
      </c>
      <c r="AB1956" s="7" t="s">
        <v>99</v>
      </c>
      <c r="AC1956" s="7" t="s">
        <v>99</v>
      </c>
      <c r="AD1956" s="7" t="s">
        <v>150</v>
      </c>
      <c r="AE1956" s="7" t="s">
        <v>597</v>
      </c>
      <c r="AF1956" s="7" t="str">
        <f aca="false">IF(AD1956&lt;AE1956,AD1956,AE1956)</f>
        <v>Berserker, Fire Spirit, Goblin Barrel, Ice Spirit, Magic Archer, Royal Delivery, Tesla, Wall Breakers</v>
      </c>
      <c r="AG1956" s="7" t="str">
        <f aca="false">IF(AD1956&lt;AE1956,AE1956,AD1956)</f>
        <v>Bomber, Cannon, Fire Spirit, Giant Snowball, Goblin Drill, Knight, Rocket, Skeletons</v>
      </c>
      <c r="AH1956" s="7" t="str">
        <f aca="false">IF(AD1956=AF1956,AA1956,IF(AA1956="Win","Loss",IF(AA1956="Loss","Win","Draw")))</f>
        <v>Win</v>
      </c>
      <c r="AI1956" s="7" t="s">
        <v>102</v>
      </c>
    </row>
    <row r="1957" customFormat="false" ht="15" hidden="false" customHeight="true" outlineLevel="0" collapsed="false">
      <c r="A1957" s="7" t="s">
        <v>4546</v>
      </c>
      <c r="B1957" s="7" t="n">
        <v>2</v>
      </c>
      <c r="C1957" s="7" t="s">
        <v>659</v>
      </c>
      <c r="D1957" s="7" t="s">
        <v>660</v>
      </c>
      <c r="E1957" s="7" t="s">
        <v>723</v>
      </c>
      <c r="F1957" s="7" t="s">
        <v>724</v>
      </c>
      <c r="G1957" s="7" t="s">
        <v>3834</v>
      </c>
      <c r="H1957" s="7" t="s">
        <v>81</v>
      </c>
      <c r="I1957" s="7" t="s">
        <v>116</v>
      </c>
      <c r="J1957" s="7" t="s">
        <v>153</v>
      </c>
      <c r="K1957" s="7" t="s">
        <v>92</v>
      </c>
      <c r="L1957" s="7" t="s">
        <v>154</v>
      </c>
      <c r="M1957" s="7" t="s">
        <v>91</v>
      </c>
      <c r="N1957" s="7" t="s">
        <v>97</v>
      </c>
      <c r="O1957" s="7" t="s">
        <v>117</v>
      </c>
      <c r="P1957" s="7" t="s">
        <v>119</v>
      </c>
      <c r="Q1957" s="7" t="s">
        <v>375</v>
      </c>
      <c r="R1957" s="7" t="s">
        <v>145</v>
      </c>
      <c r="S1957" s="7" t="s">
        <v>169</v>
      </c>
      <c r="T1957" s="7" t="s">
        <v>327</v>
      </c>
      <c r="U1957" s="7" t="s">
        <v>336</v>
      </c>
      <c r="V1957" s="7" t="s">
        <v>135</v>
      </c>
      <c r="W1957" s="7" t="s">
        <v>110</v>
      </c>
      <c r="X1957" s="7" t="s">
        <v>226</v>
      </c>
      <c r="Y1957" s="7" t="n">
        <v>0</v>
      </c>
      <c r="Z1957" s="7" t="n">
        <v>1</v>
      </c>
      <c r="AA1957" s="7" t="str">
        <f aca="false">IF(Y1957&gt;Z1957,"Win",IF(Y1957&lt;Z1957,"Loss","Draw"))</f>
        <v>Loss</v>
      </c>
      <c r="AB1957" s="7" t="s">
        <v>99</v>
      </c>
      <c r="AC1957" s="7" t="s">
        <v>99</v>
      </c>
      <c r="AD1957" s="7" t="s">
        <v>160</v>
      </c>
      <c r="AE1957" s="7" t="s">
        <v>520</v>
      </c>
      <c r="AF1957" s="7" t="str">
        <f aca="false">IF(AD1957&lt;AE1957,AD1957,AE1957)</f>
        <v>Baby Dragon, Balloon, Executioner, Giant Skeleton, Guards, Miner, Tornado, Zap</v>
      </c>
      <c r="AG1957" s="7" t="str">
        <f aca="false">IF(AD1957&lt;AE1957,AE1957,AD1957)</f>
        <v>Barbarian Barrel, Cannon Cart, Goblinstein, Lightning, Minions, Mortar, Royal Ghost, Skeletons</v>
      </c>
      <c r="AH1957" s="7" t="str">
        <f aca="false">IF(AD1957=AF1957,AA1957,IF(AA1957="Win","Loss",IF(AA1957="Loss","Win","Draw")))</f>
        <v>Win</v>
      </c>
      <c r="AI1957" s="7" t="s">
        <v>102</v>
      </c>
    </row>
    <row r="1958" customFormat="false" ht="15" hidden="false" customHeight="true" outlineLevel="0" collapsed="false">
      <c r="A1958" s="7" t="s">
        <v>4546</v>
      </c>
      <c r="B1958" s="7" t="n">
        <v>3</v>
      </c>
      <c r="C1958" s="7" t="s">
        <v>659</v>
      </c>
      <c r="D1958" s="7" t="s">
        <v>660</v>
      </c>
      <c r="E1958" s="7" t="s">
        <v>723</v>
      </c>
      <c r="F1958" s="7" t="s">
        <v>724</v>
      </c>
      <c r="G1958" s="7" t="s">
        <v>3835</v>
      </c>
      <c r="H1958" s="7" t="s">
        <v>81</v>
      </c>
      <c r="I1958" s="7" t="s">
        <v>168</v>
      </c>
      <c r="J1958" s="7" t="s">
        <v>232</v>
      </c>
      <c r="K1958" s="7" t="s">
        <v>169</v>
      </c>
      <c r="L1958" s="7" t="s">
        <v>89</v>
      </c>
      <c r="M1958" s="7" t="s">
        <v>94</v>
      </c>
      <c r="N1958" s="7" t="s">
        <v>167</v>
      </c>
      <c r="O1958" s="7" t="s">
        <v>93</v>
      </c>
      <c r="P1958" s="7" t="s">
        <v>115</v>
      </c>
      <c r="Q1958" s="7" t="s">
        <v>82</v>
      </c>
      <c r="R1958" s="7" t="s">
        <v>115</v>
      </c>
      <c r="S1958" s="7" t="s">
        <v>144</v>
      </c>
      <c r="T1958" s="7" t="s">
        <v>167</v>
      </c>
      <c r="U1958" s="7" t="s">
        <v>166</v>
      </c>
      <c r="V1958" s="7" t="s">
        <v>143</v>
      </c>
      <c r="W1958" s="7" t="s">
        <v>94</v>
      </c>
      <c r="X1958" s="7" t="s">
        <v>87</v>
      </c>
      <c r="Y1958" s="7" t="n">
        <v>0</v>
      </c>
      <c r="Z1958" s="7" t="n">
        <v>1</v>
      </c>
      <c r="AA1958" s="7" t="str">
        <f aca="false">IF(Y1958&gt;Z1958,"Win",IF(Y1958&lt;Z1958,"Loss","Draw"))</f>
        <v>Loss</v>
      </c>
      <c r="AB1958" s="7" t="s">
        <v>99</v>
      </c>
      <c r="AC1958" s="7" t="s">
        <v>99</v>
      </c>
      <c r="AD1958" s="7" t="s">
        <v>3837</v>
      </c>
      <c r="AE1958" s="7" t="s">
        <v>3836</v>
      </c>
      <c r="AF1958" s="7" t="str">
        <f aca="false">IF(AD1958&lt;AE1958,AD1958,AE1958)</f>
        <v>Archers, Berserker, Fireball, Goblins, Ice Spirit, Tesla, The Log, X-Bow</v>
      </c>
      <c r="AG1958" s="7" t="str">
        <f aca="false">IF(AD1958&lt;AE1958,AE1958,AD1958)</f>
        <v>Baby Dragon, Electro Spirit, Fireball, Goblin Hut, Goblins, Mighty Miner, Royal Hogs, The Log</v>
      </c>
      <c r="AH1958" s="7" t="str">
        <f aca="false">IF(AD1958=AF1958,AA1958,IF(AA1958="Win","Loss",IF(AA1958="Loss","Win","Draw")))</f>
        <v>Win</v>
      </c>
      <c r="AI1958" s="7" t="s">
        <v>102</v>
      </c>
    </row>
    <row r="1959" customFormat="false" ht="15" hidden="false" customHeight="true" outlineLevel="0" collapsed="false">
      <c r="A1959" s="7" t="s">
        <v>4547</v>
      </c>
      <c r="B1959" s="7" t="n">
        <v>1</v>
      </c>
      <c r="C1959" s="7" t="s">
        <v>659</v>
      </c>
      <c r="D1959" s="7" t="s">
        <v>660</v>
      </c>
      <c r="E1959" s="7" t="s">
        <v>723</v>
      </c>
      <c r="F1959" s="7" t="s">
        <v>724</v>
      </c>
      <c r="G1959" s="7" t="s">
        <v>3839</v>
      </c>
      <c r="H1959" s="7" t="s">
        <v>81</v>
      </c>
      <c r="I1959" s="7" t="s">
        <v>319</v>
      </c>
      <c r="J1959" s="7" t="s">
        <v>145</v>
      </c>
      <c r="K1959" s="7" t="s">
        <v>195</v>
      </c>
      <c r="L1959" s="7" t="s">
        <v>148</v>
      </c>
      <c r="M1959" s="7" t="s">
        <v>94</v>
      </c>
      <c r="N1959" s="7" t="s">
        <v>84</v>
      </c>
      <c r="O1959" s="7" t="s">
        <v>130</v>
      </c>
      <c r="P1959" s="7" t="s">
        <v>117</v>
      </c>
      <c r="Q1959" s="7" t="s">
        <v>140</v>
      </c>
      <c r="R1959" s="7" t="s">
        <v>141</v>
      </c>
      <c r="S1959" s="7" t="s">
        <v>225</v>
      </c>
      <c r="T1959" s="7" t="s">
        <v>226</v>
      </c>
      <c r="U1959" s="7" t="s">
        <v>111</v>
      </c>
      <c r="V1959" s="7" t="s">
        <v>97</v>
      </c>
      <c r="W1959" s="7" t="s">
        <v>167</v>
      </c>
      <c r="X1959" s="7" t="s">
        <v>113</v>
      </c>
      <c r="Y1959" s="7" t="n">
        <v>0</v>
      </c>
      <c r="Z1959" s="7" t="n">
        <v>1</v>
      </c>
      <c r="AA1959" s="7" t="str">
        <f aca="false">IF(Y1959&gt;Z1959,"Win",IF(Y1959&lt;Z1959,"Loss","Draw"))</f>
        <v>Loss</v>
      </c>
      <c r="AB1959" s="7" t="s">
        <v>99</v>
      </c>
      <c r="AC1959" s="7" t="s">
        <v>99</v>
      </c>
      <c r="AD1959" s="7" t="s">
        <v>718</v>
      </c>
      <c r="AE1959" s="7" t="s">
        <v>639</v>
      </c>
      <c r="AF1959" s="7" t="str">
        <f aca="false">IF(AD1959&lt;AE1959,AD1959,AE1959)</f>
        <v>Balloon, Bomber, Fireball, Giant Snowball, Inferno Dragon, Lava Hound, Minions, Skeleton Army</v>
      </c>
      <c r="AG1959" s="7" t="str">
        <f aca="false">IF(AD1959&lt;AE1959,AE1959,AD1959)</f>
        <v>Bats, Bomb Tower, Fire Spirit, Magic Archer, Miner, Skeletons, The Log, Wall Breakers</v>
      </c>
      <c r="AH1959" s="7" t="str">
        <f aca="false">IF(AD1959=AF1959,AA1959,IF(AA1959="Win","Loss",IF(AA1959="Loss","Win","Draw")))</f>
        <v>Loss</v>
      </c>
      <c r="AI1959" s="7" t="s">
        <v>102</v>
      </c>
    </row>
    <row r="1960" customFormat="false" ht="15" hidden="false" customHeight="true" outlineLevel="0" collapsed="false">
      <c r="A1960" s="7" t="s">
        <v>4547</v>
      </c>
      <c r="B1960" s="7" t="n">
        <v>2</v>
      </c>
      <c r="C1960" s="7" t="s">
        <v>659</v>
      </c>
      <c r="D1960" s="7" t="s">
        <v>660</v>
      </c>
      <c r="E1960" s="7" t="s">
        <v>723</v>
      </c>
      <c r="F1960" s="7" t="s">
        <v>724</v>
      </c>
      <c r="G1960" s="7" t="s">
        <v>3840</v>
      </c>
      <c r="H1960" s="7" t="s">
        <v>81</v>
      </c>
      <c r="I1960" s="7" t="s">
        <v>90</v>
      </c>
      <c r="J1960" s="7" t="s">
        <v>181</v>
      </c>
      <c r="K1960" s="7" t="s">
        <v>149</v>
      </c>
      <c r="L1960" s="7" t="s">
        <v>95</v>
      </c>
      <c r="M1960" s="7" t="s">
        <v>154</v>
      </c>
      <c r="N1960" s="7" t="s">
        <v>393</v>
      </c>
      <c r="O1960" s="7" t="s">
        <v>146</v>
      </c>
      <c r="P1960" s="7" t="s">
        <v>167</v>
      </c>
      <c r="Q1960" s="7" t="s">
        <v>170</v>
      </c>
      <c r="R1960" s="7" t="s">
        <v>128</v>
      </c>
      <c r="S1960" s="7" t="s">
        <v>84</v>
      </c>
      <c r="T1960" s="7" t="s">
        <v>107</v>
      </c>
      <c r="U1960" s="7" t="s">
        <v>88</v>
      </c>
      <c r="V1960" s="7" t="s">
        <v>91</v>
      </c>
      <c r="W1960" s="7" t="s">
        <v>130</v>
      </c>
      <c r="X1960" s="7" t="s">
        <v>93</v>
      </c>
      <c r="Y1960" s="7" t="n">
        <v>0</v>
      </c>
      <c r="Z1960" s="7" t="n">
        <v>1</v>
      </c>
      <c r="AA1960" s="7" t="str">
        <f aca="false">IF(Y1960&gt;Z1960,"Win",IF(Y1960&lt;Z1960,"Loss","Draw"))</f>
        <v>Loss</v>
      </c>
      <c r="AB1960" s="7" t="s">
        <v>99</v>
      </c>
      <c r="AC1960" s="7" t="s">
        <v>99</v>
      </c>
      <c r="AD1960" s="7" t="s">
        <v>3842</v>
      </c>
      <c r="AE1960" s="7" t="s">
        <v>3841</v>
      </c>
      <c r="AF1960" s="7" t="str">
        <f aca="false">IF(AD1960&lt;AE1960,AD1960,AE1960)</f>
        <v>Barbarian Barrel, Bomber, Cannon, Electro Spirit, Giant Snowball, Goblin Drill, Knight, Poison</v>
      </c>
      <c r="AG1960" s="7" t="str">
        <f aca="false">IF(AD1960&lt;AE1960,AE1960,AD1960)</f>
        <v>Electro Wizard, Fisherman, Lightning, Monk, Royal Giant, Skeleton Dragons, The Log, Tombstone</v>
      </c>
      <c r="AH1960" s="7" t="str">
        <f aca="false">IF(AD1960=AF1960,AA1960,IF(AA1960="Win","Loss",IF(AA1960="Loss","Win","Draw")))</f>
        <v>Win</v>
      </c>
      <c r="AI1960" s="7" t="s">
        <v>102</v>
      </c>
    </row>
    <row r="1961" customFormat="false" ht="15" hidden="false" customHeight="true" outlineLevel="0" collapsed="false">
      <c r="A1961" s="7" t="s">
        <v>4547</v>
      </c>
      <c r="B1961" s="7" t="n">
        <v>3</v>
      </c>
      <c r="C1961" s="7" t="s">
        <v>659</v>
      </c>
      <c r="D1961" s="7" t="s">
        <v>660</v>
      </c>
      <c r="E1961" s="7" t="s">
        <v>723</v>
      </c>
      <c r="F1961" s="7" t="s">
        <v>724</v>
      </c>
      <c r="G1961" s="7" t="s">
        <v>3843</v>
      </c>
      <c r="H1961" s="7" t="s">
        <v>81</v>
      </c>
      <c r="I1961" s="7" t="s">
        <v>82</v>
      </c>
      <c r="J1961" s="7" t="s">
        <v>91</v>
      </c>
      <c r="K1961" s="7" t="s">
        <v>144</v>
      </c>
      <c r="L1961" s="7" t="s">
        <v>87</v>
      </c>
      <c r="M1961" s="7" t="s">
        <v>85</v>
      </c>
      <c r="N1961" s="7" t="s">
        <v>143</v>
      </c>
      <c r="O1961" s="7" t="s">
        <v>88</v>
      </c>
      <c r="P1961" s="7" t="s">
        <v>109</v>
      </c>
      <c r="Q1961" s="7" t="s">
        <v>116</v>
      </c>
      <c r="R1961" s="7" t="s">
        <v>213</v>
      </c>
      <c r="S1961" s="7" t="s">
        <v>114</v>
      </c>
      <c r="T1961" s="7" t="s">
        <v>112</v>
      </c>
      <c r="U1961" s="7" t="s">
        <v>117</v>
      </c>
      <c r="V1961" s="7" t="s">
        <v>176</v>
      </c>
      <c r="W1961" s="7" t="s">
        <v>118</v>
      </c>
      <c r="X1961" s="7" t="s">
        <v>143</v>
      </c>
      <c r="Y1961" s="7" t="n">
        <v>0</v>
      </c>
      <c r="Z1961" s="7" t="n">
        <v>1</v>
      </c>
      <c r="AA1961" s="7" t="str">
        <f aca="false">IF(Y1961&gt;Z1961,"Win",IF(Y1961&lt;Z1961,"Loss","Draw"))</f>
        <v>Loss</v>
      </c>
      <c r="AB1961" s="7" t="s">
        <v>99</v>
      </c>
      <c r="AC1961" s="7" t="s">
        <v>99</v>
      </c>
      <c r="AD1961" s="7" t="s">
        <v>679</v>
      </c>
      <c r="AE1961" s="7" t="s">
        <v>3844</v>
      </c>
      <c r="AF1961" s="7" t="str">
        <f aca="false">IF(AD1961&lt;AE1961,AD1961,AE1961)</f>
        <v>Archers, Barbarian Barrel, Berserker, Graveyard, Ice Spirit, Poison, Ronin, Tesla</v>
      </c>
      <c r="AG1961" s="7" t="str">
        <f aca="false">IF(AD1961&lt;AE1961,AE1961,AD1961)</f>
        <v>Arrows, Bowler, Dart Goblin, Ice Spirit, Minions, Mortar, Rascals, Skeleton Barrel</v>
      </c>
      <c r="AH1961" s="7" t="str">
        <f aca="false">IF(AD1961=AF1961,AA1961,IF(AA1961="Win","Loss",IF(AA1961="Loss","Win","Draw")))</f>
        <v>Loss</v>
      </c>
      <c r="AI1961" s="7" t="s">
        <v>102</v>
      </c>
    </row>
    <row r="1962" customFormat="false" ht="15" hidden="false" customHeight="true" outlineLevel="0" collapsed="false">
      <c r="A1962" s="7" t="s">
        <v>4548</v>
      </c>
      <c r="B1962" s="7" t="n">
        <v>1</v>
      </c>
      <c r="C1962" s="7" t="s">
        <v>659</v>
      </c>
      <c r="D1962" s="7" t="s">
        <v>660</v>
      </c>
      <c r="E1962" s="7" t="s">
        <v>723</v>
      </c>
      <c r="F1962" s="7" t="s">
        <v>724</v>
      </c>
      <c r="G1962" s="7" t="s">
        <v>3846</v>
      </c>
      <c r="H1962" s="7" t="s">
        <v>81</v>
      </c>
      <c r="I1962" s="7" t="s">
        <v>169</v>
      </c>
      <c r="J1962" s="7" t="s">
        <v>232</v>
      </c>
      <c r="K1962" s="7" t="s">
        <v>168</v>
      </c>
      <c r="L1962" s="7" t="s">
        <v>170</v>
      </c>
      <c r="M1962" s="7" t="s">
        <v>93</v>
      </c>
      <c r="N1962" s="7" t="s">
        <v>154</v>
      </c>
      <c r="O1962" s="7" t="s">
        <v>97</v>
      </c>
      <c r="P1962" s="7" t="s">
        <v>167</v>
      </c>
      <c r="Q1962" s="7" t="s">
        <v>142</v>
      </c>
      <c r="R1962" s="7" t="s">
        <v>128</v>
      </c>
      <c r="S1962" s="7" t="s">
        <v>319</v>
      </c>
      <c r="T1962" s="7" t="s">
        <v>433</v>
      </c>
      <c r="U1962" s="7" t="s">
        <v>176</v>
      </c>
      <c r="V1962" s="7" t="s">
        <v>143</v>
      </c>
      <c r="W1962" s="7" t="s">
        <v>167</v>
      </c>
      <c r="X1962" s="7" t="s">
        <v>144</v>
      </c>
      <c r="Y1962" s="7" t="n">
        <v>1</v>
      </c>
      <c r="Z1962" s="7" t="n">
        <v>0</v>
      </c>
      <c r="AA1962" s="7" t="str">
        <f aca="false">IF(Y1962&gt;Z1962,"Win",IF(Y1962&lt;Z1962,"Loss","Draw"))</f>
        <v>Win</v>
      </c>
      <c r="AB1962" s="7" t="s">
        <v>99</v>
      </c>
      <c r="AC1962" s="7" t="s">
        <v>99</v>
      </c>
      <c r="AD1962" s="7" t="s">
        <v>418</v>
      </c>
      <c r="AE1962" s="7" t="s">
        <v>3847</v>
      </c>
      <c r="AF1962" s="7" t="str">
        <f aca="false">IF(AD1962&lt;AE1962,AD1962,AE1962)</f>
        <v>Baby Dragon, Cannon, Electro Spirit, Lightning, Mighty Miner, Royal Hogs, Skeletons, The Log</v>
      </c>
      <c r="AG1962" s="7" t="str">
        <f aca="false">IF(AD1962&lt;AE1962,AE1962,AD1962)</f>
        <v>Dart Goblin, Goblin Barrel, Ice Spirit, Knight, Princess, Skeleton Army, Tesla, The Log</v>
      </c>
      <c r="AH1962" s="7" t="str">
        <f aca="false">IF(AD1962=AF1962,AA1962,IF(AA1962="Win","Loss",IF(AA1962="Loss","Win","Draw")))</f>
        <v>Win</v>
      </c>
      <c r="AI1962" s="7" t="s">
        <v>102</v>
      </c>
    </row>
    <row r="1963" customFormat="false" ht="15" hidden="false" customHeight="true" outlineLevel="0" collapsed="false">
      <c r="A1963" s="7" t="s">
        <v>4548</v>
      </c>
      <c r="B1963" s="7" t="n">
        <v>2</v>
      </c>
      <c r="C1963" s="7" t="s">
        <v>659</v>
      </c>
      <c r="D1963" s="7" t="s">
        <v>660</v>
      </c>
      <c r="E1963" s="7" t="s">
        <v>723</v>
      </c>
      <c r="F1963" s="7" t="s">
        <v>724</v>
      </c>
      <c r="G1963" s="7" t="s">
        <v>3848</v>
      </c>
      <c r="H1963" s="7" t="s">
        <v>81</v>
      </c>
      <c r="I1963" s="7" t="s">
        <v>84</v>
      </c>
      <c r="J1963" s="7" t="s">
        <v>141</v>
      </c>
      <c r="K1963" s="7" t="s">
        <v>107</v>
      </c>
      <c r="L1963" s="7" t="s">
        <v>128</v>
      </c>
      <c r="M1963" s="7" t="s">
        <v>111</v>
      </c>
      <c r="N1963" s="7" t="s">
        <v>87</v>
      </c>
      <c r="O1963" s="7" t="s">
        <v>88</v>
      </c>
      <c r="P1963" s="7" t="s">
        <v>144</v>
      </c>
      <c r="Q1963" s="7" t="s">
        <v>209</v>
      </c>
      <c r="R1963" s="7" t="s">
        <v>83</v>
      </c>
      <c r="S1963" s="7" t="s">
        <v>200</v>
      </c>
      <c r="T1963" s="7" t="s">
        <v>146</v>
      </c>
      <c r="U1963" s="7" t="s">
        <v>91</v>
      </c>
      <c r="V1963" s="7" t="s">
        <v>97</v>
      </c>
      <c r="W1963" s="7" t="s">
        <v>85</v>
      </c>
      <c r="X1963" s="7" t="s">
        <v>88</v>
      </c>
      <c r="Y1963" s="7" t="n">
        <v>1</v>
      </c>
      <c r="Z1963" s="7" t="n">
        <v>0</v>
      </c>
      <c r="AA1963" s="7" t="str">
        <f aca="false">IF(Y1963&gt;Z1963,"Win",IF(Y1963&lt;Z1963,"Loss","Draw"))</f>
        <v>Win</v>
      </c>
      <c r="AB1963" s="7" t="s">
        <v>99</v>
      </c>
      <c r="AC1963" s="7" t="s">
        <v>99</v>
      </c>
      <c r="AD1963" s="7" t="s">
        <v>417</v>
      </c>
      <c r="AE1963" s="7" t="s">
        <v>3849</v>
      </c>
      <c r="AF1963" s="7" t="str">
        <f aca="false">IF(AD1963&lt;AE1963,AD1963,AE1963)</f>
        <v>Barbarian Barrel, Dark Prince, Goblin Cage, Graveyard, Musketeer, Poison, Skeleton Dragons, Skeletons</v>
      </c>
      <c r="AG1963" s="7" t="str">
        <f aca="false">IF(AD1963&lt;AE1963,AE1963,AD1963)</f>
        <v>Berserker, Fire Spirit, Giant Snowball, Goblin Drill, Knight, Magic Archer, Poison, Tesla</v>
      </c>
      <c r="AH1963" s="7" t="str">
        <f aca="false">IF(AD1963=AF1963,AA1963,IF(AA1963="Win","Loss",IF(AA1963="Loss","Win","Draw")))</f>
        <v>Loss</v>
      </c>
      <c r="AI1963" s="7" t="s">
        <v>102</v>
      </c>
    </row>
    <row r="1964" customFormat="false" ht="15" hidden="false" customHeight="true" outlineLevel="0" collapsed="false">
      <c r="A1964" s="7" t="s">
        <v>4548</v>
      </c>
      <c r="B1964" s="7" t="n">
        <v>3</v>
      </c>
      <c r="C1964" s="7" t="s">
        <v>659</v>
      </c>
      <c r="D1964" s="7" t="s">
        <v>660</v>
      </c>
      <c r="E1964" s="7" t="s">
        <v>723</v>
      </c>
      <c r="F1964" s="7" t="s">
        <v>724</v>
      </c>
      <c r="G1964" s="7" t="s">
        <v>3850</v>
      </c>
      <c r="H1964" s="7" t="s">
        <v>81</v>
      </c>
      <c r="I1964" s="7" t="s">
        <v>142</v>
      </c>
      <c r="J1964" s="7" t="s">
        <v>115</v>
      </c>
      <c r="K1964" s="7" t="s">
        <v>176</v>
      </c>
      <c r="L1964" s="7" t="s">
        <v>109</v>
      </c>
      <c r="M1964" s="7" t="s">
        <v>143</v>
      </c>
      <c r="N1964" s="7" t="s">
        <v>120</v>
      </c>
      <c r="O1964" s="7" t="s">
        <v>140</v>
      </c>
      <c r="P1964" s="7" t="s">
        <v>113</v>
      </c>
      <c r="Q1964" s="7" t="s">
        <v>84</v>
      </c>
      <c r="R1964" s="7" t="s">
        <v>199</v>
      </c>
      <c r="S1964" s="7" t="s">
        <v>141</v>
      </c>
      <c r="T1964" s="7" t="s">
        <v>170</v>
      </c>
      <c r="U1964" s="7" t="s">
        <v>182</v>
      </c>
      <c r="V1964" s="7" t="s">
        <v>154</v>
      </c>
      <c r="W1964" s="7" t="s">
        <v>93</v>
      </c>
      <c r="X1964" s="7" t="s">
        <v>87</v>
      </c>
      <c r="Y1964" s="7" t="n">
        <v>1</v>
      </c>
      <c r="Z1964" s="7" t="n">
        <v>0</v>
      </c>
      <c r="AA1964" s="7" t="str">
        <f aca="false">IF(Y1964&gt;Z1964,"Win",IF(Y1964&lt;Z1964,"Loss","Draw"))</f>
        <v>Win</v>
      </c>
      <c r="AB1964" s="7" t="s">
        <v>99</v>
      </c>
      <c r="AC1964" s="7" t="s">
        <v>99</v>
      </c>
      <c r="AD1964" s="7" t="s">
        <v>526</v>
      </c>
      <c r="AE1964" s="7" t="s">
        <v>3851</v>
      </c>
      <c r="AF1964" s="7" t="str">
        <f aca="false">IF(AD1964&lt;AE1964,AD1964,AE1964)</f>
        <v>Berserker, Cannon, Electro Spirit, Giant Snowball, Golden Knight, Hog Rider, Lightning, Magic Archer</v>
      </c>
      <c r="AG1964" s="7" t="str">
        <f aca="false">IF(AD1964&lt;AE1964,AE1964,AD1964)</f>
        <v>Bomb Tower, Dart Goblin, Goblin Barrel, Goblins, Ice Spirit, Ronin, Royal Delivery, Wall Breakers</v>
      </c>
      <c r="AH1964" s="7" t="str">
        <f aca="false">IF(AD1964=AF1964,AA1964,IF(AA1964="Win","Loss",IF(AA1964="Loss","Win","Draw")))</f>
        <v>Loss</v>
      </c>
      <c r="AI1964" s="7" t="s">
        <v>102</v>
      </c>
    </row>
    <row r="1965" customFormat="false" ht="15" hidden="false" customHeight="true" outlineLevel="0" collapsed="false">
      <c r="A1965" s="7" t="s">
        <v>4549</v>
      </c>
      <c r="B1965" s="7" t="n">
        <v>1</v>
      </c>
      <c r="C1965" s="7" t="s">
        <v>659</v>
      </c>
      <c r="D1965" s="7" t="s">
        <v>660</v>
      </c>
      <c r="E1965" s="7" t="s">
        <v>723</v>
      </c>
      <c r="F1965" s="7" t="s">
        <v>724</v>
      </c>
      <c r="G1965" s="7" t="s">
        <v>3853</v>
      </c>
      <c r="H1965" s="7" t="s">
        <v>81</v>
      </c>
      <c r="I1965" s="7" t="s">
        <v>169</v>
      </c>
      <c r="J1965" s="7" t="s">
        <v>199</v>
      </c>
      <c r="K1965" s="7" t="s">
        <v>200</v>
      </c>
      <c r="L1965" s="7" t="s">
        <v>91</v>
      </c>
      <c r="M1965" s="7" t="s">
        <v>136</v>
      </c>
      <c r="N1965" s="7" t="s">
        <v>191</v>
      </c>
      <c r="O1965" s="7" t="s">
        <v>154</v>
      </c>
      <c r="P1965" s="7" t="s">
        <v>336</v>
      </c>
      <c r="Q1965" s="7" t="s">
        <v>169</v>
      </c>
      <c r="R1965" s="7" t="s">
        <v>232</v>
      </c>
      <c r="S1965" s="7" t="s">
        <v>168</v>
      </c>
      <c r="T1965" s="7" t="s">
        <v>93</v>
      </c>
      <c r="U1965" s="7" t="s">
        <v>97</v>
      </c>
      <c r="V1965" s="7" t="s">
        <v>154</v>
      </c>
      <c r="W1965" s="7" t="s">
        <v>167</v>
      </c>
      <c r="X1965" s="7" t="s">
        <v>170</v>
      </c>
      <c r="Y1965" s="7" t="n">
        <v>0</v>
      </c>
      <c r="Z1965" s="7" t="n">
        <v>1</v>
      </c>
      <c r="AA1965" s="7" t="str">
        <f aca="false">IF(Y1965&gt;Z1965,"Win",IF(Y1965&lt;Z1965,"Loss","Draw"))</f>
        <v>Loss</v>
      </c>
      <c r="AB1965" s="7" t="s">
        <v>99</v>
      </c>
      <c r="AC1965" s="7" t="s">
        <v>99</v>
      </c>
      <c r="AD1965" s="7" t="s">
        <v>778</v>
      </c>
      <c r="AE1965" s="7" t="s">
        <v>418</v>
      </c>
      <c r="AF1965" s="7" t="str">
        <f aca="false">IF(AD1965&lt;AE1965,AD1965,AE1965)</f>
        <v>Baby Dragon, Barbarian Barrel, Goblin Cage, Golden Knight, Golem, Ice Wizard, Lightning, Tornado</v>
      </c>
      <c r="AG1965" s="7" t="str">
        <f aca="false">IF(AD1965&lt;AE1965,AE1965,AD1965)</f>
        <v>Baby Dragon, Cannon, Electro Spirit, Lightning, Mighty Miner, Royal Hogs, Skeletons, The Log</v>
      </c>
      <c r="AH1965" s="7" t="str">
        <f aca="false">IF(AD1965=AF1965,AA1965,IF(AA1965="Win","Loss",IF(AA1965="Loss","Win","Draw")))</f>
        <v>Loss</v>
      </c>
      <c r="AI1965" s="7" t="s">
        <v>102</v>
      </c>
    </row>
    <row r="1966" customFormat="false" ht="15" hidden="false" customHeight="true" outlineLevel="0" collapsed="false">
      <c r="A1966" s="7" t="s">
        <v>4549</v>
      </c>
      <c r="B1966" s="7" t="n">
        <v>2</v>
      </c>
      <c r="C1966" s="7" t="s">
        <v>659</v>
      </c>
      <c r="D1966" s="7" t="s">
        <v>660</v>
      </c>
      <c r="E1966" s="7" t="s">
        <v>723</v>
      </c>
      <c r="F1966" s="7" t="s">
        <v>724</v>
      </c>
      <c r="G1966" s="7" t="s">
        <v>3854</v>
      </c>
      <c r="H1966" s="7" t="s">
        <v>81</v>
      </c>
      <c r="I1966" s="7" t="s">
        <v>144</v>
      </c>
      <c r="J1966" s="7" t="s">
        <v>181</v>
      </c>
      <c r="K1966" s="7" t="s">
        <v>293</v>
      </c>
      <c r="L1966" s="7" t="s">
        <v>182</v>
      </c>
      <c r="M1966" s="7" t="s">
        <v>167</v>
      </c>
      <c r="N1966" s="7" t="s">
        <v>93</v>
      </c>
      <c r="O1966" s="7" t="s">
        <v>183</v>
      </c>
      <c r="P1966" s="7" t="s">
        <v>97</v>
      </c>
      <c r="Q1966" s="7" t="s">
        <v>116</v>
      </c>
      <c r="R1966" s="7" t="s">
        <v>108</v>
      </c>
      <c r="S1966" s="7" t="s">
        <v>287</v>
      </c>
      <c r="T1966" s="7" t="s">
        <v>88</v>
      </c>
      <c r="U1966" s="7" t="s">
        <v>91</v>
      </c>
      <c r="V1966" s="7" t="s">
        <v>226</v>
      </c>
      <c r="W1966" s="7" t="s">
        <v>111</v>
      </c>
      <c r="X1966" s="7" t="s">
        <v>110</v>
      </c>
      <c r="Y1966" s="7" t="n">
        <v>1</v>
      </c>
      <c r="Z1966" s="7" t="n">
        <v>0</v>
      </c>
      <c r="AA1966" s="7" t="str">
        <f aca="false">IF(Y1966&gt;Z1966,"Win",IF(Y1966&lt;Z1966,"Loss","Draw"))</f>
        <v>Win</v>
      </c>
      <c r="AB1966" s="7" t="s">
        <v>99</v>
      </c>
      <c r="AC1966" s="7" t="s">
        <v>99</v>
      </c>
      <c r="AD1966" s="7" t="s">
        <v>3856</v>
      </c>
      <c r="AE1966" s="7" t="s">
        <v>3855</v>
      </c>
      <c r="AF1966" s="7" t="str">
        <f aca="false">IF(AD1966&lt;AE1966,AD1966,AE1966)</f>
        <v>Archer Queen, Barbarian Barrel, Fire Spirit, Guards, Miner, Mortar, Poison, Valkyrie</v>
      </c>
      <c r="AG1966" s="7" t="str">
        <f aca="false">IF(AD1966&lt;AE1966,AE1966,AD1966)</f>
        <v>Earthquake, Electro Spirit, Furnace, Hog Rider, Monk, Skeletons, Tesla, The Log</v>
      </c>
      <c r="AH1966" s="7" t="str">
        <f aca="false">IF(AD1966=AF1966,AA1966,IF(AA1966="Win","Loss",IF(AA1966="Loss","Win","Draw")))</f>
        <v>Loss</v>
      </c>
      <c r="AI1966" s="7" t="s">
        <v>102</v>
      </c>
    </row>
    <row r="1967" customFormat="false" ht="15" hidden="false" customHeight="true" outlineLevel="0" collapsed="false">
      <c r="A1967" s="7" t="s">
        <v>4549</v>
      </c>
      <c r="B1967" s="7" t="n">
        <v>3</v>
      </c>
      <c r="C1967" s="7" t="s">
        <v>659</v>
      </c>
      <c r="D1967" s="7" t="s">
        <v>660</v>
      </c>
      <c r="E1967" s="7" t="s">
        <v>723</v>
      </c>
      <c r="F1967" s="7" t="s">
        <v>724</v>
      </c>
      <c r="G1967" s="7" t="s">
        <v>3857</v>
      </c>
      <c r="H1967" s="7" t="s">
        <v>81</v>
      </c>
      <c r="I1967" s="7" t="s">
        <v>84</v>
      </c>
      <c r="J1967" s="7" t="s">
        <v>83</v>
      </c>
      <c r="K1967" s="7" t="s">
        <v>170</v>
      </c>
      <c r="L1967" s="7" t="s">
        <v>107</v>
      </c>
      <c r="M1967" s="7" t="s">
        <v>88</v>
      </c>
      <c r="N1967" s="7" t="s">
        <v>141</v>
      </c>
      <c r="O1967" s="7" t="s">
        <v>143</v>
      </c>
      <c r="P1967" s="7" t="s">
        <v>111</v>
      </c>
      <c r="Q1967" s="7" t="s">
        <v>142</v>
      </c>
      <c r="R1967" s="7" t="s">
        <v>83</v>
      </c>
      <c r="S1967" s="7" t="s">
        <v>84</v>
      </c>
      <c r="T1967" s="7" t="s">
        <v>176</v>
      </c>
      <c r="U1967" s="7" t="s">
        <v>240</v>
      </c>
      <c r="V1967" s="7" t="s">
        <v>118</v>
      </c>
      <c r="W1967" s="7" t="s">
        <v>109</v>
      </c>
      <c r="X1967" s="7" t="s">
        <v>119</v>
      </c>
      <c r="Y1967" s="7" t="n">
        <v>0</v>
      </c>
      <c r="Z1967" s="7" t="n">
        <v>1</v>
      </c>
      <c r="AA1967" s="7" t="str">
        <f aca="false">IF(Y1967&gt;Z1967,"Win",IF(Y1967&lt;Z1967,"Loss","Draw"))</f>
        <v>Loss</v>
      </c>
      <c r="AB1967" s="7" t="s">
        <v>99</v>
      </c>
      <c r="AC1967" s="7" t="s">
        <v>99</v>
      </c>
      <c r="AD1967" s="7" t="s">
        <v>3858</v>
      </c>
      <c r="AE1967" s="7" t="s">
        <v>1907</v>
      </c>
      <c r="AF1967" s="7" t="str">
        <f aca="false">IF(AD1967&lt;AE1967,AD1967,AE1967)</f>
        <v>Bandit, Cannon Cart, Dark Prince, Dart Goblin, Giant Snowball, Goblin Barrel, Rascals, Ronin</v>
      </c>
      <c r="AG1967" s="7" t="str">
        <f aca="false">IF(AD1967&lt;AE1967,AE1967,AD1967)</f>
        <v>Cannon, Dark Prince, Fire Spirit, Giant Snowball, Goblin Drill, Ice Spirit, Magic Archer, Poison</v>
      </c>
      <c r="AH1967" s="7" t="str">
        <f aca="false">IF(AD1967=AF1967,AA1967,IF(AA1967="Win","Loss",IF(AA1967="Loss","Win","Draw")))</f>
        <v>Win</v>
      </c>
      <c r="AI1967" s="7" t="s">
        <v>102</v>
      </c>
    </row>
    <row r="1968" customFormat="false" ht="15" hidden="false" customHeight="true" outlineLevel="0" collapsed="false">
      <c r="A1968" s="5" t="s">
        <v>4550</v>
      </c>
      <c r="B1968" s="5" t="n">
        <v>1</v>
      </c>
      <c r="C1968" s="5" t="s">
        <v>659</v>
      </c>
      <c r="D1968" s="5" t="s">
        <v>660</v>
      </c>
      <c r="E1968" s="5" t="s">
        <v>4551</v>
      </c>
      <c r="F1968" s="5" t="s">
        <v>4552</v>
      </c>
      <c r="G1968" s="5" t="s">
        <v>4553</v>
      </c>
      <c r="H1968" s="5" t="s">
        <v>81</v>
      </c>
      <c r="I1968" s="5" t="s">
        <v>84</v>
      </c>
      <c r="J1968" s="5" t="s">
        <v>141</v>
      </c>
      <c r="K1968" s="5" t="s">
        <v>107</v>
      </c>
      <c r="L1968" s="5" t="s">
        <v>111</v>
      </c>
      <c r="M1968" s="5" t="s">
        <v>88</v>
      </c>
      <c r="N1968" s="5" t="s">
        <v>109</v>
      </c>
      <c r="O1968" s="5" t="s">
        <v>97</v>
      </c>
      <c r="P1968" s="5" t="s">
        <v>170</v>
      </c>
      <c r="Q1968" s="5" t="s">
        <v>90</v>
      </c>
      <c r="R1968" s="5" t="s">
        <v>149</v>
      </c>
      <c r="S1968" s="5" t="s">
        <v>181</v>
      </c>
      <c r="T1968" s="5" t="s">
        <v>227</v>
      </c>
      <c r="U1968" s="5" t="s">
        <v>95</v>
      </c>
      <c r="V1968" s="5" t="s">
        <v>94</v>
      </c>
      <c r="W1968" s="5" t="s">
        <v>146</v>
      </c>
      <c r="X1968" s="5" t="s">
        <v>167</v>
      </c>
      <c r="Y1968" s="5" t="n">
        <v>1</v>
      </c>
      <c r="Z1968" s="5" t="n">
        <v>0</v>
      </c>
      <c r="AA1968" s="5" t="str">
        <f aca="false">IF(Y1968&gt;Z1968,"Win",IF(Y1968&lt;Z1968,"Loss","Draw"))</f>
        <v>Win</v>
      </c>
      <c r="AB1968" s="5" t="s">
        <v>98</v>
      </c>
      <c r="AC1968" s="5" t="s">
        <v>99</v>
      </c>
      <c r="AD1968" s="5" t="s">
        <v>754</v>
      </c>
      <c r="AE1968" s="5" t="s">
        <v>229</v>
      </c>
      <c r="AF1968" s="5" t="str">
        <f aca="false">IF(AD1968&lt;AE1968,AD1968,AE1968)</f>
        <v>Cannon, Fire Spirit, Giant Snowball, Goblin Drill, Magic Archer, Poison, Ronin, Skeletons</v>
      </c>
      <c r="AG1968" s="5" t="str">
        <f aca="false">IF(AD1968&lt;AE1968,AE1968,AD1968)</f>
        <v>Fireball, Fisherman, Monk, Mother Witch, Royal Giant, Skeleton Dragons, The Log, Tombstone</v>
      </c>
      <c r="AH1968" s="5" t="str">
        <f aca="false">IF(AD1968=AF1968,AA1968,IF(AA1968="Win","Loss",IF(AA1968="Loss","Win","Draw")))</f>
        <v>Win</v>
      </c>
      <c r="AI1968" s="5" t="s">
        <v>123</v>
      </c>
    </row>
    <row r="1969" customFormat="false" ht="15" hidden="false" customHeight="true" outlineLevel="0" collapsed="false">
      <c r="A1969" s="5" t="s">
        <v>4550</v>
      </c>
      <c r="B1969" s="5" t="n">
        <v>2</v>
      </c>
      <c r="C1969" s="5" t="s">
        <v>659</v>
      </c>
      <c r="D1969" s="5" t="s">
        <v>660</v>
      </c>
      <c r="E1969" s="5" t="s">
        <v>4551</v>
      </c>
      <c r="F1969" s="5" t="s">
        <v>4552</v>
      </c>
      <c r="G1969" s="5" t="s">
        <v>4554</v>
      </c>
      <c r="H1969" s="5" t="s">
        <v>81</v>
      </c>
      <c r="I1969" s="5" t="s">
        <v>90</v>
      </c>
      <c r="J1969" s="5" t="s">
        <v>181</v>
      </c>
      <c r="K1969" s="5" t="s">
        <v>149</v>
      </c>
      <c r="L1969" s="5" t="s">
        <v>94</v>
      </c>
      <c r="M1969" s="5" t="s">
        <v>95</v>
      </c>
      <c r="N1969" s="5" t="s">
        <v>227</v>
      </c>
      <c r="O1969" s="5" t="s">
        <v>146</v>
      </c>
      <c r="P1969" s="5" t="s">
        <v>167</v>
      </c>
      <c r="Q1969" s="5" t="s">
        <v>169</v>
      </c>
      <c r="R1969" s="5" t="s">
        <v>83</v>
      </c>
      <c r="S1969" s="5" t="s">
        <v>200</v>
      </c>
      <c r="T1969" s="5" t="s">
        <v>191</v>
      </c>
      <c r="U1969" s="5" t="s">
        <v>336</v>
      </c>
      <c r="V1969" s="5" t="s">
        <v>154</v>
      </c>
      <c r="W1969" s="5" t="s">
        <v>596</v>
      </c>
      <c r="X1969" s="5" t="s">
        <v>91</v>
      </c>
      <c r="Y1969" s="5" t="n">
        <v>0</v>
      </c>
      <c r="Z1969" s="5" t="n">
        <v>1</v>
      </c>
      <c r="AA1969" s="5" t="str">
        <f aca="false">IF(Y1969&gt;Z1969,"Win",IF(Y1969&lt;Z1969,"Loss","Draw"))</f>
        <v>Loss</v>
      </c>
      <c r="AB1969" s="5" t="s">
        <v>98</v>
      </c>
      <c r="AC1969" s="5" t="s">
        <v>99</v>
      </c>
      <c r="AD1969" s="5" t="s">
        <v>229</v>
      </c>
      <c r="AE1969" s="5" t="s">
        <v>2283</v>
      </c>
      <c r="AF1969" s="5" t="str">
        <f aca="false">IF(AD1969&lt;AE1969,AD1969,AE1969)</f>
        <v>Baby Dragon, Barbarian Barrel, Dark Prince, Electro Giant, Goblin Cage, Ice Wizard, Lightning, Tornado</v>
      </c>
      <c r="AG1969" s="5" t="str">
        <f aca="false">IF(AD1969&lt;AE1969,AE1969,AD1969)</f>
        <v>Fireball, Fisherman, Monk, Mother Witch, Royal Giant, Skeleton Dragons, The Log, Tombstone</v>
      </c>
      <c r="AH1969" s="5" t="str">
        <f aca="false">IF(AD1969=AF1969,AA1969,IF(AA1969="Win","Loss",IF(AA1969="Loss","Win","Draw")))</f>
        <v>Win</v>
      </c>
      <c r="AI1969" s="5" t="s">
        <v>123</v>
      </c>
    </row>
    <row r="1970" customFormat="false" ht="15" hidden="false" customHeight="true" outlineLevel="0" collapsed="false">
      <c r="A1970" s="5" t="s">
        <v>4550</v>
      </c>
      <c r="B1970" s="5" t="n">
        <v>3</v>
      </c>
      <c r="C1970" s="5" t="s">
        <v>659</v>
      </c>
      <c r="D1970" s="5" t="s">
        <v>660</v>
      </c>
      <c r="E1970" s="5" t="s">
        <v>4551</v>
      </c>
      <c r="F1970" s="5" t="s">
        <v>4552</v>
      </c>
      <c r="G1970" s="5" t="s">
        <v>4555</v>
      </c>
      <c r="H1970" s="5" t="s">
        <v>81</v>
      </c>
      <c r="I1970" s="5" t="s">
        <v>176</v>
      </c>
      <c r="J1970" s="5" t="s">
        <v>128</v>
      </c>
      <c r="K1970" s="5" t="s">
        <v>142</v>
      </c>
      <c r="L1970" s="5" t="s">
        <v>93</v>
      </c>
      <c r="M1970" s="5" t="s">
        <v>140</v>
      </c>
      <c r="N1970" s="5" t="s">
        <v>129</v>
      </c>
      <c r="O1970" s="5" t="s">
        <v>87</v>
      </c>
      <c r="P1970" s="5" t="s">
        <v>120</v>
      </c>
      <c r="Q1970" s="5" t="s">
        <v>210</v>
      </c>
      <c r="R1970" s="5" t="s">
        <v>199</v>
      </c>
      <c r="S1970" s="5" t="s">
        <v>239</v>
      </c>
      <c r="T1970" s="5" t="s">
        <v>117</v>
      </c>
      <c r="U1970" s="5" t="s">
        <v>112</v>
      </c>
      <c r="V1970" s="5" t="s">
        <v>240</v>
      </c>
      <c r="W1970" s="5" t="s">
        <v>109</v>
      </c>
      <c r="X1970" s="5" t="s">
        <v>202</v>
      </c>
      <c r="Y1970" s="5" t="n">
        <v>0</v>
      </c>
      <c r="Z1970" s="5" t="n">
        <v>1</v>
      </c>
      <c r="AA1970" s="5" t="str">
        <f aca="false">IF(Y1970&gt;Z1970,"Win",IF(Y1970&lt;Z1970,"Loss","Draw"))</f>
        <v>Loss</v>
      </c>
      <c r="AB1970" s="5" t="s">
        <v>98</v>
      </c>
      <c r="AC1970" s="5" t="s">
        <v>99</v>
      </c>
      <c r="AD1970" s="5" t="s">
        <v>4556</v>
      </c>
      <c r="AE1970" s="5" t="s">
        <v>4557</v>
      </c>
      <c r="AF1970" s="5" t="str">
        <f aca="false">IF(AD1970&lt;AE1970,AD1970,AE1970)</f>
        <v>Arrows, Bandit, Battle Ram, Golden Knight, Mega Knight, Minions, Ronin, Zappies</v>
      </c>
      <c r="AG1970" s="5" t="str">
        <f aca="false">IF(AD1970&lt;AE1970,AE1970,AD1970)</f>
        <v>Berserker, Dart Goblin, Electro Spirit, Goblin Barrel, Inferno Tower, Knight, Royal Delivery, Wall Breakers</v>
      </c>
      <c r="AH1970" s="5" t="str">
        <f aca="false">IF(AD1970=AF1970,AA1970,IF(AA1970="Win","Loss",IF(AA1970="Loss","Win","Draw")))</f>
        <v>Win</v>
      </c>
      <c r="AI1970" s="5" t="s">
        <v>123</v>
      </c>
    </row>
    <row r="1971" customFormat="false" ht="15" hidden="false" customHeight="true" outlineLevel="0" collapsed="false">
      <c r="A1971" s="5" t="s">
        <v>4558</v>
      </c>
      <c r="B1971" s="5" t="n">
        <v>1</v>
      </c>
      <c r="C1971" s="5" t="s">
        <v>659</v>
      </c>
      <c r="D1971" s="5" t="s">
        <v>660</v>
      </c>
      <c r="E1971" s="5" t="s">
        <v>4559</v>
      </c>
      <c r="F1971" s="5" t="s">
        <v>4560</v>
      </c>
      <c r="G1971" s="5" t="s">
        <v>4561</v>
      </c>
      <c r="H1971" s="5" t="s">
        <v>81</v>
      </c>
      <c r="I1971" s="5" t="s">
        <v>168</v>
      </c>
      <c r="J1971" s="5" t="s">
        <v>83</v>
      </c>
      <c r="K1971" s="5" t="s">
        <v>82</v>
      </c>
      <c r="L1971" s="5" t="s">
        <v>144</v>
      </c>
      <c r="M1971" s="5" t="s">
        <v>91</v>
      </c>
      <c r="N1971" s="5" t="s">
        <v>93</v>
      </c>
      <c r="O1971" s="5" t="s">
        <v>97</v>
      </c>
      <c r="P1971" s="5" t="s">
        <v>154</v>
      </c>
      <c r="Q1971" s="5" t="s">
        <v>200</v>
      </c>
      <c r="R1971" s="5" t="s">
        <v>91</v>
      </c>
      <c r="S1971" s="5" t="s">
        <v>132</v>
      </c>
      <c r="T1971" s="5" t="s">
        <v>174</v>
      </c>
      <c r="U1971" s="5" t="s">
        <v>93</v>
      </c>
      <c r="V1971" s="5" t="s">
        <v>90</v>
      </c>
      <c r="W1971" s="5" t="s">
        <v>365</v>
      </c>
      <c r="X1971" s="5" t="s">
        <v>94</v>
      </c>
      <c r="Y1971" s="5" t="n">
        <v>1</v>
      </c>
      <c r="Z1971" s="5" t="n">
        <v>0</v>
      </c>
      <c r="AA1971" s="5" t="str">
        <f aca="false">IF(Y1971&gt;Z1971,"Win",IF(Y1971&lt;Z1971,"Loss","Draw"))</f>
        <v>Win</v>
      </c>
      <c r="AB1971" s="5" t="s">
        <v>98</v>
      </c>
      <c r="AC1971" s="5" t="s">
        <v>99</v>
      </c>
      <c r="AD1971" s="5" t="s">
        <v>285</v>
      </c>
      <c r="AE1971" s="5" t="s">
        <v>488</v>
      </c>
      <c r="AF1971" s="5" t="str">
        <f aca="false">IF(AD1971&lt;AE1971,AD1971,AE1971)</f>
        <v>Archers, Barbarian Barrel, Dark Prince, Electro Spirit, Lightning, Royal Hogs, Skeletons, Tesla</v>
      </c>
      <c r="AG1971" s="5" t="str">
        <f aca="false">IF(AD1971&lt;AE1971,AE1971,AD1971)</f>
        <v>Barbarian Barrel, Electro Spirit, Fireball, Goblin Cage, Heal Spirit, Lumberjack, Phoenix, Royal Giant</v>
      </c>
      <c r="AH1971" s="5" t="str">
        <f aca="false">IF(AD1971=AF1971,AA1971,IF(AA1971="Win","Loss",IF(AA1971="Loss","Win","Draw")))</f>
        <v>Win</v>
      </c>
      <c r="AI1971" s="5" t="s">
        <v>123</v>
      </c>
    </row>
    <row r="1972" customFormat="false" ht="15" hidden="false" customHeight="true" outlineLevel="0" collapsed="false">
      <c r="A1972" s="5" t="s">
        <v>4558</v>
      </c>
      <c r="B1972" s="5" t="n">
        <v>2</v>
      </c>
      <c r="C1972" s="5" t="s">
        <v>659</v>
      </c>
      <c r="D1972" s="5" t="s">
        <v>660</v>
      </c>
      <c r="E1972" s="5" t="s">
        <v>4559</v>
      </c>
      <c r="F1972" s="5" t="s">
        <v>4560</v>
      </c>
      <c r="G1972" s="5" t="s">
        <v>4562</v>
      </c>
      <c r="H1972" s="5" t="s">
        <v>81</v>
      </c>
      <c r="I1972" s="5" t="s">
        <v>225</v>
      </c>
      <c r="J1972" s="5" t="s">
        <v>141</v>
      </c>
      <c r="K1972" s="5" t="s">
        <v>140</v>
      </c>
      <c r="L1972" s="5" t="s">
        <v>87</v>
      </c>
      <c r="M1972" s="5" t="s">
        <v>113</v>
      </c>
      <c r="N1972" s="5" t="s">
        <v>111</v>
      </c>
      <c r="O1972" s="5" t="s">
        <v>226</v>
      </c>
      <c r="P1972" s="5" t="s">
        <v>120</v>
      </c>
      <c r="Q1972" s="5" t="s">
        <v>144</v>
      </c>
      <c r="R1972" s="5" t="s">
        <v>175</v>
      </c>
      <c r="S1972" s="5" t="s">
        <v>168</v>
      </c>
      <c r="T1972" s="5" t="s">
        <v>87</v>
      </c>
      <c r="U1972" s="5" t="s">
        <v>167</v>
      </c>
      <c r="V1972" s="5" t="s">
        <v>154</v>
      </c>
      <c r="W1972" s="5" t="s">
        <v>143</v>
      </c>
      <c r="X1972" s="5" t="s">
        <v>146</v>
      </c>
      <c r="Y1972" s="5" t="n">
        <v>1</v>
      </c>
      <c r="Z1972" s="5" t="n">
        <v>0</v>
      </c>
      <c r="AA1972" s="5" t="str">
        <f aca="false">IF(Y1972&gt;Z1972,"Win",IF(Y1972&lt;Z1972,"Loss","Draw"))</f>
        <v>Win</v>
      </c>
      <c r="AB1972" s="5" t="s">
        <v>98</v>
      </c>
      <c r="AC1972" s="5" t="s">
        <v>99</v>
      </c>
      <c r="AD1972" s="5" t="s">
        <v>228</v>
      </c>
      <c r="AE1972" s="5" t="s">
        <v>3831</v>
      </c>
      <c r="AF1972" s="5" t="str">
        <f aca="false">IF(AD1972&lt;AE1972,AD1972,AE1972)</f>
        <v>Bats, Berserker, Bomb Tower, Fire Spirit, Magic Archer, Miner, Royal Delivery, Wall Breakers</v>
      </c>
      <c r="AG1972" s="5" t="str">
        <f aca="false">IF(AD1972&lt;AE1972,AE1972,AD1972)</f>
        <v>Berserker, Boss Bandit, Ice Spirit, Lightning, Royal Hogs, Skeleton Dragons, Tesla, The Log</v>
      </c>
      <c r="AH1972" s="5" t="str">
        <f aca="false">IF(AD1972=AF1972,AA1972,IF(AA1972="Win","Loss",IF(AA1972="Loss","Win","Draw")))</f>
        <v>Win</v>
      </c>
      <c r="AI1972" s="5" t="s">
        <v>123</v>
      </c>
    </row>
    <row r="1973" customFormat="false" ht="15" hidden="false" customHeight="true" outlineLevel="0" collapsed="false">
      <c r="A1973" s="5" t="s">
        <v>4563</v>
      </c>
      <c r="B1973" s="5" t="n">
        <v>1</v>
      </c>
      <c r="C1973" s="5" t="s">
        <v>659</v>
      </c>
      <c r="D1973" s="5" t="s">
        <v>660</v>
      </c>
      <c r="E1973" s="5" t="s">
        <v>4564</v>
      </c>
      <c r="F1973" s="5" t="s">
        <v>4565</v>
      </c>
      <c r="G1973" s="5" t="s">
        <v>4566</v>
      </c>
      <c r="H1973" s="5" t="s">
        <v>81</v>
      </c>
      <c r="I1973" s="5" t="s">
        <v>168</v>
      </c>
      <c r="J1973" s="5" t="s">
        <v>83</v>
      </c>
      <c r="K1973" s="5" t="s">
        <v>82</v>
      </c>
      <c r="L1973" s="5" t="s">
        <v>144</v>
      </c>
      <c r="M1973" s="5" t="s">
        <v>91</v>
      </c>
      <c r="N1973" s="5" t="s">
        <v>93</v>
      </c>
      <c r="O1973" s="5" t="s">
        <v>97</v>
      </c>
      <c r="P1973" s="5" t="s">
        <v>154</v>
      </c>
      <c r="Q1973" s="5" t="s">
        <v>168</v>
      </c>
      <c r="R1973" s="5" t="s">
        <v>83</v>
      </c>
      <c r="S1973" s="5" t="s">
        <v>82</v>
      </c>
      <c r="T1973" s="5" t="s">
        <v>91</v>
      </c>
      <c r="U1973" s="5" t="s">
        <v>93</v>
      </c>
      <c r="V1973" s="5" t="s">
        <v>89</v>
      </c>
      <c r="W1973" s="5" t="s">
        <v>87</v>
      </c>
      <c r="X1973" s="5" t="s">
        <v>154</v>
      </c>
      <c r="Y1973" s="5" t="n">
        <v>0</v>
      </c>
      <c r="Z1973" s="5" t="n">
        <v>1</v>
      </c>
      <c r="AA1973" s="5" t="str">
        <f aca="false">IF(Y1973&gt;Z1973,"Win",IF(Y1973&lt;Z1973,"Loss","Draw"))</f>
        <v>Loss</v>
      </c>
      <c r="AB1973" s="5" t="s">
        <v>98</v>
      </c>
      <c r="AC1973" s="5" t="s">
        <v>99</v>
      </c>
      <c r="AD1973" s="5" t="s">
        <v>285</v>
      </c>
      <c r="AE1973" s="5" t="s">
        <v>4567</v>
      </c>
      <c r="AF1973" s="5" t="str">
        <f aca="false">IF(AD1973&lt;AE1973,AD1973,AE1973)</f>
        <v>Archers, Barbarian Barrel, Berserker, Dark Prince, Electro Spirit, Goblin Hut, Lightning, Royal Hogs</v>
      </c>
      <c r="AG1973" s="5" t="str">
        <f aca="false">IF(AD1973&lt;AE1973,AE1973,AD1973)</f>
        <v>Archers, Barbarian Barrel, Dark Prince, Electro Spirit, Lightning, Royal Hogs, Skeletons, Tesla</v>
      </c>
      <c r="AH1973" s="5" t="str">
        <f aca="false">IF(AD1973=AF1973,AA1973,IF(AA1973="Win","Loss",IF(AA1973="Loss","Win","Draw")))</f>
        <v>Win</v>
      </c>
      <c r="AI1973" s="5" t="s">
        <v>123</v>
      </c>
    </row>
    <row r="1974" customFormat="false" ht="15" hidden="false" customHeight="true" outlineLevel="0" collapsed="false">
      <c r="A1974" s="5" t="s">
        <v>4563</v>
      </c>
      <c r="B1974" s="5" t="n">
        <v>2</v>
      </c>
      <c r="C1974" s="5" t="s">
        <v>659</v>
      </c>
      <c r="D1974" s="5" t="s">
        <v>660</v>
      </c>
      <c r="E1974" s="5" t="s">
        <v>4564</v>
      </c>
      <c r="F1974" s="5" t="s">
        <v>4565</v>
      </c>
      <c r="G1974" s="5" t="s">
        <v>4568</v>
      </c>
      <c r="H1974" s="5" t="s">
        <v>81</v>
      </c>
      <c r="I1974" s="5" t="s">
        <v>107</v>
      </c>
      <c r="J1974" s="5" t="s">
        <v>128</v>
      </c>
      <c r="K1974" s="5" t="s">
        <v>84</v>
      </c>
      <c r="L1974" s="5" t="s">
        <v>170</v>
      </c>
      <c r="M1974" s="5" t="s">
        <v>87</v>
      </c>
      <c r="N1974" s="5" t="s">
        <v>130</v>
      </c>
      <c r="O1974" s="5" t="s">
        <v>88</v>
      </c>
      <c r="P1974" s="5" t="s">
        <v>111</v>
      </c>
      <c r="Q1974" s="5" t="s">
        <v>107</v>
      </c>
      <c r="R1974" s="5" t="s">
        <v>128</v>
      </c>
      <c r="S1974" s="5" t="s">
        <v>84</v>
      </c>
      <c r="T1974" s="5" t="s">
        <v>97</v>
      </c>
      <c r="U1974" s="5" t="s">
        <v>111</v>
      </c>
      <c r="V1974" s="5" t="s">
        <v>144</v>
      </c>
      <c r="W1974" s="5" t="s">
        <v>130</v>
      </c>
      <c r="X1974" s="5" t="s">
        <v>88</v>
      </c>
      <c r="Y1974" s="5" t="n">
        <v>1</v>
      </c>
      <c r="Z1974" s="5" t="n">
        <v>0</v>
      </c>
      <c r="AA1974" s="5" t="str">
        <f aca="false">IF(Y1974&gt;Z1974,"Win",IF(Y1974&lt;Z1974,"Loss","Draw"))</f>
        <v>Win</v>
      </c>
      <c r="AB1974" s="5" t="s">
        <v>98</v>
      </c>
      <c r="AC1974" s="5" t="s">
        <v>99</v>
      </c>
      <c r="AD1974" s="5" t="s">
        <v>818</v>
      </c>
      <c r="AE1974" s="5" t="s">
        <v>448</v>
      </c>
      <c r="AF1974" s="5" t="str">
        <f aca="false">IF(AD1974&lt;AE1974,AD1974,AE1974)</f>
        <v>Berserker, Bomber, Cannon, Fire Spirit, Giant Snowball, Goblin Drill, Knight, Poison</v>
      </c>
      <c r="AG1974" s="5" t="str">
        <f aca="false">IF(AD1974&lt;AE1974,AE1974,AD1974)</f>
        <v>Bomber, Fire Spirit, Giant Snowball, Goblin Drill, Knight, Poison, Skeletons, Tesla</v>
      </c>
      <c r="AH1974" s="5" t="str">
        <f aca="false">IF(AD1974=AF1974,AA1974,IF(AA1974="Win","Loss",IF(AA1974="Loss","Win","Draw")))</f>
        <v>Win</v>
      </c>
      <c r="AI1974" s="5" t="s">
        <v>123</v>
      </c>
    </row>
    <row r="1975" customFormat="false" ht="15" hidden="false" customHeight="true" outlineLevel="0" collapsed="false">
      <c r="A1975" s="5" t="s">
        <v>4563</v>
      </c>
      <c r="B1975" s="5" t="n">
        <v>3</v>
      </c>
      <c r="C1975" s="5" t="s">
        <v>659</v>
      </c>
      <c r="D1975" s="5" t="s">
        <v>660</v>
      </c>
      <c r="E1975" s="5" t="s">
        <v>4564</v>
      </c>
      <c r="F1975" s="5" t="s">
        <v>4565</v>
      </c>
      <c r="G1975" s="5" t="s">
        <v>4569</v>
      </c>
      <c r="H1975" s="5" t="s">
        <v>81</v>
      </c>
      <c r="I1975" s="5" t="s">
        <v>90</v>
      </c>
      <c r="J1975" s="5" t="s">
        <v>181</v>
      </c>
      <c r="K1975" s="5" t="s">
        <v>149</v>
      </c>
      <c r="L1975" s="5" t="s">
        <v>94</v>
      </c>
      <c r="M1975" s="5" t="s">
        <v>95</v>
      </c>
      <c r="N1975" s="5" t="s">
        <v>146</v>
      </c>
      <c r="O1975" s="5" t="s">
        <v>167</v>
      </c>
      <c r="P1975" s="5" t="s">
        <v>202</v>
      </c>
      <c r="Q1975" s="5" t="s">
        <v>433</v>
      </c>
      <c r="R1975" s="5" t="s">
        <v>232</v>
      </c>
      <c r="S1975" s="5" t="s">
        <v>142</v>
      </c>
      <c r="T1975" s="5" t="s">
        <v>143</v>
      </c>
      <c r="U1975" s="5" t="s">
        <v>334</v>
      </c>
      <c r="V1975" s="5" t="s">
        <v>170</v>
      </c>
      <c r="W1975" s="5" t="s">
        <v>167</v>
      </c>
      <c r="X1975" s="5" t="s">
        <v>655</v>
      </c>
      <c r="Y1975" s="5" t="n">
        <v>1</v>
      </c>
      <c r="Z1975" s="5" t="n">
        <v>0</v>
      </c>
      <c r="AA1975" s="5" t="str">
        <f aca="false">IF(Y1975&gt;Z1975,"Win",IF(Y1975&lt;Z1975,"Loss","Draw"))</f>
        <v>Win</v>
      </c>
      <c r="AB1975" s="5" t="s">
        <v>98</v>
      </c>
      <c r="AC1975" s="5" t="s">
        <v>99</v>
      </c>
      <c r="AD1975" s="5" t="s">
        <v>414</v>
      </c>
      <c r="AE1975" s="5" t="s">
        <v>4570</v>
      </c>
      <c r="AF1975" s="5" t="str">
        <f aca="false">IF(AD1975&lt;AE1975,AD1975,AE1975)</f>
        <v>Cannon, Goblin Barrel, Goblin Gang, Ice Spirit, Mighty Miner, Princess, Rocket, The Log</v>
      </c>
      <c r="AG1975" s="5" t="str">
        <f aca="false">IF(AD1975&lt;AE1975,AE1975,AD1975)</f>
        <v>Fireball, Fisherman, Monk, Royal Giant, Skeleton Dragons, The Log, Tombstone, Zappies</v>
      </c>
      <c r="AH1975" s="5" t="str">
        <f aca="false">IF(AD1975=AF1975,AA1975,IF(AA1975="Win","Loss",IF(AA1975="Loss","Win","Draw")))</f>
        <v>Loss</v>
      </c>
      <c r="AI1975" s="5" t="s">
        <v>123</v>
      </c>
    </row>
    <row r="1976" customFormat="false" ht="16.5" hidden="false" customHeight="true" outlineLevel="0" collapsed="false">
      <c r="A1976" s="5" t="s">
        <v>4571</v>
      </c>
      <c r="B1976" s="5" t="n">
        <v>1</v>
      </c>
      <c r="C1976" s="5" t="s">
        <v>659</v>
      </c>
      <c r="D1976" s="5" t="s">
        <v>660</v>
      </c>
      <c r="E1976" s="5" t="s">
        <v>4572</v>
      </c>
      <c r="F1976" s="5" t="s">
        <v>4573</v>
      </c>
      <c r="G1976" s="5" t="s">
        <v>2192</v>
      </c>
      <c r="H1976" s="5" t="s">
        <v>81</v>
      </c>
      <c r="I1976" s="5" t="s">
        <v>142</v>
      </c>
      <c r="J1976" s="5" t="s">
        <v>141</v>
      </c>
      <c r="K1976" s="5" t="s">
        <v>140</v>
      </c>
      <c r="L1976" s="5" t="s">
        <v>87</v>
      </c>
      <c r="M1976" s="5" t="s">
        <v>111</v>
      </c>
      <c r="N1976" s="5" t="s">
        <v>143</v>
      </c>
      <c r="O1976" s="5" t="s">
        <v>120</v>
      </c>
      <c r="P1976" s="5" t="s">
        <v>144</v>
      </c>
      <c r="Q1976" s="5" t="s">
        <v>97</v>
      </c>
      <c r="R1976" s="5" t="s">
        <v>145</v>
      </c>
      <c r="S1976" s="5" t="s">
        <v>209</v>
      </c>
      <c r="T1976" s="5" t="s">
        <v>113</v>
      </c>
      <c r="U1976" s="5" t="s">
        <v>226</v>
      </c>
      <c r="V1976" s="5" t="s">
        <v>244</v>
      </c>
      <c r="W1976" s="5" t="s">
        <v>84</v>
      </c>
      <c r="X1976" s="5" t="s">
        <v>91</v>
      </c>
      <c r="Y1976" s="5" t="n">
        <v>1</v>
      </c>
      <c r="Z1976" s="5" t="n">
        <v>0</v>
      </c>
      <c r="AA1976" s="5" t="str">
        <f aca="false">IF(Y1976&gt;Z1976,"Win",IF(Y1976&lt;Z1976,"Loss","Draw"))</f>
        <v>Win</v>
      </c>
      <c r="AB1976" s="5" t="s">
        <v>98</v>
      </c>
      <c r="AC1976" s="5" t="s">
        <v>99</v>
      </c>
      <c r="AD1976" s="5" t="s">
        <v>150</v>
      </c>
      <c r="AE1976" s="5" t="s">
        <v>2610</v>
      </c>
      <c r="AF1976" s="5" t="str">
        <f aca="false">IF(AD1976&lt;AE1976,AD1976,AE1976)</f>
        <v>Balloon, Barbarian Barrel, Bomb Tower, Giant Snowball, Ice Golem, Miner, Musketeer, Skeletons</v>
      </c>
      <c r="AG1976" s="5" t="str">
        <f aca="false">IF(AD1976&lt;AE1976,AE1976,AD1976)</f>
        <v>Berserker, Fire Spirit, Goblin Barrel, Ice Spirit, Magic Archer, Royal Delivery, Tesla, Wall Breakers</v>
      </c>
      <c r="AH1976" s="5" t="str">
        <f aca="false">IF(AD1976=AF1976,AA1976,IF(AA1976="Win","Loss",IF(AA1976="Loss","Win","Draw")))</f>
        <v>Loss</v>
      </c>
      <c r="AI1976" s="5" t="s">
        <v>123</v>
      </c>
    </row>
    <row r="1977" customFormat="false" ht="16.5" hidden="false" customHeight="true" outlineLevel="0" collapsed="false">
      <c r="A1977" s="5" t="s">
        <v>4571</v>
      </c>
      <c r="B1977" s="5" t="n">
        <v>2</v>
      </c>
      <c r="C1977" s="5" t="s">
        <v>659</v>
      </c>
      <c r="D1977" s="5" t="s">
        <v>660</v>
      </c>
      <c r="E1977" s="5" t="s">
        <v>4572</v>
      </c>
      <c r="F1977" s="5" t="s">
        <v>4573</v>
      </c>
      <c r="G1977" s="5" t="s">
        <v>4085</v>
      </c>
      <c r="H1977" s="5" t="s">
        <v>81</v>
      </c>
      <c r="I1977" s="5" t="s">
        <v>200</v>
      </c>
      <c r="J1977" s="5" t="s">
        <v>91</v>
      </c>
      <c r="K1977" s="5" t="s">
        <v>132</v>
      </c>
      <c r="L1977" s="5" t="s">
        <v>93</v>
      </c>
      <c r="M1977" s="5" t="s">
        <v>94</v>
      </c>
      <c r="N1977" s="5" t="s">
        <v>174</v>
      </c>
      <c r="O1977" s="5" t="s">
        <v>365</v>
      </c>
      <c r="P1977" s="5" t="s">
        <v>90</v>
      </c>
      <c r="Q1977" s="5" t="s">
        <v>92</v>
      </c>
      <c r="R1977" s="5" t="s">
        <v>199</v>
      </c>
      <c r="S1977" s="5" t="s">
        <v>210</v>
      </c>
      <c r="T1977" s="5" t="s">
        <v>131</v>
      </c>
      <c r="U1977" s="5" t="s">
        <v>94</v>
      </c>
      <c r="V1977" s="5" t="s">
        <v>393</v>
      </c>
      <c r="W1977" s="5" t="s">
        <v>182</v>
      </c>
      <c r="X1977" s="5" t="s">
        <v>135</v>
      </c>
      <c r="Y1977" s="5" t="n">
        <v>1</v>
      </c>
      <c r="Z1977" s="5" t="n">
        <v>0</v>
      </c>
      <c r="AA1977" s="5" t="str">
        <f aca="false">IF(Y1977&gt;Z1977,"Win",IF(Y1977&lt;Z1977,"Loss","Draw"))</f>
        <v>Win</v>
      </c>
      <c r="AB1977" s="5" t="s">
        <v>98</v>
      </c>
      <c r="AC1977" s="5" t="s">
        <v>99</v>
      </c>
      <c r="AD1977" s="5" t="s">
        <v>488</v>
      </c>
      <c r="AE1977" s="5" t="s">
        <v>4574</v>
      </c>
      <c r="AF1977" s="5" t="str">
        <f aca="false">IF(AD1977&lt;AE1977,AD1977,AE1977)</f>
        <v>Barbarian Barrel, Electro Spirit, Fireball, Goblin Cage, Heal Spirit, Lumberjack, Phoenix, Royal Giant</v>
      </c>
      <c r="AG1977" s="5" t="str">
        <f aca="false">IF(AD1977&lt;AE1977,AE1977,AD1977)</f>
        <v>Electro Wizard, Fireball, Golden Knight, Hog Rider, Mega Knight, Mega Minion, Royal Ghost, Zap</v>
      </c>
      <c r="AH1977" s="5" t="str">
        <f aca="false">IF(AD1977=AF1977,AA1977,IF(AA1977="Win","Loss",IF(AA1977="Loss","Win","Draw")))</f>
        <v>Win</v>
      </c>
      <c r="AI1977" s="5" t="s">
        <v>123</v>
      </c>
    </row>
    <row r="1978" customFormat="false" ht="15" hidden="false" customHeight="true" outlineLevel="0" collapsed="false">
      <c r="A1978" s="5" t="s">
        <v>4575</v>
      </c>
      <c r="B1978" s="5" t="n">
        <v>1</v>
      </c>
      <c r="C1978" s="5" t="s">
        <v>659</v>
      </c>
      <c r="D1978" s="5" t="s">
        <v>660</v>
      </c>
      <c r="E1978" s="5" t="s">
        <v>4576</v>
      </c>
      <c r="F1978" s="5" t="s">
        <v>4577</v>
      </c>
      <c r="G1978" s="5" t="s">
        <v>2369</v>
      </c>
      <c r="H1978" s="5" t="s">
        <v>668</v>
      </c>
      <c r="I1978" s="5" t="s">
        <v>82</v>
      </c>
      <c r="J1978" s="5" t="s">
        <v>91</v>
      </c>
      <c r="K1978" s="5" t="s">
        <v>144</v>
      </c>
      <c r="L1978" s="5" t="s">
        <v>85</v>
      </c>
      <c r="M1978" s="5" t="s">
        <v>143</v>
      </c>
      <c r="N1978" s="5" t="s">
        <v>88</v>
      </c>
      <c r="O1978" s="5" t="s">
        <v>109</v>
      </c>
      <c r="P1978" s="5" t="s">
        <v>87</v>
      </c>
      <c r="Q1978" s="5" t="s">
        <v>135</v>
      </c>
      <c r="R1978" s="5" t="s">
        <v>156</v>
      </c>
      <c r="S1978" s="5" t="s">
        <v>180</v>
      </c>
      <c r="T1978" s="5" t="s">
        <v>157</v>
      </c>
      <c r="U1978" s="5" t="s">
        <v>174</v>
      </c>
      <c r="V1978" s="5" t="s">
        <v>336</v>
      </c>
      <c r="W1978" s="5" t="s">
        <v>257</v>
      </c>
      <c r="X1978" s="5" t="s">
        <v>1009</v>
      </c>
      <c r="Y1978" s="5" t="n">
        <v>1</v>
      </c>
      <c r="Z1978" s="5" t="n">
        <v>0</v>
      </c>
      <c r="AA1978" s="5" t="str">
        <f aca="false">IF(Y1978&gt;Z1978,"Win",IF(Y1978&lt;Z1978,"Loss","Draw"))</f>
        <v>Win</v>
      </c>
      <c r="AB1978" s="5" t="s">
        <v>98</v>
      </c>
      <c r="AC1978" s="5" t="s">
        <v>99</v>
      </c>
      <c r="AD1978" s="5" t="s">
        <v>679</v>
      </c>
      <c r="AE1978" s="5" t="s">
        <v>4578</v>
      </c>
      <c r="AF1978" s="5" t="str">
        <f aca="false">IF(AD1978&lt;AE1978,AD1978,AE1978)</f>
        <v>Archers, Barbarian Barrel, Berserker, Graveyard, Ice Spirit, Poison, Ronin, Tesla</v>
      </c>
      <c r="AG1978" s="5" t="str">
        <f aca="false">IF(AD1978&lt;AE1978,AE1978,AD1978)</f>
        <v>Giant, Heal Spirit, Mini P.E.K.K.A, Sparky, Tornado, Vines, Wizard, Zap</v>
      </c>
      <c r="AH1978" s="5" t="str">
        <f aca="false">IF(AD1978=AF1978,AA1978,IF(AA1978="Win","Loss",IF(AA1978="Loss","Win","Draw")))</f>
        <v>Win</v>
      </c>
      <c r="AI1978" s="5" t="s">
        <v>123</v>
      </c>
    </row>
    <row r="1979" customFormat="false" ht="15" hidden="false" customHeight="true" outlineLevel="0" collapsed="false">
      <c r="A1979" s="5" t="s">
        <v>4575</v>
      </c>
      <c r="B1979" s="5" t="n">
        <v>2</v>
      </c>
      <c r="C1979" s="5" t="s">
        <v>659</v>
      </c>
      <c r="D1979" s="5" t="s">
        <v>660</v>
      </c>
      <c r="E1979" s="5" t="s">
        <v>4576</v>
      </c>
      <c r="F1979" s="5" t="s">
        <v>4577</v>
      </c>
      <c r="G1979" s="5" t="s">
        <v>4579</v>
      </c>
      <c r="H1979" s="5" t="s">
        <v>81</v>
      </c>
      <c r="I1979" s="5" t="s">
        <v>96</v>
      </c>
      <c r="J1979" s="5" t="s">
        <v>181</v>
      </c>
      <c r="K1979" s="5" t="s">
        <v>90</v>
      </c>
      <c r="L1979" s="5" t="s">
        <v>167</v>
      </c>
      <c r="M1979" s="5" t="s">
        <v>93</v>
      </c>
      <c r="N1979" s="5" t="s">
        <v>110</v>
      </c>
      <c r="O1979" s="5" t="s">
        <v>95</v>
      </c>
      <c r="P1979" s="5" t="s">
        <v>154</v>
      </c>
      <c r="Q1979" s="5" t="s">
        <v>116</v>
      </c>
      <c r="R1979" s="5" t="s">
        <v>115</v>
      </c>
      <c r="S1979" s="5" t="s">
        <v>114</v>
      </c>
      <c r="T1979" s="5" t="s">
        <v>94</v>
      </c>
      <c r="U1979" s="5" t="s">
        <v>91</v>
      </c>
      <c r="V1979" s="5" t="s">
        <v>109</v>
      </c>
      <c r="W1979" s="5" t="s">
        <v>118</v>
      </c>
      <c r="X1979" s="5" t="s">
        <v>117</v>
      </c>
      <c r="Y1979" s="5" t="n">
        <v>1</v>
      </c>
      <c r="Z1979" s="5" t="n">
        <v>0</v>
      </c>
      <c r="AA1979" s="5" t="str">
        <f aca="false">IF(Y1979&gt;Z1979,"Win",IF(Y1979&lt;Z1979,"Loss","Draw"))</f>
        <v>Win</v>
      </c>
      <c r="AB1979" s="5" t="s">
        <v>98</v>
      </c>
      <c r="AC1979" s="5" t="s">
        <v>99</v>
      </c>
      <c r="AD1979" s="5" t="s">
        <v>4580</v>
      </c>
      <c r="AE1979" s="5" t="s">
        <v>623</v>
      </c>
      <c r="AF1979" s="5" t="str">
        <f aca="false">IF(AD1979&lt;AE1979,AD1979,AE1979)</f>
        <v>Barbarian Barrel, Fireball, Goblins, Minions, Mortar, Rascals, Ronin, Skeleton Barrel</v>
      </c>
      <c r="AG1979" s="5" t="str">
        <f aca="false">IF(AD1979&lt;AE1979,AE1979,AD1979)</f>
        <v>Electro Spirit, Fisherman, Guards, Hunter, Lightning, Monk, Royal Giant, The Log</v>
      </c>
      <c r="AH1979" s="5" t="str">
        <f aca="false">IF(AD1979=AF1979,AA1979,IF(AA1979="Win","Loss",IF(AA1979="Loss","Win","Draw")))</f>
        <v>Loss</v>
      </c>
      <c r="AI1979" s="5" t="s">
        <v>123</v>
      </c>
    </row>
    <row r="1980" customFormat="false" ht="15" hidden="false" customHeight="true" outlineLevel="0" collapsed="false">
      <c r="A1980" s="5" t="s">
        <v>4581</v>
      </c>
      <c r="B1980" s="5" t="n">
        <v>1</v>
      </c>
      <c r="C1980" s="5" t="s">
        <v>659</v>
      </c>
      <c r="D1980" s="5" t="s">
        <v>660</v>
      </c>
      <c r="E1980" s="5" t="s">
        <v>583</v>
      </c>
      <c r="F1980" s="5" t="s">
        <v>584</v>
      </c>
      <c r="G1980" s="5" t="s">
        <v>371</v>
      </c>
      <c r="H1980" s="5" t="s">
        <v>81</v>
      </c>
      <c r="I1980" s="5" t="s">
        <v>225</v>
      </c>
      <c r="J1980" s="5" t="s">
        <v>141</v>
      </c>
      <c r="K1980" s="5" t="s">
        <v>140</v>
      </c>
      <c r="L1980" s="5" t="s">
        <v>87</v>
      </c>
      <c r="M1980" s="5" t="s">
        <v>113</v>
      </c>
      <c r="N1980" s="5" t="s">
        <v>111</v>
      </c>
      <c r="O1980" s="5" t="s">
        <v>226</v>
      </c>
      <c r="P1980" s="5" t="s">
        <v>120</v>
      </c>
      <c r="Q1980" s="5" t="s">
        <v>90</v>
      </c>
      <c r="R1980" s="5" t="s">
        <v>149</v>
      </c>
      <c r="S1980" s="5" t="s">
        <v>181</v>
      </c>
      <c r="T1980" s="5" t="s">
        <v>227</v>
      </c>
      <c r="U1980" s="5" t="s">
        <v>95</v>
      </c>
      <c r="V1980" s="5" t="s">
        <v>94</v>
      </c>
      <c r="W1980" s="5" t="s">
        <v>146</v>
      </c>
      <c r="X1980" s="5" t="s">
        <v>91</v>
      </c>
      <c r="Y1980" s="5" t="n">
        <v>1</v>
      </c>
      <c r="Z1980" s="5" t="n">
        <v>0</v>
      </c>
      <c r="AA1980" s="5" t="str">
        <f aca="false">IF(Y1980&gt;Z1980,"Win",IF(Y1980&lt;Z1980,"Loss","Draw"))</f>
        <v>Win</v>
      </c>
      <c r="AB1980" s="5" t="s">
        <v>98</v>
      </c>
      <c r="AC1980" s="5" t="s">
        <v>99</v>
      </c>
      <c r="AD1980" s="5" t="s">
        <v>228</v>
      </c>
      <c r="AE1980" s="5" t="s">
        <v>252</v>
      </c>
      <c r="AF1980" s="5" t="str">
        <f aca="false">IF(AD1980&lt;AE1980,AD1980,AE1980)</f>
        <v>Barbarian Barrel, Fireball, Fisherman, Monk, Mother Witch, Royal Giant, Skeleton Dragons, Tombstone</v>
      </c>
      <c r="AG1980" s="5" t="str">
        <f aca="false">IF(AD1980&lt;AE1980,AE1980,AD1980)</f>
        <v>Bats, Berserker, Bomb Tower, Fire Spirit, Magic Archer, Miner, Royal Delivery, Wall Breakers</v>
      </c>
      <c r="AH1980" s="5" t="str">
        <f aca="false">IF(AD1980=AF1980,AA1980,IF(AA1980="Win","Loss",IF(AA1980="Loss","Win","Draw")))</f>
        <v>Loss</v>
      </c>
      <c r="AI1980" s="5" t="s">
        <v>123</v>
      </c>
    </row>
    <row r="1981" customFormat="false" ht="15" hidden="false" customHeight="true" outlineLevel="0" collapsed="false">
      <c r="A1981" s="5" t="s">
        <v>4581</v>
      </c>
      <c r="B1981" s="5" t="n">
        <v>2</v>
      </c>
      <c r="C1981" s="5" t="s">
        <v>659</v>
      </c>
      <c r="D1981" s="5" t="s">
        <v>660</v>
      </c>
      <c r="E1981" s="5" t="s">
        <v>583</v>
      </c>
      <c r="F1981" s="5" t="s">
        <v>584</v>
      </c>
      <c r="G1981" s="5" t="s">
        <v>661</v>
      </c>
      <c r="H1981" s="5" t="s">
        <v>81</v>
      </c>
      <c r="I1981" s="5" t="s">
        <v>90</v>
      </c>
      <c r="J1981" s="5" t="s">
        <v>181</v>
      </c>
      <c r="K1981" s="5" t="s">
        <v>149</v>
      </c>
      <c r="L1981" s="5" t="s">
        <v>94</v>
      </c>
      <c r="M1981" s="5" t="s">
        <v>95</v>
      </c>
      <c r="N1981" s="5" t="s">
        <v>227</v>
      </c>
      <c r="O1981" s="5" t="s">
        <v>146</v>
      </c>
      <c r="P1981" s="5" t="s">
        <v>167</v>
      </c>
      <c r="Q1981" s="5" t="s">
        <v>140</v>
      </c>
      <c r="R1981" s="5" t="s">
        <v>141</v>
      </c>
      <c r="S1981" s="5" t="s">
        <v>225</v>
      </c>
      <c r="T1981" s="5" t="s">
        <v>226</v>
      </c>
      <c r="U1981" s="5" t="s">
        <v>87</v>
      </c>
      <c r="V1981" s="5" t="s">
        <v>111</v>
      </c>
      <c r="W1981" s="5" t="s">
        <v>120</v>
      </c>
      <c r="X1981" s="5" t="s">
        <v>113</v>
      </c>
      <c r="Y1981" s="5" t="n">
        <v>0</v>
      </c>
      <c r="Z1981" s="5" t="n">
        <v>1</v>
      </c>
      <c r="AA1981" s="5" t="str">
        <f aca="false">IF(Y1981&gt;Z1981,"Win",IF(Y1981&lt;Z1981,"Loss","Draw"))</f>
        <v>Loss</v>
      </c>
      <c r="AB1981" s="5" t="s">
        <v>98</v>
      </c>
      <c r="AC1981" s="5" t="s">
        <v>99</v>
      </c>
      <c r="AD1981" s="5" t="s">
        <v>229</v>
      </c>
      <c r="AE1981" s="5" t="s">
        <v>228</v>
      </c>
      <c r="AF1981" s="5" t="str">
        <f aca="false">IF(AD1981&lt;AE1981,AD1981,AE1981)</f>
        <v>Bats, Berserker, Bomb Tower, Fire Spirit, Magic Archer, Miner, Royal Delivery, Wall Breakers</v>
      </c>
      <c r="AG1981" s="5" t="str">
        <f aca="false">IF(AD1981&lt;AE1981,AE1981,AD1981)</f>
        <v>Fireball, Fisherman, Monk, Mother Witch, Royal Giant, Skeleton Dragons, The Log, Tombstone</v>
      </c>
      <c r="AH1981" s="5" t="str">
        <f aca="false">IF(AD1981=AF1981,AA1981,IF(AA1981="Win","Loss",IF(AA1981="Loss","Win","Draw")))</f>
        <v>Win</v>
      </c>
      <c r="AI1981" s="5" t="s">
        <v>123</v>
      </c>
    </row>
    <row r="1982" customFormat="false" ht="15" hidden="false" customHeight="true" outlineLevel="0" collapsed="false">
      <c r="A1982" s="5" t="s">
        <v>4581</v>
      </c>
      <c r="B1982" s="5" t="n">
        <v>3</v>
      </c>
      <c r="C1982" s="5" t="s">
        <v>659</v>
      </c>
      <c r="D1982" s="5" t="s">
        <v>660</v>
      </c>
      <c r="E1982" s="5" t="s">
        <v>583</v>
      </c>
      <c r="F1982" s="5" t="s">
        <v>584</v>
      </c>
      <c r="G1982" s="5" t="s">
        <v>662</v>
      </c>
      <c r="H1982" s="5" t="s">
        <v>81</v>
      </c>
      <c r="I1982" s="5" t="s">
        <v>116</v>
      </c>
      <c r="J1982" s="5" t="s">
        <v>153</v>
      </c>
      <c r="K1982" s="5" t="s">
        <v>92</v>
      </c>
      <c r="L1982" s="5" t="s">
        <v>91</v>
      </c>
      <c r="M1982" s="5" t="s">
        <v>119</v>
      </c>
      <c r="N1982" s="5" t="s">
        <v>154</v>
      </c>
      <c r="O1982" s="5" t="s">
        <v>117</v>
      </c>
      <c r="P1982" s="5" t="s">
        <v>97</v>
      </c>
      <c r="Q1982" s="5" t="s">
        <v>82</v>
      </c>
      <c r="R1982" s="5" t="s">
        <v>213</v>
      </c>
      <c r="S1982" s="5" t="s">
        <v>84</v>
      </c>
      <c r="T1982" s="5" t="s">
        <v>85</v>
      </c>
      <c r="U1982" s="5" t="s">
        <v>156</v>
      </c>
      <c r="V1982" s="5" t="s">
        <v>109</v>
      </c>
      <c r="W1982" s="5" t="s">
        <v>117</v>
      </c>
      <c r="X1982" s="5" t="s">
        <v>112</v>
      </c>
      <c r="Y1982" s="5" t="n">
        <v>1</v>
      </c>
      <c r="Z1982" s="5" t="n">
        <v>0</v>
      </c>
      <c r="AA1982" s="5" t="str">
        <f aca="false">IF(Y1982&gt;Z1982,"Win",IF(Y1982&lt;Z1982,"Loss","Draw"))</f>
        <v>Win</v>
      </c>
      <c r="AB1982" s="5" t="s">
        <v>98</v>
      </c>
      <c r="AC1982" s="5" t="s">
        <v>99</v>
      </c>
      <c r="AD1982" s="5" t="s">
        <v>160</v>
      </c>
      <c r="AE1982" s="5" t="s">
        <v>663</v>
      </c>
      <c r="AF1982" s="5" t="str">
        <f aca="false">IF(AD1982&lt;AE1982,AD1982,AE1982)</f>
        <v>Archers, Arrows, Bowler, Giant, Giant Snowball, Graveyard, Minions, Ronin</v>
      </c>
      <c r="AG1982" s="5" t="str">
        <f aca="false">IF(AD1982&lt;AE1982,AE1982,AD1982)</f>
        <v>Barbarian Barrel, Cannon Cart, Goblinstein, Lightning, Minions, Mortar, Royal Ghost, Skeletons</v>
      </c>
      <c r="AH1982" s="5" t="str">
        <f aca="false">IF(AD1982=AF1982,AA1982,IF(AA1982="Win","Loss",IF(AA1982="Loss","Win","Draw")))</f>
        <v>Loss</v>
      </c>
      <c r="AI1982" s="5" t="s">
        <v>123</v>
      </c>
    </row>
    <row r="1983" customFormat="false" ht="15" hidden="false" customHeight="true" outlineLevel="0" collapsed="false">
      <c r="A1983" s="5" t="s">
        <v>4582</v>
      </c>
      <c r="B1983" s="5" t="n">
        <v>1</v>
      </c>
      <c r="C1983" s="5" t="s">
        <v>659</v>
      </c>
      <c r="D1983" s="5" t="s">
        <v>660</v>
      </c>
      <c r="E1983" s="5" t="s">
        <v>340</v>
      </c>
      <c r="F1983" s="5" t="s">
        <v>341</v>
      </c>
      <c r="G1983" s="5" t="s">
        <v>4583</v>
      </c>
      <c r="H1983" s="5" t="s">
        <v>81</v>
      </c>
      <c r="I1983" s="5" t="s">
        <v>116</v>
      </c>
      <c r="J1983" s="5" t="s">
        <v>153</v>
      </c>
      <c r="K1983" s="5" t="s">
        <v>92</v>
      </c>
      <c r="L1983" s="5" t="s">
        <v>91</v>
      </c>
      <c r="M1983" s="5" t="s">
        <v>119</v>
      </c>
      <c r="N1983" s="5" t="s">
        <v>154</v>
      </c>
      <c r="O1983" s="5" t="s">
        <v>117</v>
      </c>
      <c r="P1983" s="5" t="s">
        <v>97</v>
      </c>
      <c r="Q1983" s="5" t="s">
        <v>144</v>
      </c>
      <c r="R1983" s="5" t="s">
        <v>83</v>
      </c>
      <c r="S1983" s="5" t="s">
        <v>84</v>
      </c>
      <c r="T1983" s="5" t="s">
        <v>85</v>
      </c>
      <c r="U1983" s="5" t="s">
        <v>86</v>
      </c>
      <c r="V1983" s="5" t="s">
        <v>88</v>
      </c>
      <c r="W1983" s="5" t="s">
        <v>111</v>
      </c>
      <c r="X1983" s="5" t="s">
        <v>91</v>
      </c>
      <c r="Y1983" s="5" t="n">
        <v>1</v>
      </c>
      <c r="Z1983" s="5" t="n">
        <v>0</v>
      </c>
      <c r="AA1983" s="5" t="str">
        <f aca="false">IF(Y1983&gt;Z1983,"Win",IF(Y1983&lt;Z1983,"Loss","Draw"))</f>
        <v>Win</v>
      </c>
      <c r="AB1983" s="5" t="s">
        <v>98</v>
      </c>
      <c r="AC1983" s="5" t="s">
        <v>99</v>
      </c>
      <c r="AD1983" s="5" t="s">
        <v>160</v>
      </c>
      <c r="AE1983" s="5" t="s">
        <v>4584</v>
      </c>
      <c r="AF1983" s="5" t="str">
        <f aca="false">IF(AD1983&lt;AE1983,AD1983,AE1983)</f>
        <v>Barbarian Barrel, Cannon Cart, Goblinstein, Lightning, Minions, Mortar, Royal Ghost, Skeletons</v>
      </c>
      <c r="AG1983" s="5" t="str">
        <f aca="false">IF(AD1983&lt;AE1983,AE1983,AD1983)</f>
        <v>Barbarian Barrel, Dark Prince, Fire Spirit, Giant Snowball, Goblin Demolisher, Graveyard, Poison, Tesla</v>
      </c>
      <c r="AH1983" s="5" t="str">
        <f aca="false">IF(AD1983=AF1983,AA1983,IF(AA1983="Win","Loss",IF(AA1983="Loss","Win","Draw")))</f>
        <v>Win</v>
      </c>
      <c r="AI1983" s="5" t="s">
        <v>123</v>
      </c>
    </row>
    <row r="1984" customFormat="false" ht="15" hidden="false" customHeight="true" outlineLevel="0" collapsed="false">
      <c r="A1984" s="5" t="s">
        <v>4582</v>
      </c>
      <c r="B1984" s="5" t="n">
        <v>2</v>
      </c>
      <c r="C1984" s="5" t="s">
        <v>659</v>
      </c>
      <c r="D1984" s="5" t="s">
        <v>660</v>
      </c>
      <c r="E1984" s="5" t="s">
        <v>340</v>
      </c>
      <c r="F1984" s="5" t="s">
        <v>341</v>
      </c>
      <c r="G1984" s="5" t="s">
        <v>4585</v>
      </c>
      <c r="H1984" s="5" t="s">
        <v>81</v>
      </c>
      <c r="I1984" s="5" t="s">
        <v>142</v>
      </c>
      <c r="J1984" s="5" t="s">
        <v>141</v>
      </c>
      <c r="K1984" s="5" t="s">
        <v>140</v>
      </c>
      <c r="L1984" s="5" t="s">
        <v>87</v>
      </c>
      <c r="M1984" s="5" t="s">
        <v>111</v>
      </c>
      <c r="N1984" s="5" t="s">
        <v>143</v>
      </c>
      <c r="O1984" s="5" t="s">
        <v>120</v>
      </c>
      <c r="P1984" s="5" t="s">
        <v>144</v>
      </c>
      <c r="Q1984" s="5" t="s">
        <v>90</v>
      </c>
      <c r="R1984" s="5" t="s">
        <v>318</v>
      </c>
      <c r="S1984" s="5" t="s">
        <v>158</v>
      </c>
      <c r="T1984" s="5" t="s">
        <v>154</v>
      </c>
      <c r="U1984" s="5" t="s">
        <v>95</v>
      </c>
      <c r="V1984" s="5" t="s">
        <v>202</v>
      </c>
      <c r="W1984" s="5" t="s">
        <v>167</v>
      </c>
      <c r="X1984" s="5" t="s">
        <v>149</v>
      </c>
      <c r="Y1984" s="5" t="n">
        <v>1</v>
      </c>
      <c r="Z1984" s="5" t="n">
        <v>0</v>
      </c>
      <c r="AA1984" s="5" t="str">
        <f aca="false">IF(Y1984&gt;Z1984,"Win",IF(Y1984&lt;Z1984,"Loss","Draw"))</f>
        <v>Win</v>
      </c>
      <c r="AB1984" s="5" t="s">
        <v>98</v>
      </c>
      <c r="AC1984" s="5" t="s">
        <v>99</v>
      </c>
      <c r="AD1984" s="5" t="s">
        <v>150</v>
      </c>
      <c r="AE1984" s="5" t="s">
        <v>4586</v>
      </c>
      <c r="AF1984" s="5" t="str">
        <f aca="false">IF(AD1984&lt;AE1984,AD1984,AE1984)</f>
        <v>Berserker, Fire Spirit, Goblin Barrel, Ice Spirit, Magic Archer, Royal Delivery, Tesla, Wall Breakers</v>
      </c>
      <c r="AG1984" s="5" t="str">
        <f aca="false">IF(AD1984&lt;AE1984,AE1984,AD1984)</f>
        <v>Fisherman, Lightning, Royal Giant, Skeleton King, The Log, Tombstone, Witch, Zappies</v>
      </c>
      <c r="AH1984" s="5" t="str">
        <f aca="false">IF(AD1984=AF1984,AA1984,IF(AA1984="Win","Loss",IF(AA1984="Loss","Win","Draw")))</f>
        <v>Win</v>
      </c>
      <c r="AI1984" s="5" t="s">
        <v>123</v>
      </c>
    </row>
    <row r="1985" customFormat="false" ht="15" hidden="false" customHeight="true" outlineLevel="0" collapsed="false">
      <c r="A1985" s="5" t="s">
        <v>4587</v>
      </c>
      <c r="B1985" s="5" t="n">
        <v>1</v>
      </c>
      <c r="C1985" s="5" t="s">
        <v>659</v>
      </c>
      <c r="D1985" s="5" t="s">
        <v>660</v>
      </c>
      <c r="E1985" s="5" t="s">
        <v>890</v>
      </c>
      <c r="F1985" s="5" t="s">
        <v>891</v>
      </c>
      <c r="G1985" s="5" t="s">
        <v>1058</v>
      </c>
      <c r="H1985" s="5" t="s">
        <v>81</v>
      </c>
      <c r="I1985" s="5" t="s">
        <v>169</v>
      </c>
      <c r="J1985" s="5" t="s">
        <v>199</v>
      </c>
      <c r="K1985" s="5" t="s">
        <v>200</v>
      </c>
      <c r="L1985" s="5" t="s">
        <v>91</v>
      </c>
      <c r="M1985" s="5" t="s">
        <v>136</v>
      </c>
      <c r="N1985" s="5" t="s">
        <v>191</v>
      </c>
      <c r="O1985" s="5" t="s">
        <v>154</v>
      </c>
      <c r="P1985" s="5" t="s">
        <v>336</v>
      </c>
      <c r="Q1985" s="5" t="s">
        <v>116</v>
      </c>
      <c r="R1985" s="5" t="s">
        <v>153</v>
      </c>
      <c r="S1985" s="5" t="s">
        <v>92</v>
      </c>
      <c r="T1985" s="5" t="s">
        <v>154</v>
      </c>
      <c r="U1985" s="5" t="s">
        <v>91</v>
      </c>
      <c r="V1985" s="5" t="s">
        <v>97</v>
      </c>
      <c r="W1985" s="5" t="s">
        <v>117</v>
      </c>
      <c r="X1985" s="5" t="s">
        <v>119</v>
      </c>
      <c r="Y1985" s="5" t="n">
        <v>0</v>
      </c>
      <c r="Z1985" s="5" t="n">
        <v>1</v>
      </c>
      <c r="AA1985" s="5" t="str">
        <f aca="false">IF(Y1985&gt;Z1985,"Win",IF(Y1985&lt;Z1985,"Loss","Draw"))</f>
        <v>Loss</v>
      </c>
      <c r="AB1985" s="5" t="s">
        <v>98</v>
      </c>
      <c r="AC1985" s="5" t="s">
        <v>99</v>
      </c>
      <c r="AD1985" s="5" t="s">
        <v>778</v>
      </c>
      <c r="AE1985" s="5" t="s">
        <v>160</v>
      </c>
      <c r="AF1985" s="5" t="str">
        <f aca="false">IF(AD1985&lt;AE1985,AD1985,AE1985)</f>
        <v>Baby Dragon, Barbarian Barrel, Goblin Cage, Golden Knight, Golem, Ice Wizard, Lightning, Tornado</v>
      </c>
      <c r="AG1985" s="5" t="str">
        <f aca="false">IF(AD1985&lt;AE1985,AE1985,AD1985)</f>
        <v>Barbarian Barrel, Cannon Cart, Goblinstein, Lightning, Minions, Mortar, Royal Ghost, Skeletons</v>
      </c>
      <c r="AH1985" s="5" t="str">
        <f aca="false">IF(AD1985=AF1985,AA1985,IF(AA1985="Win","Loss",IF(AA1985="Loss","Win","Draw")))</f>
        <v>Loss</v>
      </c>
      <c r="AI1985" s="5" t="s">
        <v>123</v>
      </c>
    </row>
    <row r="1986" customFormat="false" ht="15" hidden="false" customHeight="true" outlineLevel="0" collapsed="false">
      <c r="A1986" s="5" t="s">
        <v>4587</v>
      </c>
      <c r="B1986" s="5" t="n">
        <v>2</v>
      </c>
      <c r="C1986" s="5" t="s">
        <v>659</v>
      </c>
      <c r="D1986" s="5" t="s">
        <v>660</v>
      </c>
      <c r="E1986" s="5" t="s">
        <v>890</v>
      </c>
      <c r="F1986" s="5" t="s">
        <v>891</v>
      </c>
      <c r="G1986" s="5" t="s">
        <v>1059</v>
      </c>
      <c r="H1986" s="5" t="s">
        <v>251</v>
      </c>
      <c r="I1986" s="5" t="s">
        <v>142</v>
      </c>
      <c r="J1986" s="5" t="s">
        <v>141</v>
      </c>
      <c r="K1986" s="5" t="s">
        <v>140</v>
      </c>
      <c r="L1986" s="5" t="s">
        <v>87</v>
      </c>
      <c r="M1986" s="5" t="s">
        <v>113</v>
      </c>
      <c r="N1986" s="5" t="s">
        <v>111</v>
      </c>
      <c r="O1986" s="5" t="s">
        <v>143</v>
      </c>
      <c r="P1986" s="5" t="s">
        <v>120</v>
      </c>
      <c r="Q1986" s="5" t="s">
        <v>128</v>
      </c>
      <c r="R1986" s="5" t="s">
        <v>145</v>
      </c>
      <c r="S1986" s="5" t="s">
        <v>375</v>
      </c>
      <c r="T1986" s="5" t="s">
        <v>87</v>
      </c>
      <c r="U1986" s="5" t="s">
        <v>135</v>
      </c>
      <c r="V1986" s="5" t="s">
        <v>336</v>
      </c>
      <c r="W1986" s="5" t="s">
        <v>226</v>
      </c>
      <c r="X1986" s="5" t="s">
        <v>113</v>
      </c>
      <c r="Y1986" s="5" t="n">
        <v>0</v>
      </c>
      <c r="Z1986" s="5" t="n">
        <v>1</v>
      </c>
      <c r="AA1986" s="5" t="str">
        <f aca="false">IF(Y1986&gt;Z1986,"Win",IF(Y1986&lt;Z1986,"Loss","Draw"))</f>
        <v>Loss</v>
      </c>
      <c r="AB1986" s="5" t="s">
        <v>98</v>
      </c>
      <c r="AC1986" s="5" t="s">
        <v>99</v>
      </c>
      <c r="AD1986" s="5" t="s">
        <v>351</v>
      </c>
      <c r="AE1986" s="5" t="s">
        <v>377</v>
      </c>
      <c r="AF1986" s="5" t="str">
        <f aca="false">IF(AD1986&lt;AE1986,AD1986,AE1986)</f>
        <v>Balloon, Berserker, Bomb Tower, Executioner, Knight, Miner, Tornado, Zap</v>
      </c>
      <c r="AG1986" s="5" t="str">
        <f aca="false">IF(AD1986&lt;AE1986,AE1986,AD1986)</f>
        <v>Berserker, Bomb Tower, Fire Spirit, Goblin Barrel, Ice Spirit, Magic Archer, Royal Delivery, Wall Breakers</v>
      </c>
      <c r="AH1986" s="5" t="str">
        <f aca="false">IF(AD1986=AF1986,AA1986,IF(AA1986="Win","Loss",IF(AA1986="Loss","Win","Draw")))</f>
        <v>Win</v>
      </c>
      <c r="AI1986" s="5" t="s">
        <v>123</v>
      </c>
    </row>
    <row r="1987" customFormat="false" ht="16.5" hidden="false" customHeight="true" outlineLevel="0" collapsed="false">
      <c r="A1987" s="5" t="s">
        <v>4588</v>
      </c>
      <c r="B1987" s="5" t="n">
        <v>1</v>
      </c>
      <c r="C1987" s="5" t="s">
        <v>4343</v>
      </c>
      <c r="D1987" s="5" t="s">
        <v>4344</v>
      </c>
      <c r="E1987" s="5" t="s">
        <v>1260</v>
      </c>
      <c r="F1987" s="5" t="s">
        <v>1261</v>
      </c>
      <c r="G1987" s="5" t="s">
        <v>4589</v>
      </c>
      <c r="H1987" s="5" t="s">
        <v>372</v>
      </c>
      <c r="I1987" s="5" t="s">
        <v>433</v>
      </c>
      <c r="J1987" s="5" t="s">
        <v>115</v>
      </c>
      <c r="K1987" s="5" t="s">
        <v>84</v>
      </c>
      <c r="L1987" s="5" t="s">
        <v>107</v>
      </c>
      <c r="M1987" s="5" t="s">
        <v>109</v>
      </c>
      <c r="N1987" s="5" t="s">
        <v>88</v>
      </c>
      <c r="O1987" s="5" t="s">
        <v>89</v>
      </c>
      <c r="P1987" s="5" t="s">
        <v>143</v>
      </c>
      <c r="Q1987" s="5" t="s">
        <v>82</v>
      </c>
      <c r="R1987" s="5" t="s">
        <v>83</v>
      </c>
      <c r="S1987" s="5" t="s">
        <v>84</v>
      </c>
      <c r="T1987" s="5" t="s">
        <v>89</v>
      </c>
      <c r="U1987" s="5" t="s">
        <v>86</v>
      </c>
      <c r="V1987" s="5" t="s">
        <v>97</v>
      </c>
      <c r="W1987" s="5" t="s">
        <v>88</v>
      </c>
      <c r="X1987" s="5" t="s">
        <v>85</v>
      </c>
      <c r="Y1987" s="5" t="n">
        <v>0</v>
      </c>
      <c r="Z1987" s="5" t="n">
        <v>1</v>
      </c>
      <c r="AA1987" s="5" t="str">
        <f aca="false">IF(Y1987&gt;Z1987,"Win",IF(Y1987&lt;Z1987,"Loss","Draw"))</f>
        <v>Loss</v>
      </c>
      <c r="AB1987" s="5" t="s">
        <v>98</v>
      </c>
      <c r="AC1987" s="5" t="s">
        <v>99</v>
      </c>
      <c r="AD1987" s="5" t="s">
        <v>4347</v>
      </c>
      <c r="AE1987" s="5" t="s">
        <v>3323</v>
      </c>
      <c r="AF1987" s="5" t="str">
        <f aca="false">IF(AD1987&lt;AE1987,AD1987,AE1987)</f>
        <v>Archers, Dark Prince, Giant Snowball, Goblin Demolisher, Goblin Hut, Graveyard, Poison, Skeletons</v>
      </c>
      <c r="AG1987" s="5" t="str">
        <f aca="false">IF(AD1987&lt;AE1987,AE1987,AD1987)</f>
        <v>Giant Snowball, Goblin Drill, Goblin Hut, Goblins, Ice Spirit, Poison, Princess, Ronin</v>
      </c>
      <c r="AH1987" s="5" t="str">
        <f aca="false">IF(AD1987=AF1987,AA1987,IF(AA1987="Win","Loss",IF(AA1987="Loss","Win","Draw")))</f>
        <v>Win</v>
      </c>
      <c r="AI1987" s="5" t="s">
        <v>102</v>
      </c>
    </row>
    <row r="1988" customFormat="false" ht="16.5" hidden="false" customHeight="true" outlineLevel="0" collapsed="false">
      <c r="A1988" s="5" t="s">
        <v>4588</v>
      </c>
      <c r="B1988" s="5" t="n">
        <v>2</v>
      </c>
      <c r="C1988" s="5" t="s">
        <v>4343</v>
      </c>
      <c r="D1988" s="5" t="s">
        <v>4344</v>
      </c>
      <c r="E1988" s="5" t="s">
        <v>1260</v>
      </c>
      <c r="F1988" s="5" t="s">
        <v>1261</v>
      </c>
      <c r="G1988" s="5" t="s">
        <v>4590</v>
      </c>
      <c r="H1988" s="5" t="s">
        <v>372</v>
      </c>
      <c r="I1988" s="5" t="s">
        <v>375</v>
      </c>
      <c r="J1988" s="5" t="s">
        <v>145</v>
      </c>
      <c r="K1988" s="5" t="s">
        <v>135</v>
      </c>
      <c r="L1988" s="5" t="s">
        <v>128</v>
      </c>
      <c r="M1988" s="5" t="s">
        <v>97</v>
      </c>
      <c r="N1988" s="5" t="s">
        <v>336</v>
      </c>
      <c r="O1988" s="5" t="s">
        <v>226</v>
      </c>
      <c r="P1988" s="5" t="s">
        <v>113</v>
      </c>
      <c r="Q1988" s="5" t="s">
        <v>169</v>
      </c>
      <c r="R1988" s="5" t="s">
        <v>199</v>
      </c>
      <c r="S1988" s="5" t="s">
        <v>200</v>
      </c>
      <c r="T1988" s="5" t="s">
        <v>191</v>
      </c>
      <c r="U1988" s="5" t="s">
        <v>136</v>
      </c>
      <c r="V1988" s="5" t="s">
        <v>154</v>
      </c>
      <c r="W1988" s="5" t="s">
        <v>336</v>
      </c>
      <c r="X1988" s="5" t="s">
        <v>91</v>
      </c>
      <c r="Y1988" s="5" t="n">
        <v>1</v>
      </c>
      <c r="Z1988" s="5" t="n">
        <v>0</v>
      </c>
      <c r="AA1988" s="5" t="str">
        <f aca="false">IF(Y1988&gt;Z1988,"Win",IF(Y1988&lt;Z1988,"Loss","Draw"))</f>
        <v>Win</v>
      </c>
      <c r="AB1988" s="5" t="s">
        <v>98</v>
      </c>
      <c r="AC1988" s="5" t="s">
        <v>99</v>
      </c>
      <c r="AD1988" s="5" t="s">
        <v>491</v>
      </c>
      <c r="AE1988" s="5" t="s">
        <v>778</v>
      </c>
      <c r="AF1988" s="5" t="str">
        <f aca="false">IF(AD1988&lt;AE1988,AD1988,AE1988)</f>
        <v>Baby Dragon, Barbarian Barrel, Goblin Cage, Golden Knight, Golem, Ice Wizard, Lightning, Tornado</v>
      </c>
      <c r="AG1988" s="5" t="str">
        <f aca="false">IF(AD1988&lt;AE1988,AE1988,AD1988)</f>
        <v>Balloon, Bomb Tower, Executioner, Knight, Miner, Skeletons, Tornado, Zap</v>
      </c>
      <c r="AH1988" s="5" t="str">
        <f aca="false">IF(AD1988=AF1988,AA1988,IF(AA1988="Win","Loss",IF(AA1988="Loss","Win","Draw")))</f>
        <v>Loss</v>
      </c>
      <c r="AI1988" s="5" t="s">
        <v>102</v>
      </c>
    </row>
    <row r="1989" customFormat="false" ht="16.5" hidden="false" customHeight="true" outlineLevel="0" collapsed="false">
      <c r="A1989" s="5" t="s">
        <v>4588</v>
      </c>
      <c r="B1989" s="5" t="n">
        <v>3</v>
      </c>
      <c r="C1989" s="5" t="s">
        <v>4343</v>
      </c>
      <c r="D1989" s="5" t="s">
        <v>4344</v>
      </c>
      <c r="E1989" s="5" t="s">
        <v>1260</v>
      </c>
      <c r="F1989" s="5" t="s">
        <v>1261</v>
      </c>
      <c r="G1989" s="5" t="s">
        <v>4591</v>
      </c>
      <c r="H1989" s="5" t="s">
        <v>372</v>
      </c>
      <c r="I1989" s="5" t="s">
        <v>168</v>
      </c>
      <c r="J1989" s="5" t="s">
        <v>232</v>
      </c>
      <c r="K1989" s="5" t="s">
        <v>169</v>
      </c>
      <c r="L1989" s="5" t="s">
        <v>154</v>
      </c>
      <c r="M1989" s="5" t="s">
        <v>93</v>
      </c>
      <c r="N1989" s="5" t="s">
        <v>91</v>
      </c>
      <c r="O1989" s="5" t="s">
        <v>170</v>
      </c>
      <c r="P1989" s="5" t="s">
        <v>87</v>
      </c>
      <c r="Q1989" s="5" t="s">
        <v>287</v>
      </c>
      <c r="R1989" s="5" t="s">
        <v>115</v>
      </c>
      <c r="S1989" s="5" t="s">
        <v>145</v>
      </c>
      <c r="T1989" s="5" t="s">
        <v>148</v>
      </c>
      <c r="U1989" s="5" t="s">
        <v>94</v>
      </c>
      <c r="V1989" s="5" t="s">
        <v>135</v>
      </c>
      <c r="W1989" s="5" t="s">
        <v>149</v>
      </c>
      <c r="X1989" s="5" t="s">
        <v>146</v>
      </c>
      <c r="Y1989" s="5" t="n">
        <v>1</v>
      </c>
      <c r="Z1989" s="5" t="n">
        <v>0</v>
      </c>
      <c r="AA1989" s="5" t="str">
        <f aca="false">IF(Y1989&gt;Z1989,"Win",IF(Y1989&lt;Z1989,"Loss","Draw"))</f>
        <v>Win</v>
      </c>
      <c r="AB1989" s="5" t="s">
        <v>98</v>
      </c>
      <c r="AC1989" s="5" t="s">
        <v>99</v>
      </c>
      <c r="AD1989" s="5" t="s">
        <v>4592</v>
      </c>
      <c r="AE1989" s="5" t="s">
        <v>4593</v>
      </c>
      <c r="AF1989" s="5" t="str">
        <f aca="false">IF(AD1989&lt;AE1989,AD1989,AE1989)</f>
        <v>Baby Dragon, Barbarian Barrel, Berserker, Cannon, Electro Spirit, Lightning, Mighty Miner, Royal Hogs</v>
      </c>
      <c r="AG1989" s="5" t="str">
        <f aca="false">IF(AD1989&lt;AE1989,AE1989,AD1989)</f>
        <v>Balloon, Fireball, Goblins, Lava Hound, Skeleton Dragons, Tombstone, Valkyrie, Zap</v>
      </c>
      <c r="AH1989" s="5" t="str">
        <f aca="false">IF(AD1989=AF1989,AA1989,IF(AA1989="Win","Loss",IF(AA1989="Loss","Win","Draw")))</f>
        <v>Win</v>
      </c>
      <c r="AI1989" s="5" t="s">
        <v>102</v>
      </c>
    </row>
    <row r="1990" customFormat="false" ht="16.5" hidden="false" customHeight="true" outlineLevel="0" collapsed="false">
      <c r="A1990" s="7" t="s">
        <v>4594</v>
      </c>
      <c r="B1990" s="7" t="n">
        <v>1</v>
      </c>
      <c r="C1990" s="7" t="s">
        <v>4343</v>
      </c>
      <c r="D1990" s="7" t="s">
        <v>4344</v>
      </c>
      <c r="E1990" s="7" t="s">
        <v>1260</v>
      </c>
      <c r="F1990" s="7" t="s">
        <v>1261</v>
      </c>
      <c r="G1990" s="7" t="s">
        <v>4595</v>
      </c>
      <c r="H1990" s="7" t="s">
        <v>372</v>
      </c>
      <c r="I1990" s="7" t="s">
        <v>169</v>
      </c>
      <c r="J1990" s="7" t="s">
        <v>199</v>
      </c>
      <c r="K1990" s="7" t="s">
        <v>200</v>
      </c>
      <c r="L1990" s="7" t="s">
        <v>596</v>
      </c>
      <c r="M1990" s="7" t="s">
        <v>227</v>
      </c>
      <c r="N1990" s="7" t="s">
        <v>130</v>
      </c>
      <c r="O1990" s="7" t="s">
        <v>154</v>
      </c>
      <c r="P1990" s="7" t="s">
        <v>336</v>
      </c>
      <c r="Q1990" s="7" t="s">
        <v>210</v>
      </c>
      <c r="R1990" s="7" t="s">
        <v>83</v>
      </c>
      <c r="S1990" s="7" t="s">
        <v>239</v>
      </c>
      <c r="T1990" s="7" t="s">
        <v>112</v>
      </c>
      <c r="U1990" s="7" t="s">
        <v>393</v>
      </c>
      <c r="V1990" s="7" t="s">
        <v>117</v>
      </c>
      <c r="W1990" s="7" t="s">
        <v>109</v>
      </c>
      <c r="X1990" s="7" t="s">
        <v>240</v>
      </c>
      <c r="Y1990" s="7" t="n">
        <v>1</v>
      </c>
      <c r="Z1990" s="7" t="n">
        <v>0</v>
      </c>
      <c r="AA1990" s="7" t="str">
        <f aca="false">IF(Y1990&gt;Z1990,"Win",IF(Y1990&lt;Z1990,"Loss","Draw"))</f>
        <v>Win</v>
      </c>
      <c r="AB1990" s="7" t="s">
        <v>99</v>
      </c>
      <c r="AC1990" s="7" t="s">
        <v>99</v>
      </c>
      <c r="AD1990" s="7" t="s">
        <v>4596</v>
      </c>
      <c r="AE1990" s="7" t="s">
        <v>4597</v>
      </c>
      <c r="AF1990" s="7" t="str">
        <f aca="false">IF(AD1990&lt;AE1990,AD1990,AE1990)</f>
        <v>Arrows, Bandit, Battle Ram, Dark Prince, Electro Wizard, Mega Knight, Minions, Ronin</v>
      </c>
      <c r="AG1990" s="7" t="str">
        <f aca="false">IF(AD1990&lt;AE1990,AE1990,AD1990)</f>
        <v>Baby Dragon, Bomber, Electro Giant, Goblin Cage, Golden Knight, Lightning, Mother Witch, Tornado</v>
      </c>
      <c r="AH1990" s="7" t="str">
        <f aca="false">IF(AD1990=AF1990,AA1990,IF(AA1990="Win","Loss",IF(AA1990="Loss","Win","Draw")))</f>
        <v>Loss</v>
      </c>
      <c r="AI1990" s="7" t="s">
        <v>102</v>
      </c>
    </row>
    <row r="1991" customFormat="false" ht="16.5" hidden="false" customHeight="true" outlineLevel="0" collapsed="false">
      <c r="A1991" s="7" t="s">
        <v>4594</v>
      </c>
      <c r="B1991" s="7" t="n">
        <v>2</v>
      </c>
      <c r="C1991" s="7" t="s">
        <v>4343</v>
      </c>
      <c r="D1991" s="7" t="s">
        <v>4344</v>
      </c>
      <c r="E1991" s="7" t="s">
        <v>1260</v>
      </c>
      <c r="F1991" s="7" t="s">
        <v>1261</v>
      </c>
      <c r="G1991" s="7" t="s">
        <v>4598</v>
      </c>
      <c r="H1991" s="7" t="s">
        <v>372</v>
      </c>
      <c r="I1991" s="7" t="s">
        <v>287</v>
      </c>
      <c r="J1991" s="7" t="s">
        <v>145</v>
      </c>
      <c r="K1991" s="7" t="s">
        <v>135</v>
      </c>
      <c r="L1991" s="7" t="s">
        <v>148</v>
      </c>
      <c r="M1991" s="7" t="s">
        <v>147</v>
      </c>
      <c r="N1991" s="7" t="s">
        <v>94</v>
      </c>
      <c r="O1991" s="7" t="s">
        <v>149</v>
      </c>
      <c r="P1991" s="7" t="s">
        <v>146</v>
      </c>
      <c r="Q1991" s="7" t="s">
        <v>82</v>
      </c>
      <c r="R1991" s="7" t="s">
        <v>181</v>
      </c>
      <c r="S1991" s="7" t="s">
        <v>168</v>
      </c>
      <c r="T1991" s="7" t="s">
        <v>144</v>
      </c>
      <c r="U1991" s="7" t="s">
        <v>97</v>
      </c>
      <c r="V1991" s="7" t="s">
        <v>93</v>
      </c>
      <c r="W1991" s="7" t="s">
        <v>94</v>
      </c>
      <c r="X1991" s="7" t="s">
        <v>167</v>
      </c>
      <c r="Y1991" s="7" t="n">
        <v>1</v>
      </c>
      <c r="Z1991" s="7" t="n">
        <v>0</v>
      </c>
      <c r="AA1991" s="7" t="str">
        <f aca="false">IF(Y1991&gt;Z1991,"Win",IF(Y1991&lt;Z1991,"Loss","Draw"))</f>
        <v>Win</v>
      </c>
      <c r="AB1991" s="7" t="s">
        <v>99</v>
      </c>
      <c r="AC1991" s="7" t="s">
        <v>99</v>
      </c>
      <c r="AD1991" s="7" t="s">
        <v>469</v>
      </c>
      <c r="AE1991" s="7" t="s">
        <v>4599</v>
      </c>
      <c r="AF1991" s="7" t="str">
        <f aca="false">IF(AD1991&lt;AE1991,AD1991,AE1991)</f>
        <v>Archers, Electro Spirit, Fireball, Monk, Royal Hogs, Skeletons, Tesla, The Log</v>
      </c>
      <c r="AG1991" s="7" t="str">
        <f aca="false">IF(AD1991&lt;AE1991,AE1991,AD1991)</f>
        <v>Balloon, Fireball, Lava Hound, Skeleton Dragons, Spirit Empress, Tombstone, Valkyrie, Zap</v>
      </c>
      <c r="AH1991" s="7" t="str">
        <f aca="false">IF(AD1991=AF1991,AA1991,IF(AA1991="Win","Loss",IF(AA1991="Loss","Win","Draw")))</f>
        <v>Loss</v>
      </c>
      <c r="AI1991" s="7" t="s">
        <v>102</v>
      </c>
    </row>
    <row r="1992" customFormat="false" ht="16.5" hidden="false" customHeight="true" outlineLevel="0" collapsed="false">
      <c r="A1992" s="7" t="s">
        <v>4594</v>
      </c>
      <c r="B1992" s="7" t="n">
        <v>3</v>
      </c>
      <c r="C1992" s="7" t="s">
        <v>4343</v>
      </c>
      <c r="D1992" s="7" t="s">
        <v>4344</v>
      </c>
      <c r="E1992" s="7" t="s">
        <v>1260</v>
      </c>
      <c r="F1992" s="7" t="s">
        <v>1261</v>
      </c>
      <c r="G1992" s="7" t="s">
        <v>4600</v>
      </c>
      <c r="H1992" s="7" t="s">
        <v>372</v>
      </c>
      <c r="I1992" s="7" t="s">
        <v>140</v>
      </c>
      <c r="J1992" s="7" t="s">
        <v>141</v>
      </c>
      <c r="K1992" s="7" t="s">
        <v>142</v>
      </c>
      <c r="L1992" s="7" t="s">
        <v>143</v>
      </c>
      <c r="M1992" s="7" t="s">
        <v>111</v>
      </c>
      <c r="N1992" s="7" t="s">
        <v>87</v>
      </c>
      <c r="O1992" s="7" t="s">
        <v>120</v>
      </c>
      <c r="P1992" s="7" t="s">
        <v>144</v>
      </c>
      <c r="Q1992" s="7" t="s">
        <v>169</v>
      </c>
      <c r="R1992" s="7" t="s">
        <v>199</v>
      </c>
      <c r="S1992" s="7" t="s">
        <v>91</v>
      </c>
      <c r="T1992" s="7" t="s">
        <v>336</v>
      </c>
      <c r="U1992" s="7" t="s">
        <v>154</v>
      </c>
      <c r="V1992" s="7" t="s">
        <v>596</v>
      </c>
      <c r="W1992" s="7" t="s">
        <v>227</v>
      </c>
      <c r="X1992" s="7" t="s">
        <v>200</v>
      </c>
      <c r="Y1992" s="7" t="n">
        <v>0</v>
      </c>
      <c r="Z1992" s="7" t="n">
        <v>1</v>
      </c>
      <c r="AA1992" s="7" t="str">
        <f aca="false">IF(Y1992&gt;Z1992,"Win",IF(Y1992&lt;Z1992,"Loss","Draw"))</f>
        <v>Loss</v>
      </c>
      <c r="AB1992" s="7" t="s">
        <v>99</v>
      </c>
      <c r="AC1992" s="7" t="s">
        <v>99</v>
      </c>
      <c r="AD1992" s="7" t="s">
        <v>150</v>
      </c>
      <c r="AE1992" s="7" t="s">
        <v>4601</v>
      </c>
      <c r="AF1992" s="7" t="str">
        <f aca="false">IF(AD1992&lt;AE1992,AD1992,AE1992)</f>
        <v>Baby Dragon, Barbarian Barrel, Electro Giant, Goblin Cage, Golden Knight, Lightning, Mother Witch, Tornado</v>
      </c>
      <c r="AG1992" s="7" t="str">
        <f aca="false">IF(AD1992&lt;AE1992,AE1992,AD1992)</f>
        <v>Berserker, Fire Spirit, Goblin Barrel, Ice Spirit, Magic Archer, Royal Delivery, Tesla, Wall Breakers</v>
      </c>
      <c r="AH1992" s="7" t="str">
        <f aca="false">IF(AD1992=AF1992,AA1992,IF(AA1992="Win","Loss",IF(AA1992="Loss","Win","Draw")))</f>
        <v>Win</v>
      </c>
      <c r="AI1992" s="7" t="s">
        <v>102</v>
      </c>
    </row>
    <row r="1993" customFormat="false" ht="16.5" hidden="false" customHeight="true" outlineLevel="0" collapsed="false">
      <c r="A1993" s="7" t="s">
        <v>4602</v>
      </c>
      <c r="B1993" s="7" t="n">
        <v>1</v>
      </c>
      <c r="C1993" s="7" t="s">
        <v>4343</v>
      </c>
      <c r="D1993" s="7" t="s">
        <v>4344</v>
      </c>
      <c r="E1993" s="7" t="s">
        <v>1260</v>
      </c>
      <c r="F1993" s="7" t="s">
        <v>1261</v>
      </c>
      <c r="G1993" s="7" t="s">
        <v>4603</v>
      </c>
      <c r="H1993" s="7" t="s">
        <v>372</v>
      </c>
      <c r="I1993" s="7" t="s">
        <v>114</v>
      </c>
      <c r="J1993" s="7" t="s">
        <v>115</v>
      </c>
      <c r="K1993" s="7" t="s">
        <v>116</v>
      </c>
      <c r="L1993" s="7" t="s">
        <v>109</v>
      </c>
      <c r="M1993" s="7" t="s">
        <v>94</v>
      </c>
      <c r="N1993" s="7" t="s">
        <v>176</v>
      </c>
      <c r="O1993" s="7" t="s">
        <v>118</v>
      </c>
      <c r="P1993" s="7" t="s">
        <v>91</v>
      </c>
      <c r="Q1993" s="7" t="s">
        <v>169</v>
      </c>
      <c r="R1993" s="7" t="s">
        <v>83</v>
      </c>
      <c r="S1993" s="7" t="s">
        <v>168</v>
      </c>
      <c r="T1993" s="7" t="s">
        <v>144</v>
      </c>
      <c r="U1993" s="7" t="s">
        <v>93</v>
      </c>
      <c r="V1993" s="7" t="s">
        <v>97</v>
      </c>
      <c r="W1993" s="7" t="s">
        <v>154</v>
      </c>
      <c r="X1993" s="7" t="s">
        <v>167</v>
      </c>
      <c r="Y1993" s="7" t="n">
        <v>1</v>
      </c>
      <c r="Z1993" s="7" t="n">
        <v>0</v>
      </c>
      <c r="AA1993" s="7" t="str">
        <f aca="false">IF(Y1993&gt;Z1993,"Win",IF(Y1993&lt;Z1993,"Loss","Draw"))</f>
        <v>Win</v>
      </c>
      <c r="AB1993" s="7" t="s">
        <v>99</v>
      </c>
      <c r="AC1993" s="7" t="s">
        <v>99</v>
      </c>
      <c r="AD1993" s="7" t="s">
        <v>692</v>
      </c>
      <c r="AE1993" s="7" t="s">
        <v>4604</v>
      </c>
      <c r="AF1993" s="7" t="str">
        <f aca="false">IF(AD1993&lt;AE1993,AD1993,AE1993)</f>
        <v>Baby Dragon, Dark Prince, Electro Spirit, Lightning, Royal Hogs, Skeletons, Tesla, The Log</v>
      </c>
      <c r="AG1993" s="7" t="str">
        <f aca="false">IF(AD1993&lt;AE1993,AE1993,AD1993)</f>
        <v>Barbarian Barrel, Dart Goblin, Fireball, Goblins, Mortar, Rascals, Ronin, Skeleton Barrel</v>
      </c>
      <c r="AH1993" s="7" t="str">
        <f aca="false">IF(AD1993=AF1993,AA1993,IF(AA1993="Win","Loss",IF(AA1993="Loss","Win","Draw")))</f>
        <v>Loss</v>
      </c>
      <c r="AI1993" s="7" t="s">
        <v>102</v>
      </c>
    </row>
    <row r="1994" customFormat="false" ht="16.5" hidden="false" customHeight="true" outlineLevel="0" collapsed="false">
      <c r="A1994" s="7" t="s">
        <v>4602</v>
      </c>
      <c r="B1994" s="7" t="n">
        <v>2</v>
      </c>
      <c r="C1994" s="7" t="s">
        <v>4343</v>
      </c>
      <c r="D1994" s="7" t="s">
        <v>4344</v>
      </c>
      <c r="E1994" s="7" t="s">
        <v>1260</v>
      </c>
      <c r="F1994" s="7" t="s">
        <v>1261</v>
      </c>
      <c r="G1994" s="7" t="s">
        <v>4605</v>
      </c>
      <c r="H1994" s="7" t="s">
        <v>372</v>
      </c>
      <c r="I1994" s="7" t="s">
        <v>168</v>
      </c>
      <c r="J1994" s="7" t="s">
        <v>181</v>
      </c>
      <c r="K1994" s="7" t="s">
        <v>144</v>
      </c>
      <c r="L1994" s="7" t="s">
        <v>154</v>
      </c>
      <c r="M1994" s="7" t="s">
        <v>146</v>
      </c>
      <c r="N1994" s="7" t="s">
        <v>97</v>
      </c>
      <c r="O1994" s="7" t="s">
        <v>143</v>
      </c>
      <c r="P1994" s="7" t="s">
        <v>167</v>
      </c>
      <c r="Q1994" s="7" t="s">
        <v>210</v>
      </c>
      <c r="R1994" s="7" t="s">
        <v>199</v>
      </c>
      <c r="S1994" s="7" t="s">
        <v>239</v>
      </c>
      <c r="T1994" s="7" t="s">
        <v>227</v>
      </c>
      <c r="U1994" s="7" t="s">
        <v>202</v>
      </c>
      <c r="V1994" s="7" t="s">
        <v>201</v>
      </c>
      <c r="W1994" s="7" t="s">
        <v>112</v>
      </c>
      <c r="X1994" s="7" t="s">
        <v>92</v>
      </c>
      <c r="Y1994" s="7" t="n">
        <v>1</v>
      </c>
      <c r="Z1994" s="7" t="n">
        <v>0</v>
      </c>
      <c r="AA1994" s="7" t="str">
        <f aca="false">IF(Y1994&gt;Z1994,"Win",IF(Y1994&lt;Z1994,"Loss","Draw"))</f>
        <v>Win</v>
      </c>
      <c r="AB1994" s="7" t="s">
        <v>99</v>
      </c>
      <c r="AC1994" s="7" t="s">
        <v>99</v>
      </c>
      <c r="AD1994" s="7" t="s">
        <v>694</v>
      </c>
      <c r="AE1994" s="7" t="s">
        <v>4606</v>
      </c>
      <c r="AF1994" s="7" t="str">
        <f aca="false">IF(AD1994&lt;AE1994,AD1994,AE1994)</f>
        <v>Arrows, Battle Ram, Flying Machine, Golden Knight, Mega Knight, Mother Witch, Royal Ghost, Zappies</v>
      </c>
      <c r="AG1994" s="7" t="str">
        <f aca="false">IF(AD1994&lt;AE1994,AE1994,AD1994)</f>
        <v>Ice Spirit, Lightning, Monk, Royal Hogs, Skeleton Dragons, Skeletons, Tesla, The Log</v>
      </c>
      <c r="AH1994" s="7" t="str">
        <f aca="false">IF(AD1994=AF1994,AA1994,IF(AA1994="Win","Loss",IF(AA1994="Loss","Win","Draw")))</f>
        <v>Loss</v>
      </c>
      <c r="AI1994" s="7" t="s">
        <v>102</v>
      </c>
    </row>
    <row r="1995" customFormat="false" ht="16.5" hidden="false" customHeight="true" outlineLevel="0" collapsed="false">
      <c r="A1995" s="7" t="s">
        <v>4602</v>
      </c>
      <c r="B1995" s="7" t="n">
        <v>3</v>
      </c>
      <c r="C1995" s="7" t="s">
        <v>4343</v>
      </c>
      <c r="D1995" s="7" t="s">
        <v>4344</v>
      </c>
      <c r="E1995" s="7" t="s">
        <v>1260</v>
      </c>
      <c r="F1995" s="7" t="s">
        <v>1261</v>
      </c>
      <c r="G1995" s="7" t="s">
        <v>4607</v>
      </c>
      <c r="H1995" s="7" t="s">
        <v>81</v>
      </c>
      <c r="I1995" s="7" t="s">
        <v>82</v>
      </c>
      <c r="J1995" s="7" t="s">
        <v>213</v>
      </c>
      <c r="K1995" s="7" t="s">
        <v>84</v>
      </c>
      <c r="L1995" s="7" t="s">
        <v>85</v>
      </c>
      <c r="M1995" s="7" t="s">
        <v>156</v>
      </c>
      <c r="N1995" s="7" t="s">
        <v>133</v>
      </c>
      <c r="O1995" s="7" t="s">
        <v>117</v>
      </c>
      <c r="P1995" s="7" t="s">
        <v>112</v>
      </c>
      <c r="Q1995" s="7" t="s">
        <v>180</v>
      </c>
      <c r="R1995" s="7" t="s">
        <v>156</v>
      </c>
      <c r="S1995" s="7" t="s">
        <v>135</v>
      </c>
      <c r="T1995" s="7" t="s">
        <v>1009</v>
      </c>
      <c r="U1995" s="7" t="s">
        <v>336</v>
      </c>
      <c r="V1995" s="7" t="s">
        <v>157</v>
      </c>
      <c r="W1995" s="7" t="s">
        <v>174</v>
      </c>
      <c r="X1995" s="7" t="s">
        <v>257</v>
      </c>
      <c r="Y1995" s="7" t="n">
        <v>0</v>
      </c>
      <c r="Z1995" s="7" t="n">
        <v>1</v>
      </c>
      <c r="AA1995" s="7" t="str">
        <f aca="false">IF(Y1995&gt;Z1995,"Win",IF(Y1995&lt;Z1995,"Loss","Draw"))</f>
        <v>Loss</v>
      </c>
      <c r="AB1995" s="7" t="s">
        <v>99</v>
      </c>
      <c r="AC1995" s="7" t="s">
        <v>99</v>
      </c>
      <c r="AD1995" s="7" t="s">
        <v>697</v>
      </c>
      <c r="AE1995" s="7" t="s">
        <v>4578</v>
      </c>
      <c r="AF1995" s="7" t="str">
        <f aca="false">IF(AD1995&lt;AE1995,AD1995,AE1995)</f>
        <v>Archers, Arrows, Bowler, Giant, Giant Snowball, Graveyard, Minions, Night Witch</v>
      </c>
      <c r="AG1995" s="7" t="str">
        <f aca="false">IF(AD1995&lt;AE1995,AE1995,AD1995)</f>
        <v>Giant, Heal Spirit, Mini P.E.K.K.A, Sparky, Tornado, Vines, Wizard, Zap</v>
      </c>
      <c r="AH1995" s="7" t="str">
        <f aca="false">IF(AD1995=AF1995,AA1995,IF(AA1995="Win","Loss",IF(AA1995="Loss","Win","Draw")))</f>
        <v>Loss</v>
      </c>
      <c r="AI1995" s="7" t="s">
        <v>102</v>
      </c>
    </row>
    <row r="1996" customFormat="false" ht="16.5" hidden="false" customHeight="true" outlineLevel="0" collapsed="false">
      <c r="A1996" s="7" t="s">
        <v>4608</v>
      </c>
      <c r="B1996" s="7" t="n">
        <v>1</v>
      </c>
      <c r="C1996" s="7" t="s">
        <v>4343</v>
      </c>
      <c r="D1996" s="7" t="s">
        <v>4344</v>
      </c>
      <c r="E1996" s="7" t="s">
        <v>1260</v>
      </c>
      <c r="F1996" s="7" t="s">
        <v>1261</v>
      </c>
      <c r="G1996" s="7" t="s">
        <v>4609</v>
      </c>
      <c r="H1996" s="7" t="s">
        <v>372</v>
      </c>
      <c r="I1996" s="7" t="s">
        <v>82</v>
      </c>
      <c r="J1996" s="7" t="s">
        <v>91</v>
      </c>
      <c r="K1996" s="7" t="s">
        <v>144</v>
      </c>
      <c r="L1996" s="7" t="s">
        <v>85</v>
      </c>
      <c r="M1996" s="7" t="s">
        <v>109</v>
      </c>
      <c r="N1996" s="7" t="s">
        <v>88</v>
      </c>
      <c r="O1996" s="7" t="s">
        <v>97</v>
      </c>
      <c r="P1996" s="7" t="s">
        <v>143</v>
      </c>
      <c r="Q1996" s="7" t="s">
        <v>271</v>
      </c>
      <c r="R1996" s="7" t="s">
        <v>91</v>
      </c>
      <c r="S1996" s="7" t="s">
        <v>144</v>
      </c>
      <c r="T1996" s="7" t="s">
        <v>182</v>
      </c>
      <c r="U1996" s="7" t="s">
        <v>97</v>
      </c>
      <c r="V1996" s="7" t="s">
        <v>109</v>
      </c>
      <c r="W1996" s="7" t="s">
        <v>93</v>
      </c>
      <c r="X1996" s="7" t="s">
        <v>183</v>
      </c>
      <c r="Y1996" s="7" t="n">
        <v>1</v>
      </c>
      <c r="Z1996" s="7" t="n">
        <v>0</v>
      </c>
      <c r="AA1996" s="7" t="str">
        <f aca="false">IF(Y1996&gt;Z1996,"Win",IF(Y1996&lt;Z1996,"Loss","Draw"))</f>
        <v>Win</v>
      </c>
      <c r="AB1996" s="7" t="s">
        <v>99</v>
      </c>
      <c r="AC1996" s="7" t="s">
        <v>99</v>
      </c>
      <c r="AD1996" s="7" t="s">
        <v>494</v>
      </c>
      <c r="AE1996" s="7" t="s">
        <v>4610</v>
      </c>
      <c r="AF1996" s="7" t="str">
        <f aca="false">IF(AD1996&lt;AE1996,AD1996,AE1996)</f>
        <v>Archers, Barbarian Barrel, Graveyard, Ice Spirit, Poison, Ronin, Skeletons, Tesla</v>
      </c>
      <c r="AG1996" s="7" t="str">
        <f aca="false">IF(AD1996&lt;AE1996,AE1996,AD1996)</f>
        <v>Barbarian Barrel, Earthquake, Electro Spirit, Firecracker, Hog Rider, Ronin, Skeletons, Tesla</v>
      </c>
      <c r="AH1996" s="7" t="str">
        <f aca="false">IF(AD1996=AF1996,AA1996,IF(AA1996="Win","Loss",IF(AA1996="Loss","Win","Draw")))</f>
        <v>Win</v>
      </c>
      <c r="AI1996" s="7" t="s">
        <v>102</v>
      </c>
    </row>
    <row r="1997" customFormat="false" ht="16.5" hidden="false" customHeight="true" outlineLevel="0" collapsed="false">
      <c r="A1997" s="7" t="s">
        <v>4608</v>
      </c>
      <c r="B1997" s="7" t="n">
        <v>2</v>
      </c>
      <c r="C1997" s="7" t="s">
        <v>4343</v>
      </c>
      <c r="D1997" s="7" t="s">
        <v>4344</v>
      </c>
      <c r="E1997" s="7" t="s">
        <v>1260</v>
      </c>
      <c r="F1997" s="7" t="s">
        <v>1261</v>
      </c>
      <c r="G1997" s="7" t="s">
        <v>4611</v>
      </c>
      <c r="H1997" s="7" t="s">
        <v>372</v>
      </c>
      <c r="I1997" s="7" t="s">
        <v>239</v>
      </c>
      <c r="J1997" s="7" t="s">
        <v>199</v>
      </c>
      <c r="K1997" s="7" t="s">
        <v>169</v>
      </c>
      <c r="L1997" s="7" t="s">
        <v>412</v>
      </c>
      <c r="M1997" s="7" t="s">
        <v>227</v>
      </c>
      <c r="N1997" s="7" t="s">
        <v>92</v>
      </c>
      <c r="O1997" s="7" t="s">
        <v>202</v>
      </c>
      <c r="P1997" s="7" t="s">
        <v>112</v>
      </c>
      <c r="Q1997" s="7" t="s">
        <v>169</v>
      </c>
      <c r="R1997" s="7" t="s">
        <v>213</v>
      </c>
      <c r="S1997" s="7" t="s">
        <v>199</v>
      </c>
      <c r="T1997" s="7" t="s">
        <v>112</v>
      </c>
      <c r="U1997" s="7" t="s">
        <v>596</v>
      </c>
      <c r="V1997" s="7" t="s">
        <v>336</v>
      </c>
      <c r="W1997" s="7" t="s">
        <v>227</v>
      </c>
      <c r="X1997" s="7" t="s">
        <v>170</v>
      </c>
      <c r="Y1997" s="7" t="n">
        <v>1</v>
      </c>
      <c r="Z1997" s="7" t="n">
        <v>0</v>
      </c>
      <c r="AA1997" s="7" t="str">
        <f aca="false">IF(Y1997&gt;Z1997,"Win",IF(Y1997&lt;Z1997,"Loss","Draw"))</f>
        <v>Win</v>
      </c>
      <c r="AB1997" s="7" t="s">
        <v>99</v>
      </c>
      <c r="AC1997" s="7" t="s">
        <v>99</v>
      </c>
      <c r="AD1997" s="7" t="s">
        <v>1184</v>
      </c>
      <c r="AE1997" s="7" t="s">
        <v>4612</v>
      </c>
      <c r="AF1997" s="7" t="str">
        <f aca="false">IF(AD1997&lt;AE1997,AD1997,AE1997)</f>
        <v>Arrows, Baby Dragon, Battle Ram, Golden Knight, Mother Witch, P.E.K.K.A, Royal Ghost, Zappies</v>
      </c>
      <c r="AG1997" s="7" t="str">
        <f aca="false">IF(AD1997&lt;AE1997,AE1997,AD1997)</f>
        <v>Arrows, Baby Dragon, Bowler, Cannon, Electro Giant, Golden Knight, Mother Witch, Tornado</v>
      </c>
      <c r="AH1997" s="7" t="str">
        <f aca="false">IF(AD1997=AF1997,AA1997,IF(AA1997="Win","Loss",IF(AA1997="Loss","Win","Draw")))</f>
        <v>Win</v>
      </c>
      <c r="AI1997" s="7" t="s">
        <v>102</v>
      </c>
    </row>
    <row r="1998" customFormat="false" ht="16.5" hidden="false" customHeight="true" outlineLevel="0" collapsed="false">
      <c r="A1998" s="7" t="s">
        <v>4608</v>
      </c>
      <c r="B1998" s="7" t="n">
        <v>3</v>
      </c>
      <c r="C1998" s="7" t="s">
        <v>4343</v>
      </c>
      <c r="D1998" s="7" t="s">
        <v>4344</v>
      </c>
      <c r="E1998" s="7" t="s">
        <v>1260</v>
      </c>
      <c r="F1998" s="7" t="s">
        <v>1261</v>
      </c>
      <c r="G1998" s="7" t="s">
        <v>4613</v>
      </c>
      <c r="H1998" s="7" t="s">
        <v>372</v>
      </c>
      <c r="I1998" s="7" t="s">
        <v>200</v>
      </c>
      <c r="J1998" s="7" t="s">
        <v>83</v>
      </c>
      <c r="K1998" s="7" t="s">
        <v>135</v>
      </c>
      <c r="L1998" s="7" t="s">
        <v>148</v>
      </c>
      <c r="M1998" s="7" t="s">
        <v>226</v>
      </c>
      <c r="N1998" s="7" t="s">
        <v>147</v>
      </c>
      <c r="O1998" s="7" t="s">
        <v>94</v>
      </c>
      <c r="P1998" s="7" t="s">
        <v>146</v>
      </c>
      <c r="Q1998" s="7" t="s">
        <v>116</v>
      </c>
      <c r="R1998" s="7" t="s">
        <v>181</v>
      </c>
      <c r="S1998" s="7" t="s">
        <v>1087</v>
      </c>
      <c r="T1998" s="7" t="s">
        <v>226</v>
      </c>
      <c r="U1998" s="7" t="s">
        <v>176</v>
      </c>
      <c r="V1998" s="7" t="s">
        <v>119</v>
      </c>
      <c r="W1998" s="7" t="s">
        <v>257</v>
      </c>
      <c r="X1998" s="7" t="s">
        <v>110</v>
      </c>
      <c r="Y1998" s="7" t="n">
        <v>1</v>
      </c>
      <c r="Z1998" s="7" t="n">
        <v>0</v>
      </c>
      <c r="AA1998" s="7" t="str">
        <f aca="false">IF(Y1998&gt;Z1998,"Win",IF(Y1998&lt;Z1998,"Loss","Draw"))</f>
        <v>Win</v>
      </c>
      <c r="AB1998" s="7" t="s">
        <v>99</v>
      </c>
      <c r="AC1998" s="7" t="s">
        <v>99</v>
      </c>
      <c r="AD1998" s="7" t="s">
        <v>1147</v>
      </c>
      <c r="AE1998" s="7" t="s">
        <v>4614</v>
      </c>
      <c r="AF1998" s="7" t="str">
        <f aca="false">IF(AD1998&lt;AE1998,AD1998,AE1998)</f>
        <v>Cannon Cart, Dart Goblin, Guards, Miner, Minion Horde, Monk, Mortar, Vines</v>
      </c>
      <c r="AG1998" s="7" t="str">
        <f aca="false">IF(AD1998&lt;AE1998,AE1998,AD1998)</f>
        <v>Dark Prince, Fireball, Goblin Cage, Lava Hound, Miner, Skeleton Dragons, Spirit Empress, Zap</v>
      </c>
      <c r="AH1998" s="7" t="str">
        <f aca="false">IF(AD1998=AF1998,AA1998,IF(AA1998="Win","Loss",IF(AA1998="Loss","Win","Draw")))</f>
        <v>Loss</v>
      </c>
      <c r="AI1998" s="7" t="s">
        <v>102</v>
      </c>
    </row>
    <row r="1999" customFormat="false" ht="16.5" hidden="false" customHeight="true" outlineLevel="0" collapsed="false">
      <c r="A1999" s="7" t="s">
        <v>4615</v>
      </c>
      <c r="B1999" s="7" t="n">
        <v>1</v>
      </c>
      <c r="C1999" s="7" t="s">
        <v>4343</v>
      </c>
      <c r="D1999" s="7" t="s">
        <v>4344</v>
      </c>
      <c r="E1999" s="7" t="s">
        <v>1260</v>
      </c>
      <c r="F1999" s="7" t="s">
        <v>1261</v>
      </c>
      <c r="G1999" s="7" t="s">
        <v>4616</v>
      </c>
      <c r="H1999" s="7" t="s">
        <v>372</v>
      </c>
      <c r="I1999" s="7" t="s">
        <v>169</v>
      </c>
      <c r="J1999" s="7" t="s">
        <v>199</v>
      </c>
      <c r="K1999" s="7" t="s">
        <v>200</v>
      </c>
      <c r="L1999" s="7" t="s">
        <v>136</v>
      </c>
      <c r="M1999" s="7" t="s">
        <v>154</v>
      </c>
      <c r="N1999" s="7" t="s">
        <v>191</v>
      </c>
      <c r="O1999" s="7" t="s">
        <v>336</v>
      </c>
      <c r="P1999" s="7" t="s">
        <v>91</v>
      </c>
      <c r="Q1999" s="7" t="s">
        <v>239</v>
      </c>
      <c r="R1999" s="7" t="s">
        <v>180</v>
      </c>
      <c r="S1999" s="7" t="s">
        <v>92</v>
      </c>
      <c r="T1999" s="7" t="s">
        <v>202</v>
      </c>
      <c r="U1999" s="7" t="s">
        <v>327</v>
      </c>
      <c r="V1999" s="7" t="s">
        <v>227</v>
      </c>
      <c r="W1999" s="7" t="s">
        <v>257</v>
      </c>
      <c r="X1999" s="7" t="s">
        <v>91</v>
      </c>
      <c r="Y1999" s="7" t="n">
        <v>1</v>
      </c>
      <c r="Z1999" s="7" t="n">
        <v>0</v>
      </c>
      <c r="AA1999" s="7" t="str">
        <f aca="false">IF(Y1999&gt;Z1999,"Win",IF(Y1999&lt;Z1999,"Loss","Draw"))</f>
        <v>Win</v>
      </c>
      <c r="AB1999" s="7" t="s">
        <v>99</v>
      </c>
      <c r="AC1999" s="7" t="s">
        <v>99</v>
      </c>
      <c r="AD1999" s="7" t="s">
        <v>778</v>
      </c>
      <c r="AE1999" s="7" t="s">
        <v>614</v>
      </c>
      <c r="AF1999" s="7" t="str">
        <f aca="false">IF(AD1999&lt;AE1999,AD1999,AE1999)</f>
        <v>Baby Dragon, Barbarian Barrel, Goblin Cage, Golden Knight, Golem, Ice Wizard, Lightning, Tornado</v>
      </c>
      <c r="AG1999" s="7" t="str">
        <f aca="false">IF(AD1999&lt;AE1999,AE1999,AD1999)</f>
        <v>Barbarian Barrel, Battle Ram, Giant Skeleton, Mother Witch, Royal Ghost, Vines, Wizard, Zappies</v>
      </c>
      <c r="AH1999" s="7" t="str">
        <f aca="false">IF(AD1999=AF1999,AA1999,IF(AA1999="Win","Loss",IF(AA1999="Loss","Win","Draw")))</f>
        <v>Win</v>
      </c>
      <c r="AI1999" s="7" t="s">
        <v>102</v>
      </c>
    </row>
    <row r="2000" customFormat="false" ht="16.5" hidden="false" customHeight="true" outlineLevel="0" collapsed="false">
      <c r="A2000" s="7" t="s">
        <v>4615</v>
      </c>
      <c r="B2000" s="7" t="n">
        <v>2</v>
      </c>
      <c r="C2000" s="7" t="s">
        <v>4343</v>
      </c>
      <c r="D2000" s="7" t="s">
        <v>4344</v>
      </c>
      <c r="E2000" s="7" t="s">
        <v>1260</v>
      </c>
      <c r="F2000" s="7" t="s">
        <v>1261</v>
      </c>
      <c r="G2000" s="7" t="s">
        <v>4617</v>
      </c>
      <c r="H2000" s="7" t="s">
        <v>372</v>
      </c>
      <c r="I2000" s="7" t="s">
        <v>319</v>
      </c>
      <c r="J2000" s="7" t="s">
        <v>145</v>
      </c>
      <c r="K2000" s="7" t="s">
        <v>195</v>
      </c>
      <c r="L2000" s="7" t="s">
        <v>148</v>
      </c>
      <c r="M2000" s="7" t="s">
        <v>94</v>
      </c>
      <c r="N2000" s="7" t="s">
        <v>117</v>
      </c>
      <c r="O2000" s="7" t="s">
        <v>130</v>
      </c>
      <c r="P2000" s="7" t="s">
        <v>84</v>
      </c>
      <c r="Q2000" s="7" t="s">
        <v>168</v>
      </c>
      <c r="R2000" s="7" t="s">
        <v>108</v>
      </c>
      <c r="S2000" s="7" t="s">
        <v>170</v>
      </c>
      <c r="T2000" s="7" t="s">
        <v>154</v>
      </c>
      <c r="U2000" s="7" t="s">
        <v>111</v>
      </c>
      <c r="V2000" s="7" t="s">
        <v>120</v>
      </c>
      <c r="W2000" s="7" t="s">
        <v>167</v>
      </c>
      <c r="X2000" s="7" t="s">
        <v>97</v>
      </c>
      <c r="Y2000" s="7" t="n">
        <v>1</v>
      </c>
      <c r="Z2000" s="7" t="n">
        <v>0</v>
      </c>
      <c r="AA2000" s="7" t="str">
        <f aca="false">IF(Y2000&gt;Z2000,"Win",IF(Y2000&lt;Z2000,"Loss","Draw"))</f>
        <v>Win</v>
      </c>
      <c r="AB2000" s="7" t="s">
        <v>99</v>
      </c>
      <c r="AC2000" s="7" t="s">
        <v>99</v>
      </c>
      <c r="AD2000" s="7" t="s">
        <v>718</v>
      </c>
      <c r="AE2000" s="7" t="s">
        <v>4618</v>
      </c>
      <c r="AF2000" s="7" t="str">
        <f aca="false">IF(AD2000&lt;AE2000,AD2000,AE2000)</f>
        <v>Archer Queen, Cannon, Fire Spirit, Lightning, Royal Delivery, Royal Hogs, Skeletons, The Log</v>
      </c>
      <c r="AG2000" s="7" t="str">
        <f aca="false">IF(AD2000&lt;AE2000,AE2000,AD2000)</f>
        <v>Balloon, Bomber, Fireball, Giant Snowball, Inferno Dragon, Lava Hound, Minions, Skeleton Army</v>
      </c>
      <c r="AH2000" s="7" t="str">
        <f aca="false">IF(AD2000=AF2000,AA2000,IF(AA2000="Win","Loss",IF(AA2000="Loss","Win","Draw")))</f>
        <v>Loss</v>
      </c>
      <c r="AI2000" s="7" t="s">
        <v>102</v>
      </c>
    </row>
    <row r="2001" customFormat="false" ht="16.5" hidden="false" customHeight="true" outlineLevel="0" collapsed="false">
      <c r="A2001" s="7" t="s">
        <v>4615</v>
      </c>
      <c r="B2001" s="7" t="n">
        <v>3</v>
      </c>
      <c r="C2001" s="7" t="s">
        <v>4343</v>
      </c>
      <c r="D2001" s="7" t="s">
        <v>4344</v>
      </c>
      <c r="E2001" s="7" t="s">
        <v>1260</v>
      </c>
      <c r="F2001" s="7" t="s">
        <v>1261</v>
      </c>
      <c r="G2001" s="7" t="s">
        <v>4619</v>
      </c>
      <c r="H2001" s="7" t="s">
        <v>372</v>
      </c>
      <c r="I2001" s="7" t="s">
        <v>239</v>
      </c>
      <c r="J2001" s="7" t="s">
        <v>115</v>
      </c>
      <c r="K2001" s="7" t="s">
        <v>210</v>
      </c>
      <c r="L2001" s="7" t="s">
        <v>227</v>
      </c>
      <c r="M2001" s="7" t="s">
        <v>109</v>
      </c>
      <c r="N2001" s="7" t="s">
        <v>240</v>
      </c>
      <c r="O2001" s="7" t="s">
        <v>202</v>
      </c>
      <c r="P2001" s="7" t="s">
        <v>112</v>
      </c>
      <c r="Q2001" s="7" t="s">
        <v>375</v>
      </c>
      <c r="R2001" s="7" t="s">
        <v>145</v>
      </c>
      <c r="S2001" s="7" t="s">
        <v>135</v>
      </c>
      <c r="T2001" s="7" t="s">
        <v>336</v>
      </c>
      <c r="U2001" s="7" t="s">
        <v>109</v>
      </c>
      <c r="V2001" s="7" t="s">
        <v>226</v>
      </c>
      <c r="W2001" s="7" t="s">
        <v>113</v>
      </c>
      <c r="X2001" s="7" t="s">
        <v>110</v>
      </c>
      <c r="Y2001" s="7" t="n">
        <v>0</v>
      </c>
      <c r="Z2001" s="7" t="n">
        <v>1</v>
      </c>
      <c r="AA2001" s="7" t="str">
        <f aca="false">IF(Y2001&gt;Z2001,"Win",IF(Y2001&lt;Z2001,"Loss","Draw"))</f>
        <v>Loss</v>
      </c>
      <c r="AB2001" s="7" t="s">
        <v>99</v>
      </c>
      <c r="AC2001" s="7" t="s">
        <v>99</v>
      </c>
      <c r="AD2001" s="7" t="s">
        <v>4620</v>
      </c>
      <c r="AE2001" s="7" t="s">
        <v>2183</v>
      </c>
      <c r="AF2001" s="7" t="str">
        <f aca="false">IF(AD2001&lt;AE2001,AD2001,AE2001)</f>
        <v>Arrows, Bandit, Battle Ram, Goblins, Mega Knight, Mother Witch, Ronin, Zappies</v>
      </c>
      <c r="AG2001" s="7" t="str">
        <f aca="false">IF(AD2001&lt;AE2001,AE2001,AD2001)</f>
        <v>Balloon, Bomb Tower, Executioner, Guards, Miner, Ronin, Tornado, Zap</v>
      </c>
      <c r="AH2001" s="7" t="str">
        <f aca="false">IF(AD2001=AF2001,AA2001,IF(AA2001="Win","Loss",IF(AA2001="Loss","Win","Draw")))</f>
        <v>Loss</v>
      </c>
      <c r="AI2001" s="7" t="s">
        <v>102</v>
      </c>
    </row>
    <row r="2002" customFormat="false" ht="16.5" hidden="false" customHeight="true" outlineLevel="0" collapsed="false">
      <c r="A2002" s="5" t="s">
        <v>4621</v>
      </c>
      <c r="B2002" s="5" t="n">
        <v>1</v>
      </c>
      <c r="C2002" s="5" t="s">
        <v>4343</v>
      </c>
      <c r="D2002" s="5" t="s">
        <v>4344</v>
      </c>
      <c r="E2002" s="5" t="s">
        <v>829</v>
      </c>
      <c r="F2002" s="5" t="s">
        <v>830</v>
      </c>
      <c r="G2002" s="5" t="s">
        <v>4345</v>
      </c>
      <c r="H2002" s="5" t="s">
        <v>372</v>
      </c>
      <c r="I2002" s="5" t="s">
        <v>433</v>
      </c>
      <c r="J2002" s="5" t="s">
        <v>115</v>
      </c>
      <c r="K2002" s="5" t="s">
        <v>84</v>
      </c>
      <c r="L2002" s="5" t="s">
        <v>107</v>
      </c>
      <c r="M2002" s="5" t="s">
        <v>109</v>
      </c>
      <c r="N2002" s="5" t="s">
        <v>88</v>
      </c>
      <c r="O2002" s="5" t="s">
        <v>89</v>
      </c>
      <c r="P2002" s="5" t="s">
        <v>143</v>
      </c>
      <c r="Q2002" s="5" t="s">
        <v>168</v>
      </c>
      <c r="R2002" s="5" t="s">
        <v>232</v>
      </c>
      <c r="S2002" s="5" t="s">
        <v>144</v>
      </c>
      <c r="T2002" s="5" t="s">
        <v>93</v>
      </c>
      <c r="U2002" s="5" t="s">
        <v>154</v>
      </c>
      <c r="V2002" s="5" t="s">
        <v>146</v>
      </c>
      <c r="W2002" s="5" t="s">
        <v>97</v>
      </c>
      <c r="X2002" s="5" t="s">
        <v>91</v>
      </c>
      <c r="Y2002" s="5" t="n">
        <v>0</v>
      </c>
      <c r="Z2002" s="5" t="n">
        <v>1</v>
      </c>
      <c r="AA2002" s="5" t="str">
        <f aca="false">IF(Y2002&gt;Z2002,"Win",IF(Y2002&lt;Z2002,"Loss","Draw"))</f>
        <v>Loss</v>
      </c>
      <c r="AB2002" s="5" t="s">
        <v>98</v>
      </c>
      <c r="AC2002" s="5" t="s">
        <v>99</v>
      </c>
      <c r="AD2002" s="5" t="s">
        <v>4347</v>
      </c>
      <c r="AE2002" s="5" t="s">
        <v>4346</v>
      </c>
      <c r="AF2002" s="5" t="str">
        <f aca="false">IF(AD2002&lt;AE2002,AD2002,AE2002)</f>
        <v>Barbarian Barrel, Electro Spirit, Lightning, Mighty Miner, Royal Hogs, Skeleton Dragons, Skeletons, Tesla</v>
      </c>
      <c r="AG2002" s="5" t="str">
        <f aca="false">IF(AD2002&lt;AE2002,AE2002,AD2002)</f>
        <v>Giant Snowball, Goblin Drill, Goblin Hut, Goblins, Ice Spirit, Poison, Princess, Ronin</v>
      </c>
      <c r="AH2002" s="5" t="str">
        <f aca="false">IF(AD2002=AF2002,AA2002,IF(AA2002="Win","Loss",IF(AA2002="Loss","Win","Draw")))</f>
        <v>Win</v>
      </c>
      <c r="AI2002" s="5" t="s">
        <v>102</v>
      </c>
    </row>
    <row r="2003" customFormat="false" ht="16.5" hidden="false" customHeight="true" outlineLevel="0" collapsed="false">
      <c r="A2003" s="5" t="s">
        <v>4621</v>
      </c>
      <c r="B2003" s="5" t="n">
        <v>2</v>
      </c>
      <c r="C2003" s="5" t="s">
        <v>4343</v>
      </c>
      <c r="D2003" s="5" t="s">
        <v>4344</v>
      </c>
      <c r="E2003" s="5" t="s">
        <v>829</v>
      </c>
      <c r="F2003" s="5" t="s">
        <v>830</v>
      </c>
      <c r="G2003" s="5" t="s">
        <v>4348</v>
      </c>
      <c r="H2003" s="5" t="s">
        <v>372</v>
      </c>
      <c r="I2003" s="5" t="s">
        <v>140</v>
      </c>
      <c r="J2003" s="5" t="s">
        <v>141</v>
      </c>
      <c r="K2003" s="5" t="s">
        <v>142</v>
      </c>
      <c r="L2003" s="5" t="s">
        <v>111</v>
      </c>
      <c r="M2003" s="5" t="s">
        <v>87</v>
      </c>
      <c r="N2003" s="5" t="s">
        <v>120</v>
      </c>
      <c r="O2003" s="5" t="s">
        <v>144</v>
      </c>
      <c r="P2003" s="5" t="s">
        <v>93</v>
      </c>
      <c r="Q2003" s="5" t="s">
        <v>140</v>
      </c>
      <c r="R2003" s="5" t="s">
        <v>209</v>
      </c>
      <c r="S2003" s="5" t="s">
        <v>170</v>
      </c>
      <c r="T2003" s="5" t="s">
        <v>226</v>
      </c>
      <c r="U2003" s="5" t="s">
        <v>111</v>
      </c>
      <c r="V2003" s="5" t="s">
        <v>167</v>
      </c>
      <c r="W2003" s="5" t="s">
        <v>87</v>
      </c>
      <c r="X2003" s="5" t="s">
        <v>109</v>
      </c>
      <c r="Y2003" s="5" t="n">
        <v>0</v>
      </c>
      <c r="Z2003" s="5" t="n">
        <v>1</v>
      </c>
      <c r="AA2003" s="5" t="str">
        <f aca="false">IF(Y2003&gt;Z2003,"Win",IF(Y2003&lt;Z2003,"Loss","Draw"))</f>
        <v>Loss</v>
      </c>
      <c r="AB2003" s="5" t="s">
        <v>98</v>
      </c>
      <c r="AC2003" s="5" t="s">
        <v>99</v>
      </c>
      <c r="AD2003" s="5" t="s">
        <v>840</v>
      </c>
      <c r="AE2003" s="5" t="s">
        <v>4349</v>
      </c>
      <c r="AF2003" s="5" t="str">
        <f aca="false">IF(AD2003&lt;AE2003,AD2003,AE2003)</f>
        <v>Berserker, Cannon, Fire Spirit, Miner, Musketeer, Ronin, The Log, Wall Breakers</v>
      </c>
      <c r="AG2003" s="5" t="str">
        <f aca="false">IF(AD2003&lt;AE2003,AE2003,AD2003)</f>
        <v>Berserker, Electro Spirit, Fire Spirit, Goblin Barrel, Magic Archer, Royal Delivery, Tesla, Wall Breakers</v>
      </c>
      <c r="AH2003" s="5" t="str">
        <f aca="false">IF(AD2003=AF2003,AA2003,IF(AA2003="Win","Loss",IF(AA2003="Loss","Win","Draw")))</f>
        <v>Win</v>
      </c>
      <c r="AI2003" s="5" t="s">
        <v>102</v>
      </c>
    </row>
    <row r="2004" customFormat="false" ht="16.5" hidden="false" customHeight="true" outlineLevel="0" collapsed="false">
      <c r="A2004" s="5" t="s">
        <v>4621</v>
      </c>
      <c r="B2004" s="5" t="n">
        <v>3</v>
      </c>
      <c r="C2004" s="5" t="s">
        <v>4343</v>
      </c>
      <c r="D2004" s="5" t="s">
        <v>4344</v>
      </c>
      <c r="E2004" s="5" t="s">
        <v>829</v>
      </c>
      <c r="F2004" s="5" t="s">
        <v>830</v>
      </c>
      <c r="G2004" s="5" t="s">
        <v>4350</v>
      </c>
      <c r="H2004" s="5" t="s">
        <v>372</v>
      </c>
      <c r="I2004" s="5" t="s">
        <v>169</v>
      </c>
      <c r="J2004" s="5" t="s">
        <v>199</v>
      </c>
      <c r="K2004" s="5" t="s">
        <v>200</v>
      </c>
      <c r="L2004" s="5" t="s">
        <v>136</v>
      </c>
      <c r="M2004" s="5" t="s">
        <v>154</v>
      </c>
      <c r="N2004" s="5" t="s">
        <v>191</v>
      </c>
      <c r="O2004" s="5" t="s">
        <v>336</v>
      </c>
      <c r="P2004" s="5" t="s">
        <v>91</v>
      </c>
      <c r="Q2004" s="5" t="s">
        <v>239</v>
      </c>
      <c r="R2004" s="5" t="s">
        <v>115</v>
      </c>
      <c r="S2004" s="5" t="s">
        <v>199</v>
      </c>
      <c r="T2004" s="5" t="s">
        <v>327</v>
      </c>
      <c r="U2004" s="5" t="s">
        <v>147</v>
      </c>
      <c r="V2004" s="5" t="s">
        <v>240</v>
      </c>
      <c r="W2004" s="5" t="s">
        <v>94</v>
      </c>
      <c r="X2004" s="5" t="s">
        <v>96</v>
      </c>
      <c r="Y2004" s="5" t="n">
        <v>0</v>
      </c>
      <c r="Z2004" s="5" t="n">
        <v>1</v>
      </c>
      <c r="AA2004" s="5" t="str">
        <f aca="false">IF(Y2004&gt;Z2004,"Win",IF(Y2004&lt;Z2004,"Loss","Draw"))</f>
        <v>Loss</v>
      </c>
      <c r="AB2004" s="5" t="s">
        <v>98</v>
      </c>
      <c r="AC2004" s="5" t="s">
        <v>99</v>
      </c>
      <c r="AD2004" s="5" t="s">
        <v>778</v>
      </c>
      <c r="AE2004" s="5" t="s">
        <v>4351</v>
      </c>
      <c r="AF2004" s="5" t="str">
        <f aca="false">IF(AD2004&lt;AE2004,AD2004,AE2004)</f>
        <v>Baby Dragon, Barbarian Barrel, Goblin Cage, Golden Knight, Golem, Ice Wizard, Lightning, Tornado</v>
      </c>
      <c r="AG2004" s="5" t="str">
        <f aca="false">IF(AD2004&lt;AE2004,AE2004,AD2004)</f>
        <v>Bandit, Battle Ram, Fireball, Giant Skeleton, Goblins, Golden Knight, Hunter, Spirit Empress</v>
      </c>
      <c r="AH2004" s="5" t="str">
        <f aca="false">IF(AD2004=AF2004,AA2004,IF(AA2004="Win","Loss",IF(AA2004="Loss","Win","Draw")))</f>
        <v>Loss</v>
      </c>
      <c r="AI2004" s="5" t="s">
        <v>102</v>
      </c>
    </row>
    <row r="2005" customFormat="false" ht="16.5" hidden="false" customHeight="true" outlineLevel="0" collapsed="false">
      <c r="A2005" s="7" t="s">
        <v>4622</v>
      </c>
      <c r="B2005" s="7" t="n">
        <v>1</v>
      </c>
      <c r="C2005" s="7" t="s">
        <v>4343</v>
      </c>
      <c r="D2005" s="7" t="s">
        <v>4344</v>
      </c>
      <c r="E2005" s="7" t="s">
        <v>829</v>
      </c>
      <c r="F2005" s="7" t="s">
        <v>830</v>
      </c>
      <c r="G2005" s="7" t="s">
        <v>4353</v>
      </c>
      <c r="H2005" s="7" t="s">
        <v>372</v>
      </c>
      <c r="I2005" s="7" t="s">
        <v>209</v>
      </c>
      <c r="J2005" s="7" t="s">
        <v>145</v>
      </c>
      <c r="K2005" s="7" t="s">
        <v>97</v>
      </c>
      <c r="L2005" s="7" t="s">
        <v>226</v>
      </c>
      <c r="M2005" s="7" t="s">
        <v>244</v>
      </c>
      <c r="N2005" s="7" t="s">
        <v>91</v>
      </c>
      <c r="O2005" s="7" t="s">
        <v>84</v>
      </c>
      <c r="P2005" s="7" t="s">
        <v>113</v>
      </c>
      <c r="Q2005" s="7" t="s">
        <v>107</v>
      </c>
      <c r="R2005" s="7" t="s">
        <v>232</v>
      </c>
      <c r="S2005" s="7" t="s">
        <v>84</v>
      </c>
      <c r="T2005" s="7" t="s">
        <v>86</v>
      </c>
      <c r="U2005" s="7" t="s">
        <v>88</v>
      </c>
      <c r="V2005" s="7" t="s">
        <v>82</v>
      </c>
      <c r="W2005" s="7" t="s">
        <v>89</v>
      </c>
      <c r="X2005" s="7" t="s">
        <v>97</v>
      </c>
      <c r="Y2005" s="7" t="n">
        <v>0</v>
      </c>
      <c r="Z2005" s="7" t="n">
        <v>1</v>
      </c>
      <c r="AA2005" s="7" t="str">
        <f aca="false">IF(Y2005&gt;Z2005,"Win",IF(Y2005&lt;Z2005,"Loss","Draw"))</f>
        <v>Loss</v>
      </c>
      <c r="AB2005" s="7" t="s">
        <v>99</v>
      </c>
      <c r="AC2005" s="7" t="s">
        <v>99</v>
      </c>
      <c r="AD2005" s="7" t="s">
        <v>2610</v>
      </c>
      <c r="AE2005" s="7" t="s">
        <v>3076</v>
      </c>
      <c r="AF2005" s="7" t="str">
        <f aca="false">IF(AD2005&lt;AE2005,AD2005,AE2005)</f>
        <v>Archers, Giant Snowball, Goblin Demolisher, Goblin Drill, Goblin Hut, Mighty Miner, Poison, Skeletons</v>
      </c>
      <c r="AG2005" s="7" t="str">
        <f aca="false">IF(AD2005&lt;AE2005,AE2005,AD2005)</f>
        <v>Balloon, Barbarian Barrel, Bomb Tower, Giant Snowball, Ice Golem, Miner, Musketeer, Skeletons</v>
      </c>
      <c r="AH2005" s="7" t="str">
        <f aca="false">IF(AD2005=AF2005,AA2005,IF(AA2005="Win","Loss",IF(AA2005="Loss","Win","Draw")))</f>
        <v>Win</v>
      </c>
      <c r="AI2005" s="7" t="s">
        <v>102</v>
      </c>
    </row>
    <row r="2006" customFormat="false" ht="16.5" hidden="false" customHeight="true" outlineLevel="0" collapsed="false">
      <c r="A2006" s="7" t="s">
        <v>4622</v>
      </c>
      <c r="B2006" s="7" t="n">
        <v>2</v>
      </c>
      <c r="C2006" s="7" t="s">
        <v>4343</v>
      </c>
      <c r="D2006" s="7" t="s">
        <v>4344</v>
      </c>
      <c r="E2006" s="7" t="s">
        <v>829</v>
      </c>
      <c r="F2006" s="7" t="s">
        <v>830</v>
      </c>
      <c r="G2006" s="7" t="s">
        <v>4354</v>
      </c>
      <c r="H2006" s="7" t="s">
        <v>372</v>
      </c>
      <c r="I2006" s="7" t="s">
        <v>287</v>
      </c>
      <c r="J2006" s="7" t="s">
        <v>149</v>
      </c>
      <c r="K2006" s="7" t="s">
        <v>135</v>
      </c>
      <c r="L2006" s="7" t="s">
        <v>148</v>
      </c>
      <c r="M2006" s="7" t="s">
        <v>147</v>
      </c>
      <c r="N2006" s="7" t="s">
        <v>87</v>
      </c>
      <c r="O2006" s="7" t="s">
        <v>94</v>
      </c>
      <c r="P2006" s="7" t="s">
        <v>146</v>
      </c>
      <c r="Q2006" s="7" t="s">
        <v>210</v>
      </c>
      <c r="R2006" s="7" t="s">
        <v>199</v>
      </c>
      <c r="S2006" s="7" t="s">
        <v>239</v>
      </c>
      <c r="T2006" s="7" t="s">
        <v>257</v>
      </c>
      <c r="U2006" s="7" t="s">
        <v>95</v>
      </c>
      <c r="V2006" s="7" t="s">
        <v>174</v>
      </c>
      <c r="W2006" s="7" t="s">
        <v>227</v>
      </c>
      <c r="X2006" s="7" t="s">
        <v>109</v>
      </c>
      <c r="Y2006" s="7" t="n">
        <v>1</v>
      </c>
      <c r="Z2006" s="7" t="n">
        <v>0</v>
      </c>
      <c r="AA2006" s="7" t="str">
        <f aca="false">IF(Y2006&gt;Z2006,"Win",IF(Y2006&lt;Z2006,"Loss","Draw"))</f>
        <v>Win</v>
      </c>
      <c r="AB2006" s="7" t="s">
        <v>99</v>
      </c>
      <c r="AC2006" s="7" t="s">
        <v>99</v>
      </c>
      <c r="AD2006" s="7" t="s">
        <v>726</v>
      </c>
      <c r="AE2006" s="7" t="s">
        <v>4355</v>
      </c>
      <c r="AF2006" s="7" t="str">
        <f aca="false">IF(AD2006&lt;AE2006,AD2006,AE2006)</f>
        <v>Battle Ram, Fisherman, Golden Knight, Heal Spirit, Mega Knight, Mother Witch, Ronin, Vines</v>
      </c>
      <c r="AG2006" s="7" t="str">
        <f aca="false">IF(AD2006&lt;AE2006,AE2006,AD2006)</f>
        <v>Berserker, Fireball, Lava Hound, Skeleton Dragons, Spirit Empress, Tombstone, Valkyrie, Zap</v>
      </c>
      <c r="AH2006" s="7" t="str">
        <f aca="false">IF(AD2006=AF2006,AA2006,IF(AA2006="Win","Loss",IF(AA2006="Loss","Win","Draw")))</f>
        <v>Loss</v>
      </c>
      <c r="AI2006" s="7" t="s">
        <v>102</v>
      </c>
    </row>
    <row r="2007" customFormat="false" ht="16.5" hidden="false" customHeight="true" outlineLevel="0" collapsed="false">
      <c r="A2007" s="7" t="s">
        <v>4622</v>
      </c>
      <c r="B2007" s="7" t="n">
        <v>3</v>
      </c>
      <c r="C2007" s="7" t="s">
        <v>4343</v>
      </c>
      <c r="D2007" s="7" t="s">
        <v>4344</v>
      </c>
      <c r="E2007" s="7" t="s">
        <v>829</v>
      </c>
      <c r="F2007" s="7" t="s">
        <v>830</v>
      </c>
      <c r="G2007" s="7" t="s">
        <v>4356</v>
      </c>
      <c r="H2007" s="7" t="s">
        <v>372</v>
      </c>
      <c r="I2007" s="7" t="s">
        <v>239</v>
      </c>
      <c r="J2007" s="7" t="s">
        <v>199</v>
      </c>
      <c r="K2007" s="7" t="s">
        <v>169</v>
      </c>
      <c r="L2007" s="7" t="s">
        <v>412</v>
      </c>
      <c r="M2007" s="7" t="s">
        <v>227</v>
      </c>
      <c r="N2007" s="7" t="s">
        <v>92</v>
      </c>
      <c r="O2007" s="7" t="s">
        <v>202</v>
      </c>
      <c r="P2007" s="7" t="s">
        <v>112</v>
      </c>
      <c r="Q2007" s="7" t="s">
        <v>140</v>
      </c>
      <c r="R2007" s="7" t="s">
        <v>141</v>
      </c>
      <c r="S2007" s="7" t="s">
        <v>225</v>
      </c>
      <c r="T2007" s="7" t="s">
        <v>167</v>
      </c>
      <c r="U2007" s="7" t="s">
        <v>93</v>
      </c>
      <c r="V2007" s="7" t="s">
        <v>87</v>
      </c>
      <c r="W2007" s="7" t="s">
        <v>129</v>
      </c>
      <c r="X2007" s="7" t="s">
        <v>226</v>
      </c>
      <c r="Y2007" s="7" t="n">
        <v>3</v>
      </c>
      <c r="Z2007" s="7" t="n">
        <v>0</v>
      </c>
      <c r="AA2007" s="7" t="str">
        <f aca="false">IF(Y2007&gt;Z2007,"Win",IF(Y2007&lt;Z2007,"Loss","Draw"))</f>
        <v>Win</v>
      </c>
      <c r="AB2007" s="7" t="s">
        <v>99</v>
      </c>
      <c r="AC2007" s="7" t="s">
        <v>99</v>
      </c>
      <c r="AD2007" s="7" t="s">
        <v>1184</v>
      </c>
      <c r="AE2007" s="7" t="s">
        <v>4357</v>
      </c>
      <c r="AF2007" s="7" t="str">
        <f aca="false">IF(AD2007&lt;AE2007,AD2007,AE2007)</f>
        <v>Arrows, Baby Dragon, Battle Ram, Golden Knight, Mother Witch, P.E.K.K.A, Royal Ghost, Zappies</v>
      </c>
      <c r="AG2007" s="7" t="str">
        <f aca="false">IF(AD2007&lt;AE2007,AE2007,AD2007)</f>
        <v>Bats, Berserker, Electro Spirit, Inferno Tower, Magic Archer, Miner, The Log, Wall Breakers</v>
      </c>
      <c r="AH2007" s="7" t="str">
        <f aca="false">IF(AD2007=AF2007,AA2007,IF(AA2007="Win","Loss",IF(AA2007="Loss","Win","Draw")))</f>
        <v>Win</v>
      </c>
      <c r="AI2007" s="7" t="s">
        <v>102</v>
      </c>
    </row>
    <row r="2008" customFormat="false" ht="16.5" hidden="false" customHeight="true" outlineLevel="0" collapsed="false">
      <c r="A2008" s="7" t="s">
        <v>4623</v>
      </c>
      <c r="B2008" s="7" t="n">
        <v>1</v>
      </c>
      <c r="C2008" s="7" t="s">
        <v>4343</v>
      </c>
      <c r="D2008" s="7" t="s">
        <v>4344</v>
      </c>
      <c r="E2008" s="7" t="s">
        <v>829</v>
      </c>
      <c r="F2008" s="7" t="s">
        <v>830</v>
      </c>
      <c r="G2008" s="7" t="s">
        <v>4359</v>
      </c>
      <c r="H2008" s="7" t="s">
        <v>372</v>
      </c>
      <c r="I2008" s="7" t="s">
        <v>82</v>
      </c>
      <c r="J2008" s="7" t="s">
        <v>83</v>
      </c>
      <c r="K2008" s="7" t="s">
        <v>84</v>
      </c>
      <c r="L2008" s="7" t="s">
        <v>85</v>
      </c>
      <c r="M2008" s="7" t="s">
        <v>86</v>
      </c>
      <c r="N2008" s="7" t="s">
        <v>87</v>
      </c>
      <c r="O2008" s="7" t="s">
        <v>88</v>
      </c>
      <c r="P2008" s="7" t="s">
        <v>89</v>
      </c>
      <c r="Q2008" s="7" t="s">
        <v>168</v>
      </c>
      <c r="R2008" s="7" t="s">
        <v>108</v>
      </c>
      <c r="S2008" s="7" t="s">
        <v>170</v>
      </c>
      <c r="T2008" s="7" t="s">
        <v>97</v>
      </c>
      <c r="U2008" s="7" t="s">
        <v>143</v>
      </c>
      <c r="V2008" s="7" t="s">
        <v>167</v>
      </c>
      <c r="W2008" s="7" t="s">
        <v>183</v>
      </c>
      <c r="X2008" s="7" t="s">
        <v>120</v>
      </c>
      <c r="Y2008" s="7" t="n">
        <v>1</v>
      </c>
      <c r="Z2008" s="7" t="n">
        <v>0</v>
      </c>
      <c r="AA2008" s="7" t="str">
        <f aca="false">IF(Y2008&gt;Z2008,"Win",IF(Y2008&lt;Z2008,"Loss","Draw"))</f>
        <v>Win</v>
      </c>
      <c r="AB2008" s="7" t="s">
        <v>99</v>
      </c>
      <c r="AC2008" s="7" t="s">
        <v>99</v>
      </c>
      <c r="AD2008" s="7" t="s">
        <v>100</v>
      </c>
      <c r="AE2008" s="7" t="s">
        <v>770</v>
      </c>
      <c r="AF2008" s="7" t="str">
        <f aca="false">IF(AD2008&lt;AE2008,AD2008,AE2008)</f>
        <v>Archer Queen, Cannon, Earthquake, Ice Spirit, Royal Delivery, Royal Hogs, Skeletons, The Log</v>
      </c>
      <c r="AG2008" s="7" t="str">
        <f aca="false">IF(AD2008&lt;AE2008,AE2008,AD2008)</f>
        <v>Archers, Berserker, Dark Prince, Giant Snowball, Goblin Demolisher, Goblin Hut, Graveyard, Poison</v>
      </c>
      <c r="AH2008" s="7" t="str">
        <f aca="false">IF(AD2008=AF2008,AA2008,IF(AA2008="Win","Loss",IF(AA2008="Loss","Win","Draw")))</f>
        <v>Loss</v>
      </c>
      <c r="AI2008" s="7" t="s">
        <v>102</v>
      </c>
    </row>
    <row r="2009" customFormat="false" ht="16.5" hidden="false" customHeight="true" outlineLevel="0" collapsed="false">
      <c r="A2009" s="7" t="s">
        <v>4623</v>
      </c>
      <c r="B2009" s="7" t="n">
        <v>2</v>
      </c>
      <c r="C2009" s="7" t="s">
        <v>4343</v>
      </c>
      <c r="D2009" s="7" t="s">
        <v>4344</v>
      </c>
      <c r="E2009" s="7" t="s">
        <v>829</v>
      </c>
      <c r="F2009" s="7" t="s">
        <v>830</v>
      </c>
      <c r="G2009" s="7" t="s">
        <v>4360</v>
      </c>
      <c r="H2009" s="7" t="s">
        <v>372</v>
      </c>
      <c r="I2009" s="7" t="s">
        <v>168</v>
      </c>
      <c r="J2009" s="7" t="s">
        <v>232</v>
      </c>
      <c r="K2009" s="7" t="s">
        <v>169</v>
      </c>
      <c r="L2009" s="7" t="s">
        <v>154</v>
      </c>
      <c r="M2009" s="7" t="s">
        <v>97</v>
      </c>
      <c r="N2009" s="7" t="s">
        <v>93</v>
      </c>
      <c r="O2009" s="7" t="s">
        <v>167</v>
      </c>
      <c r="P2009" s="7" t="s">
        <v>170</v>
      </c>
      <c r="Q2009" s="7" t="s">
        <v>293</v>
      </c>
      <c r="R2009" s="7" t="s">
        <v>115</v>
      </c>
      <c r="S2009" s="7" t="s">
        <v>84</v>
      </c>
      <c r="T2009" s="7" t="s">
        <v>88</v>
      </c>
      <c r="U2009" s="7" t="s">
        <v>111</v>
      </c>
      <c r="V2009" s="7" t="s">
        <v>107</v>
      </c>
      <c r="W2009" s="7" t="s">
        <v>89</v>
      </c>
      <c r="X2009" s="7" t="s">
        <v>109</v>
      </c>
      <c r="Y2009" s="7" t="n">
        <v>1</v>
      </c>
      <c r="Z2009" s="7" t="n">
        <v>0</v>
      </c>
      <c r="AA2009" s="7" t="str">
        <f aca="false">IF(Y2009&gt;Z2009,"Win",IF(Y2009&lt;Z2009,"Loss","Draw"))</f>
        <v>Win</v>
      </c>
      <c r="AB2009" s="7" t="s">
        <v>99</v>
      </c>
      <c r="AC2009" s="7" t="s">
        <v>99</v>
      </c>
      <c r="AD2009" s="7" t="s">
        <v>418</v>
      </c>
      <c r="AE2009" s="7" t="s">
        <v>4361</v>
      </c>
      <c r="AF2009" s="7" t="str">
        <f aca="false">IF(AD2009&lt;AE2009,AD2009,AE2009)</f>
        <v>Baby Dragon, Cannon, Electro Spirit, Lightning, Mighty Miner, Royal Hogs, Skeletons, The Log</v>
      </c>
      <c r="AG2009" s="7" t="str">
        <f aca="false">IF(AD2009&lt;AE2009,AE2009,AD2009)</f>
        <v>Fire Spirit, Furnace, Giant Snowball, Goblin Drill, Goblin Hut, Goblins, Poison, Ronin</v>
      </c>
      <c r="AH2009" s="7" t="str">
        <f aca="false">IF(AD2009=AF2009,AA2009,IF(AA2009="Win","Loss",IF(AA2009="Loss","Win","Draw")))</f>
        <v>Win</v>
      </c>
      <c r="AI2009" s="7" t="s">
        <v>102</v>
      </c>
    </row>
    <row r="2010" customFormat="false" ht="16.5" hidden="false" customHeight="true" outlineLevel="0" collapsed="false">
      <c r="A2010" s="7" t="s">
        <v>4623</v>
      </c>
      <c r="B2010" s="7" t="n">
        <v>3</v>
      </c>
      <c r="C2010" s="7" t="s">
        <v>4343</v>
      </c>
      <c r="D2010" s="7" t="s">
        <v>4344</v>
      </c>
      <c r="E2010" s="7" t="s">
        <v>829</v>
      </c>
      <c r="F2010" s="7" t="s">
        <v>830</v>
      </c>
      <c r="G2010" s="7" t="s">
        <v>4362</v>
      </c>
      <c r="H2010" s="7" t="s">
        <v>372</v>
      </c>
      <c r="I2010" s="7" t="s">
        <v>239</v>
      </c>
      <c r="J2010" s="7" t="s">
        <v>180</v>
      </c>
      <c r="K2010" s="7" t="s">
        <v>132</v>
      </c>
      <c r="L2010" s="7" t="s">
        <v>327</v>
      </c>
      <c r="M2010" s="7" t="s">
        <v>227</v>
      </c>
      <c r="N2010" s="7" t="s">
        <v>202</v>
      </c>
      <c r="O2010" s="7" t="s">
        <v>257</v>
      </c>
      <c r="P2010" s="7" t="s">
        <v>91</v>
      </c>
      <c r="Q2010" s="7" t="s">
        <v>116</v>
      </c>
      <c r="R2010" s="7" t="s">
        <v>213</v>
      </c>
      <c r="S2010" s="7" t="s">
        <v>114</v>
      </c>
      <c r="T2010" s="7" t="s">
        <v>91</v>
      </c>
      <c r="U2010" s="7" t="s">
        <v>176</v>
      </c>
      <c r="V2010" s="7" t="s">
        <v>94</v>
      </c>
      <c r="W2010" s="7" t="s">
        <v>117</v>
      </c>
      <c r="X2010" s="7" t="s">
        <v>118</v>
      </c>
      <c r="Y2010" s="7" t="n">
        <v>0</v>
      </c>
      <c r="Z2010" s="7" t="n">
        <v>1</v>
      </c>
      <c r="AA2010" s="7" t="str">
        <f aca="false">IF(Y2010&gt;Z2010,"Win",IF(Y2010&lt;Z2010,"Loss","Draw"))</f>
        <v>Loss</v>
      </c>
      <c r="AB2010" s="7" t="s">
        <v>99</v>
      </c>
      <c r="AC2010" s="7" t="s">
        <v>99</v>
      </c>
      <c r="AD2010" s="7" t="s">
        <v>2248</v>
      </c>
      <c r="AE2010" s="7" t="s">
        <v>578</v>
      </c>
      <c r="AF2010" s="7" t="str">
        <f aca="false">IF(AD2010&lt;AE2010,AD2010,AE2010)</f>
        <v>Barbarian Barrel, Battle Ram, Giant Skeleton, Lumberjack, Mother Witch, Vines, Wizard, Zappies</v>
      </c>
      <c r="AG2010" s="7" t="str">
        <f aca="false">IF(AD2010&lt;AE2010,AE2010,AD2010)</f>
        <v>Barbarian Barrel, Bowler, Dart Goblin, Fireball, Minions, Mortar, Rascals, Skeleton Barrel</v>
      </c>
      <c r="AH2010" s="7" t="str">
        <f aca="false">IF(AD2010=AF2010,AA2010,IF(AA2010="Win","Loss",IF(AA2010="Loss","Win","Draw")))</f>
        <v>Loss</v>
      </c>
      <c r="AI2010" s="7" t="s">
        <v>102</v>
      </c>
    </row>
    <row r="2011" customFormat="false" ht="16.5" hidden="false" customHeight="true" outlineLevel="0" collapsed="false">
      <c r="A2011" s="7" t="s">
        <v>4624</v>
      </c>
      <c r="B2011" s="7" t="n">
        <v>1</v>
      </c>
      <c r="C2011" s="7" t="s">
        <v>4343</v>
      </c>
      <c r="D2011" s="7" t="s">
        <v>4344</v>
      </c>
      <c r="E2011" s="7" t="s">
        <v>829</v>
      </c>
      <c r="F2011" s="7" t="s">
        <v>830</v>
      </c>
      <c r="G2011" s="7" t="s">
        <v>4364</v>
      </c>
      <c r="H2011" s="7" t="s">
        <v>372</v>
      </c>
      <c r="I2011" s="7" t="s">
        <v>168</v>
      </c>
      <c r="J2011" s="7" t="s">
        <v>244</v>
      </c>
      <c r="K2011" s="7" t="s">
        <v>92</v>
      </c>
      <c r="L2011" s="7" t="s">
        <v>245</v>
      </c>
      <c r="M2011" s="7" t="s">
        <v>96</v>
      </c>
      <c r="N2011" s="7" t="s">
        <v>94</v>
      </c>
      <c r="O2011" s="7" t="s">
        <v>91</v>
      </c>
      <c r="P2011" s="7" t="s">
        <v>174</v>
      </c>
      <c r="Q2011" s="7" t="s">
        <v>90</v>
      </c>
      <c r="R2011" s="7" t="s">
        <v>181</v>
      </c>
      <c r="S2011" s="7" t="s">
        <v>92</v>
      </c>
      <c r="T2011" s="7" t="s">
        <v>91</v>
      </c>
      <c r="U2011" s="7" t="s">
        <v>95</v>
      </c>
      <c r="V2011" s="7" t="s">
        <v>227</v>
      </c>
      <c r="W2011" s="7" t="s">
        <v>94</v>
      </c>
      <c r="X2011" s="7" t="s">
        <v>93</v>
      </c>
      <c r="Y2011" s="7" t="n">
        <v>0</v>
      </c>
      <c r="Z2011" s="7" t="n">
        <v>1</v>
      </c>
      <c r="AA2011" s="7" t="str">
        <f aca="false">IF(Y2011&gt;Z2011,"Win",IF(Y2011&lt;Z2011,"Loss","Draw"))</f>
        <v>Loss</v>
      </c>
      <c r="AB2011" s="7" t="s">
        <v>99</v>
      </c>
      <c r="AC2011" s="7" t="s">
        <v>99</v>
      </c>
      <c r="AD2011" s="7" t="s">
        <v>3019</v>
      </c>
      <c r="AE2011" s="7" t="s">
        <v>4365</v>
      </c>
      <c r="AF2011" s="7" t="str">
        <f aca="false">IF(AD2011&lt;AE2011,AD2011,AE2011)</f>
        <v>Barbarian Barrel, Electro Spirit, Fireball, Fisherman, Monk, Mother Witch, Royal Ghost, Royal Giant</v>
      </c>
      <c r="AG2011" s="7" t="str">
        <f aca="false">IF(AD2011&lt;AE2011,AE2011,AD2011)</f>
        <v>Barbarian Barrel, Fireball, Heal Spirit, Hunter, Ice Golem, Royal Ghost, Royal Hogs, Three Musketeers</v>
      </c>
      <c r="AH2011" s="7" t="str">
        <f aca="false">IF(AD2011=AF2011,AA2011,IF(AA2011="Win","Loss",IF(AA2011="Loss","Win","Draw")))</f>
        <v>Win</v>
      </c>
      <c r="AI2011" s="7" t="s">
        <v>102</v>
      </c>
    </row>
    <row r="2012" customFormat="false" ht="16.5" hidden="false" customHeight="true" outlineLevel="0" collapsed="false">
      <c r="A2012" s="7" t="s">
        <v>4624</v>
      </c>
      <c r="B2012" s="7" t="n">
        <v>2</v>
      </c>
      <c r="C2012" s="7" t="s">
        <v>4343</v>
      </c>
      <c r="D2012" s="7" t="s">
        <v>4344</v>
      </c>
      <c r="E2012" s="7" t="s">
        <v>829</v>
      </c>
      <c r="F2012" s="7" t="s">
        <v>830</v>
      </c>
      <c r="G2012" s="7" t="s">
        <v>4366</v>
      </c>
      <c r="H2012" s="7" t="s">
        <v>372</v>
      </c>
      <c r="I2012" s="7" t="s">
        <v>375</v>
      </c>
      <c r="J2012" s="7" t="s">
        <v>145</v>
      </c>
      <c r="K2012" s="7" t="s">
        <v>84</v>
      </c>
      <c r="L2012" s="7" t="s">
        <v>226</v>
      </c>
      <c r="M2012" s="7" t="s">
        <v>327</v>
      </c>
      <c r="N2012" s="7" t="s">
        <v>202</v>
      </c>
      <c r="O2012" s="7" t="s">
        <v>336</v>
      </c>
      <c r="P2012" s="7" t="s">
        <v>149</v>
      </c>
      <c r="Q2012" s="7" t="s">
        <v>210</v>
      </c>
      <c r="R2012" s="7" t="s">
        <v>209</v>
      </c>
      <c r="S2012" s="7" t="s">
        <v>170</v>
      </c>
      <c r="T2012" s="7" t="s">
        <v>182</v>
      </c>
      <c r="U2012" s="7" t="s">
        <v>97</v>
      </c>
      <c r="V2012" s="7" t="s">
        <v>143</v>
      </c>
      <c r="W2012" s="7" t="s">
        <v>167</v>
      </c>
      <c r="X2012" s="7" t="s">
        <v>154</v>
      </c>
      <c r="Y2012" s="7" t="n">
        <v>1</v>
      </c>
      <c r="Z2012" s="7" t="n">
        <v>0</v>
      </c>
      <c r="AA2012" s="7" t="str">
        <f aca="false">IF(Y2012&gt;Z2012,"Win",IF(Y2012&lt;Z2012,"Loss","Draw"))</f>
        <v>Win</v>
      </c>
      <c r="AB2012" s="7" t="s">
        <v>99</v>
      </c>
      <c r="AC2012" s="7" t="s">
        <v>99</v>
      </c>
      <c r="AD2012" s="7" t="s">
        <v>1812</v>
      </c>
      <c r="AE2012" s="7" t="s">
        <v>1713</v>
      </c>
      <c r="AF2012" s="7" t="str">
        <f aca="false">IF(AD2012&lt;AE2012,AD2012,AE2012)</f>
        <v>Balloon, Executioner, Giant Skeleton, Giant Snowball, Miner, Tombstone, Tornado, Zappies</v>
      </c>
      <c r="AG2012" s="7" t="str">
        <f aca="false">IF(AD2012&lt;AE2012,AE2012,AD2012)</f>
        <v>Cannon, Hog Rider, Ice Spirit, Lightning, Mega Knight, Musketeer, Skeletons, The Log</v>
      </c>
      <c r="AH2012" s="7" t="str">
        <f aca="false">IF(AD2012=AF2012,AA2012,IF(AA2012="Win","Loss",IF(AA2012="Loss","Win","Draw")))</f>
        <v>Win</v>
      </c>
      <c r="AI2012" s="7" t="s">
        <v>102</v>
      </c>
    </row>
    <row r="2013" customFormat="false" ht="16.5" hidden="false" customHeight="true" outlineLevel="0" collapsed="false">
      <c r="A2013" s="7" t="s">
        <v>4624</v>
      </c>
      <c r="B2013" s="7" t="n">
        <v>3</v>
      </c>
      <c r="C2013" s="7" t="s">
        <v>4343</v>
      </c>
      <c r="D2013" s="7" t="s">
        <v>4344</v>
      </c>
      <c r="E2013" s="7" t="s">
        <v>829</v>
      </c>
      <c r="F2013" s="7" t="s">
        <v>830</v>
      </c>
      <c r="G2013" s="7" t="s">
        <v>4367</v>
      </c>
      <c r="H2013" s="7" t="s">
        <v>372</v>
      </c>
      <c r="I2013" s="7" t="s">
        <v>293</v>
      </c>
      <c r="J2013" s="7" t="s">
        <v>175</v>
      </c>
      <c r="K2013" s="7" t="s">
        <v>170</v>
      </c>
      <c r="L2013" s="7" t="s">
        <v>182</v>
      </c>
      <c r="M2013" s="7" t="s">
        <v>87</v>
      </c>
      <c r="N2013" s="7" t="s">
        <v>183</v>
      </c>
      <c r="O2013" s="7" t="s">
        <v>143</v>
      </c>
      <c r="P2013" s="7" t="s">
        <v>167</v>
      </c>
      <c r="Q2013" s="7" t="s">
        <v>135</v>
      </c>
      <c r="R2013" s="7" t="s">
        <v>199</v>
      </c>
      <c r="S2013" s="7" t="s">
        <v>239</v>
      </c>
      <c r="T2013" s="7" t="s">
        <v>245</v>
      </c>
      <c r="U2013" s="7" t="s">
        <v>112</v>
      </c>
      <c r="V2013" s="7" t="s">
        <v>117</v>
      </c>
      <c r="W2013" s="7" t="s">
        <v>244</v>
      </c>
      <c r="X2013" s="7" t="s">
        <v>113</v>
      </c>
      <c r="Y2013" s="7" t="n">
        <v>0</v>
      </c>
      <c r="Z2013" s="7" t="n">
        <v>1</v>
      </c>
      <c r="AA2013" s="7" t="str">
        <f aca="false">IF(Y2013&gt;Z2013,"Win",IF(Y2013&lt;Z2013,"Loss","Draw"))</f>
        <v>Loss</v>
      </c>
      <c r="AB2013" s="7" t="s">
        <v>99</v>
      </c>
      <c r="AC2013" s="7" t="s">
        <v>99</v>
      </c>
      <c r="AD2013" s="7" t="s">
        <v>4368</v>
      </c>
      <c r="AE2013" s="7" t="s">
        <v>4335</v>
      </c>
      <c r="AF2013" s="7" t="str">
        <f aca="false">IF(AD2013&lt;AE2013,AD2013,AE2013)</f>
        <v>Arrows, Battle Ram, Bomb Tower, Golden Knight, Ice Golem, Minions, Three Musketeers, Zap</v>
      </c>
      <c r="AG2013" s="7" t="str">
        <f aca="false">IF(AD2013&lt;AE2013,AE2013,AD2013)</f>
        <v>Berserker, Boss Bandit, Cannon, Earthquake, Furnace, Hog Rider, Ice Spirit, The Log</v>
      </c>
      <c r="AH2013" s="7" t="str">
        <f aca="false">IF(AD2013=AF2013,AA2013,IF(AA2013="Win","Loss",IF(AA2013="Loss","Win","Draw")))</f>
        <v>Win</v>
      </c>
      <c r="AI2013" s="7" t="s">
        <v>102</v>
      </c>
    </row>
    <row r="2014" customFormat="false" ht="16.5" hidden="false" customHeight="true" outlineLevel="0" collapsed="false">
      <c r="A2014" s="5" t="s">
        <v>4625</v>
      </c>
      <c r="B2014" s="5" t="n">
        <v>1</v>
      </c>
      <c r="C2014" s="5" t="s">
        <v>4343</v>
      </c>
      <c r="D2014" s="5" t="s">
        <v>4344</v>
      </c>
      <c r="E2014" s="6" t="s">
        <v>4626</v>
      </c>
      <c r="F2014" s="5" t="s">
        <v>4627</v>
      </c>
      <c r="G2014" s="5" t="s">
        <v>4250</v>
      </c>
      <c r="H2014" s="5" t="s">
        <v>81</v>
      </c>
      <c r="I2014" s="5" t="s">
        <v>169</v>
      </c>
      <c r="J2014" s="5" t="s">
        <v>199</v>
      </c>
      <c r="K2014" s="5" t="s">
        <v>200</v>
      </c>
      <c r="L2014" s="5" t="s">
        <v>136</v>
      </c>
      <c r="M2014" s="5" t="s">
        <v>154</v>
      </c>
      <c r="N2014" s="5" t="s">
        <v>191</v>
      </c>
      <c r="O2014" s="5" t="s">
        <v>336</v>
      </c>
      <c r="P2014" s="5" t="s">
        <v>91</v>
      </c>
      <c r="Q2014" s="5" t="s">
        <v>170</v>
      </c>
      <c r="R2014" s="5" t="s">
        <v>108</v>
      </c>
      <c r="S2014" s="5" t="s">
        <v>168</v>
      </c>
      <c r="T2014" s="5" t="s">
        <v>183</v>
      </c>
      <c r="U2014" s="5" t="s">
        <v>167</v>
      </c>
      <c r="V2014" s="5" t="s">
        <v>115</v>
      </c>
      <c r="W2014" s="5" t="s">
        <v>143</v>
      </c>
      <c r="X2014" s="5" t="s">
        <v>120</v>
      </c>
      <c r="Y2014" s="5" t="n">
        <v>1</v>
      </c>
      <c r="Z2014" s="5" t="n">
        <v>0</v>
      </c>
      <c r="AA2014" s="5" t="str">
        <f aca="false">IF(Y2014&gt;Z2014,"Win",IF(Y2014&lt;Z2014,"Loss","Draw"))</f>
        <v>Win</v>
      </c>
      <c r="AB2014" s="5" t="s">
        <v>98</v>
      </c>
      <c r="AC2014" s="5" t="s">
        <v>99</v>
      </c>
      <c r="AD2014" s="5" t="s">
        <v>778</v>
      </c>
      <c r="AE2014" s="5" t="s">
        <v>4628</v>
      </c>
      <c r="AF2014" s="5" t="str">
        <f aca="false">IF(AD2014&lt;AE2014,AD2014,AE2014)</f>
        <v>Archer Queen, Cannon, Earthquake, Goblins, Ice Spirit, Royal Delivery, Royal Hogs, The Log</v>
      </c>
      <c r="AG2014" s="5" t="str">
        <f aca="false">IF(AD2014&lt;AE2014,AE2014,AD2014)</f>
        <v>Baby Dragon, Barbarian Barrel, Goblin Cage, Golden Knight, Golem, Ice Wizard, Lightning, Tornado</v>
      </c>
      <c r="AH2014" s="5" t="str">
        <f aca="false">IF(AD2014=AF2014,AA2014,IF(AA2014="Win","Loss",IF(AA2014="Loss","Win","Draw")))</f>
        <v>Loss</v>
      </c>
      <c r="AI2014" s="5" t="s">
        <v>102</v>
      </c>
    </row>
    <row r="2015" customFormat="false" ht="16.5" hidden="false" customHeight="true" outlineLevel="0" collapsed="false">
      <c r="A2015" s="5" t="s">
        <v>4625</v>
      </c>
      <c r="B2015" s="5" t="n">
        <v>2</v>
      </c>
      <c r="C2015" s="5" t="s">
        <v>4343</v>
      </c>
      <c r="D2015" s="5" t="s">
        <v>4344</v>
      </c>
      <c r="E2015" s="6" t="s">
        <v>4626</v>
      </c>
      <c r="F2015" s="5" t="s">
        <v>4627</v>
      </c>
      <c r="G2015" s="5" t="s">
        <v>4629</v>
      </c>
      <c r="H2015" s="5" t="s">
        <v>372</v>
      </c>
      <c r="I2015" s="5" t="s">
        <v>170</v>
      </c>
      <c r="J2015" s="5" t="s">
        <v>209</v>
      </c>
      <c r="K2015" s="5" t="s">
        <v>244</v>
      </c>
      <c r="L2015" s="5" t="s">
        <v>182</v>
      </c>
      <c r="M2015" s="5" t="s">
        <v>167</v>
      </c>
      <c r="N2015" s="5" t="s">
        <v>97</v>
      </c>
      <c r="O2015" s="5" t="s">
        <v>143</v>
      </c>
      <c r="P2015" s="5" t="s">
        <v>94</v>
      </c>
      <c r="Q2015" s="5" t="s">
        <v>239</v>
      </c>
      <c r="R2015" s="5" t="s">
        <v>181</v>
      </c>
      <c r="S2015" s="5" t="s">
        <v>132</v>
      </c>
      <c r="T2015" s="5" t="s">
        <v>96</v>
      </c>
      <c r="U2015" s="5" t="s">
        <v>174</v>
      </c>
      <c r="V2015" s="5" t="s">
        <v>159</v>
      </c>
      <c r="W2015" s="5" t="s">
        <v>245</v>
      </c>
      <c r="X2015" s="5" t="s">
        <v>91</v>
      </c>
      <c r="Y2015" s="5" t="n">
        <v>3</v>
      </c>
      <c r="Z2015" s="5" t="n">
        <v>0</v>
      </c>
      <c r="AA2015" s="5" t="str">
        <f aca="false">IF(Y2015&gt;Z2015,"Win",IF(Y2015&lt;Z2015,"Loss","Draw"))</f>
        <v>Win</v>
      </c>
      <c r="AB2015" s="5" t="s">
        <v>98</v>
      </c>
      <c r="AC2015" s="5" t="s">
        <v>99</v>
      </c>
      <c r="AD2015" s="5" t="s">
        <v>1273</v>
      </c>
      <c r="AE2015" s="5" t="s">
        <v>4630</v>
      </c>
      <c r="AF2015" s="5" t="str">
        <f aca="false">IF(AD2015&lt;AE2015,AD2015,AE2015)</f>
        <v>Barbarian Barrel, Battle Ram, Elixir Collector, Heal Spirit, Hunter, Lumberjack, Monk, Three Musketeers</v>
      </c>
      <c r="AG2015" s="5" t="str">
        <f aca="false">IF(AD2015&lt;AE2015,AE2015,AD2015)</f>
        <v>Cannon, Fireball, Hog Rider, Ice Golem, Ice Spirit, Musketeer, Skeletons, The Log</v>
      </c>
      <c r="AH2015" s="5" t="str">
        <f aca="false">IF(AD2015=AF2015,AA2015,IF(AA2015="Win","Loss",IF(AA2015="Loss","Win","Draw")))</f>
        <v>Loss</v>
      </c>
      <c r="AI2015" s="5" t="s">
        <v>102</v>
      </c>
    </row>
    <row r="2016" customFormat="false" ht="16.5" hidden="false" customHeight="true" outlineLevel="0" collapsed="false">
      <c r="A2016" s="5" t="s">
        <v>4631</v>
      </c>
      <c r="B2016" s="5" t="n">
        <v>1</v>
      </c>
      <c r="C2016" s="5" t="s">
        <v>4343</v>
      </c>
      <c r="D2016" s="5" t="s">
        <v>4344</v>
      </c>
      <c r="E2016" s="5" t="s">
        <v>4632</v>
      </c>
      <c r="F2016" s="5" t="s">
        <v>4633</v>
      </c>
      <c r="G2016" s="5" t="s">
        <v>4634</v>
      </c>
      <c r="H2016" s="5" t="s">
        <v>216</v>
      </c>
      <c r="I2016" s="5" t="s">
        <v>114</v>
      </c>
      <c r="J2016" s="5" t="s">
        <v>115</v>
      </c>
      <c r="K2016" s="5" t="s">
        <v>116</v>
      </c>
      <c r="L2016" s="5" t="s">
        <v>119</v>
      </c>
      <c r="M2016" s="5" t="s">
        <v>94</v>
      </c>
      <c r="N2016" s="5" t="s">
        <v>117</v>
      </c>
      <c r="O2016" s="5" t="s">
        <v>118</v>
      </c>
      <c r="P2016" s="5" t="s">
        <v>91</v>
      </c>
      <c r="Q2016" s="5" t="s">
        <v>114</v>
      </c>
      <c r="R2016" s="5" t="s">
        <v>115</v>
      </c>
      <c r="S2016" s="5" t="s">
        <v>116</v>
      </c>
      <c r="T2016" s="5" t="s">
        <v>94</v>
      </c>
      <c r="U2016" s="5" t="s">
        <v>91</v>
      </c>
      <c r="V2016" s="5" t="s">
        <v>117</v>
      </c>
      <c r="W2016" s="5" t="s">
        <v>118</v>
      </c>
      <c r="X2016" s="5" t="s">
        <v>119</v>
      </c>
      <c r="Y2016" s="5" t="n">
        <v>1</v>
      </c>
      <c r="Z2016" s="5" t="n">
        <v>0</v>
      </c>
      <c r="AA2016" s="5" t="str">
        <f aca="false">IF(Y2016&gt;Z2016,"Win",IF(Y2016&lt;Z2016,"Loss","Draw"))</f>
        <v>Win</v>
      </c>
      <c r="AB2016" s="5" t="s">
        <v>98</v>
      </c>
      <c r="AC2016" s="5" t="s">
        <v>99</v>
      </c>
      <c r="AD2016" s="5" t="s">
        <v>185</v>
      </c>
      <c r="AE2016" s="5" t="s">
        <v>185</v>
      </c>
      <c r="AF2016" s="5" t="str">
        <f aca="false">IF(AD2016&lt;AE2016,AD2016,AE2016)</f>
        <v>Barbarian Barrel, Cannon Cart, Fireball, Goblins, Minions, Mortar, Rascals, Skeleton Barrel</v>
      </c>
      <c r="AG2016" s="5" t="str">
        <f aca="false">IF(AD2016&lt;AE2016,AE2016,AD2016)</f>
        <v>Barbarian Barrel, Cannon Cart, Fireball, Goblins, Minions, Mortar, Rascals, Skeleton Barrel</v>
      </c>
      <c r="AH2016" s="5" t="str">
        <f aca="false">IF(AD2016=AF2016,AA2016,IF(AA2016="Win","Loss",IF(AA2016="Loss","Win","Draw")))</f>
        <v>Win</v>
      </c>
      <c r="AI2016" s="5" t="s">
        <v>102</v>
      </c>
    </row>
    <row r="2017" customFormat="false" ht="16.5" hidden="false" customHeight="true" outlineLevel="0" collapsed="false">
      <c r="A2017" s="5" t="s">
        <v>4631</v>
      </c>
      <c r="B2017" s="5" t="n">
        <v>2</v>
      </c>
      <c r="C2017" s="5" t="s">
        <v>4343</v>
      </c>
      <c r="D2017" s="5" t="s">
        <v>4344</v>
      </c>
      <c r="E2017" s="5" t="s">
        <v>4632</v>
      </c>
      <c r="F2017" s="5" t="s">
        <v>4633</v>
      </c>
      <c r="G2017" s="5" t="s">
        <v>4635</v>
      </c>
      <c r="H2017" s="5" t="s">
        <v>216</v>
      </c>
      <c r="I2017" s="5" t="s">
        <v>168</v>
      </c>
      <c r="J2017" s="5" t="s">
        <v>141</v>
      </c>
      <c r="K2017" s="5" t="s">
        <v>144</v>
      </c>
      <c r="L2017" s="5" t="s">
        <v>154</v>
      </c>
      <c r="M2017" s="5" t="s">
        <v>83</v>
      </c>
      <c r="N2017" s="5" t="s">
        <v>97</v>
      </c>
      <c r="O2017" s="5" t="s">
        <v>93</v>
      </c>
      <c r="P2017" s="5" t="s">
        <v>167</v>
      </c>
      <c r="Q2017" s="5" t="s">
        <v>84</v>
      </c>
      <c r="R2017" s="5" t="s">
        <v>213</v>
      </c>
      <c r="S2017" s="5" t="s">
        <v>209</v>
      </c>
      <c r="T2017" s="5" t="s">
        <v>85</v>
      </c>
      <c r="U2017" s="5" t="s">
        <v>112</v>
      </c>
      <c r="V2017" s="5" t="s">
        <v>110</v>
      </c>
      <c r="W2017" s="5" t="s">
        <v>133</v>
      </c>
      <c r="X2017" s="5" t="s">
        <v>156</v>
      </c>
      <c r="Y2017" s="5" t="n">
        <v>0</v>
      </c>
      <c r="Z2017" s="5" t="n">
        <v>1</v>
      </c>
      <c r="AA2017" s="5" t="str">
        <f aca="false">IF(Y2017&gt;Z2017,"Win",IF(Y2017&lt;Z2017,"Loss","Draw"))</f>
        <v>Loss</v>
      </c>
      <c r="AB2017" s="5" t="s">
        <v>98</v>
      </c>
      <c r="AC2017" s="5" t="s">
        <v>99</v>
      </c>
      <c r="AD2017" s="5" t="s">
        <v>2327</v>
      </c>
      <c r="AE2017" s="5" t="s">
        <v>4050</v>
      </c>
      <c r="AF2017" s="5" t="str">
        <f aca="false">IF(AD2017&lt;AE2017,AD2017,AE2017)</f>
        <v>Arrows, Bowler, Giant, Giant Snowball, Graveyard, Guards, Musketeer, Night Witch</v>
      </c>
      <c r="AG2017" s="5" t="str">
        <f aca="false">IF(AD2017&lt;AE2017,AE2017,AD2017)</f>
        <v>Dark Prince, Electro Spirit, Lightning, Magic Archer, Royal Hogs, Skeletons, Tesla, The Log</v>
      </c>
      <c r="AH2017" s="5" t="str">
        <f aca="false">IF(AD2017=AF2017,AA2017,IF(AA2017="Win","Loss",IF(AA2017="Loss","Win","Draw")))</f>
        <v>Win</v>
      </c>
      <c r="AI2017" s="5" t="s">
        <v>102</v>
      </c>
    </row>
    <row r="2018" customFormat="false" ht="16.5" hidden="false" customHeight="true" outlineLevel="0" collapsed="false">
      <c r="A2018" s="5" t="s">
        <v>4631</v>
      </c>
      <c r="B2018" s="5" t="n">
        <v>3</v>
      </c>
      <c r="C2018" s="5" t="s">
        <v>4343</v>
      </c>
      <c r="D2018" s="5" t="s">
        <v>4344</v>
      </c>
      <c r="E2018" s="5" t="s">
        <v>4632</v>
      </c>
      <c r="F2018" s="5" t="s">
        <v>4633</v>
      </c>
      <c r="G2018" s="5" t="s">
        <v>4636</v>
      </c>
      <c r="H2018" s="5" t="s">
        <v>372</v>
      </c>
      <c r="I2018" s="5" t="s">
        <v>375</v>
      </c>
      <c r="J2018" s="5" t="s">
        <v>145</v>
      </c>
      <c r="K2018" s="5" t="s">
        <v>84</v>
      </c>
      <c r="L2018" s="5" t="s">
        <v>226</v>
      </c>
      <c r="M2018" s="5" t="s">
        <v>327</v>
      </c>
      <c r="N2018" s="5" t="s">
        <v>202</v>
      </c>
      <c r="O2018" s="5" t="s">
        <v>336</v>
      </c>
      <c r="P2018" s="5" t="s">
        <v>149</v>
      </c>
      <c r="Q2018" s="5" t="s">
        <v>128</v>
      </c>
      <c r="R2018" s="5" t="s">
        <v>141</v>
      </c>
      <c r="S2018" s="5" t="s">
        <v>107</v>
      </c>
      <c r="T2018" s="5" t="s">
        <v>86</v>
      </c>
      <c r="U2018" s="5" t="s">
        <v>336</v>
      </c>
      <c r="V2018" s="5" t="s">
        <v>113</v>
      </c>
      <c r="W2018" s="5" t="s">
        <v>97</v>
      </c>
      <c r="X2018" s="5" t="s">
        <v>167</v>
      </c>
      <c r="Y2018" s="5" t="n">
        <v>1</v>
      </c>
      <c r="Z2018" s="5" t="n">
        <v>0</v>
      </c>
      <c r="AA2018" s="5" t="str">
        <f aca="false">IF(Y2018&gt;Z2018,"Win",IF(Y2018&lt;Z2018,"Loss","Draw"))</f>
        <v>Win</v>
      </c>
      <c r="AB2018" s="5" t="s">
        <v>98</v>
      </c>
      <c r="AC2018" s="5" t="s">
        <v>99</v>
      </c>
      <c r="AD2018" s="5" t="s">
        <v>1812</v>
      </c>
      <c r="AE2018" s="5" t="s">
        <v>466</v>
      </c>
      <c r="AF2018" s="5" t="str">
        <f aca="false">IF(AD2018&lt;AE2018,AD2018,AE2018)</f>
        <v>Balloon, Executioner, Giant Skeleton, Giant Snowball, Miner, Tombstone, Tornado, Zappies</v>
      </c>
      <c r="AG2018" s="5" t="str">
        <f aca="false">IF(AD2018&lt;AE2018,AE2018,AD2018)</f>
        <v>Bomb Tower, Goblin Demolisher, Goblin Drill, Knight, Magic Archer, Skeletons, The Log, Tornado</v>
      </c>
      <c r="AH2018" s="5" t="str">
        <f aca="false">IF(AD2018=AF2018,AA2018,IF(AA2018="Win","Loss",IF(AA2018="Loss","Win","Draw")))</f>
        <v>Win</v>
      </c>
      <c r="AI2018" s="5" t="s">
        <v>102</v>
      </c>
    </row>
    <row r="2019" customFormat="false" ht="16.5" hidden="false" customHeight="true" outlineLevel="0" collapsed="false">
      <c r="A2019" s="5" t="s">
        <v>4637</v>
      </c>
      <c r="B2019" s="5" t="n">
        <v>1</v>
      </c>
      <c r="C2019" s="5" t="s">
        <v>4343</v>
      </c>
      <c r="D2019" s="5" t="s">
        <v>4344</v>
      </c>
      <c r="E2019" s="5" t="s">
        <v>4638</v>
      </c>
      <c r="F2019" s="5" t="s">
        <v>4639</v>
      </c>
      <c r="G2019" s="5" t="s">
        <v>3828</v>
      </c>
      <c r="H2019" s="5" t="s">
        <v>372</v>
      </c>
      <c r="I2019" s="5" t="s">
        <v>170</v>
      </c>
      <c r="J2019" s="5" t="s">
        <v>209</v>
      </c>
      <c r="K2019" s="5" t="s">
        <v>244</v>
      </c>
      <c r="L2019" s="5" t="s">
        <v>182</v>
      </c>
      <c r="M2019" s="5" t="s">
        <v>167</v>
      </c>
      <c r="N2019" s="5" t="s">
        <v>97</v>
      </c>
      <c r="O2019" s="5" t="s">
        <v>143</v>
      </c>
      <c r="P2019" s="5" t="s">
        <v>94</v>
      </c>
      <c r="Q2019" s="5" t="s">
        <v>140</v>
      </c>
      <c r="R2019" s="5" t="s">
        <v>141</v>
      </c>
      <c r="S2019" s="5" t="s">
        <v>142</v>
      </c>
      <c r="T2019" s="5" t="s">
        <v>120</v>
      </c>
      <c r="U2019" s="5" t="s">
        <v>143</v>
      </c>
      <c r="V2019" s="5" t="s">
        <v>170</v>
      </c>
      <c r="W2019" s="5" t="s">
        <v>87</v>
      </c>
      <c r="X2019" s="5" t="s">
        <v>303</v>
      </c>
      <c r="Y2019" s="5" t="n">
        <v>1</v>
      </c>
      <c r="Z2019" s="5" t="n">
        <v>0</v>
      </c>
      <c r="AA2019" s="5" t="str">
        <f aca="false">IF(Y2019&gt;Z2019,"Win",IF(Y2019&lt;Z2019,"Loss","Draw"))</f>
        <v>Win</v>
      </c>
      <c r="AB2019" s="5" t="s">
        <v>98</v>
      </c>
      <c r="AC2019" s="5" t="s">
        <v>99</v>
      </c>
      <c r="AD2019" s="5" t="s">
        <v>1273</v>
      </c>
      <c r="AE2019" s="5" t="s">
        <v>4640</v>
      </c>
      <c r="AF2019" s="5" t="str">
        <f aca="false">IF(AD2019&lt;AE2019,AD2019,AE2019)</f>
        <v>Berserker, Cannon, Goblin Barrel, Ice Spirit, Magic Archer, Royal Delivery, Spear Goblins, Wall Breakers</v>
      </c>
      <c r="AG2019" s="5" t="str">
        <f aca="false">IF(AD2019&lt;AE2019,AE2019,AD2019)</f>
        <v>Cannon, Fireball, Hog Rider, Ice Golem, Ice Spirit, Musketeer, Skeletons, The Log</v>
      </c>
      <c r="AH2019" s="5" t="str">
        <f aca="false">IF(AD2019=AF2019,AA2019,IF(AA2019="Win","Loss",IF(AA2019="Loss","Win","Draw")))</f>
        <v>Loss</v>
      </c>
      <c r="AI2019" s="5" t="s">
        <v>102</v>
      </c>
    </row>
    <row r="2020" customFormat="false" ht="16.5" hidden="false" customHeight="true" outlineLevel="0" collapsed="false">
      <c r="A2020" s="5" t="s">
        <v>4637</v>
      </c>
      <c r="B2020" s="5" t="n">
        <v>2</v>
      </c>
      <c r="C2020" s="5" t="s">
        <v>4343</v>
      </c>
      <c r="D2020" s="5" t="s">
        <v>4344</v>
      </c>
      <c r="E2020" s="5" t="s">
        <v>4638</v>
      </c>
      <c r="F2020" s="5" t="s">
        <v>4639</v>
      </c>
      <c r="G2020" s="5" t="s">
        <v>4641</v>
      </c>
      <c r="H2020" s="5" t="s">
        <v>372</v>
      </c>
      <c r="I2020" s="5" t="s">
        <v>140</v>
      </c>
      <c r="J2020" s="5" t="s">
        <v>141</v>
      </c>
      <c r="K2020" s="5" t="s">
        <v>142</v>
      </c>
      <c r="L2020" s="5" t="s">
        <v>111</v>
      </c>
      <c r="M2020" s="5" t="s">
        <v>87</v>
      </c>
      <c r="N2020" s="5" t="s">
        <v>120</v>
      </c>
      <c r="O2020" s="5" t="s">
        <v>144</v>
      </c>
      <c r="P2020" s="5" t="s">
        <v>93</v>
      </c>
      <c r="Q2020" s="5" t="s">
        <v>271</v>
      </c>
      <c r="R2020" s="5" t="s">
        <v>128</v>
      </c>
      <c r="S2020" s="5" t="s">
        <v>144</v>
      </c>
      <c r="T2020" s="5" t="s">
        <v>93</v>
      </c>
      <c r="U2020" s="5" t="s">
        <v>97</v>
      </c>
      <c r="V2020" s="5" t="s">
        <v>183</v>
      </c>
      <c r="W2020" s="5" t="s">
        <v>182</v>
      </c>
      <c r="X2020" s="5" t="s">
        <v>167</v>
      </c>
      <c r="Y2020" s="5" t="n">
        <v>1</v>
      </c>
      <c r="Z2020" s="5" t="n">
        <v>0</v>
      </c>
      <c r="AA2020" s="5" t="str">
        <f aca="false">IF(Y2020&gt;Z2020,"Win",IF(Y2020&lt;Z2020,"Loss","Draw"))</f>
        <v>Win</v>
      </c>
      <c r="AB2020" s="5" t="s">
        <v>98</v>
      </c>
      <c r="AC2020" s="5" t="s">
        <v>99</v>
      </c>
      <c r="AD2020" s="5" t="s">
        <v>840</v>
      </c>
      <c r="AE2020" s="5" t="s">
        <v>4642</v>
      </c>
      <c r="AF2020" s="5" t="str">
        <f aca="false">IF(AD2020&lt;AE2020,AD2020,AE2020)</f>
        <v>Berserker, Electro Spirit, Fire Spirit, Goblin Barrel, Magic Archer, Royal Delivery, Tesla, Wall Breakers</v>
      </c>
      <c r="AG2020" s="5" t="str">
        <f aca="false">IF(AD2020&lt;AE2020,AE2020,AD2020)</f>
        <v>Earthquake, Electro Spirit, Firecracker, Hog Rider, Knight, Skeletons, Tesla, The Log</v>
      </c>
      <c r="AH2020" s="5" t="str">
        <f aca="false">IF(AD2020=AF2020,AA2020,IF(AA2020="Win","Loss",IF(AA2020="Loss","Win","Draw")))</f>
        <v>Win</v>
      </c>
      <c r="AI2020" s="5" t="s">
        <v>102</v>
      </c>
    </row>
    <row r="2021" customFormat="false" ht="16.5" hidden="false" customHeight="true" outlineLevel="0" collapsed="false">
      <c r="A2021" s="7" t="s">
        <v>4643</v>
      </c>
      <c r="B2021" s="7" t="n">
        <v>1</v>
      </c>
      <c r="C2021" s="7" t="s">
        <v>4343</v>
      </c>
      <c r="D2021" s="7" t="s">
        <v>4344</v>
      </c>
      <c r="E2021" s="7" t="s">
        <v>4638</v>
      </c>
      <c r="F2021" s="7" t="s">
        <v>4639</v>
      </c>
      <c r="G2021" s="7" t="s">
        <v>4644</v>
      </c>
      <c r="H2021" s="7" t="s">
        <v>81</v>
      </c>
      <c r="I2021" s="7" t="s">
        <v>433</v>
      </c>
      <c r="J2021" s="7" t="s">
        <v>115</v>
      </c>
      <c r="K2021" s="7" t="s">
        <v>84</v>
      </c>
      <c r="L2021" s="7" t="s">
        <v>107</v>
      </c>
      <c r="M2021" s="7" t="s">
        <v>109</v>
      </c>
      <c r="N2021" s="7" t="s">
        <v>88</v>
      </c>
      <c r="O2021" s="7" t="s">
        <v>89</v>
      </c>
      <c r="P2021" s="7" t="s">
        <v>143</v>
      </c>
      <c r="Q2021" s="7" t="s">
        <v>84</v>
      </c>
      <c r="R2021" s="7" t="s">
        <v>232</v>
      </c>
      <c r="S2021" s="7" t="s">
        <v>82</v>
      </c>
      <c r="T2021" s="7" t="s">
        <v>89</v>
      </c>
      <c r="U2021" s="7" t="s">
        <v>111</v>
      </c>
      <c r="V2021" s="7" t="s">
        <v>107</v>
      </c>
      <c r="W2021" s="7" t="s">
        <v>88</v>
      </c>
      <c r="X2021" s="7" t="s">
        <v>86</v>
      </c>
      <c r="Y2021" s="7" t="n">
        <v>1</v>
      </c>
      <c r="Z2021" s="7" t="n">
        <v>0</v>
      </c>
      <c r="AA2021" s="7" t="str">
        <f aca="false">IF(Y2021&gt;Z2021,"Win",IF(Y2021&lt;Z2021,"Loss","Draw"))</f>
        <v>Win</v>
      </c>
      <c r="AB2021" s="7" t="s">
        <v>99</v>
      </c>
      <c r="AC2021" s="7" t="s">
        <v>99</v>
      </c>
      <c r="AD2021" s="7" t="s">
        <v>4347</v>
      </c>
      <c r="AE2021" s="7" t="s">
        <v>925</v>
      </c>
      <c r="AF2021" s="7" t="str">
        <f aca="false">IF(AD2021&lt;AE2021,AD2021,AE2021)</f>
        <v>Archers, Fire Spirit, Giant Snowball, Goblin Demolisher, Goblin Drill, Goblin Hut, Mighty Miner, Poison</v>
      </c>
      <c r="AG2021" s="7" t="str">
        <f aca="false">IF(AD2021&lt;AE2021,AE2021,AD2021)</f>
        <v>Giant Snowball, Goblin Drill, Goblin Hut, Goblins, Ice Spirit, Poison, Princess, Ronin</v>
      </c>
      <c r="AH2021" s="7" t="str">
        <f aca="false">IF(AD2021=AF2021,AA2021,IF(AA2021="Win","Loss",IF(AA2021="Loss","Win","Draw")))</f>
        <v>Loss</v>
      </c>
      <c r="AI2021" s="7" t="s">
        <v>102</v>
      </c>
    </row>
    <row r="2022" customFormat="false" ht="16.5" hidden="false" customHeight="true" outlineLevel="0" collapsed="false">
      <c r="A2022" s="7" t="s">
        <v>4643</v>
      </c>
      <c r="B2022" s="7" t="n">
        <v>2</v>
      </c>
      <c r="C2022" s="7" t="s">
        <v>4343</v>
      </c>
      <c r="D2022" s="7" t="s">
        <v>4344</v>
      </c>
      <c r="E2022" s="7" t="s">
        <v>4638</v>
      </c>
      <c r="F2022" s="7" t="s">
        <v>4639</v>
      </c>
      <c r="G2022" s="7" t="s">
        <v>4645</v>
      </c>
      <c r="H2022" s="7" t="s">
        <v>372</v>
      </c>
      <c r="I2022" s="7" t="s">
        <v>375</v>
      </c>
      <c r="J2022" s="7" t="s">
        <v>145</v>
      </c>
      <c r="K2022" s="7" t="s">
        <v>135</v>
      </c>
      <c r="L2022" s="7" t="s">
        <v>226</v>
      </c>
      <c r="M2022" s="7" t="s">
        <v>327</v>
      </c>
      <c r="N2022" s="7" t="s">
        <v>202</v>
      </c>
      <c r="O2022" s="7" t="s">
        <v>336</v>
      </c>
      <c r="P2022" s="7" t="s">
        <v>149</v>
      </c>
      <c r="Q2022" s="7" t="s">
        <v>90</v>
      </c>
      <c r="R2022" s="7" t="s">
        <v>181</v>
      </c>
      <c r="S2022" s="7" t="s">
        <v>91</v>
      </c>
      <c r="T2022" s="7" t="s">
        <v>95</v>
      </c>
      <c r="U2022" s="7" t="s">
        <v>174</v>
      </c>
      <c r="V2022" s="7" t="s">
        <v>147</v>
      </c>
      <c r="W2022" s="7" t="s">
        <v>115</v>
      </c>
      <c r="X2022" s="7" t="s">
        <v>155</v>
      </c>
      <c r="Y2022" s="7" t="n">
        <v>1</v>
      </c>
      <c r="Z2022" s="7" t="n">
        <v>0</v>
      </c>
      <c r="AA2022" s="7" t="str">
        <f aca="false">IF(Y2022&gt;Z2022,"Win",IF(Y2022&lt;Z2022,"Loss","Draw"))</f>
        <v>Win</v>
      </c>
      <c r="AB2022" s="7" t="s">
        <v>99</v>
      </c>
      <c r="AC2022" s="7" t="s">
        <v>99</v>
      </c>
      <c r="AD2022" s="7" t="s">
        <v>711</v>
      </c>
      <c r="AE2022" s="7" t="s">
        <v>4646</v>
      </c>
      <c r="AF2022" s="7" t="str">
        <f aca="false">IF(AD2022&lt;AE2022,AD2022,AE2022)</f>
        <v>Balloon, Executioner, Giant Skeleton, Miner, Tombstone, Tornado, Zap, Zappies</v>
      </c>
      <c r="AG2022" s="7" t="str">
        <f aca="false">IF(AD2022&lt;AE2022,AE2022,AD2022)</f>
        <v>Barbarian Barrel, Fisherman, Goblins, Heal Spirit, Monk, Rage, Royal Giant, Spirit Empress</v>
      </c>
      <c r="AH2022" s="7" t="str">
        <f aca="false">IF(AD2022=AF2022,AA2022,IF(AA2022="Win","Loss",IF(AA2022="Loss","Win","Draw")))</f>
        <v>Win</v>
      </c>
      <c r="AI2022" s="7" t="s">
        <v>102</v>
      </c>
    </row>
    <row r="2023" customFormat="false" ht="16.5" hidden="false" customHeight="true" outlineLevel="0" collapsed="false">
      <c r="A2023" s="7" t="s">
        <v>4647</v>
      </c>
      <c r="B2023" s="7" t="n">
        <v>1</v>
      </c>
      <c r="C2023" s="7" t="s">
        <v>4343</v>
      </c>
      <c r="D2023" s="7" t="s">
        <v>4344</v>
      </c>
      <c r="E2023" s="7" t="s">
        <v>4638</v>
      </c>
      <c r="F2023" s="7" t="s">
        <v>4639</v>
      </c>
      <c r="G2023" s="7" t="s">
        <v>4648</v>
      </c>
      <c r="H2023" s="7" t="s">
        <v>372</v>
      </c>
      <c r="I2023" s="7" t="s">
        <v>82</v>
      </c>
      <c r="J2023" s="7" t="s">
        <v>83</v>
      </c>
      <c r="K2023" s="7" t="s">
        <v>84</v>
      </c>
      <c r="L2023" s="7" t="s">
        <v>85</v>
      </c>
      <c r="M2023" s="7" t="s">
        <v>86</v>
      </c>
      <c r="N2023" s="7" t="s">
        <v>87</v>
      </c>
      <c r="O2023" s="7" t="s">
        <v>88</v>
      </c>
      <c r="P2023" s="7" t="s">
        <v>89</v>
      </c>
      <c r="Q2023" s="7" t="s">
        <v>84</v>
      </c>
      <c r="R2023" s="7" t="s">
        <v>128</v>
      </c>
      <c r="S2023" s="7" t="s">
        <v>170</v>
      </c>
      <c r="T2023" s="7" t="s">
        <v>111</v>
      </c>
      <c r="U2023" s="7" t="s">
        <v>107</v>
      </c>
      <c r="V2023" s="7" t="s">
        <v>130</v>
      </c>
      <c r="W2023" s="7" t="s">
        <v>97</v>
      </c>
      <c r="X2023" s="7" t="s">
        <v>334</v>
      </c>
      <c r="Y2023" s="7" t="n">
        <v>1</v>
      </c>
      <c r="Z2023" s="7" t="n">
        <v>0</v>
      </c>
      <c r="AA2023" s="7" t="str">
        <f aca="false">IF(Y2023&gt;Z2023,"Win",IF(Y2023&lt;Z2023,"Loss","Draw"))</f>
        <v>Win</v>
      </c>
      <c r="AB2023" s="7" t="s">
        <v>99</v>
      </c>
      <c r="AC2023" s="7" t="s">
        <v>99</v>
      </c>
      <c r="AD2023" s="7" t="s">
        <v>100</v>
      </c>
      <c r="AE2023" s="7" t="s">
        <v>597</v>
      </c>
      <c r="AF2023" s="7" t="str">
        <f aca="false">IF(AD2023&lt;AE2023,AD2023,AE2023)</f>
        <v>Archers, Berserker, Dark Prince, Giant Snowball, Goblin Demolisher, Goblin Hut, Graveyard, Poison</v>
      </c>
      <c r="AG2023" s="7" t="str">
        <f aca="false">IF(AD2023&lt;AE2023,AE2023,AD2023)</f>
        <v>Bomber, Cannon, Fire Spirit, Giant Snowball, Goblin Drill, Knight, Rocket, Skeletons</v>
      </c>
      <c r="AH2023" s="7" t="str">
        <f aca="false">IF(AD2023=AF2023,AA2023,IF(AA2023="Win","Loss",IF(AA2023="Loss","Win","Draw")))</f>
        <v>Win</v>
      </c>
      <c r="AI2023" s="7" t="s">
        <v>102</v>
      </c>
    </row>
    <row r="2024" customFormat="false" ht="16.5" hidden="false" customHeight="true" outlineLevel="0" collapsed="false">
      <c r="A2024" s="7" t="s">
        <v>4647</v>
      </c>
      <c r="B2024" s="7" t="n">
        <v>2</v>
      </c>
      <c r="C2024" s="7" t="s">
        <v>4343</v>
      </c>
      <c r="D2024" s="7" t="s">
        <v>4344</v>
      </c>
      <c r="E2024" s="7" t="s">
        <v>4638</v>
      </c>
      <c r="F2024" s="7" t="s">
        <v>4639</v>
      </c>
      <c r="G2024" s="7" t="s">
        <v>4649</v>
      </c>
      <c r="H2024" s="7" t="s">
        <v>372</v>
      </c>
      <c r="I2024" s="7" t="s">
        <v>287</v>
      </c>
      <c r="J2024" s="7" t="s">
        <v>145</v>
      </c>
      <c r="K2024" s="7" t="s">
        <v>135</v>
      </c>
      <c r="L2024" s="7" t="s">
        <v>148</v>
      </c>
      <c r="M2024" s="7" t="s">
        <v>147</v>
      </c>
      <c r="N2024" s="7" t="s">
        <v>94</v>
      </c>
      <c r="O2024" s="7" t="s">
        <v>149</v>
      </c>
      <c r="P2024" s="7" t="s">
        <v>146</v>
      </c>
      <c r="Q2024" s="7" t="s">
        <v>168</v>
      </c>
      <c r="R2024" s="7" t="s">
        <v>141</v>
      </c>
      <c r="S2024" s="7" t="s">
        <v>144</v>
      </c>
      <c r="T2024" s="7" t="s">
        <v>93</v>
      </c>
      <c r="U2024" s="7" t="s">
        <v>87</v>
      </c>
      <c r="V2024" s="7" t="s">
        <v>167</v>
      </c>
      <c r="W2024" s="7" t="s">
        <v>154</v>
      </c>
      <c r="X2024" s="7" t="s">
        <v>109</v>
      </c>
      <c r="Y2024" s="7" t="n">
        <v>1</v>
      </c>
      <c r="Z2024" s="7" t="n">
        <v>0</v>
      </c>
      <c r="AA2024" s="7" t="str">
        <f aca="false">IF(Y2024&gt;Z2024,"Win",IF(Y2024&lt;Z2024,"Loss","Draw"))</f>
        <v>Win</v>
      </c>
      <c r="AB2024" s="7" t="s">
        <v>99</v>
      </c>
      <c r="AC2024" s="7" t="s">
        <v>99</v>
      </c>
      <c r="AD2024" s="7" t="s">
        <v>469</v>
      </c>
      <c r="AE2024" s="7" t="s">
        <v>4650</v>
      </c>
      <c r="AF2024" s="7" t="str">
        <f aca="false">IF(AD2024&lt;AE2024,AD2024,AE2024)</f>
        <v>Balloon, Fireball, Lava Hound, Skeleton Dragons, Spirit Empress, Tombstone, Valkyrie, Zap</v>
      </c>
      <c r="AG2024" s="7" t="str">
        <f aca="false">IF(AD2024&lt;AE2024,AE2024,AD2024)</f>
        <v>Berserker, Electro Spirit, Lightning, Magic Archer, Ronin, Royal Hogs, Tesla, The Log</v>
      </c>
      <c r="AH2024" s="7" t="str">
        <f aca="false">IF(AD2024=AF2024,AA2024,IF(AA2024="Win","Loss",IF(AA2024="Loss","Win","Draw")))</f>
        <v>Win</v>
      </c>
      <c r="AI2024" s="7" t="s">
        <v>102</v>
      </c>
    </row>
    <row r="2025" customFormat="false" ht="16.5" hidden="false" customHeight="true" outlineLevel="0" collapsed="false">
      <c r="A2025" s="7" t="s">
        <v>4647</v>
      </c>
      <c r="B2025" s="7" t="n">
        <v>3</v>
      </c>
      <c r="C2025" s="7" t="s">
        <v>4343</v>
      </c>
      <c r="D2025" s="7" t="s">
        <v>4344</v>
      </c>
      <c r="E2025" s="7" t="s">
        <v>4638</v>
      </c>
      <c r="F2025" s="7" t="s">
        <v>4639</v>
      </c>
      <c r="G2025" s="7" t="s">
        <v>4651</v>
      </c>
      <c r="H2025" s="7" t="s">
        <v>372</v>
      </c>
      <c r="I2025" s="7" t="s">
        <v>169</v>
      </c>
      <c r="J2025" s="7" t="s">
        <v>199</v>
      </c>
      <c r="K2025" s="7" t="s">
        <v>200</v>
      </c>
      <c r="L2025" s="7" t="s">
        <v>136</v>
      </c>
      <c r="M2025" s="7" t="s">
        <v>154</v>
      </c>
      <c r="N2025" s="7" t="s">
        <v>191</v>
      </c>
      <c r="O2025" s="7" t="s">
        <v>336</v>
      </c>
      <c r="P2025" s="7" t="s">
        <v>91</v>
      </c>
      <c r="Q2025" s="7" t="s">
        <v>90</v>
      </c>
      <c r="R2025" s="7" t="s">
        <v>181</v>
      </c>
      <c r="S2025" s="7" t="s">
        <v>82</v>
      </c>
      <c r="T2025" s="7" t="s">
        <v>95</v>
      </c>
      <c r="U2025" s="7" t="s">
        <v>149</v>
      </c>
      <c r="V2025" s="7" t="s">
        <v>91</v>
      </c>
      <c r="W2025" s="7" t="s">
        <v>94</v>
      </c>
      <c r="X2025" s="7" t="s">
        <v>365</v>
      </c>
      <c r="Y2025" s="7" t="n">
        <v>1</v>
      </c>
      <c r="Z2025" s="7" t="n">
        <v>0</v>
      </c>
      <c r="AA2025" s="7" t="str">
        <f aca="false">IF(Y2025&gt;Z2025,"Win",IF(Y2025&lt;Z2025,"Loss","Draw"))</f>
        <v>Win</v>
      </c>
      <c r="AB2025" s="7" t="s">
        <v>99</v>
      </c>
      <c r="AC2025" s="7" t="s">
        <v>99</v>
      </c>
      <c r="AD2025" s="7" t="s">
        <v>778</v>
      </c>
      <c r="AE2025" s="7" t="s">
        <v>2246</v>
      </c>
      <c r="AF2025" s="7" t="str">
        <f aca="false">IF(AD2025&lt;AE2025,AD2025,AE2025)</f>
        <v>Archers, Barbarian Barrel, Fireball, Fisherman, Monk, Phoenix, Royal Giant, Tombstone</v>
      </c>
      <c r="AG2025" s="7" t="str">
        <f aca="false">IF(AD2025&lt;AE2025,AE2025,AD2025)</f>
        <v>Baby Dragon, Barbarian Barrel, Goblin Cage, Golden Knight, Golem, Ice Wizard, Lightning, Tornado</v>
      </c>
      <c r="AH2025" s="7" t="str">
        <f aca="false">IF(AD2025=AF2025,AA2025,IF(AA2025="Win","Loss",IF(AA2025="Loss","Win","Draw")))</f>
        <v>Loss</v>
      </c>
      <c r="AI2025" s="7" t="s">
        <v>102</v>
      </c>
    </row>
    <row r="2026" customFormat="false" ht="16.5" hidden="false" customHeight="true" outlineLevel="0" collapsed="false">
      <c r="A2026" s="5" t="s">
        <v>4652</v>
      </c>
      <c r="B2026" s="5" t="n">
        <v>1</v>
      </c>
      <c r="C2026" s="5" t="s">
        <v>4343</v>
      </c>
      <c r="D2026" s="5" t="s">
        <v>4344</v>
      </c>
      <c r="E2026" s="6" t="s">
        <v>4653</v>
      </c>
      <c r="F2026" s="5" t="s">
        <v>4654</v>
      </c>
      <c r="G2026" s="5" t="s">
        <v>4655</v>
      </c>
      <c r="H2026" s="5" t="s">
        <v>408</v>
      </c>
      <c r="I2026" s="5" t="s">
        <v>132</v>
      </c>
      <c r="J2026" s="5" t="s">
        <v>91</v>
      </c>
      <c r="K2026" s="5" t="s">
        <v>200</v>
      </c>
      <c r="L2026" s="5" t="s">
        <v>90</v>
      </c>
      <c r="M2026" s="5" t="s">
        <v>365</v>
      </c>
      <c r="N2026" s="5" t="s">
        <v>94</v>
      </c>
      <c r="O2026" s="5" t="s">
        <v>93</v>
      </c>
      <c r="P2026" s="5" t="s">
        <v>174</v>
      </c>
      <c r="Q2026" s="5" t="s">
        <v>107</v>
      </c>
      <c r="R2026" s="5" t="s">
        <v>128</v>
      </c>
      <c r="S2026" s="5" t="s">
        <v>144</v>
      </c>
      <c r="T2026" s="5" t="s">
        <v>86</v>
      </c>
      <c r="U2026" s="5" t="s">
        <v>87</v>
      </c>
      <c r="V2026" s="5" t="s">
        <v>88</v>
      </c>
      <c r="W2026" s="5" t="s">
        <v>111</v>
      </c>
      <c r="X2026" s="5" t="s">
        <v>91</v>
      </c>
      <c r="Y2026" s="5" t="n">
        <v>1</v>
      </c>
      <c r="Z2026" s="5" t="n">
        <v>0</v>
      </c>
      <c r="AA2026" s="5" t="str">
        <f aca="false">IF(Y2026&gt;Z2026,"Win",IF(Y2026&lt;Z2026,"Loss","Draw"))</f>
        <v>Win</v>
      </c>
      <c r="AB2026" s="5" t="s">
        <v>98</v>
      </c>
      <c r="AC2026" s="5" t="s">
        <v>99</v>
      </c>
      <c r="AD2026" s="5" t="s">
        <v>488</v>
      </c>
      <c r="AE2026" s="5" t="s">
        <v>1230</v>
      </c>
      <c r="AF2026" s="5" t="str">
        <f aca="false">IF(AD2026&lt;AE2026,AD2026,AE2026)</f>
        <v>Barbarian Barrel, Berserker, Fire Spirit, Goblin Demolisher, Goblin Drill, Knight, Poison, Tesla</v>
      </c>
      <c r="AG2026" s="5" t="str">
        <f aca="false">IF(AD2026&lt;AE2026,AE2026,AD2026)</f>
        <v>Barbarian Barrel, Electro Spirit, Fireball, Goblin Cage, Heal Spirit, Lumberjack, Phoenix, Royal Giant</v>
      </c>
      <c r="AH2026" s="5" t="str">
        <f aca="false">IF(AD2026=AF2026,AA2026,IF(AA2026="Win","Loss",IF(AA2026="Loss","Win","Draw")))</f>
        <v>Loss</v>
      </c>
      <c r="AI2026" s="5" t="s">
        <v>102</v>
      </c>
    </row>
    <row r="2027" customFormat="false" ht="16.5" hidden="false" customHeight="true" outlineLevel="0" collapsed="false">
      <c r="A2027" s="5" t="s">
        <v>4652</v>
      </c>
      <c r="B2027" s="5" t="n">
        <v>2</v>
      </c>
      <c r="C2027" s="5" t="s">
        <v>4343</v>
      </c>
      <c r="D2027" s="5" t="s">
        <v>4344</v>
      </c>
      <c r="E2027" s="6" t="s">
        <v>4653</v>
      </c>
      <c r="F2027" s="5" t="s">
        <v>4654</v>
      </c>
      <c r="G2027" s="5" t="s">
        <v>4656</v>
      </c>
      <c r="H2027" s="5" t="s">
        <v>408</v>
      </c>
      <c r="I2027" s="5" t="s">
        <v>433</v>
      </c>
      <c r="J2027" s="5" t="s">
        <v>115</v>
      </c>
      <c r="K2027" s="5" t="s">
        <v>84</v>
      </c>
      <c r="L2027" s="5" t="s">
        <v>107</v>
      </c>
      <c r="M2027" s="5" t="s">
        <v>109</v>
      </c>
      <c r="N2027" s="5" t="s">
        <v>88</v>
      </c>
      <c r="O2027" s="5" t="s">
        <v>89</v>
      </c>
      <c r="P2027" s="5" t="s">
        <v>143</v>
      </c>
      <c r="Q2027" s="5" t="s">
        <v>158</v>
      </c>
      <c r="R2027" s="5" t="s">
        <v>156</v>
      </c>
      <c r="S2027" s="5" t="s">
        <v>84</v>
      </c>
      <c r="T2027" s="5" t="s">
        <v>85</v>
      </c>
      <c r="U2027" s="5" t="s">
        <v>213</v>
      </c>
      <c r="V2027" s="5" t="s">
        <v>117</v>
      </c>
      <c r="W2027" s="5" t="s">
        <v>110</v>
      </c>
      <c r="X2027" s="5" t="s">
        <v>112</v>
      </c>
      <c r="Y2027" s="5" t="n">
        <v>0</v>
      </c>
      <c r="Z2027" s="5" t="n">
        <v>1</v>
      </c>
      <c r="AA2027" s="5" t="str">
        <f aca="false">IF(Y2027&gt;Z2027,"Win",IF(Y2027&lt;Z2027,"Loss","Draw"))</f>
        <v>Loss</v>
      </c>
      <c r="AB2027" s="5" t="s">
        <v>98</v>
      </c>
      <c r="AC2027" s="5" t="s">
        <v>99</v>
      </c>
      <c r="AD2027" s="5" t="s">
        <v>4347</v>
      </c>
      <c r="AE2027" s="5" t="s">
        <v>1228</v>
      </c>
      <c r="AF2027" s="5" t="str">
        <f aca="false">IF(AD2027&lt;AE2027,AD2027,AE2027)</f>
        <v>Arrows, Bowler, Giant, Giant Snowball, Graveyard, Guards, Minions, Witch</v>
      </c>
      <c r="AG2027" s="5" t="str">
        <f aca="false">IF(AD2027&lt;AE2027,AE2027,AD2027)</f>
        <v>Giant Snowball, Goblin Drill, Goblin Hut, Goblins, Ice Spirit, Poison, Princess, Ronin</v>
      </c>
      <c r="AH2027" s="5" t="str">
        <f aca="false">IF(AD2027=AF2027,AA2027,IF(AA2027="Win","Loss",IF(AA2027="Loss","Win","Draw")))</f>
        <v>Win</v>
      </c>
      <c r="AI2027" s="5" t="s">
        <v>102</v>
      </c>
    </row>
    <row r="2028" customFormat="false" ht="16.5" hidden="false" customHeight="true" outlineLevel="0" collapsed="false">
      <c r="A2028" s="5" t="s">
        <v>4652</v>
      </c>
      <c r="B2028" s="5" t="n">
        <v>3</v>
      </c>
      <c r="C2028" s="5" t="s">
        <v>4343</v>
      </c>
      <c r="D2028" s="5" t="s">
        <v>4344</v>
      </c>
      <c r="E2028" s="6" t="s">
        <v>4653</v>
      </c>
      <c r="F2028" s="5" t="s">
        <v>4654</v>
      </c>
      <c r="G2028" s="5" t="s">
        <v>4657</v>
      </c>
      <c r="H2028" s="5" t="s">
        <v>408</v>
      </c>
      <c r="I2028" s="5" t="s">
        <v>375</v>
      </c>
      <c r="J2028" s="5" t="s">
        <v>145</v>
      </c>
      <c r="K2028" s="5" t="s">
        <v>135</v>
      </c>
      <c r="L2028" s="5" t="s">
        <v>327</v>
      </c>
      <c r="M2028" s="5" t="s">
        <v>202</v>
      </c>
      <c r="N2028" s="5" t="s">
        <v>336</v>
      </c>
      <c r="O2028" s="5" t="s">
        <v>149</v>
      </c>
      <c r="P2028" s="5" t="s">
        <v>226</v>
      </c>
      <c r="Q2028" s="5" t="s">
        <v>168</v>
      </c>
      <c r="R2028" s="5" t="s">
        <v>108</v>
      </c>
      <c r="S2028" s="5" t="s">
        <v>170</v>
      </c>
      <c r="T2028" s="5" t="s">
        <v>183</v>
      </c>
      <c r="U2028" s="5" t="s">
        <v>97</v>
      </c>
      <c r="V2028" s="5" t="s">
        <v>143</v>
      </c>
      <c r="W2028" s="5" t="s">
        <v>120</v>
      </c>
      <c r="X2028" s="5" t="s">
        <v>167</v>
      </c>
      <c r="Y2028" s="5" t="n">
        <v>0</v>
      </c>
      <c r="Z2028" s="5" t="n">
        <v>1</v>
      </c>
      <c r="AA2028" s="5" t="str">
        <f aca="false">IF(Y2028&gt;Z2028,"Win",IF(Y2028&lt;Z2028,"Loss","Draw"))</f>
        <v>Loss</v>
      </c>
      <c r="AB2028" s="5" t="s">
        <v>98</v>
      </c>
      <c r="AC2028" s="5" t="s">
        <v>99</v>
      </c>
      <c r="AD2028" s="5" t="s">
        <v>711</v>
      </c>
      <c r="AE2028" s="5" t="s">
        <v>770</v>
      </c>
      <c r="AF2028" s="5" t="str">
        <f aca="false">IF(AD2028&lt;AE2028,AD2028,AE2028)</f>
        <v>Archer Queen, Cannon, Earthquake, Ice Spirit, Royal Delivery, Royal Hogs, Skeletons, The Log</v>
      </c>
      <c r="AG2028" s="5" t="str">
        <f aca="false">IF(AD2028&lt;AE2028,AE2028,AD2028)</f>
        <v>Balloon, Executioner, Giant Skeleton, Miner, Tombstone, Tornado, Zap, Zappies</v>
      </c>
      <c r="AH2028" s="5" t="str">
        <f aca="false">IF(AD2028=AF2028,AA2028,IF(AA2028="Win","Loss",IF(AA2028="Loss","Win","Draw")))</f>
        <v>Win</v>
      </c>
      <c r="AI2028" s="5" t="s">
        <v>102</v>
      </c>
    </row>
    <row r="2029" customFormat="false" ht="16.5" hidden="false" customHeight="true" outlineLevel="0" collapsed="false">
      <c r="A2029" s="7" t="s">
        <v>4658</v>
      </c>
      <c r="B2029" s="7" t="n">
        <v>1</v>
      </c>
      <c r="C2029" s="7" t="s">
        <v>4343</v>
      </c>
      <c r="D2029" s="7" t="s">
        <v>4344</v>
      </c>
      <c r="E2029" s="8" t="s">
        <v>4653</v>
      </c>
      <c r="F2029" s="7" t="s">
        <v>4654</v>
      </c>
      <c r="G2029" s="7" t="s">
        <v>4659</v>
      </c>
      <c r="H2029" s="7" t="s">
        <v>372</v>
      </c>
      <c r="I2029" s="7" t="s">
        <v>293</v>
      </c>
      <c r="J2029" s="7" t="s">
        <v>175</v>
      </c>
      <c r="K2029" s="7" t="s">
        <v>170</v>
      </c>
      <c r="L2029" s="7" t="s">
        <v>182</v>
      </c>
      <c r="M2029" s="7" t="s">
        <v>87</v>
      </c>
      <c r="N2029" s="7" t="s">
        <v>183</v>
      </c>
      <c r="O2029" s="7" t="s">
        <v>143</v>
      </c>
      <c r="P2029" s="7" t="s">
        <v>167</v>
      </c>
      <c r="Q2029" s="7" t="s">
        <v>168</v>
      </c>
      <c r="R2029" s="7" t="s">
        <v>83</v>
      </c>
      <c r="S2029" s="7" t="s">
        <v>170</v>
      </c>
      <c r="T2029" s="7" t="s">
        <v>94</v>
      </c>
      <c r="U2029" s="7" t="s">
        <v>146</v>
      </c>
      <c r="V2029" s="7" t="s">
        <v>97</v>
      </c>
      <c r="W2029" s="7" t="s">
        <v>93</v>
      </c>
      <c r="X2029" s="7" t="s">
        <v>167</v>
      </c>
      <c r="Y2029" s="7" t="n">
        <v>3</v>
      </c>
      <c r="Z2029" s="7" t="n">
        <v>0</v>
      </c>
      <c r="AA2029" s="7" t="str">
        <f aca="false">IF(Y2029&gt;Z2029,"Win",IF(Y2029&lt;Z2029,"Loss","Draw"))</f>
        <v>Win</v>
      </c>
      <c r="AB2029" s="7" t="s">
        <v>99</v>
      </c>
      <c r="AC2029" s="7" t="s">
        <v>99</v>
      </c>
      <c r="AD2029" s="7" t="s">
        <v>4368</v>
      </c>
      <c r="AE2029" s="7" t="s">
        <v>764</v>
      </c>
      <c r="AF2029" s="7" t="str">
        <f aca="false">IF(AD2029&lt;AE2029,AD2029,AE2029)</f>
        <v>Berserker, Boss Bandit, Cannon, Earthquake, Furnace, Hog Rider, Ice Spirit, The Log</v>
      </c>
      <c r="AG2029" s="7" t="str">
        <f aca="false">IF(AD2029&lt;AE2029,AE2029,AD2029)</f>
        <v>Cannon, Dark Prince, Electro Spirit, Fireball, Royal Hogs, Skeleton Dragons, Skeletons, The Log</v>
      </c>
      <c r="AH2029" s="7" t="str">
        <f aca="false">IF(AD2029=AF2029,AA2029,IF(AA2029="Win","Loss",IF(AA2029="Loss","Win","Draw")))</f>
        <v>Win</v>
      </c>
      <c r="AI2029" s="7" t="s">
        <v>102</v>
      </c>
    </row>
    <row r="2030" customFormat="false" ht="16.5" hidden="false" customHeight="true" outlineLevel="0" collapsed="false">
      <c r="A2030" s="7" t="s">
        <v>4658</v>
      </c>
      <c r="B2030" s="7" t="n">
        <v>2</v>
      </c>
      <c r="C2030" s="7" t="s">
        <v>4343</v>
      </c>
      <c r="D2030" s="7" t="s">
        <v>4344</v>
      </c>
      <c r="E2030" s="8" t="s">
        <v>4653</v>
      </c>
      <c r="F2030" s="7" t="s">
        <v>4654</v>
      </c>
      <c r="G2030" s="7" t="s">
        <v>4660</v>
      </c>
      <c r="H2030" s="7" t="s">
        <v>372</v>
      </c>
      <c r="I2030" s="7" t="s">
        <v>169</v>
      </c>
      <c r="J2030" s="7" t="s">
        <v>199</v>
      </c>
      <c r="K2030" s="7" t="s">
        <v>200</v>
      </c>
      <c r="L2030" s="7" t="s">
        <v>136</v>
      </c>
      <c r="M2030" s="7" t="s">
        <v>154</v>
      </c>
      <c r="N2030" s="7" t="s">
        <v>191</v>
      </c>
      <c r="O2030" s="7" t="s">
        <v>336</v>
      </c>
      <c r="P2030" s="7" t="s">
        <v>91</v>
      </c>
      <c r="Q2030" s="7" t="s">
        <v>107</v>
      </c>
      <c r="R2030" s="7" t="s">
        <v>108</v>
      </c>
      <c r="S2030" s="7" t="s">
        <v>84</v>
      </c>
      <c r="T2030" s="7" t="s">
        <v>109</v>
      </c>
      <c r="U2030" s="7" t="s">
        <v>87</v>
      </c>
      <c r="V2030" s="7" t="s">
        <v>88</v>
      </c>
      <c r="W2030" s="7" t="s">
        <v>111</v>
      </c>
      <c r="X2030" s="7" t="s">
        <v>113</v>
      </c>
      <c r="Y2030" s="7" t="n">
        <v>0</v>
      </c>
      <c r="Z2030" s="7" t="n">
        <v>1</v>
      </c>
      <c r="AA2030" s="7" t="str">
        <f aca="false">IF(Y2030&gt;Z2030,"Win",IF(Y2030&lt;Z2030,"Loss","Draw"))</f>
        <v>Loss</v>
      </c>
      <c r="AB2030" s="7" t="s">
        <v>99</v>
      </c>
      <c r="AC2030" s="7" t="s">
        <v>99</v>
      </c>
      <c r="AD2030" s="7" t="s">
        <v>778</v>
      </c>
      <c r="AE2030" s="7" t="s">
        <v>635</v>
      </c>
      <c r="AF2030" s="7" t="str">
        <f aca="false">IF(AD2030&lt;AE2030,AD2030,AE2030)</f>
        <v>Archer Queen, Berserker, Bomb Tower, Fire Spirit, Giant Snowball, Goblin Drill, Poison, Ronin</v>
      </c>
      <c r="AG2030" s="7" t="str">
        <f aca="false">IF(AD2030&lt;AE2030,AE2030,AD2030)</f>
        <v>Baby Dragon, Barbarian Barrel, Goblin Cage, Golden Knight, Golem, Ice Wizard, Lightning, Tornado</v>
      </c>
      <c r="AH2030" s="7" t="str">
        <f aca="false">IF(AD2030=AF2030,AA2030,IF(AA2030="Win","Loss",IF(AA2030="Loss","Win","Draw")))</f>
        <v>Win</v>
      </c>
      <c r="AI2030" s="7" t="s">
        <v>102</v>
      </c>
    </row>
    <row r="2031" customFormat="false" ht="16.5" hidden="false" customHeight="true" outlineLevel="0" collapsed="false">
      <c r="A2031" s="7" t="s">
        <v>4658</v>
      </c>
      <c r="B2031" s="7" t="n">
        <v>3</v>
      </c>
      <c r="C2031" s="7" t="s">
        <v>4343</v>
      </c>
      <c r="D2031" s="7" t="s">
        <v>4344</v>
      </c>
      <c r="E2031" s="8" t="s">
        <v>4653</v>
      </c>
      <c r="F2031" s="7" t="s">
        <v>4654</v>
      </c>
      <c r="G2031" s="7" t="s">
        <v>4661</v>
      </c>
      <c r="H2031" s="7" t="s">
        <v>372</v>
      </c>
      <c r="I2031" s="7" t="s">
        <v>84</v>
      </c>
      <c r="J2031" s="7" t="s">
        <v>128</v>
      </c>
      <c r="K2031" s="7" t="s">
        <v>144</v>
      </c>
      <c r="L2031" s="7" t="s">
        <v>334</v>
      </c>
      <c r="M2031" s="7" t="s">
        <v>130</v>
      </c>
      <c r="N2031" s="7" t="s">
        <v>111</v>
      </c>
      <c r="O2031" s="7" t="s">
        <v>97</v>
      </c>
      <c r="P2031" s="7" t="s">
        <v>107</v>
      </c>
      <c r="Q2031" s="7" t="s">
        <v>169</v>
      </c>
      <c r="R2031" s="7" t="s">
        <v>213</v>
      </c>
      <c r="S2031" s="7" t="s">
        <v>200</v>
      </c>
      <c r="T2031" s="7" t="s">
        <v>596</v>
      </c>
      <c r="U2031" s="7" t="s">
        <v>154</v>
      </c>
      <c r="V2031" s="7" t="s">
        <v>191</v>
      </c>
      <c r="W2031" s="7" t="s">
        <v>336</v>
      </c>
      <c r="X2031" s="7" t="s">
        <v>91</v>
      </c>
      <c r="Y2031" s="7" t="n">
        <v>1</v>
      </c>
      <c r="Z2031" s="7" t="n">
        <v>0</v>
      </c>
      <c r="AA2031" s="7" t="str">
        <f aca="false">IF(Y2031&gt;Z2031,"Win",IF(Y2031&lt;Z2031,"Loss","Draw"))</f>
        <v>Win</v>
      </c>
      <c r="AB2031" s="7" t="s">
        <v>99</v>
      </c>
      <c r="AC2031" s="7" t="s">
        <v>99</v>
      </c>
      <c r="AD2031" s="7" t="s">
        <v>4662</v>
      </c>
      <c r="AE2031" s="7" t="s">
        <v>762</v>
      </c>
      <c r="AF2031" s="7" t="str">
        <f aca="false">IF(AD2031&lt;AE2031,AD2031,AE2031)</f>
        <v>Baby Dragon, Barbarian Barrel, Bowler, Electro Giant, Goblin Cage, Ice Wizard, Lightning, Tornado</v>
      </c>
      <c r="AG2031" s="7" t="str">
        <f aca="false">IF(AD2031&lt;AE2031,AE2031,AD2031)</f>
        <v>Bomber, Fire Spirit, Giant Snowball, Goblin Drill, Knight, Rocket, Skeletons, Tesla</v>
      </c>
      <c r="AH2031" s="7" t="str">
        <f aca="false">IF(AD2031=AF2031,AA2031,IF(AA2031="Win","Loss",IF(AA2031="Loss","Win","Draw")))</f>
        <v>Loss</v>
      </c>
      <c r="AI2031" s="7" t="s">
        <v>102</v>
      </c>
    </row>
    <row r="2032" customFormat="false" ht="16.5" hidden="false" customHeight="true" outlineLevel="0" collapsed="false">
      <c r="A2032" s="7" t="s">
        <v>4663</v>
      </c>
      <c r="B2032" s="7" t="n">
        <v>1</v>
      </c>
      <c r="C2032" s="7" t="s">
        <v>4343</v>
      </c>
      <c r="D2032" s="7" t="s">
        <v>4344</v>
      </c>
      <c r="E2032" s="8" t="s">
        <v>4653</v>
      </c>
      <c r="F2032" s="7" t="s">
        <v>4654</v>
      </c>
      <c r="G2032" s="7" t="s">
        <v>4664</v>
      </c>
      <c r="H2032" s="7" t="s">
        <v>372</v>
      </c>
      <c r="I2032" s="7" t="s">
        <v>287</v>
      </c>
      <c r="J2032" s="7" t="s">
        <v>149</v>
      </c>
      <c r="K2032" s="7" t="s">
        <v>135</v>
      </c>
      <c r="L2032" s="7" t="s">
        <v>148</v>
      </c>
      <c r="M2032" s="7" t="s">
        <v>147</v>
      </c>
      <c r="N2032" s="7" t="s">
        <v>87</v>
      </c>
      <c r="O2032" s="7" t="s">
        <v>94</v>
      </c>
      <c r="P2032" s="7" t="s">
        <v>146</v>
      </c>
      <c r="Q2032" s="7" t="s">
        <v>116</v>
      </c>
      <c r="R2032" s="7" t="s">
        <v>108</v>
      </c>
      <c r="S2032" s="7" t="s">
        <v>287</v>
      </c>
      <c r="T2032" s="7" t="s">
        <v>182</v>
      </c>
      <c r="U2032" s="7" t="s">
        <v>183</v>
      </c>
      <c r="V2032" s="7" t="s">
        <v>110</v>
      </c>
      <c r="W2032" s="7" t="s">
        <v>93</v>
      </c>
      <c r="X2032" s="7" t="s">
        <v>167</v>
      </c>
      <c r="Y2032" s="7" t="n">
        <v>1</v>
      </c>
      <c r="Z2032" s="7" t="n">
        <v>0</v>
      </c>
      <c r="AA2032" s="7" t="str">
        <f aca="false">IF(Y2032&gt;Z2032,"Win",IF(Y2032&lt;Z2032,"Loss","Draw"))</f>
        <v>Win</v>
      </c>
      <c r="AB2032" s="7" t="s">
        <v>99</v>
      </c>
      <c r="AC2032" s="7" t="s">
        <v>99</v>
      </c>
      <c r="AD2032" s="7" t="s">
        <v>726</v>
      </c>
      <c r="AE2032" s="7" t="s">
        <v>736</v>
      </c>
      <c r="AF2032" s="7" t="str">
        <f aca="false">IF(AD2032&lt;AE2032,AD2032,AE2032)</f>
        <v>Archer Queen, Earthquake, Electro Spirit, Guards, Hog Rider, Mortar, The Log, Valkyrie</v>
      </c>
      <c r="AG2032" s="7" t="str">
        <f aca="false">IF(AD2032&lt;AE2032,AE2032,AD2032)</f>
        <v>Berserker, Fireball, Lava Hound, Skeleton Dragons, Spirit Empress, Tombstone, Valkyrie, Zap</v>
      </c>
      <c r="AH2032" s="7" t="str">
        <f aca="false">IF(AD2032=AF2032,AA2032,IF(AA2032="Win","Loss",IF(AA2032="Loss","Win","Draw")))</f>
        <v>Loss</v>
      </c>
      <c r="AI2032" s="7" t="s">
        <v>102</v>
      </c>
    </row>
    <row r="2033" customFormat="false" ht="16.5" hidden="false" customHeight="true" outlineLevel="0" collapsed="false">
      <c r="A2033" s="7" t="s">
        <v>4663</v>
      </c>
      <c r="B2033" s="7" t="n">
        <v>2</v>
      </c>
      <c r="C2033" s="7" t="s">
        <v>4343</v>
      </c>
      <c r="D2033" s="7" t="s">
        <v>4344</v>
      </c>
      <c r="E2033" s="8" t="s">
        <v>4653</v>
      </c>
      <c r="F2033" s="7" t="s">
        <v>4654</v>
      </c>
      <c r="G2033" s="7" t="s">
        <v>4665</v>
      </c>
      <c r="H2033" s="7" t="s">
        <v>408</v>
      </c>
      <c r="I2033" s="7" t="s">
        <v>209</v>
      </c>
      <c r="J2033" s="7" t="s">
        <v>145</v>
      </c>
      <c r="K2033" s="7" t="s">
        <v>97</v>
      </c>
      <c r="L2033" s="7" t="s">
        <v>226</v>
      </c>
      <c r="M2033" s="7" t="s">
        <v>244</v>
      </c>
      <c r="N2033" s="7" t="s">
        <v>91</v>
      </c>
      <c r="O2033" s="7" t="s">
        <v>84</v>
      </c>
      <c r="P2033" s="7" t="s">
        <v>113</v>
      </c>
      <c r="Q2033" s="7" t="s">
        <v>239</v>
      </c>
      <c r="R2033" s="7" t="s">
        <v>180</v>
      </c>
      <c r="S2033" s="7" t="s">
        <v>92</v>
      </c>
      <c r="T2033" s="7" t="s">
        <v>327</v>
      </c>
      <c r="U2033" s="7" t="s">
        <v>227</v>
      </c>
      <c r="V2033" s="7" t="s">
        <v>257</v>
      </c>
      <c r="W2033" s="7" t="s">
        <v>202</v>
      </c>
      <c r="X2033" s="7" t="s">
        <v>91</v>
      </c>
      <c r="Y2033" s="7" t="n">
        <v>1</v>
      </c>
      <c r="Z2033" s="7" t="n">
        <v>0</v>
      </c>
      <c r="AA2033" s="7" t="str">
        <f aca="false">IF(Y2033&gt;Z2033,"Win",IF(Y2033&lt;Z2033,"Loss","Draw"))</f>
        <v>Win</v>
      </c>
      <c r="AB2033" s="7" t="s">
        <v>99</v>
      </c>
      <c r="AC2033" s="7" t="s">
        <v>99</v>
      </c>
      <c r="AD2033" s="7" t="s">
        <v>2610</v>
      </c>
      <c r="AE2033" s="7" t="s">
        <v>614</v>
      </c>
      <c r="AF2033" s="7" t="str">
        <f aca="false">IF(AD2033&lt;AE2033,AD2033,AE2033)</f>
        <v>Balloon, Barbarian Barrel, Bomb Tower, Giant Snowball, Ice Golem, Miner, Musketeer, Skeletons</v>
      </c>
      <c r="AG2033" s="7" t="str">
        <f aca="false">IF(AD2033&lt;AE2033,AE2033,AD2033)</f>
        <v>Barbarian Barrel, Battle Ram, Giant Skeleton, Mother Witch, Royal Ghost, Vines, Wizard, Zappies</v>
      </c>
      <c r="AH2033" s="7" t="str">
        <f aca="false">IF(AD2033=AF2033,AA2033,IF(AA2033="Win","Loss",IF(AA2033="Loss","Win","Draw")))</f>
        <v>Win</v>
      </c>
      <c r="AI2033" s="7" t="s">
        <v>102</v>
      </c>
    </row>
    <row r="2034" customFormat="false" ht="16.5" hidden="false" customHeight="true" outlineLevel="0" collapsed="false">
      <c r="A2034" s="7" t="s">
        <v>4663</v>
      </c>
      <c r="B2034" s="7" t="n">
        <v>3</v>
      </c>
      <c r="C2034" s="7" t="s">
        <v>4343</v>
      </c>
      <c r="D2034" s="7" t="s">
        <v>4344</v>
      </c>
      <c r="E2034" s="8" t="s">
        <v>4653</v>
      </c>
      <c r="F2034" s="7" t="s">
        <v>4654</v>
      </c>
      <c r="G2034" s="7" t="s">
        <v>4666</v>
      </c>
      <c r="H2034" s="7" t="s">
        <v>408</v>
      </c>
      <c r="I2034" s="7" t="s">
        <v>168</v>
      </c>
      <c r="J2034" s="7" t="s">
        <v>232</v>
      </c>
      <c r="K2034" s="7" t="s">
        <v>169</v>
      </c>
      <c r="L2034" s="7" t="s">
        <v>154</v>
      </c>
      <c r="M2034" s="7" t="s">
        <v>93</v>
      </c>
      <c r="N2034" s="7" t="s">
        <v>167</v>
      </c>
      <c r="O2034" s="7" t="s">
        <v>170</v>
      </c>
      <c r="P2034" s="7" t="s">
        <v>115</v>
      </c>
      <c r="Q2034" s="7" t="s">
        <v>82</v>
      </c>
      <c r="R2034" s="7" t="s">
        <v>213</v>
      </c>
      <c r="S2034" s="7" t="s">
        <v>84</v>
      </c>
      <c r="T2034" s="7" t="s">
        <v>85</v>
      </c>
      <c r="U2034" s="7" t="s">
        <v>156</v>
      </c>
      <c r="V2034" s="7" t="s">
        <v>109</v>
      </c>
      <c r="W2034" s="7" t="s">
        <v>117</v>
      </c>
      <c r="X2034" s="7" t="s">
        <v>112</v>
      </c>
      <c r="Y2034" s="7" t="n">
        <v>1</v>
      </c>
      <c r="Z2034" s="7" t="n">
        <v>0</v>
      </c>
      <c r="AA2034" s="7" t="str">
        <f aca="false">IF(Y2034&gt;Z2034,"Win",IF(Y2034&lt;Z2034,"Loss","Draw"))</f>
        <v>Win</v>
      </c>
      <c r="AB2034" s="7" t="s">
        <v>99</v>
      </c>
      <c r="AC2034" s="7" t="s">
        <v>99</v>
      </c>
      <c r="AD2034" s="7" t="s">
        <v>2773</v>
      </c>
      <c r="AE2034" s="7" t="s">
        <v>663</v>
      </c>
      <c r="AF2034" s="7" t="str">
        <f aca="false">IF(AD2034&lt;AE2034,AD2034,AE2034)</f>
        <v>Archers, Arrows, Bowler, Giant, Giant Snowball, Graveyard, Minions, Ronin</v>
      </c>
      <c r="AG2034" s="7" t="str">
        <f aca="false">IF(AD2034&lt;AE2034,AE2034,AD2034)</f>
        <v>Baby Dragon, Cannon, Electro Spirit, Goblins, Lightning, Mighty Miner, Royal Hogs, The Log</v>
      </c>
      <c r="AH2034" s="7" t="str">
        <f aca="false">IF(AD2034=AF2034,AA2034,IF(AA2034="Win","Loss",IF(AA2034="Loss","Win","Draw")))</f>
        <v>Loss</v>
      </c>
      <c r="AI2034" s="7" t="s">
        <v>102</v>
      </c>
    </row>
    <row r="2035" customFormat="false" ht="16.5" hidden="false" customHeight="true" outlineLevel="0" collapsed="false">
      <c r="A2035" s="5" t="s">
        <v>4667</v>
      </c>
      <c r="B2035" s="5" t="n">
        <v>1</v>
      </c>
      <c r="C2035" s="5" t="s">
        <v>4343</v>
      </c>
      <c r="D2035" s="5" t="s">
        <v>4344</v>
      </c>
      <c r="E2035" s="5" t="s">
        <v>4668</v>
      </c>
      <c r="F2035" s="5" t="s">
        <v>4669</v>
      </c>
      <c r="G2035" s="5" t="s">
        <v>4670</v>
      </c>
      <c r="H2035" s="5" t="s">
        <v>372</v>
      </c>
      <c r="I2035" s="5" t="s">
        <v>239</v>
      </c>
      <c r="J2035" s="5" t="s">
        <v>199</v>
      </c>
      <c r="K2035" s="5" t="s">
        <v>210</v>
      </c>
      <c r="L2035" s="5" t="s">
        <v>227</v>
      </c>
      <c r="M2035" s="5" t="s">
        <v>109</v>
      </c>
      <c r="N2035" s="5" t="s">
        <v>240</v>
      </c>
      <c r="O2035" s="5" t="s">
        <v>202</v>
      </c>
      <c r="P2035" s="5" t="s">
        <v>112</v>
      </c>
      <c r="Q2035" s="5" t="s">
        <v>82</v>
      </c>
      <c r="R2035" s="5" t="s">
        <v>83</v>
      </c>
      <c r="S2035" s="5" t="s">
        <v>168</v>
      </c>
      <c r="T2035" s="5" t="s">
        <v>154</v>
      </c>
      <c r="U2035" s="5" t="s">
        <v>91</v>
      </c>
      <c r="V2035" s="5" t="s">
        <v>93</v>
      </c>
      <c r="W2035" s="5" t="s">
        <v>87</v>
      </c>
      <c r="X2035" s="5" t="s">
        <v>144</v>
      </c>
      <c r="Y2035" s="5" t="n">
        <v>1</v>
      </c>
      <c r="Z2035" s="5" t="n">
        <v>0</v>
      </c>
      <c r="AA2035" s="5" t="str">
        <f aca="false">IF(Y2035&gt;Z2035,"Win",IF(Y2035&lt;Z2035,"Loss","Draw"))</f>
        <v>Win</v>
      </c>
      <c r="AB2035" s="5" t="s">
        <v>98</v>
      </c>
      <c r="AC2035" s="5" t="s">
        <v>99</v>
      </c>
      <c r="AD2035" s="5" t="s">
        <v>242</v>
      </c>
      <c r="AE2035" s="5" t="s">
        <v>1803</v>
      </c>
      <c r="AF2035" s="5" t="str">
        <f aca="false">IF(AD2035&lt;AE2035,AD2035,AE2035)</f>
        <v>Archers, Barbarian Barrel, Berserker, Dark Prince, Electro Spirit, Lightning, Royal Hogs, Tesla</v>
      </c>
      <c r="AG2035" s="5" t="str">
        <f aca="false">IF(AD2035&lt;AE2035,AE2035,AD2035)</f>
        <v>Arrows, Bandit, Battle Ram, Golden Knight, Mega Knight, Mother Witch, Ronin, Zappies</v>
      </c>
      <c r="AH2035" s="5" t="str">
        <f aca="false">IF(AD2035=AF2035,AA2035,IF(AA2035="Win","Loss",IF(AA2035="Loss","Win","Draw")))</f>
        <v>Loss</v>
      </c>
      <c r="AI2035" s="5" t="s">
        <v>123</v>
      </c>
    </row>
    <row r="2036" customFormat="false" ht="16.5" hidden="false" customHeight="true" outlineLevel="0" collapsed="false">
      <c r="A2036" s="5" t="s">
        <v>4667</v>
      </c>
      <c r="B2036" s="5" t="n">
        <v>2</v>
      </c>
      <c r="C2036" s="5" t="s">
        <v>4343</v>
      </c>
      <c r="D2036" s="5" t="s">
        <v>4344</v>
      </c>
      <c r="E2036" s="5" t="s">
        <v>4668</v>
      </c>
      <c r="F2036" s="5" t="s">
        <v>4669</v>
      </c>
      <c r="G2036" s="5" t="s">
        <v>4671</v>
      </c>
      <c r="H2036" s="5" t="s">
        <v>668</v>
      </c>
      <c r="I2036" s="5" t="s">
        <v>209</v>
      </c>
      <c r="J2036" s="5" t="s">
        <v>145</v>
      </c>
      <c r="K2036" s="5" t="s">
        <v>97</v>
      </c>
      <c r="L2036" s="5" t="s">
        <v>226</v>
      </c>
      <c r="M2036" s="5" t="s">
        <v>244</v>
      </c>
      <c r="N2036" s="5" t="s">
        <v>91</v>
      </c>
      <c r="O2036" s="5" t="s">
        <v>84</v>
      </c>
      <c r="P2036" s="5" t="s">
        <v>113</v>
      </c>
      <c r="Q2036" s="5" t="s">
        <v>210</v>
      </c>
      <c r="R2036" s="5" t="s">
        <v>199</v>
      </c>
      <c r="S2036" s="5" t="s">
        <v>239</v>
      </c>
      <c r="T2036" s="5" t="s">
        <v>112</v>
      </c>
      <c r="U2036" s="5" t="s">
        <v>146</v>
      </c>
      <c r="V2036" s="5" t="s">
        <v>393</v>
      </c>
      <c r="W2036" s="5" t="s">
        <v>227</v>
      </c>
      <c r="X2036" s="5" t="s">
        <v>240</v>
      </c>
      <c r="Y2036" s="5" t="n">
        <v>0</v>
      </c>
      <c r="Z2036" s="5" t="n">
        <v>1</v>
      </c>
      <c r="AA2036" s="5" t="str">
        <f aca="false">IF(Y2036&gt;Z2036,"Win",IF(Y2036&lt;Z2036,"Loss","Draw"))</f>
        <v>Loss</v>
      </c>
      <c r="AB2036" s="5" t="s">
        <v>98</v>
      </c>
      <c r="AC2036" s="5" t="s">
        <v>99</v>
      </c>
      <c r="AD2036" s="5" t="s">
        <v>2610</v>
      </c>
      <c r="AE2036" s="5" t="s">
        <v>395</v>
      </c>
      <c r="AF2036" s="5" t="str">
        <f aca="false">IF(AD2036&lt;AE2036,AD2036,AE2036)</f>
        <v>Arrows, Bandit, Battle Ram, Electro Wizard, Golden Knight, Mega Knight, Mother Witch, Skeleton Dragons</v>
      </c>
      <c r="AG2036" s="5" t="str">
        <f aca="false">IF(AD2036&lt;AE2036,AE2036,AD2036)</f>
        <v>Balloon, Barbarian Barrel, Bomb Tower, Giant Snowball, Ice Golem, Miner, Musketeer, Skeletons</v>
      </c>
      <c r="AH2036" s="5" t="str">
        <f aca="false">IF(AD2036=AF2036,AA2036,IF(AA2036="Win","Loss",IF(AA2036="Loss","Win","Draw")))</f>
        <v>Win</v>
      </c>
      <c r="AI2036" s="5" t="s">
        <v>123</v>
      </c>
    </row>
    <row r="2037" customFormat="false" ht="16.5" hidden="false" customHeight="true" outlineLevel="0" collapsed="false">
      <c r="A2037" s="5" t="s">
        <v>4667</v>
      </c>
      <c r="B2037" s="5" t="n">
        <v>3</v>
      </c>
      <c r="C2037" s="5" t="s">
        <v>4343</v>
      </c>
      <c r="D2037" s="5" t="s">
        <v>4344</v>
      </c>
      <c r="E2037" s="5" t="s">
        <v>4668</v>
      </c>
      <c r="F2037" s="5" t="s">
        <v>4669</v>
      </c>
      <c r="G2037" s="5" t="s">
        <v>4672</v>
      </c>
      <c r="H2037" s="5" t="s">
        <v>668</v>
      </c>
      <c r="I2037" s="5" t="s">
        <v>114</v>
      </c>
      <c r="J2037" s="5" t="s">
        <v>115</v>
      </c>
      <c r="K2037" s="5" t="s">
        <v>116</v>
      </c>
      <c r="L2037" s="5" t="s">
        <v>119</v>
      </c>
      <c r="M2037" s="5" t="s">
        <v>94</v>
      </c>
      <c r="N2037" s="5" t="s">
        <v>117</v>
      </c>
      <c r="O2037" s="5" t="s">
        <v>118</v>
      </c>
      <c r="P2037" s="5" t="s">
        <v>167</v>
      </c>
      <c r="Q2037" s="5" t="s">
        <v>293</v>
      </c>
      <c r="R2037" s="5" t="s">
        <v>115</v>
      </c>
      <c r="S2037" s="5" t="s">
        <v>84</v>
      </c>
      <c r="T2037" s="5" t="s">
        <v>89</v>
      </c>
      <c r="U2037" s="5" t="s">
        <v>88</v>
      </c>
      <c r="V2037" s="5" t="s">
        <v>85</v>
      </c>
      <c r="W2037" s="5" t="s">
        <v>327</v>
      </c>
      <c r="X2037" s="5" t="s">
        <v>117</v>
      </c>
      <c r="Y2037" s="5" t="n">
        <v>1</v>
      </c>
      <c r="Z2037" s="5" t="n">
        <v>0</v>
      </c>
      <c r="AA2037" s="5" t="str">
        <f aca="false">IF(Y2037&gt;Z2037,"Win",IF(Y2037&lt;Z2037,"Loss","Draw"))</f>
        <v>Win</v>
      </c>
      <c r="AB2037" s="5" t="s">
        <v>98</v>
      </c>
      <c r="AC2037" s="5" t="s">
        <v>99</v>
      </c>
      <c r="AD2037" s="5" t="s">
        <v>264</v>
      </c>
      <c r="AE2037" s="5" t="s">
        <v>3989</v>
      </c>
      <c r="AF2037" s="5" t="str">
        <f aca="false">IF(AD2037&lt;AE2037,AD2037,AE2037)</f>
        <v>Cannon Cart, Fireball, Goblins, Minions, Mortar, Rascals, Skeleton Barrel, The Log</v>
      </c>
      <c r="AG2037" s="5" t="str">
        <f aca="false">IF(AD2037&lt;AE2037,AE2037,AD2037)</f>
        <v>Furnace, Giant Skeleton, Giant Snowball, Goblin Hut, Goblins, Graveyard, Minions, Poison</v>
      </c>
      <c r="AH2037" s="5" t="str">
        <f aca="false">IF(AD2037=AF2037,AA2037,IF(AA2037="Win","Loss",IF(AA2037="Loss","Win","Draw")))</f>
        <v>Win</v>
      </c>
      <c r="AI2037" s="5" t="s">
        <v>123</v>
      </c>
    </row>
    <row r="2038" customFormat="false" ht="16.5" hidden="false" customHeight="true" outlineLevel="0" collapsed="false">
      <c r="A2038" s="5" t="s">
        <v>4673</v>
      </c>
      <c r="B2038" s="5" t="n">
        <v>1</v>
      </c>
      <c r="C2038" s="5" t="s">
        <v>4343</v>
      </c>
      <c r="D2038" s="5" t="s">
        <v>4344</v>
      </c>
      <c r="E2038" s="5" t="s">
        <v>4674</v>
      </c>
      <c r="F2038" s="5" t="s">
        <v>4675</v>
      </c>
      <c r="G2038" s="5" t="s">
        <v>1864</v>
      </c>
      <c r="H2038" s="5" t="s">
        <v>81</v>
      </c>
      <c r="I2038" s="5" t="s">
        <v>287</v>
      </c>
      <c r="J2038" s="5" t="s">
        <v>149</v>
      </c>
      <c r="K2038" s="5" t="s">
        <v>135</v>
      </c>
      <c r="L2038" s="5" t="s">
        <v>148</v>
      </c>
      <c r="M2038" s="5" t="s">
        <v>147</v>
      </c>
      <c r="N2038" s="5" t="s">
        <v>87</v>
      </c>
      <c r="O2038" s="5" t="s">
        <v>94</v>
      </c>
      <c r="P2038" s="5" t="s">
        <v>146</v>
      </c>
      <c r="Q2038" s="5" t="s">
        <v>116</v>
      </c>
      <c r="R2038" s="5" t="s">
        <v>213</v>
      </c>
      <c r="S2038" s="5" t="s">
        <v>114</v>
      </c>
      <c r="T2038" s="5" t="s">
        <v>176</v>
      </c>
      <c r="U2038" s="5" t="s">
        <v>117</v>
      </c>
      <c r="V2038" s="5" t="s">
        <v>118</v>
      </c>
      <c r="W2038" s="5" t="s">
        <v>94</v>
      </c>
      <c r="X2038" s="5" t="s">
        <v>91</v>
      </c>
      <c r="Y2038" s="5" t="n">
        <v>0</v>
      </c>
      <c r="Z2038" s="5" t="n">
        <v>1</v>
      </c>
      <c r="AA2038" s="5" t="str">
        <f aca="false">IF(Y2038&gt;Z2038,"Win",IF(Y2038&lt;Z2038,"Loss","Draw"))</f>
        <v>Loss</v>
      </c>
      <c r="AB2038" s="5" t="s">
        <v>98</v>
      </c>
      <c r="AC2038" s="5" t="s">
        <v>99</v>
      </c>
      <c r="AD2038" s="5" t="s">
        <v>726</v>
      </c>
      <c r="AE2038" s="5" t="s">
        <v>578</v>
      </c>
      <c r="AF2038" s="5" t="str">
        <f aca="false">IF(AD2038&lt;AE2038,AD2038,AE2038)</f>
        <v>Barbarian Barrel, Bowler, Dart Goblin, Fireball, Minions, Mortar, Rascals, Skeleton Barrel</v>
      </c>
      <c r="AG2038" s="5" t="str">
        <f aca="false">IF(AD2038&lt;AE2038,AE2038,AD2038)</f>
        <v>Berserker, Fireball, Lava Hound, Skeleton Dragons, Spirit Empress, Tombstone, Valkyrie, Zap</v>
      </c>
      <c r="AH2038" s="5" t="str">
        <f aca="false">IF(AD2038=AF2038,AA2038,IF(AA2038="Win","Loss",IF(AA2038="Loss","Win","Draw")))</f>
        <v>Win</v>
      </c>
      <c r="AI2038" s="5" t="s">
        <v>123</v>
      </c>
    </row>
    <row r="2039" customFormat="false" ht="16.5" hidden="false" customHeight="true" outlineLevel="0" collapsed="false">
      <c r="A2039" s="5" t="s">
        <v>4673</v>
      </c>
      <c r="B2039" s="5" t="n">
        <v>2</v>
      </c>
      <c r="C2039" s="5" t="s">
        <v>4343</v>
      </c>
      <c r="D2039" s="5" t="s">
        <v>4344</v>
      </c>
      <c r="E2039" s="5" t="s">
        <v>4674</v>
      </c>
      <c r="F2039" s="5" t="s">
        <v>4675</v>
      </c>
      <c r="G2039" s="5" t="s">
        <v>4676</v>
      </c>
      <c r="H2039" s="5" t="s">
        <v>81</v>
      </c>
      <c r="I2039" s="5" t="s">
        <v>169</v>
      </c>
      <c r="J2039" s="5" t="s">
        <v>199</v>
      </c>
      <c r="K2039" s="5" t="s">
        <v>200</v>
      </c>
      <c r="L2039" s="5" t="s">
        <v>136</v>
      </c>
      <c r="M2039" s="5" t="s">
        <v>154</v>
      </c>
      <c r="N2039" s="5" t="s">
        <v>191</v>
      </c>
      <c r="O2039" s="5" t="s">
        <v>336</v>
      </c>
      <c r="P2039" s="5" t="s">
        <v>91</v>
      </c>
      <c r="Q2039" s="5" t="s">
        <v>239</v>
      </c>
      <c r="R2039" s="5" t="s">
        <v>199</v>
      </c>
      <c r="S2039" s="5" t="s">
        <v>210</v>
      </c>
      <c r="T2039" s="5" t="s">
        <v>227</v>
      </c>
      <c r="U2039" s="5" t="s">
        <v>146</v>
      </c>
      <c r="V2039" s="5" t="s">
        <v>109</v>
      </c>
      <c r="W2039" s="5" t="s">
        <v>202</v>
      </c>
      <c r="X2039" s="5" t="s">
        <v>112</v>
      </c>
      <c r="Y2039" s="5" t="n">
        <v>0</v>
      </c>
      <c r="Z2039" s="5" t="n">
        <v>1</v>
      </c>
      <c r="AA2039" s="5" t="str">
        <f aca="false">IF(Y2039&gt;Z2039,"Win",IF(Y2039&lt;Z2039,"Loss","Draw"))</f>
        <v>Loss</v>
      </c>
      <c r="AB2039" s="5" t="s">
        <v>98</v>
      </c>
      <c r="AC2039" s="5" t="s">
        <v>99</v>
      </c>
      <c r="AD2039" s="5" t="s">
        <v>778</v>
      </c>
      <c r="AE2039" s="5" t="s">
        <v>1395</v>
      </c>
      <c r="AF2039" s="5" t="str">
        <f aca="false">IF(AD2039&lt;AE2039,AD2039,AE2039)</f>
        <v>Arrows, Battle Ram, Golden Knight, Mega Knight, Mother Witch, Ronin, Skeleton Dragons, Zappies</v>
      </c>
      <c r="AG2039" s="5" t="str">
        <f aca="false">IF(AD2039&lt;AE2039,AE2039,AD2039)</f>
        <v>Baby Dragon, Barbarian Barrel, Goblin Cage, Golden Knight, Golem, Ice Wizard, Lightning, Tornado</v>
      </c>
      <c r="AH2039" s="5" t="str">
        <f aca="false">IF(AD2039=AF2039,AA2039,IF(AA2039="Win","Loss",IF(AA2039="Loss","Win","Draw")))</f>
        <v>Win</v>
      </c>
      <c r="AI2039" s="5" t="s">
        <v>123</v>
      </c>
    </row>
    <row r="2040" customFormat="false" ht="16.5" hidden="false" customHeight="true" outlineLevel="0" collapsed="false">
      <c r="A2040" s="5" t="s">
        <v>4677</v>
      </c>
      <c r="B2040" s="5" t="n">
        <v>1</v>
      </c>
      <c r="C2040" s="5" t="s">
        <v>4343</v>
      </c>
      <c r="D2040" s="5" t="s">
        <v>4344</v>
      </c>
      <c r="E2040" s="5" t="s">
        <v>4678</v>
      </c>
      <c r="F2040" s="5" t="s">
        <v>4679</v>
      </c>
      <c r="G2040" s="5" t="s">
        <v>2181</v>
      </c>
      <c r="H2040" s="5" t="s">
        <v>81</v>
      </c>
      <c r="I2040" s="5" t="s">
        <v>239</v>
      </c>
      <c r="J2040" s="5" t="s">
        <v>199</v>
      </c>
      <c r="K2040" s="5" t="s">
        <v>210</v>
      </c>
      <c r="L2040" s="5" t="s">
        <v>227</v>
      </c>
      <c r="M2040" s="5" t="s">
        <v>109</v>
      </c>
      <c r="N2040" s="5" t="s">
        <v>240</v>
      </c>
      <c r="O2040" s="5" t="s">
        <v>202</v>
      </c>
      <c r="P2040" s="5" t="s">
        <v>112</v>
      </c>
      <c r="Q2040" s="5" t="s">
        <v>107</v>
      </c>
      <c r="R2040" s="5" t="s">
        <v>199</v>
      </c>
      <c r="S2040" s="5" t="s">
        <v>375</v>
      </c>
      <c r="T2040" s="5" t="s">
        <v>227</v>
      </c>
      <c r="U2040" s="5" t="s">
        <v>92</v>
      </c>
      <c r="V2040" s="5" t="s">
        <v>202</v>
      </c>
      <c r="W2040" s="5" t="s">
        <v>327</v>
      </c>
      <c r="X2040" s="5" t="s">
        <v>336</v>
      </c>
      <c r="Y2040" s="5" t="n">
        <v>0</v>
      </c>
      <c r="Z2040" s="5" t="n">
        <v>1</v>
      </c>
      <c r="AA2040" s="5" t="str">
        <f aca="false">IF(Y2040&gt;Z2040,"Win",IF(Y2040&lt;Z2040,"Loss","Draw"))</f>
        <v>Loss</v>
      </c>
      <c r="AB2040" s="5" t="s">
        <v>98</v>
      </c>
      <c r="AC2040" s="5" t="s">
        <v>99</v>
      </c>
      <c r="AD2040" s="5" t="s">
        <v>242</v>
      </c>
      <c r="AE2040" s="5" t="s">
        <v>4680</v>
      </c>
      <c r="AF2040" s="5" t="str">
        <f aca="false">IF(AD2040&lt;AE2040,AD2040,AE2040)</f>
        <v>Arrows, Bandit, Battle Ram, Golden Knight, Mega Knight, Mother Witch, Ronin, Zappies</v>
      </c>
      <c r="AG2040" s="5" t="str">
        <f aca="false">IF(AD2040&lt;AE2040,AE2040,AD2040)</f>
        <v>Executioner, Giant Skeleton, Goblin Drill, Golden Knight, Mother Witch, Royal Ghost, Tornado, Zappies</v>
      </c>
      <c r="AH2040" s="5" t="str">
        <f aca="false">IF(AD2040=AF2040,AA2040,IF(AA2040="Win","Loss",IF(AA2040="Loss","Win","Draw")))</f>
        <v>Loss</v>
      </c>
      <c r="AI2040" s="5" t="s">
        <v>123</v>
      </c>
    </row>
    <row r="2041" customFormat="false" ht="16.5" hidden="false" customHeight="true" outlineLevel="0" collapsed="false">
      <c r="A2041" s="5" t="s">
        <v>4677</v>
      </c>
      <c r="B2041" s="5" t="n">
        <v>2</v>
      </c>
      <c r="C2041" s="5" t="s">
        <v>4343</v>
      </c>
      <c r="D2041" s="5" t="s">
        <v>4344</v>
      </c>
      <c r="E2041" s="5" t="s">
        <v>4678</v>
      </c>
      <c r="F2041" s="5" t="s">
        <v>4679</v>
      </c>
      <c r="G2041" s="5" t="s">
        <v>1537</v>
      </c>
      <c r="H2041" s="5" t="s">
        <v>372</v>
      </c>
      <c r="I2041" s="5" t="s">
        <v>168</v>
      </c>
      <c r="J2041" s="5" t="s">
        <v>141</v>
      </c>
      <c r="K2041" s="5" t="s">
        <v>144</v>
      </c>
      <c r="L2041" s="5" t="s">
        <v>91</v>
      </c>
      <c r="M2041" s="5" t="s">
        <v>154</v>
      </c>
      <c r="N2041" s="5" t="s">
        <v>83</v>
      </c>
      <c r="O2041" s="5" t="s">
        <v>97</v>
      </c>
      <c r="P2041" s="5" t="s">
        <v>93</v>
      </c>
      <c r="Q2041" s="5" t="s">
        <v>144</v>
      </c>
      <c r="R2041" s="5" t="s">
        <v>232</v>
      </c>
      <c r="S2041" s="5" t="s">
        <v>271</v>
      </c>
      <c r="T2041" s="5" t="s">
        <v>183</v>
      </c>
      <c r="U2041" s="5" t="s">
        <v>182</v>
      </c>
      <c r="V2041" s="5" t="s">
        <v>97</v>
      </c>
      <c r="W2041" s="5" t="s">
        <v>167</v>
      </c>
      <c r="X2041" s="5" t="s">
        <v>143</v>
      </c>
      <c r="Y2041" s="5" t="n">
        <v>1</v>
      </c>
      <c r="Z2041" s="5" t="n">
        <v>0</v>
      </c>
      <c r="AA2041" s="5" t="str">
        <f aca="false">IF(Y2041&gt;Z2041,"Win",IF(Y2041&lt;Z2041,"Loss","Draw"))</f>
        <v>Win</v>
      </c>
      <c r="AB2041" s="5" t="s">
        <v>98</v>
      </c>
      <c r="AC2041" s="5" t="s">
        <v>99</v>
      </c>
      <c r="AD2041" s="5" t="s">
        <v>3769</v>
      </c>
      <c r="AE2041" s="5" t="s">
        <v>1421</v>
      </c>
      <c r="AF2041" s="5" t="str">
        <f aca="false">IF(AD2041&lt;AE2041,AD2041,AE2041)</f>
        <v>Barbarian Barrel, Dark Prince, Electro Spirit, Lightning, Magic Archer, Royal Hogs, Skeletons, Tesla</v>
      </c>
      <c r="AG2041" s="5" t="str">
        <f aca="false">IF(AD2041&lt;AE2041,AE2041,AD2041)</f>
        <v>Earthquake, Firecracker, Hog Rider, Ice Spirit, Mighty Miner, Skeletons, Tesla, The Log</v>
      </c>
      <c r="AH2041" s="5" t="str">
        <f aca="false">IF(AD2041=AF2041,AA2041,IF(AA2041="Win","Loss",IF(AA2041="Loss","Win","Draw")))</f>
        <v>Win</v>
      </c>
      <c r="AI2041" s="5" t="s">
        <v>123</v>
      </c>
    </row>
    <row r="2042" customFormat="false" ht="16.5" hidden="false" customHeight="true" outlineLevel="0" collapsed="false">
      <c r="A2042" s="5" t="s">
        <v>4677</v>
      </c>
      <c r="B2042" s="5" t="n">
        <v>3</v>
      </c>
      <c r="C2042" s="5" t="s">
        <v>4343</v>
      </c>
      <c r="D2042" s="5" t="s">
        <v>4344</v>
      </c>
      <c r="E2042" s="5" t="s">
        <v>4678</v>
      </c>
      <c r="F2042" s="5" t="s">
        <v>4679</v>
      </c>
      <c r="G2042" s="5" t="s">
        <v>2539</v>
      </c>
      <c r="H2042" s="5" t="s">
        <v>372</v>
      </c>
      <c r="I2042" s="5" t="s">
        <v>271</v>
      </c>
      <c r="J2042" s="5" t="s">
        <v>232</v>
      </c>
      <c r="K2042" s="5" t="s">
        <v>170</v>
      </c>
      <c r="L2042" s="5" t="s">
        <v>183</v>
      </c>
      <c r="M2042" s="5" t="s">
        <v>143</v>
      </c>
      <c r="N2042" s="5" t="s">
        <v>167</v>
      </c>
      <c r="O2042" s="5" t="s">
        <v>182</v>
      </c>
      <c r="P2042" s="5" t="s">
        <v>115</v>
      </c>
      <c r="Q2042" s="5" t="s">
        <v>200</v>
      </c>
      <c r="R2042" s="5" t="s">
        <v>91</v>
      </c>
      <c r="S2042" s="5" t="s">
        <v>132</v>
      </c>
      <c r="T2042" s="5" t="s">
        <v>93</v>
      </c>
      <c r="U2042" s="5" t="s">
        <v>146</v>
      </c>
      <c r="V2042" s="5" t="s">
        <v>90</v>
      </c>
      <c r="W2042" s="5" t="s">
        <v>365</v>
      </c>
      <c r="X2042" s="5" t="s">
        <v>94</v>
      </c>
      <c r="Y2042" s="5" t="n">
        <v>1</v>
      </c>
      <c r="Z2042" s="5" t="n">
        <v>0</v>
      </c>
      <c r="AA2042" s="5" t="str">
        <f aca="false">IF(Y2042&gt;Z2042,"Win",IF(Y2042&lt;Z2042,"Loss","Draw"))</f>
        <v>Win</v>
      </c>
      <c r="AB2042" s="5" t="s">
        <v>98</v>
      </c>
      <c r="AC2042" s="5" t="s">
        <v>99</v>
      </c>
      <c r="AD2042" s="5" t="s">
        <v>4681</v>
      </c>
      <c r="AE2042" s="5" t="s">
        <v>849</v>
      </c>
      <c r="AF2042" s="5" t="str">
        <f aca="false">IF(AD2042&lt;AE2042,AD2042,AE2042)</f>
        <v>Barbarian Barrel, Electro Spirit, Fireball, Goblin Cage, Lumberjack, Phoenix, Royal Giant, Skeleton Dragons</v>
      </c>
      <c r="AG2042" s="5" t="str">
        <f aca="false">IF(AD2042&lt;AE2042,AE2042,AD2042)</f>
        <v>Cannon, Earthquake, Firecracker, Goblins, Hog Rider, Ice Spirit, Mighty Miner, The Log</v>
      </c>
      <c r="AH2042" s="5" t="str">
        <f aca="false">IF(AD2042=AF2042,AA2042,IF(AA2042="Win","Loss",IF(AA2042="Loss","Win","Draw")))</f>
        <v>Loss</v>
      </c>
      <c r="AI2042" s="5" t="s">
        <v>123</v>
      </c>
    </row>
    <row r="2043" customFormat="false" ht="16.5" hidden="false" customHeight="true" outlineLevel="0" collapsed="false">
      <c r="A2043" s="5" t="s">
        <v>4682</v>
      </c>
      <c r="B2043" s="5" t="n">
        <v>1</v>
      </c>
      <c r="C2043" s="5" t="s">
        <v>4343</v>
      </c>
      <c r="D2043" s="5" t="s">
        <v>4344</v>
      </c>
      <c r="E2043" s="6" t="s">
        <v>4683</v>
      </c>
      <c r="F2043" s="5" t="s">
        <v>4684</v>
      </c>
      <c r="G2043" s="5" t="s">
        <v>4685</v>
      </c>
      <c r="H2043" s="5" t="s">
        <v>251</v>
      </c>
      <c r="I2043" s="5" t="s">
        <v>168</v>
      </c>
      <c r="J2043" s="5" t="s">
        <v>108</v>
      </c>
      <c r="K2043" s="5" t="s">
        <v>170</v>
      </c>
      <c r="L2043" s="5" t="s">
        <v>183</v>
      </c>
      <c r="M2043" s="5" t="s">
        <v>97</v>
      </c>
      <c r="N2043" s="5" t="s">
        <v>143</v>
      </c>
      <c r="O2043" s="5" t="s">
        <v>120</v>
      </c>
      <c r="P2043" s="5" t="s">
        <v>167</v>
      </c>
      <c r="Q2043" s="5" t="s">
        <v>200</v>
      </c>
      <c r="R2043" s="5" t="s">
        <v>145</v>
      </c>
      <c r="S2043" s="5" t="s">
        <v>135</v>
      </c>
      <c r="T2043" s="5" t="s">
        <v>226</v>
      </c>
      <c r="U2043" s="5" t="s">
        <v>92</v>
      </c>
      <c r="V2043" s="5" t="s">
        <v>227</v>
      </c>
      <c r="W2043" s="5" t="s">
        <v>327</v>
      </c>
      <c r="X2043" s="5" t="s">
        <v>202</v>
      </c>
      <c r="Y2043" s="5" t="n">
        <v>0</v>
      </c>
      <c r="Z2043" s="5" t="n">
        <v>1</v>
      </c>
      <c r="AA2043" s="5" t="str">
        <f aca="false">IF(Y2043&gt;Z2043,"Win",IF(Y2043&lt;Z2043,"Loss","Draw"))</f>
        <v>Loss</v>
      </c>
      <c r="AB2043" s="5" t="s">
        <v>98</v>
      </c>
      <c r="AC2043" s="5" t="s">
        <v>99</v>
      </c>
      <c r="AD2043" s="5" t="s">
        <v>770</v>
      </c>
      <c r="AE2043" s="5" t="s">
        <v>4686</v>
      </c>
      <c r="AF2043" s="5" t="str">
        <f aca="false">IF(AD2043&lt;AE2043,AD2043,AE2043)</f>
        <v>Archer Queen, Cannon, Earthquake, Ice Spirit, Royal Delivery, Royal Hogs, Skeletons, The Log</v>
      </c>
      <c r="AG2043" s="5" t="str">
        <f aca="false">IF(AD2043&lt;AE2043,AE2043,AD2043)</f>
        <v>Balloon, Giant Skeleton, Goblin Cage, Miner, Mother Witch, Royal Ghost, Zap, Zappies</v>
      </c>
      <c r="AH2043" s="5" t="str">
        <f aca="false">IF(AD2043=AF2043,AA2043,IF(AA2043="Win","Loss",IF(AA2043="Loss","Win","Draw")))</f>
        <v>Loss</v>
      </c>
      <c r="AI2043" s="5" t="s">
        <v>123</v>
      </c>
    </row>
    <row r="2044" customFormat="false" ht="16.5" hidden="false" customHeight="true" outlineLevel="0" collapsed="false">
      <c r="A2044" s="5" t="s">
        <v>4682</v>
      </c>
      <c r="B2044" s="5" t="n">
        <v>2</v>
      </c>
      <c r="C2044" s="5" t="s">
        <v>4343</v>
      </c>
      <c r="D2044" s="5" t="s">
        <v>4344</v>
      </c>
      <c r="E2044" s="6" t="s">
        <v>4683</v>
      </c>
      <c r="F2044" s="5" t="s">
        <v>4684</v>
      </c>
      <c r="G2044" s="5" t="s">
        <v>4687</v>
      </c>
      <c r="H2044" s="5" t="s">
        <v>251</v>
      </c>
      <c r="I2044" s="5" t="s">
        <v>375</v>
      </c>
      <c r="J2044" s="5" t="s">
        <v>145</v>
      </c>
      <c r="K2044" s="5" t="s">
        <v>84</v>
      </c>
      <c r="L2044" s="5" t="s">
        <v>226</v>
      </c>
      <c r="M2044" s="5" t="s">
        <v>327</v>
      </c>
      <c r="N2044" s="5" t="s">
        <v>202</v>
      </c>
      <c r="O2044" s="5" t="s">
        <v>336</v>
      </c>
      <c r="P2044" s="5" t="s">
        <v>149</v>
      </c>
      <c r="Q2044" s="5" t="s">
        <v>293</v>
      </c>
      <c r="R2044" s="5" t="s">
        <v>91</v>
      </c>
      <c r="S2044" s="5" t="s">
        <v>144</v>
      </c>
      <c r="T2044" s="5" t="s">
        <v>85</v>
      </c>
      <c r="U2044" s="5" t="s">
        <v>128</v>
      </c>
      <c r="V2044" s="5" t="s">
        <v>88</v>
      </c>
      <c r="W2044" s="5" t="s">
        <v>97</v>
      </c>
      <c r="X2044" s="5" t="s">
        <v>143</v>
      </c>
      <c r="Y2044" s="5" t="n">
        <v>1</v>
      </c>
      <c r="Z2044" s="5" t="n">
        <v>0</v>
      </c>
      <c r="AA2044" s="5" t="str">
        <f aca="false">IF(Y2044&gt;Z2044,"Win",IF(Y2044&lt;Z2044,"Loss","Draw"))</f>
        <v>Win</v>
      </c>
      <c r="AB2044" s="5" t="s">
        <v>98</v>
      </c>
      <c r="AC2044" s="5" t="s">
        <v>99</v>
      </c>
      <c r="AD2044" s="5" t="s">
        <v>1812</v>
      </c>
      <c r="AE2044" s="5" t="s">
        <v>410</v>
      </c>
      <c r="AF2044" s="5" t="str">
        <f aca="false">IF(AD2044&lt;AE2044,AD2044,AE2044)</f>
        <v>Balloon, Executioner, Giant Skeleton, Giant Snowball, Miner, Tombstone, Tornado, Zappies</v>
      </c>
      <c r="AG2044" s="5" t="str">
        <f aca="false">IF(AD2044&lt;AE2044,AE2044,AD2044)</f>
        <v>Barbarian Barrel, Furnace, Graveyard, Ice Spirit, Knight, Poison, Skeletons, Tesla</v>
      </c>
      <c r="AH2044" s="5" t="str">
        <f aca="false">IF(AD2044=AF2044,AA2044,IF(AA2044="Win","Loss",IF(AA2044="Loss","Win","Draw")))</f>
        <v>Win</v>
      </c>
      <c r="AI2044" s="5" t="s">
        <v>123</v>
      </c>
    </row>
    <row r="2045" customFormat="false" ht="16.5" hidden="false" customHeight="true" outlineLevel="0" collapsed="false">
      <c r="A2045" s="5" t="s">
        <v>4682</v>
      </c>
      <c r="B2045" s="5" t="n">
        <v>3</v>
      </c>
      <c r="C2045" s="5" t="s">
        <v>4343</v>
      </c>
      <c r="D2045" s="5" t="s">
        <v>4344</v>
      </c>
      <c r="E2045" s="6" t="s">
        <v>4683</v>
      </c>
      <c r="F2045" s="5" t="s">
        <v>4684</v>
      </c>
      <c r="G2045" s="5" t="s">
        <v>4688</v>
      </c>
      <c r="H2045" s="5" t="s">
        <v>372</v>
      </c>
      <c r="I2045" s="5" t="s">
        <v>132</v>
      </c>
      <c r="J2045" s="5" t="s">
        <v>91</v>
      </c>
      <c r="K2045" s="5" t="s">
        <v>200</v>
      </c>
      <c r="L2045" s="5" t="s">
        <v>90</v>
      </c>
      <c r="M2045" s="5" t="s">
        <v>365</v>
      </c>
      <c r="N2045" s="5" t="s">
        <v>94</v>
      </c>
      <c r="O2045" s="5" t="s">
        <v>93</v>
      </c>
      <c r="P2045" s="5" t="s">
        <v>174</v>
      </c>
      <c r="Q2045" s="5" t="s">
        <v>176</v>
      </c>
      <c r="R2045" s="5" t="s">
        <v>83</v>
      </c>
      <c r="S2045" s="5" t="s">
        <v>142</v>
      </c>
      <c r="T2045" s="5" t="s">
        <v>140</v>
      </c>
      <c r="U2045" s="5" t="s">
        <v>111</v>
      </c>
      <c r="V2045" s="5" t="s">
        <v>120</v>
      </c>
      <c r="W2045" s="5" t="s">
        <v>113</v>
      </c>
      <c r="X2045" s="5" t="s">
        <v>93</v>
      </c>
      <c r="Y2045" s="5" t="n">
        <v>1</v>
      </c>
      <c r="Z2045" s="5" t="n">
        <v>0</v>
      </c>
      <c r="AA2045" s="5" t="str">
        <f aca="false">IF(Y2045&gt;Z2045,"Win",IF(Y2045&lt;Z2045,"Loss","Draw"))</f>
        <v>Win</v>
      </c>
      <c r="AB2045" s="5" t="s">
        <v>98</v>
      </c>
      <c r="AC2045" s="5" t="s">
        <v>99</v>
      </c>
      <c r="AD2045" s="5" t="s">
        <v>488</v>
      </c>
      <c r="AE2045" s="5" t="s">
        <v>4689</v>
      </c>
      <c r="AF2045" s="5" t="str">
        <f aca="false">IF(AD2045&lt;AE2045,AD2045,AE2045)</f>
        <v>Barbarian Barrel, Electro Spirit, Fireball, Goblin Cage, Heal Spirit, Lumberjack, Phoenix, Royal Giant</v>
      </c>
      <c r="AG2045" s="5" t="str">
        <f aca="false">IF(AD2045&lt;AE2045,AE2045,AD2045)</f>
        <v>Bomb Tower, Dark Prince, Dart Goblin, Electro Spirit, Fire Spirit, Goblin Barrel, Royal Delivery, Wall Breakers</v>
      </c>
      <c r="AH2045" s="5" t="str">
        <f aca="false">IF(AD2045=AF2045,AA2045,IF(AA2045="Win","Loss",IF(AA2045="Loss","Win","Draw")))</f>
        <v>Win</v>
      </c>
      <c r="AI2045" s="5" t="s">
        <v>123</v>
      </c>
    </row>
    <row r="2046" customFormat="false" ht="16.5" hidden="false" customHeight="true" outlineLevel="0" collapsed="false">
      <c r="A2046" s="5" t="s">
        <v>4690</v>
      </c>
      <c r="B2046" s="5" t="n">
        <v>1</v>
      </c>
      <c r="C2046" s="5" t="s">
        <v>4343</v>
      </c>
      <c r="D2046" s="5" t="s">
        <v>4344</v>
      </c>
      <c r="E2046" s="5" t="s">
        <v>1293</v>
      </c>
      <c r="F2046" s="5" t="s">
        <v>1294</v>
      </c>
      <c r="G2046" s="5" t="s">
        <v>4691</v>
      </c>
      <c r="H2046" s="5" t="s">
        <v>372</v>
      </c>
      <c r="I2046" s="5" t="s">
        <v>82</v>
      </c>
      <c r="J2046" s="5" t="s">
        <v>83</v>
      </c>
      <c r="K2046" s="5" t="s">
        <v>84</v>
      </c>
      <c r="L2046" s="5" t="s">
        <v>85</v>
      </c>
      <c r="M2046" s="5" t="s">
        <v>86</v>
      </c>
      <c r="N2046" s="5" t="s">
        <v>87</v>
      </c>
      <c r="O2046" s="5" t="s">
        <v>88</v>
      </c>
      <c r="P2046" s="5" t="s">
        <v>89</v>
      </c>
      <c r="Q2046" s="5" t="s">
        <v>239</v>
      </c>
      <c r="R2046" s="5" t="s">
        <v>199</v>
      </c>
      <c r="S2046" s="5" t="s">
        <v>210</v>
      </c>
      <c r="T2046" s="5" t="s">
        <v>227</v>
      </c>
      <c r="U2046" s="5" t="s">
        <v>146</v>
      </c>
      <c r="V2046" s="5" t="s">
        <v>393</v>
      </c>
      <c r="W2046" s="5" t="s">
        <v>240</v>
      </c>
      <c r="X2046" s="5" t="s">
        <v>112</v>
      </c>
      <c r="Y2046" s="5" t="n">
        <v>0</v>
      </c>
      <c r="Z2046" s="5" t="n">
        <v>3</v>
      </c>
      <c r="AA2046" s="5" t="str">
        <f aca="false">IF(Y2046&gt;Z2046,"Win",IF(Y2046&lt;Z2046,"Loss","Draw"))</f>
        <v>Loss</v>
      </c>
      <c r="AB2046" s="5" t="s">
        <v>98</v>
      </c>
      <c r="AC2046" s="5" t="s">
        <v>99</v>
      </c>
      <c r="AD2046" s="5" t="s">
        <v>100</v>
      </c>
      <c r="AE2046" s="5" t="s">
        <v>395</v>
      </c>
      <c r="AF2046" s="5" t="str">
        <f aca="false">IF(AD2046&lt;AE2046,AD2046,AE2046)</f>
        <v>Archers, Berserker, Dark Prince, Giant Snowball, Goblin Demolisher, Goblin Hut, Graveyard, Poison</v>
      </c>
      <c r="AG2046" s="5" t="str">
        <f aca="false">IF(AD2046&lt;AE2046,AE2046,AD2046)</f>
        <v>Arrows, Bandit, Battle Ram, Electro Wizard, Golden Knight, Mega Knight, Mother Witch, Skeleton Dragons</v>
      </c>
      <c r="AH2046" s="5" t="str">
        <f aca="false">IF(AD2046=AF2046,AA2046,IF(AA2046="Win","Loss",IF(AA2046="Loss","Win","Draw")))</f>
        <v>Loss</v>
      </c>
      <c r="AI2046" s="5" t="s">
        <v>123</v>
      </c>
    </row>
    <row r="2047" customFormat="false" ht="16.5" hidden="false" customHeight="true" outlineLevel="0" collapsed="false">
      <c r="A2047" s="5" t="s">
        <v>4690</v>
      </c>
      <c r="B2047" s="5" t="n">
        <v>2</v>
      </c>
      <c r="C2047" s="5" t="s">
        <v>4343</v>
      </c>
      <c r="D2047" s="5" t="s">
        <v>4344</v>
      </c>
      <c r="E2047" s="5" t="s">
        <v>1293</v>
      </c>
      <c r="F2047" s="5" t="s">
        <v>1294</v>
      </c>
      <c r="G2047" s="5" t="s">
        <v>4692</v>
      </c>
      <c r="H2047" s="5" t="s">
        <v>81</v>
      </c>
      <c r="I2047" s="5" t="s">
        <v>114</v>
      </c>
      <c r="J2047" s="5" t="s">
        <v>115</v>
      </c>
      <c r="K2047" s="5" t="s">
        <v>116</v>
      </c>
      <c r="L2047" s="5" t="s">
        <v>119</v>
      </c>
      <c r="M2047" s="5" t="s">
        <v>94</v>
      </c>
      <c r="N2047" s="5" t="s">
        <v>117</v>
      </c>
      <c r="O2047" s="5" t="s">
        <v>118</v>
      </c>
      <c r="P2047" s="5" t="s">
        <v>91</v>
      </c>
      <c r="Q2047" s="5" t="s">
        <v>135</v>
      </c>
      <c r="R2047" s="5" t="s">
        <v>156</v>
      </c>
      <c r="S2047" s="5" t="s">
        <v>180</v>
      </c>
      <c r="T2047" s="5" t="s">
        <v>117</v>
      </c>
      <c r="U2047" s="5" t="s">
        <v>336</v>
      </c>
      <c r="V2047" s="5" t="s">
        <v>1009</v>
      </c>
      <c r="W2047" s="5" t="s">
        <v>157</v>
      </c>
      <c r="X2047" s="5" t="s">
        <v>174</v>
      </c>
      <c r="Y2047" s="5" t="n">
        <v>1</v>
      </c>
      <c r="Z2047" s="5" t="n">
        <v>3</v>
      </c>
      <c r="AA2047" s="5" t="str">
        <f aca="false">IF(Y2047&gt;Z2047,"Win",IF(Y2047&lt;Z2047,"Loss","Draw"))</f>
        <v>Loss</v>
      </c>
      <c r="AB2047" s="5" t="s">
        <v>98</v>
      </c>
      <c r="AC2047" s="5" t="s">
        <v>99</v>
      </c>
      <c r="AD2047" s="5" t="s">
        <v>185</v>
      </c>
      <c r="AE2047" s="5" t="s">
        <v>4693</v>
      </c>
      <c r="AF2047" s="5" t="str">
        <f aca="false">IF(AD2047&lt;AE2047,AD2047,AE2047)</f>
        <v>Barbarian Barrel, Cannon Cart, Fireball, Goblins, Minions, Mortar, Rascals, Skeleton Barrel</v>
      </c>
      <c r="AG2047" s="5" t="str">
        <f aca="false">IF(AD2047&lt;AE2047,AE2047,AD2047)</f>
        <v>Giant, Heal Spirit, Mini P.E.K.K.A, Minions, Sparky, Tornado, Wizard, Zap</v>
      </c>
      <c r="AH2047" s="5" t="str">
        <f aca="false">IF(AD2047=AF2047,AA2047,IF(AA2047="Win","Loss",IF(AA2047="Loss","Win","Draw")))</f>
        <v>Loss</v>
      </c>
      <c r="AI2047" s="5" t="s">
        <v>123</v>
      </c>
    </row>
    <row r="2048" customFormat="false" ht="16.5" hidden="false" customHeight="true" outlineLevel="0" collapsed="false">
      <c r="A2048" s="5" t="s">
        <v>4694</v>
      </c>
      <c r="B2048" s="5" t="n">
        <v>1</v>
      </c>
      <c r="C2048" s="5" t="s">
        <v>4343</v>
      </c>
      <c r="D2048" s="5" t="s">
        <v>4344</v>
      </c>
      <c r="E2048" s="5" t="s">
        <v>4695</v>
      </c>
      <c r="F2048" s="5" t="s">
        <v>4696</v>
      </c>
      <c r="G2048" s="5" t="s">
        <v>653</v>
      </c>
      <c r="H2048" s="5" t="s">
        <v>372</v>
      </c>
      <c r="I2048" s="5" t="s">
        <v>158</v>
      </c>
      <c r="J2048" s="5" t="s">
        <v>213</v>
      </c>
      <c r="K2048" s="5" t="s">
        <v>135</v>
      </c>
      <c r="L2048" s="5" t="s">
        <v>85</v>
      </c>
      <c r="M2048" s="5" t="s">
        <v>156</v>
      </c>
      <c r="N2048" s="5" t="s">
        <v>133</v>
      </c>
      <c r="O2048" s="5" t="s">
        <v>112</v>
      </c>
      <c r="P2048" s="5" t="s">
        <v>97</v>
      </c>
      <c r="Q2048" s="5" t="s">
        <v>210</v>
      </c>
      <c r="R2048" s="5" t="s">
        <v>199</v>
      </c>
      <c r="S2048" s="5" t="s">
        <v>239</v>
      </c>
      <c r="T2048" s="5" t="s">
        <v>240</v>
      </c>
      <c r="U2048" s="5" t="s">
        <v>109</v>
      </c>
      <c r="V2048" s="5" t="s">
        <v>227</v>
      </c>
      <c r="W2048" s="5" t="s">
        <v>202</v>
      </c>
      <c r="X2048" s="5" t="s">
        <v>112</v>
      </c>
      <c r="Y2048" s="5" t="n">
        <v>1</v>
      </c>
      <c r="Z2048" s="5" t="n">
        <v>0</v>
      </c>
      <c r="AA2048" s="5" t="str">
        <f aca="false">IF(Y2048&gt;Z2048,"Win",IF(Y2048&lt;Z2048,"Loss","Draw"))</f>
        <v>Win</v>
      </c>
      <c r="AB2048" s="5" t="s">
        <v>98</v>
      </c>
      <c r="AC2048" s="5" t="s">
        <v>99</v>
      </c>
      <c r="AD2048" s="5" t="s">
        <v>4697</v>
      </c>
      <c r="AE2048" s="5" t="s">
        <v>242</v>
      </c>
      <c r="AF2048" s="5" t="str">
        <f aca="false">IF(AD2048&lt;AE2048,AD2048,AE2048)</f>
        <v>Arrows, Bandit, Battle Ram, Golden Knight, Mega Knight, Mother Witch, Ronin, Zappies</v>
      </c>
      <c r="AG2048" s="5" t="str">
        <f aca="false">IF(AD2048&lt;AE2048,AE2048,AD2048)</f>
        <v>Arrows, Bowler, Giant, Graveyard, Night Witch, Skeletons, Witch, Zap</v>
      </c>
      <c r="AH2048" s="5" t="str">
        <f aca="false">IF(AD2048=AF2048,AA2048,IF(AA2048="Win","Loss",IF(AA2048="Loss","Win","Draw")))</f>
        <v>Loss</v>
      </c>
      <c r="AI2048" s="5" t="s">
        <v>123</v>
      </c>
    </row>
    <row r="2049" customFormat="false" ht="16.5" hidden="false" customHeight="true" outlineLevel="0" collapsed="false">
      <c r="A2049" s="5" t="s">
        <v>4694</v>
      </c>
      <c r="B2049" s="5" t="n">
        <v>2</v>
      </c>
      <c r="C2049" s="5" t="s">
        <v>4343</v>
      </c>
      <c r="D2049" s="5" t="s">
        <v>4344</v>
      </c>
      <c r="E2049" s="5" t="s">
        <v>4695</v>
      </c>
      <c r="F2049" s="5" t="s">
        <v>4696</v>
      </c>
      <c r="G2049" s="5" t="s">
        <v>4698</v>
      </c>
      <c r="H2049" s="5" t="s">
        <v>372</v>
      </c>
      <c r="I2049" s="5" t="s">
        <v>168</v>
      </c>
      <c r="J2049" s="5" t="s">
        <v>232</v>
      </c>
      <c r="K2049" s="5" t="s">
        <v>169</v>
      </c>
      <c r="L2049" s="5" t="s">
        <v>154</v>
      </c>
      <c r="M2049" s="5" t="s">
        <v>93</v>
      </c>
      <c r="N2049" s="5" t="s">
        <v>167</v>
      </c>
      <c r="O2049" s="5" t="s">
        <v>170</v>
      </c>
      <c r="P2049" s="5" t="s">
        <v>115</v>
      </c>
      <c r="Q2049" s="5" t="s">
        <v>107</v>
      </c>
      <c r="R2049" s="5" t="s">
        <v>128</v>
      </c>
      <c r="S2049" s="5" t="s">
        <v>84</v>
      </c>
      <c r="T2049" s="5" t="s">
        <v>111</v>
      </c>
      <c r="U2049" s="5" t="s">
        <v>88</v>
      </c>
      <c r="V2049" s="5" t="s">
        <v>86</v>
      </c>
      <c r="W2049" s="5" t="s">
        <v>144</v>
      </c>
      <c r="X2049" s="5" t="s">
        <v>97</v>
      </c>
      <c r="Y2049" s="5" t="n">
        <v>0</v>
      </c>
      <c r="Z2049" s="5" t="n">
        <v>1</v>
      </c>
      <c r="AA2049" s="5" t="str">
        <f aca="false">IF(Y2049&gt;Z2049,"Win",IF(Y2049&lt;Z2049,"Loss","Draw"))</f>
        <v>Loss</v>
      </c>
      <c r="AB2049" s="5" t="s">
        <v>98</v>
      </c>
      <c r="AC2049" s="5" t="s">
        <v>99</v>
      </c>
      <c r="AD2049" s="5" t="s">
        <v>2773</v>
      </c>
      <c r="AE2049" s="5" t="s">
        <v>277</v>
      </c>
      <c r="AF2049" s="5" t="str">
        <f aca="false">IF(AD2049&lt;AE2049,AD2049,AE2049)</f>
        <v>Baby Dragon, Cannon, Electro Spirit, Goblins, Lightning, Mighty Miner, Royal Hogs, The Log</v>
      </c>
      <c r="AG2049" s="5" t="str">
        <f aca="false">IF(AD2049&lt;AE2049,AE2049,AD2049)</f>
        <v>Fire Spirit, Giant Snowball, Goblin Demolisher, Goblin Drill, Knight, Poison, Skeletons, Tesla</v>
      </c>
      <c r="AH2049" s="5" t="str">
        <f aca="false">IF(AD2049=AF2049,AA2049,IF(AA2049="Win","Loss",IF(AA2049="Loss","Win","Draw")))</f>
        <v>Loss</v>
      </c>
      <c r="AI2049" s="5" t="s">
        <v>123</v>
      </c>
    </row>
    <row r="2050" customFormat="false" ht="16.5" hidden="false" customHeight="true" outlineLevel="0" collapsed="false">
      <c r="A2050" s="5" t="s">
        <v>4694</v>
      </c>
      <c r="B2050" s="5" t="n">
        <v>3</v>
      </c>
      <c r="C2050" s="5" t="s">
        <v>4343</v>
      </c>
      <c r="D2050" s="5" t="s">
        <v>4344</v>
      </c>
      <c r="E2050" s="5" t="s">
        <v>4695</v>
      </c>
      <c r="F2050" s="5" t="s">
        <v>4696</v>
      </c>
      <c r="G2050" s="5" t="s">
        <v>4699</v>
      </c>
      <c r="H2050" s="5" t="s">
        <v>216</v>
      </c>
      <c r="I2050" s="5" t="s">
        <v>90</v>
      </c>
      <c r="J2050" s="5" t="s">
        <v>91</v>
      </c>
      <c r="K2050" s="5" t="s">
        <v>96</v>
      </c>
      <c r="L2050" s="5" t="s">
        <v>92</v>
      </c>
      <c r="M2050" s="5" t="s">
        <v>109</v>
      </c>
      <c r="N2050" s="5" t="s">
        <v>94</v>
      </c>
      <c r="O2050" s="5" t="s">
        <v>95</v>
      </c>
      <c r="P2050" s="5" t="s">
        <v>143</v>
      </c>
      <c r="Q2050" s="5" t="s">
        <v>287</v>
      </c>
      <c r="R2050" s="5" t="s">
        <v>157</v>
      </c>
      <c r="S2050" s="5" t="s">
        <v>169</v>
      </c>
      <c r="T2050" s="5" t="s">
        <v>1512</v>
      </c>
      <c r="U2050" s="5" t="s">
        <v>293</v>
      </c>
      <c r="V2050" s="5" t="s">
        <v>159</v>
      </c>
      <c r="W2050" s="5" t="s">
        <v>136</v>
      </c>
      <c r="X2050" s="5" t="s">
        <v>257</v>
      </c>
      <c r="Y2050" s="5" t="n">
        <v>1</v>
      </c>
      <c r="Z2050" s="5" t="n">
        <v>0</v>
      </c>
      <c r="AA2050" s="5" t="str">
        <f aca="false">IF(Y2050&gt;Z2050,"Win",IF(Y2050&lt;Z2050,"Loss","Draw"))</f>
        <v>Win</v>
      </c>
      <c r="AB2050" s="5" t="s">
        <v>98</v>
      </c>
      <c r="AC2050" s="5" t="s">
        <v>99</v>
      </c>
      <c r="AD2050" s="5" t="s">
        <v>4700</v>
      </c>
      <c r="AE2050" s="5" t="s">
        <v>4701</v>
      </c>
      <c r="AF2050" s="5" t="str">
        <f aca="false">IF(AD2050&lt;AE2050,AD2050,AE2050)</f>
        <v>Baby Dragon, Battle Healer, Elixir Collector, Furnace, Golem, Mini P.E.K.K.A, Valkyrie, Vines</v>
      </c>
      <c r="AG2050" s="5" t="str">
        <f aca="false">IF(AD2050&lt;AE2050,AE2050,AD2050)</f>
        <v>Barbarian Barrel, Fireball, Fisherman, Hunter, Ice Spirit, Ronin, Royal Ghost, Royal Giant</v>
      </c>
      <c r="AH2050" s="5" t="str">
        <f aca="false">IF(AD2050=AF2050,AA2050,IF(AA2050="Win","Loss",IF(AA2050="Loss","Win","Draw")))</f>
        <v>Loss</v>
      </c>
      <c r="AI2050" s="5" t="s">
        <v>123</v>
      </c>
    </row>
    <row r="2051" customFormat="false" ht="16.5" hidden="false" customHeight="true" outlineLevel="0" collapsed="false">
      <c r="A2051" s="5" t="s">
        <v>4702</v>
      </c>
      <c r="B2051" s="5" t="n">
        <v>1</v>
      </c>
      <c r="C2051" s="5" t="s">
        <v>4343</v>
      </c>
      <c r="D2051" s="5" t="s">
        <v>4344</v>
      </c>
      <c r="E2051" s="5" t="s">
        <v>3289</v>
      </c>
      <c r="F2051" s="5" t="s">
        <v>3290</v>
      </c>
      <c r="G2051" s="5" t="s">
        <v>4703</v>
      </c>
      <c r="H2051" s="5" t="s">
        <v>81</v>
      </c>
      <c r="I2051" s="5" t="s">
        <v>239</v>
      </c>
      <c r="J2051" s="5" t="s">
        <v>199</v>
      </c>
      <c r="K2051" s="5" t="s">
        <v>210</v>
      </c>
      <c r="L2051" s="5" t="s">
        <v>227</v>
      </c>
      <c r="M2051" s="5" t="s">
        <v>109</v>
      </c>
      <c r="N2051" s="5" t="s">
        <v>240</v>
      </c>
      <c r="O2051" s="5" t="s">
        <v>202</v>
      </c>
      <c r="P2051" s="5" t="s">
        <v>112</v>
      </c>
      <c r="Q2051" s="5" t="s">
        <v>142</v>
      </c>
      <c r="R2051" s="5" t="s">
        <v>115</v>
      </c>
      <c r="S2051" s="5" t="s">
        <v>287</v>
      </c>
      <c r="T2051" s="5" t="s">
        <v>111</v>
      </c>
      <c r="U2051" s="5" t="s">
        <v>176</v>
      </c>
      <c r="V2051" s="5" t="s">
        <v>140</v>
      </c>
      <c r="W2051" s="5" t="s">
        <v>143</v>
      </c>
      <c r="X2051" s="5" t="s">
        <v>334</v>
      </c>
      <c r="Y2051" s="5" t="n">
        <v>1</v>
      </c>
      <c r="Z2051" s="5" t="n">
        <v>0</v>
      </c>
      <c r="AA2051" s="5" t="str">
        <f aca="false">IF(Y2051&gt;Z2051,"Win",IF(Y2051&lt;Z2051,"Loss","Draw"))</f>
        <v>Win</v>
      </c>
      <c r="AB2051" s="5" t="s">
        <v>98</v>
      </c>
      <c r="AC2051" s="5" t="s">
        <v>99</v>
      </c>
      <c r="AD2051" s="5" t="s">
        <v>242</v>
      </c>
      <c r="AE2051" s="5" t="s">
        <v>394</v>
      </c>
      <c r="AF2051" s="5" t="str">
        <f aca="false">IF(AD2051&lt;AE2051,AD2051,AE2051)</f>
        <v>Arrows, Bandit, Battle Ram, Golden Knight, Mega Knight, Mother Witch, Ronin, Zappies</v>
      </c>
      <c r="AG2051" s="5" t="str">
        <f aca="false">IF(AD2051&lt;AE2051,AE2051,AD2051)</f>
        <v>Dart Goblin, Fire Spirit, Goblin Barrel, Goblins, Ice Spirit, Rocket, Valkyrie, Wall Breakers</v>
      </c>
      <c r="AH2051" s="5" t="str">
        <f aca="false">IF(AD2051=AF2051,AA2051,IF(AA2051="Win","Loss",IF(AA2051="Loss","Win","Draw")))</f>
        <v>Win</v>
      </c>
      <c r="AI2051" s="5" t="s">
        <v>123</v>
      </c>
    </row>
    <row r="2052" customFormat="false" ht="16.5" hidden="false" customHeight="true" outlineLevel="0" collapsed="false">
      <c r="A2052" s="5" t="s">
        <v>4702</v>
      </c>
      <c r="B2052" s="5" t="n">
        <v>2</v>
      </c>
      <c r="C2052" s="5" t="s">
        <v>4343</v>
      </c>
      <c r="D2052" s="5" t="s">
        <v>4344</v>
      </c>
      <c r="E2052" s="5" t="s">
        <v>3289</v>
      </c>
      <c r="F2052" s="5" t="s">
        <v>3290</v>
      </c>
      <c r="G2052" s="5" t="s">
        <v>4704</v>
      </c>
      <c r="H2052" s="5" t="s">
        <v>81</v>
      </c>
      <c r="I2052" s="5" t="s">
        <v>168</v>
      </c>
      <c r="J2052" s="5" t="s">
        <v>108</v>
      </c>
      <c r="K2052" s="5" t="s">
        <v>170</v>
      </c>
      <c r="L2052" s="5" t="s">
        <v>183</v>
      </c>
      <c r="M2052" s="5" t="s">
        <v>97</v>
      </c>
      <c r="N2052" s="5" t="s">
        <v>143</v>
      </c>
      <c r="O2052" s="5" t="s">
        <v>120</v>
      </c>
      <c r="P2052" s="5" t="s">
        <v>167</v>
      </c>
      <c r="Q2052" s="5" t="s">
        <v>114</v>
      </c>
      <c r="R2052" s="5" t="s">
        <v>112</v>
      </c>
      <c r="S2052" s="5" t="s">
        <v>116</v>
      </c>
      <c r="T2052" s="5" t="s">
        <v>655</v>
      </c>
      <c r="U2052" s="5" t="s">
        <v>119</v>
      </c>
      <c r="V2052" s="5" t="s">
        <v>118</v>
      </c>
      <c r="W2052" s="5" t="s">
        <v>117</v>
      </c>
      <c r="X2052" s="5" t="s">
        <v>227</v>
      </c>
      <c r="Y2052" s="5" t="n">
        <v>1</v>
      </c>
      <c r="Z2052" s="5" t="n">
        <v>0</v>
      </c>
      <c r="AA2052" s="5" t="str">
        <f aca="false">IF(Y2052&gt;Z2052,"Win",IF(Y2052&lt;Z2052,"Loss","Draw"))</f>
        <v>Win</v>
      </c>
      <c r="AB2052" s="5" t="s">
        <v>98</v>
      </c>
      <c r="AC2052" s="5" t="s">
        <v>99</v>
      </c>
      <c r="AD2052" s="5" t="s">
        <v>770</v>
      </c>
      <c r="AE2052" s="5" t="s">
        <v>4705</v>
      </c>
      <c r="AF2052" s="5" t="str">
        <f aca="false">IF(AD2052&lt;AE2052,AD2052,AE2052)</f>
        <v>Archer Queen, Cannon, Earthquake, Ice Spirit, Royal Delivery, Royal Hogs, Skeletons, The Log</v>
      </c>
      <c r="AG2052" s="5" t="str">
        <f aca="false">IF(AD2052&lt;AE2052,AE2052,AD2052)</f>
        <v>Arrows, Cannon Cart, Goblin Gang, Minions, Mortar, Mother Witch, Rascals, Skeleton Barrel</v>
      </c>
      <c r="AH2052" s="5" t="str">
        <f aca="false">IF(AD2052=AF2052,AA2052,IF(AA2052="Win","Loss",IF(AA2052="Loss","Win","Draw")))</f>
        <v>Win</v>
      </c>
      <c r="AI2052" s="5" t="s">
        <v>123</v>
      </c>
    </row>
    <row r="2053" customFormat="false" ht="16.5" hidden="false" customHeight="true" outlineLevel="0" collapsed="false">
      <c r="A2053" s="5" t="s">
        <v>4706</v>
      </c>
      <c r="B2053" s="5" t="n">
        <v>1</v>
      </c>
      <c r="C2053" s="5" t="s">
        <v>4343</v>
      </c>
      <c r="D2053" s="5" t="s">
        <v>4344</v>
      </c>
      <c r="E2053" s="5" t="s">
        <v>1301</v>
      </c>
      <c r="F2053" s="5" t="s">
        <v>1302</v>
      </c>
      <c r="G2053" s="5" t="s">
        <v>4707</v>
      </c>
      <c r="H2053" s="5" t="s">
        <v>81</v>
      </c>
      <c r="I2053" s="5" t="s">
        <v>116</v>
      </c>
      <c r="J2053" s="5" t="s">
        <v>153</v>
      </c>
      <c r="K2053" s="5" t="s">
        <v>92</v>
      </c>
      <c r="L2053" s="5" t="s">
        <v>119</v>
      </c>
      <c r="M2053" s="5" t="s">
        <v>154</v>
      </c>
      <c r="N2053" s="5" t="s">
        <v>117</v>
      </c>
      <c r="O2053" s="5" t="s">
        <v>97</v>
      </c>
      <c r="P2053" s="5" t="s">
        <v>91</v>
      </c>
      <c r="Q2053" s="5" t="s">
        <v>116</v>
      </c>
      <c r="R2053" s="5" t="s">
        <v>115</v>
      </c>
      <c r="S2053" s="5" t="s">
        <v>114</v>
      </c>
      <c r="T2053" s="5" t="s">
        <v>118</v>
      </c>
      <c r="U2053" s="5" t="s">
        <v>119</v>
      </c>
      <c r="V2053" s="5" t="s">
        <v>117</v>
      </c>
      <c r="W2053" s="5" t="s">
        <v>93</v>
      </c>
      <c r="X2053" s="5" t="s">
        <v>94</v>
      </c>
      <c r="Y2053" s="5" t="n">
        <v>0</v>
      </c>
      <c r="Z2053" s="5" t="n">
        <v>1</v>
      </c>
      <c r="AA2053" s="5" t="str">
        <f aca="false">IF(Y2053&gt;Z2053,"Win",IF(Y2053&lt;Z2053,"Loss","Draw"))</f>
        <v>Loss</v>
      </c>
      <c r="AB2053" s="5" t="s">
        <v>98</v>
      </c>
      <c r="AC2053" s="5" t="s">
        <v>99</v>
      </c>
      <c r="AD2053" s="5" t="s">
        <v>160</v>
      </c>
      <c r="AE2053" s="5" t="s">
        <v>307</v>
      </c>
      <c r="AF2053" s="5" t="str">
        <f aca="false">IF(AD2053&lt;AE2053,AD2053,AE2053)</f>
        <v>Barbarian Barrel, Cannon Cart, Goblinstein, Lightning, Minions, Mortar, Royal Ghost, Skeletons</v>
      </c>
      <c r="AG2053" s="5" t="str">
        <f aca="false">IF(AD2053&lt;AE2053,AE2053,AD2053)</f>
        <v>Cannon Cart, Electro Spirit, Fireball, Goblins, Minions, Mortar, Rascals, Skeleton Barrel</v>
      </c>
      <c r="AH2053" s="5" t="str">
        <f aca="false">IF(AD2053=AF2053,AA2053,IF(AA2053="Win","Loss",IF(AA2053="Loss","Win","Draw")))</f>
        <v>Loss</v>
      </c>
      <c r="AI2053" s="5" t="s">
        <v>123</v>
      </c>
    </row>
    <row r="2054" customFormat="false" ht="16.5" hidden="false" customHeight="true" outlineLevel="0" collapsed="false">
      <c r="A2054" s="5" t="s">
        <v>4706</v>
      </c>
      <c r="B2054" s="5" t="n">
        <v>2</v>
      </c>
      <c r="C2054" s="5" t="s">
        <v>4343</v>
      </c>
      <c r="D2054" s="5" t="s">
        <v>4344</v>
      </c>
      <c r="E2054" s="5" t="s">
        <v>1301</v>
      </c>
      <c r="F2054" s="5" t="s">
        <v>1302</v>
      </c>
      <c r="G2054" s="5" t="s">
        <v>2502</v>
      </c>
      <c r="H2054" s="5" t="s">
        <v>81</v>
      </c>
      <c r="I2054" s="5" t="s">
        <v>132</v>
      </c>
      <c r="J2054" s="5" t="s">
        <v>90</v>
      </c>
      <c r="K2054" s="5" t="s">
        <v>200</v>
      </c>
      <c r="L2054" s="5" t="s">
        <v>167</v>
      </c>
      <c r="M2054" s="5" t="s">
        <v>365</v>
      </c>
      <c r="N2054" s="5" t="s">
        <v>94</v>
      </c>
      <c r="O2054" s="5" t="s">
        <v>93</v>
      </c>
      <c r="P2054" s="5" t="s">
        <v>174</v>
      </c>
      <c r="Q2054" s="5" t="s">
        <v>90</v>
      </c>
      <c r="R2054" s="5" t="s">
        <v>149</v>
      </c>
      <c r="S2054" s="5" t="s">
        <v>181</v>
      </c>
      <c r="T2054" s="5" t="s">
        <v>146</v>
      </c>
      <c r="U2054" s="5" t="s">
        <v>227</v>
      </c>
      <c r="V2054" s="5" t="s">
        <v>95</v>
      </c>
      <c r="W2054" s="5" t="s">
        <v>91</v>
      </c>
      <c r="X2054" s="5" t="s">
        <v>154</v>
      </c>
      <c r="Y2054" s="5" t="n">
        <v>1</v>
      </c>
      <c r="Z2054" s="5" t="n">
        <v>0</v>
      </c>
      <c r="AA2054" s="5" t="str">
        <f aca="false">IF(Y2054&gt;Z2054,"Win",IF(Y2054&lt;Z2054,"Loss","Draw"))</f>
        <v>Win</v>
      </c>
      <c r="AB2054" s="5" t="s">
        <v>98</v>
      </c>
      <c r="AC2054" s="5" t="s">
        <v>99</v>
      </c>
      <c r="AD2054" s="5" t="s">
        <v>3999</v>
      </c>
      <c r="AE2054" s="5" t="s">
        <v>4708</v>
      </c>
      <c r="AF2054" s="5" t="str">
        <f aca="false">IF(AD2054&lt;AE2054,AD2054,AE2054)</f>
        <v>Barbarian Barrel, Fisherman, Lightning, Monk, Mother Witch, Royal Giant, Skeleton Dragons, Tombstone</v>
      </c>
      <c r="AG2054" s="5" t="str">
        <f aca="false">IF(AD2054&lt;AE2054,AE2054,AD2054)</f>
        <v>Electro Spirit, Fireball, Goblin Cage, Heal Spirit, Lumberjack, Phoenix, Royal Giant, The Log</v>
      </c>
      <c r="AH2054" s="5" t="str">
        <f aca="false">IF(AD2054=AF2054,AA2054,IF(AA2054="Win","Loss",IF(AA2054="Loss","Win","Draw")))</f>
        <v>Loss</v>
      </c>
      <c r="AI2054" s="5" t="s">
        <v>123</v>
      </c>
    </row>
    <row r="2055" customFormat="false" ht="16.5" hidden="false" customHeight="true" outlineLevel="0" collapsed="false">
      <c r="A2055" s="5" t="s">
        <v>4706</v>
      </c>
      <c r="B2055" s="5" t="n">
        <v>3</v>
      </c>
      <c r="C2055" s="5" t="s">
        <v>4343</v>
      </c>
      <c r="D2055" s="5" t="s">
        <v>4344</v>
      </c>
      <c r="E2055" s="5" t="s">
        <v>1301</v>
      </c>
      <c r="F2055" s="5" t="s">
        <v>1302</v>
      </c>
      <c r="G2055" s="5" t="s">
        <v>4709</v>
      </c>
      <c r="H2055" s="5" t="s">
        <v>372</v>
      </c>
      <c r="I2055" s="5" t="s">
        <v>140</v>
      </c>
      <c r="J2055" s="5" t="s">
        <v>141</v>
      </c>
      <c r="K2055" s="5" t="s">
        <v>142</v>
      </c>
      <c r="L2055" s="5" t="s">
        <v>143</v>
      </c>
      <c r="M2055" s="5" t="s">
        <v>111</v>
      </c>
      <c r="N2055" s="5" t="s">
        <v>87</v>
      </c>
      <c r="O2055" s="5" t="s">
        <v>120</v>
      </c>
      <c r="P2055" s="5" t="s">
        <v>144</v>
      </c>
      <c r="Q2055" s="5" t="s">
        <v>84</v>
      </c>
      <c r="R2055" s="5" t="s">
        <v>108</v>
      </c>
      <c r="S2055" s="5" t="s">
        <v>107</v>
      </c>
      <c r="T2055" s="5" t="s">
        <v>88</v>
      </c>
      <c r="U2055" s="5" t="s">
        <v>128</v>
      </c>
      <c r="V2055" s="5" t="s">
        <v>111</v>
      </c>
      <c r="W2055" s="5" t="s">
        <v>113</v>
      </c>
      <c r="X2055" s="5" t="s">
        <v>97</v>
      </c>
      <c r="Y2055" s="5" t="n">
        <v>0</v>
      </c>
      <c r="Z2055" s="5" t="n">
        <v>1</v>
      </c>
      <c r="AA2055" s="5" t="str">
        <f aca="false">IF(Y2055&gt;Z2055,"Win",IF(Y2055&lt;Z2055,"Loss","Draw"))</f>
        <v>Loss</v>
      </c>
      <c r="AB2055" s="5" t="s">
        <v>98</v>
      </c>
      <c r="AC2055" s="5" t="s">
        <v>99</v>
      </c>
      <c r="AD2055" s="5" t="s">
        <v>150</v>
      </c>
      <c r="AE2055" s="5" t="s">
        <v>4710</v>
      </c>
      <c r="AF2055" s="5" t="str">
        <f aca="false">IF(AD2055&lt;AE2055,AD2055,AE2055)</f>
        <v>Archer Queen, Bomb Tower, Fire Spirit, Giant Snowball, Goblin Drill, Knight, Poison, Skeletons</v>
      </c>
      <c r="AG2055" s="5" t="str">
        <f aca="false">IF(AD2055&lt;AE2055,AE2055,AD2055)</f>
        <v>Berserker, Fire Spirit, Goblin Barrel, Ice Spirit, Magic Archer, Royal Delivery, Tesla, Wall Breakers</v>
      </c>
      <c r="AH2055" s="5" t="str">
        <f aca="false">IF(AD2055=AF2055,AA2055,IF(AA2055="Win","Loss",IF(AA2055="Loss","Win","Draw")))</f>
        <v>Win</v>
      </c>
      <c r="AI2055" s="5" t="s">
        <v>123</v>
      </c>
    </row>
    <row r="2056" customFormat="false" ht="16.5" hidden="false" customHeight="true" outlineLevel="0" collapsed="false">
      <c r="A2056" s="5" t="s">
        <v>4711</v>
      </c>
      <c r="B2056" s="5" t="n">
        <v>1</v>
      </c>
      <c r="C2056" s="5" t="s">
        <v>4343</v>
      </c>
      <c r="D2056" s="5" t="s">
        <v>4344</v>
      </c>
      <c r="E2056" s="5" t="s">
        <v>2805</v>
      </c>
      <c r="F2056" s="5" t="s">
        <v>2806</v>
      </c>
      <c r="G2056" s="5" t="s">
        <v>4712</v>
      </c>
      <c r="H2056" s="5" t="s">
        <v>372</v>
      </c>
      <c r="I2056" s="5" t="s">
        <v>375</v>
      </c>
      <c r="J2056" s="5" t="s">
        <v>145</v>
      </c>
      <c r="K2056" s="5" t="s">
        <v>135</v>
      </c>
      <c r="L2056" s="5" t="s">
        <v>128</v>
      </c>
      <c r="M2056" s="5" t="s">
        <v>97</v>
      </c>
      <c r="N2056" s="5" t="s">
        <v>336</v>
      </c>
      <c r="O2056" s="5" t="s">
        <v>226</v>
      </c>
      <c r="P2056" s="5" t="s">
        <v>113</v>
      </c>
      <c r="Q2056" s="5" t="s">
        <v>82</v>
      </c>
      <c r="R2056" s="5" t="s">
        <v>83</v>
      </c>
      <c r="S2056" s="5" t="s">
        <v>84</v>
      </c>
      <c r="T2056" s="5" t="s">
        <v>88</v>
      </c>
      <c r="U2056" s="5" t="s">
        <v>86</v>
      </c>
      <c r="V2056" s="5" t="s">
        <v>85</v>
      </c>
      <c r="W2056" s="5" t="s">
        <v>143</v>
      </c>
      <c r="X2056" s="5" t="s">
        <v>89</v>
      </c>
      <c r="Y2056" s="5" t="n">
        <v>3</v>
      </c>
      <c r="Z2056" s="5" t="n">
        <v>1</v>
      </c>
      <c r="AA2056" s="5" t="str">
        <f aca="false">IF(Y2056&gt;Z2056,"Win",IF(Y2056&lt;Z2056,"Loss","Draw"))</f>
        <v>Win</v>
      </c>
      <c r="AB2056" s="5" t="s">
        <v>98</v>
      </c>
      <c r="AC2056" s="5" t="s">
        <v>99</v>
      </c>
      <c r="AD2056" s="5" t="s">
        <v>491</v>
      </c>
      <c r="AE2056" s="5" t="s">
        <v>627</v>
      </c>
      <c r="AF2056" s="5" t="str">
        <f aca="false">IF(AD2056&lt;AE2056,AD2056,AE2056)</f>
        <v>Archers, Dark Prince, Giant Snowball, Goblin Demolisher, Goblin Hut, Graveyard, Ice Spirit, Poison</v>
      </c>
      <c r="AG2056" s="5" t="str">
        <f aca="false">IF(AD2056&lt;AE2056,AE2056,AD2056)</f>
        <v>Balloon, Bomb Tower, Executioner, Knight, Miner, Skeletons, Tornado, Zap</v>
      </c>
      <c r="AH2056" s="5" t="str">
        <f aca="false">IF(AD2056=AF2056,AA2056,IF(AA2056="Win","Loss",IF(AA2056="Loss","Win","Draw")))</f>
        <v>Loss</v>
      </c>
      <c r="AI2056" s="5" t="s">
        <v>123</v>
      </c>
    </row>
    <row r="2057" customFormat="false" ht="16.5" hidden="false" customHeight="true" outlineLevel="0" collapsed="false">
      <c r="A2057" s="5" t="s">
        <v>4711</v>
      </c>
      <c r="B2057" s="5" t="n">
        <v>2</v>
      </c>
      <c r="C2057" s="5" t="s">
        <v>4343</v>
      </c>
      <c r="D2057" s="5" t="s">
        <v>4344</v>
      </c>
      <c r="E2057" s="5" t="s">
        <v>2805</v>
      </c>
      <c r="F2057" s="5" t="s">
        <v>2806</v>
      </c>
      <c r="G2057" s="5" t="s">
        <v>4713</v>
      </c>
      <c r="H2057" s="5" t="s">
        <v>216</v>
      </c>
      <c r="I2057" s="5" t="s">
        <v>82</v>
      </c>
      <c r="J2057" s="5" t="s">
        <v>83</v>
      </c>
      <c r="K2057" s="5" t="s">
        <v>84</v>
      </c>
      <c r="L2057" s="5" t="s">
        <v>85</v>
      </c>
      <c r="M2057" s="5" t="s">
        <v>86</v>
      </c>
      <c r="N2057" s="5" t="s">
        <v>87</v>
      </c>
      <c r="O2057" s="5" t="s">
        <v>88</v>
      </c>
      <c r="P2057" s="5" t="s">
        <v>89</v>
      </c>
      <c r="Q2057" s="5" t="s">
        <v>210</v>
      </c>
      <c r="R2057" s="5" t="s">
        <v>199</v>
      </c>
      <c r="S2057" s="5" t="s">
        <v>132</v>
      </c>
      <c r="T2057" s="5" t="s">
        <v>231</v>
      </c>
      <c r="U2057" s="5" t="s">
        <v>147</v>
      </c>
      <c r="V2057" s="5" t="s">
        <v>135</v>
      </c>
      <c r="W2057" s="5" t="s">
        <v>393</v>
      </c>
      <c r="X2057" s="5" t="s">
        <v>112</v>
      </c>
      <c r="Y2057" s="5" t="n">
        <v>1</v>
      </c>
      <c r="Z2057" s="5" t="n">
        <v>0</v>
      </c>
      <c r="AA2057" s="5" t="str">
        <f aca="false">IF(Y2057&gt;Z2057,"Win",IF(Y2057&lt;Z2057,"Loss","Draw"))</f>
        <v>Win</v>
      </c>
      <c r="AB2057" s="5" t="s">
        <v>98</v>
      </c>
      <c r="AC2057" s="5" t="s">
        <v>99</v>
      </c>
      <c r="AD2057" s="5" t="s">
        <v>100</v>
      </c>
      <c r="AE2057" s="5" t="s">
        <v>4714</v>
      </c>
      <c r="AF2057" s="5" t="str">
        <f aca="false">IF(AD2057&lt;AE2057,AD2057,AE2057)</f>
        <v>Archers, Berserker, Dark Prince, Giant Snowball, Goblin Demolisher, Goblin Hut, Graveyard, Poison</v>
      </c>
      <c r="AG2057" s="5" t="str">
        <f aca="false">IF(AD2057&lt;AE2057,AE2057,AD2057)</f>
        <v>Arrows, Electro Wizard, Golden Knight, Lumberjack, Mega Knight, Ram Rider, Spirit Empress, Zap</v>
      </c>
      <c r="AH2057" s="5" t="str">
        <f aca="false">IF(AD2057=AF2057,AA2057,IF(AA2057="Win","Loss",IF(AA2057="Loss","Win","Draw")))</f>
        <v>Win</v>
      </c>
      <c r="AI2057" s="5" t="s">
        <v>123</v>
      </c>
    </row>
    <row r="2058" customFormat="false" ht="16.5" hidden="false" customHeight="true" outlineLevel="0" collapsed="false">
      <c r="A2058" s="5" t="s">
        <v>4715</v>
      </c>
      <c r="B2058" s="5" t="n">
        <v>1</v>
      </c>
      <c r="C2058" s="5" t="s">
        <v>1132</v>
      </c>
      <c r="D2058" s="5" t="s">
        <v>1133</v>
      </c>
      <c r="E2058" s="6" t="s">
        <v>390</v>
      </c>
      <c r="F2058" s="5" t="s">
        <v>391</v>
      </c>
      <c r="G2058" s="5" t="s">
        <v>4716</v>
      </c>
      <c r="H2058" s="5" t="s">
        <v>81</v>
      </c>
      <c r="I2058" s="5" t="s">
        <v>375</v>
      </c>
      <c r="J2058" s="5" t="s">
        <v>175</v>
      </c>
      <c r="K2058" s="5" t="s">
        <v>84</v>
      </c>
      <c r="L2058" s="5" t="s">
        <v>182</v>
      </c>
      <c r="M2058" s="5" t="s">
        <v>109</v>
      </c>
      <c r="N2058" s="5" t="s">
        <v>293</v>
      </c>
      <c r="O2058" s="5" t="s">
        <v>97</v>
      </c>
      <c r="P2058" s="5" t="s">
        <v>420</v>
      </c>
      <c r="Q2058" s="5" t="s">
        <v>168</v>
      </c>
      <c r="R2058" s="5" t="s">
        <v>232</v>
      </c>
      <c r="S2058" s="5" t="s">
        <v>169</v>
      </c>
      <c r="T2058" s="5" t="s">
        <v>154</v>
      </c>
      <c r="U2058" s="5" t="s">
        <v>97</v>
      </c>
      <c r="V2058" s="5" t="s">
        <v>93</v>
      </c>
      <c r="W2058" s="5" t="s">
        <v>167</v>
      </c>
      <c r="X2058" s="5" t="s">
        <v>170</v>
      </c>
      <c r="Y2058" s="5" t="n">
        <v>0</v>
      </c>
      <c r="Z2058" s="5" t="n">
        <v>1</v>
      </c>
      <c r="AA2058" s="5" t="str">
        <f aca="false">IF(Y2058&gt;Z2058,"Win",IF(Y2058&lt;Z2058,"Loss","Draw"))</f>
        <v>Loss</v>
      </c>
      <c r="AB2058" s="5" t="s">
        <v>98</v>
      </c>
      <c r="AC2058" s="5" t="s">
        <v>99</v>
      </c>
      <c r="AD2058" s="5" t="s">
        <v>4180</v>
      </c>
      <c r="AE2058" s="5" t="s">
        <v>418</v>
      </c>
      <c r="AF2058" s="5" t="str">
        <f aca="false">IF(AD2058&lt;AE2058,AD2058,AE2058)</f>
        <v>Baby Dragon, Cannon, Electro Spirit, Lightning, Mighty Miner, Royal Hogs, Skeletons, The Log</v>
      </c>
      <c r="AG2058" s="5" t="str">
        <f aca="false">IF(AD2058&lt;AE2058,AE2058,AD2058)</f>
        <v>Boss Bandit, Executioner, Freeze, Furnace, Giant Snowball, Hog Rider, Ronin, Skeletons</v>
      </c>
      <c r="AH2058" s="5" t="str">
        <f aca="false">IF(AD2058=AF2058,AA2058,IF(AA2058="Win","Loss",IF(AA2058="Loss","Win","Draw")))</f>
        <v>Win</v>
      </c>
      <c r="AI2058" s="5" t="s">
        <v>102</v>
      </c>
    </row>
    <row r="2059" customFormat="false" ht="16.5" hidden="false" customHeight="true" outlineLevel="0" collapsed="false">
      <c r="A2059" s="5" t="s">
        <v>4715</v>
      </c>
      <c r="B2059" s="5" t="n">
        <v>2</v>
      </c>
      <c r="C2059" s="5" t="s">
        <v>1132</v>
      </c>
      <c r="D2059" s="5" t="s">
        <v>1133</v>
      </c>
      <c r="E2059" s="6" t="s">
        <v>390</v>
      </c>
      <c r="F2059" s="5" t="s">
        <v>391</v>
      </c>
      <c r="G2059" s="5" t="s">
        <v>4717</v>
      </c>
      <c r="H2059" s="5" t="s">
        <v>81</v>
      </c>
      <c r="I2059" s="5" t="s">
        <v>209</v>
      </c>
      <c r="J2059" s="5" t="s">
        <v>149</v>
      </c>
      <c r="K2059" s="5" t="s">
        <v>128</v>
      </c>
      <c r="L2059" s="5" t="s">
        <v>146</v>
      </c>
      <c r="M2059" s="5" t="s">
        <v>91</v>
      </c>
      <c r="N2059" s="5" t="s">
        <v>88</v>
      </c>
      <c r="O2059" s="5" t="s">
        <v>85</v>
      </c>
      <c r="P2059" s="5" t="s">
        <v>143</v>
      </c>
      <c r="Q2059" s="5" t="s">
        <v>210</v>
      </c>
      <c r="R2059" s="5" t="s">
        <v>141</v>
      </c>
      <c r="S2059" s="5" t="s">
        <v>144</v>
      </c>
      <c r="T2059" s="5" t="s">
        <v>87</v>
      </c>
      <c r="U2059" s="5" t="s">
        <v>182</v>
      </c>
      <c r="V2059" s="5" t="s">
        <v>143</v>
      </c>
      <c r="W2059" s="5" t="s">
        <v>94</v>
      </c>
      <c r="X2059" s="5" t="s">
        <v>91</v>
      </c>
      <c r="Y2059" s="5" t="n">
        <v>0</v>
      </c>
      <c r="Z2059" s="5" t="n">
        <v>1</v>
      </c>
      <c r="AA2059" s="5" t="str">
        <f aca="false">IF(Y2059&gt;Z2059,"Win",IF(Y2059&lt;Z2059,"Loss","Draw"))</f>
        <v>Loss</v>
      </c>
      <c r="AB2059" s="5" t="s">
        <v>98</v>
      </c>
      <c r="AC2059" s="5" t="s">
        <v>99</v>
      </c>
      <c r="AD2059" s="5" t="s">
        <v>748</v>
      </c>
      <c r="AE2059" s="5" t="s">
        <v>4718</v>
      </c>
      <c r="AF2059" s="5" t="str">
        <f aca="false">IF(AD2059&lt;AE2059,AD2059,AE2059)</f>
        <v>Barbarian Barrel, Berserker, Fireball, Hog Rider, Ice Spirit, Magic Archer, Mega Knight, Tesla</v>
      </c>
      <c r="AG2059" s="5" t="str">
        <f aca="false">IF(AD2059&lt;AE2059,AE2059,AD2059)</f>
        <v>Barbarian Barrel, Graveyard, Ice Spirit, Knight, Musketeer, Poison, Skeleton Dragons, Tombstone</v>
      </c>
      <c r="AH2059" s="5" t="str">
        <f aca="false">IF(AD2059=AF2059,AA2059,IF(AA2059="Win","Loss",IF(AA2059="Loss","Win","Draw")))</f>
        <v>Win</v>
      </c>
      <c r="AI2059" s="5" t="s">
        <v>102</v>
      </c>
    </row>
    <row r="2060" customFormat="false" ht="16.5" hidden="false" customHeight="true" outlineLevel="0" collapsed="false">
      <c r="A2060" s="5" t="s">
        <v>4715</v>
      </c>
      <c r="B2060" s="5" t="n">
        <v>3</v>
      </c>
      <c r="C2060" s="5" t="s">
        <v>1132</v>
      </c>
      <c r="D2060" s="5" t="s">
        <v>1133</v>
      </c>
      <c r="E2060" s="6" t="s">
        <v>390</v>
      </c>
      <c r="F2060" s="5" t="s">
        <v>391</v>
      </c>
      <c r="G2060" s="5" t="s">
        <v>4719</v>
      </c>
      <c r="H2060" s="5" t="s">
        <v>81</v>
      </c>
      <c r="I2060" s="5" t="s">
        <v>140</v>
      </c>
      <c r="J2060" s="5" t="s">
        <v>141</v>
      </c>
      <c r="K2060" s="5" t="s">
        <v>142</v>
      </c>
      <c r="L2060" s="5" t="s">
        <v>111</v>
      </c>
      <c r="M2060" s="5" t="s">
        <v>93</v>
      </c>
      <c r="N2060" s="5" t="s">
        <v>144</v>
      </c>
      <c r="O2060" s="5" t="s">
        <v>87</v>
      </c>
      <c r="P2060" s="5" t="s">
        <v>120</v>
      </c>
      <c r="Q2060" s="5" t="s">
        <v>375</v>
      </c>
      <c r="R2060" s="5" t="s">
        <v>145</v>
      </c>
      <c r="S2060" s="5" t="s">
        <v>128</v>
      </c>
      <c r="T2060" s="5" t="s">
        <v>110</v>
      </c>
      <c r="U2060" s="5" t="s">
        <v>336</v>
      </c>
      <c r="V2060" s="5" t="s">
        <v>135</v>
      </c>
      <c r="W2060" s="5" t="s">
        <v>113</v>
      </c>
      <c r="X2060" s="5" t="s">
        <v>226</v>
      </c>
      <c r="Y2060" s="5" t="n">
        <v>1</v>
      </c>
      <c r="Z2060" s="5" t="n">
        <v>0</v>
      </c>
      <c r="AA2060" s="5" t="str">
        <f aca="false">IF(Y2060&gt;Z2060,"Win",IF(Y2060&lt;Z2060,"Loss","Draw"))</f>
        <v>Win</v>
      </c>
      <c r="AB2060" s="5" t="s">
        <v>98</v>
      </c>
      <c r="AC2060" s="5" t="s">
        <v>99</v>
      </c>
      <c r="AD2060" s="5" t="s">
        <v>840</v>
      </c>
      <c r="AE2060" s="5" t="s">
        <v>2274</v>
      </c>
      <c r="AF2060" s="5" t="str">
        <f aca="false">IF(AD2060&lt;AE2060,AD2060,AE2060)</f>
        <v>Balloon, Bomb Tower, Executioner, Guards, Knight, Miner, Tornado, Zap</v>
      </c>
      <c r="AG2060" s="5" t="str">
        <f aca="false">IF(AD2060&lt;AE2060,AE2060,AD2060)</f>
        <v>Berserker, Electro Spirit, Fire Spirit, Goblin Barrel, Magic Archer, Royal Delivery, Tesla, Wall Breakers</v>
      </c>
      <c r="AH2060" s="5" t="str">
        <f aca="false">IF(AD2060=AF2060,AA2060,IF(AA2060="Win","Loss",IF(AA2060="Loss","Win","Draw")))</f>
        <v>Loss</v>
      </c>
      <c r="AI2060" s="5" t="s">
        <v>102</v>
      </c>
    </row>
    <row r="2061" customFormat="false" ht="16.5" hidden="false" customHeight="true" outlineLevel="0" collapsed="false">
      <c r="A2061" s="7" t="s">
        <v>4720</v>
      </c>
      <c r="B2061" s="7" t="n">
        <v>1</v>
      </c>
      <c r="C2061" s="7" t="s">
        <v>1132</v>
      </c>
      <c r="D2061" s="7" t="s">
        <v>1133</v>
      </c>
      <c r="E2061" s="8" t="s">
        <v>390</v>
      </c>
      <c r="F2061" s="7" t="s">
        <v>391</v>
      </c>
      <c r="G2061" s="7" t="s">
        <v>4721</v>
      </c>
      <c r="H2061" s="7" t="s">
        <v>251</v>
      </c>
      <c r="I2061" s="7" t="s">
        <v>107</v>
      </c>
      <c r="J2061" s="7" t="s">
        <v>108</v>
      </c>
      <c r="K2061" s="7" t="s">
        <v>84</v>
      </c>
      <c r="L2061" s="7" t="s">
        <v>97</v>
      </c>
      <c r="M2061" s="7" t="s">
        <v>111</v>
      </c>
      <c r="N2061" s="7" t="s">
        <v>109</v>
      </c>
      <c r="O2061" s="7" t="s">
        <v>113</v>
      </c>
      <c r="P2061" s="7" t="s">
        <v>88</v>
      </c>
      <c r="Q2061" s="7" t="s">
        <v>116</v>
      </c>
      <c r="R2061" s="7" t="s">
        <v>209</v>
      </c>
      <c r="S2061" s="7" t="s">
        <v>225</v>
      </c>
      <c r="T2061" s="7" t="s">
        <v>226</v>
      </c>
      <c r="U2061" s="7" t="s">
        <v>109</v>
      </c>
      <c r="V2061" s="7" t="s">
        <v>94</v>
      </c>
      <c r="W2061" s="7" t="s">
        <v>97</v>
      </c>
      <c r="X2061" s="7" t="s">
        <v>167</v>
      </c>
      <c r="Y2061" s="7" t="n">
        <v>1</v>
      </c>
      <c r="Z2061" s="7" t="n">
        <v>0</v>
      </c>
      <c r="AA2061" s="7" t="str">
        <f aca="false">IF(Y2061&gt;Z2061,"Win",IF(Y2061&lt;Z2061,"Loss","Draw"))</f>
        <v>Win</v>
      </c>
      <c r="AB2061" s="7" t="s">
        <v>99</v>
      </c>
      <c r="AC2061" s="7" t="s">
        <v>99</v>
      </c>
      <c r="AD2061" s="7" t="s">
        <v>714</v>
      </c>
      <c r="AE2061" s="7" t="s">
        <v>4722</v>
      </c>
      <c r="AF2061" s="7" t="str">
        <f aca="false">IF(AD2061&lt;AE2061,AD2061,AE2061)</f>
        <v>Archer Queen, Bomb Tower, Fire Spirit, Giant Snowball, Goblin Drill, Poison, Ronin, Skeletons</v>
      </c>
      <c r="AG2061" s="7" t="str">
        <f aca="false">IF(AD2061&lt;AE2061,AE2061,AD2061)</f>
        <v>Bats, Fireball, Miner, Mortar, Musketeer, Ronin, Skeletons, The Log</v>
      </c>
      <c r="AH2061" s="7" t="str">
        <f aca="false">IF(AD2061=AF2061,AA2061,IF(AA2061="Win","Loss",IF(AA2061="Loss","Win","Draw")))</f>
        <v>Win</v>
      </c>
      <c r="AI2061" s="7" t="s">
        <v>102</v>
      </c>
    </row>
    <row r="2062" customFormat="false" ht="16.5" hidden="false" customHeight="true" outlineLevel="0" collapsed="false">
      <c r="A2062" s="7" t="s">
        <v>4720</v>
      </c>
      <c r="B2062" s="7" t="n">
        <v>2</v>
      </c>
      <c r="C2062" s="7" t="s">
        <v>1132</v>
      </c>
      <c r="D2062" s="7" t="s">
        <v>1133</v>
      </c>
      <c r="E2062" s="8" t="s">
        <v>390</v>
      </c>
      <c r="F2062" s="7" t="s">
        <v>391</v>
      </c>
      <c r="G2062" s="7" t="s">
        <v>4723</v>
      </c>
      <c r="H2062" s="7" t="s">
        <v>81</v>
      </c>
      <c r="I2062" s="7" t="s">
        <v>114</v>
      </c>
      <c r="J2062" s="7" t="s">
        <v>115</v>
      </c>
      <c r="K2062" s="7" t="s">
        <v>116</v>
      </c>
      <c r="L2062" s="7" t="s">
        <v>117</v>
      </c>
      <c r="M2062" s="7" t="s">
        <v>118</v>
      </c>
      <c r="N2062" s="7" t="s">
        <v>119</v>
      </c>
      <c r="O2062" s="7" t="s">
        <v>94</v>
      </c>
      <c r="P2062" s="7" t="s">
        <v>93</v>
      </c>
      <c r="Q2062" s="7" t="s">
        <v>169</v>
      </c>
      <c r="R2062" s="7" t="s">
        <v>199</v>
      </c>
      <c r="S2062" s="7" t="s">
        <v>200</v>
      </c>
      <c r="T2062" s="7" t="s">
        <v>136</v>
      </c>
      <c r="U2062" s="7" t="s">
        <v>154</v>
      </c>
      <c r="V2062" s="7" t="s">
        <v>191</v>
      </c>
      <c r="W2062" s="7" t="s">
        <v>336</v>
      </c>
      <c r="X2062" s="7" t="s">
        <v>130</v>
      </c>
      <c r="Y2062" s="7" t="n">
        <v>1</v>
      </c>
      <c r="Z2062" s="7" t="n">
        <v>0</v>
      </c>
      <c r="AA2062" s="7" t="str">
        <f aca="false">IF(Y2062&gt;Z2062,"Win",IF(Y2062&lt;Z2062,"Loss","Draw"))</f>
        <v>Win</v>
      </c>
      <c r="AB2062" s="7" t="s">
        <v>99</v>
      </c>
      <c r="AC2062" s="7" t="s">
        <v>99</v>
      </c>
      <c r="AD2062" s="7" t="s">
        <v>307</v>
      </c>
      <c r="AE2062" s="7" t="s">
        <v>795</v>
      </c>
      <c r="AF2062" s="7" t="str">
        <f aca="false">IF(AD2062&lt;AE2062,AD2062,AE2062)</f>
        <v>Baby Dragon, Bomber, Goblin Cage, Golden Knight, Golem, Ice Wizard, Lightning, Tornado</v>
      </c>
      <c r="AG2062" s="7" t="str">
        <f aca="false">IF(AD2062&lt;AE2062,AE2062,AD2062)</f>
        <v>Cannon Cart, Electro Spirit, Fireball, Goblins, Minions, Mortar, Rascals, Skeleton Barrel</v>
      </c>
      <c r="AH2062" s="7" t="str">
        <f aca="false">IF(AD2062=AF2062,AA2062,IF(AA2062="Win","Loss",IF(AA2062="Loss","Win","Draw")))</f>
        <v>Loss</v>
      </c>
      <c r="AI2062" s="7" t="s">
        <v>102</v>
      </c>
    </row>
    <row r="2063" customFormat="false" ht="16.5" hidden="false" customHeight="true" outlineLevel="0" collapsed="false">
      <c r="A2063" s="7" t="s">
        <v>4720</v>
      </c>
      <c r="B2063" s="7" t="n">
        <v>3</v>
      </c>
      <c r="C2063" s="7" t="s">
        <v>1132</v>
      </c>
      <c r="D2063" s="7" t="s">
        <v>1133</v>
      </c>
      <c r="E2063" s="8" t="s">
        <v>390</v>
      </c>
      <c r="F2063" s="7" t="s">
        <v>391</v>
      </c>
      <c r="G2063" s="7" t="s">
        <v>4724</v>
      </c>
      <c r="H2063" s="7" t="s">
        <v>251</v>
      </c>
      <c r="I2063" s="7" t="s">
        <v>158</v>
      </c>
      <c r="J2063" s="7" t="s">
        <v>91</v>
      </c>
      <c r="K2063" s="7" t="s">
        <v>168</v>
      </c>
      <c r="L2063" s="7" t="s">
        <v>87</v>
      </c>
      <c r="M2063" s="7" t="s">
        <v>143</v>
      </c>
      <c r="N2063" s="7" t="s">
        <v>89</v>
      </c>
      <c r="O2063" s="7" t="s">
        <v>183</v>
      </c>
      <c r="P2063" s="7" t="s">
        <v>120</v>
      </c>
      <c r="Q2063" s="7" t="s">
        <v>82</v>
      </c>
      <c r="R2063" s="7" t="s">
        <v>83</v>
      </c>
      <c r="S2063" s="7" t="s">
        <v>144</v>
      </c>
      <c r="T2063" s="7" t="s">
        <v>85</v>
      </c>
      <c r="U2063" s="7" t="s">
        <v>88</v>
      </c>
      <c r="V2063" s="7" t="s">
        <v>143</v>
      </c>
      <c r="W2063" s="7" t="s">
        <v>87</v>
      </c>
      <c r="X2063" s="7" t="s">
        <v>91</v>
      </c>
      <c r="Y2063" s="7" t="n">
        <v>1</v>
      </c>
      <c r="Z2063" s="7" t="n">
        <v>0</v>
      </c>
      <c r="AA2063" s="7" t="str">
        <f aca="false">IF(Y2063&gt;Z2063,"Win",IF(Y2063&lt;Z2063,"Loss","Draw"))</f>
        <v>Win</v>
      </c>
      <c r="AB2063" s="7" t="s">
        <v>99</v>
      </c>
      <c r="AC2063" s="7" t="s">
        <v>99</v>
      </c>
      <c r="AD2063" s="7" t="s">
        <v>4725</v>
      </c>
      <c r="AE2063" s="7" t="s">
        <v>500</v>
      </c>
      <c r="AF2063" s="7" t="str">
        <f aca="false">IF(AD2063&lt;AE2063,AD2063,AE2063)</f>
        <v>Archers, Barbarian Barrel, Berserker, Dark Prince, Graveyard, Ice Spirit, Poison, Tesla</v>
      </c>
      <c r="AG2063" s="7" t="str">
        <f aca="false">IF(AD2063&lt;AE2063,AE2063,AD2063)</f>
        <v>Barbarian Barrel, Berserker, Earthquake, Goblin Hut, Ice Spirit, Royal Delivery, Royal Hogs, Witch</v>
      </c>
      <c r="AH2063" s="7" t="str">
        <f aca="false">IF(AD2063=AF2063,AA2063,IF(AA2063="Win","Loss",IF(AA2063="Loss","Win","Draw")))</f>
        <v>Loss</v>
      </c>
      <c r="AI2063" s="7" t="s">
        <v>102</v>
      </c>
    </row>
    <row r="2064" customFormat="false" ht="16.5" hidden="false" customHeight="true" outlineLevel="0" collapsed="false">
      <c r="A2064" s="7" t="s">
        <v>4726</v>
      </c>
      <c r="B2064" s="7" t="n">
        <v>1</v>
      </c>
      <c r="C2064" s="7" t="s">
        <v>1132</v>
      </c>
      <c r="D2064" s="7" t="s">
        <v>1133</v>
      </c>
      <c r="E2064" s="8" t="s">
        <v>390</v>
      </c>
      <c r="F2064" s="7" t="s">
        <v>391</v>
      </c>
      <c r="G2064" s="7" t="s">
        <v>4727</v>
      </c>
      <c r="H2064" s="7" t="s">
        <v>251</v>
      </c>
      <c r="I2064" s="7" t="s">
        <v>92</v>
      </c>
      <c r="J2064" s="7" t="s">
        <v>91</v>
      </c>
      <c r="K2064" s="7" t="s">
        <v>90</v>
      </c>
      <c r="L2064" s="7" t="s">
        <v>93</v>
      </c>
      <c r="M2064" s="7" t="s">
        <v>97</v>
      </c>
      <c r="N2064" s="7" t="s">
        <v>96</v>
      </c>
      <c r="O2064" s="7" t="s">
        <v>95</v>
      </c>
      <c r="P2064" s="7" t="s">
        <v>94</v>
      </c>
      <c r="Q2064" s="7" t="s">
        <v>168</v>
      </c>
      <c r="R2064" s="7" t="s">
        <v>141</v>
      </c>
      <c r="S2064" s="7" t="s">
        <v>144</v>
      </c>
      <c r="T2064" s="7" t="s">
        <v>109</v>
      </c>
      <c r="U2064" s="7" t="s">
        <v>97</v>
      </c>
      <c r="V2064" s="7" t="s">
        <v>93</v>
      </c>
      <c r="W2064" s="7" t="s">
        <v>154</v>
      </c>
      <c r="X2064" s="7" t="s">
        <v>91</v>
      </c>
      <c r="Y2064" s="7" t="n">
        <v>0</v>
      </c>
      <c r="Z2064" s="7" t="n">
        <v>1</v>
      </c>
      <c r="AA2064" s="7" t="str">
        <f aca="false">IF(Y2064&gt;Z2064,"Win",IF(Y2064&lt;Z2064,"Loss","Draw"))</f>
        <v>Loss</v>
      </c>
      <c r="AB2064" s="7" t="s">
        <v>99</v>
      </c>
      <c r="AC2064" s="7" t="s">
        <v>99</v>
      </c>
      <c r="AD2064" s="7" t="s">
        <v>101</v>
      </c>
      <c r="AE2064" s="7" t="s">
        <v>223</v>
      </c>
      <c r="AF2064" s="7" t="str">
        <f aca="false">IF(AD2064&lt;AE2064,AD2064,AE2064)</f>
        <v>Barbarian Barrel, Electro Spirit, Fireball, Fisherman, Hunter, Royal Ghost, Royal Giant, Skeletons</v>
      </c>
      <c r="AG2064" s="7" t="str">
        <f aca="false">IF(AD2064&lt;AE2064,AE2064,AD2064)</f>
        <v>Barbarian Barrel, Electro Spirit, Lightning, Magic Archer, Ronin, Royal Hogs, Skeletons, Tesla</v>
      </c>
      <c r="AH2064" s="7" t="str">
        <f aca="false">IF(AD2064=AF2064,AA2064,IF(AA2064="Win","Loss",IF(AA2064="Loss","Win","Draw")))</f>
        <v>Loss</v>
      </c>
      <c r="AI2064" s="7" t="s">
        <v>102</v>
      </c>
    </row>
    <row r="2065" customFormat="false" ht="16.5" hidden="false" customHeight="true" outlineLevel="0" collapsed="false">
      <c r="A2065" s="7" t="s">
        <v>4726</v>
      </c>
      <c r="B2065" s="7" t="n">
        <v>2</v>
      </c>
      <c r="C2065" s="7" t="s">
        <v>1132</v>
      </c>
      <c r="D2065" s="7" t="s">
        <v>1133</v>
      </c>
      <c r="E2065" s="8" t="s">
        <v>390</v>
      </c>
      <c r="F2065" s="7" t="s">
        <v>391</v>
      </c>
      <c r="G2065" s="7" t="s">
        <v>4728</v>
      </c>
      <c r="H2065" s="7" t="s">
        <v>81</v>
      </c>
      <c r="I2065" s="7" t="s">
        <v>169</v>
      </c>
      <c r="J2065" s="7" t="s">
        <v>199</v>
      </c>
      <c r="K2065" s="7" t="s">
        <v>200</v>
      </c>
      <c r="L2065" s="7" t="s">
        <v>136</v>
      </c>
      <c r="M2065" s="7" t="s">
        <v>130</v>
      </c>
      <c r="N2065" s="7" t="s">
        <v>191</v>
      </c>
      <c r="O2065" s="7" t="s">
        <v>154</v>
      </c>
      <c r="P2065" s="7" t="s">
        <v>336</v>
      </c>
      <c r="Q2065" s="7" t="s">
        <v>239</v>
      </c>
      <c r="R2065" s="7" t="s">
        <v>181</v>
      </c>
      <c r="S2065" s="7" t="s">
        <v>92</v>
      </c>
      <c r="T2065" s="7" t="s">
        <v>245</v>
      </c>
      <c r="U2065" s="7" t="s">
        <v>227</v>
      </c>
      <c r="V2065" s="7" t="s">
        <v>174</v>
      </c>
      <c r="W2065" s="7" t="s">
        <v>94</v>
      </c>
      <c r="X2065" s="7" t="s">
        <v>155</v>
      </c>
      <c r="Y2065" s="7" t="n">
        <v>0</v>
      </c>
      <c r="Z2065" s="7" t="n">
        <v>1</v>
      </c>
      <c r="AA2065" s="7" t="str">
        <f aca="false">IF(Y2065&gt;Z2065,"Win",IF(Y2065&lt;Z2065,"Loss","Draw"))</f>
        <v>Loss</v>
      </c>
      <c r="AB2065" s="7" t="s">
        <v>99</v>
      </c>
      <c r="AC2065" s="7" t="s">
        <v>99</v>
      </c>
      <c r="AD2065" s="7" t="s">
        <v>795</v>
      </c>
      <c r="AE2065" s="7" t="s">
        <v>4729</v>
      </c>
      <c r="AF2065" s="7" t="str">
        <f aca="false">IF(AD2065&lt;AE2065,AD2065,AE2065)</f>
        <v>Baby Dragon, Bomber, Goblin Cage, Golden Knight, Golem, Ice Wizard, Lightning, Tornado</v>
      </c>
      <c r="AG2065" s="7" t="str">
        <f aca="false">IF(AD2065&lt;AE2065,AE2065,AD2065)</f>
        <v>Battle Ram, Fireball, Heal Spirit, Monk, Mother Witch, Rage, Royal Ghost, Three Musketeers</v>
      </c>
      <c r="AH2065" s="7" t="str">
        <f aca="false">IF(AD2065=AF2065,AA2065,IF(AA2065="Win","Loss",IF(AA2065="Loss","Win","Draw")))</f>
        <v>Loss</v>
      </c>
      <c r="AI2065" s="7" t="s">
        <v>102</v>
      </c>
    </row>
    <row r="2066" customFormat="false" ht="16.5" hidden="false" customHeight="true" outlineLevel="0" collapsed="false">
      <c r="A2066" s="7" t="s">
        <v>4726</v>
      </c>
      <c r="B2066" s="7" t="n">
        <v>3</v>
      </c>
      <c r="C2066" s="7" t="s">
        <v>1132</v>
      </c>
      <c r="D2066" s="7" t="s">
        <v>1133</v>
      </c>
      <c r="E2066" s="8" t="s">
        <v>390</v>
      </c>
      <c r="F2066" s="7" t="s">
        <v>391</v>
      </c>
      <c r="G2066" s="7" t="s">
        <v>4730</v>
      </c>
      <c r="H2066" s="7" t="s">
        <v>81</v>
      </c>
      <c r="I2066" s="7" t="s">
        <v>82</v>
      </c>
      <c r="J2066" s="7" t="s">
        <v>83</v>
      </c>
      <c r="K2066" s="7" t="s">
        <v>84</v>
      </c>
      <c r="L2066" s="7" t="s">
        <v>143</v>
      </c>
      <c r="M2066" s="7" t="s">
        <v>86</v>
      </c>
      <c r="N2066" s="7" t="s">
        <v>89</v>
      </c>
      <c r="O2066" s="7" t="s">
        <v>107</v>
      </c>
      <c r="P2066" s="7" t="s">
        <v>88</v>
      </c>
      <c r="Q2066" s="7" t="s">
        <v>140</v>
      </c>
      <c r="R2066" s="7" t="s">
        <v>83</v>
      </c>
      <c r="S2066" s="7" t="s">
        <v>142</v>
      </c>
      <c r="T2066" s="7" t="s">
        <v>176</v>
      </c>
      <c r="U2066" s="7" t="s">
        <v>111</v>
      </c>
      <c r="V2066" s="7" t="s">
        <v>113</v>
      </c>
      <c r="W2066" s="7" t="s">
        <v>143</v>
      </c>
      <c r="X2066" s="7" t="s">
        <v>120</v>
      </c>
      <c r="Y2066" s="7" t="n">
        <v>0</v>
      </c>
      <c r="Z2066" s="7" t="n">
        <v>1</v>
      </c>
      <c r="AA2066" s="7" t="str">
        <f aca="false">IF(Y2066&gt;Z2066,"Win",IF(Y2066&lt;Z2066,"Loss","Draw"))</f>
        <v>Loss</v>
      </c>
      <c r="AB2066" s="7" t="s">
        <v>99</v>
      </c>
      <c r="AC2066" s="7" t="s">
        <v>99</v>
      </c>
      <c r="AD2066" s="7" t="s">
        <v>4731</v>
      </c>
      <c r="AE2066" s="7" t="s">
        <v>4732</v>
      </c>
      <c r="AF2066" s="7" t="str">
        <f aca="false">IF(AD2066&lt;AE2066,AD2066,AE2066)</f>
        <v>Archers, Dark Prince, Giant Snowball, Goblin Demolisher, Goblin Drill, Goblin Hut, Ice Spirit, Poison</v>
      </c>
      <c r="AG2066" s="7" t="str">
        <f aca="false">IF(AD2066&lt;AE2066,AE2066,AD2066)</f>
        <v>Bomb Tower, Dark Prince, Dart Goblin, Fire Spirit, Goblin Barrel, Ice Spirit, Royal Delivery, Wall Breakers</v>
      </c>
      <c r="AH2066" s="7" t="str">
        <f aca="false">IF(AD2066=AF2066,AA2066,IF(AA2066="Win","Loss",IF(AA2066="Loss","Win","Draw")))</f>
        <v>Loss</v>
      </c>
      <c r="AI2066" s="7" t="s">
        <v>102</v>
      </c>
    </row>
    <row r="2067" customFormat="false" ht="16.5" hidden="false" customHeight="true" outlineLevel="0" collapsed="false">
      <c r="A2067" s="7" t="s">
        <v>4733</v>
      </c>
      <c r="B2067" s="7" t="n">
        <v>1</v>
      </c>
      <c r="C2067" s="7" t="s">
        <v>1132</v>
      </c>
      <c r="D2067" s="7" t="s">
        <v>1133</v>
      </c>
      <c r="E2067" s="8" t="s">
        <v>390</v>
      </c>
      <c r="F2067" s="7" t="s">
        <v>391</v>
      </c>
      <c r="G2067" s="7" t="s">
        <v>4734</v>
      </c>
      <c r="H2067" s="7" t="s">
        <v>251</v>
      </c>
      <c r="I2067" s="7" t="s">
        <v>132</v>
      </c>
      <c r="J2067" s="7" t="s">
        <v>91</v>
      </c>
      <c r="K2067" s="7" t="s">
        <v>200</v>
      </c>
      <c r="L2067" s="7" t="s">
        <v>90</v>
      </c>
      <c r="M2067" s="7" t="s">
        <v>93</v>
      </c>
      <c r="N2067" s="7" t="s">
        <v>365</v>
      </c>
      <c r="O2067" s="7" t="s">
        <v>94</v>
      </c>
      <c r="P2067" s="7" t="s">
        <v>174</v>
      </c>
      <c r="Q2067" s="7" t="s">
        <v>107</v>
      </c>
      <c r="R2067" s="7" t="s">
        <v>128</v>
      </c>
      <c r="S2067" s="7" t="s">
        <v>84</v>
      </c>
      <c r="T2067" s="7" t="s">
        <v>97</v>
      </c>
      <c r="U2067" s="7" t="s">
        <v>88</v>
      </c>
      <c r="V2067" s="7" t="s">
        <v>86</v>
      </c>
      <c r="W2067" s="7" t="s">
        <v>111</v>
      </c>
      <c r="X2067" s="7" t="s">
        <v>144</v>
      </c>
      <c r="Y2067" s="7" t="n">
        <v>1</v>
      </c>
      <c r="Z2067" s="7" t="n">
        <v>0</v>
      </c>
      <c r="AA2067" s="7" t="str">
        <f aca="false">IF(Y2067&gt;Z2067,"Win",IF(Y2067&lt;Z2067,"Loss","Draw"))</f>
        <v>Win</v>
      </c>
      <c r="AB2067" s="7" t="s">
        <v>99</v>
      </c>
      <c r="AC2067" s="7" t="s">
        <v>99</v>
      </c>
      <c r="AD2067" s="7" t="s">
        <v>488</v>
      </c>
      <c r="AE2067" s="7" t="s">
        <v>277</v>
      </c>
      <c r="AF2067" s="7" t="str">
        <f aca="false">IF(AD2067&lt;AE2067,AD2067,AE2067)</f>
        <v>Barbarian Barrel, Electro Spirit, Fireball, Goblin Cage, Heal Spirit, Lumberjack, Phoenix, Royal Giant</v>
      </c>
      <c r="AG2067" s="7" t="str">
        <f aca="false">IF(AD2067&lt;AE2067,AE2067,AD2067)</f>
        <v>Fire Spirit, Giant Snowball, Goblin Demolisher, Goblin Drill, Knight, Poison, Skeletons, Tesla</v>
      </c>
      <c r="AH2067" s="7" t="str">
        <f aca="false">IF(AD2067=AF2067,AA2067,IF(AA2067="Win","Loss",IF(AA2067="Loss","Win","Draw")))</f>
        <v>Win</v>
      </c>
      <c r="AI2067" s="7" t="s">
        <v>102</v>
      </c>
    </row>
    <row r="2068" customFormat="false" ht="16.5" hidden="false" customHeight="true" outlineLevel="0" collapsed="false">
      <c r="A2068" s="7" t="s">
        <v>4733</v>
      </c>
      <c r="B2068" s="7" t="n">
        <v>2</v>
      </c>
      <c r="C2068" s="7" t="s">
        <v>1132</v>
      </c>
      <c r="D2068" s="7" t="s">
        <v>1133</v>
      </c>
      <c r="E2068" s="8" t="s">
        <v>390</v>
      </c>
      <c r="F2068" s="7" t="s">
        <v>391</v>
      </c>
      <c r="G2068" s="7" t="s">
        <v>4735</v>
      </c>
      <c r="H2068" s="7" t="s">
        <v>251</v>
      </c>
      <c r="I2068" s="7" t="s">
        <v>144</v>
      </c>
      <c r="J2068" s="7" t="s">
        <v>141</v>
      </c>
      <c r="K2068" s="7" t="s">
        <v>210</v>
      </c>
      <c r="L2068" s="7" t="s">
        <v>182</v>
      </c>
      <c r="M2068" s="7" t="s">
        <v>143</v>
      </c>
      <c r="N2068" s="7" t="s">
        <v>97</v>
      </c>
      <c r="O2068" s="7" t="s">
        <v>154</v>
      </c>
      <c r="P2068" s="7" t="s">
        <v>167</v>
      </c>
      <c r="Q2068" s="7" t="s">
        <v>140</v>
      </c>
      <c r="R2068" s="7" t="s">
        <v>141</v>
      </c>
      <c r="S2068" s="7" t="s">
        <v>153</v>
      </c>
      <c r="T2068" s="7" t="s">
        <v>226</v>
      </c>
      <c r="U2068" s="7" t="s">
        <v>87</v>
      </c>
      <c r="V2068" s="7" t="s">
        <v>336</v>
      </c>
      <c r="W2068" s="7" t="s">
        <v>91</v>
      </c>
      <c r="X2068" s="7" t="s">
        <v>113</v>
      </c>
      <c r="Y2068" s="7" t="n">
        <v>0</v>
      </c>
      <c r="Z2068" s="7" t="n">
        <v>1</v>
      </c>
      <c r="AA2068" s="7" t="str">
        <f aca="false">IF(Y2068&gt;Z2068,"Win",IF(Y2068&lt;Z2068,"Loss","Draw"))</f>
        <v>Loss</v>
      </c>
      <c r="AB2068" s="7" t="s">
        <v>99</v>
      </c>
      <c r="AC2068" s="7" t="s">
        <v>99</v>
      </c>
      <c r="AD2068" s="7" t="s">
        <v>4736</v>
      </c>
      <c r="AE2068" s="7" t="s">
        <v>338</v>
      </c>
      <c r="AF2068" s="7" t="str">
        <f aca="false">IF(AD2068&lt;AE2068,AD2068,AE2068)</f>
        <v>Barbarian Barrel, Berserker, Bomb Tower, Goblinstein, Magic Archer, Miner, Tornado, Wall Breakers</v>
      </c>
      <c r="AG2068" s="7" t="str">
        <f aca="false">IF(AD2068&lt;AE2068,AE2068,AD2068)</f>
        <v>Hog Rider, Ice Spirit, Lightning, Magic Archer, Mega Knight, Skeletons, Tesla, The Log</v>
      </c>
      <c r="AH2068" s="7" t="str">
        <f aca="false">IF(AD2068=AF2068,AA2068,IF(AA2068="Win","Loss",IF(AA2068="Loss","Win","Draw")))</f>
        <v>Win</v>
      </c>
      <c r="AI2068" s="7" t="s">
        <v>102</v>
      </c>
    </row>
    <row r="2069" customFormat="false" ht="16.5" hidden="false" customHeight="true" outlineLevel="0" collapsed="false">
      <c r="A2069" s="7" t="s">
        <v>4733</v>
      </c>
      <c r="B2069" s="7" t="n">
        <v>3</v>
      </c>
      <c r="C2069" s="7" t="s">
        <v>1132</v>
      </c>
      <c r="D2069" s="7" t="s">
        <v>1133</v>
      </c>
      <c r="E2069" s="8" t="s">
        <v>390</v>
      </c>
      <c r="F2069" s="7" t="s">
        <v>391</v>
      </c>
      <c r="G2069" s="7" t="s">
        <v>4737</v>
      </c>
      <c r="H2069" s="7" t="s">
        <v>251</v>
      </c>
      <c r="I2069" s="7" t="s">
        <v>375</v>
      </c>
      <c r="J2069" s="7" t="s">
        <v>145</v>
      </c>
      <c r="K2069" s="7" t="s">
        <v>84</v>
      </c>
      <c r="L2069" s="7" t="s">
        <v>327</v>
      </c>
      <c r="M2069" s="7" t="s">
        <v>226</v>
      </c>
      <c r="N2069" s="7" t="s">
        <v>202</v>
      </c>
      <c r="O2069" s="7" t="s">
        <v>149</v>
      </c>
      <c r="P2069" s="7" t="s">
        <v>336</v>
      </c>
      <c r="Q2069" s="7" t="s">
        <v>132</v>
      </c>
      <c r="R2069" s="7" t="s">
        <v>131</v>
      </c>
      <c r="S2069" s="7" t="s">
        <v>200</v>
      </c>
      <c r="T2069" s="7" t="s">
        <v>90</v>
      </c>
      <c r="U2069" s="7" t="s">
        <v>365</v>
      </c>
      <c r="V2069" s="7" t="s">
        <v>94</v>
      </c>
      <c r="W2069" s="7" t="s">
        <v>93</v>
      </c>
      <c r="X2069" s="7" t="s">
        <v>167</v>
      </c>
      <c r="Y2069" s="7" t="n">
        <v>1</v>
      </c>
      <c r="Z2069" s="7" t="n">
        <v>0</v>
      </c>
      <c r="AA2069" s="7" t="str">
        <f aca="false">IF(Y2069&gt;Z2069,"Win",IF(Y2069&lt;Z2069,"Loss","Draw"))</f>
        <v>Win</v>
      </c>
      <c r="AB2069" s="7" t="s">
        <v>99</v>
      </c>
      <c r="AC2069" s="7" t="s">
        <v>99</v>
      </c>
      <c r="AD2069" s="7" t="s">
        <v>1812</v>
      </c>
      <c r="AE2069" s="7" t="s">
        <v>4738</v>
      </c>
      <c r="AF2069" s="7" t="str">
        <f aca="false">IF(AD2069&lt;AE2069,AD2069,AE2069)</f>
        <v>Balloon, Executioner, Giant Skeleton, Giant Snowball, Miner, Tombstone, Tornado, Zappies</v>
      </c>
      <c r="AG2069" s="7" t="str">
        <f aca="false">IF(AD2069&lt;AE2069,AE2069,AD2069)</f>
        <v>Electro Spirit, Fireball, Goblin Cage, Lumberjack, Mega Minion, Phoenix, Royal Giant, The Log</v>
      </c>
      <c r="AH2069" s="7" t="str">
        <f aca="false">IF(AD2069=AF2069,AA2069,IF(AA2069="Win","Loss",IF(AA2069="Loss","Win","Draw")))</f>
        <v>Win</v>
      </c>
      <c r="AI2069" s="7" t="s">
        <v>102</v>
      </c>
    </row>
    <row r="2070" customFormat="false" ht="16.5" hidden="false" customHeight="true" outlineLevel="0" collapsed="false">
      <c r="A2070" s="7" t="s">
        <v>4739</v>
      </c>
      <c r="B2070" s="7" t="n">
        <v>1</v>
      </c>
      <c r="C2070" s="7" t="s">
        <v>1132</v>
      </c>
      <c r="D2070" s="7" t="s">
        <v>1133</v>
      </c>
      <c r="E2070" s="8" t="s">
        <v>390</v>
      </c>
      <c r="F2070" s="7" t="s">
        <v>391</v>
      </c>
      <c r="G2070" s="7" t="s">
        <v>4740</v>
      </c>
      <c r="H2070" s="7" t="s">
        <v>251</v>
      </c>
      <c r="I2070" s="7" t="s">
        <v>210</v>
      </c>
      <c r="J2070" s="7" t="s">
        <v>199</v>
      </c>
      <c r="K2070" s="7" t="s">
        <v>239</v>
      </c>
      <c r="L2070" s="7" t="s">
        <v>240</v>
      </c>
      <c r="M2070" s="7" t="s">
        <v>202</v>
      </c>
      <c r="N2070" s="7" t="s">
        <v>227</v>
      </c>
      <c r="O2070" s="7" t="s">
        <v>109</v>
      </c>
      <c r="P2070" s="7" t="s">
        <v>112</v>
      </c>
      <c r="Q2070" s="7" t="s">
        <v>200</v>
      </c>
      <c r="R2070" s="7" t="s">
        <v>83</v>
      </c>
      <c r="S2070" s="7" t="s">
        <v>135</v>
      </c>
      <c r="T2070" s="7" t="s">
        <v>148</v>
      </c>
      <c r="U2070" s="7" t="s">
        <v>147</v>
      </c>
      <c r="V2070" s="7" t="s">
        <v>94</v>
      </c>
      <c r="W2070" s="7" t="s">
        <v>146</v>
      </c>
      <c r="X2070" s="7" t="s">
        <v>226</v>
      </c>
      <c r="Y2070" s="7" t="n">
        <v>0</v>
      </c>
      <c r="Z2070" s="7" t="n">
        <v>1</v>
      </c>
      <c r="AA2070" s="7" t="str">
        <f aca="false">IF(Y2070&gt;Z2070,"Win",IF(Y2070&lt;Z2070,"Loss","Draw"))</f>
        <v>Loss</v>
      </c>
      <c r="AB2070" s="7" t="s">
        <v>99</v>
      </c>
      <c r="AC2070" s="7" t="s">
        <v>99</v>
      </c>
      <c r="AD2070" s="7" t="s">
        <v>242</v>
      </c>
      <c r="AE2070" s="7" t="s">
        <v>1147</v>
      </c>
      <c r="AF2070" s="7" t="str">
        <f aca="false">IF(AD2070&lt;AE2070,AD2070,AE2070)</f>
        <v>Arrows, Bandit, Battle Ram, Golden Knight, Mega Knight, Mother Witch, Ronin, Zappies</v>
      </c>
      <c r="AG2070" s="7" t="str">
        <f aca="false">IF(AD2070&lt;AE2070,AE2070,AD2070)</f>
        <v>Dark Prince, Fireball, Goblin Cage, Lava Hound, Miner, Skeleton Dragons, Spirit Empress, Zap</v>
      </c>
      <c r="AH2070" s="7" t="str">
        <f aca="false">IF(AD2070=AF2070,AA2070,IF(AA2070="Win","Loss",IF(AA2070="Loss","Win","Draw")))</f>
        <v>Loss</v>
      </c>
      <c r="AI2070" s="7" t="s">
        <v>102</v>
      </c>
    </row>
    <row r="2071" customFormat="false" ht="16.5" hidden="false" customHeight="true" outlineLevel="0" collapsed="false">
      <c r="A2071" s="7" t="s">
        <v>4739</v>
      </c>
      <c r="B2071" s="7" t="n">
        <v>2</v>
      </c>
      <c r="C2071" s="7" t="s">
        <v>1132</v>
      </c>
      <c r="D2071" s="7" t="s">
        <v>1133</v>
      </c>
      <c r="E2071" s="8" t="s">
        <v>390</v>
      </c>
      <c r="F2071" s="7" t="s">
        <v>391</v>
      </c>
      <c r="G2071" s="7" t="s">
        <v>4741</v>
      </c>
      <c r="H2071" s="7" t="s">
        <v>81</v>
      </c>
      <c r="I2071" s="7" t="s">
        <v>319</v>
      </c>
      <c r="J2071" s="7" t="s">
        <v>145</v>
      </c>
      <c r="K2071" s="7" t="s">
        <v>195</v>
      </c>
      <c r="L2071" s="7" t="s">
        <v>117</v>
      </c>
      <c r="M2071" s="7" t="s">
        <v>130</v>
      </c>
      <c r="N2071" s="7" t="s">
        <v>148</v>
      </c>
      <c r="O2071" s="7" t="s">
        <v>94</v>
      </c>
      <c r="P2071" s="7" t="s">
        <v>84</v>
      </c>
      <c r="Q2071" s="7" t="s">
        <v>82</v>
      </c>
      <c r="R2071" s="7" t="s">
        <v>91</v>
      </c>
      <c r="S2071" s="7" t="s">
        <v>128</v>
      </c>
      <c r="T2071" s="7" t="s">
        <v>85</v>
      </c>
      <c r="U2071" s="7" t="s">
        <v>97</v>
      </c>
      <c r="V2071" s="7" t="s">
        <v>143</v>
      </c>
      <c r="W2071" s="7" t="s">
        <v>113</v>
      </c>
      <c r="X2071" s="7" t="s">
        <v>88</v>
      </c>
      <c r="Y2071" s="7" t="n">
        <v>1</v>
      </c>
      <c r="Z2071" s="7" t="n">
        <v>0</v>
      </c>
      <c r="AA2071" s="7" t="str">
        <f aca="false">IF(Y2071&gt;Z2071,"Win",IF(Y2071&lt;Z2071,"Loss","Draw"))</f>
        <v>Win</v>
      </c>
      <c r="AB2071" s="7" t="s">
        <v>99</v>
      </c>
      <c r="AC2071" s="7" t="s">
        <v>99</v>
      </c>
      <c r="AD2071" s="7" t="s">
        <v>718</v>
      </c>
      <c r="AE2071" s="7" t="s">
        <v>4742</v>
      </c>
      <c r="AF2071" s="7" t="str">
        <f aca="false">IF(AD2071&lt;AE2071,AD2071,AE2071)</f>
        <v>Archers, Barbarian Barrel, Bomb Tower, Graveyard, Ice Spirit, Knight, Poison, Skeletons</v>
      </c>
      <c r="AG2071" s="7" t="str">
        <f aca="false">IF(AD2071&lt;AE2071,AE2071,AD2071)</f>
        <v>Balloon, Bomber, Fireball, Giant Snowball, Inferno Dragon, Lava Hound, Minions, Skeleton Army</v>
      </c>
      <c r="AH2071" s="7" t="str">
        <f aca="false">IF(AD2071=AF2071,AA2071,IF(AA2071="Win","Loss",IF(AA2071="Loss","Win","Draw")))</f>
        <v>Loss</v>
      </c>
      <c r="AI2071" s="7" t="s">
        <v>102</v>
      </c>
    </row>
    <row r="2072" customFormat="false" ht="16.5" hidden="false" customHeight="true" outlineLevel="0" collapsed="false">
      <c r="A2072" s="7" t="s">
        <v>4739</v>
      </c>
      <c r="B2072" s="7" t="n">
        <v>3</v>
      </c>
      <c r="C2072" s="7" t="s">
        <v>1132</v>
      </c>
      <c r="D2072" s="7" t="s">
        <v>1133</v>
      </c>
      <c r="E2072" s="8" t="s">
        <v>390</v>
      </c>
      <c r="F2072" s="7" t="s">
        <v>391</v>
      </c>
      <c r="G2072" s="7" t="s">
        <v>4743</v>
      </c>
      <c r="H2072" s="7" t="s">
        <v>81</v>
      </c>
      <c r="I2072" s="7" t="s">
        <v>271</v>
      </c>
      <c r="J2072" s="7" t="s">
        <v>232</v>
      </c>
      <c r="K2072" s="7" t="s">
        <v>170</v>
      </c>
      <c r="L2072" s="7" t="s">
        <v>97</v>
      </c>
      <c r="M2072" s="7" t="s">
        <v>182</v>
      </c>
      <c r="N2072" s="7" t="s">
        <v>93</v>
      </c>
      <c r="O2072" s="7" t="s">
        <v>154</v>
      </c>
      <c r="P2072" s="7" t="s">
        <v>167</v>
      </c>
      <c r="Q2072" s="7" t="s">
        <v>107</v>
      </c>
      <c r="R2072" s="7" t="s">
        <v>141</v>
      </c>
      <c r="S2072" s="7" t="s">
        <v>84</v>
      </c>
      <c r="T2072" s="7" t="s">
        <v>87</v>
      </c>
      <c r="U2072" s="7" t="s">
        <v>111</v>
      </c>
      <c r="V2072" s="7" t="s">
        <v>334</v>
      </c>
      <c r="W2072" s="7" t="s">
        <v>120</v>
      </c>
      <c r="X2072" s="7" t="s">
        <v>170</v>
      </c>
      <c r="Y2072" s="7" t="n">
        <v>0</v>
      </c>
      <c r="Z2072" s="7" t="n">
        <v>1</v>
      </c>
      <c r="AA2072" s="7" t="str">
        <f aca="false">IF(Y2072&gt;Z2072,"Win",IF(Y2072&lt;Z2072,"Loss","Draw"))</f>
        <v>Loss</v>
      </c>
      <c r="AB2072" s="7" t="s">
        <v>99</v>
      </c>
      <c r="AC2072" s="7" t="s">
        <v>99</v>
      </c>
      <c r="AD2072" s="7" t="s">
        <v>4744</v>
      </c>
      <c r="AE2072" s="7" t="s">
        <v>4745</v>
      </c>
      <c r="AF2072" s="7" t="str">
        <f aca="false">IF(AD2072&lt;AE2072,AD2072,AE2072)</f>
        <v>Berserker, Cannon, Fire Spirit, Giant Snowball, Goblin Drill, Magic Archer, Rocket, Royal Delivery</v>
      </c>
      <c r="AG2072" s="7" t="str">
        <f aca="false">IF(AD2072&lt;AE2072,AE2072,AD2072)</f>
        <v>Cannon, Electro Spirit, Firecracker, Hog Rider, Lightning, Mighty Miner, Skeletons, The Log</v>
      </c>
      <c r="AH2072" s="7" t="str">
        <f aca="false">IF(AD2072=AF2072,AA2072,IF(AA2072="Win","Loss",IF(AA2072="Loss","Win","Draw")))</f>
        <v>Win</v>
      </c>
      <c r="AI2072" s="7" t="s">
        <v>102</v>
      </c>
    </row>
    <row r="2073" customFormat="false" ht="16.5" hidden="false" customHeight="true" outlineLevel="0" collapsed="false">
      <c r="A2073" s="7" t="s">
        <v>4746</v>
      </c>
      <c r="B2073" s="7" t="n">
        <v>1</v>
      </c>
      <c r="C2073" s="7" t="s">
        <v>1132</v>
      </c>
      <c r="D2073" s="7" t="s">
        <v>1133</v>
      </c>
      <c r="E2073" s="8" t="s">
        <v>390</v>
      </c>
      <c r="F2073" s="7" t="s">
        <v>391</v>
      </c>
      <c r="G2073" s="7" t="s">
        <v>4747</v>
      </c>
      <c r="H2073" s="7" t="s">
        <v>251</v>
      </c>
      <c r="I2073" s="7" t="s">
        <v>225</v>
      </c>
      <c r="J2073" s="7" t="s">
        <v>141</v>
      </c>
      <c r="K2073" s="7" t="s">
        <v>140</v>
      </c>
      <c r="L2073" s="7" t="s">
        <v>111</v>
      </c>
      <c r="M2073" s="7" t="s">
        <v>226</v>
      </c>
      <c r="N2073" s="7" t="s">
        <v>87</v>
      </c>
      <c r="O2073" s="7" t="s">
        <v>113</v>
      </c>
      <c r="P2073" s="7" t="s">
        <v>120</v>
      </c>
      <c r="Q2073" s="7" t="s">
        <v>114</v>
      </c>
      <c r="R2073" s="7" t="s">
        <v>115</v>
      </c>
      <c r="S2073" s="7" t="s">
        <v>116</v>
      </c>
      <c r="T2073" s="7" t="s">
        <v>94</v>
      </c>
      <c r="U2073" s="7" t="s">
        <v>117</v>
      </c>
      <c r="V2073" s="7" t="s">
        <v>118</v>
      </c>
      <c r="W2073" s="7" t="s">
        <v>93</v>
      </c>
      <c r="X2073" s="7" t="s">
        <v>109</v>
      </c>
      <c r="Y2073" s="7" t="n">
        <v>1</v>
      </c>
      <c r="Z2073" s="7" t="n">
        <v>0</v>
      </c>
      <c r="AA2073" s="7" t="str">
        <f aca="false">IF(Y2073&gt;Z2073,"Win",IF(Y2073&lt;Z2073,"Loss","Draw"))</f>
        <v>Win</v>
      </c>
      <c r="AB2073" s="7" t="s">
        <v>99</v>
      </c>
      <c r="AC2073" s="7" t="s">
        <v>99</v>
      </c>
      <c r="AD2073" s="7" t="s">
        <v>228</v>
      </c>
      <c r="AE2073" s="7" t="s">
        <v>1114</v>
      </c>
      <c r="AF2073" s="7" t="str">
        <f aca="false">IF(AD2073&lt;AE2073,AD2073,AE2073)</f>
        <v>Bats, Berserker, Bomb Tower, Fire Spirit, Magic Archer, Miner, Royal Delivery, Wall Breakers</v>
      </c>
      <c r="AG2073" s="7" t="str">
        <f aca="false">IF(AD2073&lt;AE2073,AE2073,AD2073)</f>
        <v>Electro Spirit, Fireball, Goblins, Minions, Mortar, Rascals, Ronin, Skeleton Barrel</v>
      </c>
      <c r="AH2073" s="7" t="str">
        <f aca="false">IF(AD2073=AF2073,AA2073,IF(AA2073="Win","Loss",IF(AA2073="Loss","Win","Draw")))</f>
        <v>Win</v>
      </c>
      <c r="AI2073" s="7" t="s">
        <v>102</v>
      </c>
    </row>
    <row r="2074" customFormat="false" ht="16.5" hidden="false" customHeight="true" outlineLevel="0" collapsed="false">
      <c r="A2074" s="7" t="s">
        <v>4746</v>
      </c>
      <c r="B2074" s="7" t="n">
        <v>2</v>
      </c>
      <c r="C2074" s="7" t="s">
        <v>1132</v>
      </c>
      <c r="D2074" s="7" t="s">
        <v>1133</v>
      </c>
      <c r="E2074" s="8" t="s">
        <v>390</v>
      </c>
      <c r="F2074" s="7" t="s">
        <v>391</v>
      </c>
      <c r="G2074" s="7" t="s">
        <v>4748</v>
      </c>
      <c r="H2074" s="7" t="s">
        <v>251</v>
      </c>
      <c r="I2074" s="7" t="s">
        <v>82</v>
      </c>
      <c r="J2074" s="7" t="s">
        <v>213</v>
      </c>
      <c r="K2074" s="7" t="s">
        <v>84</v>
      </c>
      <c r="L2074" s="7" t="s">
        <v>85</v>
      </c>
      <c r="M2074" s="7" t="s">
        <v>156</v>
      </c>
      <c r="N2074" s="7" t="s">
        <v>202</v>
      </c>
      <c r="O2074" s="7" t="s">
        <v>112</v>
      </c>
      <c r="P2074" s="7" t="s">
        <v>97</v>
      </c>
      <c r="Q2074" s="7" t="s">
        <v>168</v>
      </c>
      <c r="R2074" s="7" t="s">
        <v>181</v>
      </c>
      <c r="S2074" s="7" t="s">
        <v>82</v>
      </c>
      <c r="T2074" s="7" t="s">
        <v>154</v>
      </c>
      <c r="U2074" s="7" t="s">
        <v>146</v>
      </c>
      <c r="V2074" s="7" t="s">
        <v>91</v>
      </c>
      <c r="W2074" s="7" t="s">
        <v>143</v>
      </c>
      <c r="X2074" s="7" t="s">
        <v>89</v>
      </c>
      <c r="Y2074" s="7" t="n">
        <v>0</v>
      </c>
      <c r="Z2074" s="7" t="n">
        <v>1</v>
      </c>
      <c r="AA2074" s="7" t="str">
        <f aca="false">IF(Y2074&gt;Z2074,"Win",IF(Y2074&lt;Z2074,"Loss","Draw"))</f>
        <v>Loss</v>
      </c>
      <c r="AB2074" s="7" t="s">
        <v>99</v>
      </c>
      <c r="AC2074" s="7" t="s">
        <v>99</v>
      </c>
      <c r="AD2074" s="7" t="s">
        <v>1994</v>
      </c>
      <c r="AE2074" s="7" t="s">
        <v>4749</v>
      </c>
      <c r="AF2074" s="7" t="str">
        <f aca="false">IF(AD2074&lt;AE2074,AD2074,AE2074)</f>
        <v>Archers, Arrows, Bowler, Giant, Giant Snowball, Graveyard, Skeletons, Zappies</v>
      </c>
      <c r="AG2074" s="7" t="str">
        <f aca="false">IF(AD2074&lt;AE2074,AE2074,AD2074)</f>
        <v>Archers, Barbarian Barrel, Goblin Hut, Ice Spirit, Lightning, Monk, Royal Hogs, Skeleton Dragons</v>
      </c>
      <c r="AH2074" s="7" t="str">
        <f aca="false">IF(AD2074=AF2074,AA2074,IF(AA2074="Win","Loss",IF(AA2074="Loss","Win","Draw")))</f>
        <v>Loss</v>
      </c>
      <c r="AI2074" s="7" t="s">
        <v>102</v>
      </c>
    </row>
    <row r="2075" customFormat="false" ht="16.5" hidden="false" customHeight="true" outlineLevel="0" collapsed="false">
      <c r="A2075" s="7" t="s">
        <v>4746</v>
      </c>
      <c r="B2075" s="7" t="n">
        <v>3</v>
      </c>
      <c r="C2075" s="7" t="s">
        <v>1132</v>
      </c>
      <c r="D2075" s="7" t="s">
        <v>1133</v>
      </c>
      <c r="E2075" s="8" t="s">
        <v>390</v>
      </c>
      <c r="F2075" s="7" t="s">
        <v>391</v>
      </c>
      <c r="G2075" s="7" t="s">
        <v>4750</v>
      </c>
      <c r="H2075" s="7" t="s">
        <v>251</v>
      </c>
      <c r="I2075" s="7" t="s">
        <v>168</v>
      </c>
      <c r="J2075" s="7" t="s">
        <v>244</v>
      </c>
      <c r="K2075" s="7" t="s">
        <v>92</v>
      </c>
      <c r="L2075" s="7" t="s">
        <v>245</v>
      </c>
      <c r="M2075" s="7" t="s">
        <v>96</v>
      </c>
      <c r="N2075" s="7" t="s">
        <v>94</v>
      </c>
      <c r="O2075" s="7" t="s">
        <v>91</v>
      </c>
      <c r="P2075" s="7" t="s">
        <v>174</v>
      </c>
      <c r="Q2075" s="7" t="s">
        <v>225</v>
      </c>
      <c r="R2075" s="7" t="s">
        <v>141</v>
      </c>
      <c r="S2075" s="7" t="s">
        <v>140</v>
      </c>
      <c r="T2075" s="7" t="s">
        <v>111</v>
      </c>
      <c r="U2075" s="7" t="s">
        <v>226</v>
      </c>
      <c r="V2075" s="7" t="s">
        <v>87</v>
      </c>
      <c r="W2075" s="7" t="s">
        <v>113</v>
      </c>
      <c r="X2075" s="7" t="s">
        <v>120</v>
      </c>
      <c r="Y2075" s="7" t="n">
        <v>0</v>
      </c>
      <c r="Z2075" s="7" t="n">
        <v>1</v>
      </c>
      <c r="AA2075" s="7" t="str">
        <f aca="false">IF(Y2075&gt;Z2075,"Win",IF(Y2075&lt;Z2075,"Loss","Draw"))</f>
        <v>Loss</v>
      </c>
      <c r="AB2075" s="7" t="s">
        <v>99</v>
      </c>
      <c r="AC2075" s="7" t="s">
        <v>99</v>
      </c>
      <c r="AD2075" s="7" t="s">
        <v>3019</v>
      </c>
      <c r="AE2075" s="7" t="s">
        <v>228</v>
      </c>
      <c r="AF2075" s="7" t="str">
        <f aca="false">IF(AD2075&lt;AE2075,AD2075,AE2075)</f>
        <v>Barbarian Barrel, Fireball, Heal Spirit, Hunter, Ice Golem, Royal Ghost, Royal Hogs, Three Musketeers</v>
      </c>
      <c r="AG2075" s="7" t="str">
        <f aca="false">IF(AD2075&lt;AE2075,AE2075,AD2075)</f>
        <v>Bats, Berserker, Bomb Tower, Fire Spirit, Magic Archer, Miner, Royal Delivery, Wall Breakers</v>
      </c>
      <c r="AH2075" s="7" t="str">
        <f aca="false">IF(AD2075=AF2075,AA2075,IF(AA2075="Win","Loss",IF(AA2075="Loss","Win","Draw")))</f>
        <v>Loss</v>
      </c>
      <c r="AI2075" s="7" t="s">
        <v>102</v>
      </c>
    </row>
    <row r="2076" customFormat="false" ht="16.5" hidden="false" customHeight="true" outlineLevel="0" collapsed="false">
      <c r="A2076" s="7" t="s">
        <v>4751</v>
      </c>
      <c r="B2076" s="7" t="n">
        <v>1</v>
      </c>
      <c r="C2076" s="7" t="s">
        <v>1132</v>
      </c>
      <c r="D2076" s="7" t="s">
        <v>1133</v>
      </c>
      <c r="E2076" s="8" t="s">
        <v>390</v>
      </c>
      <c r="F2076" s="7" t="s">
        <v>391</v>
      </c>
      <c r="G2076" s="7" t="s">
        <v>4752</v>
      </c>
      <c r="H2076" s="7" t="s">
        <v>251</v>
      </c>
      <c r="I2076" s="7" t="s">
        <v>169</v>
      </c>
      <c r="J2076" s="7" t="s">
        <v>91</v>
      </c>
      <c r="K2076" s="7" t="s">
        <v>128</v>
      </c>
      <c r="L2076" s="7" t="s">
        <v>85</v>
      </c>
      <c r="M2076" s="7" t="s">
        <v>88</v>
      </c>
      <c r="N2076" s="7" t="s">
        <v>191</v>
      </c>
      <c r="O2076" s="7" t="s">
        <v>336</v>
      </c>
      <c r="P2076" s="7" t="s">
        <v>149</v>
      </c>
      <c r="Q2076" s="7" t="s">
        <v>140</v>
      </c>
      <c r="R2076" s="7" t="s">
        <v>141</v>
      </c>
      <c r="S2076" s="7" t="s">
        <v>142</v>
      </c>
      <c r="T2076" s="7" t="s">
        <v>287</v>
      </c>
      <c r="U2076" s="7" t="s">
        <v>111</v>
      </c>
      <c r="V2076" s="7" t="s">
        <v>143</v>
      </c>
      <c r="W2076" s="7" t="s">
        <v>120</v>
      </c>
      <c r="X2076" s="7" t="s">
        <v>144</v>
      </c>
      <c r="Y2076" s="7" t="n">
        <v>0</v>
      </c>
      <c r="Z2076" s="7" t="n">
        <v>1</v>
      </c>
      <c r="AA2076" s="7" t="str">
        <f aca="false">IF(Y2076&gt;Z2076,"Win",IF(Y2076&lt;Z2076,"Loss","Draw"))</f>
        <v>Loss</v>
      </c>
      <c r="AB2076" s="7" t="s">
        <v>99</v>
      </c>
      <c r="AC2076" s="7" t="s">
        <v>99</v>
      </c>
      <c r="AD2076" s="7" t="s">
        <v>2102</v>
      </c>
      <c r="AE2076" s="7" t="s">
        <v>924</v>
      </c>
      <c r="AF2076" s="7" t="str">
        <f aca="false">IF(AD2076&lt;AE2076,AD2076,AE2076)</f>
        <v>Baby Dragon, Barbarian Barrel, Graveyard, Ice Wizard, Knight, Poison, Tombstone, Tornado</v>
      </c>
      <c r="AG2076" s="7" t="str">
        <f aca="false">IF(AD2076&lt;AE2076,AE2076,AD2076)</f>
        <v>Fire Spirit, Goblin Barrel, Ice Spirit, Magic Archer, Royal Delivery, Tesla, Valkyrie, Wall Breakers</v>
      </c>
      <c r="AH2076" s="7" t="str">
        <f aca="false">IF(AD2076=AF2076,AA2076,IF(AA2076="Win","Loss",IF(AA2076="Loss","Win","Draw")))</f>
        <v>Loss</v>
      </c>
      <c r="AI2076" s="7" t="s">
        <v>102</v>
      </c>
    </row>
    <row r="2077" customFormat="false" ht="16.5" hidden="false" customHeight="true" outlineLevel="0" collapsed="false">
      <c r="A2077" s="7" t="s">
        <v>4751</v>
      </c>
      <c r="B2077" s="7" t="n">
        <v>2</v>
      </c>
      <c r="C2077" s="7" t="s">
        <v>1132</v>
      </c>
      <c r="D2077" s="7" t="s">
        <v>1133</v>
      </c>
      <c r="E2077" s="8" t="s">
        <v>390</v>
      </c>
      <c r="F2077" s="7" t="s">
        <v>391</v>
      </c>
      <c r="G2077" s="7" t="s">
        <v>4753</v>
      </c>
      <c r="H2077" s="7" t="s">
        <v>251</v>
      </c>
      <c r="I2077" s="7" t="s">
        <v>90</v>
      </c>
      <c r="J2077" s="7" t="s">
        <v>181</v>
      </c>
      <c r="K2077" s="7" t="s">
        <v>96</v>
      </c>
      <c r="L2077" s="7" t="s">
        <v>97</v>
      </c>
      <c r="M2077" s="7" t="s">
        <v>95</v>
      </c>
      <c r="N2077" s="7" t="s">
        <v>93</v>
      </c>
      <c r="O2077" s="7" t="s">
        <v>94</v>
      </c>
      <c r="P2077" s="7" t="s">
        <v>167</v>
      </c>
      <c r="Q2077" s="7" t="s">
        <v>375</v>
      </c>
      <c r="R2077" s="7" t="s">
        <v>181</v>
      </c>
      <c r="S2077" s="7" t="s">
        <v>170</v>
      </c>
      <c r="T2077" s="7" t="s">
        <v>154</v>
      </c>
      <c r="U2077" s="7" t="s">
        <v>93</v>
      </c>
      <c r="V2077" s="7" t="s">
        <v>97</v>
      </c>
      <c r="W2077" s="7" t="s">
        <v>182</v>
      </c>
      <c r="X2077" s="7" t="s">
        <v>167</v>
      </c>
      <c r="Y2077" s="7" t="n">
        <v>0</v>
      </c>
      <c r="Z2077" s="7" t="n">
        <v>1</v>
      </c>
      <c r="AA2077" s="7" t="str">
        <f aca="false">IF(Y2077&gt;Z2077,"Win",IF(Y2077&lt;Z2077,"Loss","Draw"))</f>
        <v>Loss</v>
      </c>
      <c r="AB2077" s="7" t="s">
        <v>99</v>
      </c>
      <c r="AC2077" s="7" t="s">
        <v>99</v>
      </c>
      <c r="AD2077" s="7" t="s">
        <v>1085</v>
      </c>
      <c r="AE2077" s="7" t="s">
        <v>4754</v>
      </c>
      <c r="AF2077" s="7" t="str">
        <f aca="false">IF(AD2077&lt;AE2077,AD2077,AE2077)</f>
        <v>Cannon, Electro Spirit, Executioner, Hog Rider, Lightning, Monk, Skeletons, The Log</v>
      </c>
      <c r="AG2077" s="7" t="str">
        <f aca="false">IF(AD2077&lt;AE2077,AE2077,AD2077)</f>
        <v>Electro Spirit, Fireball, Fisherman, Hunter, Monk, Royal Giant, Skeletons, The Log</v>
      </c>
      <c r="AH2077" s="7" t="str">
        <f aca="false">IF(AD2077=AF2077,AA2077,IF(AA2077="Win","Loss",IF(AA2077="Loss","Win","Draw")))</f>
        <v>Win</v>
      </c>
      <c r="AI2077" s="7" t="s">
        <v>102</v>
      </c>
    </row>
    <row r="2078" customFormat="false" ht="16.5" hidden="false" customHeight="true" outlineLevel="0" collapsed="false">
      <c r="A2078" s="7" t="s">
        <v>4751</v>
      </c>
      <c r="B2078" s="7" t="n">
        <v>3</v>
      </c>
      <c r="C2078" s="7" t="s">
        <v>1132</v>
      </c>
      <c r="D2078" s="7" t="s">
        <v>1133</v>
      </c>
      <c r="E2078" s="8" t="s">
        <v>390</v>
      </c>
      <c r="F2078" s="7" t="s">
        <v>391</v>
      </c>
      <c r="G2078" s="7" t="s">
        <v>4755</v>
      </c>
      <c r="H2078" s="7" t="s">
        <v>81</v>
      </c>
      <c r="I2078" s="7" t="s">
        <v>142</v>
      </c>
      <c r="J2078" s="7" t="s">
        <v>232</v>
      </c>
      <c r="K2078" s="7" t="s">
        <v>176</v>
      </c>
      <c r="L2078" s="7" t="s">
        <v>111</v>
      </c>
      <c r="M2078" s="7" t="s">
        <v>143</v>
      </c>
      <c r="N2078" s="7" t="s">
        <v>120</v>
      </c>
      <c r="O2078" s="7" t="s">
        <v>144</v>
      </c>
      <c r="P2078" s="7" t="s">
        <v>87</v>
      </c>
      <c r="Q2078" s="7" t="s">
        <v>209</v>
      </c>
      <c r="R2078" s="7" t="s">
        <v>145</v>
      </c>
      <c r="S2078" s="7" t="s">
        <v>84</v>
      </c>
      <c r="T2078" s="7" t="s">
        <v>244</v>
      </c>
      <c r="U2078" s="7" t="s">
        <v>113</v>
      </c>
      <c r="V2078" s="7" t="s">
        <v>87</v>
      </c>
      <c r="W2078" s="7" t="s">
        <v>226</v>
      </c>
      <c r="X2078" s="7" t="s">
        <v>91</v>
      </c>
      <c r="Y2078" s="7" t="n">
        <v>0</v>
      </c>
      <c r="Z2078" s="7" t="n">
        <v>1</v>
      </c>
      <c r="AA2078" s="7" t="str">
        <f aca="false">IF(Y2078&gt;Z2078,"Win",IF(Y2078&lt;Z2078,"Loss","Draw"))</f>
        <v>Loss</v>
      </c>
      <c r="AB2078" s="7" t="s">
        <v>99</v>
      </c>
      <c r="AC2078" s="7" t="s">
        <v>99</v>
      </c>
      <c r="AD2078" s="7" t="s">
        <v>1937</v>
      </c>
      <c r="AE2078" s="7" t="s">
        <v>4756</v>
      </c>
      <c r="AF2078" s="7" t="str">
        <f aca="false">IF(AD2078&lt;AE2078,AD2078,AE2078)</f>
        <v>Balloon, Barbarian Barrel, Berserker, Bomb Tower, Giant Snowball, Ice Golem, Miner, Musketeer</v>
      </c>
      <c r="AG2078" s="7" t="str">
        <f aca="false">IF(AD2078&lt;AE2078,AE2078,AD2078)</f>
        <v>Berserker, Dart Goblin, Fire Spirit, Goblin Barrel, Ice Spirit, Mighty Miner, Royal Delivery, Tesla</v>
      </c>
      <c r="AH2078" s="7" t="str">
        <f aca="false">IF(AD2078=AF2078,AA2078,IF(AA2078="Win","Loss",IF(AA2078="Loss","Win","Draw")))</f>
        <v>Win</v>
      </c>
      <c r="AI2078" s="7" t="s">
        <v>102</v>
      </c>
    </row>
    <row r="2079" customFormat="false" ht="15" hidden="false" customHeight="true" outlineLevel="0" collapsed="false">
      <c r="A2079" s="5" t="s">
        <v>4757</v>
      </c>
      <c r="B2079" s="5" t="n">
        <v>1</v>
      </c>
      <c r="C2079" s="5" t="s">
        <v>1132</v>
      </c>
      <c r="D2079" s="5" t="s">
        <v>1133</v>
      </c>
      <c r="E2079" s="5" t="s">
        <v>1061</v>
      </c>
      <c r="F2079" s="5" t="s">
        <v>1062</v>
      </c>
      <c r="G2079" s="5" t="s">
        <v>1134</v>
      </c>
      <c r="H2079" s="5" t="s">
        <v>81</v>
      </c>
      <c r="I2079" s="5" t="s">
        <v>287</v>
      </c>
      <c r="J2079" s="5" t="s">
        <v>149</v>
      </c>
      <c r="K2079" s="5" t="s">
        <v>135</v>
      </c>
      <c r="L2079" s="5" t="s">
        <v>148</v>
      </c>
      <c r="M2079" s="5" t="s">
        <v>146</v>
      </c>
      <c r="N2079" s="5" t="s">
        <v>87</v>
      </c>
      <c r="O2079" s="5" t="s">
        <v>94</v>
      </c>
      <c r="P2079" s="5" t="s">
        <v>147</v>
      </c>
      <c r="Q2079" s="5" t="s">
        <v>116</v>
      </c>
      <c r="R2079" s="5" t="s">
        <v>153</v>
      </c>
      <c r="S2079" s="5" t="s">
        <v>92</v>
      </c>
      <c r="T2079" s="5" t="s">
        <v>119</v>
      </c>
      <c r="U2079" s="5" t="s">
        <v>154</v>
      </c>
      <c r="V2079" s="5" t="s">
        <v>117</v>
      </c>
      <c r="W2079" s="5" t="s">
        <v>97</v>
      </c>
      <c r="X2079" s="5" t="s">
        <v>91</v>
      </c>
      <c r="Y2079" s="5" t="n">
        <v>0</v>
      </c>
      <c r="Z2079" s="5" t="n">
        <v>1</v>
      </c>
      <c r="AA2079" s="5" t="str">
        <f aca="false">IF(Y2079&gt;Z2079,"Win",IF(Y2079&lt;Z2079,"Loss","Draw"))</f>
        <v>Loss</v>
      </c>
      <c r="AB2079" s="5" t="s">
        <v>98</v>
      </c>
      <c r="AC2079" s="5" t="s">
        <v>99</v>
      </c>
      <c r="AD2079" s="5" t="s">
        <v>726</v>
      </c>
      <c r="AE2079" s="5" t="s">
        <v>160</v>
      </c>
      <c r="AF2079" s="5" t="str">
        <f aca="false">IF(AD2079&lt;AE2079,AD2079,AE2079)</f>
        <v>Barbarian Barrel, Cannon Cart, Goblinstein, Lightning, Minions, Mortar, Royal Ghost, Skeletons</v>
      </c>
      <c r="AG2079" s="5" t="str">
        <f aca="false">IF(AD2079&lt;AE2079,AE2079,AD2079)</f>
        <v>Berserker, Fireball, Lava Hound, Skeleton Dragons, Spirit Empress, Tombstone, Valkyrie, Zap</v>
      </c>
      <c r="AH2079" s="5" t="str">
        <f aca="false">IF(AD2079=AF2079,AA2079,IF(AA2079="Win","Loss",IF(AA2079="Loss","Win","Draw")))</f>
        <v>Win</v>
      </c>
      <c r="AI2079" s="5" t="s">
        <v>102</v>
      </c>
    </row>
    <row r="2080" customFormat="false" ht="15" hidden="false" customHeight="true" outlineLevel="0" collapsed="false">
      <c r="A2080" s="5" t="s">
        <v>4757</v>
      </c>
      <c r="B2080" s="5" t="n">
        <v>2</v>
      </c>
      <c r="C2080" s="5" t="s">
        <v>1132</v>
      </c>
      <c r="D2080" s="5" t="s">
        <v>1133</v>
      </c>
      <c r="E2080" s="5" t="s">
        <v>1061</v>
      </c>
      <c r="F2080" s="5" t="s">
        <v>1062</v>
      </c>
      <c r="G2080" s="5" t="s">
        <v>1135</v>
      </c>
      <c r="H2080" s="5" t="s">
        <v>81</v>
      </c>
      <c r="I2080" s="5" t="s">
        <v>169</v>
      </c>
      <c r="J2080" s="5" t="s">
        <v>199</v>
      </c>
      <c r="K2080" s="5" t="s">
        <v>200</v>
      </c>
      <c r="L2080" s="5" t="s">
        <v>136</v>
      </c>
      <c r="M2080" s="5" t="s">
        <v>393</v>
      </c>
      <c r="N2080" s="5" t="s">
        <v>154</v>
      </c>
      <c r="O2080" s="5" t="s">
        <v>336</v>
      </c>
      <c r="P2080" s="5" t="s">
        <v>91</v>
      </c>
      <c r="Q2080" s="5" t="s">
        <v>107</v>
      </c>
      <c r="R2080" s="5" t="s">
        <v>115</v>
      </c>
      <c r="S2080" s="5" t="s">
        <v>84</v>
      </c>
      <c r="T2080" s="5" t="s">
        <v>86</v>
      </c>
      <c r="U2080" s="5" t="s">
        <v>109</v>
      </c>
      <c r="V2080" s="5" t="s">
        <v>88</v>
      </c>
      <c r="W2080" s="5" t="s">
        <v>111</v>
      </c>
      <c r="X2080" s="5" t="s">
        <v>144</v>
      </c>
      <c r="Y2080" s="5" t="n">
        <v>1</v>
      </c>
      <c r="Z2080" s="5" t="n">
        <v>0</v>
      </c>
      <c r="AA2080" s="5" t="str">
        <f aca="false">IF(Y2080&gt;Z2080,"Win",IF(Y2080&lt;Z2080,"Loss","Draw"))</f>
        <v>Win</v>
      </c>
      <c r="AB2080" s="5" t="s">
        <v>98</v>
      </c>
      <c r="AC2080" s="5" t="s">
        <v>99</v>
      </c>
      <c r="AD2080" s="5" t="s">
        <v>728</v>
      </c>
      <c r="AE2080" s="5" t="s">
        <v>1136</v>
      </c>
      <c r="AF2080" s="5" t="str">
        <f aca="false">IF(AD2080&lt;AE2080,AD2080,AE2080)</f>
        <v>Baby Dragon, Barbarian Barrel, Electro Wizard, Goblin Cage, Golden Knight, Golem, Lightning, Tornado</v>
      </c>
      <c r="AG2080" s="5" t="str">
        <f aca="false">IF(AD2080&lt;AE2080,AE2080,AD2080)</f>
        <v>Fire Spirit, Giant Snowball, Goblin Demolisher, Goblin Drill, Goblins, Poison, Ronin, Tesla</v>
      </c>
      <c r="AH2080" s="5" t="str">
        <f aca="false">IF(AD2080=AF2080,AA2080,IF(AA2080="Win","Loss",IF(AA2080="Loss","Win","Draw")))</f>
        <v>Win</v>
      </c>
      <c r="AI2080" s="5" t="s">
        <v>102</v>
      </c>
    </row>
    <row r="2081" customFormat="false" ht="15" hidden="false" customHeight="true" outlineLevel="0" collapsed="false">
      <c r="A2081" s="5" t="s">
        <v>4757</v>
      </c>
      <c r="B2081" s="5" t="n">
        <v>3</v>
      </c>
      <c r="C2081" s="5" t="s">
        <v>1132</v>
      </c>
      <c r="D2081" s="5" t="s">
        <v>1133</v>
      </c>
      <c r="E2081" s="5" t="s">
        <v>1061</v>
      </c>
      <c r="F2081" s="5" t="s">
        <v>1062</v>
      </c>
      <c r="G2081" s="5" t="s">
        <v>1137</v>
      </c>
      <c r="H2081" s="5" t="s">
        <v>81</v>
      </c>
      <c r="I2081" s="5" t="s">
        <v>114</v>
      </c>
      <c r="J2081" s="5" t="s">
        <v>181</v>
      </c>
      <c r="K2081" s="5" t="s">
        <v>116</v>
      </c>
      <c r="L2081" s="5" t="s">
        <v>176</v>
      </c>
      <c r="M2081" s="5" t="s">
        <v>118</v>
      </c>
      <c r="N2081" s="5" t="s">
        <v>110</v>
      </c>
      <c r="O2081" s="5" t="s">
        <v>88</v>
      </c>
      <c r="P2081" s="5" t="s">
        <v>93</v>
      </c>
      <c r="Q2081" s="5" t="s">
        <v>375</v>
      </c>
      <c r="R2081" s="5" t="s">
        <v>145</v>
      </c>
      <c r="S2081" s="5" t="s">
        <v>128</v>
      </c>
      <c r="T2081" s="5" t="s">
        <v>226</v>
      </c>
      <c r="U2081" s="5" t="s">
        <v>87</v>
      </c>
      <c r="V2081" s="5" t="s">
        <v>336</v>
      </c>
      <c r="W2081" s="5" t="s">
        <v>135</v>
      </c>
      <c r="X2081" s="5" t="s">
        <v>113</v>
      </c>
      <c r="Y2081" s="5" t="n">
        <v>0</v>
      </c>
      <c r="Z2081" s="5" t="n">
        <v>1</v>
      </c>
      <c r="AA2081" s="5" t="str">
        <f aca="false">IF(Y2081&gt;Z2081,"Win",IF(Y2081&lt;Z2081,"Loss","Draw"))</f>
        <v>Loss</v>
      </c>
      <c r="AB2081" s="5" t="s">
        <v>98</v>
      </c>
      <c r="AC2081" s="5" t="s">
        <v>99</v>
      </c>
      <c r="AD2081" s="5" t="s">
        <v>730</v>
      </c>
      <c r="AE2081" s="5" t="s">
        <v>377</v>
      </c>
      <c r="AF2081" s="5" t="str">
        <f aca="false">IF(AD2081&lt;AE2081,AD2081,AE2081)</f>
        <v>Balloon, Berserker, Bomb Tower, Executioner, Knight, Miner, Tornado, Zap</v>
      </c>
      <c r="AG2081" s="5" t="str">
        <f aca="false">IF(AD2081&lt;AE2081,AE2081,AD2081)</f>
        <v>Dart Goblin, Electro Spirit, Guards, Monk, Mortar, Poison, Rascals, Skeleton Barrel</v>
      </c>
      <c r="AH2081" s="5" t="str">
        <f aca="false">IF(AD2081=AF2081,AA2081,IF(AA2081="Win","Loss",IF(AA2081="Loss","Win","Draw")))</f>
        <v>Win</v>
      </c>
      <c r="AI2081" s="5" t="s">
        <v>102</v>
      </c>
    </row>
    <row r="2082" customFormat="false" ht="15" hidden="false" customHeight="true" outlineLevel="0" collapsed="false">
      <c r="A2082" s="7" t="s">
        <v>4758</v>
      </c>
      <c r="B2082" s="7" t="n">
        <v>1</v>
      </c>
      <c r="C2082" s="7" t="s">
        <v>1132</v>
      </c>
      <c r="D2082" s="7" t="s">
        <v>1133</v>
      </c>
      <c r="E2082" s="7" t="s">
        <v>1061</v>
      </c>
      <c r="F2082" s="7" t="s">
        <v>1062</v>
      </c>
      <c r="G2082" s="7" t="s">
        <v>1139</v>
      </c>
      <c r="H2082" s="7" t="s">
        <v>81</v>
      </c>
      <c r="I2082" s="7" t="s">
        <v>239</v>
      </c>
      <c r="J2082" s="7" t="s">
        <v>180</v>
      </c>
      <c r="K2082" s="7" t="s">
        <v>92</v>
      </c>
      <c r="L2082" s="7" t="s">
        <v>327</v>
      </c>
      <c r="M2082" s="7" t="s">
        <v>202</v>
      </c>
      <c r="N2082" s="7" t="s">
        <v>227</v>
      </c>
      <c r="O2082" s="7" t="s">
        <v>91</v>
      </c>
      <c r="P2082" s="7" t="s">
        <v>257</v>
      </c>
      <c r="Q2082" s="7" t="s">
        <v>168</v>
      </c>
      <c r="R2082" s="7" t="s">
        <v>181</v>
      </c>
      <c r="S2082" s="7" t="s">
        <v>82</v>
      </c>
      <c r="T2082" s="7" t="s">
        <v>154</v>
      </c>
      <c r="U2082" s="7" t="s">
        <v>146</v>
      </c>
      <c r="V2082" s="7" t="s">
        <v>89</v>
      </c>
      <c r="W2082" s="7" t="s">
        <v>93</v>
      </c>
      <c r="X2082" s="7" t="s">
        <v>167</v>
      </c>
      <c r="Y2082" s="7" t="n">
        <v>0</v>
      </c>
      <c r="Z2082" s="7" t="n">
        <v>1</v>
      </c>
      <c r="AA2082" s="7" t="str">
        <f aca="false">IF(Y2082&gt;Z2082,"Win",IF(Y2082&lt;Z2082,"Loss","Draw"))</f>
        <v>Loss</v>
      </c>
      <c r="AB2082" s="7" t="s">
        <v>99</v>
      </c>
      <c r="AC2082" s="7" t="s">
        <v>99</v>
      </c>
      <c r="AD2082" s="7" t="s">
        <v>614</v>
      </c>
      <c r="AE2082" s="7" t="s">
        <v>1140</v>
      </c>
      <c r="AF2082" s="7" t="str">
        <f aca="false">IF(AD2082&lt;AE2082,AD2082,AE2082)</f>
        <v>Archers, Electro Spirit, Goblin Hut, Lightning, Monk, Royal Hogs, Skeleton Dragons, The Log</v>
      </c>
      <c r="AG2082" s="7" t="str">
        <f aca="false">IF(AD2082&lt;AE2082,AE2082,AD2082)</f>
        <v>Barbarian Barrel, Battle Ram, Giant Skeleton, Mother Witch, Royal Ghost, Vines, Wizard, Zappies</v>
      </c>
      <c r="AH2082" s="7" t="str">
        <f aca="false">IF(AD2082=AF2082,AA2082,IF(AA2082="Win","Loss",IF(AA2082="Loss","Win","Draw")))</f>
        <v>Win</v>
      </c>
      <c r="AI2082" s="7" t="s">
        <v>102</v>
      </c>
    </row>
    <row r="2083" customFormat="false" ht="15" hidden="false" customHeight="true" outlineLevel="0" collapsed="false">
      <c r="A2083" s="7" t="s">
        <v>4758</v>
      </c>
      <c r="B2083" s="7" t="n">
        <v>2</v>
      </c>
      <c r="C2083" s="7" t="s">
        <v>1132</v>
      </c>
      <c r="D2083" s="7" t="s">
        <v>1133</v>
      </c>
      <c r="E2083" s="7" t="s">
        <v>1061</v>
      </c>
      <c r="F2083" s="7" t="s">
        <v>1062</v>
      </c>
      <c r="G2083" s="7" t="s">
        <v>1141</v>
      </c>
      <c r="H2083" s="7" t="s">
        <v>81</v>
      </c>
      <c r="I2083" s="7" t="s">
        <v>116</v>
      </c>
      <c r="J2083" s="7" t="s">
        <v>108</v>
      </c>
      <c r="K2083" s="7" t="s">
        <v>287</v>
      </c>
      <c r="L2083" s="7" t="s">
        <v>182</v>
      </c>
      <c r="M2083" s="7" t="s">
        <v>110</v>
      </c>
      <c r="N2083" s="7" t="s">
        <v>93</v>
      </c>
      <c r="O2083" s="7" t="s">
        <v>183</v>
      </c>
      <c r="P2083" s="7" t="s">
        <v>167</v>
      </c>
      <c r="Q2083" s="7" t="s">
        <v>239</v>
      </c>
      <c r="R2083" s="7" t="s">
        <v>199</v>
      </c>
      <c r="S2083" s="7" t="s">
        <v>210</v>
      </c>
      <c r="T2083" s="7" t="s">
        <v>227</v>
      </c>
      <c r="U2083" s="7" t="s">
        <v>240</v>
      </c>
      <c r="V2083" s="7" t="s">
        <v>202</v>
      </c>
      <c r="W2083" s="7" t="s">
        <v>112</v>
      </c>
      <c r="X2083" s="7" t="s">
        <v>155</v>
      </c>
      <c r="Y2083" s="7" t="n">
        <v>0</v>
      </c>
      <c r="Z2083" s="7" t="n">
        <v>1</v>
      </c>
      <c r="AA2083" s="7" t="str">
        <f aca="false">IF(Y2083&gt;Z2083,"Win",IF(Y2083&lt;Z2083,"Loss","Draw"))</f>
        <v>Loss</v>
      </c>
      <c r="AB2083" s="7" t="s">
        <v>99</v>
      </c>
      <c r="AC2083" s="7" t="s">
        <v>99</v>
      </c>
      <c r="AD2083" s="7" t="s">
        <v>736</v>
      </c>
      <c r="AE2083" s="7" t="s">
        <v>1142</v>
      </c>
      <c r="AF2083" s="7" t="str">
        <f aca="false">IF(AD2083&lt;AE2083,AD2083,AE2083)</f>
        <v>Archer Queen, Earthquake, Electro Spirit, Guards, Hog Rider, Mortar, The Log, Valkyrie</v>
      </c>
      <c r="AG2083" s="7" t="str">
        <f aca="false">IF(AD2083&lt;AE2083,AE2083,AD2083)</f>
        <v>Arrows, Bandit, Battle Ram, Golden Knight, Mega Knight, Mother Witch, Rage, Zappies</v>
      </c>
      <c r="AH2083" s="7" t="str">
        <f aca="false">IF(AD2083=AF2083,AA2083,IF(AA2083="Win","Loss",IF(AA2083="Loss","Win","Draw")))</f>
        <v>Loss</v>
      </c>
      <c r="AI2083" s="7" t="s">
        <v>102</v>
      </c>
    </row>
    <row r="2084" customFormat="false" ht="15" hidden="false" customHeight="true" outlineLevel="0" collapsed="false">
      <c r="A2084" s="7" t="s">
        <v>4758</v>
      </c>
      <c r="B2084" s="7" t="n">
        <v>3</v>
      </c>
      <c r="C2084" s="7" t="s">
        <v>1132</v>
      </c>
      <c r="D2084" s="7" t="s">
        <v>1133</v>
      </c>
      <c r="E2084" s="7" t="s">
        <v>1061</v>
      </c>
      <c r="F2084" s="7" t="s">
        <v>1062</v>
      </c>
      <c r="G2084" s="7" t="s">
        <v>1143</v>
      </c>
      <c r="H2084" s="7" t="s">
        <v>81</v>
      </c>
      <c r="I2084" s="7" t="s">
        <v>82</v>
      </c>
      <c r="J2084" s="7" t="s">
        <v>213</v>
      </c>
      <c r="K2084" s="7" t="s">
        <v>84</v>
      </c>
      <c r="L2084" s="7" t="s">
        <v>156</v>
      </c>
      <c r="M2084" s="7" t="s">
        <v>117</v>
      </c>
      <c r="N2084" s="7" t="s">
        <v>109</v>
      </c>
      <c r="O2084" s="7" t="s">
        <v>112</v>
      </c>
      <c r="P2084" s="7" t="s">
        <v>85</v>
      </c>
      <c r="Q2084" s="7" t="s">
        <v>293</v>
      </c>
      <c r="R2084" s="7" t="s">
        <v>83</v>
      </c>
      <c r="S2084" s="7" t="s">
        <v>144</v>
      </c>
      <c r="T2084" s="7" t="s">
        <v>85</v>
      </c>
      <c r="U2084" s="7" t="s">
        <v>87</v>
      </c>
      <c r="V2084" s="7" t="s">
        <v>88</v>
      </c>
      <c r="W2084" s="7" t="s">
        <v>143</v>
      </c>
      <c r="X2084" s="7" t="s">
        <v>91</v>
      </c>
      <c r="Y2084" s="7" t="n">
        <v>1</v>
      </c>
      <c r="Z2084" s="7" t="n">
        <v>0</v>
      </c>
      <c r="AA2084" s="7" t="str">
        <f aca="false">IF(Y2084&gt;Z2084,"Win",IF(Y2084&lt;Z2084,"Loss","Draw"))</f>
        <v>Win</v>
      </c>
      <c r="AB2084" s="7" t="s">
        <v>99</v>
      </c>
      <c r="AC2084" s="7" t="s">
        <v>99</v>
      </c>
      <c r="AD2084" s="7" t="s">
        <v>663</v>
      </c>
      <c r="AE2084" s="7" t="s">
        <v>1144</v>
      </c>
      <c r="AF2084" s="7" t="str">
        <f aca="false">IF(AD2084&lt;AE2084,AD2084,AE2084)</f>
        <v>Archers, Arrows, Bowler, Giant, Giant Snowball, Graveyard, Minions, Ronin</v>
      </c>
      <c r="AG2084" s="7" t="str">
        <f aca="false">IF(AD2084&lt;AE2084,AE2084,AD2084)</f>
        <v>Barbarian Barrel, Berserker, Dark Prince, Furnace, Graveyard, Ice Spirit, Poison, Tesla</v>
      </c>
      <c r="AH2084" s="7" t="str">
        <f aca="false">IF(AD2084=AF2084,AA2084,IF(AA2084="Win","Loss",IF(AA2084="Loss","Win","Draw")))</f>
        <v>Win</v>
      </c>
      <c r="AI2084" s="7" t="s">
        <v>102</v>
      </c>
    </row>
    <row r="2085" customFormat="false" ht="15" hidden="false" customHeight="true" outlineLevel="0" collapsed="false">
      <c r="A2085" s="7" t="s">
        <v>4759</v>
      </c>
      <c r="B2085" s="7" t="n">
        <v>1</v>
      </c>
      <c r="C2085" s="7" t="s">
        <v>1132</v>
      </c>
      <c r="D2085" s="7" t="s">
        <v>1133</v>
      </c>
      <c r="E2085" s="7" t="s">
        <v>1061</v>
      </c>
      <c r="F2085" s="7" t="s">
        <v>1062</v>
      </c>
      <c r="G2085" s="7" t="s">
        <v>1146</v>
      </c>
      <c r="H2085" s="7" t="s">
        <v>81</v>
      </c>
      <c r="I2085" s="7" t="s">
        <v>169</v>
      </c>
      <c r="J2085" s="7" t="s">
        <v>83</v>
      </c>
      <c r="K2085" s="7" t="s">
        <v>168</v>
      </c>
      <c r="L2085" s="7" t="s">
        <v>97</v>
      </c>
      <c r="M2085" s="7" t="s">
        <v>93</v>
      </c>
      <c r="N2085" s="7" t="s">
        <v>170</v>
      </c>
      <c r="O2085" s="7" t="s">
        <v>154</v>
      </c>
      <c r="P2085" s="7" t="s">
        <v>167</v>
      </c>
      <c r="Q2085" s="7" t="s">
        <v>200</v>
      </c>
      <c r="R2085" s="7" t="s">
        <v>83</v>
      </c>
      <c r="S2085" s="7" t="s">
        <v>135</v>
      </c>
      <c r="T2085" s="7" t="s">
        <v>148</v>
      </c>
      <c r="U2085" s="7" t="s">
        <v>226</v>
      </c>
      <c r="V2085" s="7" t="s">
        <v>147</v>
      </c>
      <c r="W2085" s="7" t="s">
        <v>94</v>
      </c>
      <c r="X2085" s="7" t="s">
        <v>146</v>
      </c>
      <c r="Y2085" s="7" t="n">
        <v>0</v>
      </c>
      <c r="Z2085" s="7" t="n">
        <v>1</v>
      </c>
      <c r="AA2085" s="7" t="str">
        <f aca="false">IF(Y2085&gt;Z2085,"Win",IF(Y2085&lt;Z2085,"Loss","Draw"))</f>
        <v>Loss</v>
      </c>
      <c r="AB2085" s="7" t="s">
        <v>99</v>
      </c>
      <c r="AC2085" s="7" t="s">
        <v>99</v>
      </c>
      <c r="AD2085" s="7" t="s">
        <v>172</v>
      </c>
      <c r="AE2085" s="7" t="s">
        <v>1147</v>
      </c>
      <c r="AF2085" s="7" t="str">
        <f aca="false">IF(AD2085&lt;AE2085,AD2085,AE2085)</f>
        <v>Baby Dragon, Cannon, Dark Prince, Electro Spirit, Lightning, Royal Hogs, Skeletons, The Log</v>
      </c>
      <c r="AG2085" s="7" t="str">
        <f aca="false">IF(AD2085&lt;AE2085,AE2085,AD2085)</f>
        <v>Dark Prince, Fireball, Goblin Cage, Lava Hound, Miner, Skeleton Dragons, Spirit Empress, Zap</v>
      </c>
      <c r="AH2085" s="7" t="str">
        <f aca="false">IF(AD2085=AF2085,AA2085,IF(AA2085="Win","Loss",IF(AA2085="Loss","Win","Draw")))</f>
        <v>Loss</v>
      </c>
      <c r="AI2085" s="7" t="s">
        <v>102</v>
      </c>
    </row>
    <row r="2086" customFormat="false" ht="15" hidden="false" customHeight="true" outlineLevel="0" collapsed="false">
      <c r="A2086" s="7" t="s">
        <v>4759</v>
      </c>
      <c r="B2086" s="7" t="n">
        <v>2</v>
      </c>
      <c r="C2086" s="7" t="s">
        <v>1132</v>
      </c>
      <c r="D2086" s="7" t="s">
        <v>1133</v>
      </c>
      <c r="E2086" s="7" t="s">
        <v>1061</v>
      </c>
      <c r="F2086" s="7" t="s">
        <v>1062</v>
      </c>
      <c r="G2086" s="7" t="s">
        <v>1148</v>
      </c>
      <c r="H2086" s="7" t="s">
        <v>81</v>
      </c>
      <c r="I2086" s="7" t="s">
        <v>140</v>
      </c>
      <c r="J2086" s="7" t="s">
        <v>141</v>
      </c>
      <c r="K2086" s="7" t="s">
        <v>142</v>
      </c>
      <c r="L2086" s="7" t="s">
        <v>143</v>
      </c>
      <c r="M2086" s="7" t="s">
        <v>111</v>
      </c>
      <c r="N2086" s="7" t="s">
        <v>109</v>
      </c>
      <c r="O2086" s="7" t="s">
        <v>113</v>
      </c>
      <c r="P2086" s="7" t="s">
        <v>120</v>
      </c>
      <c r="Q2086" s="7" t="s">
        <v>82</v>
      </c>
      <c r="R2086" s="7" t="s">
        <v>181</v>
      </c>
      <c r="S2086" s="7" t="s">
        <v>144</v>
      </c>
      <c r="T2086" s="7" t="s">
        <v>182</v>
      </c>
      <c r="U2086" s="7" t="s">
        <v>154</v>
      </c>
      <c r="V2086" s="7" t="s">
        <v>111</v>
      </c>
      <c r="W2086" s="7" t="s">
        <v>97</v>
      </c>
      <c r="X2086" s="7" t="s">
        <v>167</v>
      </c>
      <c r="Y2086" s="7" t="n">
        <v>0</v>
      </c>
      <c r="Z2086" s="7" t="n">
        <v>1</v>
      </c>
      <c r="AA2086" s="7" t="str">
        <f aca="false">IF(Y2086&gt;Z2086,"Win",IF(Y2086&lt;Z2086,"Loss","Draw"))</f>
        <v>Loss</v>
      </c>
      <c r="AB2086" s="7" t="s">
        <v>99</v>
      </c>
      <c r="AC2086" s="7" t="s">
        <v>99</v>
      </c>
      <c r="AD2086" s="7" t="s">
        <v>741</v>
      </c>
      <c r="AE2086" s="7" t="s">
        <v>1149</v>
      </c>
      <c r="AF2086" s="7" t="str">
        <f aca="false">IF(AD2086&lt;AE2086,AD2086,AE2086)</f>
        <v>Archers, Fire Spirit, Hog Rider, Lightning, Monk, Skeletons, Tesla, The Log</v>
      </c>
      <c r="AG2086" s="7" t="str">
        <f aca="false">IF(AD2086&lt;AE2086,AE2086,AD2086)</f>
        <v>Bomb Tower, Fire Spirit, Goblin Barrel, Ice Spirit, Magic Archer, Ronin, Royal Delivery, Wall Breakers</v>
      </c>
      <c r="AH2086" s="7" t="str">
        <f aca="false">IF(AD2086=AF2086,AA2086,IF(AA2086="Win","Loss",IF(AA2086="Loss","Win","Draw")))</f>
        <v>Win</v>
      </c>
      <c r="AI2086" s="7" t="s">
        <v>102</v>
      </c>
    </row>
    <row r="2087" customFormat="false" ht="15" hidden="false" customHeight="true" outlineLevel="0" collapsed="false">
      <c r="A2087" s="7" t="s">
        <v>4759</v>
      </c>
      <c r="B2087" s="7" t="n">
        <v>3</v>
      </c>
      <c r="C2087" s="7" t="s">
        <v>1132</v>
      </c>
      <c r="D2087" s="7" t="s">
        <v>1133</v>
      </c>
      <c r="E2087" s="7" t="s">
        <v>1061</v>
      </c>
      <c r="F2087" s="7" t="s">
        <v>1062</v>
      </c>
      <c r="G2087" s="7" t="s">
        <v>1150</v>
      </c>
      <c r="H2087" s="7" t="s">
        <v>81</v>
      </c>
      <c r="I2087" s="7" t="s">
        <v>195</v>
      </c>
      <c r="J2087" s="7" t="s">
        <v>199</v>
      </c>
      <c r="K2087" s="7" t="s">
        <v>375</v>
      </c>
      <c r="L2087" s="7" t="s">
        <v>213</v>
      </c>
      <c r="M2087" s="7" t="s">
        <v>202</v>
      </c>
      <c r="N2087" s="7" t="s">
        <v>420</v>
      </c>
      <c r="O2087" s="7" t="s">
        <v>85</v>
      </c>
      <c r="P2087" s="7" t="s">
        <v>336</v>
      </c>
      <c r="Q2087" s="7" t="s">
        <v>114</v>
      </c>
      <c r="R2087" s="7" t="s">
        <v>115</v>
      </c>
      <c r="S2087" s="7" t="s">
        <v>116</v>
      </c>
      <c r="T2087" s="7" t="s">
        <v>109</v>
      </c>
      <c r="U2087" s="7" t="s">
        <v>176</v>
      </c>
      <c r="V2087" s="7" t="s">
        <v>117</v>
      </c>
      <c r="W2087" s="7" t="s">
        <v>112</v>
      </c>
      <c r="X2087" s="7" t="s">
        <v>93</v>
      </c>
      <c r="Y2087" s="7" t="n">
        <v>1</v>
      </c>
      <c r="Z2087" s="7" t="n">
        <v>0</v>
      </c>
      <c r="AA2087" s="7" t="str">
        <f aca="false">IF(Y2087&gt;Z2087,"Win",IF(Y2087&lt;Z2087,"Loss","Draw"))</f>
        <v>Win</v>
      </c>
      <c r="AB2087" s="7" t="s">
        <v>99</v>
      </c>
      <c r="AC2087" s="7" t="s">
        <v>99</v>
      </c>
      <c r="AD2087" s="7" t="s">
        <v>422</v>
      </c>
      <c r="AE2087" s="7" t="s">
        <v>1151</v>
      </c>
      <c r="AF2087" s="7" t="str">
        <f aca="false">IF(AD2087&lt;AE2087,AD2087,AE2087)</f>
        <v>Arrows, Dart Goblin, Electro Spirit, Goblins, Minions, Mortar, Ronin, Skeleton Barrel</v>
      </c>
      <c r="AG2087" s="7" t="str">
        <f aca="false">IF(AD2087&lt;AE2087,AE2087,AD2087)</f>
        <v>Bowler, Executioner, Freeze, Golden Knight, Graveyard, Inferno Dragon, Tornado, Zappies</v>
      </c>
      <c r="AH2087" s="7" t="str">
        <f aca="false">IF(AD2087=AF2087,AA2087,IF(AA2087="Win","Loss",IF(AA2087="Loss","Win","Draw")))</f>
        <v>Loss</v>
      </c>
      <c r="AI2087" s="7" t="s">
        <v>102</v>
      </c>
    </row>
    <row r="2088" customFormat="false" ht="15" hidden="false" customHeight="true" outlineLevel="0" collapsed="false">
      <c r="A2088" s="7" t="s">
        <v>4760</v>
      </c>
      <c r="B2088" s="7" t="n">
        <v>1</v>
      </c>
      <c r="C2088" s="7" t="s">
        <v>1132</v>
      </c>
      <c r="D2088" s="7" t="s">
        <v>1133</v>
      </c>
      <c r="E2088" s="7" t="s">
        <v>1061</v>
      </c>
      <c r="F2088" s="7" t="s">
        <v>1062</v>
      </c>
      <c r="G2088" s="7" t="s">
        <v>1153</v>
      </c>
      <c r="H2088" s="7" t="s">
        <v>81</v>
      </c>
      <c r="I2088" s="7" t="s">
        <v>140</v>
      </c>
      <c r="J2088" s="7" t="s">
        <v>141</v>
      </c>
      <c r="K2088" s="7" t="s">
        <v>225</v>
      </c>
      <c r="L2088" s="7" t="s">
        <v>87</v>
      </c>
      <c r="M2088" s="7" t="s">
        <v>111</v>
      </c>
      <c r="N2088" s="7" t="s">
        <v>226</v>
      </c>
      <c r="O2088" s="7" t="s">
        <v>113</v>
      </c>
      <c r="P2088" s="7" t="s">
        <v>120</v>
      </c>
      <c r="Q2088" s="7" t="s">
        <v>169</v>
      </c>
      <c r="R2088" s="7" t="s">
        <v>199</v>
      </c>
      <c r="S2088" s="7" t="s">
        <v>200</v>
      </c>
      <c r="T2088" s="7" t="s">
        <v>136</v>
      </c>
      <c r="U2088" s="7" t="s">
        <v>154</v>
      </c>
      <c r="V2088" s="7" t="s">
        <v>130</v>
      </c>
      <c r="W2088" s="7" t="s">
        <v>191</v>
      </c>
      <c r="X2088" s="7" t="s">
        <v>336</v>
      </c>
      <c r="Y2088" s="7" t="n">
        <v>1</v>
      </c>
      <c r="Z2088" s="7" t="n">
        <v>0</v>
      </c>
      <c r="AA2088" s="7" t="str">
        <f aca="false">IF(Y2088&gt;Z2088,"Win",IF(Y2088&lt;Z2088,"Loss","Draw"))</f>
        <v>Win</v>
      </c>
      <c r="AB2088" s="7" t="s">
        <v>99</v>
      </c>
      <c r="AC2088" s="7" t="s">
        <v>99</v>
      </c>
      <c r="AD2088" s="7" t="s">
        <v>228</v>
      </c>
      <c r="AE2088" s="7" t="s">
        <v>795</v>
      </c>
      <c r="AF2088" s="7" t="str">
        <f aca="false">IF(AD2088&lt;AE2088,AD2088,AE2088)</f>
        <v>Baby Dragon, Bomber, Goblin Cage, Golden Knight, Golem, Ice Wizard, Lightning, Tornado</v>
      </c>
      <c r="AG2088" s="7" t="str">
        <f aca="false">IF(AD2088&lt;AE2088,AE2088,AD2088)</f>
        <v>Bats, Berserker, Bomb Tower, Fire Spirit, Magic Archer, Miner, Royal Delivery, Wall Breakers</v>
      </c>
      <c r="AH2088" s="7" t="str">
        <f aca="false">IF(AD2088=AF2088,AA2088,IF(AA2088="Win","Loss",IF(AA2088="Loss","Win","Draw")))</f>
        <v>Loss</v>
      </c>
      <c r="AI2088" s="7" t="s">
        <v>102</v>
      </c>
    </row>
    <row r="2089" customFormat="false" ht="15" hidden="false" customHeight="true" outlineLevel="0" collapsed="false">
      <c r="A2089" s="7" t="s">
        <v>4760</v>
      </c>
      <c r="B2089" s="7" t="n">
        <v>2</v>
      </c>
      <c r="C2089" s="7" t="s">
        <v>1132</v>
      </c>
      <c r="D2089" s="7" t="s">
        <v>1133</v>
      </c>
      <c r="E2089" s="7" t="s">
        <v>1061</v>
      </c>
      <c r="F2089" s="7" t="s">
        <v>1062</v>
      </c>
      <c r="G2089" s="7" t="s">
        <v>1154</v>
      </c>
      <c r="H2089" s="7" t="s">
        <v>81</v>
      </c>
      <c r="I2089" s="7" t="s">
        <v>209</v>
      </c>
      <c r="J2089" s="7" t="s">
        <v>149</v>
      </c>
      <c r="K2089" s="7" t="s">
        <v>128</v>
      </c>
      <c r="L2089" s="7" t="s">
        <v>143</v>
      </c>
      <c r="M2089" s="7" t="s">
        <v>146</v>
      </c>
      <c r="N2089" s="7" t="s">
        <v>88</v>
      </c>
      <c r="O2089" s="7" t="s">
        <v>85</v>
      </c>
      <c r="P2089" s="7" t="s">
        <v>91</v>
      </c>
      <c r="Q2089" s="7" t="s">
        <v>140</v>
      </c>
      <c r="R2089" s="7" t="s">
        <v>83</v>
      </c>
      <c r="S2089" s="7" t="s">
        <v>142</v>
      </c>
      <c r="T2089" s="7" t="s">
        <v>176</v>
      </c>
      <c r="U2089" s="7" t="s">
        <v>111</v>
      </c>
      <c r="V2089" s="7" t="s">
        <v>97</v>
      </c>
      <c r="W2089" s="7" t="s">
        <v>120</v>
      </c>
      <c r="X2089" s="7" t="s">
        <v>113</v>
      </c>
      <c r="Y2089" s="7" t="n">
        <v>0</v>
      </c>
      <c r="Z2089" s="7" t="n">
        <v>1</v>
      </c>
      <c r="AA2089" s="7" t="str">
        <f aca="false">IF(Y2089&gt;Z2089,"Win",IF(Y2089&lt;Z2089,"Loss","Draw"))</f>
        <v>Loss</v>
      </c>
      <c r="AB2089" s="7" t="s">
        <v>99</v>
      </c>
      <c r="AC2089" s="7" t="s">
        <v>99</v>
      </c>
      <c r="AD2089" s="7" t="s">
        <v>748</v>
      </c>
      <c r="AE2089" s="7" t="s">
        <v>1155</v>
      </c>
      <c r="AF2089" s="7" t="str">
        <f aca="false">IF(AD2089&lt;AE2089,AD2089,AE2089)</f>
        <v>Barbarian Barrel, Graveyard, Ice Spirit, Knight, Musketeer, Poison, Skeleton Dragons, Tombstone</v>
      </c>
      <c r="AG2089" s="7" t="str">
        <f aca="false">IF(AD2089&lt;AE2089,AE2089,AD2089)</f>
        <v>Bomb Tower, Dark Prince, Dart Goblin, Fire Spirit, Goblin Barrel, Royal Delivery, Skeletons, Wall Breakers</v>
      </c>
      <c r="AH2089" s="7" t="str">
        <f aca="false">IF(AD2089=AF2089,AA2089,IF(AA2089="Win","Loss",IF(AA2089="Loss","Win","Draw")))</f>
        <v>Loss</v>
      </c>
      <c r="AI2089" s="7" t="s">
        <v>102</v>
      </c>
    </row>
    <row r="2090" customFormat="false" ht="15" hidden="false" customHeight="true" outlineLevel="0" collapsed="false">
      <c r="A2090" s="7" t="s">
        <v>4760</v>
      </c>
      <c r="B2090" s="7" t="n">
        <v>3</v>
      </c>
      <c r="C2090" s="7" t="s">
        <v>1132</v>
      </c>
      <c r="D2090" s="7" t="s">
        <v>1133</v>
      </c>
      <c r="E2090" s="7" t="s">
        <v>1061</v>
      </c>
      <c r="F2090" s="7" t="s">
        <v>1062</v>
      </c>
      <c r="G2090" s="7" t="s">
        <v>1156</v>
      </c>
      <c r="H2090" s="7" t="s">
        <v>81</v>
      </c>
      <c r="I2090" s="7" t="s">
        <v>239</v>
      </c>
      <c r="J2090" s="7" t="s">
        <v>199</v>
      </c>
      <c r="K2090" s="7" t="s">
        <v>210</v>
      </c>
      <c r="L2090" s="7" t="s">
        <v>92</v>
      </c>
      <c r="M2090" s="7" t="s">
        <v>202</v>
      </c>
      <c r="N2090" s="7" t="s">
        <v>227</v>
      </c>
      <c r="O2090" s="7" t="s">
        <v>109</v>
      </c>
      <c r="P2090" s="7" t="s">
        <v>112</v>
      </c>
      <c r="Q2090" s="7" t="s">
        <v>90</v>
      </c>
      <c r="R2090" s="7" t="s">
        <v>91</v>
      </c>
      <c r="S2090" s="7" t="s">
        <v>132</v>
      </c>
      <c r="T2090" s="7" t="s">
        <v>87</v>
      </c>
      <c r="U2090" s="7" t="s">
        <v>96</v>
      </c>
      <c r="V2090" s="7" t="s">
        <v>95</v>
      </c>
      <c r="W2090" s="7" t="s">
        <v>94</v>
      </c>
      <c r="X2090" s="7" t="s">
        <v>93</v>
      </c>
      <c r="Y2090" s="7" t="n">
        <v>1</v>
      </c>
      <c r="Z2090" s="7" t="n">
        <v>0</v>
      </c>
      <c r="AA2090" s="7" t="str">
        <f aca="false">IF(Y2090&gt;Z2090,"Win",IF(Y2090&lt;Z2090,"Loss","Draw"))</f>
        <v>Win</v>
      </c>
      <c r="AB2090" s="7" t="s">
        <v>99</v>
      </c>
      <c r="AC2090" s="7" t="s">
        <v>99</v>
      </c>
      <c r="AD2090" s="7" t="s">
        <v>750</v>
      </c>
      <c r="AE2090" s="7" t="s">
        <v>1157</v>
      </c>
      <c r="AF2090" s="7" t="str">
        <f aca="false">IF(AD2090&lt;AE2090,AD2090,AE2090)</f>
        <v>Arrows, Battle Ram, Golden Knight, Mega Knight, Mother Witch, Ronin, Royal Ghost, Zappies</v>
      </c>
      <c r="AG2090" s="7" t="str">
        <f aca="false">IF(AD2090&lt;AE2090,AE2090,AD2090)</f>
        <v>Barbarian Barrel, Berserker, Electro Spirit, Fireball, Fisherman, Hunter, Lumberjack, Royal Giant</v>
      </c>
      <c r="AH2090" s="7" t="str">
        <f aca="false">IF(AD2090=AF2090,AA2090,IF(AA2090="Win","Loss",IF(AA2090="Loss","Win","Draw")))</f>
        <v>Win</v>
      </c>
      <c r="AI2090" s="7" t="s">
        <v>102</v>
      </c>
    </row>
    <row r="2091" customFormat="false" ht="15" hidden="false" customHeight="true" outlineLevel="0" collapsed="false">
      <c r="A2091" s="7" t="s">
        <v>4761</v>
      </c>
      <c r="B2091" s="7" t="n">
        <v>1</v>
      </c>
      <c r="C2091" s="7" t="s">
        <v>1132</v>
      </c>
      <c r="D2091" s="7" t="s">
        <v>1133</v>
      </c>
      <c r="E2091" s="7" t="s">
        <v>1061</v>
      </c>
      <c r="F2091" s="7" t="s">
        <v>1062</v>
      </c>
      <c r="G2091" s="7" t="s">
        <v>1159</v>
      </c>
      <c r="H2091" s="7" t="s">
        <v>81</v>
      </c>
      <c r="I2091" s="7" t="s">
        <v>90</v>
      </c>
      <c r="J2091" s="7" t="s">
        <v>91</v>
      </c>
      <c r="K2091" s="7" t="s">
        <v>92</v>
      </c>
      <c r="L2091" s="7" t="s">
        <v>96</v>
      </c>
      <c r="M2091" s="7" t="s">
        <v>95</v>
      </c>
      <c r="N2091" s="7" t="s">
        <v>93</v>
      </c>
      <c r="O2091" s="7" t="s">
        <v>97</v>
      </c>
      <c r="P2091" s="7" t="s">
        <v>94</v>
      </c>
      <c r="Q2091" s="7" t="s">
        <v>82</v>
      </c>
      <c r="R2091" s="7" t="s">
        <v>83</v>
      </c>
      <c r="S2091" s="7" t="s">
        <v>144</v>
      </c>
      <c r="T2091" s="7" t="s">
        <v>85</v>
      </c>
      <c r="U2091" s="7" t="s">
        <v>87</v>
      </c>
      <c r="V2091" s="7" t="s">
        <v>88</v>
      </c>
      <c r="W2091" s="7" t="s">
        <v>143</v>
      </c>
      <c r="X2091" s="7" t="s">
        <v>91</v>
      </c>
      <c r="Y2091" s="7" t="n">
        <v>1</v>
      </c>
      <c r="Z2091" s="7" t="n">
        <v>0</v>
      </c>
      <c r="AA2091" s="7" t="str">
        <f aca="false">IF(Y2091&gt;Z2091,"Win",IF(Y2091&lt;Z2091,"Loss","Draw"))</f>
        <v>Win</v>
      </c>
      <c r="AB2091" s="7" t="s">
        <v>99</v>
      </c>
      <c r="AC2091" s="7" t="s">
        <v>99</v>
      </c>
      <c r="AD2091" s="7" t="s">
        <v>101</v>
      </c>
      <c r="AE2091" s="7" t="s">
        <v>500</v>
      </c>
      <c r="AF2091" s="7" t="str">
        <f aca="false">IF(AD2091&lt;AE2091,AD2091,AE2091)</f>
        <v>Archers, Barbarian Barrel, Berserker, Dark Prince, Graveyard, Ice Spirit, Poison, Tesla</v>
      </c>
      <c r="AG2091" s="7" t="str">
        <f aca="false">IF(AD2091&lt;AE2091,AE2091,AD2091)</f>
        <v>Barbarian Barrel, Electro Spirit, Fireball, Fisherman, Hunter, Royal Ghost, Royal Giant, Skeletons</v>
      </c>
      <c r="AH2091" s="7" t="str">
        <f aca="false">IF(AD2091=AF2091,AA2091,IF(AA2091="Win","Loss",IF(AA2091="Loss","Win","Draw")))</f>
        <v>Loss</v>
      </c>
      <c r="AI2091" s="7" t="s">
        <v>102</v>
      </c>
    </row>
    <row r="2092" customFormat="false" ht="15" hidden="false" customHeight="true" outlineLevel="0" collapsed="false">
      <c r="A2092" s="7" t="s">
        <v>4761</v>
      </c>
      <c r="B2092" s="7" t="n">
        <v>2</v>
      </c>
      <c r="C2092" s="7" t="s">
        <v>1132</v>
      </c>
      <c r="D2092" s="7" t="s">
        <v>1133</v>
      </c>
      <c r="E2092" s="7" t="s">
        <v>1061</v>
      </c>
      <c r="F2092" s="7" t="s">
        <v>1062</v>
      </c>
      <c r="G2092" s="7" t="s">
        <v>1160</v>
      </c>
      <c r="H2092" s="7" t="s">
        <v>81</v>
      </c>
      <c r="I2092" s="7" t="s">
        <v>84</v>
      </c>
      <c r="J2092" s="7" t="s">
        <v>141</v>
      </c>
      <c r="K2092" s="7" t="s">
        <v>107</v>
      </c>
      <c r="L2092" s="7" t="s">
        <v>87</v>
      </c>
      <c r="M2092" s="7" t="s">
        <v>111</v>
      </c>
      <c r="N2092" s="7" t="s">
        <v>109</v>
      </c>
      <c r="O2092" s="7" t="s">
        <v>170</v>
      </c>
      <c r="P2092" s="7" t="s">
        <v>88</v>
      </c>
      <c r="Q2092" s="7" t="s">
        <v>168</v>
      </c>
      <c r="R2092" s="7" t="s">
        <v>232</v>
      </c>
      <c r="S2092" s="7" t="s">
        <v>169</v>
      </c>
      <c r="T2092" s="7" t="s">
        <v>154</v>
      </c>
      <c r="U2092" s="7" t="s">
        <v>111</v>
      </c>
      <c r="V2092" s="7" t="s">
        <v>97</v>
      </c>
      <c r="W2092" s="7" t="s">
        <v>167</v>
      </c>
      <c r="X2092" s="7" t="s">
        <v>170</v>
      </c>
      <c r="Y2092" s="7" t="n">
        <v>0</v>
      </c>
      <c r="Z2092" s="7" t="n">
        <v>1</v>
      </c>
      <c r="AA2092" s="7" t="str">
        <f aca="false">IF(Y2092&gt;Z2092,"Win",IF(Y2092&lt;Z2092,"Loss","Draw"))</f>
        <v>Loss</v>
      </c>
      <c r="AB2092" s="7" t="s">
        <v>99</v>
      </c>
      <c r="AC2092" s="7" t="s">
        <v>99</v>
      </c>
      <c r="AD2092" s="7" t="s">
        <v>1162</v>
      </c>
      <c r="AE2092" s="7" t="s">
        <v>1161</v>
      </c>
      <c r="AF2092" s="7" t="str">
        <f aca="false">IF(AD2092&lt;AE2092,AD2092,AE2092)</f>
        <v>Baby Dragon, Cannon, Fire Spirit, Lightning, Mighty Miner, Royal Hogs, Skeletons, The Log</v>
      </c>
      <c r="AG2092" s="7" t="str">
        <f aca="false">IF(AD2092&lt;AE2092,AE2092,AD2092)</f>
        <v>Berserker, Cannon, Fire Spirit, Giant Snowball, Goblin Drill, Magic Archer, Poison, Ronin</v>
      </c>
      <c r="AH2092" s="7" t="str">
        <f aca="false">IF(AD2092=AF2092,AA2092,IF(AA2092="Win","Loss",IF(AA2092="Loss","Win","Draw")))</f>
        <v>Win</v>
      </c>
      <c r="AI2092" s="7" t="s">
        <v>102</v>
      </c>
    </row>
    <row r="2093" customFormat="false" ht="15" hidden="false" customHeight="true" outlineLevel="0" collapsed="false">
      <c r="A2093" s="7" t="s">
        <v>4761</v>
      </c>
      <c r="B2093" s="7" t="n">
        <v>3</v>
      </c>
      <c r="C2093" s="7" t="s">
        <v>1132</v>
      </c>
      <c r="D2093" s="7" t="s">
        <v>1133</v>
      </c>
      <c r="E2093" s="7" t="s">
        <v>1061</v>
      </c>
      <c r="F2093" s="7" t="s">
        <v>1062</v>
      </c>
      <c r="G2093" s="7" t="s">
        <v>1163</v>
      </c>
      <c r="H2093" s="7" t="s">
        <v>81</v>
      </c>
      <c r="I2093" s="7" t="s">
        <v>209</v>
      </c>
      <c r="J2093" s="7" t="s">
        <v>145</v>
      </c>
      <c r="K2093" s="7" t="s">
        <v>181</v>
      </c>
      <c r="L2093" s="7" t="s">
        <v>110</v>
      </c>
      <c r="M2093" s="7" t="s">
        <v>226</v>
      </c>
      <c r="N2093" s="7" t="s">
        <v>113</v>
      </c>
      <c r="O2093" s="7" t="s">
        <v>112</v>
      </c>
      <c r="P2093" s="7" t="s">
        <v>135</v>
      </c>
      <c r="Q2093" s="7" t="s">
        <v>375</v>
      </c>
      <c r="R2093" s="7" t="s">
        <v>145</v>
      </c>
      <c r="S2093" s="7" t="s">
        <v>135</v>
      </c>
      <c r="T2093" s="7" t="s">
        <v>226</v>
      </c>
      <c r="U2093" s="7" t="s">
        <v>109</v>
      </c>
      <c r="V2093" s="7" t="s">
        <v>115</v>
      </c>
      <c r="W2093" s="7" t="s">
        <v>336</v>
      </c>
      <c r="X2093" s="7" t="s">
        <v>113</v>
      </c>
      <c r="Y2093" s="7" t="n">
        <v>0</v>
      </c>
      <c r="Z2093" s="7" t="n">
        <v>1</v>
      </c>
      <c r="AA2093" s="7" t="str">
        <f aca="false">IF(Y2093&gt;Z2093,"Win",IF(Y2093&lt;Z2093,"Loss","Draw"))</f>
        <v>Loss</v>
      </c>
      <c r="AB2093" s="7" t="s">
        <v>99</v>
      </c>
      <c r="AC2093" s="7" t="s">
        <v>99</v>
      </c>
      <c r="AD2093" s="7" t="s">
        <v>1165</v>
      </c>
      <c r="AE2093" s="7" t="s">
        <v>1164</v>
      </c>
      <c r="AF2093" s="7" t="str">
        <f aca="false">IF(AD2093&lt;AE2093,AD2093,AE2093)</f>
        <v>Arrows, Balloon, Bomb Tower, Guards, Miner, Monk, Musketeer, Zap</v>
      </c>
      <c r="AG2093" s="7" t="str">
        <f aca="false">IF(AD2093&lt;AE2093,AE2093,AD2093)</f>
        <v>Balloon, Bomb Tower, Executioner, Goblins, Miner, Ronin, Tornado, Zap</v>
      </c>
      <c r="AH2093" s="7" t="str">
        <f aca="false">IF(AD2093=AF2093,AA2093,IF(AA2093="Win","Loss",IF(AA2093="Loss","Win","Draw")))</f>
        <v>Loss</v>
      </c>
      <c r="AI2093" s="7" t="s">
        <v>102</v>
      </c>
    </row>
    <row r="2094" customFormat="false" ht="15" hidden="false" customHeight="true" outlineLevel="0" collapsed="false">
      <c r="A2094" s="7" t="s">
        <v>4762</v>
      </c>
      <c r="B2094" s="7" t="n">
        <v>1</v>
      </c>
      <c r="C2094" s="7" t="s">
        <v>1132</v>
      </c>
      <c r="D2094" s="7" t="s">
        <v>1133</v>
      </c>
      <c r="E2094" s="7" t="s">
        <v>1061</v>
      </c>
      <c r="F2094" s="7" t="s">
        <v>1062</v>
      </c>
      <c r="G2094" s="7" t="s">
        <v>1167</v>
      </c>
      <c r="H2094" s="7" t="s">
        <v>81</v>
      </c>
      <c r="I2094" s="7" t="s">
        <v>169</v>
      </c>
      <c r="J2094" s="7" t="s">
        <v>213</v>
      </c>
      <c r="K2094" s="7" t="s">
        <v>200</v>
      </c>
      <c r="L2094" s="7" t="s">
        <v>191</v>
      </c>
      <c r="M2094" s="7" t="s">
        <v>596</v>
      </c>
      <c r="N2094" s="7" t="s">
        <v>154</v>
      </c>
      <c r="O2094" s="7" t="s">
        <v>336</v>
      </c>
      <c r="P2094" s="7" t="s">
        <v>91</v>
      </c>
      <c r="Q2094" s="7" t="s">
        <v>140</v>
      </c>
      <c r="R2094" s="7" t="s">
        <v>141</v>
      </c>
      <c r="S2094" s="7" t="s">
        <v>153</v>
      </c>
      <c r="T2094" s="7" t="s">
        <v>226</v>
      </c>
      <c r="U2094" s="7" t="s">
        <v>87</v>
      </c>
      <c r="V2094" s="7" t="s">
        <v>336</v>
      </c>
      <c r="W2094" s="7" t="s">
        <v>91</v>
      </c>
      <c r="X2094" s="7" t="s">
        <v>113</v>
      </c>
      <c r="Y2094" s="7" t="n">
        <v>0</v>
      </c>
      <c r="Z2094" s="7" t="n">
        <v>1</v>
      </c>
      <c r="AA2094" s="7" t="str">
        <f aca="false">IF(Y2094&gt;Z2094,"Win",IF(Y2094&lt;Z2094,"Loss","Draw"))</f>
        <v>Loss</v>
      </c>
      <c r="AB2094" s="7" t="s">
        <v>99</v>
      </c>
      <c r="AC2094" s="7" t="s">
        <v>99</v>
      </c>
      <c r="AD2094" s="7" t="s">
        <v>762</v>
      </c>
      <c r="AE2094" s="7" t="s">
        <v>338</v>
      </c>
      <c r="AF2094" s="7" t="str">
        <f aca="false">IF(AD2094&lt;AE2094,AD2094,AE2094)</f>
        <v>Baby Dragon, Barbarian Barrel, Bowler, Electro Giant, Goblin Cage, Ice Wizard, Lightning, Tornado</v>
      </c>
      <c r="AG2094" s="7" t="str">
        <f aca="false">IF(AD2094&lt;AE2094,AE2094,AD2094)</f>
        <v>Barbarian Barrel, Berserker, Bomb Tower, Goblinstein, Magic Archer, Miner, Tornado, Wall Breakers</v>
      </c>
      <c r="AH2094" s="7" t="str">
        <f aca="false">IF(AD2094=AF2094,AA2094,IF(AA2094="Win","Loss",IF(AA2094="Loss","Win","Draw")))</f>
        <v>Loss</v>
      </c>
      <c r="AI2094" s="7" t="s">
        <v>102</v>
      </c>
    </row>
    <row r="2095" customFormat="false" ht="15" hidden="false" customHeight="true" outlineLevel="0" collapsed="false">
      <c r="A2095" s="7" t="s">
        <v>4762</v>
      </c>
      <c r="B2095" s="7" t="n">
        <v>2</v>
      </c>
      <c r="C2095" s="7" t="s">
        <v>1132</v>
      </c>
      <c r="D2095" s="7" t="s">
        <v>1133</v>
      </c>
      <c r="E2095" s="7" t="s">
        <v>1061</v>
      </c>
      <c r="F2095" s="7" t="s">
        <v>1062</v>
      </c>
      <c r="G2095" s="7" t="s">
        <v>1168</v>
      </c>
      <c r="H2095" s="7" t="s">
        <v>81</v>
      </c>
      <c r="I2095" s="7" t="s">
        <v>168</v>
      </c>
      <c r="J2095" s="7" t="s">
        <v>83</v>
      </c>
      <c r="K2095" s="7" t="s">
        <v>170</v>
      </c>
      <c r="L2095" s="7" t="s">
        <v>146</v>
      </c>
      <c r="M2095" s="7" t="s">
        <v>93</v>
      </c>
      <c r="N2095" s="7" t="s">
        <v>97</v>
      </c>
      <c r="O2095" s="7" t="s">
        <v>94</v>
      </c>
      <c r="P2095" s="7" t="s">
        <v>167</v>
      </c>
      <c r="Q2095" s="7" t="s">
        <v>169</v>
      </c>
      <c r="R2095" s="7" t="s">
        <v>232</v>
      </c>
      <c r="S2095" s="7" t="s">
        <v>168</v>
      </c>
      <c r="T2095" s="7" t="s">
        <v>170</v>
      </c>
      <c r="U2095" s="7" t="s">
        <v>167</v>
      </c>
      <c r="V2095" s="7" t="s">
        <v>93</v>
      </c>
      <c r="W2095" s="7" t="s">
        <v>154</v>
      </c>
      <c r="X2095" s="7" t="s">
        <v>97</v>
      </c>
      <c r="Y2095" s="7" t="n">
        <v>1</v>
      </c>
      <c r="Z2095" s="7" t="n">
        <v>0</v>
      </c>
      <c r="AA2095" s="7" t="str">
        <f aca="false">IF(Y2095&gt;Z2095,"Win",IF(Y2095&lt;Z2095,"Loss","Draw"))</f>
        <v>Win</v>
      </c>
      <c r="AB2095" s="7" t="s">
        <v>99</v>
      </c>
      <c r="AC2095" s="7" t="s">
        <v>99</v>
      </c>
      <c r="AD2095" s="7" t="s">
        <v>764</v>
      </c>
      <c r="AE2095" s="7" t="s">
        <v>418</v>
      </c>
      <c r="AF2095" s="7" t="str">
        <f aca="false">IF(AD2095&lt;AE2095,AD2095,AE2095)</f>
        <v>Baby Dragon, Cannon, Electro Spirit, Lightning, Mighty Miner, Royal Hogs, Skeletons, The Log</v>
      </c>
      <c r="AG2095" s="7" t="str">
        <f aca="false">IF(AD2095&lt;AE2095,AE2095,AD2095)</f>
        <v>Cannon, Dark Prince, Electro Spirit, Fireball, Royal Hogs, Skeleton Dragons, Skeletons, The Log</v>
      </c>
      <c r="AH2095" s="7" t="str">
        <f aca="false">IF(AD2095=AF2095,AA2095,IF(AA2095="Win","Loss",IF(AA2095="Loss","Win","Draw")))</f>
        <v>Loss</v>
      </c>
      <c r="AI2095" s="7" t="s">
        <v>102</v>
      </c>
    </row>
    <row r="2096" customFormat="false" ht="15" hidden="false" customHeight="true" outlineLevel="0" collapsed="false">
      <c r="A2096" s="7" t="s">
        <v>4762</v>
      </c>
      <c r="B2096" s="7" t="n">
        <v>3</v>
      </c>
      <c r="C2096" s="7" t="s">
        <v>1132</v>
      </c>
      <c r="D2096" s="7" t="s">
        <v>1133</v>
      </c>
      <c r="E2096" s="7" t="s">
        <v>1061</v>
      </c>
      <c r="F2096" s="7" t="s">
        <v>1062</v>
      </c>
      <c r="G2096" s="7" t="s">
        <v>1169</v>
      </c>
      <c r="H2096" s="7" t="s">
        <v>81</v>
      </c>
      <c r="I2096" s="7" t="s">
        <v>84</v>
      </c>
      <c r="J2096" s="7" t="s">
        <v>108</v>
      </c>
      <c r="K2096" s="7" t="s">
        <v>107</v>
      </c>
      <c r="L2096" s="7" t="s">
        <v>111</v>
      </c>
      <c r="M2096" s="7" t="s">
        <v>87</v>
      </c>
      <c r="N2096" s="7" t="s">
        <v>109</v>
      </c>
      <c r="O2096" s="7" t="s">
        <v>113</v>
      </c>
      <c r="P2096" s="7" t="s">
        <v>88</v>
      </c>
      <c r="Q2096" s="7" t="s">
        <v>239</v>
      </c>
      <c r="R2096" s="7" t="s">
        <v>199</v>
      </c>
      <c r="S2096" s="7" t="s">
        <v>210</v>
      </c>
      <c r="T2096" s="7" t="s">
        <v>227</v>
      </c>
      <c r="U2096" s="7" t="s">
        <v>146</v>
      </c>
      <c r="V2096" s="7" t="s">
        <v>112</v>
      </c>
      <c r="W2096" s="7" t="s">
        <v>202</v>
      </c>
      <c r="X2096" s="7" t="s">
        <v>240</v>
      </c>
      <c r="Y2096" s="7" t="n">
        <v>1</v>
      </c>
      <c r="Z2096" s="7" t="n">
        <v>0</v>
      </c>
      <c r="AA2096" s="7" t="str">
        <f aca="false">IF(Y2096&gt;Z2096,"Win",IF(Y2096&lt;Z2096,"Loss","Draw"))</f>
        <v>Win</v>
      </c>
      <c r="AB2096" s="7" t="s">
        <v>99</v>
      </c>
      <c r="AC2096" s="7" t="s">
        <v>99</v>
      </c>
      <c r="AD2096" s="7" t="s">
        <v>635</v>
      </c>
      <c r="AE2096" s="7" t="s">
        <v>431</v>
      </c>
      <c r="AF2096" s="7" t="str">
        <f aca="false">IF(AD2096&lt;AE2096,AD2096,AE2096)</f>
        <v>Archer Queen, Berserker, Bomb Tower, Fire Spirit, Giant Snowball, Goblin Drill, Poison, Ronin</v>
      </c>
      <c r="AG2096" s="7" t="str">
        <f aca="false">IF(AD2096&lt;AE2096,AE2096,AD2096)</f>
        <v>Arrows, Bandit, Battle Ram, Golden Knight, Mega Knight, Mother Witch, Skeleton Dragons, Zappies</v>
      </c>
      <c r="AH2096" s="7" t="str">
        <f aca="false">IF(AD2096=AF2096,AA2096,IF(AA2096="Win","Loss",IF(AA2096="Loss","Win","Draw")))</f>
        <v>Win</v>
      </c>
      <c r="AI2096" s="7" t="s">
        <v>102</v>
      </c>
    </row>
    <row r="2097" customFormat="false" ht="15" hidden="false" customHeight="true" outlineLevel="0" collapsed="false">
      <c r="A2097" s="7" t="s">
        <v>4763</v>
      </c>
      <c r="B2097" s="7" t="n">
        <v>1</v>
      </c>
      <c r="C2097" s="7" t="s">
        <v>1132</v>
      </c>
      <c r="D2097" s="7" t="s">
        <v>1133</v>
      </c>
      <c r="E2097" s="7" t="s">
        <v>1061</v>
      </c>
      <c r="F2097" s="7" t="s">
        <v>1062</v>
      </c>
      <c r="G2097" s="7" t="s">
        <v>1171</v>
      </c>
      <c r="H2097" s="7" t="s">
        <v>81</v>
      </c>
      <c r="I2097" s="7" t="s">
        <v>319</v>
      </c>
      <c r="J2097" s="7" t="s">
        <v>145</v>
      </c>
      <c r="K2097" s="7" t="s">
        <v>195</v>
      </c>
      <c r="L2097" s="7" t="s">
        <v>148</v>
      </c>
      <c r="M2097" s="7" t="s">
        <v>130</v>
      </c>
      <c r="N2097" s="7" t="s">
        <v>117</v>
      </c>
      <c r="O2097" s="7" t="s">
        <v>112</v>
      </c>
      <c r="P2097" s="7" t="s">
        <v>84</v>
      </c>
      <c r="Q2097" s="7" t="s">
        <v>142</v>
      </c>
      <c r="R2097" s="7" t="s">
        <v>141</v>
      </c>
      <c r="S2097" s="7" t="s">
        <v>140</v>
      </c>
      <c r="T2097" s="7" t="s">
        <v>120</v>
      </c>
      <c r="U2097" s="7" t="s">
        <v>111</v>
      </c>
      <c r="V2097" s="7" t="s">
        <v>143</v>
      </c>
      <c r="W2097" s="7" t="s">
        <v>87</v>
      </c>
      <c r="X2097" s="7" t="s">
        <v>113</v>
      </c>
      <c r="Y2097" s="7" t="n">
        <v>1</v>
      </c>
      <c r="Z2097" s="7" t="n">
        <v>0</v>
      </c>
      <c r="AA2097" s="7" t="str">
        <f aca="false">IF(Y2097&gt;Z2097,"Win",IF(Y2097&lt;Z2097,"Loss","Draw"))</f>
        <v>Win</v>
      </c>
      <c r="AB2097" s="7" t="s">
        <v>99</v>
      </c>
      <c r="AC2097" s="7" t="s">
        <v>99</v>
      </c>
      <c r="AD2097" s="7" t="s">
        <v>775</v>
      </c>
      <c r="AE2097" s="7" t="s">
        <v>351</v>
      </c>
      <c r="AF2097" s="7" t="str">
        <f aca="false">IF(AD2097&lt;AE2097,AD2097,AE2097)</f>
        <v>Arrows, Balloon, Bomber, Giant Snowball, Inferno Dragon, Lava Hound, Minions, Skeleton Army</v>
      </c>
      <c r="AG2097" s="7" t="str">
        <f aca="false">IF(AD2097&lt;AE2097,AE2097,AD2097)</f>
        <v>Berserker, Bomb Tower, Fire Spirit, Goblin Barrel, Ice Spirit, Magic Archer, Royal Delivery, Wall Breakers</v>
      </c>
      <c r="AH2097" s="7" t="str">
        <f aca="false">IF(AD2097=AF2097,AA2097,IF(AA2097="Win","Loss",IF(AA2097="Loss","Win","Draw")))</f>
        <v>Win</v>
      </c>
      <c r="AI2097" s="7" t="s">
        <v>102</v>
      </c>
    </row>
    <row r="2098" customFormat="false" ht="15" hidden="false" customHeight="true" outlineLevel="0" collapsed="false">
      <c r="A2098" s="7" t="s">
        <v>4763</v>
      </c>
      <c r="B2098" s="7" t="n">
        <v>2</v>
      </c>
      <c r="C2098" s="7" t="s">
        <v>1132</v>
      </c>
      <c r="D2098" s="7" t="s">
        <v>1133</v>
      </c>
      <c r="E2098" s="7" t="s">
        <v>1061</v>
      </c>
      <c r="F2098" s="7" t="s">
        <v>1062</v>
      </c>
      <c r="G2098" s="7" t="s">
        <v>1172</v>
      </c>
      <c r="H2098" s="7" t="s">
        <v>81</v>
      </c>
      <c r="I2098" s="7" t="s">
        <v>210</v>
      </c>
      <c r="J2098" s="7" t="s">
        <v>141</v>
      </c>
      <c r="K2098" s="7" t="s">
        <v>144</v>
      </c>
      <c r="L2098" s="7" t="s">
        <v>182</v>
      </c>
      <c r="M2098" s="7" t="s">
        <v>93</v>
      </c>
      <c r="N2098" s="7" t="s">
        <v>87</v>
      </c>
      <c r="O2098" s="7" t="s">
        <v>154</v>
      </c>
      <c r="P2098" s="7" t="s">
        <v>167</v>
      </c>
      <c r="Q2098" s="7" t="s">
        <v>82</v>
      </c>
      <c r="R2098" s="7" t="s">
        <v>83</v>
      </c>
      <c r="S2098" s="7" t="s">
        <v>144</v>
      </c>
      <c r="T2098" s="7" t="s">
        <v>85</v>
      </c>
      <c r="U2098" s="7" t="s">
        <v>91</v>
      </c>
      <c r="V2098" s="7" t="s">
        <v>88</v>
      </c>
      <c r="W2098" s="7" t="s">
        <v>109</v>
      </c>
      <c r="X2098" s="7" t="s">
        <v>130</v>
      </c>
      <c r="Y2098" s="7" t="n">
        <v>1</v>
      </c>
      <c r="Z2098" s="7" t="n">
        <v>0</v>
      </c>
      <c r="AA2098" s="7" t="str">
        <f aca="false">IF(Y2098&gt;Z2098,"Win",IF(Y2098&lt;Z2098,"Loss","Draw"))</f>
        <v>Win</v>
      </c>
      <c r="AB2098" s="7" t="s">
        <v>99</v>
      </c>
      <c r="AC2098" s="7" t="s">
        <v>99</v>
      </c>
      <c r="AD2098" s="7" t="s">
        <v>1174</v>
      </c>
      <c r="AE2098" s="7" t="s">
        <v>1173</v>
      </c>
      <c r="AF2098" s="7" t="str">
        <f aca="false">IF(AD2098&lt;AE2098,AD2098,AE2098)</f>
        <v>Archers, Barbarian Barrel, Bomber, Dark Prince, Graveyard, Poison, Ronin, Tesla</v>
      </c>
      <c r="AG2098" s="7" t="str">
        <f aca="false">IF(AD2098&lt;AE2098,AE2098,AD2098)</f>
        <v>Berserker, Electro Spirit, Hog Rider, Lightning, Magic Archer, Mega Knight, Tesla, The Log</v>
      </c>
      <c r="AH2098" s="7" t="str">
        <f aca="false">IF(AD2098=AF2098,AA2098,IF(AA2098="Win","Loss",IF(AA2098="Loss","Win","Draw")))</f>
        <v>Loss</v>
      </c>
      <c r="AI2098" s="7" t="s">
        <v>102</v>
      </c>
    </row>
    <row r="2099" customFormat="false" ht="15" hidden="false" customHeight="true" outlineLevel="0" collapsed="false">
      <c r="A2099" s="7" t="s">
        <v>4763</v>
      </c>
      <c r="B2099" s="7" t="n">
        <v>3</v>
      </c>
      <c r="C2099" s="7" t="s">
        <v>1132</v>
      </c>
      <c r="D2099" s="7" t="s">
        <v>1133</v>
      </c>
      <c r="E2099" s="7" t="s">
        <v>1061</v>
      </c>
      <c r="F2099" s="7" t="s">
        <v>1062</v>
      </c>
      <c r="G2099" s="7" t="s">
        <v>1175</v>
      </c>
      <c r="H2099" s="7" t="s">
        <v>81</v>
      </c>
      <c r="I2099" s="7" t="s">
        <v>114</v>
      </c>
      <c r="J2099" s="7" t="s">
        <v>181</v>
      </c>
      <c r="K2099" s="7" t="s">
        <v>116</v>
      </c>
      <c r="L2099" s="7" t="s">
        <v>97</v>
      </c>
      <c r="M2099" s="7" t="s">
        <v>176</v>
      </c>
      <c r="N2099" s="7" t="s">
        <v>118</v>
      </c>
      <c r="O2099" s="7" t="s">
        <v>94</v>
      </c>
      <c r="P2099" s="7" t="s">
        <v>91</v>
      </c>
      <c r="Q2099" s="7" t="s">
        <v>114</v>
      </c>
      <c r="R2099" s="7" t="s">
        <v>115</v>
      </c>
      <c r="S2099" s="7" t="s">
        <v>116</v>
      </c>
      <c r="T2099" s="7" t="s">
        <v>94</v>
      </c>
      <c r="U2099" s="7" t="s">
        <v>118</v>
      </c>
      <c r="V2099" s="7" t="s">
        <v>119</v>
      </c>
      <c r="W2099" s="7" t="s">
        <v>117</v>
      </c>
      <c r="X2099" s="7" t="s">
        <v>167</v>
      </c>
      <c r="Y2099" s="7" t="n">
        <v>0</v>
      </c>
      <c r="Z2099" s="7" t="n">
        <v>1</v>
      </c>
      <c r="AA2099" s="7" t="str">
        <f aca="false">IF(Y2099&gt;Z2099,"Win",IF(Y2099&lt;Z2099,"Loss","Draw"))</f>
        <v>Loss</v>
      </c>
      <c r="AB2099" s="7" t="s">
        <v>99</v>
      </c>
      <c r="AC2099" s="7" t="s">
        <v>99</v>
      </c>
      <c r="AD2099" s="7" t="s">
        <v>1176</v>
      </c>
      <c r="AE2099" s="7" t="s">
        <v>264</v>
      </c>
      <c r="AF2099" s="7" t="str">
        <f aca="false">IF(AD2099&lt;AE2099,AD2099,AE2099)</f>
        <v>Barbarian Barrel, Dart Goblin, Fireball, Monk, Mortar, Rascals, Skeleton Barrel, Skeletons</v>
      </c>
      <c r="AG2099" s="7" t="str">
        <f aca="false">IF(AD2099&lt;AE2099,AE2099,AD2099)</f>
        <v>Cannon Cart, Fireball, Goblins, Minions, Mortar, Rascals, Skeleton Barrel, The Log</v>
      </c>
      <c r="AH2099" s="7" t="str">
        <f aca="false">IF(AD2099=AF2099,AA2099,IF(AA2099="Win","Loss",IF(AA2099="Loss","Win","Draw")))</f>
        <v>Loss</v>
      </c>
      <c r="AI2099" s="7" t="s">
        <v>102</v>
      </c>
    </row>
    <row r="2100" customFormat="false" ht="15" hidden="false" customHeight="true" outlineLevel="0" collapsed="false">
      <c r="A2100" s="7" t="s">
        <v>4764</v>
      </c>
      <c r="B2100" s="7" t="n">
        <v>1</v>
      </c>
      <c r="C2100" s="7" t="s">
        <v>1132</v>
      </c>
      <c r="D2100" s="7" t="s">
        <v>1133</v>
      </c>
      <c r="E2100" s="7" t="s">
        <v>1061</v>
      </c>
      <c r="F2100" s="7" t="s">
        <v>1062</v>
      </c>
      <c r="G2100" s="7" t="s">
        <v>1178</v>
      </c>
      <c r="H2100" s="7" t="s">
        <v>81</v>
      </c>
      <c r="I2100" s="7" t="s">
        <v>140</v>
      </c>
      <c r="J2100" s="7" t="s">
        <v>141</v>
      </c>
      <c r="K2100" s="7" t="s">
        <v>142</v>
      </c>
      <c r="L2100" s="7" t="s">
        <v>111</v>
      </c>
      <c r="M2100" s="7" t="s">
        <v>93</v>
      </c>
      <c r="N2100" s="7" t="s">
        <v>87</v>
      </c>
      <c r="O2100" s="7" t="s">
        <v>113</v>
      </c>
      <c r="P2100" s="7" t="s">
        <v>120</v>
      </c>
      <c r="Q2100" s="7" t="s">
        <v>140</v>
      </c>
      <c r="R2100" s="7" t="s">
        <v>141</v>
      </c>
      <c r="S2100" s="7" t="s">
        <v>225</v>
      </c>
      <c r="T2100" s="7" t="s">
        <v>87</v>
      </c>
      <c r="U2100" s="7" t="s">
        <v>111</v>
      </c>
      <c r="V2100" s="7" t="s">
        <v>226</v>
      </c>
      <c r="W2100" s="7" t="s">
        <v>113</v>
      </c>
      <c r="X2100" s="7" t="s">
        <v>120</v>
      </c>
      <c r="Y2100" s="7" t="n">
        <v>1</v>
      </c>
      <c r="Z2100" s="7" t="n">
        <v>0</v>
      </c>
      <c r="AA2100" s="7" t="str">
        <f aca="false">IF(Y2100&gt;Z2100,"Win",IF(Y2100&lt;Z2100,"Loss","Draw"))</f>
        <v>Win</v>
      </c>
      <c r="AB2100" s="7" t="s">
        <v>99</v>
      </c>
      <c r="AC2100" s="7" t="s">
        <v>99</v>
      </c>
      <c r="AD2100" s="7" t="s">
        <v>1179</v>
      </c>
      <c r="AE2100" s="7" t="s">
        <v>228</v>
      </c>
      <c r="AF2100" s="7" t="str">
        <f aca="false">IF(AD2100&lt;AE2100,AD2100,AE2100)</f>
        <v>Bats, Berserker, Bomb Tower, Fire Spirit, Magic Archer, Miner, Royal Delivery, Wall Breakers</v>
      </c>
      <c r="AG2100" s="7" t="str">
        <f aca="false">IF(AD2100&lt;AE2100,AE2100,AD2100)</f>
        <v>Berserker, Bomb Tower, Electro Spirit, Fire Spirit, Goblin Barrel, Magic Archer, Royal Delivery, Wall Breakers</v>
      </c>
      <c r="AH2100" s="7" t="str">
        <f aca="false">IF(AD2100=AF2100,AA2100,IF(AA2100="Win","Loss",IF(AA2100="Loss","Win","Draw")))</f>
        <v>Loss</v>
      </c>
      <c r="AI2100" s="7" t="s">
        <v>102</v>
      </c>
    </row>
    <row r="2101" customFormat="false" ht="15" hidden="false" customHeight="true" outlineLevel="0" collapsed="false">
      <c r="A2101" s="7" t="s">
        <v>4764</v>
      </c>
      <c r="B2101" s="7" t="n">
        <v>2</v>
      </c>
      <c r="C2101" s="7" t="s">
        <v>1132</v>
      </c>
      <c r="D2101" s="7" t="s">
        <v>1133</v>
      </c>
      <c r="E2101" s="7" t="s">
        <v>1061</v>
      </c>
      <c r="F2101" s="7" t="s">
        <v>1062</v>
      </c>
      <c r="G2101" s="7" t="s">
        <v>1180</v>
      </c>
      <c r="H2101" s="7" t="s">
        <v>81</v>
      </c>
      <c r="I2101" s="7" t="s">
        <v>82</v>
      </c>
      <c r="J2101" s="7" t="s">
        <v>83</v>
      </c>
      <c r="K2101" s="7" t="s">
        <v>144</v>
      </c>
      <c r="L2101" s="7" t="s">
        <v>97</v>
      </c>
      <c r="M2101" s="7" t="s">
        <v>143</v>
      </c>
      <c r="N2101" s="7" t="s">
        <v>88</v>
      </c>
      <c r="O2101" s="7" t="s">
        <v>85</v>
      </c>
      <c r="P2101" s="7" t="s">
        <v>91</v>
      </c>
      <c r="Q2101" s="7" t="s">
        <v>90</v>
      </c>
      <c r="R2101" s="7" t="s">
        <v>181</v>
      </c>
      <c r="S2101" s="7" t="s">
        <v>180</v>
      </c>
      <c r="T2101" s="7" t="s">
        <v>95</v>
      </c>
      <c r="U2101" s="7" t="s">
        <v>93</v>
      </c>
      <c r="V2101" s="7" t="s">
        <v>97</v>
      </c>
      <c r="W2101" s="7" t="s">
        <v>94</v>
      </c>
      <c r="X2101" s="7" t="s">
        <v>167</v>
      </c>
      <c r="Y2101" s="7" t="n">
        <v>1</v>
      </c>
      <c r="Z2101" s="7" t="n">
        <v>0</v>
      </c>
      <c r="AA2101" s="7" t="str">
        <f aca="false">IF(Y2101&gt;Z2101,"Win",IF(Y2101&lt;Z2101,"Loss","Draw"))</f>
        <v>Win</v>
      </c>
      <c r="AB2101" s="7" t="s">
        <v>99</v>
      </c>
      <c r="AC2101" s="7" t="s">
        <v>99</v>
      </c>
      <c r="AD2101" s="7" t="s">
        <v>397</v>
      </c>
      <c r="AE2101" s="7" t="s">
        <v>1181</v>
      </c>
      <c r="AF2101" s="7" t="str">
        <f aca="false">IF(AD2101&lt;AE2101,AD2101,AE2101)</f>
        <v>Archers, Barbarian Barrel, Dark Prince, Graveyard, Ice Spirit, Poison, Skeletons, Tesla</v>
      </c>
      <c r="AG2101" s="7" t="str">
        <f aca="false">IF(AD2101&lt;AE2101,AE2101,AD2101)</f>
        <v>Electro Spirit, Fireball, Fisherman, Monk, Royal Giant, Skeletons, The Log, Wizard</v>
      </c>
      <c r="AH2101" s="7" t="str">
        <f aca="false">IF(AD2101=AF2101,AA2101,IF(AA2101="Win","Loss",IF(AA2101="Loss","Win","Draw")))</f>
        <v>Win</v>
      </c>
      <c r="AI2101" s="7" t="s">
        <v>102</v>
      </c>
    </row>
    <row r="2102" customFormat="false" ht="15" hidden="false" customHeight="true" outlineLevel="0" collapsed="false">
      <c r="A2102" s="7" t="s">
        <v>4764</v>
      </c>
      <c r="B2102" s="7" t="n">
        <v>3</v>
      </c>
      <c r="C2102" s="7" t="s">
        <v>1132</v>
      </c>
      <c r="D2102" s="7" t="s">
        <v>1133</v>
      </c>
      <c r="E2102" s="7" t="s">
        <v>1061</v>
      </c>
      <c r="F2102" s="7" t="s">
        <v>1062</v>
      </c>
      <c r="G2102" s="7" t="s">
        <v>1182</v>
      </c>
      <c r="H2102" s="7" t="s">
        <v>81</v>
      </c>
      <c r="I2102" s="7" t="s">
        <v>239</v>
      </c>
      <c r="J2102" s="7" t="s">
        <v>199</v>
      </c>
      <c r="K2102" s="7" t="s">
        <v>169</v>
      </c>
      <c r="L2102" s="7" t="s">
        <v>412</v>
      </c>
      <c r="M2102" s="7" t="s">
        <v>202</v>
      </c>
      <c r="N2102" s="7" t="s">
        <v>227</v>
      </c>
      <c r="O2102" s="7" t="s">
        <v>92</v>
      </c>
      <c r="P2102" s="7" t="s">
        <v>112</v>
      </c>
      <c r="Q2102" s="7" t="s">
        <v>84</v>
      </c>
      <c r="R2102" s="7" t="s">
        <v>91</v>
      </c>
      <c r="S2102" s="7" t="s">
        <v>107</v>
      </c>
      <c r="T2102" s="7" t="s">
        <v>88</v>
      </c>
      <c r="U2102" s="7" t="s">
        <v>109</v>
      </c>
      <c r="V2102" s="7" t="s">
        <v>144</v>
      </c>
      <c r="W2102" s="7" t="s">
        <v>130</v>
      </c>
      <c r="X2102" s="7" t="s">
        <v>143</v>
      </c>
      <c r="Y2102" s="7" t="n">
        <v>0</v>
      </c>
      <c r="Z2102" s="7" t="n">
        <v>1</v>
      </c>
      <c r="AA2102" s="7" t="str">
        <f aca="false">IF(Y2102&gt;Z2102,"Win",IF(Y2102&lt;Z2102,"Loss","Draw"))</f>
        <v>Loss</v>
      </c>
      <c r="AB2102" s="7" t="s">
        <v>99</v>
      </c>
      <c r="AC2102" s="7" t="s">
        <v>99</v>
      </c>
      <c r="AD2102" s="7" t="s">
        <v>1184</v>
      </c>
      <c r="AE2102" s="7" t="s">
        <v>1183</v>
      </c>
      <c r="AF2102" s="7" t="str">
        <f aca="false">IF(AD2102&lt;AE2102,AD2102,AE2102)</f>
        <v>Arrows, Baby Dragon, Battle Ram, Golden Knight, Mother Witch, P.E.K.K.A, Royal Ghost, Zappies</v>
      </c>
      <c r="AG2102" s="7" t="str">
        <f aca="false">IF(AD2102&lt;AE2102,AE2102,AD2102)</f>
        <v>Barbarian Barrel, Bomber, Giant Snowball, Goblin Drill, Ice Spirit, Poison, Ronin, Tesla</v>
      </c>
      <c r="AH2102" s="7" t="str">
        <f aca="false">IF(AD2102=AF2102,AA2102,IF(AA2102="Win","Loss",IF(AA2102="Loss","Win","Draw")))</f>
        <v>Loss</v>
      </c>
      <c r="AI2102" s="7" t="s">
        <v>102</v>
      </c>
    </row>
    <row r="2103" customFormat="false" ht="15" hidden="false" customHeight="true" outlineLevel="0" collapsed="false">
      <c r="A2103" s="7" t="s">
        <v>4765</v>
      </c>
      <c r="B2103" s="7" t="n">
        <v>1</v>
      </c>
      <c r="C2103" s="7" t="s">
        <v>1132</v>
      </c>
      <c r="D2103" s="7" t="s">
        <v>1133</v>
      </c>
      <c r="E2103" s="7" t="s">
        <v>1061</v>
      </c>
      <c r="F2103" s="7" t="s">
        <v>1062</v>
      </c>
      <c r="G2103" s="7" t="s">
        <v>1186</v>
      </c>
      <c r="H2103" s="7" t="s">
        <v>81</v>
      </c>
      <c r="I2103" s="7" t="s">
        <v>107</v>
      </c>
      <c r="J2103" s="7" t="s">
        <v>128</v>
      </c>
      <c r="K2103" s="7" t="s">
        <v>84</v>
      </c>
      <c r="L2103" s="7" t="s">
        <v>130</v>
      </c>
      <c r="M2103" s="7" t="s">
        <v>111</v>
      </c>
      <c r="N2103" s="7" t="s">
        <v>87</v>
      </c>
      <c r="O2103" s="7" t="s">
        <v>144</v>
      </c>
      <c r="P2103" s="7" t="s">
        <v>88</v>
      </c>
      <c r="Q2103" s="7" t="s">
        <v>287</v>
      </c>
      <c r="R2103" s="7" t="s">
        <v>149</v>
      </c>
      <c r="S2103" s="7" t="s">
        <v>135</v>
      </c>
      <c r="T2103" s="7" t="s">
        <v>146</v>
      </c>
      <c r="U2103" s="7" t="s">
        <v>147</v>
      </c>
      <c r="V2103" s="7" t="s">
        <v>148</v>
      </c>
      <c r="W2103" s="7" t="s">
        <v>94</v>
      </c>
      <c r="X2103" s="7" t="s">
        <v>87</v>
      </c>
      <c r="Y2103" s="7" t="n">
        <v>1</v>
      </c>
      <c r="Z2103" s="7" t="n">
        <v>0</v>
      </c>
      <c r="AA2103" s="7" t="str">
        <f aca="false">IF(Y2103&gt;Z2103,"Win",IF(Y2103&lt;Z2103,"Loss","Draw"))</f>
        <v>Win</v>
      </c>
      <c r="AB2103" s="7" t="s">
        <v>99</v>
      </c>
      <c r="AC2103" s="7" t="s">
        <v>99</v>
      </c>
      <c r="AD2103" s="7" t="s">
        <v>1187</v>
      </c>
      <c r="AE2103" s="7" t="s">
        <v>726</v>
      </c>
      <c r="AF2103" s="7" t="str">
        <f aca="false">IF(AD2103&lt;AE2103,AD2103,AE2103)</f>
        <v>Berserker, Bomber, Fire Spirit, Giant Snowball, Goblin Drill, Knight, Poison, Tesla</v>
      </c>
      <c r="AG2103" s="7" t="str">
        <f aca="false">IF(AD2103&lt;AE2103,AE2103,AD2103)</f>
        <v>Berserker, Fireball, Lava Hound, Skeleton Dragons, Spirit Empress, Tombstone, Valkyrie, Zap</v>
      </c>
      <c r="AH2103" s="7" t="str">
        <f aca="false">IF(AD2103=AF2103,AA2103,IF(AA2103="Win","Loss",IF(AA2103="Loss","Win","Draw")))</f>
        <v>Win</v>
      </c>
      <c r="AI2103" s="7" t="s">
        <v>102</v>
      </c>
    </row>
    <row r="2104" customFormat="false" ht="15" hidden="false" customHeight="true" outlineLevel="0" collapsed="false">
      <c r="A2104" s="7" t="s">
        <v>4765</v>
      </c>
      <c r="B2104" s="7" t="n">
        <v>2</v>
      </c>
      <c r="C2104" s="7" t="s">
        <v>1132</v>
      </c>
      <c r="D2104" s="7" t="s">
        <v>1133</v>
      </c>
      <c r="E2104" s="7" t="s">
        <v>1061</v>
      </c>
      <c r="F2104" s="7" t="s">
        <v>1062</v>
      </c>
      <c r="G2104" s="7" t="s">
        <v>1188</v>
      </c>
      <c r="H2104" s="7" t="s">
        <v>81</v>
      </c>
      <c r="I2104" s="7" t="s">
        <v>239</v>
      </c>
      <c r="J2104" s="7" t="s">
        <v>199</v>
      </c>
      <c r="K2104" s="7" t="s">
        <v>210</v>
      </c>
      <c r="L2104" s="7" t="s">
        <v>240</v>
      </c>
      <c r="M2104" s="7" t="s">
        <v>202</v>
      </c>
      <c r="N2104" s="7" t="s">
        <v>227</v>
      </c>
      <c r="O2104" s="7" t="s">
        <v>109</v>
      </c>
      <c r="P2104" s="7" t="s">
        <v>112</v>
      </c>
      <c r="Q2104" s="7" t="s">
        <v>142</v>
      </c>
      <c r="R2104" s="7" t="s">
        <v>141</v>
      </c>
      <c r="S2104" s="7" t="s">
        <v>140</v>
      </c>
      <c r="T2104" s="7" t="s">
        <v>143</v>
      </c>
      <c r="U2104" s="7" t="s">
        <v>111</v>
      </c>
      <c r="V2104" s="7" t="s">
        <v>113</v>
      </c>
      <c r="W2104" s="7" t="s">
        <v>120</v>
      </c>
      <c r="X2104" s="7" t="s">
        <v>97</v>
      </c>
      <c r="Y2104" s="7" t="n">
        <v>0</v>
      </c>
      <c r="Z2104" s="7" t="n">
        <v>1</v>
      </c>
      <c r="AA2104" s="7" t="str">
        <f aca="false">IF(Y2104&gt;Z2104,"Win",IF(Y2104&lt;Z2104,"Loss","Draw"))</f>
        <v>Loss</v>
      </c>
      <c r="AB2104" s="7" t="s">
        <v>99</v>
      </c>
      <c r="AC2104" s="7" t="s">
        <v>99</v>
      </c>
      <c r="AD2104" s="7" t="s">
        <v>242</v>
      </c>
      <c r="AE2104" s="7" t="s">
        <v>1189</v>
      </c>
      <c r="AF2104" s="7" t="str">
        <f aca="false">IF(AD2104&lt;AE2104,AD2104,AE2104)</f>
        <v>Arrows, Bandit, Battle Ram, Golden Knight, Mega Knight, Mother Witch, Ronin, Zappies</v>
      </c>
      <c r="AG2104" s="7" t="str">
        <f aca="false">IF(AD2104&lt;AE2104,AE2104,AD2104)</f>
        <v>Bomb Tower, Fire Spirit, Goblin Barrel, Ice Spirit, Magic Archer, Royal Delivery, Skeletons, Wall Breakers</v>
      </c>
      <c r="AH2104" s="7" t="str">
        <f aca="false">IF(AD2104=AF2104,AA2104,IF(AA2104="Win","Loss",IF(AA2104="Loss","Win","Draw")))</f>
        <v>Loss</v>
      </c>
      <c r="AI2104" s="7" t="s">
        <v>102</v>
      </c>
    </row>
    <row r="2105" customFormat="false" ht="15" hidden="false" customHeight="true" outlineLevel="0" collapsed="false">
      <c r="A2105" s="7" t="s">
        <v>4765</v>
      </c>
      <c r="B2105" s="7" t="n">
        <v>3</v>
      </c>
      <c r="C2105" s="7" t="s">
        <v>1132</v>
      </c>
      <c r="D2105" s="7" t="s">
        <v>1133</v>
      </c>
      <c r="E2105" s="7" t="s">
        <v>1061</v>
      </c>
      <c r="F2105" s="7" t="s">
        <v>1062</v>
      </c>
      <c r="G2105" s="7" t="s">
        <v>1190</v>
      </c>
      <c r="H2105" s="7" t="s">
        <v>81</v>
      </c>
      <c r="I2105" s="7" t="s">
        <v>140</v>
      </c>
      <c r="J2105" s="7" t="s">
        <v>141</v>
      </c>
      <c r="K2105" s="7" t="s">
        <v>153</v>
      </c>
      <c r="L2105" s="7" t="s">
        <v>97</v>
      </c>
      <c r="M2105" s="7" t="s">
        <v>226</v>
      </c>
      <c r="N2105" s="7" t="s">
        <v>113</v>
      </c>
      <c r="O2105" s="7" t="s">
        <v>336</v>
      </c>
      <c r="P2105" s="7" t="s">
        <v>91</v>
      </c>
      <c r="Q2105" s="7" t="s">
        <v>168</v>
      </c>
      <c r="R2105" s="7" t="s">
        <v>181</v>
      </c>
      <c r="S2105" s="7" t="s">
        <v>82</v>
      </c>
      <c r="T2105" s="7" t="s">
        <v>167</v>
      </c>
      <c r="U2105" s="7" t="s">
        <v>93</v>
      </c>
      <c r="V2105" s="7" t="s">
        <v>154</v>
      </c>
      <c r="W2105" s="7" t="s">
        <v>89</v>
      </c>
      <c r="X2105" s="7" t="s">
        <v>115</v>
      </c>
      <c r="Y2105" s="7" t="n">
        <v>0</v>
      </c>
      <c r="Z2105" s="7" t="n">
        <v>1</v>
      </c>
      <c r="AA2105" s="7" t="str">
        <f aca="false">IF(Y2105&gt;Z2105,"Win",IF(Y2105&lt;Z2105,"Loss","Draw"))</f>
        <v>Loss</v>
      </c>
      <c r="AB2105" s="7" t="s">
        <v>99</v>
      </c>
      <c r="AC2105" s="7" t="s">
        <v>99</v>
      </c>
      <c r="AD2105" s="7" t="s">
        <v>477</v>
      </c>
      <c r="AE2105" s="7" t="s">
        <v>1191</v>
      </c>
      <c r="AF2105" s="7" t="str">
        <f aca="false">IF(AD2105&lt;AE2105,AD2105,AE2105)</f>
        <v>Archers, Electro Spirit, Goblin Hut, Goblins, Lightning, Monk, Royal Hogs, The Log</v>
      </c>
      <c r="AG2105" s="7" t="str">
        <f aca="false">IF(AD2105&lt;AE2105,AE2105,AD2105)</f>
        <v>Barbarian Barrel, Bomb Tower, Goblinstein, Magic Archer, Miner, Skeletons, Tornado, Wall Breakers</v>
      </c>
      <c r="AH2105" s="7" t="str">
        <f aca="false">IF(AD2105=AF2105,AA2105,IF(AA2105="Win","Loss",IF(AA2105="Loss","Win","Draw")))</f>
        <v>Win</v>
      </c>
      <c r="AI2105" s="7" t="s">
        <v>102</v>
      </c>
    </row>
    <row r="2106" customFormat="false" ht="15" hidden="false" customHeight="true" outlineLevel="0" collapsed="false">
      <c r="A2106" s="5" t="s">
        <v>4766</v>
      </c>
      <c r="B2106" s="5" t="n">
        <v>1</v>
      </c>
      <c r="C2106" s="5" t="s">
        <v>1132</v>
      </c>
      <c r="D2106" s="5" t="s">
        <v>1133</v>
      </c>
      <c r="E2106" s="5" t="s">
        <v>4767</v>
      </c>
      <c r="F2106" s="5" t="s">
        <v>4768</v>
      </c>
      <c r="G2106" s="5" t="s">
        <v>4769</v>
      </c>
      <c r="H2106" s="5" t="s">
        <v>81</v>
      </c>
      <c r="I2106" s="5" t="s">
        <v>84</v>
      </c>
      <c r="J2106" s="5" t="s">
        <v>175</v>
      </c>
      <c r="K2106" s="5" t="s">
        <v>199</v>
      </c>
      <c r="L2106" s="5" t="s">
        <v>231</v>
      </c>
      <c r="M2106" s="5" t="s">
        <v>375</v>
      </c>
      <c r="N2106" s="5" t="s">
        <v>96</v>
      </c>
      <c r="O2106" s="5" t="s">
        <v>110</v>
      </c>
      <c r="P2106" s="5" t="s">
        <v>420</v>
      </c>
      <c r="Q2106" s="5" t="s">
        <v>168</v>
      </c>
      <c r="R2106" s="5" t="s">
        <v>91</v>
      </c>
      <c r="S2106" s="5" t="s">
        <v>210</v>
      </c>
      <c r="T2106" s="5" t="s">
        <v>88</v>
      </c>
      <c r="U2106" s="5" t="s">
        <v>227</v>
      </c>
      <c r="V2106" s="5" t="s">
        <v>240</v>
      </c>
      <c r="W2106" s="5" t="s">
        <v>225</v>
      </c>
      <c r="X2106" s="5" t="s">
        <v>201</v>
      </c>
      <c r="Y2106" s="5" t="n">
        <v>1</v>
      </c>
      <c r="Z2106" s="5" t="n">
        <v>0</v>
      </c>
      <c r="AA2106" s="5" t="str">
        <f aca="false">IF(Y2106&gt;Z2106,"Win",IF(Y2106&lt;Z2106,"Loss","Draw"))</f>
        <v>Win</v>
      </c>
      <c r="AB2106" s="5" t="s">
        <v>98</v>
      </c>
      <c r="AC2106" s="5" t="s">
        <v>99</v>
      </c>
      <c r="AD2106" s="5" t="s">
        <v>4770</v>
      </c>
      <c r="AE2106" s="5" t="s">
        <v>4771</v>
      </c>
      <c r="AF2106" s="5" t="str">
        <f aca="false">IF(AD2106&lt;AE2106,AD2106,AE2106)</f>
        <v>Bandit, Barbarian Barrel, Bats, Flying Machine, Mega Knight, Mother Witch, Poison, Royal Hogs</v>
      </c>
      <c r="AG2106" s="5" t="str">
        <f aca="false">IF(AD2106&lt;AE2106,AE2106,AD2106)</f>
        <v>Boss Bandit, Executioner, Freeze, Giant Snowball, Golden Knight, Guards, Hunter, Ram Rider</v>
      </c>
      <c r="AH2106" s="5" t="str">
        <f aca="false">IF(AD2106=AF2106,AA2106,IF(AA2106="Win","Loss",IF(AA2106="Loss","Win","Draw")))</f>
        <v>Loss</v>
      </c>
      <c r="AI2106" s="5" t="s">
        <v>102</v>
      </c>
    </row>
    <row r="2107" customFormat="false" ht="16.5" hidden="false" customHeight="true" outlineLevel="0" collapsed="false">
      <c r="A2107" s="5" t="s">
        <v>4772</v>
      </c>
      <c r="B2107" s="5" t="n">
        <v>1</v>
      </c>
      <c r="C2107" s="5" t="s">
        <v>1132</v>
      </c>
      <c r="D2107" s="5" t="s">
        <v>1133</v>
      </c>
      <c r="E2107" s="5" t="s">
        <v>4773</v>
      </c>
      <c r="F2107" s="5" t="s">
        <v>4774</v>
      </c>
      <c r="G2107" s="5" t="s">
        <v>4775</v>
      </c>
      <c r="H2107" s="5" t="s">
        <v>81</v>
      </c>
      <c r="I2107" s="5" t="s">
        <v>142</v>
      </c>
      <c r="J2107" s="5" t="s">
        <v>115</v>
      </c>
      <c r="K2107" s="5" t="s">
        <v>287</v>
      </c>
      <c r="L2107" s="5" t="s">
        <v>140</v>
      </c>
      <c r="M2107" s="5" t="s">
        <v>334</v>
      </c>
      <c r="N2107" s="5" t="s">
        <v>176</v>
      </c>
      <c r="O2107" s="5" t="s">
        <v>111</v>
      </c>
      <c r="P2107" s="5" t="s">
        <v>143</v>
      </c>
      <c r="Q2107" s="5" t="s">
        <v>82</v>
      </c>
      <c r="R2107" s="5" t="s">
        <v>83</v>
      </c>
      <c r="S2107" s="5" t="s">
        <v>168</v>
      </c>
      <c r="T2107" s="5" t="s">
        <v>144</v>
      </c>
      <c r="U2107" s="5" t="s">
        <v>91</v>
      </c>
      <c r="V2107" s="5" t="s">
        <v>154</v>
      </c>
      <c r="W2107" s="5" t="s">
        <v>93</v>
      </c>
      <c r="X2107" s="5" t="s">
        <v>97</v>
      </c>
      <c r="Y2107" s="5" t="n">
        <v>0</v>
      </c>
      <c r="Z2107" s="5" t="n">
        <v>1</v>
      </c>
      <c r="AA2107" s="5" t="str">
        <f aca="false">IF(Y2107&gt;Z2107,"Win",IF(Y2107&lt;Z2107,"Loss","Draw"))</f>
        <v>Loss</v>
      </c>
      <c r="AB2107" s="5" t="s">
        <v>98</v>
      </c>
      <c r="AC2107" s="5" t="s">
        <v>99</v>
      </c>
      <c r="AD2107" s="5" t="s">
        <v>394</v>
      </c>
      <c r="AE2107" s="5" t="s">
        <v>285</v>
      </c>
      <c r="AF2107" s="5" t="str">
        <f aca="false">IF(AD2107&lt;AE2107,AD2107,AE2107)</f>
        <v>Archers, Barbarian Barrel, Dark Prince, Electro Spirit, Lightning, Royal Hogs, Skeletons, Tesla</v>
      </c>
      <c r="AG2107" s="5" t="str">
        <f aca="false">IF(AD2107&lt;AE2107,AE2107,AD2107)</f>
        <v>Dart Goblin, Fire Spirit, Goblin Barrel, Goblins, Ice Spirit, Rocket, Valkyrie, Wall Breakers</v>
      </c>
      <c r="AH2107" s="5" t="str">
        <f aca="false">IF(AD2107=AF2107,AA2107,IF(AA2107="Win","Loss",IF(AA2107="Loss","Win","Draw")))</f>
        <v>Win</v>
      </c>
      <c r="AI2107" s="5" t="s">
        <v>102</v>
      </c>
    </row>
    <row r="2108" customFormat="false" ht="16.5" hidden="false" customHeight="true" outlineLevel="0" collapsed="false">
      <c r="A2108" s="5" t="s">
        <v>4776</v>
      </c>
      <c r="B2108" s="5" t="n">
        <v>1</v>
      </c>
      <c r="C2108" s="5" t="s">
        <v>1132</v>
      </c>
      <c r="D2108" s="5" t="s">
        <v>1133</v>
      </c>
      <c r="E2108" s="6" t="s">
        <v>4777</v>
      </c>
      <c r="F2108" s="5" t="s">
        <v>4778</v>
      </c>
      <c r="G2108" s="5" t="s">
        <v>4779</v>
      </c>
      <c r="H2108" s="5" t="s">
        <v>81</v>
      </c>
      <c r="I2108" s="5" t="s">
        <v>168</v>
      </c>
      <c r="J2108" s="5" t="s">
        <v>83</v>
      </c>
      <c r="K2108" s="5" t="s">
        <v>170</v>
      </c>
      <c r="L2108" s="5" t="s">
        <v>97</v>
      </c>
      <c r="M2108" s="5" t="s">
        <v>146</v>
      </c>
      <c r="N2108" s="5" t="s">
        <v>93</v>
      </c>
      <c r="O2108" s="5" t="s">
        <v>154</v>
      </c>
      <c r="P2108" s="5" t="s">
        <v>91</v>
      </c>
      <c r="Q2108" s="5" t="s">
        <v>375</v>
      </c>
      <c r="R2108" s="5" t="s">
        <v>175</v>
      </c>
      <c r="S2108" s="5" t="s">
        <v>84</v>
      </c>
      <c r="T2108" s="5" t="s">
        <v>240</v>
      </c>
      <c r="U2108" s="5" t="s">
        <v>231</v>
      </c>
      <c r="V2108" s="5" t="s">
        <v>92</v>
      </c>
      <c r="W2108" s="5" t="s">
        <v>110</v>
      </c>
      <c r="X2108" s="5" t="s">
        <v>154</v>
      </c>
      <c r="Y2108" s="5" t="n">
        <v>1</v>
      </c>
      <c r="Z2108" s="5" t="n">
        <v>0</v>
      </c>
      <c r="AA2108" s="5" t="str">
        <f aca="false">IF(Y2108&gt;Z2108,"Win",IF(Y2108&lt;Z2108,"Loss","Draw"))</f>
        <v>Win</v>
      </c>
      <c r="AB2108" s="5" t="s">
        <v>98</v>
      </c>
      <c r="AC2108" s="5" t="s">
        <v>99</v>
      </c>
      <c r="AD2108" s="5" t="s">
        <v>708</v>
      </c>
      <c r="AE2108" s="5" t="s">
        <v>4780</v>
      </c>
      <c r="AF2108" s="5" t="str">
        <f aca="false">IF(AD2108&lt;AE2108,AD2108,AE2108)</f>
        <v>Bandit, Boss Bandit, Executioner, Giant Snowball, Guards, Lightning, Ram Rider, Royal Ghost</v>
      </c>
      <c r="AG2108" s="5" t="str">
        <f aca="false">IF(AD2108&lt;AE2108,AE2108,AD2108)</f>
        <v>Barbarian Barrel, Cannon, Dark Prince, Electro Spirit, Lightning, Royal Hogs, Skeleton Dragons, Skeletons</v>
      </c>
      <c r="AH2108" s="5" t="str">
        <f aca="false">IF(AD2108=AF2108,AA2108,IF(AA2108="Win","Loss",IF(AA2108="Loss","Win","Draw")))</f>
        <v>Loss</v>
      </c>
      <c r="AI2108" s="5" t="s">
        <v>123</v>
      </c>
    </row>
    <row r="2109" customFormat="false" ht="16.5" hidden="false" customHeight="true" outlineLevel="0" collapsed="false">
      <c r="A2109" s="5" t="s">
        <v>4776</v>
      </c>
      <c r="B2109" s="5" t="n">
        <v>2</v>
      </c>
      <c r="C2109" s="5" t="s">
        <v>1132</v>
      </c>
      <c r="D2109" s="5" t="s">
        <v>1133</v>
      </c>
      <c r="E2109" s="6" t="s">
        <v>4777</v>
      </c>
      <c r="F2109" s="5" t="s">
        <v>4778</v>
      </c>
      <c r="G2109" s="5" t="s">
        <v>4781</v>
      </c>
      <c r="H2109" s="5" t="s">
        <v>81</v>
      </c>
      <c r="I2109" s="5" t="s">
        <v>107</v>
      </c>
      <c r="J2109" s="5" t="s">
        <v>108</v>
      </c>
      <c r="K2109" s="5" t="s">
        <v>84</v>
      </c>
      <c r="L2109" s="5" t="s">
        <v>143</v>
      </c>
      <c r="M2109" s="5" t="s">
        <v>87</v>
      </c>
      <c r="N2109" s="5" t="s">
        <v>109</v>
      </c>
      <c r="O2109" s="5" t="s">
        <v>88</v>
      </c>
      <c r="P2109" s="5" t="s">
        <v>113</v>
      </c>
      <c r="Q2109" s="5" t="s">
        <v>114</v>
      </c>
      <c r="R2109" s="5" t="s">
        <v>115</v>
      </c>
      <c r="S2109" s="5" t="s">
        <v>140</v>
      </c>
      <c r="T2109" s="5" t="s">
        <v>176</v>
      </c>
      <c r="U2109" s="5" t="s">
        <v>257</v>
      </c>
      <c r="V2109" s="5" t="s">
        <v>118</v>
      </c>
      <c r="W2109" s="5" t="s">
        <v>113</v>
      </c>
      <c r="X2109" s="5" t="s">
        <v>83</v>
      </c>
      <c r="Y2109" s="5" t="n">
        <v>1</v>
      </c>
      <c r="Z2109" s="5" t="n">
        <v>0</v>
      </c>
      <c r="AA2109" s="5" t="str">
        <f aca="false">IF(Y2109&gt;Z2109,"Win",IF(Y2109&lt;Z2109,"Loss","Draw"))</f>
        <v>Win</v>
      </c>
      <c r="AB2109" s="5" t="s">
        <v>98</v>
      </c>
      <c r="AC2109" s="5" t="s">
        <v>99</v>
      </c>
      <c r="AD2109" s="5" t="s">
        <v>4782</v>
      </c>
      <c r="AE2109" s="5" t="s">
        <v>4783</v>
      </c>
      <c r="AF2109" s="5" t="str">
        <f aca="false">IF(AD2109&lt;AE2109,AD2109,AE2109)</f>
        <v>Archer Queen, Berserker, Bomb Tower, Giant Snowball, Goblin Drill, Ice Spirit, Poison, Ronin</v>
      </c>
      <c r="AG2109" s="5" t="str">
        <f aca="false">IF(AD2109&lt;AE2109,AE2109,AD2109)</f>
        <v>Bomb Tower, Dark Prince, Dart Goblin, Goblins, Rascals, Skeleton Barrel, Vines, Wall Breakers</v>
      </c>
      <c r="AH2109" s="5" t="str">
        <f aca="false">IF(AD2109=AF2109,AA2109,IF(AA2109="Win","Loss",IF(AA2109="Loss","Win","Draw")))</f>
        <v>Win</v>
      </c>
      <c r="AI2109" s="5" t="s">
        <v>123</v>
      </c>
    </row>
    <row r="2110" customFormat="false" ht="15" hidden="false" customHeight="true" outlineLevel="0" collapsed="false">
      <c r="A2110" s="5" t="s">
        <v>4784</v>
      </c>
      <c r="B2110" s="5" t="n">
        <v>1</v>
      </c>
      <c r="C2110" s="5" t="s">
        <v>1132</v>
      </c>
      <c r="D2110" s="5" t="s">
        <v>1133</v>
      </c>
      <c r="E2110" s="5" t="s">
        <v>3037</v>
      </c>
      <c r="F2110" s="5" t="s">
        <v>3038</v>
      </c>
      <c r="G2110" s="5" t="s">
        <v>2666</v>
      </c>
      <c r="H2110" s="5" t="s">
        <v>81</v>
      </c>
      <c r="I2110" s="5" t="s">
        <v>140</v>
      </c>
      <c r="J2110" s="5" t="s">
        <v>141</v>
      </c>
      <c r="K2110" s="5" t="s">
        <v>225</v>
      </c>
      <c r="L2110" s="5" t="s">
        <v>113</v>
      </c>
      <c r="M2110" s="5" t="s">
        <v>120</v>
      </c>
      <c r="N2110" s="5" t="s">
        <v>111</v>
      </c>
      <c r="O2110" s="5" t="s">
        <v>226</v>
      </c>
      <c r="P2110" s="5" t="s">
        <v>87</v>
      </c>
      <c r="Q2110" s="5" t="s">
        <v>168</v>
      </c>
      <c r="R2110" s="5" t="s">
        <v>91</v>
      </c>
      <c r="S2110" s="5" t="s">
        <v>144</v>
      </c>
      <c r="T2110" s="5" t="s">
        <v>154</v>
      </c>
      <c r="U2110" s="5" t="s">
        <v>146</v>
      </c>
      <c r="V2110" s="5" t="s">
        <v>97</v>
      </c>
      <c r="W2110" s="5" t="s">
        <v>93</v>
      </c>
      <c r="X2110" s="5" t="s">
        <v>83</v>
      </c>
      <c r="Y2110" s="5" t="n">
        <v>1</v>
      </c>
      <c r="Z2110" s="5" t="n">
        <v>0</v>
      </c>
      <c r="AA2110" s="5" t="str">
        <f aca="false">IF(Y2110&gt;Z2110,"Win",IF(Y2110&lt;Z2110,"Loss","Draw"))</f>
        <v>Win</v>
      </c>
      <c r="AB2110" s="5" t="s">
        <v>98</v>
      </c>
      <c r="AC2110" s="5" t="s">
        <v>99</v>
      </c>
      <c r="AD2110" s="5" t="s">
        <v>228</v>
      </c>
      <c r="AE2110" s="5" t="s">
        <v>2761</v>
      </c>
      <c r="AF2110" s="5" t="str">
        <f aca="false">IF(AD2110&lt;AE2110,AD2110,AE2110)</f>
        <v>Barbarian Barrel, Dark Prince, Electro Spirit, Lightning, Royal Hogs, Skeleton Dragons, Skeletons, Tesla</v>
      </c>
      <c r="AG2110" s="5" t="str">
        <f aca="false">IF(AD2110&lt;AE2110,AE2110,AD2110)</f>
        <v>Bats, Berserker, Bomb Tower, Fire Spirit, Magic Archer, Miner, Royal Delivery, Wall Breakers</v>
      </c>
      <c r="AH2110" s="5" t="str">
        <f aca="false">IF(AD2110=AF2110,AA2110,IF(AA2110="Win","Loss",IF(AA2110="Loss","Win","Draw")))</f>
        <v>Loss</v>
      </c>
      <c r="AI2110" s="5" t="s">
        <v>123</v>
      </c>
    </row>
    <row r="2111" customFormat="false" ht="15" hidden="false" customHeight="true" outlineLevel="0" collapsed="false">
      <c r="A2111" s="5" t="s">
        <v>4784</v>
      </c>
      <c r="B2111" s="5" t="n">
        <v>2</v>
      </c>
      <c r="C2111" s="5" t="s">
        <v>1132</v>
      </c>
      <c r="D2111" s="5" t="s">
        <v>1133</v>
      </c>
      <c r="E2111" s="5" t="s">
        <v>3037</v>
      </c>
      <c r="F2111" s="5" t="s">
        <v>3038</v>
      </c>
      <c r="G2111" s="5" t="s">
        <v>4785</v>
      </c>
      <c r="H2111" s="5" t="s">
        <v>222</v>
      </c>
      <c r="I2111" s="5" t="s">
        <v>107</v>
      </c>
      <c r="J2111" s="5" t="s">
        <v>108</v>
      </c>
      <c r="K2111" s="5" t="s">
        <v>84</v>
      </c>
      <c r="L2111" s="5" t="s">
        <v>143</v>
      </c>
      <c r="M2111" s="5" t="s">
        <v>97</v>
      </c>
      <c r="N2111" s="5" t="s">
        <v>109</v>
      </c>
      <c r="O2111" s="5" t="s">
        <v>144</v>
      </c>
      <c r="P2111" s="5" t="s">
        <v>88</v>
      </c>
      <c r="Q2111" s="5" t="s">
        <v>82</v>
      </c>
      <c r="R2111" s="5" t="s">
        <v>128</v>
      </c>
      <c r="S2111" s="5" t="s">
        <v>293</v>
      </c>
      <c r="T2111" s="5" t="s">
        <v>88</v>
      </c>
      <c r="U2111" s="5" t="s">
        <v>107</v>
      </c>
      <c r="V2111" s="5" t="s">
        <v>84</v>
      </c>
      <c r="W2111" s="5" t="s">
        <v>111</v>
      </c>
      <c r="X2111" s="5" t="s">
        <v>170</v>
      </c>
      <c r="Y2111" s="5" t="n">
        <v>3</v>
      </c>
      <c r="Z2111" s="5" t="n">
        <v>0</v>
      </c>
      <c r="AA2111" s="5" t="str">
        <f aca="false">IF(Y2111&gt;Z2111,"Win",IF(Y2111&lt;Z2111,"Loss","Draw"))</f>
        <v>Win</v>
      </c>
      <c r="AB2111" s="5" t="s">
        <v>98</v>
      </c>
      <c r="AC2111" s="5" t="s">
        <v>99</v>
      </c>
      <c r="AD2111" s="5" t="s">
        <v>4786</v>
      </c>
      <c r="AE2111" s="5" t="s">
        <v>4787</v>
      </c>
      <c r="AF2111" s="5" t="str">
        <f aca="false">IF(AD2111&lt;AE2111,AD2111,AE2111)</f>
        <v>Archer Queen, Giant Snowball, Goblin Drill, Ice Spirit, Poison, Ronin, Skeletons, Tesla</v>
      </c>
      <c r="AG2111" s="5" t="str">
        <f aca="false">IF(AD2111&lt;AE2111,AE2111,AD2111)</f>
        <v>Archers, Cannon, Fire Spirit, Furnace, Giant Snowball, Goblin Drill, Knight, Poison</v>
      </c>
      <c r="AH2111" s="5" t="str">
        <f aca="false">IF(AD2111=AF2111,AA2111,IF(AA2111="Win","Loss",IF(AA2111="Loss","Win","Draw")))</f>
        <v>Win</v>
      </c>
      <c r="AI2111" s="5" t="s">
        <v>123</v>
      </c>
    </row>
    <row r="2112" customFormat="false" ht="15" hidden="false" customHeight="true" outlineLevel="0" collapsed="false">
      <c r="A2112" s="5" t="s">
        <v>4788</v>
      </c>
      <c r="B2112" s="5" t="n">
        <v>1</v>
      </c>
      <c r="C2112" s="5" t="s">
        <v>1132</v>
      </c>
      <c r="D2112" s="5" t="s">
        <v>1133</v>
      </c>
      <c r="E2112" s="5" t="s">
        <v>4789</v>
      </c>
      <c r="F2112" s="5" t="s">
        <v>4790</v>
      </c>
      <c r="G2112" s="5" t="s">
        <v>1973</v>
      </c>
      <c r="H2112" s="5" t="s">
        <v>81</v>
      </c>
      <c r="I2112" s="5" t="s">
        <v>90</v>
      </c>
      <c r="J2112" s="5" t="s">
        <v>181</v>
      </c>
      <c r="K2112" s="5" t="s">
        <v>96</v>
      </c>
      <c r="L2112" s="5" t="s">
        <v>93</v>
      </c>
      <c r="M2112" s="5" t="s">
        <v>97</v>
      </c>
      <c r="N2112" s="5" t="s">
        <v>91</v>
      </c>
      <c r="O2112" s="5" t="s">
        <v>94</v>
      </c>
      <c r="P2112" s="5" t="s">
        <v>95</v>
      </c>
      <c r="Q2112" s="5" t="s">
        <v>168</v>
      </c>
      <c r="R2112" s="5" t="s">
        <v>83</v>
      </c>
      <c r="S2112" s="5" t="s">
        <v>82</v>
      </c>
      <c r="T2112" s="5" t="s">
        <v>97</v>
      </c>
      <c r="U2112" s="5" t="s">
        <v>93</v>
      </c>
      <c r="V2112" s="5" t="s">
        <v>144</v>
      </c>
      <c r="W2112" s="5" t="s">
        <v>154</v>
      </c>
      <c r="X2112" s="5" t="s">
        <v>167</v>
      </c>
      <c r="Y2112" s="5" t="n">
        <v>1</v>
      </c>
      <c r="Z2112" s="5" t="n">
        <v>0</v>
      </c>
      <c r="AA2112" s="5" t="str">
        <f aca="false">IF(Y2112&gt;Z2112,"Win",IF(Y2112&lt;Z2112,"Loss","Draw"))</f>
        <v>Win</v>
      </c>
      <c r="AB2112" s="5" t="s">
        <v>98</v>
      </c>
      <c r="AC2112" s="5" t="s">
        <v>99</v>
      </c>
      <c r="AD2112" s="5" t="s">
        <v>765</v>
      </c>
      <c r="AE2112" s="5" t="s">
        <v>1959</v>
      </c>
      <c r="AF2112" s="5" t="str">
        <f aca="false">IF(AD2112&lt;AE2112,AD2112,AE2112)</f>
        <v>Archers, Dark Prince, Electro Spirit, Lightning, Royal Hogs, Skeletons, Tesla, The Log</v>
      </c>
      <c r="AG2112" s="5" t="str">
        <f aca="false">IF(AD2112&lt;AE2112,AE2112,AD2112)</f>
        <v>Barbarian Barrel, Electro Spirit, Fireball, Fisherman, Hunter, Monk, Royal Giant, Skeletons</v>
      </c>
      <c r="AH2112" s="5" t="str">
        <f aca="false">IF(AD2112=AF2112,AA2112,IF(AA2112="Win","Loss",IF(AA2112="Loss","Win","Draw")))</f>
        <v>Loss</v>
      </c>
      <c r="AI2112" s="5" t="s">
        <v>123</v>
      </c>
    </row>
    <row r="2113" customFormat="false" ht="15" hidden="false" customHeight="true" outlineLevel="0" collapsed="false">
      <c r="A2113" s="5" t="s">
        <v>4788</v>
      </c>
      <c r="B2113" s="5" t="n">
        <v>2</v>
      </c>
      <c r="C2113" s="5" t="s">
        <v>1132</v>
      </c>
      <c r="D2113" s="5" t="s">
        <v>1133</v>
      </c>
      <c r="E2113" s="5" t="s">
        <v>4789</v>
      </c>
      <c r="F2113" s="5" t="s">
        <v>4790</v>
      </c>
      <c r="G2113" s="5" t="s">
        <v>4791</v>
      </c>
      <c r="H2113" s="5" t="s">
        <v>668</v>
      </c>
      <c r="I2113" s="5" t="s">
        <v>116</v>
      </c>
      <c r="J2113" s="5" t="s">
        <v>83</v>
      </c>
      <c r="K2113" s="5" t="s">
        <v>209</v>
      </c>
      <c r="L2113" s="5" t="s">
        <v>183</v>
      </c>
      <c r="M2113" s="5" t="s">
        <v>167</v>
      </c>
      <c r="N2113" s="5" t="s">
        <v>143</v>
      </c>
      <c r="O2113" s="5" t="s">
        <v>182</v>
      </c>
      <c r="P2113" s="5" t="s">
        <v>87</v>
      </c>
      <c r="Q2113" s="5" t="s">
        <v>239</v>
      </c>
      <c r="R2113" s="5" t="s">
        <v>180</v>
      </c>
      <c r="S2113" s="5" t="s">
        <v>92</v>
      </c>
      <c r="T2113" s="5" t="s">
        <v>327</v>
      </c>
      <c r="U2113" s="5" t="s">
        <v>227</v>
      </c>
      <c r="V2113" s="5" t="s">
        <v>257</v>
      </c>
      <c r="W2113" s="5" t="s">
        <v>91</v>
      </c>
      <c r="X2113" s="5" t="s">
        <v>202</v>
      </c>
      <c r="Y2113" s="5" t="n">
        <v>1</v>
      </c>
      <c r="Z2113" s="5" t="n">
        <v>0</v>
      </c>
      <c r="AA2113" s="5" t="str">
        <f aca="false">IF(Y2113&gt;Z2113,"Win",IF(Y2113&lt;Z2113,"Loss","Draw"))</f>
        <v>Win</v>
      </c>
      <c r="AB2113" s="5" t="s">
        <v>98</v>
      </c>
      <c r="AC2113" s="5" t="s">
        <v>99</v>
      </c>
      <c r="AD2113" s="5" t="s">
        <v>4792</v>
      </c>
      <c r="AE2113" s="5" t="s">
        <v>614</v>
      </c>
      <c r="AF2113" s="5" t="str">
        <f aca="false">IF(AD2113&lt;AE2113,AD2113,AE2113)</f>
        <v>Barbarian Barrel, Battle Ram, Giant Skeleton, Mother Witch, Royal Ghost, Vines, Wizard, Zappies</v>
      </c>
      <c r="AG2113" s="5" t="str">
        <f aca="false">IF(AD2113&lt;AE2113,AE2113,AD2113)</f>
        <v>Berserker, Dark Prince, Earthquake, Hog Rider, Ice Spirit, Mortar, Musketeer, The Log</v>
      </c>
      <c r="AH2113" s="5" t="str">
        <f aca="false">IF(AD2113=AF2113,AA2113,IF(AA2113="Win","Loss",IF(AA2113="Loss","Win","Draw")))</f>
        <v>Loss</v>
      </c>
      <c r="AI2113" s="5" t="s">
        <v>123</v>
      </c>
    </row>
    <row r="2114" customFormat="false" ht="16.5" hidden="false" customHeight="true" outlineLevel="0" collapsed="false">
      <c r="A2114" s="5" t="s">
        <v>4793</v>
      </c>
      <c r="B2114" s="5" t="n">
        <v>1</v>
      </c>
      <c r="C2114" s="5" t="s">
        <v>1132</v>
      </c>
      <c r="D2114" s="5" t="s">
        <v>1133</v>
      </c>
      <c r="E2114" s="6" t="s">
        <v>3952</v>
      </c>
      <c r="F2114" s="5" t="s">
        <v>3953</v>
      </c>
      <c r="G2114" s="5" t="s">
        <v>4794</v>
      </c>
      <c r="H2114" s="5" t="s">
        <v>81</v>
      </c>
      <c r="I2114" s="5" t="s">
        <v>107</v>
      </c>
      <c r="J2114" s="5" t="s">
        <v>141</v>
      </c>
      <c r="K2114" s="5" t="s">
        <v>84</v>
      </c>
      <c r="L2114" s="5" t="s">
        <v>128</v>
      </c>
      <c r="M2114" s="5" t="s">
        <v>97</v>
      </c>
      <c r="N2114" s="5" t="s">
        <v>111</v>
      </c>
      <c r="O2114" s="5" t="s">
        <v>144</v>
      </c>
      <c r="P2114" s="5" t="s">
        <v>88</v>
      </c>
      <c r="Q2114" s="5" t="s">
        <v>168</v>
      </c>
      <c r="R2114" s="5" t="s">
        <v>181</v>
      </c>
      <c r="S2114" s="5" t="s">
        <v>115</v>
      </c>
      <c r="T2114" s="5" t="s">
        <v>154</v>
      </c>
      <c r="U2114" s="5" t="s">
        <v>143</v>
      </c>
      <c r="V2114" s="5" t="s">
        <v>91</v>
      </c>
      <c r="W2114" s="5" t="s">
        <v>89</v>
      </c>
      <c r="X2114" s="5" t="s">
        <v>146</v>
      </c>
      <c r="Y2114" s="5" t="n">
        <v>0</v>
      </c>
      <c r="Z2114" s="5" t="n">
        <v>1</v>
      </c>
      <c r="AA2114" s="5" t="str">
        <f aca="false">IF(Y2114&gt;Z2114,"Win",IF(Y2114&lt;Z2114,"Loss","Draw"))</f>
        <v>Loss</v>
      </c>
      <c r="AB2114" s="5" t="s">
        <v>98</v>
      </c>
      <c r="AC2114" s="5" t="s">
        <v>99</v>
      </c>
      <c r="AD2114" s="5" t="s">
        <v>832</v>
      </c>
      <c r="AE2114" s="5" t="s">
        <v>4795</v>
      </c>
      <c r="AF2114" s="5" t="str">
        <f aca="false">IF(AD2114&lt;AE2114,AD2114,AE2114)</f>
        <v>Barbarian Barrel, Goblin Hut, Goblins, Ice Spirit, Lightning, Monk, Royal Hogs, Skeleton Dragons</v>
      </c>
      <c r="AG2114" s="5" t="str">
        <f aca="false">IF(AD2114&lt;AE2114,AE2114,AD2114)</f>
        <v>Fire Spirit, Giant Snowball, Goblin Drill, Knight, Magic Archer, Poison, Skeletons, Tesla</v>
      </c>
      <c r="AH2114" s="5" t="str">
        <f aca="false">IF(AD2114=AF2114,AA2114,IF(AA2114="Win","Loss",IF(AA2114="Loss","Win","Draw")))</f>
        <v>Win</v>
      </c>
      <c r="AI2114" s="5" t="s">
        <v>123</v>
      </c>
    </row>
    <row r="2115" customFormat="false" ht="16.5" hidden="false" customHeight="true" outlineLevel="0" collapsed="false">
      <c r="A2115" s="5" t="s">
        <v>4793</v>
      </c>
      <c r="B2115" s="5" t="n">
        <v>2</v>
      </c>
      <c r="C2115" s="5" t="s">
        <v>1132</v>
      </c>
      <c r="D2115" s="5" t="s">
        <v>1133</v>
      </c>
      <c r="E2115" s="6" t="s">
        <v>3952</v>
      </c>
      <c r="F2115" s="5" t="s">
        <v>3953</v>
      </c>
      <c r="G2115" s="5" t="s">
        <v>4796</v>
      </c>
      <c r="H2115" s="5" t="s">
        <v>372</v>
      </c>
      <c r="I2115" s="5" t="s">
        <v>168</v>
      </c>
      <c r="J2115" s="5" t="s">
        <v>232</v>
      </c>
      <c r="K2115" s="5" t="s">
        <v>169</v>
      </c>
      <c r="L2115" s="5" t="s">
        <v>93</v>
      </c>
      <c r="M2115" s="5" t="s">
        <v>115</v>
      </c>
      <c r="N2115" s="5" t="s">
        <v>170</v>
      </c>
      <c r="O2115" s="5" t="s">
        <v>154</v>
      </c>
      <c r="P2115" s="5" t="s">
        <v>167</v>
      </c>
      <c r="Q2115" s="5" t="s">
        <v>107</v>
      </c>
      <c r="R2115" s="5" t="s">
        <v>141</v>
      </c>
      <c r="S2115" s="5" t="s">
        <v>210</v>
      </c>
      <c r="T2115" s="5" t="s">
        <v>97</v>
      </c>
      <c r="U2115" s="5" t="s">
        <v>93</v>
      </c>
      <c r="V2115" s="5" t="s">
        <v>88</v>
      </c>
      <c r="W2115" s="5" t="s">
        <v>144</v>
      </c>
      <c r="X2115" s="5" t="s">
        <v>167</v>
      </c>
      <c r="Y2115" s="5" t="n">
        <v>1</v>
      </c>
      <c r="Z2115" s="5" t="n">
        <v>0</v>
      </c>
      <c r="AA2115" s="5" t="str">
        <f aca="false">IF(Y2115&gt;Z2115,"Win",IF(Y2115&lt;Z2115,"Loss","Draw"))</f>
        <v>Win</v>
      </c>
      <c r="AB2115" s="5" t="s">
        <v>98</v>
      </c>
      <c r="AC2115" s="5" t="s">
        <v>99</v>
      </c>
      <c r="AD2115" s="5" t="s">
        <v>2773</v>
      </c>
      <c r="AE2115" s="5" t="s">
        <v>4797</v>
      </c>
      <c r="AF2115" s="5" t="str">
        <f aca="false">IF(AD2115&lt;AE2115,AD2115,AE2115)</f>
        <v>Baby Dragon, Cannon, Electro Spirit, Goblins, Lightning, Mighty Miner, Royal Hogs, The Log</v>
      </c>
      <c r="AG2115" s="5" t="str">
        <f aca="false">IF(AD2115&lt;AE2115,AE2115,AD2115)</f>
        <v>Electro Spirit, Goblin Drill, Magic Archer, Mega Knight, Poison, Skeletons, Tesla, The Log</v>
      </c>
      <c r="AH2115" s="5" t="str">
        <f aca="false">IF(AD2115=AF2115,AA2115,IF(AA2115="Win","Loss",IF(AA2115="Loss","Win","Draw")))</f>
        <v>Win</v>
      </c>
      <c r="AI2115" s="5" t="s">
        <v>123</v>
      </c>
    </row>
    <row r="2116" customFormat="false" ht="16.5" hidden="false" customHeight="true" outlineLevel="0" collapsed="false">
      <c r="A2116" s="5" t="s">
        <v>4793</v>
      </c>
      <c r="B2116" s="5" t="n">
        <v>3</v>
      </c>
      <c r="C2116" s="5" t="s">
        <v>1132</v>
      </c>
      <c r="D2116" s="5" t="s">
        <v>1133</v>
      </c>
      <c r="E2116" s="6" t="s">
        <v>3952</v>
      </c>
      <c r="F2116" s="5" t="s">
        <v>3953</v>
      </c>
      <c r="G2116" s="5" t="s">
        <v>4798</v>
      </c>
      <c r="H2116" s="5" t="s">
        <v>372</v>
      </c>
      <c r="I2116" s="5" t="s">
        <v>287</v>
      </c>
      <c r="J2116" s="5" t="s">
        <v>108</v>
      </c>
      <c r="K2116" s="5" t="s">
        <v>116</v>
      </c>
      <c r="L2116" s="5" t="s">
        <v>91</v>
      </c>
      <c r="M2116" s="5" t="s">
        <v>94</v>
      </c>
      <c r="N2116" s="5" t="s">
        <v>143</v>
      </c>
      <c r="O2116" s="5" t="s">
        <v>182</v>
      </c>
      <c r="P2116" s="5" t="s">
        <v>110</v>
      </c>
      <c r="Q2116" s="5" t="s">
        <v>200</v>
      </c>
      <c r="R2116" s="5" t="s">
        <v>199</v>
      </c>
      <c r="S2116" s="5" t="s">
        <v>293</v>
      </c>
      <c r="T2116" s="5" t="s">
        <v>110</v>
      </c>
      <c r="U2116" s="5" t="s">
        <v>94</v>
      </c>
      <c r="V2116" s="5" t="s">
        <v>135</v>
      </c>
      <c r="W2116" s="5" t="s">
        <v>90</v>
      </c>
      <c r="X2116" s="5" t="s">
        <v>365</v>
      </c>
      <c r="Y2116" s="5" t="n">
        <v>0</v>
      </c>
      <c r="Z2116" s="5" t="n">
        <v>1</v>
      </c>
      <c r="AA2116" s="5" t="str">
        <f aca="false">IF(Y2116&gt;Z2116,"Win",IF(Y2116&lt;Z2116,"Loss","Draw"))</f>
        <v>Loss</v>
      </c>
      <c r="AB2116" s="5" t="s">
        <v>98</v>
      </c>
      <c r="AC2116" s="5" t="s">
        <v>99</v>
      </c>
      <c r="AD2116" s="5" t="s">
        <v>2971</v>
      </c>
      <c r="AE2116" s="5" t="s">
        <v>4799</v>
      </c>
      <c r="AF2116" s="5" t="str">
        <f aca="false">IF(AD2116&lt;AE2116,AD2116,AE2116)</f>
        <v>Archer Queen, Barbarian Barrel, Fireball, Guards, Hog Rider, Ice Spirit, Mortar, Valkyrie</v>
      </c>
      <c r="AG2116" s="5" t="str">
        <f aca="false">IF(AD2116&lt;AE2116,AE2116,AD2116)</f>
        <v>Fireball, Furnace, Goblin Cage, Golden Knight, Guards, Phoenix, Royal Giant, Zap</v>
      </c>
      <c r="AH2116" s="5" t="str">
        <f aca="false">IF(AD2116=AF2116,AA2116,IF(AA2116="Win","Loss",IF(AA2116="Loss","Win","Draw")))</f>
        <v>Loss</v>
      </c>
      <c r="AI2116" s="5" t="s">
        <v>123</v>
      </c>
    </row>
    <row r="2117" customFormat="false" ht="15" hidden="false" customHeight="true" outlineLevel="0" collapsed="false">
      <c r="A2117" s="5" t="s">
        <v>4800</v>
      </c>
      <c r="B2117" s="5" t="n">
        <v>1</v>
      </c>
      <c r="C2117" s="5" t="s">
        <v>1132</v>
      </c>
      <c r="D2117" s="5" t="s">
        <v>1133</v>
      </c>
      <c r="E2117" s="5" t="s">
        <v>236</v>
      </c>
      <c r="F2117" s="5" t="s">
        <v>237</v>
      </c>
      <c r="G2117" s="5" t="s">
        <v>4801</v>
      </c>
      <c r="H2117" s="5" t="s">
        <v>81</v>
      </c>
      <c r="I2117" s="5" t="s">
        <v>116</v>
      </c>
      <c r="J2117" s="5" t="s">
        <v>115</v>
      </c>
      <c r="K2117" s="5" t="s">
        <v>114</v>
      </c>
      <c r="L2117" s="5" t="s">
        <v>117</v>
      </c>
      <c r="M2117" s="5" t="s">
        <v>118</v>
      </c>
      <c r="N2117" s="5" t="s">
        <v>93</v>
      </c>
      <c r="O2117" s="5" t="s">
        <v>119</v>
      </c>
      <c r="P2117" s="5" t="s">
        <v>94</v>
      </c>
      <c r="Q2117" s="5" t="s">
        <v>132</v>
      </c>
      <c r="R2117" s="5" t="s">
        <v>91</v>
      </c>
      <c r="S2117" s="5" t="s">
        <v>200</v>
      </c>
      <c r="T2117" s="5" t="s">
        <v>94</v>
      </c>
      <c r="U2117" s="5" t="s">
        <v>93</v>
      </c>
      <c r="V2117" s="5" t="s">
        <v>174</v>
      </c>
      <c r="W2117" s="5" t="s">
        <v>365</v>
      </c>
      <c r="X2117" s="5" t="s">
        <v>90</v>
      </c>
      <c r="Y2117" s="5" t="n">
        <v>1</v>
      </c>
      <c r="Z2117" s="5" t="n">
        <v>0</v>
      </c>
      <c r="AA2117" s="5" t="str">
        <f aca="false">IF(Y2117&gt;Z2117,"Win",IF(Y2117&lt;Z2117,"Loss","Draw"))</f>
        <v>Win</v>
      </c>
      <c r="AB2117" s="5" t="s">
        <v>98</v>
      </c>
      <c r="AC2117" s="5" t="s">
        <v>99</v>
      </c>
      <c r="AD2117" s="5" t="s">
        <v>307</v>
      </c>
      <c r="AE2117" s="5" t="s">
        <v>488</v>
      </c>
      <c r="AF2117" s="5" t="str">
        <f aca="false">IF(AD2117&lt;AE2117,AD2117,AE2117)</f>
        <v>Barbarian Barrel, Electro Spirit, Fireball, Goblin Cage, Heal Spirit, Lumberjack, Phoenix, Royal Giant</v>
      </c>
      <c r="AG2117" s="5" t="str">
        <f aca="false">IF(AD2117&lt;AE2117,AE2117,AD2117)</f>
        <v>Cannon Cart, Electro Spirit, Fireball, Goblins, Minions, Mortar, Rascals, Skeleton Barrel</v>
      </c>
      <c r="AH2117" s="5" t="str">
        <f aca="false">IF(AD2117=AF2117,AA2117,IF(AA2117="Win","Loss",IF(AA2117="Loss","Win","Draw")))</f>
        <v>Loss</v>
      </c>
      <c r="AI2117" s="5" t="s">
        <v>123</v>
      </c>
    </row>
    <row r="2118" customFormat="false" ht="15" hidden="false" customHeight="true" outlineLevel="0" collapsed="false">
      <c r="A2118" s="5" t="s">
        <v>4800</v>
      </c>
      <c r="B2118" s="5" t="n">
        <v>2</v>
      </c>
      <c r="C2118" s="5" t="s">
        <v>1132</v>
      </c>
      <c r="D2118" s="5" t="s">
        <v>1133</v>
      </c>
      <c r="E2118" s="5" t="s">
        <v>236</v>
      </c>
      <c r="F2118" s="5" t="s">
        <v>237</v>
      </c>
      <c r="G2118" s="5" t="s">
        <v>4802</v>
      </c>
      <c r="H2118" s="5" t="s">
        <v>81</v>
      </c>
      <c r="I2118" s="5" t="s">
        <v>210</v>
      </c>
      <c r="J2118" s="5" t="s">
        <v>199</v>
      </c>
      <c r="K2118" s="5" t="s">
        <v>239</v>
      </c>
      <c r="L2118" s="5" t="s">
        <v>202</v>
      </c>
      <c r="M2118" s="5" t="s">
        <v>240</v>
      </c>
      <c r="N2118" s="5" t="s">
        <v>227</v>
      </c>
      <c r="O2118" s="5" t="s">
        <v>109</v>
      </c>
      <c r="P2118" s="5" t="s">
        <v>112</v>
      </c>
      <c r="Q2118" s="5" t="s">
        <v>210</v>
      </c>
      <c r="R2118" s="5" t="s">
        <v>83</v>
      </c>
      <c r="S2118" s="5" t="s">
        <v>293</v>
      </c>
      <c r="T2118" s="5" t="s">
        <v>146</v>
      </c>
      <c r="U2118" s="5" t="s">
        <v>112</v>
      </c>
      <c r="V2118" s="5" t="s">
        <v>240</v>
      </c>
      <c r="W2118" s="5" t="s">
        <v>182</v>
      </c>
      <c r="X2118" s="5" t="s">
        <v>183</v>
      </c>
      <c r="Y2118" s="5" t="n">
        <v>1</v>
      </c>
      <c r="Z2118" s="5" t="n">
        <v>0</v>
      </c>
      <c r="AA2118" s="5" t="str">
        <f aca="false">IF(Y2118&gt;Z2118,"Win",IF(Y2118&lt;Z2118,"Loss","Draw"))</f>
        <v>Win</v>
      </c>
      <c r="AB2118" s="5" t="s">
        <v>98</v>
      </c>
      <c r="AC2118" s="5" t="s">
        <v>99</v>
      </c>
      <c r="AD2118" s="5" t="s">
        <v>242</v>
      </c>
      <c r="AE2118" s="5" t="s">
        <v>1354</v>
      </c>
      <c r="AF2118" s="5" t="str">
        <f aca="false">IF(AD2118&lt;AE2118,AD2118,AE2118)</f>
        <v>Arrows, Bandit, Battle Ram, Golden Knight, Mega Knight, Mother Witch, Ronin, Zappies</v>
      </c>
      <c r="AG2118" s="5" t="str">
        <f aca="false">IF(AD2118&lt;AE2118,AE2118,AD2118)</f>
        <v>Arrows, Bandit, Dark Prince, Earthquake, Furnace, Hog Rider, Mega Knight, Skeleton Dragons</v>
      </c>
      <c r="AH2118" s="5" t="str">
        <f aca="false">IF(AD2118=AF2118,AA2118,IF(AA2118="Win","Loss",IF(AA2118="Loss","Win","Draw")))</f>
        <v>Win</v>
      </c>
      <c r="AI2118" s="5" t="s">
        <v>123</v>
      </c>
    </row>
    <row r="2119" customFormat="false" ht="16.5" hidden="false" customHeight="true" outlineLevel="0" collapsed="false">
      <c r="A2119" s="5" t="s">
        <v>4803</v>
      </c>
      <c r="B2119" s="5" t="n">
        <v>1</v>
      </c>
      <c r="C2119" s="5" t="s">
        <v>1132</v>
      </c>
      <c r="D2119" s="5" t="s">
        <v>1133</v>
      </c>
      <c r="E2119" s="6" t="s">
        <v>4804</v>
      </c>
      <c r="F2119" s="5" t="s">
        <v>4805</v>
      </c>
      <c r="G2119" s="5" t="s">
        <v>4806</v>
      </c>
      <c r="H2119" s="5" t="s">
        <v>81</v>
      </c>
      <c r="I2119" s="5" t="s">
        <v>225</v>
      </c>
      <c r="J2119" s="5" t="s">
        <v>141</v>
      </c>
      <c r="K2119" s="5" t="s">
        <v>140</v>
      </c>
      <c r="L2119" s="5" t="s">
        <v>111</v>
      </c>
      <c r="M2119" s="5" t="s">
        <v>226</v>
      </c>
      <c r="N2119" s="5" t="s">
        <v>87</v>
      </c>
      <c r="O2119" s="5" t="s">
        <v>113</v>
      </c>
      <c r="P2119" s="5" t="s">
        <v>120</v>
      </c>
      <c r="Q2119" s="5" t="s">
        <v>319</v>
      </c>
      <c r="R2119" s="5" t="s">
        <v>145</v>
      </c>
      <c r="S2119" s="5" t="s">
        <v>195</v>
      </c>
      <c r="T2119" s="5" t="s">
        <v>84</v>
      </c>
      <c r="U2119" s="5" t="s">
        <v>94</v>
      </c>
      <c r="V2119" s="5" t="s">
        <v>148</v>
      </c>
      <c r="W2119" s="5" t="s">
        <v>130</v>
      </c>
      <c r="X2119" s="5" t="s">
        <v>117</v>
      </c>
      <c r="Y2119" s="5" t="n">
        <v>2</v>
      </c>
      <c r="Z2119" s="5" t="n">
        <v>1</v>
      </c>
      <c r="AA2119" s="5" t="str">
        <f aca="false">IF(Y2119&gt;Z2119,"Win",IF(Y2119&lt;Z2119,"Loss","Draw"))</f>
        <v>Win</v>
      </c>
      <c r="AB2119" s="5" t="s">
        <v>98</v>
      </c>
      <c r="AC2119" s="5" t="s">
        <v>99</v>
      </c>
      <c r="AD2119" s="5" t="s">
        <v>228</v>
      </c>
      <c r="AE2119" s="5" t="s">
        <v>718</v>
      </c>
      <c r="AF2119" s="5" t="str">
        <f aca="false">IF(AD2119&lt;AE2119,AD2119,AE2119)</f>
        <v>Balloon, Bomber, Fireball, Giant Snowball, Inferno Dragon, Lava Hound, Minions, Skeleton Army</v>
      </c>
      <c r="AG2119" s="5" t="str">
        <f aca="false">IF(AD2119&lt;AE2119,AE2119,AD2119)</f>
        <v>Bats, Berserker, Bomb Tower, Fire Spirit, Magic Archer, Miner, Royal Delivery, Wall Breakers</v>
      </c>
      <c r="AH2119" s="5" t="str">
        <f aca="false">IF(AD2119=AF2119,AA2119,IF(AA2119="Win","Loss",IF(AA2119="Loss","Win","Draw")))</f>
        <v>Loss</v>
      </c>
      <c r="AI2119" s="5" t="s">
        <v>123</v>
      </c>
    </row>
    <row r="2120" customFormat="false" ht="16.5" hidden="false" customHeight="true" outlineLevel="0" collapsed="false">
      <c r="A2120" s="5" t="s">
        <v>4803</v>
      </c>
      <c r="B2120" s="5" t="n">
        <v>2</v>
      </c>
      <c r="C2120" s="5" t="s">
        <v>1132</v>
      </c>
      <c r="D2120" s="5" t="s">
        <v>1133</v>
      </c>
      <c r="E2120" s="6" t="s">
        <v>4804</v>
      </c>
      <c r="F2120" s="5" t="s">
        <v>4805</v>
      </c>
      <c r="G2120" s="5" t="s">
        <v>4807</v>
      </c>
      <c r="H2120" s="5" t="s">
        <v>81</v>
      </c>
      <c r="I2120" s="5" t="s">
        <v>107</v>
      </c>
      <c r="J2120" s="5" t="s">
        <v>115</v>
      </c>
      <c r="K2120" s="5" t="s">
        <v>84</v>
      </c>
      <c r="L2120" s="5" t="s">
        <v>144</v>
      </c>
      <c r="M2120" s="5" t="s">
        <v>130</v>
      </c>
      <c r="N2120" s="5" t="s">
        <v>143</v>
      </c>
      <c r="O2120" s="5" t="s">
        <v>109</v>
      </c>
      <c r="P2120" s="5" t="s">
        <v>88</v>
      </c>
      <c r="Q2120" s="5" t="s">
        <v>132</v>
      </c>
      <c r="R2120" s="5" t="s">
        <v>91</v>
      </c>
      <c r="S2120" s="5" t="s">
        <v>1695</v>
      </c>
      <c r="T2120" s="5" t="s">
        <v>146</v>
      </c>
      <c r="U2120" s="5" t="s">
        <v>1512</v>
      </c>
      <c r="V2120" s="5" t="s">
        <v>136</v>
      </c>
      <c r="W2120" s="5" t="s">
        <v>336</v>
      </c>
      <c r="X2120" s="5" t="s">
        <v>159</v>
      </c>
      <c r="Y2120" s="5" t="n">
        <v>1</v>
      </c>
      <c r="Z2120" s="5" t="n">
        <v>0</v>
      </c>
      <c r="AA2120" s="5" t="str">
        <f aca="false">IF(Y2120&gt;Z2120,"Win",IF(Y2120&lt;Z2120,"Loss","Draw"))</f>
        <v>Win</v>
      </c>
      <c r="AB2120" s="5" t="s">
        <v>98</v>
      </c>
      <c r="AC2120" s="5" t="s">
        <v>99</v>
      </c>
      <c r="AD2120" s="5" t="s">
        <v>706</v>
      </c>
      <c r="AE2120" s="5" t="s">
        <v>4808</v>
      </c>
      <c r="AF2120" s="5" t="str">
        <f aca="false">IF(AD2120&lt;AE2120,AD2120,AE2120)</f>
        <v>Barbarian Barrel, Battle Healer, Electro Dragon, Elixir Collector, Golem, Lumberjack, Skeleton Dragons, Tornado</v>
      </c>
      <c r="AG2120" s="5" t="str">
        <f aca="false">IF(AD2120&lt;AE2120,AE2120,AD2120)</f>
        <v>Bomber, Giant Snowball, Goblin Drill, Goblins, Ice Spirit, Poison, Ronin, Tesla</v>
      </c>
      <c r="AH2120" s="5" t="str">
        <f aca="false">IF(AD2120=AF2120,AA2120,IF(AA2120="Win","Loss",IF(AA2120="Loss","Win","Draw")))</f>
        <v>Loss</v>
      </c>
      <c r="AI2120" s="5" t="s">
        <v>123</v>
      </c>
    </row>
    <row r="2121" customFormat="false" ht="15" hidden="false" customHeight="true" outlineLevel="0" collapsed="false">
      <c r="A2121" s="5" t="s">
        <v>4809</v>
      </c>
      <c r="B2121" s="5" t="n">
        <v>1</v>
      </c>
      <c r="C2121" s="5" t="s">
        <v>1132</v>
      </c>
      <c r="D2121" s="5" t="s">
        <v>1133</v>
      </c>
      <c r="E2121" s="5" t="s">
        <v>1391</v>
      </c>
      <c r="F2121" s="5" t="s">
        <v>1392</v>
      </c>
      <c r="G2121" s="5" t="s">
        <v>4810</v>
      </c>
      <c r="H2121" s="5" t="s">
        <v>1394</v>
      </c>
      <c r="I2121" s="5" t="s">
        <v>107</v>
      </c>
      <c r="J2121" s="5" t="s">
        <v>199</v>
      </c>
      <c r="K2121" s="5" t="s">
        <v>84</v>
      </c>
      <c r="L2121" s="5" t="s">
        <v>97</v>
      </c>
      <c r="M2121" s="5" t="s">
        <v>130</v>
      </c>
      <c r="N2121" s="5" t="s">
        <v>111</v>
      </c>
      <c r="O2121" s="5" t="s">
        <v>144</v>
      </c>
      <c r="P2121" s="5" t="s">
        <v>88</v>
      </c>
      <c r="Q2121" s="5" t="s">
        <v>293</v>
      </c>
      <c r="R2121" s="5" t="s">
        <v>83</v>
      </c>
      <c r="S2121" s="5" t="s">
        <v>91</v>
      </c>
      <c r="T2121" s="5" t="s">
        <v>85</v>
      </c>
      <c r="U2121" s="5" t="s">
        <v>88</v>
      </c>
      <c r="V2121" s="5" t="s">
        <v>113</v>
      </c>
      <c r="W2121" s="5" t="s">
        <v>97</v>
      </c>
      <c r="X2121" s="5" t="s">
        <v>143</v>
      </c>
      <c r="Y2121" s="5" t="n">
        <v>0</v>
      </c>
      <c r="Z2121" s="5" t="n">
        <v>1</v>
      </c>
      <c r="AA2121" s="5" t="str">
        <f aca="false">IF(Y2121&gt;Z2121,"Win",IF(Y2121&lt;Z2121,"Loss","Draw"))</f>
        <v>Loss</v>
      </c>
      <c r="AB2121" s="5" t="s">
        <v>98</v>
      </c>
      <c r="AC2121" s="5" t="s">
        <v>99</v>
      </c>
      <c r="AD2121" s="5" t="s">
        <v>904</v>
      </c>
      <c r="AE2121" s="5" t="s">
        <v>4811</v>
      </c>
      <c r="AF2121" s="5" t="str">
        <f aca="false">IF(AD2121&lt;AE2121,AD2121,AE2121)</f>
        <v>Barbarian Barrel, Bomb Tower, Dark Prince, Furnace, Graveyard, Ice Spirit, Poison, Skeletons</v>
      </c>
      <c r="AG2121" s="5" t="str">
        <f aca="false">IF(AD2121&lt;AE2121,AE2121,AD2121)</f>
        <v>Bomber, Fire Spirit, Giant Snowball, Goblin Drill, Golden Knight, Poison, Skeletons, Tesla</v>
      </c>
      <c r="AH2121" s="5" t="str">
        <f aca="false">IF(AD2121=AF2121,AA2121,IF(AA2121="Win","Loss",IF(AA2121="Loss","Win","Draw")))</f>
        <v>Win</v>
      </c>
      <c r="AI2121" s="5" t="s">
        <v>123</v>
      </c>
    </row>
    <row r="2122" customFormat="false" ht="15" hidden="false" customHeight="true" outlineLevel="0" collapsed="false">
      <c r="A2122" s="5" t="s">
        <v>4809</v>
      </c>
      <c r="B2122" s="5" t="n">
        <v>2</v>
      </c>
      <c r="C2122" s="5" t="s">
        <v>1132</v>
      </c>
      <c r="D2122" s="5" t="s">
        <v>1133</v>
      </c>
      <c r="E2122" s="5" t="s">
        <v>1391</v>
      </c>
      <c r="F2122" s="5" t="s">
        <v>1392</v>
      </c>
      <c r="G2122" s="5" t="s">
        <v>4812</v>
      </c>
      <c r="H2122" s="5" t="s">
        <v>81</v>
      </c>
      <c r="I2122" s="5" t="s">
        <v>82</v>
      </c>
      <c r="J2122" s="5" t="s">
        <v>181</v>
      </c>
      <c r="K2122" s="5" t="s">
        <v>168</v>
      </c>
      <c r="L2122" s="5" t="s">
        <v>86</v>
      </c>
      <c r="M2122" s="5" t="s">
        <v>94</v>
      </c>
      <c r="N2122" s="5" t="s">
        <v>167</v>
      </c>
      <c r="O2122" s="5" t="s">
        <v>93</v>
      </c>
      <c r="P2122" s="5" t="s">
        <v>89</v>
      </c>
      <c r="Q2122" s="5" t="s">
        <v>375</v>
      </c>
      <c r="R2122" s="5" t="s">
        <v>145</v>
      </c>
      <c r="S2122" s="5" t="s">
        <v>135</v>
      </c>
      <c r="T2122" s="5" t="s">
        <v>327</v>
      </c>
      <c r="U2122" s="5" t="s">
        <v>336</v>
      </c>
      <c r="V2122" s="5" t="s">
        <v>202</v>
      </c>
      <c r="W2122" s="5" t="s">
        <v>149</v>
      </c>
      <c r="X2122" s="5" t="s">
        <v>226</v>
      </c>
      <c r="Y2122" s="5" t="n">
        <v>1</v>
      </c>
      <c r="Z2122" s="5" t="n">
        <v>0</v>
      </c>
      <c r="AA2122" s="5" t="str">
        <f aca="false">IF(Y2122&gt;Z2122,"Win",IF(Y2122&lt;Z2122,"Loss","Draw"))</f>
        <v>Win</v>
      </c>
      <c r="AB2122" s="5" t="s">
        <v>98</v>
      </c>
      <c r="AC2122" s="5" t="s">
        <v>99</v>
      </c>
      <c r="AD2122" s="5" t="s">
        <v>4813</v>
      </c>
      <c r="AE2122" s="5" t="s">
        <v>711</v>
      </c>
      <c r="AF2122" s="5" t="str">
        <f aca="false">IF(AD2122&lt;AE2122,AD2122,AE2122)</f>
        <v>Archers, Electro Spirit, Fireball, Goblin Demolisher, Goblin Hut, Monk, Royal Hogs, The Log</v>
      </c>
      <c r="AG2122" s="5" t="str">
        <f aca="false">IF(AD2122&lt;AE2122,AE2122,AD2122)</f>
        <v>Balloon, Executioner, Giant Skeleton, Miner, Tombstone, Tornado, Zap, Zappies</v>
      </c>
      <c r="AH2122" s="5" t="str">
        <f aca="false">IF(AD2122=AF2122,AA2122,IF(AA2122="Win","Loss",IF(AA2122="Loss","Win","Draw")))</f>
        <v>Win</v>
      </c>
      <c r="AI2122" s="5" t="s">
        <v>123</v>
      </c>
    </row>
    <row r="2123" customFormat="false" ht="15" hidden="false" customHeight="true" outlineLevel="0" collapsed="false">
      <c r="A2123" s="5" t="s">
        <v>4809</v>
      </c>
      <c r="B2123" s="5" t="n">
        <v>3</v>
      </c>
      <c r="C2123" s="5" t="s">
        <v>1132</v>
      </c>
      <c r="D2123" s="5" t="s">
        <v>1133</v>
      </c>
      <c r="E2123" s="5" t="s">
        <v>1391</v>
      </c>
      <c r="F2123" s="5" t="s">
        <v>1392</v>
      </c>
      <c r="G2123" s="5" t="s">
        <v>2213</v>
      </c>
      <c r="H2123" s="5" t="s">
        <v>81</v>
      </c>
      <c r="I2123" s="5" t="s">
        <v>271</v>
      </c>
      <c r="J2123" s="5" t="s">
        <v>115</v>
      </c>
      <c r="K2123" s="5" t="s">
        <v>287</v>
      </c>
      <c r="L2123" s="5" t="s">
        <v>113</v>
      </c>
      <c r="M2123" s="5" t="s">
        <v>120</v>
      </c>
      <c r="N2123" s="5" t="s">
        <v>143</v>
      </c>
      <c r="O2123" s="5" t="s">
        <v>183</v>
      </c>
      <c r="P2123" s="5" t="s">
        <v>182</v>
      </c>
      <c r="Q2123" s="5" t="s">
        <v>375</v>
      </c>
      <c r="R2123" s="5" t="s">
        <v>145</v>
      </c>
      <c r="S2123" s="5" t="s">
        <v>135</v>
      </c>
      <c r="T2123" s="5" t="s">
        <v>327</v>
      </c>
      <c r="U2123" s="5" t="s">
        <v>336</v>
      </c>
      <c r="V2123" s="5" t="s">
        <v>202</v>
      </c>
      <c r="W2123" s="5" t="s">
        <v>149</v>
      </c>
      <c r="X2123" s="5" t="s">
        <v>226</v>
      </c>
      <c r="Y2123" s="5" t="n">
        <v>0</v>
      </c>
      <c r="Z2123" s="5" t="n">
        <v>1</v>
      </c>
      <c r="AA2123" s="5" t="str">
        <f aca="false">IF(Y2123&gt;Z2123,"Win",IF(Y2123&lt;Z2123,"Loss","Draw"))</f>
        <v>Loss</v>
      </c>
      <c r="AB2123" s="5" t="s">
        <v>98</v>
      </c>
      <c r="AC2123" s="5" t="s">
        <v>99</v>
      </c>
      <c r="AD2123" s="5" t="s">
        <v>4814</v>
      </c>
      <c r="AE2123" s="5" t="s">
        <v>711</v>
      </c>
      <c r="AF2123" s="5" t="str">
        <f aca="false">IF(AD2123&lt;AE2123,AD2123,AE2123)</f>
        <v>Balloon, Executioner, Giant Skeleton, Miner, Tombstone, Tornado, Zap, Zappies</v>
      </c>
      <c r="AG2123" s="5" t="str">
        <f aca="false">IF(AD2123&lt;AE2123,AE2123,AD2123)</f>
        <v>Bomb Tower, Earthquake, Firecracker, Goblins, Hog Rider, Ice Spirit, Royal Delivery, Valkyrie</v>
      </c>
      <c r="AH2123" s="5" t="str">
        <f aca="false">IF(AD2123=AF2123,AA2123,IF(AA2123="Win","Loss",IF(AA2123="Loss","Win","Draw")))</f>
        <v>Win</v>
      </c>
      <c r="AI2123" s="5" t="s">
        <v>123</v>
      </c>
    </row>
    <row r="2124" customFormat="false" ht="15" hidden="false" customHeight="true" outlineLevel="0" collapsed="false">
      <c r="A2124" s="5" t="s">
        <v>4815</v>
      </c>
      <c r="B2124" s="5" t="n">
        <v>1</v>
      </c>
      <c r="C2124" s="5" t="s">
        <v>1132</v>
      </c>
      <c r="D2124" s="5" t="s">
        <v>1133</v>
      </c>
      <c r="E2124" s="5" t="s">
        <v>641</v>
      </c>
      <c r="F2124" s="5" t="s">
        <v>642</v>
      </c>
      <c r="G2124" s="5" t="s">
        <v>3051</v>
      </c>
      <c r="H2124" s="5" t="s">
        <v>81</v>
      </c>
      <c r="I2124" s="5" t="s">
        <v>319</v>
      </c>
      <c r="J2124" s="5" t="s">
        <v>145</v>
      </c>
      <c r="K2124" s="5" t="s">
        <v>195</v>
      </c>
      <c r="L2124" s="5" t="s">
        <v>117</v>
      </c>
      <c r="M2124" s="5" t="s">
        <v>130</v>
      </c>
      <c r="N2124" s="5" t="s">
        <v>148</v>
      </c>
      <c r="O2124" s="5" t="s">
        <v>112</v>
      </c>
      <c r="P2124" s="5" t="s">
        <v>135</v>
      </c>
      <c r="Q2124" s="5" t="s">
        <v>293</v>
      </c>
      <c r="R2124" s="5" t="s">
        <v>115</v>
      </c>
      <c r="S2124" s="5" t="s">
        <v>144</v>
      </c>
      <c r="T2124" s="5" t="s">
        <v>182</v>
      </c>
      <c r="U2124" s="5" t="s">
        <v>109</v>
      </c>
      <c r="V2124" s="5" t="s">
        <v>154</v>
      </c>
      <c r="W2124" s="5" t="s">
        <v>93</v>
      </c>
      <c r="X2124" s="5" t="s">
        <v>91</v>
      </c>
      <c r="Y2124" s="5" t="n">
        <v>0</v>
      </c>
      <c r="Z2124" s="5" t="n">
        <v>1</v>
      </c>
      <c r="AA2124" s="5" t="str">
        <f aca="false">IF(Y2124&gt;Z2124,"Win",IF(Y2124&lt;Z2124,"Loss","Draw"))</f>
        <v>Loss</v>
      </c>
      <c r="AB2124" s="5" t="s">
        <v>98</v>
      </c>
      <c r="AC2124" s="5" t="s">
        <v>99</v>
      </c>
      <c r="AD2124" s="5" t="s">
        <v>3450</v>
      </c>
      <c r="AE2124" s="5" t="s">
        <v>3449</v>
      </c>
      <c r="AF2124" s="5" t="str">
        <f aca="false">IF(AD2124&lt;AE2124,AD2124,AE2124)</f>
        <v>Arrows, Balloon, Bomber, Inferno Dragon, Lava Hound, Minions, Skeleton Army, Zap</v>
      </c>
      <c r="AG2124" s="5" t="str">
        <f aca="false">IF(AD2124&lt;AE2124,AE2124,AD2124)</f>
        <v>Barbarian Barrel, Electro Spirit, Furnace, Goblins, Hog Rider, Lightning, Ronin, Tesla</v>
      </c>
      <c r="AH2124" s="5" t="str">
        <f aca="false">IF(AD2124=AF2124,AA2124,IF(AA2124="Win","Loss",IF(AA2124="Loss","Win","Draw")))</f>
        <v>Loss</v>
      </c>
      <c r="AI2124" s="5" t="s">
        <v>123</v>
      </c>
    </row>
    <row r="2125" customFormat="false" ht="15" hidden="false" customHeight="true" outlineLevel="0" collapsed="false">
      <c r="A2125" s="5" t="s">
        <v>4815</v>
      </c>
      <c r="B2125" s="5" t="n">
        <v>2</v>
      </c>
      <c r="C2125" s="5" t="s">
        <v>1132</v>
      </c>
      <c r="D2125" s="5" t="s">
        <v>1133</v>
      </c>
      <c r="E2125" s="5" t="s">
        <v>641</v>
      </c>
      <c r="F2125" s="5" t="s">
        <v>642</v>
      </c>
      <c r="G2125" s="5" t="s">
        <v>3451</v>
      </c>
      <c r="H2125" s="5" t="s">
        <v>81</v>
      </c>
      <c r="I2125" s="5" t="s">
        <v>84</v>
      </c>
      <c r="J2125" s="5" t="s">
        <v>83</v>
      </c>
      <c r="K2125" s="5" t="s">
        <v>82</v>
      </c>
      <c r="L2125" s="5" t="s">
        <v>86</v>
      </c>
      <c r="M2125" s="5" t="s">
        <v>85</v>
      </c>
      <c r="N2125" s="5" t="s">
        <v>143</v>
      </c>
      <c r="O2125" s="5" t="s">
        <v>89</v>
      </c>
      <c r="P2125" s="5" t="s">
        <v>88</v>
      </c>
      <c r="Q2125" s="5" t="s">
        <v>168</v>
      </c>
      <c r="R2125" s="5" t="s">
        <v>181</v>
      </c>
      <c r="S2125" s="5" t="s">
        <v>82</v>
      </c>
      <c r="T2125" s="5" t="s">
        <v>94</v>
      </c>
      <c r="U2125" s="5" t="s">
        <v>146</v>
      </c>
      <c r="V2125" s="5" t="s">
        <v>89</v>
      </c>
      <c r="W2125" s="5" t="s">
        <v>143</v>
      </c>
      <c r="X2125" s="5" t="s">
        <v>167</v>
      </c>
      <c r="Y2125" s="5" t="n">
        <v>1</v>
      </c>
      <c r="Z2125" s="5" t="n">
        <v>0</v>
      </c>
      <c r="AA2125" s="5" t="str">
        <f aca="false">IF(Y2125&gt;Z2125,"Win",IF(Y2125&lt;Z2125,"Loss","Draw"))</f>
        <v>Win</v>
      </c>
      <c r="AB2125" s="5" t="s">
        <v>98</v>
      </c>
      <c r="AC2125" s="5" t="s">
        <v>99</v>
      </c>
      <c r="AD2125" s="5" t="s">
        <v>627</v>
      </c>
      <c r="AE2125" s="5" t="s">
        <v>3452</v>
      </c>
      <c r="AF2125" s="5" t="str">
        <f aca="false">IF(AD2125&lt;AE2125,AD2125,AE2125)</f>
        <v>Archers, Dark Prince, Giant Snowball, Goblin Demolisher, Goblin Hut, Graveyard, Ice Spirit, Poison</v>
      </c>
      <c r="AG2125" s="5" t="str">
        <f aca="false">IF(AD2125&lt;AE2125,AE2125,AD2125)</f>
        <v>Archers, Fireball, Goblin Hut, Ice Spirit, Monk, Royal Hogs, Skeleton Dragons, The Log</v>
      </c>
      <c r="AH2125" s="5" t="str">
        <f aca="false">IF(AD2125=AF2125,AA2125,IF(AA2125="Win","Loss",IF(AA2125="Loss","Win","Draw")))</f>
        <v>Win</v>
      </c>
      <c r="AI2125" s="5" t="s">
        <v>123</v>
      </c>
    </row>
    <row r="2126" customFormat="false" ht="15" hidden="false" customHeight="true" outlineLevel="0" collapsed="false">
      <c r="A2126" s="5" t="s">
        <v>4815</v>
      </c>
      <c r="B2126" s="5" t="n">
        <v>3</v>
      </c>
      <c r="C2126" s="5" t="s">
        <v>1132</v>
      </c>
      <c r="D2126" s="5" t="s">
        <v>1133</v>
      </c>
      <c r="E2126" s="5" t="s">
        <v>641</v>
      </c>
      <c r="F2126" s="5" t="s">
        <v>642</v>
      </c>
      <c r="G2126" s="5" t="s">
        <v>3453</v>
      </c>
      <c r="H2126" s="5" t="s">
        <v>81</v>
      </c>
      <c r="I2126" s="5" t="s">
        <v>144</v>
      </c>
      <c r="J2126" s="5" t="s">
        <v>141</v>
      </c>
      <c r="K2126" s="5" t="s">
        <v>140</v>
      </c>
      <c r="L2126" s="5" t="s">
        <v>109</v>
      </c>
      <c r="M2126" s="5" t="s">
        <v>111</v>
      </c>
      <c r="N2126" s="5" t="s">
        <v>226</v>
      </c>
      <c r="O2126" s="5" t="s">
        <v>336</v>
      </c>
      <c r="P2126" s="5" t="s">
        <v>167</v>
      </c>
      <c r="Q2126" s="5" t="s">
        <v>114</v>
      </c>
      <c r="R2126" s="5" t="s">
        <v>213</v>
      </c>
      <c r="S2126" s="5" t="s">
        <v>116</v>
      </c>
      <c r="T2126" s="5" t="s">
        <v>226</v>
      </c>
      <c r="U2126" s="5" t="s">
        <v>227</v>
      </c>
      <c r="V2126" s="5" t="s">
        <v>176</v>
      </c>
      <c r="W2126" s="5" t="s">
        <v>118</v>
      </c>
      <c r="X2126" s="5" t="s">
        <v>112</v>
      </c>
      <c r="Y2126" s="5" t="n">
        <v>1</v>
      </c>
      <c r="Z2126" s="5" t="n">
        <v>0</v>
      </c>
      <c r="AA2126" s="5" t="str">
        <f aca="false">IF(Y2126&gt;Z2126,"Win",IF(Y2126&lt;Z2126,"Loss","Draw"))</f>
        <v>Win</v>
      </c>
      <c r="AB2126" s="5" t="s">
        <v>98</v>
      </c>
      <c r="AC2126" s="5" t="s">
        <v>99</v>
      </c>
      <c r="AD2126" s="5" t="s">
        <v>3455</v>
      </c>
      <c r="AE2126" s="5" t="s">
        <v>3454</v>
      </c>
      <c r="AF2126" s="5" t="str">
        <f aca="false">IF(AD2126&lt;AE2126,AD2126,AE2126)</f>
        <v>Arrows, Bowler, Dart Goblin, Miner, Mortar, Mother Witch, Rascals, Skeleton Barrel</v>
      </c>
      <c r="AG2126" s="5" t="str">
        <f aca="false">IF(AD2126&lt;AE2126,AE2126,AD2126)</f>
        <v>Fire Spirit, Magic Archer, Miner, Ronin, Tesla, The Log, Tornado, Wall Breakers</v>
      </c>
      <c r="AH2126" s="5" t="str">
        <f aca="false">IF(AD2126=AF2126,AA2126,IF(AA2126="Win","Loss",IF(AA2126="Loss","Win","Draw")))</f>
        <v>Loss</v>
      </c>
      <c r="AI2126" s="5" t="s">
        <v>123</v>
      </c>
    </row>
    <row r="2127" customFormat="false" ht="15" hidden="false" customHeight="true" outlineLevel="0" collapsed="false">
      <c r="A2127" s="5" t="s">
        <v>4816</v>
      </c>
      <c r="B2127" s="5" t="n">
        <v>1</v>
      </c>
      <c r="C2127" s="5" t="s">
        <v>1132</v>
      </c>
      <c r="D2127" s="5" t="s">
        <v>1133</v>
      </c>
      <c r="E2127" s="5" t="s">
        <v>973</v>
      </c>
      <c r="F2127" s="5" t="s">
        <v>974</v>
      </c>
      <c r="G2127" s="5" t="s">
        <v>4817</v>
      </c>
      <c r="H2127" s="5" t="s">
        <v>81</v>
      </c>
      <c r="I2127" s="5" t="s">
        <v>271</v>
      </c>
      <c r="J2127" s="5" t="s">
        <v>232</v>
      </c>
      <c r="K2127" s="5" t="s">
        <v>144</v>
      </c>
      <c r="L2127" s="5" t="s">
        <v>97</v>
      </c>
      <c r="M2127" s="5" t="s">
        <v>182</v>
      </c>
      <c r="N2127" s="5" t="s">
        <v>93</v>
      </c>
      <c r="O2127" s="5" t="s">
        <v>183</v>
      </c>
      <c r="P2127" s="5" t="s">
        <v>91</v>
      </c>
      <c r="Q2127" s="5" t="s">
        <v>82</v>
      </c>
      <c r="R2127" s="5" t="s">
        <v>83</v>
      </c>
      <c r="S2127" s="5" t="s">
        <v>84</v>
      </c>
      <c r="T2127" s="5" t="s">
        <v>85</v>
      </c>
      <c r="U2127" s="5" t="s">
        <v>86</v>
      </c>
      <c r="V2127" s="5" t="s">
        <v>88</v>
      </c>
      <c r="W2127" s="5" t="s">
        <v>89</v>
      </c>
      <c r="X2127" s="5" t="s">
        <v>143</v>
      </c>
      <c r="Y2127" s="5" t="n">
        <v>1</v>
      </c>
      <c r="Z2127" s="5" t="n">
        <v>0</v>
      </c>
      <c r="AA2127" s="5" t="str">
        <f aca="false">IF(Y2127&gt;Z2127,"Win",IF(Y2127&lt;Z2127,"Loss","Draw"))</f>
        <v>Win</v>
      </c>
      <c r="AB2127" s="5" t="s">
        <v>98</v>
      </c>
      <c r="AC2127" s="5" t="s">
        <v>99</v>
      </c>
      <c r="AD2127" s="5" t="s">
        <v>343</v>
      </c>
      <c r="AE2127" s="5" t="s">
        <v>627</v>
      </c>
      <c r="AF2127" s="5" t="str">
        <f aca="false">IF(AD2127&lt;AE2127,AD2127,AE2127)</f>
        <v>Archers, Dark Prince, Giant Snowball, Goblin Demolisher, Goblin Hut, Graveyard, Ice Spirit, Poison</v>
      </c>
      <c r="AG2127" s="5" t="str">
        <f aca="false">IF(AD2127&lt;AE2127,AE2127,AD2127)</f>
        <v>Barbarian Barrel, Earthquake, Electro Spirit, Firecracker, Hog Rider, Mighty Miner, Skeletons, Tesla</v>
      </c>
      <c r="AH2127" s="5" t="str">
        <f aca="false">IF(AD2127=AF2127,AA2127,IF(AA2127="Win","Loss",IF(AA2127="Loss","Win","Draw")))</f>
        <v>Loss</v>
      </c>
      <c r="AI2127" s="5" t="s">
        <v>123</v>
      </c>
    </row>
    <row r="2128" customFormat="false" ht="15" hidden="false" customHeight="true" outlineLevel="0" collapsed="false">
      <c r="A2128" s="5" t="s">
        <v>4816</v>
      </c>
      <c r="B2128" s="5" t="n">
        <v>2</v>
      </c>
      <c r="C2128" s="5" t="s">
        <v>1132</v>
      </c>
      <c r="D2128" s="5" t="s">
        <v>1133</v>
      </c>
      <c r="E2128" s="5" t="s">
        <v>973</v>
      </c>
      <c r="F2128" s="5" t="s">
        <v>974</v>
      </c>
      <c r="G2128" s="5" t="s">
        <v>4818</v>
      </c>
      <c r="H2128" s="5" t="s">
        <v>372</v>
      </c>
      <c r="I2128" s="5" t="s">
        <v>107</v>
      </c>
      <c r="J2128" s="5" t="s">
        <v>115</v>
      </c>
      <c r="K2128" s="5" t="s">
        <v>84</v>
      </c>
      <c r="L2128" s="5" t="s">
        <v>111</v>
      </c>
      <c r="M2128" s="5" t="s">
        <v>89</v>
      </c>
      <c r="N2128" s="5" t="s">
        <v>130</v>
      </c>
      <c r="O2128" s="5" t="s">
        <v>88</v>
      </c>
      <c r="P2128" s="5" t="s">
        <v>109</v>
      </c>
      <c r="Q2128" s="5" t="s">
        <v>114</v>
      </c>
      <c r="R2128" s="5" t="s">
        <v>213</v>
      </c>
      <c r="S2128" s="5" t="s">
        <v>116</v>
      </c>
      <c r="T2128" s="5" t="s">
        <v>94</v>
      </c>
      <c r="U2128" s="5" t="s">
        <v>176</v>
      </c>
      <c r="V2128" s="5" t="s">
        <v>118</v>
      </c>
      <c r="W2128" s="5" t="s">
        <v>97</v>
      </c>
      <c r="X2128" s="5" t="s">
        <v>91</v>
      </c>
      <c r="Y2128" s="5" t="n">
        <v>0</v>
      </c>
      <c r="Z2128" s="5" t="n">
        <v>1</v>
      </c>
      <c r="AA2128" s="5" t="str">
        <f aca="false">IF(Y2128&gt;Z2128,"Win",IF(Y2128&lt;Z2128,"Loss","Draw"))</f>
        <v>Loss</v>
      </c>
      <c r="AB2128" s="5" t="s">
        <v>98</v>
      </c>
      <c r="AC2128" s="5" t="s">
        <v>99</v>
      </c>
      <c r="AD2128" s="5" t="s">
        <v>4819</v>
      </c>
      <c r="AE2128" s="5" t="s">
        <v>1373</v>
      </c>
      <c r="AF2128" s="5" t="str">
        <f aca="false">IF(AD2128&lt;AE2128,AD2128,AE2128)</f>
        <v>Barbarian Barrel, Bowler, Dart Goblin, Fireball, Mortar, Rascals, Skeleton Barrel, Skeletons</v>
      </c>
      <c r="AG2128" s="5" t="str">
        <f aca="false">IF(AD2128&lt;AE2128,AE2128,AD2128)</f>
        <v>Bomber, Fire Spirit, Giant Snowball, Goblin Drill, Goblin Hut, Goblins, Poison, Ronin</v>
      </c>
      <c r="AH2128" s="5" t="str">
        <f aca="false">IF(AD2128=AF2128,AA2128,IF(AA2128="Win","Loss",IF(AA2128="Loss","Win","Draw")))</f>
        <v>Win</v>
      </c>
      <c r="AI2128" s="5" t="s">
        <v>123</v>
      </c>
    </row>
    <row r="2129" customFormat="false" ht="15" hidden="false" customHeight="true" outlineLevel="0" collapsed="false">
      <c r="A2129" s="5" t="s">
        <v>4816</v>
      </c>
      <c r="B2129" s="5" t="n">
        <v>3</v>
      </c>
      <c r="C2129" s="5" t="s">
        <v>1132</v>
      </c>
      <c r="D2129" s="5" t="s">
        <v>1133</v>
      </c>
      <c r="E2129" s="5" t="s">
        <v>973</v>
      </c>
      <c r="F2129" s="5" t="s">
        <v>974</v>
      </c>
      <c r="G2129" s="5" t="s">
        <v>4820</v>
      </c>
      <c r="H2129" s="5" t="s">
        <v>81</v>
      </c>
      <c r="I2129" s="5" t="s">
        <v>128</v>
      </c>
      <c r="J2129" s="5" t="s">
        <v>145</v>
      </c>
      <c r="K2129" s="5" t="s">
        <v>375</v>
      </c>
      <c r="L2129" s="5" t="s">
        <v>226</v>
      </c>
      <c r="M2129" s="5" t="s">
        <v>87</v>
      </c>
      <c r="N2129" s="5" t="s">
        <v>113</v>
      </c>
      <c r="O2129" s="5" t="s">
        <v>135</v>
      </c>
      <c r="P2129" s="5" t="s">
        <v>336</v>
      </c>
      <c r="Q2129" s="5" t="s">
        <v>90</v>
      </c>
      <c r="R2129" s="5" t="s">
        <v>115</v>
      </c>
      <c r="S2129" s="5" t="s">
        <v>200</v>
      </c>
      <c r="T2129" s="5" t="s">
        <v>109</v>
      </c>
      <c r="U2129" s="5" t="s">
        <v>96</v>
      </c>
      <c r="V2129" s="5" t="s">
        <v>167</v>
      </c>
      <c r="W2129" s="5" t="s">
        <v>93</v>
      </c>
      <c r="X2129" s="5" t="s">
        <v>154</v>
      </c>
      <c r="Y2129" s="5" t="n">
        <v>0</v>
      </c>
      <c r="Z2129" s="5" t="n">
        <v>1</v>
      </c>
      <c r="AA2129" s="5" t="str">
        <f aca="false">IF(Y2129&gt;Z2129,"Win",IF(Y2129&lt;Z2129,"Loss","Draw"))</f>
        <v>Loss</v>
      </c>
      <c r="AB2129" s="5" t="s">
        <v>98</v>
      </c>
      <c r="AC2129" s="5" t="s">
        <v>99</v>
      </c>
      <c r="AD2129" s="5" t="s">
        <v>377</v>
      </c>
      <c r="AE2129" s="5" t="s">
        <v>4821</v>
      </c>
      <c r="AF2129" s="5" t="str">
        <f aca="false">IF(AD2129&lt;AE2129,AD2129,AE2129)</f>
        <v>Balloon, Berserker, Bomb Tower, Executioner, Knight, Miner, Tornado, Zap</v>
      </c>
      <c r="AG2129" s="5" t="str">
        <f aca="false">IF(AD2129&lt;AE2129,AE2129,AD2129)</f>
        <v>Electro Spirit, Goblin Cage, Goblins, Hunter, Lightning, Ronin, Royal Giant, The Log</v>
      </c>
      <c r="AH2129" s="5" t="str">
        <f aca="false">IF(AD2129=AF2129,AA2129,IF(AA2129="Win","Loss",IF(AA2129="Loss","Win","Draw")))</f>
        <v>Loss</v>
      </c>
      <c r="AI2129" s="5" t="s">
        <v>123</v>
      </c>
    </row>
    <row r="2130" customFormat="false" ht="15" hidden="false" customHeight="true" outlineLevel="0" collapsed="false">
      <c r="A2130" s="5" t="s">
        <v>4822</v>
      </c>
      <c r="B2130" s="5" t="n">
        <v>1</v>
      </c>
      <c r="C2130" s="5" t="s">
        <v>973</v>
      </c>
      <c r="D2130" s="5" t="s">
        <v>974</v>
      </c>
      <c r="E2130" s="5" t="s">
        <v>369</v>
      </c>
      <c r="F2130" s="5" t="s">
        <v>370</v>
      </c>
      <c r="G2130" s="5" t="s">
        <v>4823</v>
      </c>
      <c r="H2130" s="5" t="s">
        <v>372</v>
      </c>
      <c r="I2130" s="5" t="s">
        <v>375</v>
      </c>
      <c r="J2130" s="5" t="s">
        <v>145</v>
      </c>
      <c r="K2130" s="5" t="s">
        <v>135</v>
      </c>
      <c r="L2130" s="5" t="s">
        <v>226</v>
      </c>
      <c r="M2130" s="5" t="s">
        <v>327</v>
      </c>
      <c r="N2130" s="5" t="s">
        <v>202</v>
      </c>
      <c r="O2130" s="5" t="s">
        <v>336</v>
      </c>
      <c r="P2130" s="5" t="s">
        <v>149</v>
      </c>
      <c r="Q2130" s="5" t="s">
        <v>287</v>
      </c>
      <c r="R2130" s="5" t="s">
        <v>149</v>
      </c>
      <c r="S2130" s="5" t="s">
        <v>135</v>
      </c>
      <c r="T2130" s="5" t="s">
        <v>148</v>
      </c>
      <c r="U2130" s="5" t="s">
        <v>147</v>
      </c>
      <c r="V2130" s="5" t="s">
        <v>110</v>
      </c>
      <c r="W2130" s="5" t="s">
        <v>94</v>
      </c>
      <c r="X2130" s="5" t="s">
        <v>146</v>
      </c>
      <c r="Y2130" s="5" t="n">
        <v>1</v>
      </c>
      <c r="Z2130" s="5" t="n">
        <v>0</v>
      </c>
      <c r="AA2130" s="5" t="str">
        <f aca="false">IF(Y2130&gt;Z2130,"Win",IF(Y2130&lt;Z2130,"Loss","Draw"))</f>
        <v>Win</v>
      </c>
      <c r="AB2130" s="5" t="s">
        <v>98</v>
      </c>
      <c r="AC2130" s="5" t="s">
        <v>99</v>
      </c>
      <c r="AD2130" s="5" t="s">
        <v>711</v>
      </c>
      <c r="AE2130" s="5" t="s">
        <v>2158</v>
      </c>
      <c r="AF2130" s="5" t="str">
        <f aca="false">IF(AD2130&lt;AE2130,AD2130,AE2130)</f>
        <v>Balloon, Executioner, Giant Skeleton, Miner, Tombstone, Tornado, Zap, Zappies</v>
      </c>
      <c r="AG2130" s="5" t="str">
        <f aca="false">IF(AD2130&lt;AE2130,AE2130,AD2130)</f>
        <v>Fireball, Guards, Lava Hound, Skeleton Dragons, Spirit Empress, Tombstone, Valkyrie, Zap</v>
      </c>
      <c r="AH2130" s="5" t="str">
        <f aca="false">IF(AD2130=AF2130,AA2130,IF(AA2130="Win","Loss",IF(AA2130="Loss","Win","Draw")))</f>
        <v>Win</v>
      </c>
      <c r="AI2130" s="5" t="s">
        <v>102</v>
      </c>
    </row>
    <row r="2131" customFormat="false" ht="15" hidden="false" customHeight="true" outlineLevel="0" collapsed="false">
      <c r="A2131" s="5" t="s">
        <v>4822</v>
      </c>
      <c r="B2131" s="5" t="n">
        <v>2</v>
      </c>
      <c r="C2131" s="5" t="s">
        <v>973</v>
      </c>
      <c r="D2131" s="5" t="s">
        <v>974</v>
      </c>
      <c r="E2131" s="5" t="s">
        <v>369</v>
      </c>
      <c r="F2131" s="5" t="s">
        <v>370</v>
      </c>
      <c r="G2131" s="5" t="s">
        <v>4824</v>
      </c>
      <c r="H2131" s="5" t="s">
        <v>372</v>
      </c>
      <c r="I2131" s="5" t="s">
        <v>293</v>
      </c>
      <c r="J2131" s="5" t="s">
        <v>232</v>
      </c>
      <c r="K2131" s="5" t="s">
        <v>170</v>
      </c>
      <c r="L2131" s="5" t="s">
        <v>182</v>
      </c>
      <c r="M2131" s="5" t="s">
        <v>154</v>
      </c>
      <c r="N2131" s="5" t="s">
        <v>97</v>
      </c>
      <c r="O2131" s="5" t="s">
        <v>93</v>
      </c>
      <c r="P2131" s="5" t="s">
        <v>167</v>
      </c>
      <c r="Q2131" s="5" t="s">
        <v>114</v>
      </c>
      <c r="R2131" s="5" t="s">
        <v>115</v>
      </c>
      <c r="S2131" s="5" t="s">
        <v>116</v>
      </c>
      <c r="T2131" s="5" t="s">
        <v>119</v>
      </c>
      <c r="U2131" s="5" t="s">
        <v>94</v>
      </c>
      <c r="V2131" s="5" t="s">
        <v>176</v>
      </c>
      <c r="W2131" s="5" t="s">
        <v>118</v>
      </c>
      <c r="X2131" s="5" t="s">
        <v>93</v>
      </c>
      <c r="Y2131" s="5" t="n">
        <v>1</v>
      </c>
      <c r="Z2131" s="5" t="n">
        <v>0</v>
      </c>
      <c r="AA2131" s="5" t="str">
        <f aca="false">IF(Y2131&gt;Z2131,"Win",IF(Y2131&lt;Z2131,"Loss","Draw"))</f>
        <v>Win</v>
      </c>
      <c r="AB2131" s="5" t="s">
        <v>98</v>
      </c>
      <c r="AC2131" s="5" t="s">
        <v>99</v>
      </c>
      <c r="AD2131" s="5" t="s">
        <v>3901</v>
      </c>
      <c r="AE2131" s="5" t="s">
        <v>346</v>
      </c>
      <c r="AF2131" s="5" t="str">
        <f aca="false">IF(AD2131&lt;AE2131,AD2131,AE2131)</f>
        <v>Cannon Cart, Dart Goblin, Electro Spirit, Fireball, Goblins, Mortar, Rascals, Skeleton Barrel</v>
      </c>
      <c r="AG2131" s="5" t="str">
        <f aca="false">IF(AD2131&lt;AE2131,AE2131,AD2131)</f>
        <v>Cannon, Electro Spirit, Furnace, Hog Rider, Lightning, Mighty Miner, Skeletons, The Log</v>
      </c>
      <c r="AH2131" s="5" t="str">
        <f aca="false">IF(AD2131=AF2131,AA2131,IF(AA2131="Win","Loss",IF(AA2131="Loss","Win","Draw")))</f>
        <v>Loss</v>
      </c>
      <c r="AI2131" s="5" t="s">
        <v>102</v>
      </c>
    </row>
    <row r="2132" customFormat="false" ht="15" hidden="false" customHeight="true" outlineLevel="0" collapsed="false">
      <c r="A2132" s="7" t="s">
        <v>4825</v>
      </c>
      <c r="B2132" s="7" t="n">
        <v>1</v>
      </c>
      <c r="C2132" s="7" t="s">
        <v>973</v>
      </c>
      <c r="D2132" s="7" t="s">
        <v>974</v>
      </c>
      <c r="E2132" s="7" t="s">
        <v>369</v>
      </c>
      <c r="F2132" s="7" t="s">
        <v>370</v>
      </c>
      <c r="G2132" s="7" t="s">
        <v>4826</v>
      </c>
      <c r="H2132" s="7" t="s">
        <v>372</v>
      </c>
      <c r="I2132" s="7" t="s">
        <v>107</v>
      </c>
      <c r="J2132" s="7" t="s">
        <v>141</v>
      </c>
      <c r="K2132" s="7" t="s">
        <v>84</v>
      </c>
      <c r="L2132" s="7" t="s">
        <v>86</v>
      </c>
      <c r="M2132" s="7" t="s">
        <v>109</v>
      </c>
      <c r="N2132" s="7" t="s">
        <v>336</v>
      </c>
      <c r="O2132" s="7" t="s">
        <v>115</v>
      </c>
      <c r="P2132" s="7" t="s">
        <v>113</v>
      </c>
      <c r="Q2132" s="7" t="s">
        <v>293</v>
      </c>
      <c r="R2132" s="7" t="s">
        <v>175</v>
      </c>
      <c r="S2132" s="7" t="s">
        <v>144</v>
      </c>
      <c r="T2132" s="7" t="s">
        <v>182</v>
      </c>
      <c r="U2132" s="7" t="s">
        <v>154</v>
      </c>
      <c r="V2132" s="7" t="s">
        <v>97</v>
      </c>
      <c r="W2132" s="7" t="s">
        <v>143</v>
      </c>
      <c r="X2132" s="7" t="s">
        <v>91</v>
      </c>
      <c r="Y2132" s="7" t="n">
        <v>1</v>
      </c>
      <c r="Z2132" s="7" t="n">
        <v>0</v>
      </c>
      <c r="AA2132" s="7" t="str">
        <f aca="false">IF(Y2132&gt;Z2132,"Win",IF(Y2132&lt;Z2132,"Loss","Draw"))</f>
        <v>Win</v>
      </c>
      <c r="AB2132" s="7" t="s">
        <v>99</v>
      </c>
      <c r="AC2132" s="7" t="s">
        <v>99</v>
      </c>
      <c r="AD2132" s="7" t="s">
        <v>4827</v>
      </c>
      <c r="AE2132" s="7" t="s">
        <v>4828</v>
      </c>
      <c r="AF2132" s="7" t="str">
        <f aca="false">IF(AD2132&lt;AE2132,AD2132,AE2132)</f>
        <v>Barbarian Barrel, Boss Bandit, Furnace, Hog Rider, Ice Spirit, Lightning, Skeletons, Tesla</v>
      </c>
      <c r="AG2132" s="7" t="str">
        <f aca="false">IF(AD2132&lt;AE2132,AE2132,AD2132)</f>
        <v>Bomb Tower, Giant Snowball, Goblin Demolisher, Goblin Drill, Goblins, Magic Archer, Ronin, Tornado</v>
      </c>
      <c r="AH2132" s="7" t="str">
        <f aca="false">IF(AD2132=AF2132,AA2132,IF(AA2132="Win","Loss",IF(AA2132="Loss","Win","Draw")))</f>
        <v>Loss</v>
      </c>
      <c r="AI2132" s="7" t="s">
        <v>102</v>
      </c>
    </row>
    <row r="2133" customFormat="false" ht="15" hidden="false" customHeight="true" outlineLevel="0" collapsed="false">
      <c r="A2133" s="7" t="s">
        <v>4825</v>
      </c>
      <c r="B2133" s="7" t="n">
        <v>2</v>
      </c>
      <c r="C2133" s="7" t="s">
        <v>973</v>
      </c>
      <c r="D2133" s="7" t="s">
        <v>974</v>
      </c>
      <c r="E2133" s="7" t="s">
        <v>369</v>
      </c>
      <c r="F2133" s="7" t="s">
        <v>370</v>
      </c>
      <c r="G2133" s="7" t="s">
        <v>4829</v>
      </c>
      <c r="H2133" s="7" t="s">
        <v>372</v>
      </c>
      <c r="I2133" s="7" t="s">
        <v>168</v>
      </c>
      <c r="J2133" s="7" t="s">
        <v>83</v>
      </c>
      <c r="K2133" s="7" t="s">
        <v>92</v>
      </c>
      <c r="L2133" s="7" t="s">
        <v>94</v>
      </c>
      <c r="M2133" s="7" t="s">
        <v>91</v>
      </c>
      <c r="N2133" s="7" t="s">
        <v>245</v>
      </c>
      <c r="O2133" s="7" t="s">
        <v>96</v>
      </c>
      <c r="P2133" s="7" t="s">
        <v>174</v>
      </c>
      <c r="Q2133" s="7" t="s">
        <v>239</v>
      </c>
      <c r="R2133" s="7" t="s">
        <v>199</v>
      </c>
      <c r="S2133" s="7" t="s">
        <v>210</v>
      </c>
      <c r="T2133" s="7" t="s">
        <v>227</v>
      </c>
      <c r="U2133" s="7" t="s">
        <v>109</v>
      </c>
      <c r="V2133" s="7" t="s">
        <v>240</v>
      </c>
      <c r="W2133" s="7" t="s">
        <v>202</v>
      </c>
      <c r="X2133" s="7" t="s">
        <v>112</v>
      </c>
      <c r="Y2133" s="7" t="n">
        <v>2</v>
      </c>
      <c r="Z2133" s="7" t="n">
        <v>1</v>
      </c>
      <c r="AA2133" s="7" t="str">
        <f aca="false">IF(Y2133&gt;Z2133,"Win",IF(Y2133&lt;Z2133,"Loss","Draw"))</f>
        <v>Win</v>
      </c>
      <c r="AB2133" s="7" t="s">
        <v>99</v>
      </c>
      <c r="AC2133" s="7" t="s">
        <v>99</v>
      </c>
      <c r="AD2133" s="7" t="s">
        <v>4830</v>
      </c>
      <c r="AE2133" s="7" t="s">
        <v>242</v>
      </c>
      <c r="AF2133" s="7" t="str">
        <f aca="false">IF(AD2133&lt;AE2133,AD2133,AE2133)</f>
        <v>Arrows, Bandit, Battle Ram, Golden Knight, Mega Knight, Mother Witch, Ronin, Zappies</v>
      </c>
      <c r="AG2133" s="7" t="str">
        <f aca="false">IF(AD2133&lt;AE2133,AE2133,AD2133)</f>
        <v>Barbarian Barrel, Dark Prince, Fireball, Heal Spirit, Hunter, Royal Ghost, Royal Hogs, Three Musketeers</v>
      </c>
      <c r="AH2133" s="7" t="str">
        <f aca="false">IF(AD2133=AF2133,AA2133,IF(AA2133="Win","Loss",IF(AA2133="Loss","Win","Draw")))</f>
        <v>Loss</v>
      </c>
      <c r="AI2133" s="7" t="s">
        <v>102</v>
      </c>
    </row>
    <row r="2134" customFormat="false" ht="16.5" hidden="false" customHeight="true" outlineLevel="0" collapsed="false">
      <c r="A2134" s="5" t="s">
        <v>4831</v>
      </c>
      <c r="B2134" s="5" t="n">
        <v>1</v>
      </c>
      <c r="C2134" s="5" t="s">
        <v>973</v>
      </c>
      <c r="D2134" s="5" t="s">
        <v>974</v>
      </c>
      <c r="E2134" s="5" t="s">
        <v>4082</v>
      </c>
      <c r="F2134" s="5" t="s">
        <v>4083</v>
      </c>
      <c r="G2134" s="5" t="s">
        <v>4832</v>
      </c>
      <c r="H2134" s="5" t="s">
        <v>372</v>
      </c>
      <c r="I2134" s="5" t="s">
        <v>200</v>
      </c>
      <c r="J2134" s="5" t="s">
        <v>213</v>
      </c>
      <c r="K2134" s="5" t="s">
        <v>169</v>
      </c>
      <c r="L2134" s="5" t="s">
        <v>191</v>
      </c>
      <c r="M2134" s="5" t="s">
        <v>596</v>
      </c>
      <c r="N2134" s="5" t="s">
        <v>154</v>
      </c>
      <c r="O2134" s="5" t="s">
        <v>336</v>
      </c>
      <c r="P2134" s="5" t="s">
        <v>91</v>
      </c>
      <c r="Q2134" s="5" t="s">
        <v>210</v>
      </c>
      <c r="R2134" s="5" t="s">
        <v>115</v>
      </c>
      <c r="S2134" s="5" t="s">
        <v>169</v>
      </c>
      <c r="T2134" s="5" t="s">
        <v>94</v>
      </c>
      <c r="U2134" s="5" t="s">
        <v>231</v>
      </c>
      <c r="V2134" s="5" t="s">
        <v>393</v>
      </c>
      <c r="W2134" s="5" t="s">
        <v>92</v>
      </c>
      <c r="X2134" s="5" t="s">
        <v>155</v>
      </c>
      <c r="Y2134" s="5" t="n">
        <v>0</v>
      </c>
      <c r="Z2134" s="5" t="n">
        <v>3</v>
      </c>
      <c r="AA2134" s="5" t="str">
        <f aca="false">IF(Y2134&gt;Z2134,"Win",IF(Y2134&lt;Z2134,"Loss","Draw"))</f>
        <v>Loss</v>
      </c>
      <c r="AB2134" s="5" t="s">
        <v>98</v>
      </c>
      <c r="AC2134" s="5" t="s">
        <v>99</v>
      </c>
      <c r="AD2134" s="5" t="s">
        <v>762</v>
      </c>
      <c r="AE2134" s="5" t="s">
        <v>4833</v>
      </c>
      <c r="AF2134" s="5" t="str">
        <f aca="false">IF(AD2134&lt;AE2134,AD2134,AE2134)</f>
        <v>Baby Dragon, Barbarian Barrel, Bowler, Electro Giant, Goblin Cage, Ice Wizard, Lightning, Tornado</v>
      </c>
      <c r="AG2134" s="5" t="str">
        <f aca="false">IF(AD2134&lt;AE2134,AE2134,AD2134)</f>
        <v>Baby Dragon, Electro Wizard, Fireball, Goblins, Mega Knight, Rage, Ram Rider, Royal Ghost</v>
      </c>
      <c r="AH2134" s="5" t="str">
        <f aca="false">IF(AD2134=AF2134,AA2134,IF(AA2134="Win","Loss",IF(AA2134="Loss","Win","Draw")))</f>
        <v>Loss</v>
      </c>
      <c r="AI2134" s="5" t="s">
        <v>102</v>
      </c>
    </row>
    <row r="2135" customFormat="false" ht="16.5" hidden="false" customHeight="true" outlineLevel="0" collapsed="false">
      <c r="A2135" s="5" t="s">
        <v>4831</v>
      </c>
      <c r="B2135" s="5" t="n">
        <v>2</v>
      </c>
      <c r="C2135" s="5" t="s">
        <v>973</v>
      </c>
      <c r="D2135" s="5" t="s">
        <v>974</v>
      </c>
      <c r="E2135" s="5" t="s">
        <v>4082</v>
      </c>
      <c r="F2135" s="5" t="s">
        <v>4083</v>
      </c>
      <c r="G2135" s="5" t="s">
        <v>4834</v>
      </c>
      <c r="H2135" s="5" t="s">
        <v>372</v>
      </c>
      <c r="I2135" s="5" t="s">
        <v>140</v>
      </c>
      <c r="J2135" s="5" t="s">
        <v>141</v>
      </c>
      <c r="K2135" s="5" t="s">
        <v>225</v>
      </c>
      <c r="L2135" s="5" t="s">
        <v>226</v>
      </c>
      <c r="M2135" s="5" t="s">
        <v>87</v>
      </c>
      <c r="N2135" s="5" t="s">
        <v>111</v>
      </c>
      <c r="O2135" s="5" t="s">
        <v>120</v>
      </c>
      <c r="P2135" s="5" t="s">
        <v>113</v>
      </c>
      <c r="Q2135" s="5" t="s">
        <v>210</v>
      </c>
      <c r="R2135" s="5" t="s">
        <v>115</v>
      </c>
      <c r="S2135" s="5" t="s">
        <v>169</v>
      </c>
      <c r="T2135" s="5" t="s">
        <v>94</v>
      </c>
      <c r="U2135" s="5" t="s">
        <v>231</v>
      </c>
      <c r="V2135" s="5" t="s">
        <v>393</v>
      </c>
      <c r="W2135" s="5" t="s">
        <v>92</v>
      </c>
      <c r="X2135" s="5" t="s">
        <v>155</v>
      </c>
      <c r="Y2135" s="5" t="n">
        <v>1</v>
      </c>
      <c r="Z2135" s="5" t="n">
        <v>0</v>
      </c>
      <c r="AA2135" s="5" t="str">
        <f aca="false">IF(Y2135&gt;Z2135,"Win",IF(Y2135&lt;Z2135,"Loss","Draw"))</f>
        <v>Win</v>
      </c>
      <c r="AB2135" s="5" t="s">
        <v>98</v>
      </c>
      <c r="AC2135" s="5" t="s">
        <v>99</v>
      </c>
      <c r="AD2135" s="5" t="s">
        <v>228</v>
      </c>
      <c r="AE2135" s="5" t="s">
        <v>4833</v>
      </c>
      <c r="AF2135" s="5" t="str">
        <f aca="false">IF(AD2135&lt;AE2135,AD2135,AE2135)</f>
        <v>Baby Dragon, Electro Wizard, Fireball, Goblins, Mega Knight, Rage, Ram Rider, Royal Ghost</v>
      </c>
      <c r="AG2135" s="5" t="str">
        <f aca="false">IF(AD2135&lt;AE2135,AE2135,AD2135)</f>
        <v>Bats, Berserker, Bomb Tower, Fire Spirit, Magic Archer, Miner, Royal Delivery, Wall Breakers</v>
      </c>
      <c r="AH2135" s="5" t="str">
        <f aca="false">IF(AD2135=AF2135,AA2135,IF(AA2135="Win","Loss",IF(AA2135="Loss","Win","Draw")))</f>
        <v>Loss</v>
      </c>
      <c r="AI2135" s="5" t="s">
        <v>102</v>
      </c>
    </row>
    <row r="2136" customFormat="false" ht="16.5" hidden="false" customHeight="true" outlineLevel="0" collapsed="false">
      <c r="A2136" s="5" t="s">
        <v>4831</v>
      </c>
      <c r="B2136" s="5" t="n">
        <v>3</v>
      </c>
      <c r="C2136" s="5" t="s">
        <v>973</v>
      </c>
      <c r="D2136" s="5" t="s">
        <v>974</v>
      </c>
      <c r="E2136" s="5" t="s">
        <v>4082</v>
      </c>
      <c r="F2136" s="5" t="s">
        <v>4083</v>
      </c>
      <c r="G2136" s="5" t="s">
        <v>4835</v>
      </c>
      <c r="H2136" s="5" t="s">
        <v>372</v>
      </c>
      <c r="I2136" s="5" t="s">
        <v>90</v>
      </c>
      <c r="J2136" s="5" t="s">
        <v>181</v>
      </c>
      <c r="K2136" s="5" t="s">
        <v>180</v>
      </c>
      <c r="L2136" s="5" t="s">
        <v>155</v>
      </c>
      <c r="M2136" s="5" t="s">
        <v>94</v>
      </c>
      <c r="N2136" s="5" t="s">
        <v>93</v>
      </c>
      <c r="O2136" s="5" t="s">
        <v>97</v>
      </c>
      <c r="P2136" s="5" t="s">
        <v>95</v>
      </c>
      <c r="Q2136" s="5" t="s">
        <v>90</v>
      </c>
      <c r="R2136" s="5" t="s">
        <v>149</v>
      </c>
      <c r="S2136" s="5" t="s">
        <v>209</v>
      </c>
      <c r="T2136" s="5" t="s">
        <v>326</v>
      </c>
      <c r="U2136" s="5" t="s">
        <v>327</v>
      </c>
      <c r="V2136" s="5" t="s">
        <v>202</v>
      </c>
      <c r="W2136" s="5" t="s">
        <v>93</v>
      </c>
      <c r="X2136" s="5" t="s">
        <v>91</v>
      </c>
      <c r="Y2136" s="5" t="n">
        <v>0</v>
      </c>
      <c r="Z2136" s="5" t="n">
        <v>1</v>
      </c>
      <c r="AA2136" s="5" t="str">
        <f aca="false">IF(Y2136&gt;Z2136,"Win",IF(Y2136&lt;Z2136,"Loss","Draw"))</f>
        <v>Loss</v>
      </c>
      <c r="AB2136" s="5" t="s">
        <v>98</v>
      </c>
      <c r="AC2136" s="5" t="s">
        <v>99</v>
      </c>
      <c r="AD2136" s="5" t="s">
        <v>929</v>
      </c>
      <c r="AE2136" s="5" t="s">
        <v>4836</v>
      </c>
      <c r="AF2136" s="5" t="str">
        <f aca="false">IF(AD2136&lt;AE2136,AD2136,AE2136)</f>
        <v>Barbarian Barrel, Electro Spirit, Giant Skeleton, Musketeer, Royal Giant, Tombstone, Void, Zappies</v>
      </c>
      <c r="AG2136" s="5" t="str">
        <f aca="false">IF(AD2136&lt;AE2136,AE2136,AD2136)</f>
        <v>Electro Spirit, Fireball, Fisherman, Monk, Rage, Royal Giant, Skeletons, Wizard</v>
      </c>
      <c r="AH2136" s="5" t="str">
        <f aca="false">IF(AD2136=AF2136,AA2136,IF(AA2136="Win","Loss",IF(AA2136="Loss","Win","Draw")))</f>
        <v>Win</v>
      </c>
      <c r="AI2136" s="5" t="s">
        <v>102</v>
      </c>
    </row>
    <row r="2137" customFormat="false" ht="16.5" hidden="false" customHeight="true" outlineLevel="0" collapsed="false">
      <c r="A2137" s="7" t="s">
        <v>4837</v>
      </c>
      <c r="B2137" s="7" t="n">
        <v>1</v>
      </c>
      <c r="C2137" s="7" t="s">
        <v>973</v>
      </c>
      <c r="D2137" s="7" t="s">
        <v>974</v>
      </c>
      <c r="E2137" s="7" t="s">
        <v>4082</v>
      </c>
      <c r="F2137" s="7" t="s">
        <v>4083</v>
      </c>
      <c r="G2137" s="7" t="s">
        <v>4838</v>
      </c>
      <c r="H2137" s="7" t="s">
        <v>372</v>
      </c>
      <c r="I2137" s="7" t="s">
        <v>169</v>
      </c>
      <c r="J2137" s="7" t="s">
        <v>149</v>
      </c>
      <c r="K2137" s="7" t="s">
        <v>84</v>
      </c>
      <c r="L2137" s="7" t="s">
        <v>393</v>
      </c>
      <c r="M2137" s="7" t="s">
        <v>109</v>
      </c>
      <c r="N2137" s="7" t="s">
        <v>92</v>
      </c>
      <c r="O2137" s="7" t="s">
        <v>231</v>
      </c>
      <c r="P2137" s="7" t="s">
        <v>154</v>
      </c>
      <c r="Q2137" s="7" t="s">
        <v>180</v>
      </c>
      <c r="R2137" s="7" t="s">
        <v>156</v>
      </c>
      <c r="S2137" s="7" t="s">
        <v>135</v>
      </c>
      <c r="T2137" s="7" t="s">
        <v>607</v>
      </c>
      <c r="U2137" s="7" t="s">
        <v>147</v>
      </c>
      <c r="V2137" s="7" t="s">
        <v>109</v>
      </c>
      <c r="W2137" s="7" t="s">
        <v>226</v>
      </c>
      <c r="X2137" s="7" t="s">
        <v>174</v>
      </c>
      <c r="Y2137" s="7" t="n">
        <v>3</v>
      </c>
      <c r="Z2137" s="7" t="n">
        <v>1</v>
      </c>
      <c r="AA2137" s="7" t="str">
        <f aca="false">IF(Y2137&gt;Z2137,"Win",IF(Y2137&lt;Z2137,"Loss","Draw"))</f>
        <v>Win</v>
      </c>
      <c r="AB2137" s="7" t="s">
        <v>99</v>
      </c>
      <c r="AC2137" s="7" t="s">
        <v>99</v>
      </c>
      <c r="AD2137" s="7" t="s">
        <v>2047</v>
      </c>
      <c r="AE2137" s="7" t="s">
        <v>4839</v>
      </c>
      <c r="AF2137" s="7" t="str">
        <f aca="false">IF(AD2137&lt;AE2137,AD2137,AE2137)</f>
        <v>Baby Dragon, Electro Wizard, Giant Snowball, Lightning, Ram Rider, Ronin, Royal Ghost, Tombstone</v>
      </c>
      <c r="AG2137" s="7" t="str">
        <f aca="false">IF(AD2137&lt;AE2137,AE2137,AD2137)</f>
        <v>Giant, Goblin Curse, Heal Spirit, Miner, Ronin, Spirit Empress, Wizard, Zap</v>
      </c>
      <c r="AH2137" s="7" t="str">
        <f aca="false">IF(AD2137=AF2137,AA2137,IF(AA2137="Win","Loss",IF(AA2137="Loss","Win","Draw")))</f>
        <v>Win</v>
      </c>
      <c r="AI2137" s="7" t="s">
        <v>102</v>
      </c>
    </row>
    <row r="2138" customFormat="false" ht="16.5" hidden="false" customHeight="true" outlineLevel="0" collapsed="false">
      <c r="A2138" s="7" t="s">
        <v>4840</v>
      </c>
      <c r="B2138" s="7" t="n">
        <v>1</v>
      </c>
      <c r="C2138" s="7" t="s">
        <v>973</v>
      </c>
      <c r="D2138" s="7" t="s">
        <v>974</v>
      </c>
      <c r="E2138" s="7" t="s">
        <v>4082</v>
      </c>
      <c r="F2138" s="7" t="s">
        <v>4083</v>
      </c>
      <c r="G2138" s="7" t="s">
        <v>4841</v>
      </c>
      <c r="H2138" s="7" t="s">
        <v>372</v>
      </c>
      <c r="I2138" s="7" t="s">
        <v>169</v>
      </c>
      <c r="J2138" s="7" t="s">
        <v>131</v>
      </c>
      <c r="K2138" s="7" t="s">
        <v>200</v>
      </c>
      <c r="L2138" s="7" t="s">
        <v>136</v>
      </c>
      <c r="M2138" s="7" t="s">
        <v>109</v>
      </c>
      <c r="N2138" s="7" t="s">
        <v>154</v>
      </c>
      <c r="O2138" s="7" t="s">
        <v>336</v>
      </c>
      <c r="P2138" s="7" t="s">
        <v>91</v>
      </c>
      <c r="Q2138" s="7" t="s">
        <v>293</v>
      </c>
      <c r="R2138" s="7" t="s">
        <v>128</v>
      </c>
      <c r="S2138" s="7" t="s">
        <v>84</v>
      </c>
      <c r="T2138" s="7" t="s">
        <v>607</v>
      </c>
      <c r="U2138" s="7" t="s">
        <v>89</v>
      </c>
      <c r="V2138" s="7" t="s">
        <v>327</v>
      </c>
      <c r="W2138" s="7" t="s">
        <v>117</v>
      </c>
      <c r="X2138" s="7" t="s">
        <v>85</v>
      </c>
      <c r="Y2138" s="7" t="n">
        <v>0</v>
      </c>
      <c r="Z2138" s="7" t="n">
        <v>1</v>
      </c>
      <c r="AA2138" s="7" t="str">
        <f aca="false">IF(Y2138&gt;Z2138,"Win",IF(Y2138&lt;Z2138,"Loss","Draw"))</f>
        <v>Loss</v>
      </c>
      <c r="AB2138" s="7" t="s">
        <v>99</v>
      </c>
      <c r="AC2138" s="7" t="s">
        <v>99</v>
      </c>
      <c r="AD2138" s="7" t="s">
        <v>604</v>
      </c>
      <c r="AE2138" s="7" t="s">
        <v>4842</v>
      </c>
      <c r="AF2138" s="7" t="str">
        <f aca="false">IF(AD2138&lt;AE2138,AD2138,AE2138)</f>
        <v>Baby Dragon, Barbarian Barrel, Goblin Cage, Golem, Lightning, Mega Minion, Ronin, Tornado</v>
      </c>
      <c r="AG2138" s="7" t="str">
        <f aca="false">IF(AD2138&lt;AE2138,AE2138,AD2138)</f>
        <v>Furnace, Giant Skeleton, Giant Snowball, Goblin Curse, Goblin Hut, Graveyard, Knight, Minions</v>
      </c>
      <c r="AH2138" s="7" t="str">
        <f aca="false">IF(AD2138=AF2138,AA2138,IF(AA2138="Win","Loss",IF(AA2138="Loss","Win","Draw")))</f>
        <v>Loss</v>
      </c>
      <c r="AI2138" s="7" t="s">
        <v>102</v>
      </c>
    </row>
    <row r="2139" customFormat="false" ht="16.5" hidden="false" customHeight="true" outlineLevel="0" collapsed="false">
      <c r="A2139" s="7" t="s">
        <v>4840</v>
      </c>
      <c r="B2139" s="7" t="n">
        <v>2</v>
      </c>
      <c r="C2139" s="7" t="s">
        <v>973</v>
      </c>
      <c r="D2139" s="7" t="s">
        <v>974</v>
      </c>
      <c r="E2139" s="7" t="s">
        <v>4082</v>
      </c>
      <c r="F2139" s="7" t="s">
        <v>4083</v>
      </c>
      <c r="G2139" s="7" t="s">
        <v>4843</v>
      </c>
      <c r="H2139" s="7" t="s">
        <v>372</v>
      </c>
      <c r="I2139" s="7" t="s">
        <v>168</v>
      </c>
      <c r="J2139" s="7" t="s">
        <v>108</v>
      </c>
      <c r="K2139" s="7" t="s">
        <v>170</v>
      </c>
      <c r="L2139" s="7" t="s">
        <v>111</v>
      </c>
      <c r="M2139" s="7" t="s">
        <v>120</v>
      </c>
      <c r="N2139" s="7" t="s">
        <v>183</v>
      </c>
      <c r="O2139" s="7" t="s">
        <v>167</v>
      </c>
      <c r="P2139" s="7" t="s">
        <v>97</v>
      </c>
      <c r="Q2139" s="7" t="s">
        <v>1695</v>
      </c>
      <c r="R2139" s="7" t="s">
        <v>145</v>
      </c>
      <c r="S2139" s="7" t="s">
        <v>169</v>
      </c>
      <c r="T2139" s="7" t="s">
        <v>336</v>
      </c>
      <c r="U2139" s="7" t="s">
        <v>412</v>
      </c>
      <c r="V2139" s="7" t="s">
        <v>132</v>
      </c>
      <c r="W2139" s="7" t="s">
        <v>191</v>
      </c>
      <c r="X2139" s="7" t="s">
        <v>91</v>
      </c>
      <c r="Y2139" s="7" t="n">
        <v>0</v>
      </c>
      <c r="Z2139" s="7" t="n">
        <v>1</v>
      </c>
      <c r="AA2139" s="7" t="str">
        <f aca="false">IF(Y2139&gt;Z2139,"Win",IF(Y2139&lt;Z2139,"Loss","Draw"))</f>
        <v>Loss</v>
      </c>
      <c r="AB2139" s="7" t="s">
        <v>99</v>
      </c>
      <c r="AC2139" s="7" t="s">
        <v>99</v>
      </c>
      <c r="AD2139" s="7" t="s">
        <v>742</v>
      </c>
      <c r="AE2139" s="7" t="s">
        <v>4844</v>
      </c>
      <c r="AF2139" s="7" t="str">
        <f aca="false">IF(AD2139&lt;AE2139,AD2139,AE2139)</f>
        <v>Archer Queen, Cannon, Earthquake, Fire Spirit, Royal Delivery, Royal Hogs, Skeletons, The Log</v>
      </c>
      <c r="AG2139" s="7" t="str">
        <f aca="false">IF(AD2139&lt;AE2139,AE2139,AD2139)</f>
        <v>Baby Dragon, Balloon, Barbarian Barrel, Electro Dragon, Ice Wizard, Lumberjack, P.E.K.K.A, Tornado</v>
      </c>
      <c r="AH2139" s="7" t="str">
        <f aca="false">IF(AD2139=AF2139,AA2139,IF(AA2139="Win","Loss",IF(AA2139="Loss","Win","Draw")))</f>
        <v>Loss</v>
      </c>
      <c r="AI2139" s="7" t="s">
        <v>102</v>
      </c>
    </row>
    <row r="2140" customFormat="false" ht="16.5" hidden="false" customHeight="true" outlineLevel="0" collapsed="false">
      <c r="A2140" s="7" t="s">
        <v>4840</v>
      </c>
      <c r="B2140" s="7" t="n">
        <v>3</v>
      </c>
      <c r="C2140" s="7" t="s">
        <v>973</v>
      </c>
      <c r="D2140" s="7" t="s">
        <v>974</v>
      </c>
      <c r="E2140" s="7" t="s">
        <v>4082</v>
      </c>
      <c r="F2140" s="7" t="s">
        <v>4083</v>
      </c>
      <c r="G2140" s="7" t="s">
        <v>4845</v>
      </c>
      <c r="H2140" s="7" t="s">
        <v>372</v>
      </c>
      <c r="I2140" s="7" t="s">
        <v>116</v>
      </c>
      <c r="J2140" s="7" t="s">
        <v>115</v>
      </c>
      <c r="K2140" s="7" t="s">
        <v>1087</v>
      </c>
      <c r="L2140" s="7" t="s">
        <v>146</v>
      </c>
      <c r="M2140" s="7" t="s">
        <v>118</v>
      </c>
      <c r="N2140" s="7" t="s">
        <v>112</v>
      </c>
      <c r="O2140" s="7" t="s">
        <v>226</v>
      </c>
      <c r="P2140" s="7" t="s">
        <v>119</v>
      </c>
      <c r="Q2140" s="7" t="s">
        <v>239</v>
      </c>
      <c r="R2140" s="7" t="s">
        <v>199</v>
      </c>
      <c r="S2140" s="7" t="s">
        <v>209</v>
      </c>
      <c r="T2140" s="7" t="s">
        <v>112</v>
      </c>
      <c r="U2140" s="7" t="s">
        <v>159</v>
      </c>
      <c r="V2140" s="7" t="s">
        <v>109</v>
      </c>
      <c r="W2140" s="7" t="s">
        <v>365</v>
      </c>
      <c r="X2140" s="7" t="s">
        <v>174</v>
      </c>
      <c r="Y2140" s="7" t="n">
        <v>0</v>
      </c>
      <c r="Z2140" s="7" t="n">
        <v>1</v>
      </c>
      <c r="AA2140" s="7" t="str">
        <f aca="false">IF(Y2140&gt;Z2140,"Win",IF(Y2140&lt;Z2140,"Loss","Draw"))</f>
        <v>Loss</v>
      </c>
      <c r="AB2140" s="7" t="s">
        <v>99</v>
      </c>
      <c r="AC2140" s="7" t="s">
        <v>99</v>
      </c>
      <c r="AD2140" s="7" t="s">
        <v>1374</v>
      </c>
      <c r="AE2140" s="7" t="s">
        <v>4846</v>
      </c>
      <c r="AF2140" s="7" t="str">
        <f aca="false">IF(AD2140&lt;AE2140,AD2140,AE2140)</f>
        <v>Arrows, Battle Ram, Elixir Collector, Golden Knight, Heal Spirit, Musketeer, Phoenix, Ronin</v>
      </c>
      <c r="AG2140" s="7" t="str">
        <f aca="false">IF(AD2140&lt;AE2140,AE2140,AD2140)</f>
        <v>Arrows, Cannon Cart, Goblins, Miner, Minion Horde, Mortar, Rascals, Skeleton Dragons</v>
      </c>
      <c r="AH2140" s="7" t="str">
        <f aca="false">IF(AD2140=AF2140,AA2140,IF(AA2140="Win","Loss",IF(AA2140="Loss","Win","Draw")))</f>
        <v>Win</v>
      </c>
      <c r="AI2140" s="7" t="s">
        <v>102</v>
      </c>
    </row>
    <row r="2141" customFormat="false" ht="16.5" hidden="false" customHeight="true" outlineLevel="0" collapsed="false">
      <c r="A2141" s="5" t="s">
        <v>4847</v>
      </c>
      <c r="B2141" s="5" t="n">
        <v>1</v>
      </c>
      <c r="C2141" s="5" t="s">
        <v>973</v>
      </c>
      <c r="D2141" s="5" t="s">
        <v>974</v>
      </c>
      <c r="E2141" s="5" t="s">
        <v>4848</v>
      </c>
      <c r="F2141" s="5" t="s">
        <v>4849</v>
      </c>
      <c r="G2141" s="5" t="s">
        <v>4850</v>
      </c>
      <c r="H2141" s="5" t="s">
        <v>372</v>
      </c>
      <c r="I2141" s="5" t="s">
        <v>132</v>
      </c>
      <c r="J2141" s="5" t="s">
        <v>91</v>
      </c>
      <c r="K2141" s="5" t="s">
        <v>200</v>
      </c>
      <c r="L2141" s="5" t="s">
        <v>90</v>
      </c>
      <c r="M2141" s="5" t="s">
        <v>365</v>
      </c>
      <c r="N2141" s="5" t="s">
        <v>94</v>
      </c>
      <c r="O2141" s="5" t="s">
        <v>93</v>
      </c>
      <c r="P2141" s="5" t="s">
        <v>174</v>
      </c>
      <c r="Q2141" s="5" t="s">
        <v>239</v>
      </c>
      <c r="R2141" s="5" t="s">
        <v>199</v>
      </c>
      <c r="S2141" s="5" t="s">
        <v>210</v>
      </c>
      <c r="T2141" s="5" t="s">
        <v>112</v>
      </c>
      <c r="U2141" s="5" t="s">
        <v>240</v>
      </c>
      <c r="V2141" s="5" t="s">
        <v>227</v>
      </c>
      <c r="W2141" s="5" t="s">
        <v>109</v>
      </c>
      <c r="X2141" s="5" t="s">
        <v>202</v>
      </c>
      <c r="Y2141" s="5" t="n">
        <v>1</v>
      </c>
      <c r="Z2141" s="5" t="n">
        <v>0</v>
      </c>
      <c r="AA2141" s="5" t="str">
        <f aca="false">IF(Y2141&gt;Z2141,"Win",IF(Y2141&lt;Z2141,"Loss","Draw"))</f>
        <v>Win</v>
      </c>
      <c r="AB2141" s="5" t="s">
        <v>98</v>
      </c>
      <c r="AC2141" s="5" t="s">
        <v>99</v>
      </c>
      <c r="AD2141" s="5" t="s">
        <v>488</v>
      </c>
      <c r="AE2141" s="5" t="s">
        <v>242</v>
      </c>
      <c r="AF2141" s="5" t="str">
        <f aca="false">IF(AD2141&lt;AE2141,AD2141,AE2141)</f>
        <v>Arrows, Bandit, Battle Ram, Golden Knight, Mega Knight, Mother Witch, Ronin, Zappies</v>
      </c>
      <c r="AG2141" s="5" t="str">
        <f aca="false">IF(AD2141&lt;AE2141,AE2141,AD2141)</f>
        <v>Barbarian Barrel, Electro Spirit, Fireball, Goblin Cage, Heal Spirit, Lumberjack, Phoenix, Royal Giant</v>
      </c>
      <c r="AH2141" s="5" t="str">
        <f aca="false">IF(AD2141=AF2141,AA2141,IF(AA2141="Win","Loss",IF(AA2141="Loss","Win","Draw")))</f>
        <v>Loss</v>
      </c>
      <c r="AI2141" s="5" t="s">
        <v>102</v>
      </c>
    </row>
    <row r="2142" customFormat="false" ht="16.5" hidden="false" customHeight="true" outlineLevel="0" collapsed="false">
      <c r="A2142" s="5" t="s">
        <v>4847</v>
      </c>
      <c r="B2142" s="5" t="n">
        <v>2</v>
      </c>
      <c r="C2142" s="5" t="s">
        <v>973</v>
      </c>
      <c r="D2142" s="5" t="s">
        <v>974</v>
      </c>
      <c r="E2142" s="5" t="s">
        <v>4848</v>
      </c>
      <c r="F2142" s="5" t="s">
        <v>4849</v>
      </c>
      <c r="G2142" s="5" t="s">
        <v>4851</v>
      </c>
      <c r="H2142" s="5" t="s">
        <v>372</v>
      </c>
      <c r="I2142" s="5" t="s">
        <v>82</v>
      </c>
      <c r="J2142" s="5" t="s">
        <v>149</v>
      </c>
      <c r="K2142" s="5" t="s">
        <v>84</v>
      </c>
      <c r="L2142" s="5" t="s">
        <v>85</v>
      </c>
      <c r="M2142" s="5" t="s">
        <v>109</v>
      </c>
      <c r="N2142" s="5" t="s">
        <v>87</v>
      </c>
      <c r="O2142" s="5" t="s">
        <v>88</v>
      </c>
      <c r="P2142" s="5" t="s">
        <v>202</v>
      </c>
      <c r="Q2142" s="5" t="s">
        <v>140</v>
      </c>
      <c r="R2142" s="5" t="s">
        <v>141</v>
      </c>
      <c r="S2142" s="5" t="s">
        <v>142</v>
      </c>
      <c r="T2142" s="5" t="s">
        <v>143</v>
      </c>
      <c r="U2142" s="5" t="s">
        <v>111</v>
      </c>
      <c r="V2142" s="5" t="s">
        <v>87</v>
      </c>
      <c r="W2142" s="5" t="s">
        <v>120</v>
      </c>
      <c r="X2142" s="5" t="s">
        <v>144</v>
      </c>
      <c r="Y2142" s="5" t="n">
        <v>0</v>
      </c>
      <c r="Z2142" s="5" t="n">
        <v>1</v>
      </c>
      <c r="AA2142" s="5" t="str">
        <f aca="false">IF(Y2142&gt;Z2142,"Win",IF(Y2142&lt;Z2142,"Loss","Draw"))</f>
        <v>Loss</v>
      </c>
      <c r="AB2142" s="5" t="s">
        <v>98</v>
      </c>
      <c r="AC2142" s="5" t="s">
        <v>99</v>
      </c>
      <c r="AD2142" s="5" t="s">
        <v>4852</v>
      </c>
      <c r="AE2142" s="5" t="s">
        <v>150</v>
      </c>
      <c r="AF2142" s="5" t="str">
        <f aca="false">IF(AD2142&lt;AE2142,AD2142,AE2142)</f>
        <v>Archers, Berserker, Giant Snowball, Graveyard, Poison, Ronin, Tombstone, Zappies</v>
      </c>
      <c r="AG2142" s="5" t="str">
        <f aca="false">IF(AD2142&lt;AE2142,AE2142,AD2142)</f>
        <v>Berserker, Fire Spirit, Goblin Barrel, Ice Spirit, Magic Archer, Royal Delivery, Tesla, Wall Breakers</v>
      </c>
      <c r="AH2142" s="5" t="str">
        <f aca="false">IF(AD2142=AF2142,AA2142,IF(AA2142="Win","Loss",IF(AA2142="Loss","Win","Draw")))</f>
        <v>Loss</v>
      </c>
      <c r="AI2142" s="5" t="s">
        <v>102</v>
      </c>
    </row>
    <row r="2143" customFormat="false" ht="16.5" hidden="false" customHeight="true" outlineLevel="0" collapsed="false">
      <c r="A2143" s="5" t="s">
        <v>4847</v>
      </c>
      <c r="B2143" s="5" t="n">
        <v>3</v>
      </c>
      <c r="C2143" s="5" t="s">
        <v>973</v>
      </c>
      <c r="D2143" s="5" t="s">
        <v>974</v>
      </c>
      <c r="E2143" s="5" t="s">
        <v>4848</v>
      </c>
      <c r="F2143" s="5" t="s">
        <v>4849</v>
      </c>
      <c r="G2143" s="5" t="s">
        <v>4853</v>
      </c>
      <c r="H2143" s="5" t="s">
        <v>372</v>
      </c>
      <c r="I2143" s="5" t="s">
        <v>375</v>
      </c>
      <c r="J2143" s="5" t="s">
        <v>145</v>
      </c>
      <c r="K2143" s="5" t="s">
        <v>135</v>
      </c>
      <c r="L2143" s="5" t="s">
        <v>110</v>
      </c>
      <c r="M2143" s="5" t="s">
        <v>170</v>
      </c>
      <c r="N2143" s="5" t="s">
        <v>336</v>
      </c>
      <c r="O2143" s="5" t="s">
        <v>327</v>
      </c>
      <c r="P2143" s="5" t="s">
        <v>226</v>
      </c>
      <c r="Q2143" s="5" t="s">
        <v>200</v>
      </c>
      <c r="R2143" s="5" t="s">
        <v>213</v>
      </c>
      <c r="S2143" s="5" t="s">
        <v>169</v>
      </c>
      <c r="T2143" s="5" t="s">
        <v>191</v>
      </c>
      <c r="U2143" s="5" t="s">
        <v>596</v>
      </c>
      <c r="V2143" s="5" t="s">
        <v>154</v>
      </c>
      <c r="W2143" s="5" t="s">
        <v>336</v>
      </c>
      <c r="X2143" s="5" t="s">
        <v>91</v>
      </c>
      <c r="Y2143" s="5" t="n">
        <v>0</v>
      </c>
      <c r="Z2143" s="5" t="n">
        <v>1</v>
      </c>
      <c r="AA2143" s="5" t="str">
        <f aca="false">IF(Y2143&gt;Z2143,"Win",IF(Y2143&lt;Z2143,"Loss","Draw"))</f>
        <v>Loss</v>
      </c>
      <c r="AB2143" s="5" t="s">
        <v>98</v>
      </c>
      <c r="AC2143" s="5" t="s">
        <v>99</v>
      </c>
      <c r="AD2143" s="5" t="s">
        <v>4854</v>
      </c>
      <c r="AE2143" s="5" t="s">
        <v>762</v>
      </c>
      <c r="AF2143" s="5" t="str">
        <f aca="false">IF(AD2143&lt;AE2143,AD2143,AE2143)</f>
        <v>Baby Dragon, Barbarian Barrel, Bowler, Electro Giant, Goblin Cage, Ice Wizard, Lightning, Tornado</v>
      </c>
      <c r="AG2143" s="5" t="str">
        <f aca="false">IF(AD2143&lt;AE2143,AE2143,AD2143)</f>
        <v>Balloon, Cannon, Executioner, Giant Skeleton, Guards, Miner, Tornado, Zap</v>
      </c>
      <c r="AH2143" s="5" t="str">
        <f aca="false">IF(AD2143=AF2143,AA2143,IF(AA2143="Win","Loss",IF(AA2143="Loss","Win","Draw")))</f>
        <v>Win</v>
      </c>
      <c r="AI2143" s="5" t="s">
        <v>102</v>
      </c>
    </row>
    <row r="2144" customFormat="false" ht="15" hidden="false" customHeight="true" outlineLevel="0" collapsed="false">
      <c r="A2144" s="5" t="s">
        <v>4855</v>
      </c>
      <c r="B2144" s="5" t="n">
        <v>1</v>
      </c>
      <c r="C2144" s="5" t="s">
        <v>973</v>
      </c>
      <c r="D2144" s="5" t="s">
        <v>974</v>
      </c>
      <c r="E2144" s="5" t="s">
        <v>2332</v>
      </c>
      <c r="F2144" s="5" t="s">
        <v>2333</v>
      </c>
      <c r="G2144" s="5" t="s">
        <v>4856</v>
      </c>
      <c r="H2144" s="5" t="s">
        <v>372</v>
      </c>
      <c r="I2144" s="5" t="s">
        <v>293</v>
      </c>
      <c r="J2144" s="5" t="s">
        <v>115</v>
      </c>
      <c r="K2144" s="5" t="s">
        <v>144</v>
      </c>
      <c r="L2144" s="5" t="s">
        <v>182</v>
      </c>
      <c r="M2144" s="5" t="s">
        <v>109</v>
      </c>
      <c r="N2144" s="5" t="s">
        <v>154</v>
      </c>
      <c r="O2144" s="5" t="s">
        <v>143</v>
      </c>
      <c r="P2144" s="5" t="s">
        <v>167</v>
      </c>
      <c r="Q2144" s="5" t="s">
        <v>375</v>
      </c>
      <c r="R2144" s="5" t="s">
        <v>145</v>
      </c>
      <c r="S2144" s="5" t="s">
        <v>128</v>
      </c>
      <c r="T2144" s="5" t="s">
        <v>135</v>
      </c>
      <c r="U2144" s="5" t="s">
        <v>226</v>
      </c>
      <c r="V2144" s="5" t="s">
        <v>113</v>
      </c>
      <c r="W2144" s="5" t="s">
        <v>336</v>
      </c>
      <c r="X2144" s="5" t="s">
        <v>87</v>
      </c>
      <c r="Y2144" s="5" t="n">
        <v>1</v>
      </c>
      <c r="Z2144" s="5" t="n">
        <v>0</v>
      </c>
      <c r="AA2144" s="5" t="str">
        <f aca="false">IF(Y2144&gt;Z2144,"Win",IF(Y2144&lt;Z2144,"Loss","Draw"))</f>
        <v>Win</v>
      </c>
      <c r="AB2144" s="5" t="s">
        <v>98</v>
      </c>
      <c r="AC2144" s="5" t="s">
        <v>99</v>
      </c>
      <c r="AD2144" s="5" t="s">
        <v>1215</v>
      </c>
      <c r="AE2144" s="5" t="s">
        <v>377</v>
      </c>
      <c r="AF2144" s="5" t="str">
        <f aca="false">IF(AD2144&lt;AE2144,AD2144,AE2144)</f>
        <v>Balloon, Berserker, Bomb Tower, Executioner, Knight, Miner, Tornado, Zap</v>
      </c>
      <c r="AG2144" s="5" t="str">
        <f aca="false">IF(AD2144&lt;AE2144,AE2144,AD2144)</f>
        <v>Furnace, Goblins, Hog Rider, Ice Spirit, Lightning, Ronin, Tesla, The Log</v>
      </c>
      <c r="AH2144" s="5" t="str">
        <f aca="false">IF(AD2144=AF2144,AA2144,IF(AA2144="Win","Loss",IF(AA2144="Loss","Win","Draw")))</f>
        <v>Loss</v>
      </c>
      <c r="AI2144" s="5" t="s">
        <v>102</v>
      </c>
    </row>
    <row r="2145" customFormat="false" ht="15" hidden="false" customHeight="true" outlineLevel="0" collapsed="false">
      <c r="A2145" s="5" t="s">
        <v>4855</v>
      </c>
      <c r="B2145" s="5" t="n">
        <v>2</v>
      </c>
      <c r="C2145" s="5" t="s">
        <v>973</v>
      </c>
      <c r="D2145" s="5" t="s">
        <v>974</v>
      </c>
      <c r="E2145" s="5" t="s">
        <v>2332</v>
      </c>
      <c r="F2145" s="5" t="s">
        <v>2333</v>
      </c>
      <c r="G2145" s="5" t="s">
        <v>4857</v>
      </c>
      <c r="H2145" s="5" t="s">
        <v>372</v>
      </c>
      <c r="I2145" s="5" t="s">
        <v>140</v>
      </c>
      <c r="J2145" s="5" t="s">
        <v>141</v>
      </c>
      <c r="K2145" s="5" t="s">
        <v>153</v>
      </c>
      <c r="L2145" s="5" t="s">
        <v>226</v>
      </c>
      <c r="M2145" s="5" t="s">
        <v>87</v>
      </c>
      <c r="N2145" s="5" t="s">
        <v>113</v>
      </c>
      <c r="O2145" s="5" t="s">
        <v>91</v>
      </c>
      <c r="P2145" s="5" t="s">
        <v>336</v>
      </c>
      <c r="Q2145" s="5" t="s">
        <v>169</v>
      </c>
      <c r="R2145" s="5" t="s">
        <v>199</v>
      </c>
      <c r="S2145" s="5" t="s">
        <v>143</v>
      </c>
      <c r="T2145" s="5" t="s">
        <v>97</v>
      </c>
      <c r="U2145" s="5" t="s">
        <v>182</v>
      </c>
      <c r="V2145" s="5" t="s">
        <v>129</v>
      </c>
      <c r="W2145" s="5" t="s">
        <v>167</v>
      </c>
      <c r="X2145" s="5" t="s">
        <v>154</v>
      </c>
      <c r="Y2145" s="5" t="n">
        <v>1</v>
      </c>
      <c r="Z2145" s="5" t="n">
        <v>0</v>
      </c>
      <c r="AA2145" s="5" t="str">
        <f aca="false">IF(Y2145&gt;Z2145,"Win",IF(Y2145&lt;Z2145,"Loss","Draw"))</f>
        <v>Win</v>
      </c>
      <c r="AB2145" s="5" t="s">
        <v>98</v>
      </c>
      <c r="AC2145" s="5" t="s">
        <v>99</v>
      </c>
      <c r="AD2145" s="5" t="s">
        <v>338</v>
      </c>
      <c r="AE2145" s="5" t="s">
        <v>4858</v>
      </c>
      <c r="AF2145" s="5" t="str">
        <f aca="false">IF(AD2145&lt;AE2145,AD2145,AE2145)</f>
        <v>Baby Dragon, Golden Knight, Hog Rider, Ice Spirit, Inferno Tower, Lightning, Skeletons, The Log</v>
      </c>
      <c r="AG2145" s="5" t="str">
        <f aca="false">IF(AD2145&lt;AE2145,AE2145,AD2145)</f>
        <v>Barbarian Barrel, Berserker, Bomb Tower, Goblinstein, Magic Archer, Miner, Tornado, Wall Breakers</v>
      </c>
      <c r="AH2145" s="5" t="str">
        <f aca="false">IF(AD2145=AF2145,AA2145,IF(AA2145="Win","Loss",IF(AA2145="Loss","Win","Draw")))</f>
        <v>Loss</v>
      </c>
      <c r="AI2145" s="5" t="s">
        <v>102</v>
      </c>
    </row>
    <row r="2146" customFormat="false" ht="15" hidden="false" customHeight="true" outlineLevel="0" collapsed="false">
      <c r="A2146" s="5" t="s">
        <v>4855</v>
      </c>
      <c r="B2146" s="5" t="n">
        <v>3</v>
      </c>
      <c r="C2146" s="5" t="s">
        <v>973</v>
      </c>
      <c r="D2146" s="5" t="s">
        <v>974</v>
      </c>
      <c r="E2146" s="5" t="s">
        <v>2332</v>
      </c>
      <c r="F2146" s="5" t="s">
        <v>2333</v>
      </c>
      <c r="G2146" s="5" t="s">
        <v>4859</v>
      </c>
      <c r="H2146" s="5" t="s">
        <v>81</v>
      </c>
      <c r="I2146" s="5" t="s">
        <v>116</v>
      </c>
      <c r="J2146" s="5" t="s">
        <v>213</v>
      </c>
      <c r="K2146" s="5" t="s">
        <v>114</v>
      </c>
      <c r="L2146" s="5" t="s">
        <v>117</v>
      </c>
      <c r="M2146" s="5" t="s">
        <v>119</v>
      </c>
      <c r="N2146" s="5" t="s">
        <v>118</v>
      </c>
      <c r="O2146" s="5" t="s">
        <v>112</v>
      </c>
      <c r="P2146" s="5" t="s">
        <v>93</v>
      </c>
      <c r="Q2146" s="5" t="s">
        <v>140</v>
      </c>
      <c r="R2146" s="5" t="s">
        <v>141</v>
      </c>
      <c r="S2146" s="5" t="s">
        <v>142</v>
      </c>
      <c r="T2146" s="5" t="s">
        <v>84</v>
      </c>
      <c r="U2146" s="5" t="s">
        <v>93</v>
      </c>
      <c r="V2146" s="5" t="s">
        <v>170</v>
      </c>
      <c r="W2146" s="5" t="s">
        <v>111</v>
      </c>
      <c r="X2146" s="5" t="s">
        <v>109</v>
      </c>
      <c r="Y2146" s="5" t="n">
        <v>0</v>
      </c>
      <c r="Z2146" s="5" t="n">
        <v>1</v>
      </c>
      <c r="AA2146" s="5" t="str">
        <f aca="false">IF(Y2146&gt;Z2146,"Win",IF(Y2146&lt;Z2146,"Loss","Draw"))</f>
        <v>Loss</v>
      </c>
      <c r="AB2146" s="5" t="s">
        <v>98</v>
      </c>
      <c r="AC2146" s="5" t="s">
        <v>99</v>
      </c>
      <c r="AD2146" s="5" t="s">
        <v>4860</v>
      </c>
      <c r="AE2146" s="5" t="s">
        <v>4861</v>
      </c>
      <c r="AF2146" s="5" t="str">
        <f aca="false">IF(AD2146&lt;AE2146,AD2146,AE2146)</f>
        <v>Arrows, Bowler, Cannon Cart, Electro Spirit, Minions, Mortar, Rascals, Skeleton Barrel</v>
      </c>
      <c r="AG2146" s="5" t="str">
        <f aca="false">IF(AD2146&lt;AE2146,AE2146,AD2146)</f>
        <v>Cannon, Electro Spirit, Fire Spirit, Giant Snowball, Goblin Barrel, Magic Archer, Ronin, Wall Breakers</v>
      </c>
      <c r="AH2146" s="5" t="str">
        <f aca="false">IF(AD2146=AF2146,AA2146,IF(AA2146="Win","Loss",IF(AA2146="Loss","Win","Draw")))</f>
        <v>Loss</v>
      </c>
      <c r="AI2146" s="5" t="s">
        <v>102</v>
      </c>
    </row>
    <row r="2147" customFormat="false" ht="15" hidden="false" customHeight="true" outlineLevel="0" collapsed="false">
      <c r="A2147" s="7" t="s">
        <v>4862</v>
      </c>
      <c r="B2147" s="7" t="n">
        <v>1</v>
      </c>
      <c r="C2147" s="7" t="s">
        <v>973</v>
      </c>
      <c r="D2147" s="7" t="s">
        <v>974</v>
      </c>
      <c r="E2147" s="7" t="s">
        <v>2332</v>
      </c>
      <c r="F2147" s="7" t="s">
        <v>2333</v>
      </c>
      <c r="G2147" s="7" t="s">
        <v>4863</v>
      </c>
      <c r="H2147" s="7" t="s">
        <v>372</v>
      </c>
      <c r="I2147" s="7" t="s">
        <v>200</v>
      </c>
      <c r="J2147" s="7" t="s">
        <v>91</v>
      </c>
      <c r="K2147" s="7" t="s">
        <v>132</v>
      </c>
      <c r="L2147" s="7" t="s">
        <v>93</v>
      </c>
      <c r="M2147" s="7" t="s">
        <v>94</v>
      </c>
      <c r="N2147" s="7" t="s">
        <v>174</v>
      </c>
      <c r="O2147" s="7" t="s">
        <v>365</v>
      </c>
      <c r="P2147" s="7" t="s">
        <v>90</v>
      </c>
      <c r="Q2147" s="7" t="s">
        <v>82</v>
      </c>
      <c r="R2147" s="7" t="s">
        <v>91</v>
      </c>
      <c r="S2147" s="7" t="s">
        <v>144</v>
      </c>
      <c r="T2147" s="7" t="s">
        <v>85</v>
      </c>
      <c r="U2147" s="7" t="s">
        <v>109</v>
      </c>
      <c r="V2147" s="7" t="s">
        <v>88</v>
      </c>
      <c r="W2147" s="7" t="s">
        <v>97</v>
      </c>
      <c r="X2147" s="7" t="s">
        <v>143</v>
      </c>
      <c r="Y2147" s="7" t="n">
        <v>1</v>
      </c>
      <c r="Z2147" s="7" t="n">
        <v>0</v>
      </c>
      <c r="AA2147" s="7" t="str">
        <f aca="false">IF(Y2147&gt;Z2147,"Win",IF(Y2147&lt;Z2147,"Loss","Draw"))</f>
        <v>Win</v>
      </c>
      <c r="AB2147" s="7" t="s">
        <v>99</v>
      </c>
      <c r="AC2147" s="7" t="s">
        <v>99</v>
      </c>
      <c r="AD2147" s="7" t="s">
        <v>488</v>
      </c>
      <c r="AE2147" s="7" t="s">
        <v>494</v>
      </c>
      <c r="AF2147" s="7" t="str">
        <f aca="false">IF(AD2147&lt;AE2147,AD2147,AE2147)</f>
        <v>Archers, Barbarian Barrel, Graveyard, Ice Spirit, Poison, Ronin, Skeletons, Tesla</v>
      </c>
      <c r="AG2147" s="7" t="str">
        <f aca="false">IF(AD2147&lt;AE2147,AE2147,AD2147)</f>
        <v>Barbarian Barrel, Electro Spirit, Fireball, Goblin Cage, Heal Spirit, Lumberjack, Phoenix, Royal Giant</v>
      </c>
      <c r="AH2147" s="7" t="str">
        <f aca="false">IF(AD2147=AF2147,AA2147,IF(AA2147="Win","Loss",IF(AA2147="Loss","Win","Draw")))</f>
        <v>Loss</v>
      </c>
      <c r="AI2147" s="7" t="s">
        <v>102</v>
      </c>
    </row>
    <row r="2148" customFormat="false" ht="15" hidden="false" customHeight="true" outlineLevel="0" collapsed="false">
      <c r="A2148" s="7" t="s">
        <v>4862</v>
      </c>
      <c r="B2148" s="7" t="n">
        <v>2</v>
      </c>
      <c r="C2148" s="7" t="s">
        <v>973</v>
      </c>
      <c r="D2148" s="7" t="s">
        <v>974</v>
      </c>
      <c r="E2148" s="7" t="s">
        <v>2332</v>
      </c>
      <c r="F2148" s="7" t="s">
        <v>2333</v>
      </c>
      <c r="G2148" s="7" t="s">
        <v>4864</v>
      </c>
      <c r="H2148" s="7" t="s">
        <v>81</v>
      </c>
      <c r="I2148" s="7" t="s">
        <v>84</v>
      </c>
      <c r="J2148" s="7" t="s">
        <v>115</v>
      </c>
      <c r="K2148" s="7" t="s">
        <v>144</v>
      </c>
      <c r="L2148" s="7" t="s">
        <v>130</v>
      </c>
      <c r="M2148" s="7" t="s">
        <v>88</v>
      </c>
      <c r="N2148" s="7" t="s">
        <v>109</v>
      </c>
      <c r="O2148" s="7" t="s">
        <v>107</v>
      </c>
      <c r="P2148" s="7" t="s">
        <v>111</v>
      </c>
      <c r="Q2148" s="7" t="s">
        <v>210</v>
      </c>
      <c r="R2148" s="7" t="s">
        <v>199</v>
      </c>
      <c r="S2148" s="7" t="s">
        <v>132</v>
      </c>
      <c r="T2148" s="7" t="s">
        <v>182</v>
      </c>
      <c r="U2148" s="7" t="s">
        <v>147</v>
      </c>
      <c r="V2148" s="7" t="s">
        <v>117</v>
      </c>
      <c r="W2148" s="7" t="s">
        <v>135</v>
      </c>
      <c r="X2148" s="7" t="s">
        <v>112</v>
      </c>
      <c r="Y2148" s="7" t="n">
        <v>1</v>
      </c>
      <c r="Z2148" s="7" t="n">
        <v>0</v>
      </c>
      <c r="AA2148" s="7" t="str">
        <f aca="false">IF(Y2148&gt;Z2148,"Win",IF(Y2148&lt;Z2148,"Loss","Draw"))</f>
        <v>Win</v>
      </c>
      <c r="AB2148" s="7" t="s">
        <v>99</v>
      </c>
      <c r="AC2148" s="7" t="s">
        <v>99</v>
      </c>
      <c r="AD2148" s="7" t="s">
        <v>315</v>
      </c>
      <c r="AE2148" s="7" t="s">
        <v>4865</v>
      </c>
      <c r="AF2148" s="7" t="str">
        <f aca="false">IF(AD2148&lt;AE2148,AD2148,AE2148)</f>
        <v>Arrows, Golden Knight, Hog Rider, Lumberjack, Mega Knight, Minions, Spirit Empress, Zap</v>
      </c>
      <c r="AG2148" s="7" t="str">
        <f aca="false">IF(AD2148&lt;AE2148,AE2148,AD2148)</f>
        <v>Bomber, Fire Spirit, Giant Snowball, Goblin Drill, Goblins, Poison, Ronin, Tesla</v>
      </c>
      <c r="AH2148" s="7" t="str">
        <f aca="false">IF(AD2148=AF2148,AA2148,IF(AA2148="Win","Loss",IF(AA2148="Loss","Win","Draw")))</f>
        <v>Loss</v>
      </c>
      <c r="AI2148" s="7" t="s">
        <v>102</v>
      </c>
    </row>
    <row r="2149" customFormat="false" ht="15" hidden="false" customHeight="true" outlineLevel="0" collapsed="false">
      <c r="A2149" s="7" t="s">
        <v>4862</v>
      </c>
      <c r="B2149" s="7" t="n">
        <v>3</v>
      </c>
      <c r="C2149" s="7" t="s">
        <v>973</v>
      </c>
      <c r="D2149" s="7" t="s">
        <v>974</v>
      </c>
      <c r="E2149" s="7" t="s">
        <v>2332</v>
      </c>
      <c r="F2149" s="7" t="s">
        <v>2333</v>
      </c>
      <c r="G2149" s="7" t="s">
        <v>4866</v>
      </c>
      <c r="H2149" s="7" t="s">
        <v>81</v>
      </c>
      <c r="I2149" s="7" t="s">
        <v>82</v>
      </c>
      <c r="J2149" s="7" t="s">
        <v>175</v>
      </c>
      <c r="K2149" s="7" t="s">
        <v>97</v>
      </c>
      <c r="L2149" s="7" t="s">
        <v>167</v>
      </c>
      <c r="M2149" s="7" t="s">
        <v>154</v>
      </c>
      <c r="N2149" s="7" t="s">
        <v>89</v>
      </c>
      <c r="O2149" s="7" t="s">
        <v>143</v>
      </c>
      <c r="P2149" s="7" t="s">
        <v>182</v>
      </c>
      <c r="Q2149" s="7" t="s">
        <v>90</v>
      </c>
      <c r="R2149" s="7" t="s">
        <v>181</v>
      </c>
      <c r="S2149" s="7" t="s">
        <v>169</v>
      </c>
      <c r="T2149" s="7" t="s">
        <v>202</v>
      </c>
      <c r="U2149" s="7" t="s">
        <v>95</v>
      </c>
      <c r="V2149" s="7" t="s">
        <v>94</v>
      </c>
      <c r="W2149" s="7" t="s">
        <v>167</v>
      </c>
      <c r="X2149" s="7" t="s">
        <v>87</v>
      </c>
      <c r="Y2149" s="7" t="n">
        <v>0</v>
      </c>
      <c r="Z2149" s="7" t="n">
        <v>1</v>
      </c>
      <c r="AA2149" s="7" t="str">
        <f aca="false">IF(Y2149&gt;Z2149,"Win",IF(Y2149&lt;Z2149,"Loss","Draw"))</f>
        <v>Loss</v>
      </c>
      <c r="AB2149" s="7" t="s">
        <v>99</v>
      </c>
      <c r="AC2149" s="7" t="s">
        <v>99</v>
      </c>
      <c r="AD2149" s="7" t="s">
        <v>4867</v>
      </c>
      <c r="AE2149" s="7" t="s">
        <v>4868</v>
      </c>
      <c r="AF2149" s="7" t="str">
        <f aca="false">IF(AD2149&lt;AE2149,AD2149,AE2149)</f>
        <v>Archers, Boss Bandit, Goblin Hut, Hog Rider, Ice Spirit, Lightning, Skeletons, The Log</v>
      </c>
      <c r="AG2149" s="7" t="str">
        <f aca="false">IF(AD2149&lt;AE2149,AE2149,AD2149)</f>
        <v>Baby Dragon, Berserker, Fireball, Fisherman, Monk, Royal Giant, The Log, Zappies</v>
      </c>
      <c r="AH2149" s="7" t="str">
        <f aca="false">IF(AD2149=AF2149,AA2149,IF(AA2149="Win","Loss",IF(AA2149="Loss","Win","Draw")))</f>
        <v>Loss</v>
      </c>
      <c r="AI2149" s="7" t="s">
        <v>102</v>
      </c>
    </row>
    <row r="2150" customFormat="false" ht="15" hidden="false" customHeight="true" outlineLevel="0" collapsed="false">
      <c r="A2150" s="7" t="s">
        <v>4869</v>
      </c>
      <c r="B2150" s="7" t="n">
        <v>1</v>
      </c>
      <c r="C2150" s="7" t="s">
        <v>973</v>
      </c>
      <c r="D2150" s="7" t="s">
        <v>974</v>
      </c>
      <c r="E2150" s="7" t="s">
        <v>2332</v>
      </c>
      <c r="F2150" s="7" t="s">
        <v>2333</v>
      </c>
      <c r="G2150" s="7" t="s">
        <v>4870</v>
      </c>
      <c r="H2150" s="7" t="s">
        <v>81</v>
      </c>
      <c r="I2150" s="7" t="s">
        <v>140</v>
      </c>
      <c r="J2150" s="7" t="s">
        <v>141</v>
      </c>
      <c r="K2150" s="7" t="s">
        <v>142</v>
      </c>
      <c r="L2150" s="7" t="s">
        <v>143</v>
      </c>
      <c r="M2150" s="7" t="s">
        <v>111</v>
      </c>
      <c r="N2150" s="7" t="s">
        <v>87</v>
      </c>
      <c r="O2150" s="7" t="s">
        <v>120</v>
      </c>
      <c r="P2150" s="7" t="s">
        <v>144</v>
      </c>
      <c r="Q2150" s="7" t="s">
        <v>168</v>
      </c>
      <c r="R2150" s="7" t="s">
        <v>141</v>
      </c>
      <c r="S2150" s="7" t="s">
        <v>144</v>
      </c>
      <c r="T2150" s="7" t="s">
        <v>109</v>
      </c>
      <c r="U2150" s="7" t="s">
        <v>154</v>
      </c>
      <c r="V2150" s="7" t="s">
        <v>97</v>
      </c>
      <c r="W2150" s="7" t="s">
        <v>93</v>
      </c>
      <c r="X2150" s="7" t="s">
        <v>91</v>
      </c>
      <c r="Y2150" s="7" t="n">
        <v>0</v>
      </c>
      <c r="Z2150" s="7" t="n">
        <v>1</v>
      </c>
      <c r="AA2150" s="7" t="str">
        <f aca="false">IF(Y2150&gt;Z2150,"Win",IF(Y2150&lt;Z2150,"Loss","Draw"))</f>
        <v>Loss</v>
      </c>
      <c r="AB2150" s="7" t="s">
        <v>99</v>
      </c>
      <c r="AC2150" s="7" t="s">
        <v>99</v>
      </c>
      <c r="AD2150" s="7" t="s">
        <v>150</v>
      </c>
      <c r="AE2150" s="7" t="s">
        <v>223</v>
      </c>
      <c r="AF2150" s="7" t="str">
        <f aca="false">IF(AD2150&lt;AE2150,AD2150,AE2150)</f>
        <v>Barbarian Barrel, Electro Spirit, Lightning, Magic Archer, Ronin, Royal Hogs, Skeletons, Tesla</v>
      </c>
      <c r="AG2150" s="7" t="str">
        <f aca="false">IF(AD2150&lt;AE2150,AE2150,AD2150)</f>
        <v>Berserker, Fire Spirit, Goblin Barrel, Ice Spirit, Magic Archer, Royal Delivery, Tesla, Wall Breakers</v>
      </c>
      <c r="AH2150" s="7" t="str">
        <f aca="false">IF(AD2150=AF2150,AA2150,IF(AA2150="Win","Loss",IF(AA2150="Loss","Win","Draw")))</f>
        <v>Win</v>
      </c>
      <c r="AI2150" s="7" t="s">
        <v>102</v>
      </c>
    </row>
    <row r="2151" customFormat="false" ht="15" hidden="false" customHeight="true" outlineLevel="0" collapsed="false">
      <c r="A2151" s="7" t="s">
        <v>4869</v>
      </c>
      <c r="B2151" s="7" t="n">
        <v>2</v>
      </c>
      <c r="C2151" s="7" t="s">
        <v>973</v>
      </c>
      <c r="D2151" s="7" t="s">
        <v>974</v>
      </c>
      <c r="E2151" s="7" t="s">
        <v>2332</v>
      </c>
      <c r="F2151" s="7" t="s">
        <v>2333</v>
      </c>
      <c r="G2151" s="7" t="s">
        <v>4871</v>
      </c>
      <c r="H2151" s="7" t="s">
        <v>81</v>
      </c>
      <c r="I2151" s="7" t="s">
        <v>200</v>
      </c>
      <c r="J2151" s="7" t="s">
        <v>213</v>
      </c>
      <c r="K2151" s="7" t="s">
        <v>169</v>
      </c>
      <c r="L2151" s="7" t="s">
        <v>191</v>
      </c>
      <c r="M2151" s="7" t="s">
        <v>596</v>
      </c>
      <c r="N2151" s="7" t="s">
        <v>154</v>
      </c>
      <c r="O2151" s="7" t="s">
        <v>336</v>
      </c>
      <c r="P2151" s="7" t="s">
        <v>91</v>
      </c>
      <c r="Q2151" s="7" t="s">
        <v>180</v>
      </c>
      <c r="R2151" s="7" t="s">
        <v>145</v>
      </c>
      <c r="S2151" s="7" t="s">
        <v>181</v>
      </c>
      <c r="T2151" s="7" t="s">
        <v>226</v>
      </c>
      <c r="U2151" s="7" t="s">
        <v>110</v>
      </c>
      <c r="V2151" s="7" t="s">
        <v>112</v>
      </c>
      <c r="W2151" s="7" t="s">
        <v>84</v>
      </c>
      <c r="X2151" s="7" t="s">
        <v>113</v>
      </c>
      <c r="Y2151" s="7" t="n">
        <v>0</v>
      </c>
      <c r="Z2151" s="7" t="n">
        <v>1</v>
      </c>
      <c r="AA2151" s="7" t="str">
        <f aca="false">IF(Y2151&gt;Z2151,"Win",IF(Y2151&lt;Z2151,"Loss","Draw"))</f>
        <v>Loss</v>
      </c>
      <c r="AB2151" s="7" t="s">
        <v>99</v>
      </c>
      <c r="AC2151" s="7" t="s">
        <v>99</v>
      </c>
      <c r="AD2151" s="7" t="s">
        <v>762</v>
      </c>
      <c r="AE2151" s="7" t="s">
        <v>521</v>
      </c>
      <c r="AF2151" s="7" t="str">
        <f aca="false">IF(AD2151&lt;AE2151,AD2151,AE2151)</f>
        <v>Arrows, Balloon, Bomb Tower, Giant Snowball, Guards, Miner, Monk, Wizard</v>
      </c>
      <c r="AG2151" s="7" t="str">
        <f aca="false">IF(AD2151&lt;AE2151,AE2151,AD2151)</f>
        <v>Baby Dragon, Barbarian Barrel, Bowler, Electro Giant, Goblin Cage, Ice Wizard, Lightning, Tornado</v>
      </c>
      <c r="AH2151" s="7" t="str">
        <f aca="false">IF(AD2151=AF2151,AA2151,IF(AA2151="Win","Loss",IF(AA2151="Loss","Win","Draw")))</f>
        <v>Win</v>
      </c>
      <c r="AI2151" s="7" t="s">
        <v>102</v>
      </c>
    </row>
    <row r="2152" customFormat="false" ht="15" hidden="false" customHeight="true" outlineLevel="0" collapsed="false">
      <c r="A2152" s="7" t="s">
        <v>4869</v>
      </c>
      <c r="B2152" s="7" t="n">
        <v>3</v>
      </c>
      <c r="C2152" s="7" t="s">
        <v>973</v>
      </c>
      <c r="D2152" s="7" t="s">
        <v>974</v>
      </c>
      <c r="E2152" s="7" t="s">
        <v>2332</v>
      </c>
      <c r="F2152" s="7" t="s">
        <v>2333</v>
      </c>
      <c r="G2152" s="7" t="s">
        <v>4872</v>
      </c>
      <c r="H2152" s="7" t="s">
        <v>372</v>
      </c>
      <c r="I2152" s="7" t="s">
        <v>114</v>
      </c>
      <c r="J2152" s="7" t="s">
        <v>115</v>
      </c>
      <c r="K2152" s="7" t="s">
        <v>116</v>
      </c>
      <c r="L2152" s="7" t="s">
        <v>117</v>
      </c>
      <c r="M2152" s="7" t="s">
        <v>94</v>
      </c>
      <c r="N2152" s="7" t="s">
        <v>118</v>
      </c>
      <c r="O2152" s="7" t="s">
        <v>109</v>
      </c>
      <c r="P2152" s="7" t="s">
        <v>93</v>
      </c>
      <c r="Q2152" s="7" t="s">
        <v>287</v>
      </c>
      <c r="R2152" s="7" t="s">
        <v>108</v>
      </c>
      <c r="S2152" s="7" t="s">
        <v>143</v>
      </c>
      <c r="T2152" s="7" t="s">
        <v>129</v>
      </c>
      <c r="U2152" s="7" t="s">
        <v>155</v>
      </c>
      <c r="V2152" s="7" t="s">
        <v>182</v>
      </c>
      <c r="W2152" s="7" t="s">
        <v>183</v>
      </c>
      <c r="X2152" s="7" t="s">
        <v>87</v>
      </c>
      <c r="Y2152" s="7" t="n">
        <v>0</v>
      </c>
      <c r="Z2152" s="7" t="n">
        <v>1</v>
      </c>
      <c r="AA2152" s="7" t="str">
        <f aca="false">IF(Y2152&gt;Z2152,"Win",IF(Y2152&lt;Z2152,"Loss","Draw"))</f>
        <v>Loss</v>
      </c>
      <c r="AB2152" s="7" t="s">
        <v>99</v>
      </c>
      <c r="AC2152" s="7" t="s">
        <v>99</v>
      </c>
      <c r="AD2152" s="7" t="s">
        <v>1114</v>
      </c>
      <c r="AE2152" s="7" t="s">
        <v>4873</v>
      </c>
      <c r="AF2152" s="7" t="str">
        <f aca="false">IF(AD2152&lt;AE2152,AD2152,AE2152)</f>
        <v>Archer Queen, Berserker, Earthquake, Hog Rider, Ice Spirit, Inferno Tower, Rage, Valkyrie</v>
      </c>
      <c r="AG2152" s="7" t="str">
        <f aca="false">IF(AD2152&lt;AE2152,AE2152,AD2152)</f>
        <v>Electro Spirit, Fireball, Goblins, Minions, Mortar, Rascals, Ronin, Skeleton Barrel</v>
      </c>
      <c r="AH2152" s="7" t="str">
        <f aca="false">IF(AD2152=AF2152,AA2152,IF(AA2152="Win","Loss",IF(AA2152="Loss","Win","Draw")))</f>
        <v>Win</v>
      </c>
      <c r="AI2152" s="7" t="s">
        <v>102</v>
      </c>
    </row>
    <row r="2153" customFormat="false" ht="15" hidden="false" customHeight="true" outlineLevel="0" collapsed="false">
      <c r="A2153" s="7" t="s">
        <v>4874</v>
      </c>
      <c r="B2153" s="7" t="n">
        <v>1</v>
      </c>
      <c r="C2153" s="7" t="s">
        <v>973</v>
      </c>
      <c r="D2153" s="7" t="s">
        <v>974</v>
      </c>
      <c r="E2153" s="7" t="s">
        <v>2332</v>
      </c>
      <c r="F2153" s="7" t="s">
        <v>2333</v>
      </c>
      <c r="G2153" s="7" t="s">
        <v>4875</v>
      </c>
      <c r="H2153" s="7" t="s">
        <v>372</v>
      </c>
      <c r="I2153" s="7" t="s">
        <v>168</v>
      </c>
      <c r="J2153" s="7" t="s">
        <v>232</v>
      </c>
      <c r="K2153" s="7" t="s">
        <v>169</v>
      </c>
      <c r="L2153" s="7" t="s">
        <v>154</v>
      </c>
      <c r="M2153" s="7" t="s">
        <v>97</v>
      </c>
      <c r="N2153" s="7" t="s">
        <v>93</v>
      </c>
      <c r="O2153" s="7" t="s">
        <v>167</v>
      </c>
      <c r="P2153" s="7" t="s">
        <v>170</v>
      </c>
      <c r="Q2153" s="7" t="s">
        <v>82</v>
      </c>
      <c r="R2153" s="7" t="s">
        <v>232</v>
      </c>
      <c r="S2153" s="7" t="s">
        <v>140</v>
      </c>
      <c r="T2153" s="7" t="s">
        <v>110</v>
      </c>
      <c r="U2153" s="7" t="s">
        <v>167</v>
      </c>
      <c r="V2153" s="7" t="s">
        <v>88</v>
      </c>
      <c r="W2153" s="7" t="s">
        <v>113</v>
      </c>
      <c r="X2153" s="7" t="s">
        <v>226</v>
      </c>
      <c r="Y2153" s="7" t="n">
        <v>1</v>
      </c>
      <c r="Z2153" s="7" t="n">
        <v>0</v>
      </c>
      <c r="AA2153" s="7" t="str">
        <f aca="false">IF(Y2153&gt;Z2153,"Win",IF(Y2153&lt;Z2153,"Loss","Draw"))</f>
        <v>Win</v>
      </c>
      <c r="AB2153" s="7" t="s">
        <v>99</v>
      </c>
      <c r="AC2153" s="7" t="s">
        <v>99</v>
      </c>
      <c r="AD2153" s="7" t="s">
        <v>418</v>
      </c>
      <c r="AE2153" s="7" t="s">
        <v>4876</v>
      </c>
      <c r="AF2153" s="7" t="str">
        <f aca="false">IF(AD2153&lt;AE2153,AD2153,AE2153)</f>
        <v>Archers, Bomb Tower, Guards, Mighty Miner, Miner, Poison, The Log, Wall Breakers</v>
      </c>
      <c r="AG2153" s="7" t="str">
        <f aca="false">IF(AD2153&lt;AE2153,AE2153,AD2153)</f>
        <v>Baby Dragon, Cannon, Electro Spirit, Lightning, Mighty Miner, Royal Hogs, Skeletons, The Log</v>
      </c>
      <c r="AH2153" s="7" t="str">
        <f aca="false">IF(AD2153=AF2153,AA2153,IF(AA2153="Win","Loss",IF(AA2153="Loss","Win","Draw")))</f>
        <v>Loss</v>
      </c>
      <c r="AI2153" s="7" t="s">
        <v>102</v>
      </c>
    </row>
    <row r="2154" customFormat="false" ht="15" hidden="false" customHeight="true" outlineLevel="0" collapsed="false">
      <c r="A2154" s="7" t="s">
        <v>4874</v>
      </c>
      <c r="B2154" s="7" t="n">
        <v>2</v>
      </c>
      <c r="C2154" s="7" t="s">
        <v>973</v>
      </c>
      <c r="D2154" s="7" t="s">
        <v>974</v>
      </c>
      <c r="E2154" s="7" t="s">
        <v>2332</v>
      </c>
      <c r="F2154" s="7" t="s">
        <v>2333</v>
      </c>
      <c r="G2154" s="7" t="s">
        <v>4877</v>
      </c>
      <c r="H2154" s="7" t="s">
        <v>372</v>
      </c>
      <c r="I2154" s="7" t="s">
        <v>239</v>
      </c>
      <c r="J2154" s="7" t="s">
        <v>199</v>
      </c>
      <c r="K2154" s="7" t="s">
        <v>210</v>
      </c>
      <c r="L2154" s="7" t="s">
        <v>112</v>
      </c>
      <c r="M2154" s="7" t="s">
        <v>240</v>
      </c>
      <c r="N2154" s="7" t="s">
        <v>227</v>
      </c>
      <c r="O2154" s="7" t="s">
        <v>109</v>
      </c>
      <c r="P2154" s="7" t="s">
        <v>202</v>
      </c>
      <c r="Q2154" s="7" t="s">
        <v>84</v>
      </c>
      <c r="R2154" s="7" t="s">
        <v>108</v>
      </c>
      <c r="S2154" s="7" t="s">
        <v>170</v>
      </c>
      <c r="T2154" s="7" t="s">
        <v>111</v>
      </c>
      <c r="U2154" s="7" t="s">
        <v>107</v>
      </c>
      <c r="V2154" s="7" t="s">
        <v>334</v>
      </c>
      <c r="W2154" s="7" t="s">
        <v>97</v>
      </c>
      <c r="X2154" s="7" t="s">
        <v>287</v>
      </c>
      <c r="Y2154" s="7" t="n">
        <v>0</v>
      </c>
      <c r="Z2154" s="7" t="n">
        <v>1</v>
      </c>
      <c r="AA2154" s="7" t="str">
        <f aca="false">IF(Y2154&gt;Z2154,"Win",IF(Y2154&lt;Z2154,"Loss","Draw"))</f>
        <v>Loss</v>
      </c>
      <c r="AB2154" s="7" t="s">
        <v>99</v>
      </c>
      <c r="AC2154" s="7" t="s">
        <v>99</v>
      </c>
      <c r="AD2154" s="7" t="s">
        <v>242</v>
      </c>
      <c r="AE2154" s="7" t="s">
        <v>4878</v>
      </c>
      <c r="AF2154" s="7" t="str">
        <f aca="false">IF(AD2154&lt;AE2154,AD2154,AE2154)</f>
        <v>Archer Queen, Cannon, Fire Spirit, Giant Snowball, Goblin Drill, Rocket, Skeletons, Valkyrie</v>
      </c>
      <c r="AG2154" s="7" t="str">
        <f aca="false">IF(AD2154&lt;AE2154,AE2154,AD2154)</f>
        <v>Arrows, Bandit, Battle Ram, Golden Knight, Mega Knight, Mother Witch, Ronin, Zappies</v>
      </c>
      <c r="AH2154" s="7" t="str">
        <f aca="false">IF(AD2154=AF2154,AA2154,IF(AA2154="Win","Loss",IF(AA2154="Loss","Win","Draw")))</f>
        <v>Win</v>
      </c>
      <c r="AI2154" s="7" t="s">
        <v>102</v>
      </c>
    </row>
    <row r="2155" customFormat="false" ht="15" hidden="false" customHeight="true" outlineLevel="0" collapsed="false">
      <c r="A2155" s="7" t="s">
        <v>4874</v>
      </c>
      <c r="B2155" s="7" t="n">
        <v>3</v>
      </c>
      <c r="C2155" s="7" t="s">
        <v>973</v>
      </c>
      <c r="D2155" s="7" t="s">
        <v>974</v>
      </c>
      <c r="E2155" s="7" t="s">
        <v>2332</v>
      </c>
      <c r="F2155" s="7" t="s">
        <v>2333</v>
      </c>
      <c r="G2155" s="7" t="s">
        <v>4879</v>
      </c>
      <c r="H2155" s="7" t="s">
        <v>372</v>
      </c>
      <c r="I2155" s="7" t="s">
        <v>225</v>
      </c>
      <c r="J2155" s="7" t="s">
        <v>141</v>
      </c>
      <c r="K2155" s="7" t="s">
        <v>140</v>
      </c>
      <c r="L2155" s="7" t="s">
        <v>87</v>
      </c>
      <c r="M2155" s="7" t="s">
        <v>113</v>
      </c>
      <c r="N2155" s="7" t="s">
        <v>111</v>
      </c>
      <c r="O2155" s="7" t="s">
        <v>226</v>
      </c>
      <c r="P2155" s="7" t="s">
        <v>120</v>
      </c>
      <c r="Q2155" s="7" t="s">
        <v>132</v>
      </c>
      <c r="R2155" s="7" t="s">
        <v>91</v>
      </c>
      <c r="S2155" s="7" t="s">
        <v>200</v>
      </c>
      <c r="T2155" s="7" t="s">
        <v>90</v>
      </c>
      <c r="U2155" s="7" t="s">
        <v>365</v>
      </c>
      <c r="V2155" s="7" t="s">
        <v>94</v>
      </c>
      <c r="W2155" s="7" t="s">
        <v>93</v>
      </c>
      <c r="X2155" s="7" t="s">
        <v>174</v>
      </c>
      <c r="Y2155" s="7" t="n">
        <v>0</v>
      </c>
      <c r="Z2155" s="7" t="n">
        <v>1</v>
      </c>
      <c r="AA2155" s="7" t="str">
        <f aca="false">IF(Y2155&gt;Z2155,"Win",IF(Y2155&lt;Z2155,"Loss","Draw"))</f>
        <v>Loss</v>
      </c>
      <c r="AB2155" s="7" t="s">
        <v>99</v>
      </c>
      <c r="AC2155" s="7" t="s">
        <v>99</v>
      </c>
      <c r="AD2155" s="7" t="s">
        <v>228</v>
      </c>
      <c r="AE2155" s="7" t="s">
        <v>488</v>
      </c>
      <c r="AF2155" s="7" t="str">
        <f aca="false">IF(AD2155&lt;AE2155,AD2155,AE2155)</f>
        <v>Barbarian Barrel, Electro Spirit, Fireball, Goblin Cage, Heal Spirit, Lumberjack, Phoenix, Royal Giant</v>
      </c>
      <c r="AG2155" s="7" t="str">
        <f aca="false">IF(AD2155&lt;AE2155,AE2155,AD2155)</f>
        <v>Bats, Berserker, Bomb Tower, Fire Spirit, Magic Archer, Miner, Royal Delivery, Wall Breakers</v>
      </c>
      <c r="AH2155" s="7" t="str">
        <f aca="false">IF(AD2155=AF2155,AA2155,IF(AA2155="Win","Loss",IF(AA2155="Loss","Win","Draw")))</f>
        <v>Win</v>
      </c>
      <c r="AI2155" s="7" t="s">
        <v>102</v>
      </c>
    </row>
    <row r="2156" customFormat="false" ht="15" hidden="false" customHeight="true" outlineLevel="0" collapsed="false">
      <c r="A2156" s="5" t="s">
        <v>4880</v>
      </c>
      <c r="B2156" s="5" t="n">
        <v>1</v>
      </c>
      <c r="C2156" s="5" t="s">
        <v>973</v>
      </c>
      <c r="D2156" s="5" t="s">
        <v>974</v>
      </c>
      <c r="E2156" s="5" t="s">
        <v>890</v>
      </c>
      <c r="F2156" s="5" t="s">
        <v>891</v>
      </c>
      <c r="G2156" s="5" t="s">
        <v>975</v>
      </c>
      <c r="H2156" s="5" t="s">
        <v>372</v>
      </c>
      <c r="I2156" s="5" t="s">
        <v>92</v>
      </c>
      <c r="J2156" s="5" t="s">
        <v>91</v>
      </c>
      <c r="K2156" s="5" t="s">
        <v>90</v>
      </c>
      <c r="L2156" s="5" t="s">
        <v>93</v>
      </c>
      <c r="M2156" s="5" t="s">
        <v>94</v>
      </c>
      <c r="N2156" s="5" t="s">
        <v>95</v>
      </c>
      <c r="O2156" s="5" t="s">
        <v>96</v>
      </c>
      <c r="P2156" s="5" t="s">
        <v>97</v>
      </c>
      <c r="Q2156" s="5" t="s">
        <v>140</v>
      </c>
      <c r="R2156" s="5" t="s">
        <v>141</v>
      </c>
      <c r="S2156" s="5" t="s">
        <v>142</v>
      </c>
      <c r="T2156" s="5" t="s">
        <v>111</v>
      </c>
      <c r="U2156" s="5" t="s">
        <v>143</v>
      </c>
      <c r="V2156" s="5" t="s">
        <v>87</v>
      </c>
      <c r="W2156" s="5" t="s">
        <v>120</v>
      </c>
      <c r="X2156" s="5" t="s">
        <v>144</v>
      </c>
      <c r="Y2156" s="5" t="n">
        <v>1</v>
      </c>
      <c r="Z2156" s="5" t="n">
        <v>0</v>
      </c>
      <c r="AA2156" s="5" t="str">
        <f aca="false">IF(Y2156&gt;Z2156,"Win",IF(Y2156&lt;Z2156,"Loss","Draw"))</f>
        <v>Win</v>
      </c>
      <c r="AB2156" s="5" t="s">
        <v>98</v>
      </c>
      <c r="AC2156" s="5" t="s">
        <v>99</v>
      </c>
      <c r="AD2156" s="5" t="s">
        <v>101</v>
      </c>
      <c r="AE2156" s="5" t="s">
        <v>150</v>
      </c>
      <c r="AF2156" s="5" t="str">
        <f aca="false">IF(AD2156&lt;AE2156,AD2156,AE2156)</f>
        <v>Barbarian Barrel, Electro Spirit, Fireball, Fisherman, Hunter, Royal Ghost, Royal Giant, Skeletons</v>
      </c>
      <c r="AG2156" s="5" t="str">
        <f aca="false">IF(AD2156&lt;AE2156,AE2156,AD2156)</f>
        <v>Berserker, Fire Spirit, Goblin Barrel, Ice Spirit, Magic Archer, Royal Delivery, Tesla, Wall Breakers</v>
      </c>
      <c r="AH2156" s="5" t="str">
        <f aca="false">IF(AD2156=AF2156,AA2156,IF(AA2156="Win","Loss",IF(AA2156="Loss","Win","Draw")))</f>
        <v>Win</v>
      </c>
      <c r="AI2156" s="5" t="s">
        <v>102</v>
      </c>
    </row>
    <row r="2157" customFormat="false" ht="15" hidden="false" customHeight="true" outlineLevel="0" collapsed="false">
      <c r="A2157" s="5" t="s">
        <v>4880</v>
      </c>
      <c r="B2157" s="5" t="n">
        <v>2</v>
      </c>
      <c r="C2157" s="5" t="s">
        <v>973</v>
      </c>
      <c r="D2157" s="5" t="s">
        <v>974</v>
      </c>
      <c r="E2157" s="5" t="s">
        <v>890</v>
      </c>
      <c r="F2157" s="5" t="s">
        <v>891</v>
      </c>
      <c r="G2157" s="5" t="s">
        <v>976</v>
      </c>
      <c r="H2157" s="5" t="s">
        <v>251</v>
      </c>
      <c r="I2157" s="5" t="s">
        <v>375</v>
      </c>
      <c r="J2157" s="5" t="s">
        <v>145</v>
      </c>
      <c r="K2157" s="5" t="s">
        <v>135</v>
      </c>
      <c r="L2157" s="5" t="s">
        <v>109</v>
      </c>
      <c r="M2157" s="5" t="s">
        <v>87</v>
      </c>
      <c r="N2157" s="5" t="s">
        <v>113</v>
      </c>
      <c r="O2157" s="5" t="s">
        <v>336</v>
      </c>
      <c r="P2157" s="5" t="s">
        <v>226</v>
      </c>
      <c r="Q2157" s="5" t="s">
        <v>169</v>
      </c>
      <c r="R2157" s="5" t="s">
        <v>199</v>
      </c>
      <c r="S2157" s="5" t="s">
        <v>200</v>
      </c>
      <c r="T2157" s="5" t="s">
        <v>91</v>
      </c>
      <c r="U2157" s="5" t="s">
        <v>336</v>
      </c>
      <c r="V2157" s="5" t="s">
        <v>136</v>
      </c>
      <c r="W2157" s="5" t="s">
        <v>154</v>
      </c>
      <c r="X2157" s="5" t="s">
        <v>191</v>
      </c>
      <c r="Y2157" s="5" t="n">
        <v>0</v>
      </c>
      <c r="Z2157" s="5" t="n">
        <v>3</v>
      </c>
      <c r="AA2157" s="5" t="str">
        <f aca="false">IF(Y2157&gt;Z2157,"Win",IF(Y2157&lt;Z2157,"Loss","Draw"))</f>
        <v>Loss</v>
      </c>
      <c r="AB2157" s="5" t="s">
        <v>98</v>
      </c>
      <c r="AC2157" s="5" t="s">
        <v>99</v>
      </c>
      <c r="AD2157" s="5" t="s">
        <v>562</v>
      </c>
      <c r="AE2157" s="5" t="s">
        <v>778</v>
      </c>
      <c r="AF2157" s="5" t="str">
        <f aca="false">IF(AD2157&lt;AE2157,AD2157,AE2157)</f>
        <v>Baby Dragon, Barbarian Barrel, Goblin Cage, Golden Knight, Golem, Ice Wizard, Lightning, Tornado</v>
      </c>
      <c r="AG2157" s="5" t="str">
        <f aca="false">IF(AD2157&lt;AE2157,AE2157,AD2157)</f>
        <v>Balloon, Berserker, Bomb Tower, Executioner, Miner, Ronin, Tornado, Zap</v>
      </c>
      <c r="AH2157" s="5" t="str">
        <f aca="false">IF(AD2157=AF2157,AA2157,IF(AA2157="Win","Loss",IF(AA2157="Loss","Win","Draw")))</f>
        <v>Win</v>
      </c>
      <c r="AI2157" s="5" t="s">
        <v>102</v>
      </c>
    </row>
    <row r="2158" customFormat="false" ht="15" hidden="false" customHeight="true" outlineLevel="0" collapsed="false">
      <c r="A2158" s="5" t="s">
        <v>4880</v>
      </c>
      <c r="B2158" s="5" t="n">
        <v>3</v>
      </c>
      <c r="C2158" s="5" t="s">
        <v>973</v>
      </c>
      <c r="D2158" s="5" t="s">
        <v>974</v>
      </c>
      <c r="E2158" s="5" t="s">
        <v>890</v>
      </c>
      <c r="F2158" s="5" t="s">
        <v>891</v>
      </c>
      <c r="G2158" s="5" t="s">
        <v>977</v>
      </c>
      <c r="H2158" s="5" t="s">
        <v>251</v>
      </c>
      <c r="I2158" s="5" t="s">
        <v>82</v>
      </c>
      <c r="J2158" s="5" t="s">
        <v>83</v>
      </c>
      <c r="K2158" s="5" t="s">
        <v>84</v>
      </c>
      <c r="L2158" s="5" t="s">
        <v>89</v>
      </c>
      <c r="M2158" s="5" t="s">
        <v>143</v>
      </c>
      <c r="N2158" s="5" t="s">
        <v>86</v>
      </c>
      <c r="O2158" s="5" t="s">
        <v>88</v>
      </c>
      <c r="P2158" s="5" t="s">
        <v>85</v>
      </c>
      <c r="Q2158" s="5" t="s">
        <v>90</v>
      </c>
      <c r="R2158" s="5" t="s">
        <v>181</v>
      </c>
      <c r="S2158" s="5" t="s">
        <v>149</v>
      </c>
      <c r="T2158" s="5" t="s">
        <v>146</v>
      </c>
      <c r="U2158" s="5" t="s">
        <v>227</v>
      </c>
      <c r="V2158" s="5" t="s">
        <v>167</v>
      </c>
      <c r="W2158" s="5" t="s">
        <v>94</v>
      </c>
      <c r="X2158" s="5" t="s">
        <v>95</v>
      </c>
      <c r="Y2158" s="5" t="n">
        <v>0</v>
      </c>
      <c r="Z2158" s="5" t="n">
        <v>1</v>
      </c>
      <c r="AA2158" s="5" t="str">
        <f aca="false">IF(Y2158&gt;Z2158,"Win",IF(Y2158&lt;Z2158,"Loss","Draw"))</f>
        <v>Loss</v>
      </c>
      <c r="AB2158" s="5" t="s">
        <v>98</v>
      </c>
      <c r="AC2158" s="5" t="s">
        <v>99</v>
      </c>
      <c r="AD2158" s="5" t="s">
        <v>627</v>
      </c>
      <c r="AE2158" s="5" t="s">
        <v>229</v>
      </c>
      <c r="AF2158" s="5" t="str">
        <f aca="false">IF(AD2158&lt;AE2158,AD2158,AE2158)</f>
        <v>Archers, Dark Prince, Giant Snowball, Goblin Demolisher, Goblin Hut, Graveyard, Ice Spirit, Poison</v>
      </c>
      <c r="AG2158" s="5" t="str">
        <f aca="false">IF(AD2158&lt;AE2158,AE2158,AD2158)</f>
        <v>Fireball, Fisherman, Monk, Mother Witch, Royal Giant, Skeleton Dragons, The Log, Tombstone</v>
      </c>
      <c r="AH2158" s="5" t="str">
        <f aca="false">IF(AD2158=AF2158,AA2158,IF(AA2158="Win","Loss",IF(AA2158="Loss","Win","Draw")))</f>
        <v>Loss</v>
      </c>
      <c r="AI2158" s="5" t="s">
        <v>102</v>
      </c>
    </row>
    <row r="2159" customFormat="false" ht="15" hidden="false" customHeight="true" outlineLevel="0" collapsed="false">
      <c r="A2159" s="7" t="s">
        <v>4881</v>
      </c>
      <c r="B2159" s="7" t="n">
        <v>1</v>
      </c>
      <c r="C2159" s="7" t="s">
        <v>973</v>
      </c>
      <c r="D2159" s="7" t="s">
        <v>974</v>
      </c>
      <c r="E2159" s="7" t="s">
        <v>890</v>
      </c>
      <c r="F2159" s="7" t="s">
        <v>891</v>
      </c>
      <c r="G2159" s="7" t="s">
        <v>979</v>
      </c>
      <c r="H2159" s="7" t="s">
        <v>372</v>
      </c>
      <c r="I2159" s="7" t="s">
        <v>107</v>
      </c>
      <c r="J2159" s="7" t="s">
        <v>128</v>
      </c>
      <c r="K2159" s="7" t="s">
        <v>84</v>
      </c>
      <c r="L2159" s="7" t="s">
        <v>111</v>
      </c>
      <c r="M2159" s="7" t="s">
        <v>97</v>
      </c>
      <c r="N2159" s="7" t="s">
        <v>88</v>
      </c>
      <c r="O2159" s="7" t="s">
        <v>170</v>
      </c>
      <c r="P2159" s="7" t="s">
        <v>130</v>
      </c>
      <c r="Q2159" s="7" t="s">
        <v>168</v>
      </c>
      <c r="R2159" s="7" t="s">
        <v>83</v>
      </c>
      <c r="S2159" s="7" t="s">
        <v>169</v>
      </c>
      <c r="T2159" s="7" t="s">
        <v>154</v>
      </c>
      <c r="U2159" s="7" t="s">
        <v>97</v>
      </c>
      <c r="V2159" s="7" t="s">
        <v>93</v>
      </c>
      <c r="W2159" s="7" t="s">
        <v>167</v>
      </c>
      <c r="X2159" s="7" t="s">
        <v>170</v>
      </c>
      <c r="Y2159" s="7" t="n">
        <v>0</v>
      </c>
      <c r="Z2159" s="7" t="n">
        <v>1</v>
      </c>
      <c r="AA2159" s="7" t="str">
        <f aca="false">IF(Y2159&gt;Z2159,"Win",IF(Y2159&lt;Z2159,"Loss","Draw"))</f>
        <v>Loss</v>
      </c>
      <c r="AB2159" s="7" t="s">
        <v>99</v>
      </c>
      <c r="AC2159" s="7" t="s">
        <v>99</v>
      </c>
      <c r="AD2159" s="7" t="s">
        <v>980</v>
      </c>
      <c r="AE2159" s="7" t="s">
        <v>172</v>
      </c>
      <c r="AF2159" s="7" t="str">
        <f aca="false">IF(AD2159&lt;AE2159,AD2159,AE2159)</f>
        <v>Baby Dragon, Cannon, Dark Prince, Electro Spirit, Lightning, Royal Hogs, Skeletons, The Log</v>
      </c>
      <c r="AG2159" s="7" t="str">
        <f aca="false">IF(AD2159&lt;AE2159,AE2159,AD2159)</f>
        <v>Bomber, Cannon, Fire Spirit, Giant Snowball, Goblin Drill, Knight, Poison, Skeletons</v>
      </c>
      <c r="AH2159" s="7" t="str">
        <f aca="false">IF(AD2159=AF2159,AA2159,IF(AA2159="Win","Loss",IF(AA2159="Loss","Win","Draw")))</f>
        <v>Win</v>
      </c>
      <c r="AI2159" s="7" t="s">
        <v>102</v>
      </c>
    </row>
    <row r="2160" customFormat="false" ht="15" hidden="false" customHeight="true" outlineLevel="0" collapsed="false">
      <c r="A2160" s="7" t="s">
        <v>4881</v>
      </c>
      <c r="B2160" s="7" t="n">
        <v>2</v>
      </c>
      <c r="C2160" s="7" t="s">
        <v>973</v>
      </c>
      <c r="D2160" s="7" t="s">
        <v>974</v>
      </c>
      <c r="E2160" s="7" t="s">
        <v>890</v>
      </c>
      <c r="F2160" s="7" t="s">
        <v>891</v>
      </c>
      <c r="G2160" s="7" t="s">
        <v>981</v>
      </c>
      <c r="H2160" s="7" t="s">
        <v>372</v>
      </c>
      <c r="I2160" s="7" t="s">
        <v>210</v>
      </c>
      <c r="J2160" s="7" t="s">
        <v>199</v>
      </c>
      <c r="K2160" s="7" t="s">
        <v>239</v>
      </c>
      <c r="L2160" s="7" t="s">
        <v>202</v>
      </c>
      <c r="M2160" s="7" t="s">
        <v>227</v>
      </c>
      <c r="N2160" s="7" t="s">
        <v>112</v>
      </c>
      <c r="O2160" s="7" t="s">
        <v>109</v>
      </c>
      <c r="P2160" s="7" t="s">
        <v>240</v>
      </c>
      <c r="Q2160" s="7" t="s">
        <v>84</v>
      </c>
      <c r="R2160" s="7" t="s">
        <v>115</v>
      </c>
      <c r="S2160" s="7" t="s">
        <v>107</v>
      </c>
      <c r="T2160" s="7" t="s">
        <v>144</v>
      </c>
      <c r="U2160" s="7" t="s">
        <v>109</v>
      </c>
      <c r="V2160" s="7" t="s">
        <v>130</v>
      </c>
      <c r="W2160" s="7" t="s">
        <v>111</v>
      </c>
      <c r="X2160" s="7" t="s">
        <v>88</v>
      </c>
      <c r="Y2160" s="7" t="n">
        <v>1</v>
      </c>
      <c r="Z2160" s="7" t="n">
        <v>0</v>
      </c>
      <c r="AA2160" s="7" t="str">
        <f aca="false">IF(Y2160&gt;Z2160,"Win",IF(Y2160&lt;Z2160,"Loss","Draw"))</f>
        <v>Win</v>
      </c>
      <c r="AB2160" s="7" t="s">
        <v>99</v>
      </c>
      <c r="AC2160" s="7" t="s">
        <v>99</v>
      </c>
      <c r="AD2160" s="7" t="s">
        <v>242</v>
      </c>
      <c r="AE2160" s="7" t="s">
        <v>315</v>
      </c>
      <c r="AF2160" s="7" t="str">
        <f aca="false">IF(AD2160&lt;AE2160,AD2160,AE2160)</f>
        <v>Arrows, Bandit, Battle Ram, Golden Knight, Mega Knight, Mother Witch, Ronin, Zappies</v>
      </c>
      <c r="AG2160" s="7" t="str">
        <f aca="false">IF(AD2160&lt;AE2160,AE2160,AD2160)</f>
        <v>Bomber, Fire Spirit, Giant Snowball, Goblin Drill, Goblins, Poison, Ronin, Tesla</v>
      </c>
      <c r="AH2160" s="7" t="str">
        <f aca="false">IF(AD2160=AF2160,AA2160,IF(AA2160="Win","Loss",IF(AA2160="Loss","Win","Draw")))</f>
        <v>Win</v>
      </c>
      <c r="AI2160" s="7" t="s">
        <v>102</v>
      </c>
    </row>
    <row r="2161" customFormat="false" ht="15" hidden="false" customHeight="true" outlineLevel="0" collapsed="false">
      <c r="A2161" s="7" t="s">
        <v>4881</v>
      </c>
      <c r="B2161" s="7" t="n">
        <v>3</v>
      </c>
      <c r="C2161" s="7" t="s">
        <v>973</v>
      </c>
      <c r="D2161" s="7" t="s">
        <v>974</v>
      </c>
      <c r="E2161" s="7" t="s">
        <v>890</v>
      </c>
      <c r="F2161" s="7" t="s">
        <v>891</v>
      </c>
      <c r="G2161" s="7" t="s">
        <v>982</v>
      </c>
      <c r="H2161" s="7" t="s">
        <v>372</v>
      </c>
      <c r="I2161" s="7" t="s">
        <v>132</v>
      </c>
      <c r="J2161" s="7" t="s">
        <v>91</v>
      </c>
      <c r="K2161" s="7" t="s">
        <v>200</v>
      </c>
      <c r="L2161" s="7" t="s">
        <v>90</v>
      </c>
      <c r="M2161" s="7" t="s">
        <v>365</v>
      </c>
      <c r="N2161" s="7" t="s">
        <v>154</v>
      </c>
      <c r="O2161" s="7" t="s">
        <v>174</v>
      </c>
      <c r="P2161" s="7" t="s">
        <v>93</v>
      </c>
      <c r="Q2161" s="7" t="s">
        <v>82</v>
      </c>
      <c r="R2161" s="7" t="s">
        <v>175</v>
      </c>
      <c r="S2161" s="7" t="s">
        <v>200</v>
      </c>
      <c r="T2161" s="7" t="s">
        <v>182</v>
      </c>
      <c r="U2161" s="7" t="s">
        <v>143</v>
      </c>
      <c r="V2161" s="7" t="s">
        <v>120</v>
      </c>
      <c r="W2161" s="7" t="s">
        <v>87</v>
      </c>
      <c r="X2161" s="7" t="s">
        <v>183</v>
      </c>
      <c r="Y2161" s="7" t="n">
        <v>0</v>
      </c>
      <c r="Z2161" s="7" t="n">
        <v>3</v>
      </c>
      <c r="AA2161" s="7" t="str">
        <f aca="false">IF(Y2161&gt;Z2161,"Win",IF(Y2161&lt;Z2161,"Loss","Draw"))</f>
        <v>Loss</v>
      </c>
      <c r="AB2161" s="7" t="s">
        <v>99</v>
      </c>
      <c r="AC2161" s="7" t="s">
        <v>99</v>
      </c>
      <c r="AD2161" s="7" t="s">
        <v>715</v>
      </c>
      <c r="AE2161" s="7" t="s">
        <v>983</v>
      </c>
      <c r="AF2161" s="7" t="str">
        <f aca="false">IF(AD2161&lt;AE2161,AD2161,AE2161)</f>
        <v>Archers, Berserker, Boss Bandit, Earthquake, Goblin Cage, Hog Rider, Ice Spirit, Royal Delivery</v>
      </c>
      <c r="AG2161" s="7" t="str">
        <f aca="false">IF(AD2161&lt;AE2161,AE2161,AD2161)</f>
        <v>Barbarian Barrel, Electro Spirit, Goblin Cage, Heal Spirit, Lightning, Lumberjack, Phoenix, Royal Giant</v>
      </c>
      <c r="AH2161" s="7" t="str">
        <f aca="false">IF(AD2161=AF2161,AA2161,IF(AA2161="Win","Loss",IF(AA2161="Loss","Win","Draw")))</f>
        <v>Win</v>
      </c>
      <c r="AI2161" s="7" t="s">
        <v>102</v>
      </c>
    </row>
    <row r="2162" customFormat="false" ht="15" hidden="false" customHeight="true" outlineLevel="0" collapsed="false">
      <c r="A2162" s="7" t="s">
        <v>4882</v>
      </c>
      <c r="B2162" s="7" t="n">
        <v>1</v>
      </c>
      <c r="C2162" s="7" t="s">
        <v>973</v>
      </c>
      <c r="D2162" s="7" t="s">
        <v>974</v>
      </c>
      <c r="E2162" s="7" t="s">
        <v>890</v>
      </c>
      <c r="F2162" s="7" t="s">
        <v>891</v>
      </c>
      <c r="G2162" s="7" t="s">
        <v>985</v>
      </c>
      <c r="H2162" s="7" t="s">
        <v>372</v>
      </c>
      <c r="I2162" s="7" t="s">
        <v>200</v>
      </c>
      <c r="J2162" s="7" t="s">
        <v>199</v>
      </c>
      <c r="K2162" s="7" t="s">
        <v>169</v>
      </c>
      <c r="L2162" s="7" t="s">
        <v>91</v>
      </c>
      <c r="M2162" s="7" t="s">
        <v>336</v>
      </c>
      <c r="N2162" s="7" t="s">
        <v>191</v>
      </c>
      <c r="O2162" s="7" t="s">
        <v>136</v>
      </c>
      <c r="P2162" s="7" t="s">
        <v>154</v>
      </c>
      <c r="Q2162" s="7" t="s">
        <v>90</v>
      </c>
      <c r="R2162" s="7" t="s">
        <v>91</v>
      </c>
      <c r="S2162" s="7" t="s">
        <v>92</v>
      </c>
      <c r="T2162" s="7" t="s">
        <v>96</v>
      </c>
      <c r="U2162" s="7" t="s">
        <v>95</v>
      </c>
      <c r="V2162" s="7" t="s">
        <v>94</v>
      </c>
      <c r="W2162" s="7" t="s">
        <v>97</v>
      </c>
      <c r="X2162" s="7" t="s">
        <v>93</v>
      </c>
      <c r="Y2162" s="7" t="n">
        <v>0</v>
      </c>
      <c r="Z2162" s="7" t="n">
        <v>3</v>
      </c>
      <c r="AA2162" s="7" t="str">
        <f aca="false">IF(Y2162&gt;Z2162,"Win",IF(Y2162&lt;Z2162,"Loss","Draw"))</f>
        <v>Loss</v>
      </c>
      <c r="AB2162" s="7" t="s">
        <v>99</v>
      </c>
      <c r="AC2162" s="7" t="s">
        <v>99</v>
      </c>
      <c r="AD2162" s="7" t="s">
        <v>778</v>
      </c>
      <c r="AE2162" s="7" t="s">
        <v>101</v>
      </c>
      <c r="AF2162" s="7" t="str">
        <f aca="false">IF(AD2162&lt;AE2162,AD2162,AE2162)</f>
        <v>Baby Dragon, Barbarian Barrel, Goblin Cage, Golden Knight, Golem, Ice Wizard, Lightning, Tornado</v>
      </c>
      <c r="AG2162" s="7" t="str">
        <f aca="false">IF(AD2162&lt;AE2162,AE2162,AD2162)</f>
        <v>Barbarian Barrel, Electro Spirit, Fireball, Fisherman, Hunter, Royal Ghost, Royal Giant, Skeletons</v>
      </c>
      <c r="AH2162" s="7" t="str">
        <f aca="false">IF(AD2162=AF2162,AA2162,IF(AA2162="Win","Loss",IF(AA2162="Loss","Win","Draw")))</f>
        <v>Loss</v>
      </c>
      <c r="AI2162" s="7" t="s">
        <v>102</v>
      </c>
    </row>
    <row r="2163" customFormat="false" ht="15" hidden="false" customHeight="true" outlineLevel="0" collapsed="false">
      <c r="A2163" s="7" t="s">
        <v>4882</v>
      </c>
      <c r="B2163" s="7" t="n">
        <v>2</v>
      </c>
      <c r="C2163" s="7" t="s">
        <v>973</v>
      </c>
      <c r="D2163" s="7" t="s">
        <v>974</v>
      </c>
      <c r="E2163" s="7" t="s">
        <v>890</v>
      </c>
      <c r="F2163" s="7" t="s">
        <v>891</v>
      </c>
      <c r="G2163" s="7" t="s">
        <v>986</v>
      </c>
      <c r="H2163" s="7" t="s">
        <v>372</v>
      </c>
      <c r="I2163" s="7" t="s">
        <v>140</v>
      </c>
      <c r="J2163" s="7" t="s">
        <v>141</v>
      </c>
      <c r="K2163" s="7" t="s">
        <v>225</v>
      </c>
      <c r="L2163" s="7" t="s">
        <v>113</v>
      </c>
      <c r="M2163" s="7" t="s">
        <v>111</v>
      </c>
      <c r="N2163" s="7" t="s">
        <v>87</v>
      </c>
      <c r="O2163" s="7" t="s">
        <v>120</v>
      </c>
      <c r="P2163" s="7" t="s">
        <v>226</v>
      </c>
      <c r="Q2163" s="7" t="s">
        <v>128</v>
      </c>
      <c r="R2163" s="7" t="s">
        <v>145</v>
      </c>
      <c r="S2163" s="7" t="s">
        <v>375</v>
      </c>
      <c r="T2163" s="7" t="s">
        <v>135</v>
      </c>
      <c r="U2163" s="7" t="s">
        <v>87</v>
      </c>
      <c r="V2163" s="7" t="s">
        <v>336</v>
      </c>
      <c r="W2163" s="7" t="s">
        <v>113</v>
      </c>
      <c r="X2163" s="7" t="s">
        <v>226</v>
      </c>
      <c r="Y2163" s="7" t="n">
        <v>0</v>
      </c>
      <c r="Z2163" s="7" t="n">
        <v>1</v>
      </c>
      <c r="AA2163" s="7" t="str">
        <f aca="false">IF(Y2163&gt;Z2163,"Win",IF(Y2163&lt;Z2163,"Loss","Draw"))</f>
        <v>Loss</v>
      </c>
      <c r="AB2163" s="7" t="s">
        <v>99</v>
      </c>
      <c r="AC2163" s="7" t="s">
        <v>99</v>
      </c>
      <c r="AD2163" s="7" t="s">
        <v>228</v>
      </c>
      <c r="AE2163" s="7" t="s">
        <v>377</v>
      </c>
      <c r="AF2163" s="7" t="str">
        <f aca="false">IF(AD2163&lt;AE2163,AD2163,AE2163)</f>
        <v>Balloon, Berserker, Bomb Tower, Executioner, Knight, Miner, Tornado, Zap</v>
      </c>
      <c r="AG2163" s="7" t="str">
        <f aca="false">IF(AD2163&lt;AE2163,AE2163,AD2163)</f>
        <v>Bats, Berserker, Bomb Tower, Fire Spirit, Magic Archer, Miner, Royal Delivery, Wall Breakers</v>
      </c>
      <c r="AH2163" s="7" t="str">
        <f aca="false">IF(AD2163=AF2163,AA2163,IF(AA2163="Win","Loss",IF(AA2163="Loss","Win","Draw")))</f>
        <v>Win</v>
      </c>
      <c r="AI2163" s="7" t="s">
        <v>102</v>
      </c>
    </row>
    <row r="2164" customFormat="false" ht="15" hidden="false" customHeight="true" outlineLevel="0" collapsed="false">
      <c r="A2164" s="7" t="s">
        <v>4882</v>
      </c>
      <c r="B2164" s="7" t="n">
        <v>3</v>
      </c>
      <c r="C2164" s="7" t="s">
        <v>973</v>
      </c>
      <c r="D2164" s="7" t="s">
        <v>974</v>
      </c>
      <c r="E2164" s="7" t="s">
        <v>890</v>
      </c>
      <c r="F2164" s="7" t="s">
        <v>891</v>
      </c>
      <c r="G2164" s="7" t="s">
        <v>987</v>
      </c>
      <c r="H2164" s="7" t="s">
        <v>372</v>
      </c>
      <c r="I2164" s="7" t="s">
        <v>82</v>
      </c>
      <c r="J2164" s="7" t="s">
        <v>213</v>
      </c>
      <c r="K2164" s="7" t="s">
        <v>84</v>
      </c>
      <c r="L2164" s="7" t="s">
        <v>156</v>
      </c>
      <c r="M2164" s="7" t="s">
        <v>109</v>
      </c>
      <c r="N2164" s="7" t="s">
        <v>112</v>
      </c>
      <c r="O2164" s="7" t="s">
        <v>117</v>
      </c>
      <c r="P2164" s="7" t="s">
        <v>85</v>
      </c>
      <c r="Q2164" s="7" t="s">
        <v>168</v>
      </c>
      <c r="R2164" s="7" t="s">
        <v>181</v>
      </c>
      <c r="S2164" s="7" t="s">
        <v>132</v>
      </c>
      <c r="T2164" s="7" t="s">
        <v>245</v>
      </c>
      <c r="U2164" s="7" t="s">
        <v>393</v>
      </c>
      <c r="V2164" s="7" t="s">
        <v>167</v>
      </c>
      <c r="W2164" s="7" t="s">
        <v>174</v>
      </c>
      <c r="X2164" s="7" t="s">
        <v>183</v>
      </c>
      <c r="Y2164" s="7" t="n">
        <v>0</v>
      </c>
      <c r="Z2164" s="7" t="n">
        <v>1</v>
      </c>
      <c r="AA2164" s="7" t="str">
        <f aca="false">IF(Y2164&gt;Z2164,"Win",IF(Y2164&lt;Z2164,"Loss","Draw"))</f>
        <v>Loss</v>
      </c>
      <c r="AB2164" s="7" t="s">
        <v>99</v>
      </c>
      <c r="AC2164" s="7" t="s">
        <v>99</v>
      </c>
      <c r="AD2164" s="7" t="s">
        <v>663</v>
      </c>
      <c r="AE2164" s="7" t="s">
        <v>988</v>
      </c>
      <c r="AF2164" s="7" t="str">
        <f aca="false">IF(AD2164&lt;AE2164,AD2164,AE2164)</f>
        <v>Archers, Arrows, Bowler, Giant, Giant Snowball, Graveyard, Minions, Ronin</v>
      </c>
      <c r="AG2164" s="7" t="str">
        <f aca="false">IF(AD2164&lt;AE2164,AE2164,AD2164)</f>
        <v>Earthquake, Electro Wizard, Heal Spirit, Lumberjack, Monk, Royal Hogs, The Log, Three Musketeers</v>
      </c>
      <c r="AH2164" s="7" t="str">
        <f aca="false">IF(AD2164=AF2164,AA2164,IF(AA2164="Win","Loss",IF(AA2164="Loss","Win","Draw")))</f>
        <v>Loss</v>
      </c>
      <c r="AI2164" s="7" t="s">
        <v>102</v>
      </c>
    </row>
    <row r="2165" customFormat="false" ht="15" hidden="false" customHeight="true" outlineLevel="0" collapsed="false">
      <c r="A2165" s="7" t="s">
        <v>4883</v>
      </c>
      <c r="B2165" s="7" t="n">
        <v>1</v>
      </c>
      <c r="C2165" s="7" t="s">
        <v>973</v>
      </c>
      <c r="D2165" s="7" t="s">
        <v>974</v>
      </c>
      <c r="E2165" s="7" t="s">
        <v>890</v>
      </c>
      <c r="F2165" s="7" t="s">
        <v>891</v>
      </c>
      <c r="G2165" s="7" t="s">
        <v>990</v>
      </c>
      <c r="H2165" s="7" t="s">
        <v>251</v>
      </c>
      <c r="I2165" s="7" t="s">
        <v>168</v>
      </c>
      <c r="J2165" s="7" t="s">
        <v>232</v>
      </c>
      <c r="K2165" s="7" t="s">
        <v>169</v>
      </c>
      <c r="L2165" s="7" t="s">
        <v>154</v>
      </c>
      <c r="M2165" s="7" t="s">
        <v>93</v>
      </c>
      <c r="N2165" s="7" t="s">
        <v>97</v>
      </c>
      <c r="O2165" s="7" t="s">
        <v>167</v>
      </c>
      <c r="P2165" s="7" t="s">
        <v>170</v>
      </c>
      <c r="Q2165" s="7" t="s">
        <v>82</v>
      </c>
      <c r="R2165" s="7" t="s">
        <v>213</v>
      </c>
      <c r="S2165" s="7" t="s">
        <v>84</v>
      </c>
      <c r="T2165" s="7" t="s">
        <v>85</v>
      </c>
      <c r="U2165" s="7" t="s">
        <v>156</v>
      </c>
      <c r="V2165" s="7" t="s">
        <v>109</v>
      </c>
      <c r="W2165" s="7" t="s">
        <v>112</v>
      </c>
      <c r="X2165" s="7" t="s">
        <v>117</v>
      </c>
      <c r="Y2165" s="7" t="n">
        <v>1</v>
      </c>
      <c r="Z2165" s="7" t="n">
        <v>0</v>
      </c>
      <c r="AA2165" s="7" t="str">
        <f aca="false">IF(Y2165&gt;Z2165,"Win",IF(Y2165&lt;Z2165,"Loss","Draw"))</f>
        <v>Win</v>
      </c>
      <c r="AB2165" s="7" t="s">
        <v>99</v>
      </c>
      <c r="AC2165" s="7" t="s">
        <v>99</v>
      </c>
      <c r="AD2165" s="7" t="s">
        <v>418</v>
      </c>
      <c r="AE2165" s="7" t="s">
        <v>663</v>
      </c>
      <c r="AF2165" s="7" t="str">
        <f aca="false">IF(AD2165&lt;AE2165,AD2165,AE2165)</f>
        <v>Archers, Arrows, Bowler, Giant, Giant Snowball, Graveyard, Minions, Ronin</v>
      </c>
      <c r="AG2165" s="7" t="str">
        <f aca="false">IF(AD2165&lt;AE2165,AE2165,AD2165)</f>
        <v>Baby Dragon, Cannon, Electro Spirit, Lightning, Mighty Miner, Royal Hogs, Skeletons, The Log</v>
      </c>
      <c r="AH2165" s="7" t="str">
        <f aca="false">IF(AD2165=AF2165,AA2165,IF(AA2165="Win","Loss",IF(AA2165="Loss","Win","Draw")))</f>
        <v>Loss</v>
      </c>
      <c r="AI2165" s="7" t="s">
        <v>102</v>
      </c>
    </row>
    <row r="2166" customFormat="false" ht="15" hidden="false" customHeight="true" outlineLevel="0" collapsed="false">
      <c r="A2166" s="7" t="s">
        <v>4883</v>
      </c>
      <c r="B2166" s="7" t="n">
        <v>2</v>
      </c>
      <c r="C2166" s="7" t="s">
        <v>973</v>
      </c>
      <c r="D2166" s="7" t="s">
        <v>974</v>
      </c>
      <c r="E2166" s="7" t="s">
        <v>890</v>
      </c>
      <c r="F2166" s="7" t="s">
        <v>891</v>
      </c>
      <c r="G2166" s="7" t="s">
        <v>991</v>
      </c>
      <c r="H2166" s="7" t="s">
        <v>251</v>
      </c>
      <c r="I2166" s="7" t="s">
        <v>84</v>
      </c>
      <c r="J2166" s="7" t="s">
        <v>108</v>
      </c>
      <c r="K2166" s="7" t="s">
        <v>144</v>
      </c>
      <c r="L2166" s="7" t="s">
        <v>107</v>
      </c>
      <c r="M2166" s="7" t="s">
        <v>109</v>
      </c>
      <c r="N2166" s="7" t="s">
        <v>88</v>
      </c>
      <c r="O2166" s="7" t="s">
        <v>110</v>
      </c>
      <c r="P2166" s="7" t="s">
        <v>91</v>
      </c>
      <c r="Q2166" s="7" t="s">
        <v>168</v>
      </c>
      <c r="R2166" s="7" t="s">
        <v>108</v>
      </c>
      <c r="S2166" s="7" t="s">
        <v>170</v>
      </c>
      <c r="T2166" s="7" t="s">
        <v>143</v>
      </c>
      <c r="U2166" s="7" t="s">
        <v>97</v>
      </c>
      <c r="V2166" s="7" t="s">
        <v>120</v>
      </c>
      <c r="W2166" s="7" t="s">
        <v>167</v>
      </c>
      <c r="X2166" s="7" t="s">
        <v>183</v>
      </c>
      <c r="Y2166" s="7" t="n">
        <v>0</v>
      </c>
      <c r="Z2166" s="7" t="n">
        <v>1</v>
      </c>
      <c r="AA2166" s="7" t="str">
        <f aca="false">IF(Y2166&gt;Z2166,"Win",IF(Y2166&lt;Z2166,"Loss","Draw"))</f>
        <v>Loss</v>
      </c>
      <c r="AB2166" s="7" t="s">
        <v>99</v>
      </c>
      <c r="AC2166" s="7" t="s">
        <v>99</v>
      </c>
      <c r="AD2166" s="7" t="s">
        <v>992</v>
      </c>
      <c r="AE2166" s="7" t="s">
        <v>770</v>
      </c>
      <c r="AF2166" s="7" t="str">
        <f aca="false">IF(AD2166&lt;AE2166,AD2166,AE2166)</f>
        <v>Archer Queen, Barbarian Barrel, Giant Snowball, Goblin Drill, Guards, Poison, Ronin, Tesla</v>
      </c>
      <c r="AG2166" s="7" t="str">
        <f aca="false">IF(AD2166&lt;AE2166,AE2166,AD2166)</f>
        <v>Archer Queen, Cannon, Earthquake, Ice Spirit, Royal Delivery, Royal Hogs, Skeletons, The Log</v>
      </c>
      <c r="AH2166" s="7" t="str">
        <f aca="false">IF(AD2166=AF2166,AA2166,IF(AA2166="Win","Loss",IF(AA2166="Loss","Win","Draw")))</f>
        <v>Loss</v>
      </c>
      <c r="AI2166" s="7" t="s">
        <v>102</v>
      </c>
    </row>
    <row r="2167" customFormat="false" ht="15" hidden="false" customHeight="true" outlineLevel="0" collapsed="false">
      <c r="A2167" s="7" t="s">
        <v>4884</v>
      </c>
      <c r="B2167" s="7" t="n">
        <v>1</v>
      </c>
      <c r="C2167" s="7" t="s">
        <v>973</v>
      </c>
      <c r="D2167" s="7" t="s">
        <v>974</v>
      </c>
      <c r="E2167" s="7" t="s">
        <v>890</v>
      </c>
      <c r="F2167" s="7" t="s">
        <v>891</v>
      </c>
      <c r="G2167" s="7" t="s">
        <v>993</v>
      </c>
      <c r="H2167" s="7" t="s">
        <v>251</v>
      </c>
      <c r="I2167" s="7" t="s">
        <v>210</v>
      </c>
      <c r="J2167" s="7" t="s">
        <v>199</v>
      </c>
      <c r="K2167" s="7" t="s">
        <v>239</v>
      </c>
      <c r="L2167" s="7" t="s">
        <v>202</v>
      </c>
      <c r="M2167" s="7" t="s">
        <v>227</v>
      </c>
      <c r="N2167" s="7" t="s">
        <v>112</v>
      </c>
      <c r="O2167" s="7" t="s">
        <v>109</v>
      </c>
      <c r="P2167" s="7" t="s">
        <v>240</v>
      </c>
      <c r="Q2167" s="7" t="s">
        <v>169</v>
      </c>
      <c r="R2167" s="7" t="s">
        <v>199</v>
      </c>
      <c r="S2167" s="7" t="s">
        <v>200</v>
      </c>
      <c r="T2167" s="7" t="s">
        <v>136</v>
      </c>
      <c r="U2167" s="7" t="s">
        <v>154</v>
      </c>
      <c r="V2167" s="7" t="s">
        <v>91</v>
      </c>
      <c r="W2167" s="7" t="s">
        <v>336</v>
      </c>
      <c r="X2167" s="7" t="s">
        <v>393</v>
      </c>
      <c r="Y2167" s="7" t="n">
        <v>3</v>
      </c>
      <c r="Z2167" s="7" t="n">
        <v>0</v>
      </c>
      <c r="AA2167" s="7" t="str">
        <f aca="false">IF(Y2167&gt;Z2167,"Win",IF(Y2167&lt;Z2167,"Loss","Draw"))</f>
        <v>Win</v>
      </c>
      <c r="AB2167" s="7" t="s">
        <v>99</v>
      </c>
      <c r="AC2167" s="7" t="s">
        <v>99</v>
      </c>
      <c r="AD2167" s="7" t="s">
        <v>242</v>
      </c>
      <c r="AE2167" s="7" t="s">
        <v>728</v>
      </c>
      <c r="AF2167" s="7" t="str">
        <f aca="false">IF(AD2167&lt;AE2167,AD2167,AE2167)</f>
        <v>Arrows, Bandit, Battle Ram, Golden Knight, Mega Knight, Mother Witch, Ronin, Zappies</v>
      </c>
      <c r="AG2167" s="7" t="str">
        <f aca="false">IF(AD2167&lt;AE2167,AE2167,AD2167)</f>
        <v>Baby Dragon, Barbarian Barrel, Electro Wizard, Goblin Cage, Golden Knight, Golem, Lightning, Tornado</v>
      </c>
      <c r="AH2167" s="7" t="str">
        <f aca="false">IF(AD2167=AF2167,AA2167,IF(AA2167="Win","Loss",IF(AA2167="Loss","Win","Draw")))</f>
        <v>Win</v>
      </c>
      <c r="AI2167" s="7" t="s">
        <v>102</v>
      </c>
    </row>
    <row r="2168" customFormat="false" ht="15" hidden="false" customHeight="true" outlineLevel="0" collapsed="false">
      <c r="A2168" s="7" t="s">
        <v>4884</v>
      </c>
      <c r="B2168" s="7" t="n">
        <v>2</v>
      </c>
      <c r="C2168" s="7" t="s">
        <v>973</v>
      </c>
      <c r="D2168" s="7" t="s">
        <v>974</v>
      </c>
      <c r="E2168" s="7" t="s">
        <v>890</v>
      </c>
      <c r="F2168" s="7" t="s">
        <v>891</v>
      </c>
      <c r="G2168" s="7" t="s">
        <v>995</v>
      </c>
      <c r="H2168" s="7" t="s">
        <v>372</v>
      </c>
      <c r="I2168" s="7" t="s">
        <v>107</v>
      </c>
      <c r="J2168" s="7" t="s">
        <v>128</v>
      </c>
      <c r="K2168" s="7" t="s">
        <v>84</v>
      </c>
      <c r="L2168" s="7" t="s">
        <v>88</v>
      </c>
      <c r="M2168" s="7" t="s">
        <v>130</v>
      </c>
      <c r="N2168" s="7" t="s">
        <v>111</v>
      </c>
      <c r="O2168" s="7" t="s">
        <v>97</v>
      </c>
      <c r="P2168" s="7" t="s">
        <v>144</v>
      </c>
      <c r="Q2168" s="7" t="s">
        <v>114</v>
      </c>
      <c r="R2168" s="7" t="s">
        <v>115</v>
      </c>
      <c r="S2168" s="7" t="s">
        <v>116</v>
      </c>
      <c r="T2168" s="7" t="s">
        <v>119</v>
      </c>
      <c r="U2168" s="7" t="s">
        <v>94</v>
      </c>
      <c r="V2168" s="7" t="s">
        <v>117</v>
      </c>
      <c r="W2168" s="7" t="s">
        <v>118</v>
      </c>
      <c r="X2168" s="7" t="s">
        <v>93</v>
      </c>
      <c r="Y2168" s="7" t="n">
        <v>0</v>
      </c>
      <c r="Z2168" s="7" t="n">
        <v>1</v>
      </c>
      <c r="AA2168" s="7" t="str">
        <f aca="false">IF(Y2168&gt;Z2168,"Win",IF(Y2168&lt;Z2168,"Loss","Draw"))</f>
        <v>Loss</v>
      </c>
      <c r="AB2168" s="7" t="s">
        <v>99</v>
      </c>
      <c r="AC2168" s="7" t="s">
        <v>99</v>
      </c>
      <c r="AD2168" s="7" t="s">
        <v>448</v>
      </c>
      <c r="AE2168" s="7" t="s">
        <v>307</v>
      </c>
      <c r="AF2168" s="7" t="str">
        <f aca="false">IF(AD2168&lt;AE2168,AD2168,AE2168)</f>
        <v>Bomber, Fire Spirit, Giant Snowball, Goblin Drill, Knight, Poison, Skeletons, Tesla</v>
      </c>
      <c r="AG2168" s="7" t="str">
        <f aca="false">IF(AD2168&lt;AE2168,AE2168,AD2168)</f>
        <v>Cannon Cart, Electro Spirit, Fireball, Goblins, Minions, Mortar, Rascals, Skeleton Barrel</v>
      </c>
      <c r="AH2168" s="7" t="str">
        <f aca="false">IF(AD2168=AF2168,AA2168,IF(AA2168="Win","Loss",IF(AA2168="Loss","Win","Draw")))</f>
        <v>Loss</v>
      </c>
      <c r="AI2168" s="7" t="s">
        <v>102</v>
      </c>
    </row>
    <row r="2169" customFormat="false" ht="15" hidden="false" customHeight="true" outlineLevel="0" collapsed="false">
      <c r="A2169" s="7" t="s">
        <v>4884</v>
      </c>
      <c r="B2169" s="7" t="n">
        <v>3</v>
      </c>
      <c r="C2169" s="7" t="s">
        <v>973</v>
      </c>
      <c r="D2169" s="7" t="s">
        <v>974</v>
      </c>
      <c r="E2169" s="7" t="s">
        <v>890</v>
      </c>
      <c r="F2169" s="7" t="s">
        <v>891</v>
      </c>
      <c r="G2169" s="7" t="s">
        <v>996</v>
      </c>
      <c r="H2169" s="7" t="s">
        <v>251</v>
      </c>
      <c r="I2169" s="7" t="s">
        <v>114</v>
      </c>
      <c r="J2169" s="7" t="s">
        <v>213</v>
      </c>
      <c r="K2169" s="7" t="s">
        <v>116</v>
      </c>
      <c r="L2169" s="7" t="s">
        <v>176</v>
      </c>
      <c r="M2169" s="7" t="s">
        <v>118</v>
      </c>
      <c r="N2169" s="7" t="s">
        <v>91</v>
      </c>
      <c r="O2169" s="7" t="s">
        <v>117</v>
      </c>
      <c r="P2169" s="7" t="s">
        <v>94</v>
      </c>
      <c r="Q2169" s="7" t="s">
        <v>225</v>
      </c>
      <c r="R2169" s="7" t="s">
        <v>141</v>
      </c>
      <c r="S2169" s="7" t="s">
        <v>140</v>
      </c>
      <c r="T2169" s="7" t="s">
        <v>120</v>
      </c>
      <c r="U2169" s="7" t="s">
        <v>97</v>
      </c>
      <c r="V2169" s="7" t="s">
        <v>111</v>
      </c>
      <c r="W2169" s="7" t="s">
        <v>113</v>
      </c>
      <c r="X2169" s="7" t="s">
        <v>226</v>
      </c>
      <c r="Y2169" s="7" t="n">
        <v>0</v>
      </c>
      <c r="Z2169" s="7" t="n">
        <v>1</v>
      </c>
      <c r="AA2169" s="7" t="str">
        <f aca="false">IF(Y2169&gt;Z2169,"Win",IF(Y2169&lt;Z2169,"Loss","Draw"))</f>
        <v>Loss</v>
      </c>
      <c r="AB2169" s="7" t="s">
        <v>99</v>
      </c>
      <c r="AC2169" s="7" t="s">
        <v>99</v>
      </c>
      <c r="AD2169" s="7" t="s">
        <v>578</v>
      </c>
      <c r="AE2169" s="7" t="s">
        <v>997</v>
      </c>
      <c r="AF2169" s="7" t="str">
        <f aca="false">IF(AD2169&lt;AE2169,AD2169,AE2169)</f>
        <v>Barbarian Barrel, Bowler, Dart Goblin, Fireball, Minions, Mortar, Rascals, Skeleton Barrel</v>
      </c>
      <c r="AG2169" s="7" t="str">
        <f aca="false">IF(AD2169&lt;AE2169,AE2169,AD2169)</f>
        <v>Bats, Bomb Tower, Fire Spirit, Magic Archer, Miner, Royal Delivery, Skeletons, Wall Breakers</v>
      </c>
      <c r="AH2169" s="7" t="str">
        <f aca="false">IF(AD2169=AF2169,AA2169,IF(AA2169="Win","Loss",IF(AA2169="Loss","Win","Draw")))</f>
        <v>Loss</v>
      </c>
      <c r="AI2169" s="7" t="s">
        <v>102</v>
      </c>
    </row>
    <row r="2170" customFormat="false" ht="15" hidden="false" customHeight="true" outlineLevel="0" collapsed="false">
      <c r="A2170" s="7" t="s">
        <v>4885</v>
      </c>
      <c r="B2170" s="7" t="n">
        <v>1</v>
      </c>
      <c r="C2170" s="7" t="s">
        <v>973</v>
      </c>
      <c r="D2170" s="7" t="s">
        <v>974</v>
      </c>
      <c r="E2170" s="7" t="s">
        <v>890</v>
      </c>
      <c r="F2170" s="7" t="s">
        <v>891</v>
      </c>
      <c r="G2170" s="7" t="s">
        <v>998</v>
      </c>
      <c r="H2170" s="7" t="s">
        <v>251</v>
      </c>
      <c r="I2170" s="7" t="s">
        <v>375</v>
      </c>
      <c r="J2170" s="7" t="s">
        <v>145</v>
      </c>
      <c r="K2170" s="7" t="s">
        <v>135</v>
      </c>
      <c r="L2170" s="7" t="s">
        <v>109</v>
      </c>
      <c r="M2170" s="7" t="s">
        <v>87</v>
      </c>
      <c r="N2170" s="7" t="s">
        <v>113</v>
      </c>
      <c r="O2170" s="7" t="s">
        <v>336</v>
      </c>
      <c r="P2170" s="7" t="s">
        <v>226</v>
      </c>
      <c r="Q2170" s="7" t="s">
        <v>293</v>
      </c>
      <c r="R2170" s="7" t="s">
        <v>232</v>
      </c>
      <c r="S2170" s="7" t="s">
        <v>144</v>
      </c>
      <c r="T2170" s="7" t="s">
        <v>167</v>
      </c>
      <c r="U2170" s="7" t="s">
        <v>182</v>
      </c>
      <c r="V2170" s="7" t="s">
        <v>154</v>
      </c>
      <c r="W2170" s="7" t="s">
        <v>143</v>
      </c>
      <c r="X2170" s="7" t="s">
        <v>87</v>
      </c>
      <c r="Y2170" s="7" t="n">
        <v>0</v>
      </c>
      <c r="Z2170" s="7" t="n">
        <v>1</v>
      </c>
      <c r="AA2170" s="7" t="str">
        <f aca="false">IF(Y2170&gt;Z2170,"Win",IF(Y2170&lt;Z2170,"Loss","Draw"))</f>
        <v>Loss</v>
      </c>
      <c r="AB2170" s="7" t="s">
        <v>99</v>
      </c>
      <c r="AC2170" s="7" t="s">
        <v>99</v>
      </c>
      <c r="AD2170" s="7" t="s">
        <v>562</v>
      </c>
      <c r="AE2170" s="7" t="s">
        <v>999</v>
      </c>
      <c r="AF2170" s="7" t="str">
        <f aca="false">IF(AD2170&lt;AE2170,AD2170,AE2170)</f>
        <v>Balloon, Berserker, Bomb Tower, Executioner, Miner, Ronin, Tornado, Zap</v>
      </c>
      <c r="AG2170" s="7" t="str">
        <f aca="false">IF(AD2170&lt;AE2170,AE2170,AD2170)</f>
        <v>Berserker, Furnace, Hog Rider, Ice Spirit, Lightning, Mighty Miner, Tesla, The Log</v>
      </c>
      <c r="AH2170" s="7" t="str">
        <f aca="false">IF(AD2170=AF2170,AA2170,IF(AA2170="Win","Loss",IF(AA2170="Loss","Win","Draw")))</f>
        <v>Loss</v>
      </c>
      <c r="AI2170" s="7" t="s">
        <v>102</v>
      </c>
    </row>
    <row r="2171" customFormat="false" ht="15" hidden="false" customHeight="true" outlineLevel="0" collapsed="false">
      <c r="A2171" s="7" t="s">
        <v>4885</v>
      </c>
      <c r="B2171" s="7" t="n">
        <v>2</v>
      </c>
      <c r="C2171" s="7" t="s">
        <v>973</v>
      </c>
      <c r="D2171" s="7" t="s">
        <v>974</v>
      </c>
      <c r="E2171" s="7" t="s">
        <v>890</v>
      </c>
      <c r="F2171" s="7" t="s">
        <v>891</v>
      </c>
      <c r="G2171" s="7" t="s">
        <v>1001</v>
      </c>
      <c r="H2171" s="7" t="s">
        <v>372</v>
      </c>
      <c r="I2171" s="7" t="s">
        <v>90</v>
      </c>
      <c r="J2171" s="7" t="s">
        <v>181</v>
      </c>
      <c r="K2171" s="7" t="s">
        <v>96</v>
      </c>
      <c r="L2171" s="7" t="s">
        <v>92</v>
      </c>
      <c r="M2171" s="7" t="s">
        <v>167</v>
      </c>
      <c r="N2171" s="7" t="s">
        <v>94</v>
      </c>
      <c r="O2171" s="7" t="s">
        <v>93</v>
      </c>
      <c r="P2171" s="7" t="s">
        <v>95</v>
      </c>
      <c r="Q2171" s="7" t="s">
        <v>116</v>
      </c>
      <c r="R2171" s="7" t="s">
        <v>153</v>
      </c>
      <c r="S2171" s="7" t="s">
        <v>92</v>
      </c>
      <c r="T2171" s="7" t="s">
        <v>91</v>
      </c>
      <c r="U2171" s="7" t="s">
        <v>119</v>
      </c>
      <c r="V2171" s="7" t="s">
        <v>154</v>
      </c>
      <c r="W2171" s="7" t="s">
        <v>117</v>
      </c>
      <c r="X2171" s="7" t="s">
        <v>97</v>
      </c>
      <c r="Y2171" s="7" t="n">
        <v>0</v>
      </c>
      <c r="Z2171" s="7" t="n">
        <v>1</v>
      </c>
      <c r="AA2171" s="7" t="str">
        <f aca="false">IF(Y2171&gt;Z2171,"Win",IF(Y2171&lt;Z2171,"Loss","Draw"))</f>
        <v>Loss</v>
      </c>
      <c r="AB2171" s="7" t="s">
        <v>99</v>
      </c>
      <c r="AC2171" s="7" t="s">
        <v>99</v>
      </c>
      <c r="AD2171" s="7" t="s">
        <v>955</v>
      </c>
      <c r="AE2171" s="7" t="s">
        <v>160</v>
      </c>
      <c r="AF2171" s="7" t="str">
        <f aca="false">IF(AD2171&lt;AE2171,AD2171,AE2171)</f>
        <v>Barbarian Barrel, Cannon Cart, Goblinstein, Lightning, Minions, Mortar, Royal Ghost, Skeletons</v>
      </c>
      <c r="AG2171" s="7" t="str">
        <f aca="false">IF(AD2171&lt;AE2171,AE2171,AD2171)</f>
        <v>Electro Spirit, Fireball, Fisherman, Hunter, Monk, Royal Ghost, Royal Giant, The Log</v>
      </c>
      <c r="AH2171" s="7" t="str">
        <f aca="false">IF(AD2171=AF2171,AA2171,IF(AA2171="Win","Loss",IF(AA2171="Loss","Win","Draw")))</f>
        <v>Win</v>
      </c>
      <c r="AI2171" s="7" t="s">
        <v>102</v>
      </c>
    </row>
    <row r="2172" customFormat="false" ht="15" hidden="false" customHeight="true" outlineLevel="0" collapsed="false">
      <c r="A2172" s="7" t="s">
        <v>4886</v>
      </c>
      <c r="B2172" s="7" t="n">
        <v>1</v>
      </c>
      <c r="C2172" s="7" t="s">
        <v>973</v>
      </c>
      <c r="D2172" s="7" t="s">
        <v>974</v>
      </c>
      <c r="E2172" s="7" t="s">
        <v>890</v>
      </c>
      <c r="F2172" s="7" t="s">
        <v>891</v>
      </c>
      <c r="G2172" s="7" t="s">
        <v>1002</v>
      </c>
      <c r="H2172" s="7" t="s">
        <v>372</v>
      </c>
      <c r="I2172" s="7" t="s">
        <v>140</v>
      </c>
      <c r="J2172" s="7" t="s">
        <v>141</v>
      </c>
      <c r="K2172" s="7" t="s">
        <v>153</v>
      </c>
      <c r="L2172" s="7" t="s">
        <v>336</v>
      </c>
      <c r="M2172" s="7" t="s">
        <v>113</v>
      </c>
      <c r="N2172" s="7" t="s">
        <v>91</v>
      </c>
      <c r="O2172" s="7" t="s">
        <v>97</v>
      </c>
      <c r="P2172" s="7" t="s">
        <v>226</v>
      </c>
      <c r="Q2172" s="7" t="s">
        <v>176</v>
      </c>
      <c r="R2172" s="7" t="s">
        <v>115</v>
      </c>
      <c r="S2172" s="7" t="s">
        <v>142</v>
      </c>
      <c r="T2172" s="7" t="s">
        <v>120</v>
      </c>
      <c r="U2172" s="7" t="s">
        <v>143</v>
      </c>
      <c r="V2172" s="7" t="s">
        <v>111</v>
      </c>
      <c r="W2172" s="7" t="s">
        <v>109</v>
      </c>
      <c r="X2172" s="7" t="s">
        <v>113</v>
      </c>
      <c r="Y2172" s="7" t="n">
        <v>0</v>
      </c>
      <c r="Z2172" s="7" t="n">
        <v>3</v>
      </c>
      <c r="AA2172" s="7" t="str">
        <f aca="false">IF(Y2172&gt;Z2172,"Win",IF(Y2172&lt;Z2172,"Loss","Draw"))</f>
        <v>Loss</v>
      </c>
      <c r="AB2172" s="7" t="s">
        <v>99</v>
      </c>
      <c r="AC2172" s="7" t="s">
        <v>99</v>
      </c>
      <c r="AD2172" s="7" t="s">
        <v>477</v>
      </c>
      <c r="AE2172" s="7" t="s">
        <v>1003</v>
      </c>
      <c r="AF2172" s="7" t="str">
        <f aca="false">IF(AD2172&lt;AE2172,AD2172,AE2172)</f>
        <v>Barbarian Barrel, Bomb Tower, Goblinstein, Magic Archer, Miner, Skeletons, Tornado, Wall Breakers</v>
      </c>
      <c r="AG2172" s="7" t="str">
        <f aca="false">IF(AD2172&lt;AE2172,AE2172,AD2172)</f>
        <v>Bomb Tower, Dart Goblin, Fire Spirit, Goblin Barrel, Goblins, Ice Spirit, Ronin, Royal Delivery</v>
      </c>
      <c r="AH2172" s="7" t="str">
        <f aca="false">IF(AD2172=AF2172,AA2172,IF(AA2172="Win","Loss",IF(AA2172="Loss","Win","Draw")))</f>
        <v>Loss</v>
      </c>
      <c r="AI2172" s="7" t="s">
        <v>102</v>
      </c>
    </row>
    <row r="2173" customFormat="false" ht="15" hidden="false" customHeight="true" outlineLevel="0" collapsed="false">
      <c r="A2173" s="7" t="s">
        <v>4886</v>
      </c>
      <c r="B2173" s="7" t="n">
        <v>2</v>
      </c>
      <c r="C2173" s="7" t="s">
        <v>973</v>
      </c>
      <c r="D2173" s="7" t="s">
        <v>974</v>
      </c>
      <c r="E2173" s="7" t="s">
        <v>890</v>
      </c>
      <c r="F2173" s="7" t="s">
        <v>891</v>
      </c>
      <c r="G2173" s="7" t="s">
        <v>1004</v>
      </c>
      <c r="H2173" s="7" t="s">
        <v>372</v>
      </c>
      <c r="I2173" s="7" t="s">
        <v>84</v>
      </c>
      <c r="J2173" s="7" t="s">
        <v>115</v>
      </c>
      <c r="K2173" s="7" t="s">
        <v>107</v>
      </c>
      <c r="L2173" s="7" t="s">
        <v>144</v>
      </c>
      <c r="M2173" s="7" t="s">
        <v>111</v>
      </c>
      <c r="N2173" s="7" t="s">
        <v>130</v>
      </c>
      <c r="O2173" s="7" t="s">
        <v>109</v>
      </c>
      <c r="P2173" s="7" t="s">
        <v>88</v>
      </c>
      <c r="Q2173" s="7" t="s">
        <v>90</v>
      </c>
      <c r="R2173" s="7" t="s">
        <v>181</v>
      </c>
      <c r="S2173" s="7" t="s">
        <v>149</v>
      </c>
      <c r="T2173" s="7" t="s">
        <v>146</v>
      </c>
      <c r="U2173" s="7" t="s">
        <v>202</v>
      </c>
      <c r="V2173" s="7" t="s">
        <v>167</v>
      </c>
      <c r="W2173" s="7" t="s">
        <v>94</v>
      </c>
      <c r="X2173" s="7" t="s">
        <v>95</v>
      </c>
      <c r="Y2173" s="7" t="n">
        <v>1</v>
      </c>
      <c r="Z2173" s="7" t="n">
        <v>0</v>
      </c>
      <c r="AA2173" s="7" t="str">
        <f aca="false">IF(Y2173&gt;Z2173,"Win",IF(Y2173&lt;Z2173,"Loss","Draw"))</f>
        <v>Win</v>
      </c>
      <c r="AB2173" s="7" t="s">
        <v>99</v>
      </c>
      <c r="AC2173" s="7" t="s">
        <v>99</v>
      </c>
      <c r="AD2173" s="7" t="s">
        <v>315</v>
      </c>
      <c r="AE2173" s="7" t="s">
        <v>414</v>
      </c>
      <c r="AF2173" s="7" t="str">
        <f aca="false">IF(AD2173&lt;AE2173,AD2173,AE2173)</f>
        <v>Bomber, Fire Spirit, Giant Snowball, Goblin Drill, Goblins, Poison, Ronin, Tesla</v>
      </c>
      <c r="AG2173" s="7" t="str">
        <f aca="false">IF(AD2173&lt;AE2173,AE2173,AD2173)</f>
        <v>Fireball, Fisherman, Monk, Royal Giant, Skeleton Dragons, The Log, Tombstone, Zappies</v>
      </c>
      <c r="AH2173" s="7" t="str">
        <f aca="false">IF(AD2173=AF2173,AA2173,IF(AA2173="Win","Loss",IF(AA2173="Loss","Win","Draw")))</f>
        <v>Win</v>
      </c>
      <c r="AI2173" s="7" t="s">
        <v>102</v>
      </c>
    </row>
    <row r="2174" customFormat="false" ht="15" hidden="false" customHeight="true" outlineLevel="0" collapsed="false">
      <c r="A2174" s="5" t="s">
        <v>4887</v>
      </c>
      <c r="B2174" s="5" t="n">
        <v>1</v>
      </c>
      <c r="C2174" s="5" t="s">
        <v>973</v>
      </c>
      <c r="D2174" s="5" t="s">
        <v>974</v>
      </c>
      <c r="E2174" s="5" t="s">
        <v>4888</v>
      </c>
      <c r="F2174" s="5" t="s">
        <v>4889</v>
      </c>
      <c r="G2174" s="5" t="s">
        <v>4890</v>
      </c>
      <c r="H2174" s="5" t="s">
        <v>372</v>
      </c>
      <c r="I2174" s="5" t="s">
        <v>132</v>
      </c>
      <c r="J2174" s="5" t="s">
        <v>91</v>
      </c>
      <c r="K2174" s="5" t="s">
        <v>200</v>
      </c>
      <c r="L2174" s="5" t="s">
        <v>90</v>
      </c>
      <c r="M2174" s="5" t="s">
        <v>365</v>
      </c>
      <c r="N2174" s="5" t="s">
        <v>94</v>
      </c>
      <c r="O2174" s="5" t="s">
        <v>93</v>
      </c>
      <c r="P2174" s="5" t="s">
        <v>174</v>
      </c>
      <c r="Q2174" s="5" t="s">
        <v>1695</v>
      </c>
      <c r="R2174" s="5" t="s">
        <v>199</v>
      </c>
      <c r="S2174" s="5" t="s">
        <v>200</v>
      </c>
      <c r="T2174" s="5" t="s">
        <v>136</v>
      </c>
      <c r="U2174" s="5" t="s">
        <v>119</v>
      </c>
      <c r="V2174" s="5" t="s">
        <v>146</v>
      </c>
      <c r="W2174" s="5" t="s">
        <v>336</v>
      </c>
      <c r="X2174" s="5" t="s">
        <v>91</v>
      </c>
      <c r="Y2174" s="5" t="n">
        <v>1</v>
      </c>
      <c r="Z2174" s="5" t="n">
        <v>0</v>
      </c>
      <c r="AA2174" s="5" t="str">
        <f aca="false">IF(Y2174&gt;Z2174,"Win",IF(Y2174&lt;Z2174,"Loss","Draw"))</f>
        <v>Win</v>
      </c>
      <c r="AB2174" s="5" t="s">
        <v>98</v>
      </c>
      <c r="AC2174" s="5" t="s">
        <v>99</v>
      </c>
      <c r="AD2174" s="5" t="s">
        <v>488</v>
      </c>
      <c r="AE2174" s="5" t="s">
        <v>4891</v>
      </c>
      <c r="AF2174" s="5" t="str">
        <f aca="false">IF(AD2174&lt;AE2174,AD2174,AE2174)</f>
        <v>Barbarian Barrel, Cannon Cart, Electro Dragon, Goblin Cage, Golden Knight, Golem, Skeleton Dragons, Tornado</v>
      </c>
      <c r="AG2174" s="5" t="str">
        <f aca="false">IF(AD2174&lt;AE2174,AE2174,AD2174)</f>
        <v>Barbarian Barrel, Electro Spirit, Fireball, Goblin Cage, Heal Spirit, Lumberjack, Phoenix, Royal Giant</v>
      </c>
      <c r="AH2174" s="5" t="str">
        <f aca="false">IF(AD2174=AF2174,AA2174,IF(AA2174="Win","Loss",IF(AA2174="Loss","Win","Draw")))</f>
        <v>Loss</v>
      </c>
      <c r="AI2174" s="5" t="s">
        <v>123</v>
      </c>
    </row>
    <row r="2175" customFormat="false" ht="15" hidden="false" customHeight="true" outlineLevel="0" collapsed="false">
      <c r="A2175" s="5" t="s">
        <v>4887</v>
      </c>
      <c r="B2175" s="5" t="n">
        <v>2</v>
      </c>
      <c r="C2175" s="5" t="s">
        <v>973</v>
      </c>
      <c r="D2175" s="5" t="s">
        <v>974</v>
      </c>
      <c r="E2175" s="5" t="s">
        <v>4888</v>
      </c>
      <c r="F2175" s="5" t="s">
        <v>4889</v>
      </c>
      <c r="G2175" s="5" t="s">
        <v>4386</v>
      </c>
      <c r="H2175" s="5" t="s">
        <v>372</v>
      </c>
      <c r="I2175" s="5" t="s">
        <v>169</v>
      </c>
      <c r="J2175" s="5" t="s">
        <v>213</v>
      </c>
      <c r="K2175" s="5" t="s">
        <v>199</v>
      </c>
      <c r="L2175" s="5" t="s">
        <v>596</v>
      </c>
      <c r="M2175" s="5" t="s">
        <v>87</v>
      </c>
      <c r="N2175" s="5" t="s">
        <v>154</v>
      </c>
      <c r="O2175" s="5" t="s">
        <v>336</v>
      </c>
      <c r="P2175" s="5" t="s">
        <v>89</v>
      </c>
      <c r="Q2175" s="5" t="s">
        <v>132</v>
      </c>
      <c r="R2175" s="5" t="s">
        <v>213</v>
      </c>
      <c r="S2175" s="5" t="s">
        <v>210</v>
      </c>
      <c r="T2175" s="5" t="s">
        <v>182</v>
      </c>
      <c r="U2175" s="5" t="s">
        <v>227</v>
      </c>
      <c r="V2175" s="5" t="s">
        <v>183</v>
      </c>
      <c r="W2175" s="5" t="s">
        <v>202</v>
      </c>
      <c r="X2175" s="5" t="s">
        <v>112</v>
      </c>
      <c r="Y2175" s="5" t="n">
        <v>1</v>
      </c>
      <c r="Z2175" s="5" t="n">
        <v>0</v>
      </c>
      <c r="AA2175" s="5" t="str">
        <f aca="false">IF(Y2175&gt;Z2175,"Win",IF(Y2175&lt;Z2175,"Loss","Draw"))</f>
        <v>Win</v>
      </c>
      <c r="AB2175" s="5" t="s">
        <v>98</v>
      </c>
      <c r="AC2175" s="5" t="s">
        <v>99</v>
      </c>
      <c r="AD2175" s="5" t="s">
        <v>4892</v>
      </c>
      <c r="AE2175" s="5" t="s">
        <v>458</v>
      </c>
      <c r="AF2175" s="5" t="str">
        <f aca="false">IF(AD2175&lt;AE2175,AD2175,AE2175)</f>
        <v>Arrows, Bowler, Earthquake, Hog Rider, Lumberjack, Mega Knight, Mother Witch, Zappies</v>
      </c>
      <c r="AG2175" s="5" t="str">
        <f aca="false">IF(AD2175&lt;AE2175,AE2175,AD2175)</f>
        <v>Baby Dragon, Berserker, Bowler, Electro Giant, Goblin Hut, Golden Knight, Lightning, Tornado</v>
      </c>
      <c r="AH2175" s="5" t="str">
        <f aca="false">IF(AD2175=AF2175,AA2175,IF(AA2175="Win","Loss",IF(AA2175="Loss","Win","Draw")))</f>
        <v>Loss</v>
      </c>
      <c r="AI2175" s="5" t="s">
        <v>123</v>
      </c>
    </row>
    <row r="2176" customFormat="false" ht="15" hidden="false" customHeight="true" outlineLevel="0" collapsed="false">
      <c r="A2176" s="5" t="s">
        <v>4893</v>
      </c>
      <c r="B2176" s="5" t="n">
        <v>1</v>
      </c>
      <c r="C2176" s="5" t="s">
        <v>973</v>
      </c>
      <c r="D2176" s="5" t="s">
        <v>974</v>
      </c>
      <c r="E2176" s="5" t="s">
        <v>4894</v>
      </c>
      <c r="F2176" s="5" t="s">
        <v>4895</v>
      </c>
      <c r="G2176" s="5" t="s">
        <v>4896</v>
      </c>
      <c r="H2176" s="5" t="s">
        <v>372</v>
      </c>
      <c r="I2176" s="5" t="s">
        <v>84</v>
      </c>
      <c r="J2176" s="5" t="s">
        <v>128</v>
      </c>
      <c r="K2176" s="5" t="s">
        <v>107</v>
      </c>
      <c r="L2176" s="5" t="s">
        <v>97</v>
      </c>
      <c r="M2176" s="5" t="s">
        <v>144</v>
      </c>
      <c r="N2176" s="5" t="s">
        <v>88</v>
      </c>
      <c r="O2176" s="5" t="s">
        <v>86</v>
      </c>
      <c r="P2176" s="5" t="s">
        <v>111</v>
      </c>
      <c r="Q2176" s="5" t="s">
        <v>200</v>
      </c>
      <c r="R2176" s="5" t="s">
        <v>91</v>
      </c>
      <c r="S2176" s="5" t="s">
        <v>198</v>
      </c>
      <c r="T2176" s="5" t="s">
        <v>112</v>
      </c>
      <c r="U2176" s="5" t="s">
        <v>94</v>
      </c>
      <c r="V2176" s="5" t="s">
        <v>202</v>
      </c>
      <c r="W2176" s="5" t="s">
        <v>168</v>
      </c>
      <c r="X2176" s="5" t="s">
        <v>201</v>
      </c>
      <c r="Y2176" s="5" t="n">
        <v>1</v>
      </c>
      <c r="Z2176" s="5" t="n">
        <v>0</v>
      </c>
      <c r="AA2176" s="5" t="str">
        <f aca="false">IF(Y2176&gt;Z2176,"Win",IF(Y2176&lt;Z2176,"Loss","Draw"))</f>
        <v>Win</v>
      </c>
      <c r="AB2176" s="5" t="s">
        <v>98</v>
      </c>
      <c r="AC2176" s="5" t="s">
        <v>99</v>
      </c>
      <c r="AD2176" s="5" t="s">
        <v>277</v>
      </c>
      <c r="AE2176" s="5" t="s">
        <v>4498</v>
      </c>
      <c r="AF2176" s="5" t="str">
        <f aca="false">IF(AD2176&lt;AE2176,AD2176,AE2176)</f>
        <v>Arrows, Barbarian Barrel, Fireball, Flying Machine, Goblin Cage, Royal Hogs, Royal Recruits, Zappies</v>
      </c>
      <c r="AG2176" s="5" t="str">
        <f aca="false">IF(AD2176&lt;AE2176,AE2176,AD2176)</f>
        <v>Fire Spirit, Giant Snowball, Goblin Demolisher, Goblin Drill, Knight, Poison, Skeletons, Tesla</v>
      </c>
      <c r="AH2176" s="5" t="str">
        <f aca="false">IF(AD2176=AF2176,AA2176,IF(AA2176="Win","Loss",IF(AA2176="Loss","Win","Draw")))</f>
        <v>Loss</v>
      </c>
      <c r="AI2176" s="5" t="s">
        <v>123</v>
      </c>
    </row>
    <row r="2177" customFormat="false" ht="15" hidden="false" customHeight="true" outlineLevel="0" collapsed="false">
      <c r="A2177" s="5" t="s">
        <v>4893</v>
      </c>
      <c r="B2177" s="5" t="n">
        <v>2</v>
      </c>
      <c r="C2177" s="5" t="s">
        <v>973</v>
      </c>
      <c r="D2177" s="5" t="s">
        <v>974</v>
      </c>
      <c r="E2177" s="5" t="s">
        <v>4894</v>
      </c>
      <c r="F2177" s="5" t="s">
        <v>4895</v>
      </c>
      <c r="G2177" s="5" t="s">
        <v>4897</v>
      </c>
      <c r="H2177" s="5" t="s">
        <v>81</v>
      </c>
      <c r="I2177" s="5" t="s">
        <v>169</v>
      </c>
      <c r="J2177" s="5" t="s">
        <v>83</v>
      </c>
      <c r="K2177" s="5" t="s">
        <v>200</v>
      </c>
      <c r="L2177" s="5" t="s">
        <v>596</v>
      </c>
      <c r="M2177" s="5" t="s">
        <v>154</v>
      </c>
      <c r="N2177" s="5" t="s">
        <v>191</v>
      </c>
      <c r="O2177" s="5" t="s">
        <v>336</v>
      </c>
      <c r="P2177" s="5" t="s">
        <v>91</v>
      </c>
      <c r="Q2177" s="5" t="s">
        <v>114</v>
      </c>
      <c r="R2177" s="5" t="s">
        <v>115</v>
      </c>
      <c r="S2177" s="5" t="s">
        <v>157</v>
      </c>
      <c r="T2177" s="5" t="s">
        <v>176</v>
      </c>
      <c r="U2177" s="5" t="s">
        <v>335</v>
      </c>
      <c r="V2177" s="5" t="s">
        <v>167</v>
      </c>
      <c r="W2177" s="5" t="s">
        <v>140</v>
      </c>
      <c r="X2177" s="5" t="s">
        <v>143</v>
      </c>
      <c r="Y2177" s="5" t="n">
        <v>1</v>
      </c>
      <c r="Z2177" s="5" t="n">
        <v>0</v>
      </c>
      <c r="AA2177" s="5" t="str">
        <f aca="false">IF(Y2177&gt;Z2177,"Win",IF(Y2177&lt;Z2177,"Loss","Draw"))</f>
        <v>Win</v>
      </c>
      <c r="AB2177" s="5" t="s">
        <v>98</v>
      </c>
      <c r="AC2177" s="5" t="s">
        <v>99</v>
      </c>
      <c r="AD2177" s="5" t="s">
        <v>2283</v>
      </c>
      <c r="AE2177" s="5" t="s">
        <v>4898</v>
      </c>
      <c r="AF2177" s="5" t="str">
        <f aca="false">IF(AD2177&lt;AE2177,AD2177,AE2177)</f>
        <v>Baby Dragon, Barbarian Barrel, Dark Prince, Electro Giant, Goblin Cage, Ice Wizard, Lightning, Tornado</v>
      </c>
      <c r="AG2177" s="5" t="str">
        <f aca="false">IF(AD2177&lt;AE2177,AE2177,AD2177)</f>
        <v>Dart Goblin, Goblins, Ice Spirit, Mini P.E.K.K.A, Skeleton Barrel, Suspicious Bush, The Log, Wall Breakers</v>
      </c>
      <c r="AH2177" s="5" t="str">
        <f aca="false">IF(AD2177=AF2177,AA2177,IF(AA2177="Win","Loss",IF(AA2177="Loss","Win","Draw")))</f>
        <v>Win</v>
      </c>
      <c r="AI2177" s="5" t="s">
        <v>123</v>
      </c>
    </row>
    <row r="2178" customFormat="false" ht="15" hidden="false" customHeight="true" outlineLevel="0" collapsed="false">
      <c r="A2178" s="5" t="s">
        <v>4899</v>
      </c>
      <c r="B2178" s="5" t="n">
        <v>1</v>
      </c>
      <c r="C2178" s="5" t="s">
        <v>973</v>
      </c>
      <c r="D2178" s="5" t="s">
        <v>974</v>
      </c>
      <c r="E2178" s="5" t="s">
        <v>4576</v>
      </c>
      <c r="F2178" s="5" t="s">
        <v>4577</v>
      </c>
      <c r="G2178" s="5" t="s">
        <v>4900</v>
      </c>
      <c r="H2178" s="5" t="s">
        <v>372</v>
      </c>
      <c r="I2178" s="5" t="s">
        <v>107</v>
      </c>
      <c r="J2178" s="5" t="s">
        <v>141</v>
      </c>
      <c r="K2178" s="5" t="s">
        <v>84</v>
      </c>
      <c r="L2178" s="5" t="s">
        <v>109</v>
      </c>
      <c r="M2178" s="5" t="s">
        <v>88</v>
      </c>
      <c r="N2178" s="5" t="s">
        <v>111</v>
      </c>
      <c r="O2178" s="5" t="s">
        <v>97</v>
      </c>
      <c r="P2178" s="5" t="s">
        <v>144</v>
      </c>
      <c r="Q2178" s="5" t="s">
        <v>135</v>
      </c>
      <c r="R2178" s="5" t="s">
        <v>156</v>
      </c>
      <c r="S2178" s="5" t="s">
        <v>180</v>
      </c>
      <c r="T2178" s="5" t="s">
        <v>336</v>
      </c>
      <c r="U2178" s="5" t="s">
        <v>1009</v>
      </c>
      <c r="V2178" s="5" t="s">
        <v>174</v>
      </c>
      <c r="W2178" s="5" t="s">
        <v>157</v>
      </c>
      <c r="X2178" s="5" t="s">
        <v>117</v>
      </c>
      <c r="Y2178" s="5" t="n">
        <v>1</v>
      </c>
      <c r="Z2178" s="5" t="n">
        <v>0</v>
      </c>
      <c r="AA2178" s="5" t="str">
        <f aca="false">IF(Y2178&gt;Z2178,"Win",IF(Y2178&lt;Z2178,"Loss","Draw"))</f>
        <v>Win</v>
      </c>
      <c r="AB2178" s="5" t="s">
        <v>98</v>
      </c>
      <c r="AC2178" s="5" t="s">
        <v>99</v>
      </c>
      <c r="AD2178" s="5" t="s">
        <v>2039</v>
      </c>
      <c r="AE2178" s="5" t="s">
        <v>4693</v>
      </c>
      <c r="AF2178" s="5" t="str">
        <f aca="false">IF(AD2178&lt;AE2178,AD2178,AE2178)</f>
        <v>Fire Spirit, Giant Snowball, Goblin Drill, Magic Archer, Poison, Ronin, Skeletons, Tesla</v>
      </c>
      <c r="AG2178" s="5" t="str">
        <f aca="false">IF(AD2178&lt;AE2178,AE2178,AD2178)</f>
        <v>Giant, Heal Spirit, Mini P.E.K.K.A, Minions, Sparky, Tornado, Wizard, Zap</v>
      </c>
      <c r="AH2178" s="5" t="str">
        <f aca="false">IF(AD2178=AF2178,AA2178,IF(AA2178="Win","Loss",IF(AA2178="Loss","Win","Draw")))</f>
        <v>Win</v>
      </c>
      <c r="AI2178" s="5" t="s">
        <v>123</v>
      </c>
    </row>
    <row r="2179" customFormat="false" ht="15" hidden="false" customHeight="true" outlineLevel="0" collapsed="false">
      <c r="A2179" s="5" t="s">
        <v>4899</v>
      </c>
      <c r="B2179" s="5" t="n">
        <v>2</v>
      </c>
      <c r="C2179" s="5" t="s">
        <v>973</v>
      </c>
      <c r="D2179" s="5" t="s">
        <v>974</v>
      </c>
      <c r="E2179" s="5" t="s">
        <v>4576</v>
      </c>
      <c r="F2179" s="5" t="s">
        <v>4577</v>
      </c>
      <c r="G2179" s="5" t="s">
        <v>4901</v>
      </c>
      <c r="H2179" s="5" t="s">
        <v>668</v>
      </c>
      <c r="I2179" s="5" t="s">
        <v>114</v>
      </c>
      <c r="J2179" s="5" t="s">
        <v>213</v>
      </c>
      <c r="K2179" s="5" t="s">
        <v>116</v>
      </c>
      <c r="L2179" s="5" t="s">
        <v>176</v>
      </c>
      <c r="M2179" s="5" t="s">
        <v>118</v>
      </c>
      <c r="N2179" s="5" t="s">
        <v>91</v>
      </c>
      <c r="O2179" s="5" t="s">
        <v>87</v>
      </c>
      <c r="P2179" s="5" t="s">
        <v>94</v>
      </c>
      <c r="Q2179" s="5" t="s">
        <v>90</v>
      </c>
      <c r="R2179" s="5" t="s">
        <v>181</v>
      </c>
      <c r="S2179" s="5" t="s">
        <v>96</v>
      </c>
      <c r="T2179" s="5" t="s">
        <v>94</v>
      </c>
      <c r="U2179" s="5" t="s">
        <v>91</v>
      </c>
      <c r="V2179" s="5" t="s">
        <v>93</v>
      </c>
      <c r="W2179" s="5" t="s">
        <v>95</v>
      </c>
      <c r="X2179" s="5" t="s">
        <v>97</v>
      </c>
      <c r="Y2179" s="5" t="n">
        <v>0</v>
      </c>
      <c r="Z2179" s="5" t="n">
        <v>1</v>
      </c>
      <c r="AA2179" s="5" t="str">
        <f aca="false">IF(Y2179&gt;Z2179,"Win",IF(Y2179&lt;Z2179,"Loss","Draw"))</f>
        <v>Loss</v>
      </c>
      <c r="AB2179" s="5" t="s">
        <v>98</v>
      </c>
      <c r="AC2179" s="5" t="s">
        <v>99</v>
      </c>
      <c r="AD2179" s="5" t="s">
        <v>3560</v>
      </c>
      <c r="AE2179" s="5" t="s">
        <v>765</v>
      </c>
      <c r="AF2179" s="5" t="str">
        <f aca="false">IF(AD2179&lt;AE2179,AD2179,AE2179)</f>
        <v>Barbarian Barrel, Berserker, Bowler, Dart Goblin, Fireball, Mortar, Rascals, Skeleton Barrel</v>
      </c>
      <c r="AG2179" s="5" t="str">
        <f aca="false">IF(AD2179&lt;AE2179,AE2179,AD2179)</f>
        <v>Barbarian Barrel, Electro Spirit, Fireball, Fisherman, Hunter, Monk, Royal Giant, Skeletons</v>
      </c>
      <c r="AH2179" s="5" t="str">
        <f aca="false">IF(AD2179=AF2179,AA2179,IF(AA2179="Win","Loss",IF(AA2179="Loss","Win","Draw")))</f>
        <v>Loss</v>
      </c>
      <c r="AI2179" s="5" t="s">
        <v>123</v>
      </c>
    </row>
    <row r="2180" customFormat="false" ht="15" hidden="false" customHeight="true" outlineLevel="0" collapsed="false">
      <c r="A2180" s="5" t="s">
        <v>4899</v>
      </c>
      <c r="B2180" s="5" t="n">
        <v>3</v>
      </c>
      <c r="C2180" s="5" t="s">
        <v>973</v>
      </c>
      <c r="D2180" s="5" t="s">
        <v>974</v>
      </c>
      <c r="E2180" s="5" t="s">
        <v>4576</v>
      </c>
      <c r="F2180" s="5" t="s">
        <v>4577</v>
      </c>
      <c r="G2180" s="5" t="s">
        <v>4902</v>
      </c>
      <c r="H2180" s="5" t="s">
        <v>668</v>
      </c>
      <c r="I2180" s="5" t="s">
        <v>168</v>
      </c>
      <c r="J2180" s="5" t="s">
        <v>83</v>
      </c>
      <c r="K2180" s="5" t="s">
        <v>169</v>
      </c>
      <c r="L2180" s="5" t="s">
        <v>93</v>
      </c>
      <c r="M2180" s="5" t="s">
        <v>115</v>
      </c>
      <c r="N2180" s="5" t="s">
        <v>89</v>
      </c>
      <c r="O2180" s="5" t="s">
        <v>154</v>
      </c>
      <c r="P2180" s="5" t="s">
        <v>167</v>
      </c>
      <c r="Q2180" s="5" t="s">
        <v>142</v>
      </c>
      <c r="R2180" s="5" t="s">
        <v>115</v>
      </c>
      <c r="S2180" s="5" t="s">
        <v>84</v>
      </c>
      <c r="T2180" s="5" t="s">
        <v>119</v>
      </c>
      <c r="U2180" s="5" t="s">
        <v>118</v>
      </c>
      <c r="V2180" s="5" t="s">
        <v>190</v>
      </c>
      <c r="W2180" s="5" t="s">
        <v>334</v>
      </c>
      <c r="X2180" s="5" t="s">
        <v>176</v>
      </c>
      <c r="Y2180" s="5" t="n">
        <v>1</v>
      </c>
      <c r="Z2180" s="5" t="n">
        <v>0</v>
      </c>
      <c r="AA2180" s="5" t="str">
        <f aca="false">IF(Y2180&gt;Z2180,"Win",IF(Y2180&lt;Z2180,"Loss","Draw"))</f>
        <v>Win</v>
      </c>
      <c r="AB2180" s="5" t="s">
        <v>98</v>
      </c>
      <c r="AC2180" s="5" t="s">
        <v>99</v>
      </c>
      <c r="AD2180" s="5" t="s">
        <v>4903</v>
      </c>
      <c r="AE2180" s="5" t="s">
        <v>4904</v>
      </c>
      <c r="AF2180" s="5" t="str">
        <f aca="false">IF(AD2180&lt;AE2180,AD2180,AE2180)</f>
        <v>Baby Dragon, Dark Prince, Electro Spirit, Goblin Hut, Goblins, Lightning, Royal Hogs, The Log</v>
      </c>
      <c r="AG2180" s="5" t="str">
        <f aca="false">IF(AD2180&lt;AE2180,AE2180,AD2180)</f>
        <v>Cannon Cart, Dart Goblin, Giant Snowball, Goblin Barrel, Goblins, Prince, Rascals, Rocket</v>
      </c>
      <c r="AH2180" s="5" t="str">
        <f aca="false">IF(AD2180=AF2180,AA2180,IF(AA2180="Win","Loss",IF(AA2180="Loss","Win","Draw")))</f>
        <v>Win</v>
      </c>
      <c r="AI2180" s="5" t="s">
        <v>123</v>
      </c>
    </row>
    <row r="2181" customFormat="false" ht="15" hidden="false" customHeight="true" outlineLevel="0" collapsed="false">
      <c r="A2181" s="5" t="s">
        <v>4905</v>
      </c>
      <c r="B2181" s="5" t="n">
        <v>1</v>
      </c>
      <c r="C2181" s="5" t="s">
        <v>973</v>
      </c>
      <c r="D2181" s="5" t="s">
        <v>974</v>
      </c>
      <c r="E2181" s="5" t="s">
        <v>381</v>
      </c>
      <c r="F2181" s="5" t="s">
        <v>382</v>
      </c>
      <c r="G2181" s="5" t="s">
        <v>1636</v>
      </c>
      <c r="H2181" s="5" t="s">
        <v>222</v>
      </c>
      <c r="I2181" s="5" t="s">
        <v>90</v>
      </c>
      <c r="J2181" s="5" t="s">
        <v>213</v>
      </c>
      <c r="K2181" s="5" t="s">
        <v>200</v>
      </c>
      <c r="L2181" s="5" t="s">
        <v>365</v>
      </c>
      <c r="M2181" s="5" t="s">
        <v>92</v>
      </c>
      <c r="N2181" s="5" t="s">
        <v>94</v>
      </c>
      <c r="O2181" s="5" t="s">
        <v>93</v>
      </c>
      <c r="P2181" s="5" t="s">
        <v>167</v>
      </c>
      <c r="Q2181" s="5" t="s">
        <v>168</v>
      </c>
      <c r="R2181" s="5" t="s">
        <v>141</v>
      </c>
      <c r="S2181" s="5" t="s">
        <v>97</v>
      </c>
      <c r="T2181" s="5" t="s">
        <v>327</v>
      </c>
      <c r="U2181" s="5" t="s">
        <v>393</v>
      </c>
      <c r="V2181" s="5" t="s">
        <v>94</v>
      </c>
      <c r="W2181" s="5" t="s">
        <v>83</v>
      </c>
      <c r="X2181" s="5" t="s">
        <v>91</v>
      </c>
      <c r="Y2181" s="5" t="n">
        <v>1</v>
      </c>
      <c r="Z2181" s="5" t="n">
        <v>0</v>
      </c>
      <c r="AA2181" s="5" t="str">
        <f aca="false">IF(Y2181&gt;Z2181,"Win",IF(Y2181&lt;Z2181,"Loss","Draw"))</f>
        <v>Win</v>
      </c>
      <c r="AB2181" s="5" t="s">
        <v>98</v>
      </c>
      <c r="AC2181" s="5" t="s">
        <v>99</v>
      </c>
      <c r="AD2181" s="5" t="s">
        <v>1616</v>
      </c>
      <c r="AE2181" s="5" t="s">
        <v>1637</v>
      </c>
      <c r="AF2181" s="5" t="str">
        <f aca="false">IF(AD2181&lt;AE2181,AD2181,AE2181)</f>
        <v>Barbarian Barrel, Dark Prince, Electro Wizard, Fireball, Giant Skeleton, Magic Archer, Royal Hogs, Skeletons</v>
      </c>
      <c r="AG2181" s="5" t="str">
        <f aca="false">IF(AD2181&lt;AE2181,AE2181,AD2181)</f>
        <v>Bowler, Electro Spirit, Fireball, Goblin Cage, Phoenix, Royal Ghost, Royal Giant, The Log</v>
      </c>
      <c r="AH2181" s="5" t="str">
        <f aca="false">IF(AD2181=AF2181,AA2181,IF(AA2181="Win","Loss",IF(AA2181="Loss","Win","Draw")))</f>
        <v>Loss</v>
      </c>
      <c r="AI2181" s="5" t="s">
        <v>123</v>
      </c>
    </row>
    <row r="2182" customFormat="false" ht="15" hidden="false" customHeight="true" outlineLevel="0" collapsed="false">
      <c r="A2182" s="5" t="s">
        <v>4905</v>
      </c>
      <c r="B2182" s="5" t="n">
        <v>2</v>
      </c>
      <c r="C2182" s="5" t="s">
        <v>973</v>
      </c>
      <c r="D2182" s="5" t="s">
        <v>974</v>
      </c>
      <c r="E2182" s="5" t="s">
        <v>381</v>
      </c>
      <c r="F2182" s="5" t="s">
        <v>382</v>
      </c>
      <c r="G2182" s="5" t="s">
        <v>1638</v>
      </c>
      <c r="H2182" s="5" t="s">
        <v>222</v>
      </c>
      <c r="I2182" s="5" t="s">
        <v>375</v>
      </c>
      <c r="J2182" s="5" t="s">
        <v>145</v>
      </c>
      <c r="K2182" s="5" t="s">
        <v>135</v>
      </c>
      <c r="L2182" s="5" t="s">
        <v>327</v>
      </c>
      <c r="M2182" s="5" t="s">
        <v>226</v>
      </c>
      <c r="N2182" s="5" t="s">
        <v>149</v>
      </c>
      <c r="O2182" s="5" t="s">
        <v>336</v>
      </c>
      <c r="P2182" s="5" t="s">
        <v>202</v>
      </c>
      <c r="Q2182" s="5" t="s">
        <v>239</v>
      </c>
      <c r="R2182" s="5" t="s">
        <v>199</v>
      </c>
      <c r="S2182" s="5" t="s">
        <v>210</v>
      </c>
      <c r="T2182" s="5" t="s">
        <v>227</v>
      </c>
      <c r="U2182" s="5" t="s">
        <v>202</v>
      </c>
      <c r="V2182" s="5" t="s">
        <v>112</v>
      </c>
      <c r="W2182" s="5" t="s">
        <v>92</v>
      </c>
      <c r="X2182" s="5" t="s">
        <v>174</v>
      </c>
      <c r="Y2182" s="5" t="n">
        <v>1</v>
      </c>
      <c r="Z2182" s="5" t="n">
        <v>0</v>
      </c>
      <c r="AA2182" s="5" t="str">
        <f aca="false">IF(Y2182&gt;Z2182,"Win",IF(Y2182&lt;Z2182,"Loss","Draw"))</f>
        <v>Win</v>
      </c>
      <c r="AB2182" s="5" t="s">
        <v>98</v>
      </c>
      <c r="AC2182" s="5" t="s">
        <v>99</v>
      </c>
      <c r="AD2182" s="5" t="s">
        <v>711</v>
      </c>
      <c r="AE2182" s="5" t="s">
        <v>1639</v>
      </c>
      <c r="AF2182" s="5" t="str">
        <f aca="false">IF(AD2182&lt;AE2182,AD2182,AE2182)</f>
        <v>Arrows, Battle Ram, Golden Knight, Heal Spirit, Mega Knight, Mother Witch, Royal Ghost, Zappies</v>
      </c>
      <c r="AG2182" s="5" t="str">
        <f aca="false">IF(AD2182&lt;AE2182,AE2182,AD2182)</f>
        <v>Balloon, Executioner, Giant Skeleton, Miner, Tombstone, Tornado, Zap, Zappies</v>
      </c>
      <c r="AH2182" s="5" t="str">
        <f aca="false">IF(AD2182=AF2182,AA2182,IF(AA2182="Win","Loss",IF(AA2182="Loss","Win","Draw")))</f>
        <v>Loss</v>
      </c>
      <c r="AI2182" s="5" t="s">
        <v>123</v>
      </c>
    </row>
    <row r="2183" customFormat="false" ht="15" hidden="false" customHeight="true" outlineLevel="0" collapsed="false">
      <c r="A2183" s="5" t="s">
        <v>4906</v>
      </c>
      <c r="B2183" s="5" t="n">
        <v>1</v>
      </c>
      <c r="C2183" s="5" t="s">
        <v>973</v>
      </c>
      <c r="D2183" s="5" t="s">
        <v>974</v>
      </c>
      <c r="E2183" s="5" t="s">
        <v>369</v>
      </c>
      <c r="F2183" s="5" t="s">
        <v>370</v>
      </c>
      <c r="G2183" s="5" t="s">
        <v>3143</v>
      </c>
      <c r="H2183" s="5" t="s">
        <v>372</v>
      </c>
      <c r="I2183" s="5" t="s">
        <v>169</v>
      </c>
      <c r="J2183" s="5" t="s">
        <v>199</v>
      </c>
      <c r="K2183" s="5" t="s">
        <v>200</v>
      </c>
      <c r="L2183" s="5" t="s">
        <v>136</v>
      </c>
      <c r="M2183" s="5" t="s">
        <v>154</v>
      </c>
      <c r="N2183" s="5" t="s">
        <v>191</v>
      </c>
      <c r="O2183" s="5" t="s">
        <v>336</v>
      </c>
      <c r="P2183" s="5" t="s">
        <v>91</v>
      </c>
      <c r="Q2183" s="5" t="s">
        <v>107</v>
      </c>
      <c r="R2183" s="5" t="s">
        <v>115</v>
      </c>
      <c r="S2183" s="5" t="s">
        <v>84</v>
      </c>
      <c r="T2183" s="5" t="s">
        <v>109</v>
      </c>
      <c r="U2183" s="5" t="s">
        <v>88</v>
      </c>
      <c r="V2183" s="5" t="s">
        <v>130</v>
      </c>
      <c r="W2183" s="5" t="s">
        <v>143</v>
      </c>
      <c r="X2183" s="5" t="s">
        <v>144</v>
      </c>
      <c r="Y2183" s="5" t="n">
        <v>1</v>
      </c>
      <c r="Z2183" s="5" t="n">
        <v>0</v>
      </c>
      <c r="AA2183" s="5" t="str">
        <f aca="false">IF(Y2183&gt;Z2183,"Win",IF(Y2183&lt;Z2183,"Loss","Draw"))</f>
        <v>Win</v>
      </c>
      <c r="AB2183" s="5" t="s">
        <v>98</v>
      </c>
      <c r="AC2183" s="5" t="s">
        <v>99</v>
      </c>
      <c r="AD2183" s="5" t="s">
        <v>778</v>
      </c>
      <c r="AE2183" s="5" t="s">
        <v>706</v>
      </c>
      <c r="AF2183" s="5" t="str">
        <f aca="false">IF(AD2183&lt;AE2183,AD2183,AE2183)</f>
        <v>Baby Dragon, Barbarian Barrel, Goblin Cage, Golden Knight, Golem, Ice Wizard, Lightning, Tornado</v>
      </c>
      <c r="AG2183" s="5" t="str">
        <f aca="false">IF(AD2183&lt;AE2183,AE2183,AD2183)</f>
        <v>Bomber, Giant Snowball, Goblin Drill, Goblins, Ice Spirit, Poison, Ronin, Tesla</v>
      </c>
      <c r="AH2183" s="5" t="str">
        <f aca="false">IF(AD2183=AF2183,AA2183,IF(AA2183="Win","Loss",IF(AA2183="Loss","Win","Draw")))</f>
        <v>Win</v>
      </c>
      <c r="AI2183" s="5" t="s">
        <v>123</v>
      </c>
    </row>
    <row r="2184" customFormat="false" ht="15" hidden="false" customHeight="true" outlineLevel="0" collapsed="false">
      <c r="A2184" s="5" t="s">
        <v>4906</v>
      </c>
      <c r="B2184" s="5" t="n">
        <v>2</v>
      </c>
      <c r="C2184" s="5" t="s">
        <v>973</v>
      </c>
      <c r="D2184" s="5" t="s">
        <v>974</v>
      </c>
      <c r="E2184" s="5" t="s">
        <v>369</v>
      </c>
      <c r="F2184" s="5" t="s">
        <v>370</v>
      </c>
      <c r="G2184" s="5" t="s">
        <v>3144</v>
      </c>
      <c r="H2184" s="5" t="s">
        <v>372</v>
      </c>
      <c r="I2184" s="5" t="s">
        <v>84</v>
      </c>
      <c r="J2184" s="5" t="s">
        <v>83</v>
      </c>
      <c r="K2184" s="5" t="s">
        <v>141</v>
      </c>
      <c r="L2184" s="5" t="s">
        <v>107</v>
      </c>
      <c r="M2184" s="5" t="s">
        <v>87</v>
      </c>
      <c r="N2184" s="5" t="s">
        <v>88</v>
      </c>
      <c r="O2184" s="5" t="s">
        <v>111</v>
      </c>
      <c r="P2184" s="5" t="s">
        <v>144</v>
      </c>
      <c r="Q2184" s="5" t="s">
        <v>375</v>
      </c>
      <c r="R2184" s="5" t="s">
        <v>199</v>
      </c>
      <c r="S2184" s="5" t="s">
        <v>195</v>
      </c>
      <c r="T2184" s="5" t="s">
        <v>85</v>
      </c>
      <c r="U2184" s="5" t="s">
        <v>213</v>
      </c>
      <c r="V2184" s="5" t="s">
        <v>202</v>
      </c>
      <c r="W2184" s="5" t="s">
        <v>336</v>
      </c>
      <c r="X2184" s="5" t="s">
        <v>420</v>
      </c>
      <c r="Y2184" s="5" t="n">
        <v>1</v>
      </c>
      <c r="Z2184" s="5" t="n">
        <v>0</v>
      </c>
      <c r="AA2184" s="5" t="str">
        <f aca="false">IF(Y2184&gt;Z2184,"Win",IF(Y2184&lt;Z2184,"Loss","Draw"))</f>
        <v>Win</v>
      </c>
      <c r="AB2184" s="5" t="s">
        <v>98</v>
      </c>
      <c r="AC2184" s="5" t="s">
        <v>99</v>
      </c>
      <c r="AD2184" s="5" t="s">
        <v>1442</v>
      </c>
      <c r="AE2184" s="5" t="s">
        <v>422</v>
      </c>
      <c r="AF2184" s="5" t="str">
        <f aca="false">IF(AD2184&lt;AE2184,AD2184,AE2184)</f>
        <v>Berserker, Dark Prince, Fire Spirit, Giant Snowball, Goblin Drill, Magic Archer, Poison, Tesla</v>
      </c>
      <c r="AG2184" s="5" t="str">
        <f aca="false">IF(AD2184&lt;AE2184,AE2184,AD2184)</f>
        <v>Bowler, Executioner, Freeze, Golden Knight, Graveyard, Inferno Dragon, Tornado, Zappies</v>
      </c>
      <c r="AH2184" s="5" t="str">
        <f aca="false">IF(AD2184=AF2184,AA2184,IF(AA2184="Win","Loss",IF(AA2184="Loss","Win","Draw")))</f>
        <v>Win</v>
      </c>
      <c r="AI2184" s="5" t="s">
        <v>123</v>
      </c>
    </row>
    <row r="2185" customFormat="false" ht="15" hidden="false" customHeight="true" outlineLevel="0" collapsed="false">
      <c r="A2185" s="5" t="s">
        <v>4907</v>
      </c>
      <c r="B2185" s="5" t="n">
        <v>1</v>
      </c>
      <c r="C2185" s="5" t="s">
        <v>973</v>
      </c>
      <c r="D2185" s="5" t="s">
        <v>974</v>
      </c>
      <c r="E2185" s="5" t="s">
        <v>282</v>
      </c>
      <c r="F2185" s="5" t="s">
        <v>283</v>
      </c>
      <c r="G2185" s="5" t="s">
        <v>2975</v>
      </c>
      <c r="H2185" s="5" t="s">
        <v>81</v>
      </c>
      <c r="I2185" s="5" t="s">
        <v>375</v>
      </c>
      <c r="J2185" s="5" t="s">
        <v>175</v>
      </c>
      <c r="K2185" s="5" t="s">
        <v>84</v>
      </c>
      <c r="L2185" s="5" t="s">
        <v>231</v>
      </c>
      <c r="M2185" s="5" t="s">
        <v>109</v>
      </c>
      <c r="N2185" s="5" t="s">
        <v>154</v>
      </c>
      <c r="O2185" s="5" t="s">
        <v>92</v>
      </c>
      <c r="P2185" s="5" t="s">
        <v>110</v>
      </c>
      <c r="Q2185" s="5" t="s">
        <v>116</v>
      </c>
      <c r="R2185" s="5" t="s">
        <v>153</v>
      </c>
      <c r="S2185" s="5" t="s">
        <v>92</v>
      </c>
      <c r="T2185" s="5" t="s">
        <v>119</v>
      </c>
      <c r="U2185" s="5" t="s">
        <v>154</v>
      </c>
      <c r="V2185" s="5" t="s">
        <v>117</v>
      </c>
      <c r="W2185" s="5" t="s">
        <v>97</v>
      </c>
      <c r="X2185" s="5" t="s">
        <v>91</v>
      </c>
      <c r="Y2185" s="5" t="n">
        <v>0</v>
      </c>
      <c r="Z2185" s="5" t="n">
        <v>1</v>
      </c>
      <c r="AA2185" s="5" t="str">
        <f aca="false">IF(Y2185&gt;Z2185,"Win",IF(Y2185&lt;Z2185,"Loss","Draw"))</f>
        <v>Loss</v>
      </c>
      <c r="AB2185" s="5" t="s">
        <v>98</v>
      </c>
      <c r="AC2185" s="5" t="s">
        <v>99</v>
      </c>
      <c r="AD2185" s="5" t="s">
        <v>2976</v>
      </c>
      <c r="AE2185" s="5" t="s">
        <v>160</v>
      </c>
      <c r="AF2185" s="5" t="str">
        <f aca="false">IF(AD2185&lt;AE2185,AD2185,AE2185)</f>
        <v>Barbarian Barrel, Cannon Cart, Goblinstein, Lightning, Minions, Mortar, Royal Ghost, Skeletons</v>
      </c>
      <c r="AG2185" s="5" t="str">
        <f aca="false">IF(AD2185&lt;AE2185,AE2185,AD2185)</f>
        <v>Boss Bandit, Executioner, Giant Snowball, Guards, Lightning, Ram Rider, Ronin, Royal Ghost</v>
      </c>
      <c r="AH2185" s="5" t="str">
        <f aca="false">IF(AD2185=AF2185,AA2185,IF(AA2185="Win","Loss",IF(AA2185="Loss","Win","Draw")))</f>
        <v>Win</v>
      </c>
      <c r="AI2185" s="5" t="s">
        <v>123</v>
      </c>
    </row>
    <row r="2186" customFormat="false" ht="15" hidden="false" customHeight="true" outlineLevel="0" collapsed="false">
      <c r="A2186" s="5" t="s">
        <v>4907</v>
      </c>
      <c r="B2186" s="5" t="n">
        <v>2</v>
      </c>
      <c r="C2186" s="5" t="s">
        <v>973</v>
      </c>
      <c r="D2186" s="5" t="s">
        <v>974</v>
      </c>
      <c r="E2186" s="5" t="s">
        <v>282</v>
      </c>
      <c r="F2186" s="5" t="s">
        <v>283</v>
      </c>
      <c r="G2186" s="5" t="s">
        <v>1557</v>
      </c>
      <c r="H2186" s="5" t="s">
        <v>81</v>
      </c>
      <c r="I2186" s="5" t="s">
        <v>82</v>
      </c>
      <c r="J2186" s="5" t="s">
        <v>83</v>
      </c>
      <c r="K2186" s="5" t="s">
        <v>144</v>
      </c>
      <c r="L2186" s="5" t="s">
        <v>97</v>
      </c>
      <c r="M2186" s="5" t="s">
        <v>88</v>
      </c>
      <c r="N2186" s="5" t="s">
        <v>143</v>
      </c>
      <c r="O2186" s="5" t="s">
        <v>91</v>
      </c>
      <c r="P2186" s="5" t="s">
        <v>85</v>
      </c>
      <c r="Q2186" s="5" t="s">
        <v>140</v>
      </c>
      <c r="R2186" s="5" t="s">
        <v>83</v>
      </c>
      <c r="S2186" s="5" t="s">
        <v>142</v>
      </c>
      <c r="T2186" s="5" t="s">
        <v>176</v>
      </c>
      <c r="U2186" s="5" t="s">
        <v>87</v>
      </c>
      <c r="V2186" s="5" t="s">
        <v>143</v>
      </c>
      <c r="W2186" s="5" t="s">
        <v>120</v>
      </c>
      <c r="X2186" s="5" t="s">
        <v>144</v>
      </c>
      <c r="Y2186" s="5" t="n">
        <v>0</v>
      </c>
      <c r="Z2186" s="5" t="n">
        <v>1</v>
      </c>
      <c r="AA2186" s="5" t="str">
        <f aca="false">IF(Y2186&gt;Z2186,"Win",IF(Y2186&lt;Z2186,"Loss","Draw"))</f>
        <v>Loss</v>
      </c>
      <c r="AB2186" s="5" t="s">
        <v>98</v>
      </c>
      <c r="AC2186" s="5" t="s">
        <v>99</v>
      </c>
      <c r="AD2186" s="5" t="s">
        <v>397</v>
      </c>
      <c r="AE2186" s="5" t="s">
        <v>2977</v>
      </c>
      <c r="AF2186" s="5" t="str">
        <f aca="false">IF(AD2186&lt;AE2186,AD2186,AE2186)</f>
        <v>Archers, Barbarian Barrel, Dark Prince, Graveyard, Ice Spirit, Poison, Skeletons, Tesla</v>
      </c>
      <c r="AG2186" s="5" t="str">
        <f aca="false">IF(AD2186&lt;AE2186,AE2186,AD2186)</f>
        <v>Berserker, Dark Prince, Dart Goblin, Goblin Barrel, Ice Spirit, Royal Delivery, Tesla, Wall Breakers</v>
      </c>
      <c r="AH2186" s="5" t="str">
        <f aca="false">IF(AD2186=AF2186,AA2186,IF(AA2186="Win","Loss",IF(AA2186="Loss","Win","Draw")))</f>
        <v>Loss</v>
      </c>
      <c r="AI2186" s="5" t="s">
        <v>123</v>
      </c>
    </row>
    <row r="2187" customFormat="false" ht="15" hidden="false" customHeight="true" outlineLevel="0" collapsed="false">
      <c r="A2187" s="5" t="s">
        <v>4908</v>
      </c>
      <c r="B2187" s="5" t="n">
        <v>1</v>
      </c>
      <c r="C2187" s="5" t="s">
        <v>973</v>
      </c>
      <c r="D2187" s="5" t="s">
        <v>974</v>
      </c>
      <c r="E2187" s="5" t="s">
        <v>2261</v>
      </c>
      <c r="F2187" s="5" t="s">
        <v>2262</v>
      </c>
      <c r="G2187" s="5" t="s">
        <v>4909</v>
      </c>
      <c r="H2187" s="5" t="s">
        <v>372</v>
      </c>
      <c r="I2187" s="5" t="s">
        <v>169</v>
      </c>
      <c r="J2187" s="5" t="s">
        <v>199</v>
      </c>
      <c r="K2187" s="5" t="s">
        <v>200</v>
      </c>
      <c r="L2187" s="5" t="s">
        <v>136</v>
      </c>
      <c r="M2187" s="5" t="s">
        <v>154</v>
      </c>
      <c r="N2187" s="5" t="s">
        <v>191</v>
      </c>
      <c r="O2187" s="5" t="s">
        <v>336</v>
      </c>
      <c r="P2187" s="5" t="s">
        <v>91</v>
      </c>
      <c r="Q2187" s="5" t="s">
        <v>116</v>
      </c>
      <c r="R2187" s="5" t="s">
        <v>153</v>
      </c>
      <c r="S2187" s="5" t="s">
        <v>92</v>
      </c>
      <c r="T2187" s="5" t="s">
        <v>91</v>
      </c>
      <c r="U2187" s="5" t="s">
        <v>119</v>
      </c>
      <c r="V2187" s="5" t="s">
        <v>154</v>
      </c>
      <c r="W2187" s="5" t="s">
        <v>117</v>
      </c>
      <c r="X2187" s="5" t="s">
        <v>97</v>
      </c>
      <c r="Y2187" s="5" t="n">
        <v>1</v>
      </c>
      <c r="Z2187" s="5" t="n">
        <v>0</v>
      </c>
      <c r="AA2187" s="5" t="str">
        <f aca="false">IF(Y2187&gt;Z2187,"Win",IF(Y2187&lt;Z2187,"Loss","Draw"))</f>
        <v>Win</v>
      </c>
      <c r="AB2187" s="5" t="s">
        <v>98</v>
      </c>
      <c r="AC2187" s="5" t="s">
        <v>99</v>
      </c>
      <c r="AD2187" s="5" t="s">
        <v>778</v>
      </c>
      <c r="AE2187" s="5" t="s">
        <v>160</v>
      </c>
      <c r="AF2187" s="5" t="str">
        <f aca="false">IF(AD2187&lt;AE2187,AD2187,AE2187)</f>
        <v>Baby Dragon, Barbarian Barrel, Goblin Cage, Golden Knight, Golem, Ice Wizard, Lightning, Tornado</v>
      </c>
      <c r="AG2187" s="5" t="str">
        <f aca="false">IF(AD2187&lt;AE2187,AE2187,AD2187)</f>
        <v>Barbarian Barrel, Cannon Cart, Goblinstein, Lightning, Minions, Mortar, Royal Ghost, Skeletons</v>
      </c>
      <c r="AH2187" s="5" t="str">
        <f aca="false">IF(AD2187=AF2187,AA2187,IF(AA2187="Win","Loss",IF(AA2187="Loss","Win","Draw")))</f>
        <v>Win</v>
      </c>
      <c r="AI2187" s="5" t="s">
        <v>123</v>
      </c>
    </row>
    <row r="2188" customFormat="false" ht="15" hidden="false" customHeight="true" outlineLevel="0" collapsed="false">
      <c r="A2188" s="5" t="s">
        <v>4908</v>
      </c>
      <c r="B2188" s="5" t="n">
        <v>2</v>
      </c>
      <c r="C2188" s="5" t="s">
        <v>973</v>
      </c>
      <c r="D2188" s="5" t="s">
        <v>974</v>
      </c>
      <c r="E2188" s="5" t="s">
        <v>2261</v>
      </c>
      <c r="F2188" s="5" t="s">
        <v>2262</v>
      </c>
      <c r="G2188" s="5" t="s">
        <v>4910</v>
      </c>
      <c r="H2188" s="5" t="s">
        <v>372</v>
      </c>
      <c r="I2188" s="5" t="s">
        <v>90</v>
      </c>
      <c r="J2188" s="5" t="s">
        <v>213</v>
      </c>
      <c r="K2188" s="5" t="s">
        <v>132</v>
      </c>
      <c r="L2188" s="5" t="s">
        <v>167</v>
      </c>
      <c r="M2188" s="5" t="s">
        <v>94</v>
      </c>
      <c r="N2188" s="5" t="s">
        <v>93</v>
      </c>
      <c r="O2188" s="5" t="s">
        <v>96</v>
      </c>
      <c r="P2188" s="5" t="s">
        <v>95</v>
      </c>
      <c r="Q2188" s="5" t="s">
        <v>210</v>
      </c>
      <c r="R2188" s="5" t="s">
        <v>115</v>
      </c>
      <c r="S2188" s="5" t="s">
        <v>132</v>
      </c>
      <c r="T2188" s="5" t="s">
        <v>135</v>
      </c>
      <c r="U2188" s="5" t="s">
        <v>94</v>
      </c>
      <c r="V2188" s="5" t="s">
        <v>147</v>
      </c>
      <c r="W2188" s="5" t="s">
        <v>293</v>
      </c>
      <c r="X2188" s="5" t="s">
        <v>231</v>
      </c>
      <c r="Y2188" s="5" t="n">
        <v>0</v>
      </c>
      <c r="Z2188" s="5" t="n">
        <v>1</v>
      </c>
      <c r="AA2188" s="5" t="str">
        <f aca="false">IF(Y2188&gt;Z2188,"Win",IF(Y2188&lt;Z2188,"Loss","Draw"))</f>
        <v>Loss</v>
      </c>
      <c r="AB2188" s="5" t="s">
        <v>98</v>
      </c>
      <c r="AC2188" s="5" t="s">
        <v>99</v>
      </c>
      <c r="AD2188" s="5" t="s">
        <v>4911</v>
      </c>
      <c r="AE2188" s="5" t="s">
        <v>4912</v>
      </c>
      <c r="AF2188" s="5" t="str">
        <f aca="false">IF(AD2188&lt;AE2188,AD2188,AE2188)</f>
        <v>Bowler, Electro Spirit, Fireball, Fisherman, Hunter, Lumberjack, Royal Giant, The Log</v>
      </c>
      <c r="AG2188" s="5" t="str">
        <f aca="false">IF(AD2188&lt;AE2188,AE2188,AD2188)</f>
        <v>Fireball, Furnace, Goblins, Lumberjack, Mega Knight, Ram Rider, Spirit Empress, Zap</v>
      </c>
      <c r="AH2188" s="5" t="str">
        <f aca="false">IF(AD2188=AF2188,AA2188,IF(AA2188="Win","Loss",IF(AA2188="Loss","Win","Draw")))</f>
        <v>Loss</v>
      </c>
      <c r="AI2188" s="5" t="s">
        <v>123</v>
      </c>
    </row>
    <row r="2189" customFormat="false" ht="15" hidden="false" customHeight="true" outlineLevel="0" collapsed="false">
      <c r="A2189" s="5" t="s">
        <v>4908</v>
      </c>
      <c r="B2189" s="5" t="n">
        <v>3</v>
      </c>
      <c r="C2189" s="5" t="s">
        <v>973</v>
      </c>
      <c r="D2189" s="5" t="s">
        <v>974</v>
      </c>
      <c r="E2189" s="5" t="s">
        <v>2261</v>
      </c>
      <c r="F2189" s="5" t="s">
        <v>2262</v>
      </c>
      <c r="G2189" s="5" t="s">
        <v>4913</v>
      </c>
      <c r="H2189" s="5" t="s">
        <v>372</v>
      </c>
      <c r="I2189" s="5" t="s">
        <v>239</v>
      </c>
      <c r="J2189" s="5" t="s">
        <v>115</v>
      </c>
      <c r="K2189" s="5" t="s">
        <v>210</v>
      </c>
      <c r="L2189" s="5" t="s">
        <v>227</v>
      </c>
      <c r="M2189" s="5" t="s">
        <v>109</v>
      </c>
      <c r="N2189" s="5" t="s">
        <v>146</v>
      </c>
      <c r="O2189" s="5" t="s">
        <v>202</v>
      </c>
      <c r="P2189" s="5" t="s">
        <v>112</v>
      </c>
      <c r="Q2189" s="5" t="s">
        <v>143</v>
      </c>
      <c r="R2189" s="5" t="s">
        <v>83</v>
      </c>
      <c r="S2189" s="5" t="s">
        <v>144</v>
      </c>
      <c r="T2189" s="5" t="s">
        <v>167</v>
      </c>
      <c r="U2189" s="5" t="s">
        <v>120</v>
      </c>
      <c r="V2189" s="5" t="s">
        <v>303</v>
      </c>
      <c r="W2189" s="5" t="s">
        <v>226</v>
      </c>
      <c r="X2189" s="5" t="s">
        <v>334</v>
      </c>
      <c r="Y2189" s="5" t="n">
        <v>1</v>
      </c>
      <c r="Z2189" s="5" t="n">
        <v>0</v>
      </c>
      <c r="AA2189" s="5" t="str">
        <f aca="false">IF(Y2189&gt;Z2189,"Win",IF(Y2189&lt;Z2189,"Loss","Draw"))</f>
        <v>Win</v>
      </c>
      <c r="AB2189" s="5" t="s">
        <v>98</v>
      </c>
      <c r="AC2189" s="5" t="s">
        <v>99</v>
      </c>
      <c r="AD2189" s="5" t="s">
        <v>844</v>
      </c>
      <c r="AE2189" s="5" t="s">
        <v>4914</v>
      </c>
      <c r="AF2189" s="5" t="str">
        <f aca="false">IF(AD2189&lt;AE2189,AD2189,AE2189)</f>
        <v>Arrows, Battle Ram, Goblins, Mega Knight, Mother Witch, Ronin, Skeleton Dragons, Zappies</v>
      </c>
      <c r="AG2189" s="5" t="str">
        <f aca="false">IF(AD2189&lt;AE2189,AE2189,AD2189)</f>
        <v>Dark Prince, Ice Spirit, Miner, Rocket, Royal Delivery, Spear Goblins, Tesla, The Log</v>
      </c>
      <c r="AH2189" s="5" t="str">
        <f aca="false">IF(AD2189=AF2189,AA2189,IF(AA2189="Win","Loss",IF(AA2189="Loss","Win","Draw")))</f>
        <v>Win</v>
      </c>
      <c r="AI2189" s="5" t="s">
        <v>123</v>
      </c>
    </row>
    <row r="2190" customFormat="false" ht="15" hidden="false" customHeight="true" outlineLevel="0" collapsed="false">
      <c r="A2190" s="5" t="s">
        <v>4915</v>
      </c>
      <c r="B2190" s="5" t="n">
        <v>1</v>
      </c>
      <c r="C2190" s="5" t="s">
        <v>973</v>
      </c>
      <c r="D2190" s="5" t="s">
        <v>974</v>
      </c>
      <c r="E2190" s="5" t="s">
        <v>3342</v>
      </c>
      <c r="F2190" s="5" t="s">
        <v>3343</v>
      </c>
      <c r="G2190" s="5" t="s">
        <v>2571</v>
      </c>
      <c r="H2190" s="5" t="s">
        <v>372</v>
      </c>
      <c r="I2190" s="5" t="s">
        <v>375</v>
      </c>
      <c r="J2190" s="5" t="s">
        <v>175</v>
      </c>
      <c r="K2190" s="5" t="s">
        <v>84</v>
      </c>
      <c r="L2190" s="5" t="s">
        <v>231</v>
      </c>
      <c r="M2190" s="5" t="s">
        <v>109</v>
      </c>
      <c r="N2190" s="5" t="s">
        <v>154</v>
      </c>
      <c r="O2190" s="5" t="s">
        <v>92</v>
      </c>
      <c r="P2190" s="5" t="s">
        <v>110</v>
      </c>
      <c r="Q2190" s="5" t="s">
        <v>116</v>
      </c>
      <c r="R2190" s="5" t="s">
        <v>153</v>
      </c>
      <c r="S2190" s="5" t="s">
        <v>114</v>
      </c>
      <c r="T2190" s="5" t="s">
        <v>154</v>
      </c>
      <c r="U2190" s="5" t="s">
        <v>110</v>
      </c>
      <c r="V2190" s="5" t="s">
        <v>191</v>
      </c>
      <c r="W2190" s="5" t="s">
        <v>91</v>
      </c>
      <c r="X2190" s="5" t="s">
        <v>109</v>
      </c>
      <c r="Y2190" s="5" t="n">
        <v>0</v>
      </c>
      <c r="Z2190" s="5" t="n">
        <v>1</v>
      </c>
      <c r="AA2190" s="5" t="str">
        <f aca="false">IF(Y2190&gt;Z2190,"Win",IF(Y2190&lt;Z2190,"Loss","Draw"))</f>
        <v>Loss</v>
      </c>
      <c r="AB2190" s="5" t="s">
        <v>98</v>
      </c>
      <c r="AC2190" s="5" t="s">
        <v>99</v>
      </c>
      <c r="AD2190" s="5" t="s">
        <v>2976</v>
      </c>
      <c r="AE2190" s="5" t="s">
        <v>4916</v>
      </c>
      <c r="AF2190" s="5" t="str">
        <f aca="false">IF(AD2190&lt;AE2190,AD2190,AE2190)</f>
        <v>Barbarian Barrel, Goblinstein, Guards, Ice Wizard, Lightning, Mortar, Ronin, Skeleton Barrel</v>
      </c>
      <c r="AG2190" s="5" t="str">
        <f aca="false">IF(AD2190&lt;AE2190,AE2190,AD2190)</f>
        <v>Boss Bandit, Executioner, Giant Snowball, Guards, Lightning, Ram Rider, Ronin, Royal Ghost</v>
      </c>
      <c r="AH2190" s="5" t="str">
        <f aca="false">IF(AD2190=AF2190,AA2190,IF(AA2190="Win","Loss",IF(AA2190="Loss","Win","Draw")))</f>
        <v>Win</v>
      </c>
      <c r="AI2190" s="5" t="s">
        <v>123</v>
      </c>
    </row>
    <row r="2191" customFormat="false" ht="15" hidden="false" customHeight="true" outlineLevel="0" collapsed="false">
      <c r="A2191" s="5" t="s">
        <v>4915</v>
      </c>
      <c r="B2191" s="5" t="n">
        <v>2</v>
      </c>
      <c r="C2191" s="5" t="s">
        <v>973</v>
      </c>
      <c r="D2191" s="5" t="s">
        <v>974</v>
      </c>
      <c r="E2191" s="5" t="s">
        <v>3342</v>
      </c>
      <c r="F2191" s="5" t="s">
        <v>3343</v>
      </c>
      <c r="G2191" s="5" t="s">
        <v>4917</v>
      </c>
      <c r="H2191" s="5" t="s">
        <v>372</v>
      </c>
      <c r="I2191" s="5" t="s">
        <v>90</v>
      </c>
      <c r="J2191" s="5" t="s">
        <v>181</v>
      </c>
      <c r="K2191" s="5" t="s">
        <v>158</v>
      </c>
      <c r="L2191" s="5" t="s">
        <v>91</v>
      </c>
      <c r="M2191" s="5" t="s">
        <v>94</v>
      </c>
      <c r="N2191" s="5" t="s">
        <v>227</v>
      </c>
      <c r="O2191" s="5" t="s">
        <v>149</v>
      </c>
      <c r="P2191" s="5" t="s">
        <v>95</v>
      </c>
      <c r="Q2191" s="5" t="s">
        <v>90</v>
      </c>
      <c r="R2191" s="5" t="s">
        <v>213</v>
      </c>
      <c r="S2191" s="5" t="s">
        <v>200</v>
      </c>
      <c r="T2191" s="5" t="s">
        <v>94</v>
      </c>
      <c r="U2191" s="5" t="s">
        <v>93</v>
      </c>
      <c r="V2191" s="5" t="s">
        <v>365</v>
      </c>
      <c r="W2191" s="5" t="s">
        <v>167</v>
      </c>
      <c r="X2191" s="5" t="s">
        <v>227</v>
      </c>
      <c r="Y2191" s="5" t="n">
        <v>1</v>
      </c>
      <c r="Z2191" s="5" t="n">
        <v>0</v>
      </c>
      <c r="AA2191" s="5" t="str">
        <f aca="false">IF(Y2191&gt;Z2191,"Win",IF(Y2191&lt;Z2191,"Loss","Draw"))</f>
        <v>Win</v>
      </c>
      <c r="AB2191" s="5" t="s">
        <v>98</v>
      </c>
      <c r="AC2191" s="5" t="s">
        <v>99</v>
      </c>
      <c r="AD2191" s="5" t="s">
        <v>4918</v>
      </c>
      <c r="AE2191" s="5" t="s">
        <v>4919</v>
      </c>
      <c r="AF2191" s="5" t="str">
        <f aca="false">IF(AD2191&lt;AE2191,AD2191,AE2191)</f>
        <v>Barbarian Barrel, Fireball, Fisherman, Monk, Mother Witch, Royal Giant, Tombstone, Witch</v>
      </c>
      <c r="AG2191" s="5" t="str">
        <f aca="false">IF(AD2191&lt;AE2191,AE2191,AD2191)</f>
        <v>Bowler, Electro Spirit, Fireball, Goblin Cage, Mother Witch, Phoenix, Royal Giant, The Log</v>
      </c>
      <c r="AH2191" s="5" t="str">
        <f aca="false">IF(AD2191=AF2191,AA2191,IF(AA2191="Win","Loss",IF(AA2191="Loss","Win","Draw")))</f>
        <v>Win</v>
      </c>
      <c r="AI2191" s="5" t="s">
        <v>123</v>
      </c>
    </row>
    <row r="2192" customFormat="false" ht="15" hidden="false" customHeight="true" outlineLevel="0" collapsed="false">
      <c r="A2192" s="5" t="s">
        <v>4915</v>
      </c>
      <c r="B2192" s="5" t="n">
        <v>3</v>
      </c>
      <c r="C2192" s="5" t="s">
        <v>973</v>
      </c>
      <c r="D2192" s="5" t="s">
        <v>974</v>
      </c>
      <c r="E2192" s="5" t="s">
        <v>3342</v>
      </c>
      <c r="F2192" s="5" t="s">
        <v>3343</v>
      </c>
      <c r="G2192" s="5" t="s">
        <v>4920</v>
      </c>
      <c r="H2192" s="5" t="s">
        <v>372</v>
      </c>
      <c r="I2192" s="5" t="s">
        <v>225</v>
      </c>
      <c r="J2192" s="5" t="s">
        <v>83</v>
      </c>
      <c r="K2192" s="5" t="s">
        <v>140</v>
      </c>
      <c r="L2192" s="5" t="s">
        <v>88</v>
      </c>
      <c r="M2192" s="5" t="s">
        <v>167</v>
      </c>
      <c r="N2192" s="5" t="s">
        <v>129</v>
      </c>
      <c r="O2192" s="5" t="s">
        <v>176</v>
      </c>
      <c r="P2192" s="5" t="s">
        <v>226</v>
      </c>
      <c r="Q2192" s="5" t="s">
        <v>82</v>
      </c>
      <c r="R2192" s="5" t="s">
        <v>181</v>
      </c>
      <c r="S2192" s="5" t="s">
        <v>128</v>
      </c>
      <c r="T2192" s="5" t="s">
        <v>245</v>
      </c>
      <c r="U2192" s="5" t="s">
        <v>174</v>
      </c>
      <c r="V2192" s="5" t="s">
        <v>134</v>
      </c>
      <c r="W2192" s="5" t="s">
        <v>155</v>
      </c>
      <c r="X2192" s="5" t="s">
        <v>159</v>
      </c>
      <c r="Y2192" s="5" t="n">
        <v>1</v>
      </c>
      <c r="Z2192" s="5" t="n">
        <v>0</v>
      </c>
      <c r="AA2192" s="5" t="str">
        <f aca="false">IF(Y2192&gt;Z2192,"Win",IF(Y2192&lt;Z2192,"Loss","Draw"))</f>
        <v>Win</v>
      </c>
      <c r="AB2192" s="5" t="s">
        <v>98</v>
      </c>
      <c r="AC2192" s="5" t="s">
        <v>99</v>
      </c>
      <c r="AD2192" s="5" t="s">
        <v>4921</v>
      </c>
      <c r="AE2192" s="5" t="s">
        <v>3245</v>
      </c>
      <c r="AF2192" s="5" t="str">
        <f aca="false">IF(AD2192&lt;AE2192,AD2192,AE2192)</f>
        <v>Archers, Elite Barbarians, Elixir Collector, Heal Spirit, Knight, Monk, Rage, Three Musketeers</v>
      </c>
      <c r="AG2192" s="5" t="str">
        <f aca="false">IF(AD2192&lt;AE2192,AE2192,AD2192)</f>
        <v>Bats, Dark Prince, Dart Goblin, Inferno Tower, Miner, Poison, The Log, Wall Breakers</v>
      </c>
      <c r="AH2192" s="5" t="str">
        <f aca="false">IF(AD2192=AF2192,AA2192,IF(AA2192="Win","Loss",IF(AA2192="Loss","Win","Draw")))</f>
        <v>Loss</v>
      </c>
      <c r="AI2192" s="5" t="s">
        <v>123</v>
      </c>
    </row>
    <row r="2193" customFormat="false" ht="15" hidden="false" customHeight="true" outlineLevel="0" collapsed="false">
      <c r="A2193" s="5" t="s">
        <v>4922</v>
      </c>
      <c r="B2193" s="5" t="n">
        <v>1</v>
      </c>
      <c r="C2193" s="5" t="s">
        <v>973</v>
      </c>
      <c r="D2193" s="5" t="s">
        <v>974</v>
      </c>
      <c r="E2193" s="5" t="s">
        <v>1132</v>
      </c>
      <c r="F2193" s="5" t="s">
        <v>1133</v>
      </c>
      <c r="G2193" s="5" t="s">
        <v>4817</v>
      </c>
      <c r="H2193" s="5" t="s">
        <v>81</v>
      </c>
      <c r="I2193" s="5" t="s">
        <v>82</v>
      </c>
      <c r="J2193" s="5" t="s">
        <v>83</v>
      </c>
      <c r="K2193" s="5" t="s">
        <v>84</v>
      </c>
      <c r="L2193" s="5" t="s">
        <v>85</v>
      </c>
      <c r="M2193" s="5" t="s">
        <v>86</v>
      </c>
      <c r="N2193" s="5" t="s">
        <v>88</v>
      </c>
      <c r="O2193" s="5" t="s">
        <v>89</v>
      </c>
      <c r="P2193" s="5" t="s">
        <v>143</v>
      </c>
      <c r="Q2193" s="5" t="s">
        <v>271</v>
      </c>
      <c r="R2193" s="5" t="s">
        <v>232</v>
      </c>
      <c r="S2193" s="5" t="s">
        <v>144</v>
      </c>
      <c r="T2193" s="5" t="s">
        <v>97</v>
      </c>
      <c r="U2193" s="5" t="s">
        <v>182</v>
      </c>
      <c r="V2193" s="5" t="s">
        <v>93</v>
      </c>
      <c r="W2193" s="5" t="s">
        <v>183</v>
      </c>
      <c r="X2193" s="5" t="s">
        <v>91</v>
      </c>
      <c r="Y2193" s="5" t="n">
        <v>0</v>
      </c>
      <c r="Z2193" s="5" t="n">
        <v>1</v>
      </c>
      <c r="AA2193" s="5" t="str">
        <f aca="false">IF(Y2193&gt;Z2193,"Win",IF(Y2193&lt;Z2193,"Loss","Draw"))</f>
        <v>Loss</v>
      </c>
      <c r="AB2193" s="5" t="s">
        <v>98</v>
      </c>
      <c r="AC2193" s="5" t="s">
        <v>99</v>
      </c>
      <c r="AD2193" s="5" t="s">
        <v>627</v>
      </c>
      <c r="AE2193" s="5" t="s">
        <v>343</v>
      </c>
      <c r="AF2193" s="5" t="str">
        <f aca="false">IF(AD2193&lt;AE2193,AD2193,AE2193)</f>
        <v>Archers, Dark Prince, Giant Snowball, Goblin Demolisher, Goblin Hut, Graveyard, Ice Spirit, Poison</v>
      </c>
      <c r="AG2193" s="5" t="str">
        <f aca="false">IF(AD2193&lt;AE2193,AE2193,AD2193)</f>
        <v>Barbarian Barrel, Earthquake, Electro Spirit, Firecracker, Hog Rider, Mighty Miner, Skeletons, Tesla</v>
      </c>
      <c r="AH2193" s="5" t="str">
        <f aca="false">IF(AD2193=AF2193,AA2193,IF(AA2193="Win","Loss",IF(AA2193="Loss","Win","Draw")))</f>
        <v>Loss</v>
      </c>
      <c r="AI2193" s="5" t="s">
        <v>123</v>
      </c>
    </row>
    <row r="2194" customFormat="false" ht="15" hidden="false" customHeight="true" outlineLevel="0" collapsed="false">
      <c r="A2194" s="5" t="s">
        <v>4922</v>
      </c>
      <c r="B2194" s="5" t="n">
        <v>2</v>
      </c>
      <c r="C2194" s="5" t="s">
        <v>973</v>
      </c>
      <c r="D2194" s="5" t="s">
        <v>974</v>
      </c>
      <c r="E2194" s="5" t="s">
        <v>1132</v>
      </c>
      <c r="F2194" s="5" t="s">
        <v>1133</v>
      </c>
      <c r="G2194" s="5" t="s">
        <v>4818</v>
      </c>
      <c r="H2194" s="5" t="s">
        <v>372</v>
      </c>
      <c r="I2194" s="5" t="s">
        <v>114</v>
      </c>
      <c r="J2194" s="5" t="s">
        <v>213</v>
      </c>
      <c r="K2194" s="5" t="s">
        <v>116</v>
      </c>
      <c r="L2194" s="5" t="s">
        <v>94</v>
      </c>
      <c r="M2194" s="5" t="s">
        <v>176</v>
      </c>
      <c r="N2194" s="5" t="s">
        <v>118</v>
      </c>
      <c r="O2194" s="5" t="s">
        <v>97</v>
      </c>
      <c r="P2194" s="5" t="s">
        <v>91</v>
      </c>
      <c r="Q2194" s="5" t="s">
        <v>107</v>
      </c>
      <c r="R2194" s="5" t="s">
        <v>115</v>
      </c>
      <c r="S2194" s="5" t="s">
        <v>84</v>
      </c>
      <c r="T2194" s="5" t="s">
        <v>111</v>
      </c>
      <c r="U2194" s="5" t="s">
        <v>89</v>
      </c>
      <c r="V2194" s="5" t="s">
        <v>130</v>
      </c>
      <c r="W2194" s="5" t="s">
        <v>88</v>
      </c>
      <c r="X2194" s="5" t="s">
        <v>109</v>
      </c>
      <c r="Y2194" s="5" t="n">
        <v>1</v>
      </c>
      <c r="Z2194" s="5" t="n">
        <v>0</v>
      </c>
      <c r="AA2194" s="5" t="str">
        <f aca="false">IF(Y2194&gt;Z2194,"Win",IF(Y2194&lt;Z2194,"Loss","Draw"))</f>
        <v>Win</v>
      </c>
      <c r="AB2194" s="5" t="s">
        <v>98</v>
      </c>
      <c r="AC2194" s="5" t="s">
        <v>99</v>
      </c>
      <c r="AD2194" s="5" t="s">
        <v>1373</v>
      </c>
      <c r="AE2194" s="5" t="s">
        <v>4819</v>
      </c>
      <c r="AF2194" s="5" t="str">
        <f aca="false">IF(AD2194&lt;AE2194,AD2194,AE2194)</f>
        <v>Barbarian Barrel, Bowler, Dart Goblin, Fireball, Mortar, Rascals, Skeleton Barrel, Skeletons</v>
      </c>
      <c r="AG2194" s="5" t="str">
        <f aca="false">IF(AD2194&lt;AE2194,AE2194,AD2194)</f>
        <v>Bomber, Fire Spirit, Giant Snowball, Goblin Drill, Goblin Hut, Goblins, Poison, Ronin</v>
      </c>
      <c r="AH2194" s="5" t="str">
        <f aca="false">IF(AD2194=AF2194,AA2194,IF(AA2194="Win","Loss",IF(AA2194="Loss","Win","Draw")))</f>
        <v>Win</v>
      </c>
      <c r="AI2194" s="5" t="s">
        <v>123</v>
      </c>
    </row>
    <row r="2195" customFormat="false" ht="15" hidden="false" customHeight="true" outlineLevel="0" collapsed="false">
      <c r="A2195" s="5" t="s">
        <v>4922</v>
      </c>
      <c r="B2195" s="5" t="n">
        <v>3</v>
      </c>
      <c r="C2195" s="5" t="s">
        <v>973</v>
      </c>
      <c r="D2195" s="5" t="s">
        <v>974</v>
      </c>
      <c r="E2195" s="5" t="s">
        <v>1132</v>
      </c>
      <c r="F2195" s="5" t="s">
        <v>1133</v>
      </c>
      <c r="G2195" s="5" t="s">
        <v>4820</v>
      </c>
      <c r="H2195" s="5" t="s">
        <v>81</v>
      </c>
      <c r="I2195" s="5" t="s">
        <v>90</v>
      </c>
      <c r="J2195" s="5" t="s">
        <v>115</v>
      </c>
      <c r="K2195" s="5" t="s">
        <v>200</v>
      </c>
      <c r="L2195" s="5" t="s">
        <v>109</v>
      </c>
      <c r="M2195" s="5" t="s">
        <v>96</v>
      </c>
      <c r="N2195" s="5" t="s">
        <v>167</v>
      </c>
      <c r="O2195" s="5" t="s">
        <v>93</v>
      </c>
      <c r="P2195" s="5" t="s">
        <v>154</v>
      </c>
      <c r="Q2195" s="5" t="s">
        <v>128</v>
      </c>
      <c r="R2195" s="5" t="s">
        <v>145</v>
      </c>
      <c r="S2195" s="5" t="s">
        <v>375</v>
      </c>
      <c r="T2195" s="5" t="s">
        <v>226</v>
      </c>
      <c r="U2195" s="5" t="s">
        <v>87</v>
      </c>
      <c r="V2195" s="5" t="s">
        <v>113</v>
      </c>
      <c r="W2195" s="5" t="s">
        <v>135</v>
      </c>
      <c r="X2195" s="5" t="s">
        <v>336</v>
      </c>
      <c r="Y2195" s="5" t="n">
        <v>1</v>
      </c>
      <c r="Z2195" s="5" t="n">
        <v>0</v>
      </c>
      <c r="AA2195" s="5" t="str">
        <f aca="false">IF(Y2195&gt;Z2195,"Win",IF(Y2195&lt;Z2195,"Loss","Draw"))</f>
        <v>Win</v>
      </c>
      <c r="AB2195" s="5" t="s">
        <v>98</v>
      </c>
      <c r="AC2195" s="5" t="s">
        <v>99</v>
      </c>
      <c r="AD2195" s="5" t="s">
        <v>4821</v>
      </c>
      <c r="AE2195" s="5" t="s">
        <v>377</v>
      </c>
      <c r="AF2195" s="5" t="str">
        <f aca="false">IF(AD2195&lt;AE2195,AD2195,AE2195)</f>
        <v>Balloon, Berserker, Bomb Tower, Executioner, Knight, Miner, Tornado, Zap</v>
      </c>
      <c r="AG2195" s="5" t="str">
        <f aca="false">IF(AD2195&lt;AE2195,AE2195,AD2195)</f>
        <v>Electro Spirit, Goblin Cage, Goblins, Hunter, Lightning, Ronin, Royal Giant, The Log</v>
      </c>
      <c r="AH2195" s="5" t="str">
        <f aca="false">IF(AD2195=AF2195,AA2195,IF(AA2195="Win","Loss",IF(AA2195="Loss","Win","Draw")))</f>
        <v>Loss</v>
      </c>
      <c r="AI2195" s="5" t="s">
        <v>123</v>
      </c>
    </row>
    <row r="2196" customFormat="false" ht="15" hidden="false" customHeight="true" outlineLevel="0" collapsed="false">
      <c r="A2196" s="5" t="s">
        <v>4923</v>
      </c>
      <c r="B2196" s="5" t="n">
        <v>1</v>
      </c>
      <c r="C2196" s="5" t="s">
        <v>1193</v>
      </c>
      <c r="D2196" s="5" t="s">
        <v>1194</v>
      </c>
      <c r="E2196" s="5" t="s">
        <v>723</v>
      </c>
      <c r="F2196" s="5" t="s">
        <v>724</v>
      </c>
      <c r="G2196" s="5" t="s">
        <v>3805</v>
      </c>
      <c r="H2196" s="5" t="s">
        <v>81</v>
      </c>
      <c r="I2196" s="5" t="s">
        <v>293</v>
      </c>
      <c r="J2196" s="5" t="s">
        <v>175</v>
      </c>
      <c r="K2196" s="5" t="s">
        <v>144</v>
      </c>
      <c r="L2196" s="5" t="s">
        <v>154</v>
      </c>
      <c r="M2196" s="5" t="s">
        <v>182</v>
      </c>
      <c r="N2196" s="5" t="s">
        <v>93</v>
      </c>
      <c r="O2196" s="5" t="s">
        <v>167</v>
      </c>
      <c r="P2196" s="5" t="s">
        <v>97</v>
      </c>
      <c r="Q2196" s="5" t="s">
        <v>116</v>
      </c>
      <c r="R2196" s="5" t="s">
        <v>213</v>
      </c>
      <c r="S2196" s="5" t="s">
        <v>114</v>
      </c>
      <c r="T2196" s="5" t="s">
        <v>118</v>
      </c>
      <c r="U2196" s="5" t="s">
        <v>91</v>
      </c>
      <c r="V2196" s="5" t="s">
        <v>117</v>
      </c>
      <c r="W2196" s="5" t="s">
        <v>176</v>
      </c>
      <c r="X2196" s="5" t="s">
        <v>88</v>
      </c>
      <c r="Y2196" s="5" t="n">
        <v>1</v>
      </c>
      <c r="Z2196" s="5" t="n">
        <v>0</v>
      </c>
      <c r="AA2196" s="5" t="str">
        <f aca="false">IF(Y2196&gt;Z2196,"Win",IF(Y2196&lt;Z2196,"Loss","Draw"))</f>
        <v>Win</v>
      </c>
      <c r="AB2196" s="5" t="s">
        <v>98</v>
      </c>
      <c r="AC2196" s="5" t="s">
        <v>99</v>
      </c>
      <c r="AD2196" s="5" t="s">
        <v>759</v>
      </c>
      <c r="AE2196" s="5" t="s">
        <v>3806</v>
      </c>
      <c r="AF2196" s="5" t="str">
        <f aca="false">IF(AD2196&lt;AE2196,AD2196,AE2196)</f>
        <v>Barbarian Barrel, Bowler, Dart Goblin, Minions, Mortar, Poison, Rascals, Skeleton Barrel</v>
      </c>
      <c r="AG2196" s="5" t="str">
        <f aca="false">IF(AD2196&lt;AE2196,AE2196,AD2196)</f>
        <v>Boss Bandit, Electro Spirit, Furnace, Hog Rider, Lightning, Skeletons, Tesla, The Log</v>
      </c>
      <c r="AH2196" s="5" t="str">
        <f aca="false">IF(AD2196=AF2196,AA2196,IF(AA2196="Win","Loss",IF(AA2196="Loss","Win","Draw")))</f>
        <v>Loss</v>
      </c>
      <c r="AI2196" s="5" t="s">
        <v>102</v>
      </c>
    </row>
    <row r="2197" customFormat="false" ht="15" hidden="false" customHeight="true" outlineLevel="0" collapsed="false">
      <c r="A2197" s="5" t="s">
        <v>4923</v>
      </c>
      <c r="B2197" s="5" t="n">
        <v>2</v>
      </c>
      <c r="C2197" s="5" t="s">
        <v>1193</v>
      </c>
      <c r="D2197" s="5" t="s">
        <v>1194</v>
      </c>
      <c r="E2197" s="5" t="s">
        <v>723</v>
      </c>
      <c r="F2197" s="5" t="s">
        <v>724</v>
      </c>
      <c r="G2197" s="5" t="s">
        <v>3807</v>
      </c>
      <c r="H2197" s="5" t="s">
        <v>81</v>
      </c>
      <c r="I2197" s="5" t="s">
        <v>84</v>
      </c>
      <c r="J2197" s="5" t="s">
        <v>141</v>
      </c>
      <c r="K2197" s="5" t="s">
        <v>107</v>
      </c>
      <c r="L2197" s="5" t="s">
        <v>88</v>
      </c>
      <c r="M2197" s="5" t="s">
        <v>87</v>
      </c>
      <c r="N2197" s="5" t="s">
        <v>170</v>
      </c>
      <c r="O2197" s="5" t="s">
        <v>111</v>
      </c>
      <c r="P2197" s="5" t="s">
        <v>120</v>
      </c>
      <c r="Q2197" s="5" t="s">
        <v>90</v>
      </c>
      <c r="R2197" s="5" t="s">
        <v>318</v>
      </c>
      <c r="S2197" s="5" t="s">
        <v>271</v>
      </c>
      <c r="T2197" s="5" t="s">
        <v>112</v>
      </c>
      <c r="U2197" s="5" t="s">
        <v>155</v>
      </c>
      <c r="V2197" s="5" t="s">
        <v>227</v>
      </c>
      <c r="W2197" s="5" t="s">
        <v>95</v>
      </c>
      <c r="X2197" s="5" t="s">
        <v>110</v>
      </c>
      <c r="Y2197" s="5" t="n">
        <v>1</v>
      </c>
      <c r="Z2197" s="5" t="n">
        <v>0</v>
      </c>
      <c r="AA2197" s="5" t="str">
        <f aca="false">IF(Y2197&gt;Z2197,"Win",IF(Y2197&lt;Z2197,"Loss","Draw"))</f>
        <v>Win</v>
      </c>
      <c r="AB2197" s="5" t="s">
        <v>98</v>
      </c>
      <c r="AC2197" s="5" t="s">
        <v>99</v>
      </c>
      <c r="AD2197" s="5" t="s">
        <v>3809</v>
      </c>
      <c r="AE2197" s="5" t="s">
        <v>3808</v>
      </c>
      <c r="AF2197" s="5" t="str">
        <f aca="false">IF(AD2197&lt;AE2197,AD2197,AE2197)</f>
        <v>Arrows, Firecracker, Fisherman, Guards, Mother Witch, Rage, Royal Giant, Skeleton King</v>
      </c>
      <c r="AG2197" s="5" t="str">
        <f aca="false">IF(AD2197&lt;AE2197,AE2197,AD2197)</f>
        <v>Berserker, Cannon, Fire Spirit, Giant Snowball, Goblin Drill, Magic Archer, Poison, Royal Delivery</v>
      </c>
      <c r="AH2197" s="5" t="str">
        <f aca="false">IF(AD2197=AF2197,AA2197,IF(AA2197="Win","Loss",IF(AA2197="Loss","Win","Draw")))</f>
        <v>Loss</v>
      </c>
      <c r="AI2197" s="5" t="s">
        <v>102</v>
      </c>
    </row>
    <row r="2198" customFormat="false" ht="15" hidden="false" customHeight="true" outlineLevel="0" collapsed="false">
      <c r="A2198" s="7" t="s">
        <v>4924</v>
      </c>
      <c r="B2198" s="7" t="n">
        <v>1</v>
      </c>
      <c r="C2198" s="7" t="s">
        <v>1193</v>
      </c>
      <c r="D2198" s="7" t="s">
        <v>1194</v>
      </c>
      <c r="E2198" s="7" t="s">
        <v>723</v>
      </c>
      <c r="F2198" s="7" t="s">
        <v>724</v>
      </c>
      <c r="G2198" s="7" t="s">
        <v>3811</v>
      </c>
      <c r="H2198" s="7" t="s">
        <v>81</v>
      </c>
      <c r="I2198" s="7" t="s">
        <v>287</v>
      </c>
      <c r="J2198" s="7" t="s">
        <v>149</v>
      </c>
      <c r="K2198" s="7" t="s">
        <v>135</v>
      </c>
      <c r="L2198" s="7" t="s">
        <v>146</v>
      </c>
      <c r="M2198" s="7" t="s">
        <v>87</v>
      </c>
      <c r="N2198" s="7" t="s">
        <v>94</v>
      </c>
      <c r="O2198" s="7" t="s">
        <v>148</v>
      </c>
      <c r="P2198" s="7" t="s">
        <v>147</v>
      </c>
      <c r="Q2198" s="7" t="s">
        <v>271</v>
      </c>
      <c r="R2198" s="7" t="s">
        <v>232</v>
      </c>
      <c r="S2198" s="7" t="s">
        <v>170</v>
      </c>
      <c r="T2198" s="7" t="s">
        <v>182</v>
      </c>
      <c r="U2198" s="7" t="s">
        <v>183</v>
      </c>
      <c r="V2198" s="7" t="s">
        <v>97</v>
      </c>
      <c r="W2198" s="7" t="s">
        <v>93</v>
      </c>
      <c r="X2198" s="7" t="s">
        <v>91</v>
      </c>
      <c r="Y2198" s="7" t="n">
        <v>1</v>
      </c>
      <c r="Z2198" s="7" t="n">
        <v>0</v>
      </c>
      <c r="AA2198" s="7" t="str">
        <f aca="false">IF(Y2198&gt;Z2198,"Win",IF(Y2198&lt;Z2198,"Loss","Draw"))</f>
        <v>Win</v>
      </c>
      <c r="AB2198" s="7" t="s">
        <v>99</v>
      </c>
      <c r="AC2198" s="7" t="s">
        <v>99</v>
      </c>
      <c r="AD2198" s="7" t="s">
        <v>726</v>
      </c>
      <c r="AE2198" s="7" t="s">
        <v>1457</v>
      </c>
      <c r="AF2198" s="7" t="str">
        <f aca="false">IF(AD2198&lt;AE2198,AD2198,AE2198)</f>
        <v>Barbarian Barrel, Cannon, Earthquake, Electro Spirit, Firecracker, Hog Rider, Mighty Miner, Skeletons</v>
      </c>
      <c r="AG2198" s="7" t="str">
        <f aca="false">IF(AD2198&lt;AE2198,AE2198,AD2198)</f>
        <v>Berserker, Fireball, Lava Hound, Skeleton Dragons, Spirit Empress, Tombstone, Valkyrie, Zap</v>
      </c>
      <c r="AH2198" s="7" t="str">
        <f aca="false">IF(AD2198=AF2198,AA2198,IF(AA2198="Win","Loss",IF(AA2198="Loss","Win","Draw")))</f>
        <v>Loss</v>
      </c>
      <c r="AI2198" s="7" t="s">
        <v>102</v>
      </c>
    </row>
    <row r="2199" customFormat="false" ht="15" hidden="false" customHeight="true" outlineLevel="0" collapsed="false">
      <c r="A2199" s="7" t="s">
        <v>4924</v>
      </c>
      <c r="B2199" s="7" t="n">
        <v>2</v>
      </c>
      <c r="C2199" s="7" t="s">
        <v>1193</v>
      </c>
      <c r="D2199" s="7" t="s">
        <v>1194</v>
      </c>
      <c r="E2199" s="7" t="s">
        <v>723</v>
      </c>
      <c r="F2199" s="7" t="s">
        <v>724</v>
      </c>
      <c r="G2199" s="7" t="s">
        <v>3812</v>
      </c>
      <c r="H2199" s="7" t="s">
        <v>81</v>
      </c>
      <c r="I2199" s="7" t="s">
        <v>140</v>
      </c>
      <c r="J2199" s="7" t="s">
        <v>83</v>
      </c>
      <c r="K2199" s="7" t="s">
        <v>142</v>
      </c>
      <c r="L2199" s="7" t="s">
        <v>176</v>
      </c>
      <c r="M2199" s="7" t="s">
        <v>113</v>
      </c>
      <c r="N2199" s="7" t="s">
        <v>120</v>
      </c>
      <c r="O2199" s="7" t="s">
        <v>111</v>
      </c>
      <c r="P2199" s="7" t="s">
        <v>97</v>
      </c>
      <c r="Q2199" s="7" t="s">
        <v>225</v>
      </c>
      <c r="R2199" s="7" t="s">
        <v>141</v>
      </c>
      <c r="S2199" s="7" t="s">
        <v>140</v>
      </c>
      <c r="T2199" s="7" t="s">
        <v>226</v>
      </c>
      <c r="U2199" s="7" t="s">
        <v>167</v>
      </c>
      <c r="V2199" s="7" t="s">
        <v>111</v>
      </c>
      <c r="W2199" s="7" t="s">
        <v>87</v>
      </c>
      <c r="X2199" s="7" t="s">
        <v>113</v>
      </c>
      <c r="Y2199" s="7" t="n">
        <v>0</v>
      </c>
      <c r="Z2199" s="7" t="n">
        <v>1</v>
      </c>
      <c r="AA2199" s="7" t="str">
        <f aca="false">IF(Y2199&gt;Z2199,"Win",IF(Y2199&lt;Z2199,"Loss","Draw"))</f>
        <v>Loss</v>
      </c>
      <c r="AB2199" s="7" t="s">
        <v>99</v>
      </c>
      <c r="AC2199" s="7" t="s">
        <v>99</v>
      </c>
      <c r="AD2199" s="7" t="s">
        <v>1155</v>
      </c>
      <c r="AE2199" s="7" t="s">
        <v>1916</v>
      </c>
      <c r="AF2199" s="7" t="str">
        <f aca="false">IF(AD2199&lt;AE2199,AD2199,AE2199)</f>
        <v>Bats, Berserker, Bomb Tower, Fire Spirit, Magic Archer, Miner, The Log, Wall Breakers</v>
      </c>
      <c r="AG2199" s="7" t="str">
        <f aca="false">IF(AD2199&lt;AE2199,AE2199,AD2199)</f>
        <v>Bomb Tower, Dark Prince, Dart Goblin, Fire Spirit, Goblin Barrel, Royal Delivery, Skeletons, Wall Breakers</v>
      </c>
      <c r="AH2199" s="7" t="str">
        <f aca="false">IF(AD2199=AF2199,AA2199,IF(AA2199="Win","Loss",IF(AA2199="Loss","Win","Draw")))</f>
        <v>Win</v>
      </c>
      <c r="AI2199" s="7" t="s">
        <v>102</v>
      </c>
    </row>
    <row r="2200" customFormat="false" ht="15" hidden="false" customHeight="true" outlineLevel="0" collapsed="false">
      <c r="A2200" s="7" t="s">
        <v>4924</v>
      </c>
      <c r="B2200" s="7" t="n">
        <v>3</v>
      </c>
      <c r="C2200" s="7" t="s">
        <v>1193</v>
      </c>
      <c r="D2200" s="7" t="s">
        <v>1194</v>
      </c>
      <c r="E2200" s="7" t="s">
        <v>723</v>
      </c>
      <c r="F2200" s="7" t="s">
        <v>724</v>
      </c>
      <c r="G2200" s="7" t="s">
        <v>3813</v>
      </c>
      <c r="H2200" s="7" t="s">
        <v>81</v>
      </c>
      <c r="I2200" s="7" t="s">
        <v>169</v>
      </c>
      <c r="J2200" s="7" t="s">
        <v>232</v>
      </c>
      <c r="K2200" s="7" t="s">
        <v>168</v>
      </c>
      <c r="L2200" s="7" t="s">
        <v>89</v>
      </c>
      <c r="M2200" s="7" t="s">
        <v>154</v>
      </c>
      <c r="N2200" s="7" t="s">
        <v>91</v>
      </c>
      <c r="O2200" s="7" t="s">
        <v>93</v>
      </c>
      <c r="P2200" s="7" t="s">
        <v>115</v>
      </c>
      <c r="Q2200" s="7" t="s">
        <v>169</v>
      </c>
      <c r="R2200" s="7" t="s">
        <v>199</v>
      </c>
      <c r="S2200" s="7" t="s">
        <v>200</v>
      </c>
      <c r="T2200" s="7" t="s">
        <v>146</v>
      </c>
      <c r="U2200" s="7" t="s">
        <v>130</v>
      </c>
      <c r="V2200" s="7" t="s">
        <v>136</v>
      </c>
      <c r="W2200" s="7" t="s">
        <v>154</v>
      </c>
      <c r="X2200" s="7" t="s">
        <v>336</v>
      </c>
      <c r="Y2200" s="7" t="n">
        <v>1</v>
      </c>
      <c r="Z2200" s="7" t="n">
        <v>0</v>
      </c>
      <c r="AA2200" s="7" t="str">
        <f aca="false">IF(Y2200&gt;Z2200,"Win",IF(Y2200&lt;Z2200,"Loss","Draw"))</f>
        <v>Win</v>
      </c>
      <c r="AB2200" s="7" t="s">
        <v>99</v>
      </c>
      <c r="AC2200" s="7" t="s">
        <v>99</v>
      </c>
      <c r="AD2200" s="7" t="s">
        <v>3815</v>
      </c>
      <c r="AE2200" s="7" t="s">
        <v>3814</v>
      </c>
      <c r="AF2200" s="7" t="str">
        <f aca="false">IF(AD2200&lt;AE2200,AD2200,AE2200)</f>
        <v>Baby Dragon, Barbarian Barrel, Electro Spirit, Goblin Hut, Goblins, Lightning, Mighty Miner, Royal Hogs</v>
      </c>
      <c r="AG2200" s="7" t="str">
        <f aca="false">IF(AD2200&lt;AE2200,AE2200,AD2200)</f>
        <v>Baby Dragon, Bomber, Goblin Cage, Golden Knight, Golem, Lightning, Skeleton Dragons, Tornado</v>
      </c>
      <c r="AH2200" s="7" t="str">
        <f aca="false">IF(AD2200=AF2200,AA2200,IF(AA2200="Win","Loss",IF(AA2200="Loss","Win","Draw")))</f>
        <v>Win</v>
      </c>
      <c r="AI2200" s="7" t="s">
        <v>102</v>
      </c>
    </row>
    <row r="2201" customFormat="false" ht="15" hidden="false" customHeight="true" outlineLevel="0" collapsed="false">
      <c r="A2201" s="5" t="s">
        <v>4925</v>
      </c>
      <c r="B2201" s="5" t="n">
        <v>1</v>
      </c>
      <c r="C2201" s="5" t="s">
        <v>1193</v>
      </c>
      <c r="D2201" s="5" t="s">
        <v>1194</v>
      </c>
      <c r="E2201" s="5" t="s">
        <v>1324</v>
      </c>
      <c r="F2201" s="5" t="s">
        <v>1325</v>
      </c>
      <c r="G2201" s="5" t="s">
        <v>1326</v>
      </c>
      <c r="H2201" s="5" t="s">
        <v>81</v>
      </c>
      <c r="I2201" s="5" t="s">
        <v>168</v>
      </c>
      <c r="J2201" s="5" t="s">
        <v>232</v>
      </c>
      <c r="K2201" s="5" t="s">
        <v>169</v>
      </c>
      <c r="L2201" s="5" t="s">
        <v>154</v>
      </c>
      <c r="M2201" s="5" t="s">
        <v>97</v>
      </c>
      <c r="N2201" s="5" t="s">
        <v>93</v>
      </c>
      <c r="O2201" s="5" t="s">
        <v>167</v>
      </c>
      <c r="P2201" s="5" t="s">
        <v>170</v>
      </c>
      <c r="Q2201" s="5" t="s">
        <v>114</v>
      </c>
      <c r="R2201" s="5" t="s">
        <v>213</v>
      </c>
      <c r="S2201" s="5" t="s">
        <v>116</v>
      </c>
      <c r="T2201" s="5" t="s">
        <v>94</v>
      </c>
      <c r="U2201" s="5" t="s">
        <v>176</v>
      </c>
      <c r="V2201" s="5" t="s">
        <v>117</v>
      </c>
      <c r="W2201" s="5" t="s">
        <v>118</v>
      </c>
      <c r="X2201" s="5" t="s">
        <v>93</v>
      </c>
      <c r="Y2201" s="5" t="n">
        <v>1</v>
      </c>
      <c r="Z2201" s="5" t="n">
        <v>0</v>
      </c>
      <c r="AA2201" s="5" t="str">
        <f aca="false">IF(Y2201&gt;Z2201,"Win",IF(Y2201&lt;Z2201,"Loss","Draw"))</f>
        <v>Win</v>
      </c>
      <c r="AB2201" s="5" t="s">
        <v>98</v>
      </c>
      <c r="AC2201" s="5" t="s">
        <v>99</v>
      </c>
      <c r="AD2201" s="5" t="s">
        <v>418</v>
      </c>
      <c r="AE2201" s="5" t="s">
        <v>608</v>
      </c>
      <c r="AF2201" s="5" t="str">
        <f aca="false">IF(AD2201&lt;AE2201,AD2201,AE2201)</f>
        <v>Baby Dragon, Cannon, Electro Spirit, Lightning, Mighty Miner, Royal Hogs, Skeletons, The Log</v>
      </c>
      <c r="AG2201" s="5" t="str">
        <f aca="false">IF(AD2201&lt;AE2201,AE2201,AD2201)</f>
        <v>Bowler, Dart Goblin, Electro Spirit, Fireball, Minions, Mortar, Rascals, Skeleton Barrel</v>
      </c>
      <c r="AH2201" s="5" t="str">
        <f aca="false">IF(AD2201=AF2201,AA2201,IF(AA2201="Win","Loss",IF(AA2201="Loss","Win","Draw")))</f>
        <v>Win</v>
      </c>
      <c r="AI2201" s="5" t="s">
        <v>102</v>
      </c>
    </row>
    <row r="2202" customFormat="false" ht="15" hidden="false" customHeight="true" outlineLevel="0" collapsed="false">
      <c r="A2202" s="5" t="s">
        <v>4925</v>
      </c>
      <c r="B2202" s="5" t="n">
        <v>2</v>
      </c>
      <c r="C2202" s="5" t="s">
        <v>1193</v>
      </c>
      <c r="D2202" s="5" t="s">
        <v>1194</v>
      </c>
      <c r="E2202" s="5" t="s">
        <v>1324</v>
      </c>
      <c r="F2202" s="5" t="s">
        <v>1325</v>
      </c>
      <c r="G2202" s="5" t="s">
        <v>1327</v>
      </c>
      <c r="H2202" s="5" t="s">
        <v>372</v>
      </c>
      <c r="I2202" s="5" t="s">
        <v>140</v>
      </c>
      <c r="J2202" s="5" t="s">
        <v>141</v>
      </c>
      <c r="K2202" s="5" t="s">
        <v>142</v>
      </c>
      <c r="L2202" s="5" t="s">
        <v>87</v>
      </c>
      <c r="M2202" s="5" t="s">
        <v>111</v>
      </c>
      <c r="N2202" s="5" t="s">
        <v>143</v>
      </c>
      <c r="O2202" s="5" t="s">
        <v>120</v>
      </c>
      <c r="P2202" s="5" t="s">
        <v>144</v>
      </c>
      <c r="Q2202" s="5" t="s">
        <v>168</v>
      </c>
      <c r="R2202" s="5" t="s">
        <v>181</v>
      </c>
      <c r="S2202" s="5" t="s">
        <v>82</v>
      </c>
      <c r="T2202" s="5" t="s">
        <v>87</v>
      </c>
      <c r="U2202" s="5" t="s">
        <v>154</v>
      </c>
      <c r="V2202" s="5" t="s">
        <v>146</v>
      </c>
      <c r="W2202" s="5" t="s">
        <v>89</v>
      </c>
      <c r="X2202" s="5" t="s">
        <v>143</v>
      </c>
      <c r="Y2202" s="5" t="n">
        <v>1</v>
      </c>
      <c r="Z2202" s="5" t="n">
        <v>0</v>
      </c>
      <c r="AA2202" s="5" t="str">
        <f aca="false">IF(Y2202&gt;Z2202,"Win",IF(Y2202&lt;Z2202,"Loss","Draw"))</f>
        <v>Win</v>
      </c>
      <c r="AB2202" s="5" t="s">
        <v>98</v>
      </c>
      <c r="AC2202" s="5" t="s">
        <v>99</v>
      </c>
      <c r="AD2202" s="5" t="s">
        <v>150</v>
      </c>
      <c r="AE2202" s="5" t="s">
        <v>1328</v>
      </c>
      <c r="AF2202" s="5" t="str">
        <f aca="false">IF(AD2202&lt;AE2202,AD2202,AE2202)</f>
        <v>Archers, Berserker, Goblin Hut, Ice Spirit, Lightning, Monk, Royal Hogs, Skeleton Dragons</v>
      </c>
      <c r="AG2202" s="5" t="str">
        <f aca="false">IF(AD2202&lt;AE2202,AE2202,AD2202)</f>
        <v>Berserker, Fire Spirit, Goblin Barrel, Ice Spirit, Magic Archer, Royal Delivery, Tesla, Wall Breakers</v>
      </c>
      <c r="AH2202" s="5" t="str">
        <f aca="false">IF(AD2202=AF2202,AA2202,IF(AA2202="Win","Loss",IF(AA2202="Loss","Win","Draw")))</f>
        <v>Loss</v>
      </c>
      <c r="AI2202" s="5" t="s">
        <v>102</v>
      </c>
    </row>
    <row r="2203" customFormat="false" ht="15" hidden="false" customHeight="true" outlineLevel="0" collapsed="false">
      <c r="A2203" s="5" t="s">
        <v>4925</v>
      </c>
      <c r="B2203" s="5" t="n">
        <v>3</v>
      </c>
      <c r="C2203" s="5" t="s">
        <v>1193</v>
      </c>
      <c r="D2203" s="5" t="s">
        <v>1194</v>
      </c>
      <c r="E2203" s="5" t="s">
        <v>1324</v>
      </c>
      <c r="F2203" s="5" t="s">
        <v>1325</v>
      </c>
      <c r="G2203" s="5" t="s">
        <v>1329</v>
      </c>
      <c r="H2203" s="5" t="s">
        <v>372</v>
      </c>
      <c r="I2203" s="5" t="s">
        <v>114</v>
      </c>
      <c r="J2203" s="5" t="s">
        <v>115</v>
      </c>
      <c r="K2203" s="5" t="s">
        <v>116</v>
      </c>
      <c r="L2203" s="5" t="s">
        <v>176</v>
      </c>
      <c r="M2203" s="5" t="s">
        <v>118</v>
      </c>
      <c r="N2203" s="5" t="s">
        <v>94</v>
      </c>
      <c r="O2203" s="5" t="s">
        <v>91</v>
      </c>
      <c r="P2203" s="5" t="s">
        <v>109</v>
      </c>
      <c r="Q2203" s="5" t="s">
        <v>293</v>
      </c>
      <c r="R2203" s="5" t="s">
        <v>91</v>
      </c>
      <c r="S2203" s="5" t="s">
        <v>128</v>
      </c>
      <c r="T2203" s="5" t="s">
        <v>85</v>
      </c>
      <c r="U2203" s="5" t="s">
        <v>109</v>
      </c>
      <c r="V2203" s="5" t="s">
        <v>88</v>
      </c>
      <c r="W2203" s="5" t="s">
        <v>111</v>
      </c>
      <c r="X2203" s="5" t="s">
        <v>113</v>
      </c>
      <c r="Y2203" s="5" t="n">
        <v>0</v>
      </c>
      <c r="Z2203" s="5" t="n">
        <v>1</v>
      </c>
      <c r="AA2203" s="5" t="str">
        <f aca="false">IF(Y2203&gt;Z2203,"Win",IF(Y2203&lt;Z2203,"Loss","Draw"))</f>
        <v>Loss</v>
      </c>
      <c r="AB2203" s="5" t="s">
        <v>98</v>
      </c>
      <c r="AC2203" s="5" t="s">
        <v>99</v>
      </c>
      <c r="AD2203" s="5" t="s">
        <v>692</v>
      </c>
      <c r="AE2203" s="5" t="s">
        <v>1330</v>
      </c>
      <c r="AF2203" s="5" t="str">
        <f aca="false">IF(AD2203&lt;AE2203,AD2203,AE2203)</f>
        <v>Barbarian Barrel, Bomb Tower, Fire Spirit, Furnace, Graveyard, Knight, Poison, Ronin</v>
      </c>
      <c r="AG2203" s="5" t="str">
        <f aca="false">IF(AD2203&lt;AE2203,AE2203,AD2203)</f>
        <v>Barbarian Barrel, Dart Goblin, Fireball, Goblins, Mortar, Rascals, Ronin, Skeleton Barrel</v>
      </c>
      <c r="AH2203" s="5" t="str">
        <f aca="false">IF(AD2203=AF2203,AA2203,IF(AA2203="Win","Loss",IF(AA2203="Loss","Win","Draw")))</f>
        <v>Win</v>
      </c>
      <c r="AI2203" s="5" t="s">
        <v>102</v>
      </c>
    </row>
    <row r="2204" customFormat="false" ht="15" hidden="false" customHeight="true" outlineLevel="0" collapsed="false">
      <c r="A2204" s="7" t="s">
        <v>4926</v>
      </c>
      <c r="B2204" s="7" t="n">
        <v>1</v>
      </c>
      <c r="C2204" s="7" t="s">
        <v>1193</v>
      </c>
      <c r="D2204" s="7" t="s">
        <v>1194</v>
      </c>
      <c r="E2204" s="7" t="s">
        <v>1324</v>
      </c>
      <c r="F2204" s="7" t="s">
        <v>1325</v>
      </c>
      <c r="G2204" s="7" t="s">
        <v>4927</v>
      </c>
      <c r="H2204" s="7" t="s">
        <v>372</v>
      </c>
      <c r="I2204" s="7" t="s">
        <v>90</v>
      </c>
      <c r="J2204" s="7" t="s">
        <v>91</v>
      </c>
      <c r="K2204" s="7" t="s">
        <v>92</v>
      </c>
      <c r="L2204" s="7" t="s">
        <v>96</v>
      </c>
      <c r="M2204" s="7" t="s">
        <v>95</v>
      </c>
      <c r="N2204" s="7" t="s">
        <v>94</v>
      </c>
      <c r="O2204" s="7" t="s">
        <v>97</v>
      </c>
      <c r="P2204" s="7" t="s">
        <v>93</v>
      </c>
      <c r="Q2204" s="7" t="s">
        <v>140</v>
      </c>
      <c r="R2204" s="7" t="s">
        <v>141</v>
      </c>
      <c r="S2204" s="7" t="s">
        <v>142</v>
      </c>
      <c r="T2204" s="7" t="s">
        <v>109</v>
      </c>
      <c r="U2204" s="7" t="s">
        <v>111</v>
      </c>
      <c r="V2204" s="7" t="s">
        <v>143</v>
      </c>
      <c r="W2204" s="7" t="s">
        <v>120</v>
      </c>
      <c r="X2204" s="7" t="s">
        <v>144</v>
      </c>
      <c r="Y2204" s="7" t="n">
        <v>1</v>
      </c>
      <c r="Z2204" s="7" t="n">
        <v>0</v>
      </c>
      <c r="AA2204" s="7" t="str">
        <f aca="false">IF(Y2204&gt;Z2204,"Win",IF(Y2204&lt;Z2204,"Loss","Draw"))</f>
        <v>Win</v>
      </c>
      <c r="AB2204" s="7" t="s">
        <v>99</v>
      </c>
      <c r="AC2204" s="7" t="s">
        <v>99</v>
      </c>
      <c r="AD2204" s="7" t="s">
        <v>101</v>
      </c>
      <c r="AE2204" s="7" t="s">
        <v>649</v>
      </c>
      <c r="AF2204" s="7" t="str">
        <f aca="false">IF(AD2204&lt;AE2204,AD2204,AE2204)</f>
        <v>Barbarian Barrel, Electro Spirit, Fireball, Fisherman, Hunter, Royal Ghost, Royal Giant, Skeletons</v>
      </c>
      <c r="AG2204" s="7" t="str">
        <f aca="false">IF(AD2204&lt;AE2204,AE2204,AD2204)</f>
        <v>Fire Spirit, Goblin Barrel, Ice Spirit, Magic Archer, Ronin, Royal Delivery, Tesla, Wall Breakers</v>
      </c>
      <c r="AH2204" s="7" t="str">
        <f aca="false">IF(AD2204=AF2204,AA2204,IF(AA2204="Win","Loss",IF(AA2204="Loss","Win","Draw")))</f>
        <v>Win</v>
      </c>
      <c r="AI2204" s="7" t="s">
        <v>102</v>
      </c>
    </row>
    <row r="2205" customFormat="false" ht="15" hidden="false" customHeight="true" outlineLevel="0" collapsed="false">
      <c r="A2205" s="7" t="s">
        <v>4926</v>
      </c>
      <c r="B2205" s="7" t="n">
        <v>2</v>
      </c>
      <c r="C2205" s="7" t="s">
        <v>1193</v>
      </c>
      <c r="D2205" s="7" t="s">
        <v>1194</v>
      </c>
      <c r="E2205" s="7" t="s">
        <v>1324</v>
      </c>
      <c r="F2205" s="7" t="s">
        <v>1325</v>
      </c>
      <c r="G2205" s="7" t="s">
        <v>1333</v>
      </c>
      <c r="H2205" s="7" t="s">
        <v>372</v>
      </c>
      <c r="I2205" s="7" t="s">
        <v>128</v>
      </c>
      <c r="J2205" s="7" t="s">
        <v>145</v>
      </c>
      <c r="K2205" s="7" t="s">
        <v>375</v>
      </c>
      <c r="L2205" s="7" t="s">
        <v>87</v>
      </c>
      <c r="M2205" s="7" t="s">
        <v>135</v>
      </c>
      <c r="N2205" s="7" t="s">
        <v>336</v>
      </c>
      <c r="O2205" s="7" t="s">
        <v>113</v>
      </c>
      <c r="P2205" s="7" t="s">
        <v>226</v>
      </c>
      <c r="Q2205" s="7" t="s">
        <v>375</v>
      </c>
      <c r="R2205" s="7" t="s">
        <v>145</v>
      </c>
      <c r="S2205" s="7" t="s">
        <v>128</v>
      </c>
      <c r="T2205" s="7" t="s">
        <v>226</v>
      </c>
      <c r="U2205" s="7" t="s">
        <v>202</v>
      </c>
      <c r="V2205" s="7" t="s">
        <v>336</v>
      </c>
      <c r="W2205" s="7" t="s">
        <v>84</v>
      </c>
      <c r="X2205" s="7" t="s">
        <v>113</v>
      </c>
      <c r="Y2205" s="7" t="n">
        <v>0</v>
      </c>
      <c r="Z2205" s="7" t="n">
        <v>1</v>
      </c>
      <c r="AA2205" s="7" t="str">
        <f aca="false">IF(Y2205&gt;Z2205,"Win",IF(Y2205&lt;Z2205,"Loss","Draw"))</f>
        <v>Loss</v>
      </c>
      <c r="AB2205" s="7" t="s">
        <v>99</v>
      </c>
      <c r="AC2205" s="7" t="s">
        <v>99</v>
      </c>
      <c r="AD2205" s="7" t="s">
        <v>377</v>
      </c>
      <c r="AE2205" s="7" t="s">
        <v>1334</v>
      </c>
      <c r="AF2205" s="7" t="str">
        <f aca="false">IF(AD2205&lt;AE2205,AD2205,AE2205)</f>
        <v>Balloon, Berserker, Bomb Tower, Executioner, Knight, Miner, Tornado, Zap</v>
      </c>
      <c r="AG2205" s="7" t="str">
        <f aca="false">IF(AD2205&lt;AE2205,AE2205,AD2205)</f>
        <v>Balloon, Bomb Tower, Executioner, Giant Snowball, Knight, Miner, Tornado, Zappies</v>
      </c>
      <c r="AH2205" s="7" t="str">
        <f aca="false">IF(AD2205=AF2205,AA2205,IF(AA2205="Win","Loss",IF(AA2205="Loss","Win","Draw")))</f>
        <v>Loss</v>
      </c>
      <c r="AI2205" s="7" t="s">
        <v>102</v>
      </c>
    </row>
    <row r="2206" customFormat="false" ht="15" hidden="false" customHeight="true" outlineLevel="0" collapsed="false">
      <c r="A2206" s="7" t="s">
        <v>4926</v>
      </c>
      <c r="B2206" s="7" t="n">
        <v>3</v>
      </c>
      <c r="C2206" s="7" t="s">
        <v>1193</v>
      </c>
      <c r="D2206" s="7" t="s">
        <v>1194</v>
      </c>
      <c r="E2206" s="7" t="s">
        <v>1324</v>
      </c>
      <c r="F2206" s="7" t="s">
        <v>1325</v>
      </c>
      <c r="G2206" s="7" t="s">
        <v>1335</v>
      </c>
      <c r="H2206" s="7" t="s">
        <v>372</v>
      </c>
      <c r="I2206" s="7" t="s">
        <v>293</v>
      </c>
      <c r="J2206" s="7" t="s">
        <v>175</v>
      </c>
      <c r="K2206" s="7" t="s">
        <v>170</v>
      </c>
      <c r="L2206" s="7" t="s">
        <v>111</v>
      </c>
      <c r="M2206" s="7" t="s">
        <v>167</v>
      </c>
      <c r="N2206" s="7" t="s">
        <v>154</v>
      </c>
      <c r="O2206" s="7" t="s">
        <v>115</v>
      </c>
      <c r="P2206" s="7" t="s">
        <v>182</v>
      </c>
      <c r="Q2206" s="7" t="s">
        <v>90</v>
      </c>
      <c r="R2206" s="7" t="s">
        <v>181</v>
      </c>
      <c r="S2206" s="7" t="s">
        <v>96</v>
      </c>
      <c r="T2206" s="7" t="s">
        <v>95</v>
      </c>
      <c r="U2206" s="7" t="s">
        <v>94</v>
      </c>
      <c r="V2206" s="7" t="s">
        <v>97</v>
      </c>
      <c r="W2206" s="7" t="s">
        <v>93</v>
      </c>
      <c r="X2206" s="7" t="s">
        <v>91</v>
      </c>
      <c r="Y2206" s="7" t="n">
        <v>2</v>
      </c>
      <c r="Z2206" s="7" t="n">
        <v>1</v>
      </c>
      <c r="AA2206" s="7" t="str">
        <f aca="false">IF(Y2206&gt;Z2206,"Win",IF(Y2206&lt;Z2206,"Loss","Draw"))</f>
        <v>Win</v>
      </c>
      <c r="AB2206" s="7" t="s">
        <v>99</v>
      </c>
      <c r="AC2206" s="7" t="s">
        <v>99</v>
      </c>
      <c r="AD2206" s="7" t="s">
        <v>1336</v>
      </c>
      <c r="AE2206" s="7" t="s">
        <v>765</v>
      </c>
      <c r="AF2206" s="7" t="str">
        <f aca="false">IF(AD2206&lt;AE2206,AD2206,AE2206)</f>
        <v>Barbarian Barrel, Electro Spirit, Fireball, Fisherman, Hunter, Monk, Royal Giant, Skeletons</v>
      </c>
      <c r="AG2206" s="7" t="str">
        <f aca="false">IF(AD2206&lt;AE2206,AE2206,AD2206)</f>
        <v>Boss Bandit, Cannon, Fire Spirit, Furnace, Goblins, Hog Rider, Lightning, The Log</v>
      </c>
      <c r="AH2206" s="7" t="str">
        <f aca="false">IF(AD2206=AF2206,AA2206,IF(AA2206="Win","Loss",IF(AA2206="Loss","Win","Draw")))</f>
        <v>Loss</v>
      </c>
      <c r="AI2206" s="7" t="s">
        <v>102</v>
      </c>
    </row>
    <row r="2207" customFormat="false" ht="15" hidden="false" customHeight="true" outlineLevel="0" collapsed="false">
      <c r="A2207" s="7" t="s">
        <v>4928</v>
      </c>
      <c r="B2207" s="7" t="n">
        <v>1</v>
      </c>
      <c r="C2207" s="7" t="s">
        <v>1193</v>
      </c>
      <c r="D2207" s="7" t="s">
        <v>1194</v>
      </c>
      <c r="E2207" s="7" t="s">
        <v>1324</v>
      </c>
      <c r="F2207" s="7" t="s">
        <v>1325</v>
      </c>
      <c r="G2207" s="7" t="s">
        <v>1338</v>
      </c>
      <c r="H2207" s="7" t="s">
        <v>372</v>
      </c>
      <c r="I2207" s="7" t="s">
        <v>287</v>
      </c>
      <c r="J2207" s="7" t="s">
        <v>149</v>
      </c>
      <c r="K2207" s="7" t="s">
        <v>135</v>
      </c>
      <c r="L2207" s="7" t="s">
        <v>148</v>
      </c>
      <c r="M2207" s="7" t="s">
        <v>147</v>
      </c>
      <c r="N2207" s="7" t="s">
        <v>87</v>
      </c>
      <c r="O2207" s="7" t="s">
        <v>94</v>
      </c>
      <c r="P2207" s="7" t="s">
        <v>146</v>
      </c>
      <c r="Q2207" s="7" t="s">
        <v>239</v>
      </c>
      <c r="R2207" s="7" t="s">
        <v>199</v>
      </c>
      <c r="S2207" s="7" t="s">
        <v>210</v>
      </c>
      <c r="T2207" s="7" t="s">
        <v>227</v>
      </c>
      <c r="U2207" s="7" t="s">
        <v>146</v>
      </c>
      <c r="V2207" s="7" t="s">
        <v>240</v>
      </c>
      <c r="W2207" s="7" t="s">
        <v>202</v>
      </c>
      <c r="X2207" s="7" t="s">
        <v>112</v>
      </c>
      <c r="Y2207" s="7" t="n">
        <v>1</v>
      </c>
      <c r="Z2207" s="7" t="n">
        <v>0</v>
      </c>
      <c r="AA2207" s="7" t="str">
        <f aca="false">IF(Y2207&gt;Z2207,"Win",IF(Y2207&lt;Z2207,"Loss","Draw"))</f>
        <v>Win</v>
      </c>
      <c r="AB2207" s="7" t="s">
        <v>99</v>
      </c>
      <c r="AC2207" s="7" t="s">
        <v>99</v>
      </c>
      <c r="AD2207" s="7" t="s">
        <v>726</v>
      </c>
      <c r="AE2207" s="7" t="s">
        <v>431</v>
      </c>
      <c r="AF2207" s="7" t="str">
        <f aca="false">IF(AD2207&lt;AE2207,AD2207,AE2207)</f>
        <v>Arrows, Bandit, Battle Ram, Golden Knight, Mega Knight, Mother Witch, Skeleton Dragons, Zappies</v>
      </c>
      <c r="AG2207" s="7" t="str">
        <f aca="false">IF(AD2207&lt;AE2207,AE2207,AD2207)</f>
        <v>Berserker, Fireball, Lava Hound, Skeleton Dragons, Spirit Empress, Tombstone, Valkyrie, Zap</v>
      </c>
      <c r="AH2207" s="7" t="str">
        <f aca="false">IF(AD2207=AF2207,AA2207,IF(AA2207="Win","Loss",IF(AA2207="Loss","Win","Draw")))</f>
        <v>Loss</v>
      </c>
      <c r="AI2207" s="7" t="s">
        <v>102</v>
      </c>
    </row>
    <row r="2208" customFormat="false" ht="15" hidden="false" customHeight="true" outlineLevel="0" collapsed="false">
      <c r="A2208" s="7" t="s">
        <v>4928</v>
      </c>
      <c r="B2208" s="7" t="n">
        <v>2</v>
      </c>
      <c r="C2208" s="7" t="s">
        <v>1193</v>
      </c>
      <c r="D2208" s="7" t="s">
        <v>1194</v>
      </c>
      <c r="E2208" s="7" t="s">
        <v>1324</v>
      </c>
      <c r="F2208" s="7" t="s">
        <v>1325</v>
      </c>
      <c r="G2208" s="7" t="s">
        <v>1339</v>
      </c>
      <c r="H2208" s="7" t="s">
        <v>372</v>
      </c>
      <c r="I2208" s="7" t="s">
        <v>82</v>
      </c>
      <c r="J2208" s="7" t="s">
        <v>213</v>
      </c>
      <c r="K2208" s="7" t="s">
        <v>84</v>
      </c>
      <c r="L2208" s="7" t="s">
        <v>156</v>
      </c>
      <c r="M2208" s="7" t="s">
        <v>109</v>
      </c>
      <c r="N2208" s="7" t="s">
        <v>112</v>
      </c>
      <c r="O2208" s="7" t="s">
        <v>117</v>
      </c>
      <c r="P2208" s="7" t="s">
        <v>85</v>
      </c>
      <c r="Q2208" s="7" t="s">
        <v>209</v>
      </c>
      <c r="R2208" s="7" t="s">
        <v>149</v>
      </c>
      <c r="S2208" s="7" t="s">
        <v>83</v>
      </c>
      <c r="T2208" s="7" t="s">
        <v>231</v>
      </c>
      <c r="U2208" s="7" t="s">
        <v>147</v>
      </c>
      <c r="V2208" s="7" t="s">
        <v>109</v>
      </c>
      <c r="W2208" s="7" t="s">
        <v>257</v>
      </c>
      <c r="X2208" s="7" t="s">
        <v>174</v>
      </c>
      <c r="Y2208" s="7" t="n">
        <v>2</v>
      </c>
      <c r="Z2208" s="7" t="n">
        <v>0</v>
      </c>
      <c r="AA2208" s="7" t="str">
        <f aca="false">IF(Y2208&gt;Z2208,"Win",IF(Y2208&lt;Z2208,"Loss","Draw"))</f>
        <v>Win</v>
      </c>
      <c r="AB2208" s="7" t="s">
        <v>99</v>
      </c>
      <c r="AC2208" s="7" t="s">
        <v>99</v>
      </c>
      <c r="AD2208" s="7" t="s">
        <v>663</v>
      </c>
      <c r="AE2208" s="7" t="s">
        <v>1340</v>
      </c>
      <c r="AF2208" s="7" t="str">
        <f aca="false">IF(AD2208&lt;AE2208,AD2208,AE2208)</f>
        <v>Archers, Arrows, Bowler, Giant, Giant Snowball, Graveyard, Minions, Ronin</v>
      </c>
      <c r="AG2208" s="7" t="str">
        <f aca="false">IF(AD2208&lt;AE2208,AE2208,AD2208)</f>
        <v>Dark Prince, Heal Spirit, Musketeer, Ram Rider, Ronin, Spirit Empress, Tombstone, Vines</v>
      </c>
      <c r="AH2208" s="7" t="str">
        <f aca="false">IF(AD2208=AF2208,AA2208,IF(AA2208="Win","Loss",IF(AA2208="Loss","Win","Draw")))</f>
        <v>Win</v>
      </c>
      <c r="AI2208" s="7" t="s">
        <v>102</v>
      </c>
    </row>
    <row r="2209" customFormat="false" ht="15" hidden="false" customHeight="true" outlineLevel="0" collapsed="false">
      <c r="A2209" s="7" t="s">
        <v>4928</v>
      </c>
      <c r="B2209" s="7" t="n">
        <v>3</v>
      </c>
      <c r="C2209" s="7" t="s">
        <v>1193</v>
      </c>
      <c r="D2209" s="7" t="s">
        <v>1194</v>
      </c>
      <c r="E2209" s="7" t="s">
        <v>1324</v>
      </c>
      <c r="F2209" s="7" t="s">
        <v>1325</v>
      </c>
      <c r="G2209" s="7" t="s">
        <v>1341</v>
      </c>
      <c r="H2209" s="7" t="s">
        <v>372</v>
      </c>
      <c r="I2209" s="7" t="s">
        <v>225</v>
      </c>
      <c r="J2209" s="7" t="s">
        <v>141</v>
      </c>
      <c r="K2209" s="7" t="s">
        <v>140</v>
      </c>
      <c r="L2209" s="7" t="s">
        <v>111</v>
      </c>
      <c r="M2209" s="7" t="s">
        <v>97</v>
      </c>
      <c r="N2209" s="7" t="s">
        <v>120</v>
      </c>
      <c r="O2209" s="7" t="s">
        <v>113</v>
      </c>
      <c r="P2209" s="7" t="s">
        <v>226</v>
      </c>
      <c r="Q2209" s="7" t="s">
        <v>168</v>
      </c>
      <c r="R2209" s="7" t="s">
        <v>232</v>
      </c>
      <c r="S2209" s="7" t="s">
        <v>169</v>
      </c>
      <c r="T2209" s="7" t="s">
        <v>154</v>
      </c>
      <c r="U2209" s="7" t="s">
        <v>97</v>
      </c>
      <c r="V2209" s="7" t="s">
        <v>93</v>
      </c>
      <c r="W2209" s="7" t="s">
        <v>167</v>
      </c>
      <c r="X2209" s="7" t="s">
        <v>170</v>
      </c>
      <c r="Y2209" s="7" t="n">
        <v>1</v>
      </c>
      <c r="Z2209" s="7" t="n">
        <v>0</v>
      </c>
      <c r="AA2209" s="7" t="str">
        <f aca="false">IF(Y2209&gt;Z2209,"Win",IF(Y2209&lt;Z2209,"Loss","Draw"))</f>
        <v>Win</v>
      </c>
      <c r="AB2209" s="7" t="s">
        <v>99</v>
      </c>
      <c r="AC2209" s="7" t="s">
        <v>99</v>
      </c>
      <c r="AD2209" s="7" t="s">
        <v>997</v>
      </c>
      <c r="AE2209" s="7" t="s">
        <v>418</v>
      </c>
      <c r="AF2209" s="7" t="str">
        <f aca="false">IF(AD2209&lt;AE2209,AD2209,AE2209)</f>
        <v>Baby Dragon, Cannon, Electro Spirit, Lightning, Mighty Miner, Royal Hogs, Skeletons, The Log</v>
      </c>
      <c r="AG2209" s="7" t="str">
        <f aca="false">IF(AD2209&lt;AE2209,AE2209,AD2209)</f>
        <v>Bats, Bomb Tower, Fire Spirit, Magic Archer, Miner, Royal Delivery, Skeletons, Wall Breakers</v>
      </c>
      <c r="AH2209" s="7" t="str">
        <f aca="false">IF(AD2209=AF2209,AA2209,IF(AA2209="Win","Loss",IF(AA2209="Loss","Win","Draw")))</f>
        <v>Loss</v>
      </c>
      <c r="AI2209" s="7" t="s">
        <v>102</v>
      </c>
    </row>
    <row r="2210" customFormat="false" ht="15" hidden="false" customHeight="true" outlineLevel="0" collapsed="false">
      <c r="A2210" s="7" t="s">
        <v>4929</v>
      </c>
      <c r="B2210" s="7" t="n">
        <v>1</v>
      </c>
      <c r="C2210" s="7" t="s">
        <v>1193</v>
      </c>
      <c r="D2210" s="7" t="s">
        <v>1194</v>
      </c>
      <c r="E2210" s="7" t="s">
        <v>1324</v>
      </c>
      <c r="F2210" s="7" t="s">
        <v>1325</v>
      </c>
      <c r="G2210" s="7" t="s">
        <v>1343</v>
      </c>
      <c r="H2210" s="7" t="s">
        <v>81</v>
      </c>
      <c r="I2210" s="7" t="s">
        <v>168</v>
      </c>
      <c r="J2210" s="7" t="s">
        <v>108</v>
      </c>
      <c r="K2210" s="7" t="s">
        <v>170</v>
      </c>
      <c r="L2210" s="7" t="s">
        <v>183</v>
      </c>
      <c r="M2210" s="7" t="s">
        <v>111</v>
      </c>
      <c r="N2210" s="7" t="s">
        <v>97</v>
      </c>
      <c r="O2210" s="7" t="s">
        <v>120</v>
      </c>
      <c r="P2210" s="7" t="s">
        <v>167</v>
      </c>
      <c r="Q2210" s="7" t="s">
        <v>169</v>
      </c>
      <c r="R2210" s="7" t="s">
        <v>199</v>
      </c>
      <c r="S2210" s="7" t="s">
        <v>200</v>
      </c>
      <c r="T2210" s="7" t="s">
        <v>136</v>
      </c>
      <c r="U2210" s="7" t="s">
        <v>154</v>
      </c>
      <c r="V2210" s="7" t="s">
        <v>191</v>
      </c>
      <c r="W2210" s="7" t="s">
        <v>336</v>
      </c>
      <c r="X2210" s="7" t="s">
        <v>91</v>
      </c>
      <c r="Y2210" s="7" t="n">
        <v>0</v>
      </c>
      <c r="Z2210" s="7" t="n">
        <v>1</v>
      </c>
      <c r="AA2210" s="7" t="str">
        <f aca="false">IF(Y2210&gt;Z2210,"Win",IF(Y2210&lt;Z2210,"Loss","Draw"))</f>
        <v>Loss</v>
      </c>
      <c r="AB2210" s="7" t="s">
        <v>99</v>
      </c>
      <c r="AC2210" s="7" t="s">
        <v>99</v>
      </c>
      <c r="AD2210" s="7" t="s">
        <v>742</v>
      </c>
      <c r="AE2210" s="7" t="s">
        <v>778</v>
      </c>
      <c r="AF2210" s="7" t="str">
        <f aca="false">IF(AD2210&lt;AE2210,AD2210,AE2210)</f>
        <v>Archer Queen, Cannon, Earthquake, Fire Spirit, Royal Delivery, Royal Hogs, Skeletons, The Log</v>
      </c>
      <c r="AG2210" s="7" t="str">
        <f aca="false">IF(AD2210&lt;AE2210,AE2210,AD2210)</f>
        <v>Baby Dragon, Barbarian Barrel, Goblin Cage, Golden Knight, Golem, Ice Wizard, Lightning, Tornado</v>
      </c>
      <c r="AH2210" s="7" t="str">
        <f aca="false">IF(AD2210=AF2210,AA2210,IF(AA2210="Win","Loss",IF(AA2210="Loss","Win","Draw")))</f>
        <v>Loss</v>
      </c>
      <c r="AI2210" s="7" t="s">
        <v>102</v>
      </c>
    </row>
    <row r="2211" customFormat="false" ht="15" hidden="false" customHeight="true" outlineLevel="0" collapsed="false">
      <c r="A2211" s="7" t="s">
        <v>4929</v>
      </c>
      <c r="B2211" s="7" t="n">
        <v>2</v>
      </c>
      <c r="C2211" s="7" t="s">
        <v>1193</v>
      </c>
      <c r="D2211" s="7" t="s">
        <v>1194</v>
      </c>
      <c r="E2211" s="7" t="s">
        <v>1324</v>
      </c>
      <c r="F2211" s="7" t="s">
        <v>1325</v>
      </c>
      <c r="G2211" s="7" t="s">
        <v>1344</v>
      </c>
      <c r="H2211" s="7" t="s">
        <v>81</v>
      </c>
      <c r="I2211" s="7" t="s">
        <v>90</v>
      </c>
      <c r="J2211" s="7" t="s">
        <v>181</v>
      </c>
      <c r="K2211" s="7" t="s">
        <v>180</v>
      </c>
      <c r="L2211" s="7" t="s">
        <v>93</v>
      </c>
      <c r="M2211" s="7" t="s">
        <v>115</v>
      </c>
      <c r="N2211" s="7" t="s">
        <v>155</v>
      </c>
      <c r="O2211" s="7" t="s">
        <v>95</v>
      </c>
      <c r="P2211" s="7" t="s">
        <v>94</v>
      </c>
      <c r="Q2211" s="7" t="s">
        <v>114</v>
      </c>
      <c r="R2211" s="7" t="s">
        <v>318</v>
      </c>
      <c r="S2211" s="7" t="s">
        <v>319</v>
      </c>
      <c r="T2211" s="7" t="s">
        <v>176</v>
      </c>
      <c r="U2211" s="7" t="s">
        <v>257</v>
      </c>
      <c r="V2211" s="7" t="s">
        <v>118</v>
      </c>
      <c r="W2211" s="7" t="s">
        <v>202</v>
      </c>
      <c r="X2211" s="7" t="s">
        <v>143</v>
      </c>
      <c r="Y2211" s="7" t="n">
        <v>0</v>
      </c>
      <c r="Z2211" s="7" t="n">
        <v>1</v>
      </c>
      <c r="AA2211" s="7" t="str">
        <f aca="false">IF(Y2211&gt;Z2211,"Win",IF(Y2211&lt;Z2211,"Loss","Draw"))</f>
        <v>Loss</v>
      </c>
      <c r="AB2211" s="7" t="s">
        <v>99</v>
      </c>
      <c r="AC2211" s="7" t="s">
        <v>99</v>
      </c>
      <c r="AD2211" s="7" t="s">
        <v>1346</v>
      </c>
      <c r="AE2211" s="7" t="s">
        <v>1345</v>
      </c>
      <c r="AF2211" s="7" t="str">
        <f aca="false">IF(AD2211&lt;AE2211,AD2211,AE2211)</f>
        <v>Dart Goblin, Ice Spirit, Rascals, Skeleton Army, Skeleton Barrel, Skeleton King, Vines, Zappies</v>
      </c>
      <c r="AG2211" s="7" t="str">
        <f aca="false">IF(AD2211&lt;AE2211,AE2211,AD2211)</f>
        <v>Electro Spirit, Fireball, Fisherman, Goblins, Monk, Rage, Royal Giant, Wizard</v>
      </c>
      <c r="AH2211" s="7" t="str">
        <f aca="false">IF(AD2211=AF2211,AA2211,IF(AA2211="Win","Loss",IF(AA2211="Loss","Win","Draw")))</f>
        <v>Win</v>
      </c>
      <c r="AI2211" s="7" t="s">
        <v>102</v>
      </c>
    </row>
    <row r="2212" customFormat="false" ht="15" hidden="false" customHeight="true" outlineLevel="0" collapsed="false">
      <c r="A2212" s="7" t="s">
        <v>4929</v>
      </c>
      <c r="B2212" s="7" t="n">
        <v>3</v>
      </c>
      <c r="C2212" s="7" t="s">
        <v>1193</v>
      </c>
      <c r="D2212" s="7" t="s">
        <v>1194</v>
      </c>
      <c r="E2212" s="7" t="s">
        <v>1324</v>
      </c>
      <c r="F2212" s="7" t="s">
        <v>1325</v>
      </c>
      <c r="G2212" s="7" t="s">
        <v>1347</v>
      </c>
      <c r="H2212" s="7" t="s">
        <v>81</v>
      </c>
      <c r="I2212" s="7" t="s">
        <v>169</v>
      </c>
      <c r="J2212" s="7" t="s">
        <v>199</v>
      </c>
      <c r="K2212" s="7" t="s">
        <v>200</v>
      </c>
      <c r="L2212" s="7" t="s">
        <v>336</v>
      </c>
      <c r="M2212" s="7" t="s">
        <v>136</v>
      </c>
      <c r="N2212" s="7" t="s">
        <v>154</v>
      </c>
      <c r="O2212" s="7" t="s">
        <v>91</v>
      </c>
      <c r="P2212" s="7" t="s">
        <v>393</v>
      </c>
      <c r="Q2212" s="7" t="s">
        <v>84</v>
      </c>
      <c r="R2212" s="7" t="s">
        <v>128</v>
      </c>
      <c r="S2212" s="7" t="s">
        <v>108</v>
      </c>
      <c r="T2212" s="7" t="s">
        <v>107</v>
      </c>
      <c r="U2212" s="7" t="s">
        <v>88</v>
      </c>
      <c r="V2212" s="7" t="s">
        <v>130</v>
      </c>
      <c r="W2212" s="7" t="s">
        <v>89</v>
      </c>
      <c r="X2212" s="7" t="s">
        <v>111</v>
      </c>
      <c r="Y2212" s="7" t="n">
        <v>1</v>
      </c>
      <c r="Z2212" s="7" t="n">
        <v>0</v>
      </c>
      <c r="AA2212" s="7" t="str">
        <f aca="false">IF(Y2212&gt;Z2212,"Win",IF(Y2212&lt;Z2212,"Loss","Draw"))</f>
        <v>Win</v>
      </c>
      <c r="AB2212" s="7" t="s">
        <v>99</v>
      </c>
      <c r="AC2212" s="7" t="s">
        <v>99</v>
      </c>
      <c r="AD2212" s="7" t="s">
        <v>728</v>
      </c>
      <c r="AE2212" s="7" t="s">
        <v>1348</v>
      </c>
      <c r="AF2212" s="7" t="str">
        <f aca="false">IF(AD2212&lt;AE2212,AD2212,AE2212)</f>
        <v>Archer Queen, Bomber, Fire Spirit, Giant Snowball, Goblin Drill, Goblin Hut, Knight, Poison</v>
      </c>
      <c r="AG2212" s="7" t="str">
        <f aca="false">IF(AD2212&lt;AE2212,AE2212,AD2212)</f>
        <v>Baby Dragon, Barbarian Barrel, Electro Wizard, Goblin Cage, Golden Knight, Golem, Lightning, Tornado</v>
      </c>
      <c r="AH2212" s="7" t="str">
        <f aca="false">IF(AD2212=AF2212,AA2212,IF(AA2212="Win","Loss",IF(AA2212="Loss","Win","Draw")))</f>
        <v>Loss</v>
      </c>
      <c r="AI2212" s="7" t="s">
        <v>102</v>
      </c>
    </row>
    <row r="2213" customFormat="false" ht="15" hidden="false" customHeight="true" outlineLevel="0" collapsed="false">
      <c r="A2213" s="7" t="s">
        <v>4930</v>
      </c>
      <c r="B2213" s="7" t="n">
        <v>1</v>
      </c>
      <c r="C2213" s="7" t="s">
        <v>1193</v>
      </c>
      <c r="D2213" s="7" t="s">
        <v>1194</v>
      </c>
      <c r="E2213" s="7" t="s">
        <v>1324</v>
      </c>
      <c r="F2213" s="7" t="s">
        <v>1325</v>
      </c>
      <c r="G2213" s="7" t="s">
        <v>1350</v>
      </c>
      <c r="H2213" s="7" t="s">
        <v>81</v>
      </c>
      <c r="I2213" s="7" t="s">
        <v>140</v>
      </c>
      <c r="J2213" s="7" t="s">
        <v>141</v>
      </c>
      <c r="K2213" s="7" t="s">
        <v>153</v>
      </c>
      <c r="L2213" s="7" t="s">
        <v>336</v>
      </c>
      <c r="M2213" s="7" t="s">
        <v>113</v>
      </c>
      <c r="N2213" s="7" t="s">
        <v>91</v>
      </c>
      <c r="O2213" s="7" t="s">
        <v>97</v>
      </c>
      <c r="P2213" s="7" t="s">
        <v>226</v>
      </c>
      <c r="Q2213" s="7" t="s">
        <v>375</v>
      </c>
      <c r="R2213" s="7" t="s">
        <v>199</v>
      </c>
      <c r="S2213" s="7" t="s">
        <v>195</v>
      </c>
      <c r="T2213" s="7" t="s">
        <v>85</v>
      </c>
      <c r="U2213" s="7" t="s">
        <v>213</v>
      </c>
      <c r="V2213" s="7" t="s">
        <v>202</v>
      </c>
      <c r="W2213" s="7" t="s">
        <v>336</v>
      </c>
      <c r="X2213" s="7" t="s">
        <v>420</v>
      </c>
      <c r="Y2213" s="7" t="n">
        <v>0</v>
      </c>
      <c r="Z2213" s="7" t="n">
        <v>1</v>
      </c>
      <c r="AA2213" s="7" t="str">
        <f aca="false">IF(Y2213&gt;Z2213,"Win",IF(Y2213&lt;Z2213,"Loss","Draw"))</f>
        <v>Loss</v>
      </c>
      <c r="AB2213" s="7" t="s">
        <v>99</v>
      </c>
      <c r="AC2213" s="7" t="s">
        <v>99</v>
      </c>
      <c r="AD2213" s="7" t="s">
        <v>477</v>
      </c>
      <c r="AE2213" s="7" t="s">
        <v>422</v>
      </c>
      <c r="AF2213" s="7" t="str">
        <f aca="false">IF(AD2213&lt;AE2213,AD2213,AE2213)</f>
        <v>Barbarian Barrel, Bomb Tower, Goblinstein, Magic Archer, Miner, Skeletons, Tornado, Wall Breakers</v>
      </c>
      <c r="AG2213" s="7" t="str">
        <f aca="false">IF(AD2213&lt;AE2213,AE2213,AD2213)</f>
        <v>Bowler, Executioner, Freeze, Golden Knight, Graveyard, Inferno Dragon, Tornado, Zappies</v>
      </c>
      <c r="AH2213" s="7" t="str">
        <f aca="false">IF(AD2213=AF2213,AA2213,IF(AA2213="Win","Loss",IF(AA2213="Loss","Win","Draw")))</f>
        <v>Loss</v>
      </c>
      <c r="AI2213" s="7" t="s">
        <v>102</v>
      </c>
    </row>
    <row r="2214" customFormat="false" ht="15" hidden="false" customHeight="true" outlineLevel="0" collapsed="false">
      <c r="A2214" s="7" t="s">
        <v>4930</v>
      </c>
      <c r="B2214" s="7" t="n">
        <v>2</v>
      </c>
      <c r="C2214" s="7" t="s">
        <v>1193</v>
      </c>
      <c r="D2214" s="7" t="s">
        <v>1194</v>
      </c>
      <c r="E2214" s="7" t="s">
        <v>1324</v>
      </c>
      <c r="F2214" s="7" t="s">
        <v>1325</v>
      </c>
      <c r="G2214" s="7" t="s">
        <v>1351</v>
      </c>
      <c r="H2214" s="7" t="s">
        <v>81</v>
      </c>
      <c r="I2214" s="7" t="s">
        <v>84</v>
      </c>
      <c r="J2214" s="7" t="s">
        <v>115</v>
      </c>
      <c r="K2214" s="7" t="s">
        <v>107</v>
      </c>
      <c r="L2214" s="7" t="s">
        <v>144</v>
      </c>
      <c r="M2214" s="7" t="s">
        <v>111</v>
      </c>
      <c r="N2214" s="7" t="s">
        <v>130</v>
      </c>
      <c r="O2214" s="7" t="s">
        <v>109</v>
      </c>
      <c r="P2214" s="7" t="s">
        <v>88</v>
      </c>
      <c r="Q2214" s="7" t="s">
        <v>140</v>
      </c>
      <c r="R2214" s="7" t="s">
        <v>141</v>
      </c>
      <c r="S2214" s="7" t="s">
        <v>225</v>
      </c>
      <c r="T2214" s="7" t="s">
        <v>226</v>
      </c>
      <c r="U2214" s="7" t="s">
        <v>109</v>
      </c>
      <c r="V2214" s="7" t="s">
        <v>111</v>
      </c>
      <c r="W2214" s="7" t="s">
        <v>120</v>
      </c>
      <c r="X2214" s="7" t="s">
        <v>129</v>
      </c>
      <c r="Y2214" s="7" t="n">
        <v>1</v>
      </c>
      <c r="Z2214" s="7" t="n">
        <v>0</v>
      </c>
      <c r="AA2214" s="7" t="str">
        <f aca="false">IF(Y2214&gt;Z2214,"Win",IF(Y2214&lt;Z2214,"Loss","Draw"))</f>
        <v>Win</v>
      </c>
      <c r="AB2214" s="7" t="s">
        <v>99</v>
      </c>
      <c r="AC2214" s="7" t="s">
        <v>99</v>
      </c>
      <c r="AD2214" s="7" t="s">
        <v>315</v>
      </c>
      <c r="AE2214" s="7" t="s">
        <v>1352</v>
      </c>
      <c r="AF2214" s="7" t="str">
        <f aca="false">IF(AD2214&lt;AE2214,AD2214,AE2214)</f>
        <v>Bats, Fire Spirit, Inferno Tower, Magic Archer, Miner, Ronin, Royal Delivery, Wall Breakers</v>
      </c>
      <c r="AG2214" s="7" t="str">
        <f aca="false">IF(AD2214&lt;AE2214,AE2214,AD2214)</f>
        <v>Bomber, Fire Spirit, Giant Snowball, Goblin Drill, Goblins, Poison, Ronin, Tesla</v>
      </c>
      <c r="AH2214" s="7" t="str">
        <f aca="false">IF(AD2214=AF2214,AA2214,IF(AA2214="Win","Loss",IF(AA2214="Loss","Win","Draw")))</f>
        <v>Loss</v>
      </c>
      <c r="AI2214" s="7" t="s">
        <v>102</v>
      </c>
    </row>
    <row r="2215" customFormat="false" ht="15" hidden="false" customHeight="true" outlineLevel="0" collapsed="false">
      <c r="A2215" s="7" t="s">
        <v>4930</v>
      </c>
      <c r="B2215" s="7" t="n">
        <v>3</v>
      </c>
      <c r="C2215" s="7" t="s">
        <v>1193</v>
      </c>
      <c r="D2215" s="7" t="s">
        <v>1194</v>
      </c>
      <c r="E2215" s="7" t="s">
        <v>1324</v>
      </c>
      <c r="F2215" s="7" t="s">
        <v>1325</v>
      </c>
      <c r="G2215" s="7" t="s">
        <v>1353</v>
      </c>
      <c r="H2215" s="7" t="s">
        <v>372</v>
      </c>
      <c r="I2215" s="7" t="s">
        <v>168</v>
      </c>
      <c r="J2215" s="7" t="s">
        <v>83</v>
      </c>
      <c r="K2215" s="7" t="s">
        <v>169</v>
      </c>
      <c r="L2215" s="7" t="s">
        <v>93</v>
      </c>
      <c r="M2215" s="7" t="s">
        <v>154</v>
      </c>
      <c r="N2215" s="7" t="s">
        <v>167</v>
      </c>
      <c r="O2215" s="7" t="s">
        <v>89</v>
      </c>
      <c r="P2215" s="7" t="s">
        <v>87</v>
      </c>
      <c r="Q2215" s="7" t="s">
        <v>210</v>
      </c>
      <c r="R2215" s="7" t="s">
        <v>83</v>
      </c>
      <c r="S2215" s="7" t="s">
        <v>293</v>
      </c>
      <c r="T2215" s="7" t="s">
        <v>182</v>
      </c>
      <c r="U2215" s="7" t="s">
        <v>183</v>
      </c>
      <c r="V2215" s="7" t="s">
        <v>146</v>
      </c>
      <c r="W2215" s="7" t="s">
        <v>240</v>
      </c>
      <c r="X2215" s="7" t="s">
        <v>112</v>
      </c>
      <c r="Y2215" s="7" t="n">
        <v>0</v>
      </c>
      <c r="Z2215" s="7" t="n">
        <v>3</v>
      </c>
      <c r="AA2215" s="7" t="str">
        <f aca="false">IF(Y2215&gt;Z2215,"Win",IF(Y2215&lt;Z2215,"Loss","Draw"))</f>
        <v>Loss</v>
      </c>
      <c r="AB2215" s="7" t="s">
        <v>99</v>
      </c>
      <c r="AC2215" s="7" t="s">
        <v>99</v>
      </c>
      <c r="AD2215" s="7" t="s">
        <v>1040</v>
      </c>
      <c r="AE2215" s="7" t="s">
        <v>1354</v>
      </c>
      <c r="AF2215" s="7" t="str">
        <f aca="false">IF(AD2215&lt;AE2215,AD2215,AE2215)</f>
        <v>Arrows, Bandit, Dark Prince, Earthquake, Furnace, Hog Rider, Mega Knight, Skeleton Dragons</v>
      </c>
      <c r="AG2215" s="7" t="str">
        <f aca="false">IF(AD2215&lt;AE2215,AE2215,AD2215)</f>
        <v>Baby Dragon, Berserker, Dark Prince, Electro Spirit, Goblin Hut, Lightning, Royal Hogs, The Log</v>
      </c>
      <c r="AH2215" s="7" t="str">
        <f aca="false">IF(AD2215=AF2215,AA2215,IF(AA2215="Win","Loss",IF(AA2215="Loss","Win","Draw")))</f>
        <v>Win</v>
      </c>
      <c r="AI2215" s="7" t="s">
        <v>102</v>
      </c>
    </row>
    <row r="2216" customFormat="false" ht="15" hidden="false" customHeight="true" outlineLevel="0" collapsed="false">
      <c r="A2216" s="5" t="s">
        <v>4931</v>
      </c>
      <c r="B2216" s="5" t="n">
        <v>1</v>
      </c>
      <c r="C2216" s="5" t="s">
        <v>1193</v>
      </c>
      <c r="D2216" s="5" t="s">
        <v>1194</v>
      </c>
      <c r="E2216" s="5" t="s">
        <v>282</v>
      </c>
      <c r="F2216" s="5" t="s">
        <v>283</v>
      </c>
      <c r="G2216" s="5" t="s">
        <v>4932</v>
      </c>
      <c r="H2216" s="5" t="s">
        <v>81</v>
      </c>
      <c r="I2216" s="5" t="s">
        <v>90</v>
      </c>
      <c r="J2216" s="5" t="s">
        <v>91</v>
      </c>
      <c r="K2216" s="5" t="s">
        <v>92</v>
      </c>
      <c r="L2216" s="5" t="s">
        <v>96</v>
      </c>
      <c r="M2216" s="5" t="s">
        <v>95</v>
      </c>
      <c r="N2216" s="5" t="s">
        <v>94</v>
      </c>
      <c r="O2216" s="5" t="s">
        <v>97</v>
      </c>
      <c r="P2216" s="5" t="s">
        <v>93</v>
      </c>
      <c r="Q2216" s="5" t="s">
        <v>144</v>
      </c>
      <c r="R2216" s="5" t="s">
        <v>128</v>
      </c>
      <c r="S2216" s="5" t="s">
        <v>82</v>
      </c>
      <c r="T2216" s="5" t="s">
        <v>166</v>
      </c>
      <c r="U2216" s="5" t="s">
        <v>94</v>
      </c>
      <c r="V2216" s="5" t="s">
        <v>93</v>
      </c>
      <c r="W2216" s="5" t="s">
        <v>97</v>
      </c>
      <c r="X2216" s="5" t="s">
        <v>167</v>
      </c>
      <c r="Y2216" s="5" t="n">
        <v>1</v>
      </c>
      <c r="Z2216" s="5" t="n">
        <v>0</v>
      </c>
      <c r="AA2216" s="5" t="str">
        <f aca="false">IF(Y2216&gt;Z2216,"Win",IF(Y2216&lt;Z2216,"Loss","Draw"))</f>
        <v>Win</v>
      </c>
      <c r="AB2216" s="5" t="s">
        <v>98</v>
      </c>
      <c r="AC2216" s="5" t="s">
        <v>99</v>
      </c>
      <c r="AD2216" s="5" t="s">
        <v>101</v>
      </c>
      <c r="AE2216" s="5" t="s">
        <v>171</v>
      </c>
      <c r="AF2216" s="5" t="str">
        <f aca="false">IF(AD2216&lt;AE2216,AD2216,AE2216)</f>
        <v>Archers, Electro Spirit, Fireball, Knight, Skeletons, Tesla, The Log, X-Bow</v>
      </c>
      <c r="AG2216" s="5" t="str">
        <f aca="false">IF(AD2216&lt;AE2216,AE2216,AD2216)</f>
        <v>Barbarian Barrel, Electro Spirit, Fireball, Fisherman, Hunter, Royal Ghost, Royal Giant, Skeletons</v>
      </c>
      <c r="AH2216" s="5" t="str">
        <f aca="false">IF(AD2216=AF2216,AA2216,IF(AA2216="Win","Loss",IF(AA2216="Loss","Win","Draw")))</f>
        <v>Loss</v>
      </c>
      <c r="AI2216" s="5" t="s">
        <v>102</v>
      </c>
    </row>
    <row r="2217" customFormat="false" ht="15" hidden="false" customHeight="true" outlineLevel="0" collapsed="false">
      <c r="A2217" s="5" t="s">
        <v>4931</v>
      </c>
      <c r="B2217" s="5" t="n">
        <v>2</v>
      </c>
      <c r="C2217" s="5" t="s">
        <v>1193</v>
      </c>
      <c r="D2217" s="5" t="s">
        <v>1194</v>
      </c>
      <c r="E2217" s="5" t="s">
        <v>282</v>
      </c>
      <c r="F2217" s="5" t="s">
        <v>283</v>
      </c>
      <c r="G2217" s="5" t="s">
        <v>4933</v>
      </c>
      <c r="H2217" s="5" t="s">
        <v>81</v>
      </c>
      <c r="I2217" s="5" t="s">
        <v>176</v>
      </c>
      <c r="J2217" s="5" t="s">
        <v>115</v>
      </c>
      <c r="K2217" s="5" t="s">
        <v>84</v>
      </c>
      <c r="L2217" s="5" t="s">
        <v>109</v>
      </c>
      <c r="M2217" s="5" t="s">
        <v>120</v>
      </c>
      <c r="N2217" s="5" t="s">
        <v>113</v>
      </c>
      <c r="O2217" s="5" t="s">
        <v>88</v>
      </c>
      <c r="P2217" s="5" t="s">
        <v>107</v>
      </c>
      <c r="Q2217" s="5" t="s">
        <v>142</v>
      </c>
      <c r="R2217" s="5" t="s">
        <v>141</v>
      </c>
      <c r="S2217" s="5" t="s">
        <v>140</v>
      </c>
      <c r="T2217" s="5" t="s">
        <v>120</v>
      </c>
      <c r="U2217" s="5" t="s">
        <v>109</v>
      </c>
      <c r="V2217" s="5" t="s">
        <v>143</v>
      </c>
      <c r="W2217" s="5" t="s">
        <v>111</v>
      </c>
      <c r="X2217" s="5" t="s">
        <v>113</v>
      </c>
      <c r="Y2217" s="5" t="n">
        <v>0</v>
      </c>
      <c r="Z2217" s="5" t="n">
        <v>1</v>
      </c>
      <c r="AA2217" s="5" t="str">
        <f aca="false">IF(Y2217&gt;Z2217,"Win",IF(Y2217&lt;Z2217,"Loss","Draw"))</f>
        <v>Loss</v>
      </c>
      <c r="AB2217" s="5" t="s">
        <v>98</v>
      </c>
      <c r="AC2217" s="5" t="s">
        <v>99</v>
      </c>
      <c r="AD2217" s="5" t="s">
        <v>4934</v>
      </c>
      <c r="AE2217" s="5" t="s">
        <v>741</v>
      </c>
      <c r="AF2217" s="5" t="str">
        <f aca="false">IF(AD2217&lt;AE2217,AD2217,AE2217)</f>
        <v>Bomb Tower, Dart Goblin, Giant Snowball, Goblin Drill, Goblins, Poison, Ronin, Royal Delivery</v>
      </c>
      <c r="AG2217" s="5" t="str">
        <f aca="false">IF(AD2217&lt;AE2217,AE2217,AD2217)</f>
        <v>Bomb Tower, Fire Spirit, Goblin Barrel, Ice Spirit, Magic Archer, Ronin, Royal Delivery, Wall Breakers</v>
      </c>
      <c r="AH2217" s="5" t="str">
        <f aca="false">IF(AD2217=AF2217,AA2217,IF(AA2217="Win","Loss",IF(AA2217="Loss","Win","Draw")))</f>
        <v>Loss</v>
      </c>
      <c r="AI2217" s="5" t="s">
        <v>102</v>
      </c>
    </row>
    <row r="2218" customFormat="false" ht="15" hidden="false" customHeight="true" outlineLevel="0" collapsed="false">
      <c r="A2218" s="5" t="s">
        <v>4931</v>
      </c>
      <c r="B2218" s="5" t="n">
        <v>3</v>
      </c>
      <c r="C2218" s="5" t="s">
        <v>1193</v>
      </c>
      <c r="D2218" s="5" t="s">
        <v>1194</v>
      </c>
      <c r="E2218" s="5" t="s">
        <v>282</v>
      </c>
      <c r="F2218" s="5" t="s">
        <v>283</v>
      </c>
      <c r="G2218" s="5" t="s">
        <v>4935</v>
      </c>
      <c r="H2218" s="5" t="s">
        <v>81</v>
      </c>
      <c r="I2218" s="5" t="s">
        <v>168</v>
      </c>
      <c r="J2218" s="5" t="s">
        <v>141</v>
      </c>
      <c r="K2218" s="5" t="s">
        <v>144</v>
      </c>
      <c r="L2218" s="5" t="s">
        <v>83</v>
      </c>
      <c r="M2218" s="5" t="s">
        <v>110</v>
      </c>
      <c r="N2218" s="5" t="s">
        <v>167</v>
      </c>
      <c r="O2218" s="5" t="s">
        <v>111</v>
      </c>
      <c r="P2218" s="5" t="s">
        <v>154</v>
      </c>
      <c r="Q2218" s="5" t="s">
        <v>239</v>
      </c>
      <c r="R2218" s="5" t="s">
        <v>199</v>
      </c>
      <c r="S2218" s="5" t="s">
        <v>132</v>
      </c>
      <c r="T2218" s="5" t="s">
        <v>257</v>
      </c>
      <c r="U2218" s="5" t="s">
        <v>135</v>
      </c>
      <c r="V2218" s="5" t="s">
        <v>202</v>
      </c>
      <c r="W2218" s="5" t="s">
        <v>146</v>
      </c>
      <c r="X2218" s="5" t="s">
        <v>412</v>
      </c>
      <c r="Y2218" s="5" t="n">
        <v>1</v>
      </c>
      <c r="Z2218" s="5" t="n">
        <v>0</v>
      </c>
      <c r="AA2218" s="5" t="str">
        <f aca="false">IF(Y2218&gt;Z2218,"Win",IF(Y2218&lt;Z2218,"Loss","Draw"))</f>
        <v>Win</v>
      </c>
      <c r="AB2218" s="5" t="s">
        <v>98</v>
      </c>
      <c r="AC2218" s="5" t="s">
        <v>99</v>
      </c>
      <c r="AD2218" s="5" t="s">
        <v>4936</v>
      </c>
      <c r="AE2218" s="5" t="s">
        <v>1871</v>
      </c>
      <c r="AF2218" s="5" t="str">
        <f aca="false">IF(AD2218&lt;AE2218,AD2218,AE2218)</f>
        <v>Battle Ram, Golden Knight, Lumberjack, P.E.K.K.A, Skeleton Dragons, Vines, Zap, Zappies</v>
      </c>
      <c r="AG2218" s="5" t="str">
        <f aca="false">IF(AD2218&lt;AE2218,AE2218,AD2218)</f>
        <v>Dark Prince, Fire Spirit, Guards, Lightning, Magic Archer, Royal Hogs, Tesla, The Log</v>
      </c>
      <c r="AH2218" s="5" t="str">
        <f aca="false">IF(AD2218=AF2218,AA2218,IF(AA2218="Win","Loss",IF(AA2218="Loss","Win","Draw")))</f>
        <v>Loss</v>
      </c>
      <c r="AI2218" s="5" t="s">
        <v>102</v>
      </c>
    </row>
    <row r="2219" customFormat="false" ht="15" hidden="false" customHeight="true" outlineLevel="0" collapsed="false">
      <c r="A2219" s="7" t="s">
        <v>4937</v>
      </c>
      <c r="B2219" s="7" t="n">
        <v>1</v>
      </c>
      <c r="C2219" s="7" t="s">
        <v>1193</v>
      </c>
      <c r="D2219" s="7" t="s">
        <v>1194</v>
      </c>
      <c r="E2219" s="7" t="s">
        <v>282</v>
      </c>
      <c r="F2219" s="7" t="s">
        <v>283</v>
      </c>
      <c r="G2219" s="7" t="s">
        <v>4938</v>
      </c>
      <c r="H2219" s="7" t="s">
        <v>81</v>
      </c>
      <c r="I2219" s="7" t="s">
        <v>140</v>
      </c>
      <c r="J2219" s="7" t="s">
        <v>141</v>
      </c>
      <c r="K2219" s="7" t="s">
        <v>142</v>
      </c>
      <c r="L2219" s="7" t="s">
        <v>144</v>
      </c>
      <c r="M2219" s="7" t="s">
        <v>111</v>
      </c>
      <c r="N2219" s="7" t="s">
        <v>143</v>
      </c>
      <c r="O2219" s="7" t="s">
        <v>87</v>
      </c>
      <c r="P2219" s="7" t="s">
        <v>120</v>
      </c>
      <c r="Q2219" s="7" t="s">
        <v>90</v>
      </c>
      <c r="R2219" s="7" t="s">
        <v>91</v>
      </c>
      <c r="S2219" s="7" t="s">
        <v>200</v>
      </c>
      <c r="T2219" s="7" t="s">
        <v>109</v>
      </c>
      <c r="U2219" s="7" t="s">
        <v>94</v>
      </c>
      <c r="V2219" s="7" t="s">
        <v>365</v>
      </c>
      <c r="W2219" s="7" t="s">
        <v>93</v>
      </c>
      <c r="X2219" s="7" t="s">
        <v>174</v>
      </c>
      <c r="Y2219" s="7" t="n">
        <v>1</v>
      </c>
      <c r="Z2219" s="7" t="n">
        <v>0</v>
      </c>
      <c r="AA2219" s="7" t="str">
        <f aca="false">IF(Y2219&gt;Z2219,"Win",IF(Y2219&lt;Z2219,"Loss","Draw"))</f>
        <v>Win</v>
      </c>
      <c r="AB2219" s="7" t="s">
        <v>99</v>
      </c>
      <c r="AC2219" s="7" t="s">
        <v>99</v>
      </c>
      <c r="AD2219" s="7" t="s">
        <v>150</v>
      </c>
      <c r="AE2219" s="7" t="s">
        <v>2410</v>
      </c>
      <c r="AF2219" s="7" t="str">
        <f aca="false">IF(AD2219&lt;AE2219,AD2219,AE2219)</f>
        <v>Barbarian Barrel, Electro Spirit, Fireball, Goblin Cage, Heal Spirit, Phoenix, Ronin, Royal Giant</v>
      </c>
      <c r="AG2219" s="7" t="str">
        <f aca="false">IF(AD2219&lt;AE2219,AE2219,AD2219)</f>
        <v>Berserker, Fire Spirit, Goblin Barrel, Ice Spirit, Magic Archer, Royal Delivery, Tesla, Wall Breakers</v>
      </c>
      <c r="AH2219" s="7" t="str">
        <f aca="false">IF(AD2219=AF2219,AA2219,IF(AA2219="Win","Loss",IF(AA2219="Loss","Win","Draw")))</f>
        <v>Loss</v>
      </c>
      <c r="AI2219" s="7" t="s">
        <v>102</v>
      </c>
    </row>
    <row r="2220" customFormat="false" ht="15" hidden="false" customHeight="true" outlineLevel="0" collapsed="false">
      <c r="A2220" s="7" t="s">
        <v>4937</v>
      </c>
      <c r="B2220" s="7" t="n">
        <v>2</v>
      </c>
      <c r="C2220" s="7" t="s">
        <v>1193</v>
      </c>
      <c r="D2220" s="7" t="s">
        <v>1194</v>
      </c>
      <c r="E2220" s="7" t="s">
        <v>282</v>
      </c>
      <c r="F2220" s="7" t="s">
        <v>283</v>
      </c>
      <c r="G2220" s="7" t="s">
        <v>4939</v>
      </c>
      <c r="H2220" s="7" t="s">
        <v>81</v>
      </c>
      <c r="I2220" s="7" t="s">
        <v>84</v>
      </c>
      <c r="J2220" s="7" t="s">
        <v>128</v>
      </c>
      <c r="K2220" s="7" t="s">
        <v>107</v>
      </c>
      <c r="L2220" s="7" t="s">
        <v>170</v>
      </c>
      <c r="M2220" s="7" t="s">
        <v>86</v>
      </c>
      <c r="N2220" s="7" t="s">
        <v>110</v>
      </c>
      <c r="O2220" s="7" t="s">
        <v>93</v>
      </c>
      <c r="P2220" s="7" t="s">
        <v>88</v>
      </c>
      <c r="Q2220" s="7" t="s">
        <v>169</v>
      </c>
      <c r="R2220" s="7" t="s">
        <v>83</v>
      </c>
      <c r="S2220" s="7" t="s">
        <v>168</v>
      </c>
      <c r="T2220" s="7" t="s">
        <v>89</v>
      </c>
      <c r="U2220" s="7" t="s">
        <v>87</v>
      </c>
      <c r="V2220" s="7" t="s">
        <v>167</v>
      </c>
      <c r="W2220" s="7" t="s">
        <v>143</v>
      </c>
      <c r="X2220" s="7" t="s">
        <v>154</v>
      </c>
      <c r="Y2220" s="7" t="n">
        <v>1</v>
      </c>
      <c r="Z2220" s="7" t="n">
        <v>0</v>
      </c>
      <c r="AA2220" s="7" t="str">
        <f aca="false">IF(Y2220&gt;Z2220,"Win",IF(Y2220&lt;Z2220,"Loss","Draw"))</f>
        <v>Win</v>
      </c>
      <c r="AB2220" s="7" t="s">
        <v>99</v>
      </c>
      <c r="AC2220" s="7" t="s">
        <v>99</v>
      </c>
      <c r="AD2220" s="7" t="s">
        <v>4940</v>
      </c>
      <c r="AE2220" s="7" t="s">
        <v>4941</v>
      </c>
      <c r="AF2220" s="7" t="str">
        <f aca="false">IF(AD2220&lt;AE2220,AD2220,AE2220)</f>
        <v>Baby Dragon, Berserker, Dark Prince, Goblin Hut, Ice Spirit, Lightning, Royal Hogs, The Log</v>
      </c>
      <c r="AG2220" s="7" t="str">
        <f aca="false">IF(AD2220&lt;AE2220,AE2220,AD2220)</f>
        <v>Cannon, Electro Spirit, Giant Snowball, Goblin Demolisher, Goblin Drill, Guards, Knight, Poison</v>
      </c>
      <c r="AH2220" s="7" t="str">
        <f aca="false">IF(AD2220=AF2220,AA2220,IF(AA2220="Win","Loss",IF(AA2220="Loss","Win","Draw")))</f>
        <v>Loss</v>
      </c>
      <c r="AI2220" s="7" t="s">
        <v>102</v>
      </c>
    </row>
    <row r="2221" customFormat="false" ht="15" hidden="false" customHeight="true" outlineLevel="0" collapsed="false">
      <c r="A2221" s="7" t="s">
        <v>4937</v>
      </c>
      <c r="B2221" s="7" t="n">
        <v>3</v>
      </c>
      <c r="C2221" s="7" t="s">
        <v>1193</v>
      </c>
      <c r="D2221" s="7" t="s">
        <v>1194</v>
      </c>
      <c r="E2221" s="7" t="s">
        <v>282</v>
      </c>
      <c r="F2221" s="7" t="s">
        <v>283</v>
      </c>
      <c r="G2221" s="7" t="s">
        <v>4942</v>
      </c>
      <c r="H2221" s="7" t="s">
        <v>81</v>
      </c>
      <c r="I2221" s="7" t="s">
        <v>169</v>
      </c>
      <c r="J2221" s="7" t="s">
        <v>199</v>
      </c>
      <c r="K2221" s="7" t="s">
        <v>200</v>
      </c>
      <c r="L2221" s="7" t="s">
        <v>136</v>
      </c>
      <c r="M2221" s="7" t="s">
        <v>336</v>
      </c>
      <c r="N2221" s="7" t="s">
        <v>154</v>
      </c>
      <c r="O2221" s="7" t="s">
        <v>91</v>
      </c>
      <c r="P2221" s="7" t="s">
        <v>191</v>
      </c>
      <c r="Q2221" s="7" t="s">
        <v>114</v>
      </c>
      <c r="R2221" s="7" t="s">
        <v>213</v>
      </c>
      <c r="S2221" s="7" t="s">
        <v>116</v>
      </c>
      <c r="T2221" s="7" t="s">
        <v>88</v>
      </c>
      <c r="U2221" s="7" t="s">
        <v>118</v>
      </c>
      <c r="V2221" s="7" t="s">
        <v>117</v>
      </c>
      <c r="W2221" s="7" t="s">
        <v>97</v>
      </c>
      <c r="X2221" s="7" t="s">
        <v>120</v>
      </c>
      <c r="Y2221" s="7" t="n">
        <v>0</v>
      </c>
      <c r="Z2221" s="7" t="n">
        <v>1</v>
      </c>
      <c r="AA2221" s="7" t="str">
        <f aca="false">IF(Y2221&gt;Z2221,"Win",IF(Y2221&lt;Z2221,"Loss","Draw"))</f>
        <v>Loss</v>
      </c>
      <c r="AB2221" s="7" t="s">
        <v>99</v>
      </c>
      <c r="AC2221" s="7" t="s">
        <v>99</v>
      </c>
      <c r="AD2221" s="7" t="s">
        <v>778</v>
      </c>
      <c r="AE2221" s="7" t="s">
        <v>4943</v>
      </c>
      <c r="AF2221" s="7" t="str">
        <f aca="false">IF(AD2221&lt;AE2221,AD2221,AE2221)</f>
        <v>Baby Dragon, Barbarian Barrel, Goblin Cage, Golden Knight, Golem, Ice Wizard, Lightning, Tornado</v>
      </c>
      <c r="AG2221" s="7" t="str">
        <f aca="false">IF(AD2221&lt;AE2221,AE2221,AD2221)</f>
        <v>Bowler, Minions, Mortar, Poison, Rascals, Royal Delivery, Skeleton Barrel, Skeletons</v>
      </c>
      <c r="AH2221" s="7" t="str">
        <f aca="false">IF(AD2221=AF2221,AA2221,IF(AA2221="Win","Loss",IF(AA2221="Loss","Win","Draw")))</f>
        <v>Loss</v>
      </c>
      <c r="AI2221" s="7" t="s">
        <v>102</v>
      </c>
    </row>
    <row r="2222" customFormat="false" ht="15" hidden="false" customHeight="true" outlineLevel="0" collapsed="false">
      <c r="A2222" s="7" t="s">
        <v>4944</v>
      </c>
      <c r="B2222" s="7" t="n">
        <v>1</v>
      </c>
      <c r="C2222" s="7" t="s">
        <v>1193</v>
      </c>
      <c r="D2222" s="7" t="s">
        <v>1194</v>
      </c>
      <c r="E2222" s="7" t="s">
        <v>282</v>
      </c>
      <c r="F2222" s="7" t="s">
        <v>283</v>
      </c>
      <c r="G2222" s="7" t="s">
        <v>4945</v>
      </c>
      <c r="H2222" s="7" t="s">
        <v>81</v>
      </c>
      <c r="I2222" s="7" t="s">
        <v>168</v>
      </c>
      <c r="J2222" s="7" t="s">
        <v>232</v>
      </c>
      <c r="K2222" s="7" t="s">
        <v>169</v>
      </c>
      <c r="L2222" s="7" t="s">
        <v>154</v>
      </c>
      <c r="M2222" s="7" t="s">
        <v>97</v>
      </c>
      <c r="N2222" s="7" t="s">
        <v>93</v>
      </c>
      <c r="O2222" s="7" t="s">
        <v>167</v>
      </c>
      <c r="P2222" s="7" t="s">
        <v>170</v>
      </c>
      <c r="Q2222" s="7" t="s">
        <v>169</v>
      </c>
      <c r="R2222" s="7" t="s">
        <v>232</v>
      </c>
      <c r="S2222" s="7" t="s">
        <v>168</v>
      </c>
      <c r="T2222" s="7" t="s">
        <v>154</v>
      </c>
      <c r="U2222" s="7" t="s">
        <v>170</v>
      </c>
      <c r="V2222" s="7" t="s">
        <v>167</v>
      </c>
      <c r="W2222" s="7" t="s">
        <v>93</v>
      </c>
      <c r="X2222" s="7" t="s">
        <v>97</v>
      </c>
      <c r="Y2222" s="7" t="n">
        <v>0</v>
      </c>
      <c r="Z2222" s="7" t="n">
        <v>1</v>
      </c>
      <c r="AA2222" s="7" t="str">
        <f aca="false">IF(Y2222&gt;Z2222,"Win",IF(Y2222&lt;Z2222,"Loss","Draw"))</f>
        <v>Loss</v>
      </c>
      <c r="AB2222" s="7" t="s">
        <v>99</v>
      </c>
      <c r="AC2222" s="7" t="s">
        <v>99</v>
      </c>
      <c r="AD2222" s="7" t="s">
        <v>418</v>
      </c>
      <c r="AE2222" s="7" t="s">
        <v>418</v>
      </c>
      <c r="AF2222" s="7" t="str">
        <f aca="false">IF(AD2222&lt;AE2222,AD2222,AE2222)</f>
        <v>Baby Dragon, Cannon, Electro Spirit, Lightning, Mighty Miner, Royal Hogs, Skeletons, The Log</v>
      </c>
      <c r="AG2222" s="7" t="str">
        <f aca="false">IF(AD2222&lt;AE2222,AE2222,AD2222)</f>
        <v>Baby Dragon, Cannon, Electro Spirit, Lightning, Mighty Miner, Royal Hogs, Skeletons, The Log</v>
      </c>
      <c r="AH2222" s="7" t="str">
        <f aca="false">IF(AD2222=AF2222,AA2222,IF(AA2222="Win","Loss",IF(AA2222="Loss","Win","Draw")))</f>
        <v>Loss</v>
      </c>
      <c r="AI2222" s="7" t="s">
        <v>102</v>
      </c>
    </row>
    <row r="2223" customFormat="false" ht="15" hidden="false" customHeight="true" outlineLevel="0" collapsed="false">
      <c r="A2223" s="7" t="s">
        <v>4944</v>
      </c>
      <c r="B2223" s="7" t="n">
        <v>2</v>
      </c>
      <c r="C2223" s="7" t="s">
        <v>1193</v>
      </c>
      <c r="D2223" s="7" t="s">
        <v>1194</v>
      </c>
      <c r="E2223" s="7" t="s">
        <v>282</v>
      </c>
      <c r="F2223" s="7" t="s">
        <v>283</v>
      </c>
      <c r="G2223" s="7" t="s">
        <v>4946</v>
      </c>
      <c r="H2223" s="7" t="s">
        <v>81</v>
      </c>
      <c r="I2223" s="7" t="s">
        <v>293</v>
      </c>
      <c r="J2223" s="7" t="s">
        <v>91</v>
      </c>
      <c r="K2223" s="7" t="s">
        <v>144</v>
      </c>
      <c r="L2223" s="7" t="s">
        <v>128</v>
      </c>
      <c r="M2223" s="7" t="s">
        <v>115</v>
      </c>
      <c r="N2223" s="7" t="s">
        <v>88</v>
      </c>
      <c r="O2223" s="7" t="s">
        <v>85</v>
      </c>
      <c r="P2223" s="7" t="s">
        <v>143</v>
      </c>
      <c r="Q2223" s="7" t="s">
        <v>293</v>
      </c>
      <c r="R2223" s="7" t="s">
        <v>91</v>
      </c>
      <c r="S2223" s="7" t="s">
        <v>144</v>
      </c>
      <c r="T2223" s="7" t="s">
        <v>88</v>
      </c>
      <c r="U2223" s="7" t="s">
        <v>85</v>
      </c>
      <c r="V2223" s="7" t="s">
        <v>128</v>
      </c>
      <c r="W2223" s="7" t="s">
        <v>143</v>
      </c>
      <c r="X2223" s="7" t="s">
        <v>87</v>
      </c>
      <c r="Y2223" s="7" t="n">
        <v>0</v>
      </c>
      <c r="Z2223" s="7" t="n">
        <v>1</v>
      </c>
      <c r="AA2223" s="7" t="str">
        <f aca="false">IF(Y2223&gt;Z2223,"Win",IF(Y2223&lt;Z2223,"Loss","Draw"))</f>
        <v>Loss</v>
      </c>
      <c r="AB2223" s="7" t="s">
        <v>99</v>
      </c>
      <c r="AC2223" s="7" t="s">
        <v>99</v>
      </c>
      <c r="AD2223" s="7" t="s">
        <v>897</v>
      </c>
      <c r="AE2223" s="7" t="s">
        <v>1941</v>
      </c>
      <c r="AF2223" s="7" t="str">
        <f aca="false">IF(AD2223&lt;AE2223,AD2223,AE2223)</f>
        <v>Barbarian Barrel, Berserker, Furnace, Graveyard, Ice Spirit, Knight, Poison, Tesla</v>
      </c>
      <c r="AG2223" s="7" t="str">
        <f aca="false">IF(AD2223&lt;AE2223,AE2223,AD2223)</f>
        <v>Barbarian Barrel, Furnace, Goblins, Graveyard, Ice Spirit, Knight, Poison, Tesla</v>
      </c>
      <c r="AH2223" s="7" t="str">
        <f aca="false">IF(AD2223=AF2223,AA2223,IF(AA2223="Win","Loss",IF(AA2223="Loss","Win","Draw")))</f>
        <v>Win</v>
      </c>
      <c r="AI2223" s="7" t="s">
        <v>102</v>
      </c>
    </row>
    <row r="2224" customFormat="false" ht="15" hidden="false" customHeight="true" outlineLevel="0" collapsed="false">
      <c r="A2224" s="7" t="s">
        <v>4944</v>
      </c>
      <c r="B2224" s="7" t="n">
        <v>3</v>
      </c>
      <c r="C2224" s="7" t="s">
        <v>1193</v>
      </c>
      <c r="D2224" s="7" t="s">
        <v>1194</v>
      </c>
      <c r="E2224" s="7" t="s">
        <v>282</v>
      </c>
      <c r="F2224" s="7" t="s">
        <v>283</v>
      </c>
      <c r="G2224" s="7" t="s">
        <v>4947</v>
      </c>
      <c r="H2224" s="7" t="s">
        <v>81</v>
      </c>
      <c r="I2224" s="7" t="s">
        <v>176</v>
      </c>
      <c r="J2224" s="7" t="s">
        <v>181</v>
      </c>
      <c r="K2224" s="7" t="s">
        <v>142</v>
      </c>
      <c r="L2224" s="7" t="s">
        <v>111</v>
      </c>
      <c r="M2224" s="7" t="s">
        <v>113</v>
      </c>
      <c r="N2224" s="7" t="s">
        <v>120</v>
      </c>
      <c r="O2224" s="7" t="s">
        <v>110</v>
      </c>
      <c r="P2224" s="7" t="s">
        <v>433</v>
      </c>
      <c r="Q2224" s="7" t="s">
        <v>209</v>
      </c>
      <c r="R2224" s="7" t="s">
        <v>244</v>
      </c>
      <c r="S2224" s="7" t="s">
        <v>145</v>
      </c>
      <c r="T2224" s="7" t="s">
        <v>226</v>
      </c>
      <c r="U2224" s="7" t="s">
        <v>112</v>
      </c>
      <c r="V2224" s="7" t="s">
        <v>84</v>
      </c>
      <c r="W2224" s="7" t="s">
        <v>110</v>
      </c>
      <c r="X2224" s="7" t="s">
        <v>113</v>
      </c>
      <c r="Y2224" s="7" t="n">
        <v>0</v>
      </c>
      <c r="Z2224" s="7" t="n">
        <v>1</v>
      </c>
      <c r="AA2224" s="7" t="str">
        <f aca="false">IF(Y2224&gt;Z2224,"Win",IF(Y2224&lt;Z2224,"Loss","Draw"))</f>
        <v>Loss</v>
      </c>
      <c r="AB2224" s="7" t="s">
        <v>99</v>
      </c>
      <c r="AC2224" s="7" t="s">
        <v>99</v>
      </c>
      <c r="AD2224" s="7" t="s">
        <v>4948</v>
      </c>
      <c r="AE2224" s="7" t="s">
        <v>1530</v>
      </c>
      <c r="AF2224" s="7" t="str">
        <f aca="false">IF(AD2224&lt;AE2224,AD2224,AE2224)</f>
        <v>Arrows, Balloon, Bomb Tower, Giant Snowball, Guards, Ice Golem, Miner, Musketeer</v>
      </c>
      <c r="AG2224" s="7" t="str">
        <f aca="false">IF(AD2224&lt;AE2224,AE2224,AD2224)</f>
        <v>Bomb Tower, Dart Goblin, Fire Spirit, Goblin Barrel, Guards, Monk, Princess, Royal Delivery</v>
      </c>
      <c r="AH2224" s="7" t="str">
        <f aca="false">IF(AD2224=AF2224,AA2224,IF(AA2224="Win","Loss",IF(AA2224="Loss","Win","Draw")))</f>
        <v>Win</v>
      </c>
      <c r="AI2224" s="7" t="s">
        <v>102</v>
      </c>
    </row>
    <row r="2225" customFormat="false" ht="15" hidden="false" customHeight="true" outlineLevel="0" collapsed="false">
      <c r="A2225" s="7" t="s">
        <v>4949</v>
      </c>
      <c r="B2225" s="7" t="n">
        <v>1</v>
      </c>
      <c r="C2225" s="7" t="s">
        <v>1193</v>
      </c>
      <c r="D2225" s="7" t="s">
        <v>1194</v>
      </c>
      <c r="E2225" s="7" t="s">
        <v>282</v>
      </c>
      <c r="F2225" s="7" t="s">
        <v>283</v>
      </c>
      <c r="G2225" s="7" t="s">
        <v>4950</v>
      </c>
      <c r="H2225" s="7" t="s">
        <v>81</v>
      </c>
      <c r="I2225" s="7" t="s">
        <v>293</v>
      </c>
      <c r="J2225" s="7" t="s">
        <v>175</v>
      </c>
      <c r="K2225" s="7" t="s">
        <v>144</v>
      </c>
      <c r="L2225" s="7" t="s">
        <v>93</v>
      </c>
      <c r="M2225" s="7" t="s">
        <v>97</v>
      </c>
      <c r="N2225" s="7" t="s">
        <v>154</v>
      </c>
      <c r="O2225" s="7" t="s">
        <v>167</v>
      </c>
      <c r="P2225" s="7" t="s">
        <v>182</v>
      </c>
      <c r="Q2225" s="7" t="s">
        <v>92</v>
      </c>
      <c r="R2225" s="7" t="s">
        <v>91</v>
      </c>
      <c r="S2225" s="7" t="s">
        <v>90</v>
      </c>
      <c r="T2225" s="7" t="s">
        <v>94</v>
      </c>
      <c r="U2225" s="7" t="s">
        <v>96</v>
      </c>
      <c r="V2225" s="7" t="s">
        <v>97</v>
      </c>
      <c r="W2225" s="7" t="s">
        <v>93</v>
      </c>
      <c r="X2225" s="7" t="s">
        <v>95</v>
      </c>
      <c r="Y2225" s="7" t="n">
        <v>0</v>
      </c>
      <c r="Z2225" s="7" t="n">
        <v>3</v>
      </c>
      <c r="AA2225" s="7" t="str">
        <f aca="false">IF(Y2225&gt;Z2225,"Win",IF(Y2225&lt;Z2225,"Loss","Draw"))</f>
        <v>Loss</v>
      </c>
      <c r="AB2225" s="7" t="s">
        <v>99</v>
      </c>
      <c r="AC2225" s="7" t="s">
        <v>99</v>
      </c>
      <c r="AD2225" s="7" t="s">
        <v>759</v>
      </c>
      <c r="AE2225" s="7" t="s">
        <v>101</v>
      </c>
      <c r="AF2225" s="7" t="str">
        <f aca="false">IF(AD2225&lt;AE2225,AD2225,AE2225)</f>
        <v>Barbarian Barrel, Electro Spirit, Fireball, Fisherman, Hunter, Royal Ghost, Royal Giant, Skeletons</v>
      </c>
      <c r="AG2225" s="7" t="str">
        <f aca="false">IF(AD2225&lt;AE2225,AE2225,AD2225)</f>
        <v>Boss Bandit, Electro Spirit, Furnace, Hog Rider, Lightning, Skeletons, Tesla, The Log</v>
      </c>
      <c r="AH2225" s="7" t="str">
        <f aca="false">IF(AD2225=AF2225,AA2225,IF(AA2225="Win","Loss",IF(AA2225="Loss","Win","Draw")))</f>
        <v>Win</v>
      </c>
      <c r="AI2225" s="7" t="s">
        <v>102</v>
      </c>
    </row>
    <row r="2226" customFormat="false" ht="15" hidden="false" customHeight="true" outlineLevel="0" collapsed="false">
      <c r="A2226" s="7" t="s">
        <v>4949</v>
      </c>
      <c r="B2226" s="7" t="n">
        <v>2</v>
      </c>
      <c r="C2226" s="7" t="s">
        <v>1193</v>
      </c>
      <c r="D2226" s="7" t="s">
        <v>1194</v>
      </c>
      <c r="E2226" s="7" t="s">
        <v>282</v>
      </c>
      <c r="F2226" s="7" t="s">
        <v>283</v>
      </c>
      <c r="G2226" s="7" t="s">
        <v>4951</v>
      </c>
      <c r="H2226" s="7" t="s">
        <v>81</v>
      </c>
      <c r="I2226" s="7" t="s">
        <v>140</v>
      </c>
      <c r="J2226" s="7" t="s">
        <v>141</v>
      </c>
      <c r="K2226" s="7" t="s">
        <v>142</v>
      </c>
      <c r="L2226" s="7" t="s">
        <v>143</v>
      </c>
      <c r="M2226" s="7" t="s">
        <v>111</v>
      </c>
      <c r="N2226" s="7" t="s">
        <v>87</v>
      </c>
      <c r="O2226" s="7" t="s">
        <v>120</v>
      </c>
      <c r="P2226" s="7" t="s">
        <v>129</v>
      </c>
      <c r="Q2226" s="7" t="s">
        <v>319</v>
      </c>
      <c r="R2226" s="7" t="s">
        <v>141</v>
      </c>
      <c r="S2226" s="7" t="s">
        <v>142</v>
      </c>
      <c r="T2226" s="7" t="s">
        <v>87</v>
      </c>
      <c r="U2226" s="7" t="s">
        <v>143</v>
      </c>
      <c r="V2226" s="7" t="s">
        <v>111</v>
      </c>
      <c r="W2226" s="7" t="s">
        <v>120</v>
      </c>
      <c r="X2226" s="7" t="s">
        <v>113</v>
      </c>
      <c r="Y2226" s="7" t="n">
        <v>1</v>
      </c>
      <c r="Z2226" s="7" t="n">
        <v>0</v>
      </c>
      <c r="AA2226" s="7" t="str">
        <f aca="false">IF(Y2226&gt;Z2226,"Win",IF(Y2226&lt;Z2226,"Loss","Draw"))</f>
        <v>Win</v>
      </c>
      <c r="AB2226" s="7" t="s">
        <v>99</v>
      </c>
      <c r="AC2226" s="7" t="s">
        <v>99</v>
      </c>
      <c r="AD2226" s="7" t="s">
        <v>1258</v>
      </c>
      <c r="AE2226" s="7" t="s">
        <v>4952</v>
      </c>
      <c r="AF2226" s="7" t="str">
        <f aca="false">IF(AD2226&lt;AE2226,AD2226,AE2226)</f>
        <v>Berserker, Bomb Tower, Fire Spirit, Goblin Barrel, Ice Spirit, Magic Archer, Royal Delivery, Skeleton Army</v>
      </c>
      <c r="AG2226" s="7" t="str">
        <f aca="false">IF(AD2226&lt;AE2226,AE2226,AD2226)</f>
        <v>Berserker, Fire Spirit, Goblin Barrel, Ice Spirit, Inferno Tower, Magic Archer, Royal Delivery, Wall Breakers</v>
      </c>
      <c r="AH2226" s="7" t="str">
        <f aca="false">IF(AD2226=AF2226,AA2226,IF(AA2226="Win","Loss",IF(AA2226="Loss","Win","Draw")))</f>
        <v>Loss</v>
      </c>
      <c r="AI2226" s="7" t="s">
        <v>102</v>
      </c>
    </row>
    <row r="2227" customFormat="false" ht="15" hidden="false" customHeight="true" outlineLevel="0" collapsed="false">
      <c r="A2227" s="7" t="s">
        <v>4949</v>
      </c>
      <c r="B2227" s="7" t="n">
        <v>3</v>
      </c>
      <c r="C2227" s="7" t="s">
        <v>1193</v>
      </c>
      <c r="D2227" s="7" t="s">
        <v>1194</v>
      </c>
      <c r="E2227" s="7" t="s">
        <v>282</v>
      </c>
      <c r="F2227" s="7" t="s">
        <v>283</v>
      </c>
      <c r="G2227" s="7" t="s">
        <v>4953</v>
      </c>
      <c r="H2227" s="7" t="s">
        <v>81</v>
      </c>
      <c r="I2227" s="7" t="s">
        <v>90</v>
      </c>
      <c r="J2227" s="7" t="s">
        <v>181</v>
      </c>
      <c r="K2227" s="7" t="s">
        <v>149</v>
      </c>
      <c r="L2227" s="7" t="s">
        <v>146</v>
      </c>
      <c r="M2227" s="7" t="s">
        <v>227</v>
      </c>
      <c r="N2227" s="7" t="s">
        <v>91</v>
      </c>
      <c r="O2227" s="7" t="s">
        <v>95</v>
      </c>
      <c r="P2227" s="7" t="s">
        <v>94</v>
      </c>
      <c r="Q2227" s="7" t="s">
        <v>144</v>
      </c>
      <c r="R2227" s="7" t="s">
        <v>232</v>
      </c>
      <c r="S2227" s="7" t="s">
        <v>169</v>
      </c>
      <c r="T2227" s="7" t="s">
        <v>115</v>
      </c>
      <c r="U2227" s="7" t="s">
        <v>167</v>
      </c>
      <c r="V2227" s="7" t="s">
        <v>174</v>
      </c>
      <c r="W2227" s="7" t="s">
        <v>182</v>
      </c>
      <c r="X2227" s="7" t="s">
        <v>154</v>
      </c>
      <c r="Y2227" s="7" t="n">
        <v>1</v>
      </c>
      <c r="Z2227" s="7" t="n">
        <v>0</v>
      </c>
      <c r="AA2227" s="7" t="str">
        <f aca="false">IF(Y2227&gt;Z2227,"Win",IF(Y2227&lt;Z2227,"Loss","Draw"))</f>
        <v>Win</v>
      </c>
      <c r="AB2227" s="7" t="s">
        <v>99</v>
      </c>
      <c r="AC2227" s="7" t="s">
        <v>99</v>
      </c>
      <c r="AD2227" s="7" t="s">
        <v>252</v>
      </c>
      <c r="AE2227" s="7" t="s">
        <v>4954</v>
      </c>
      <c r="AF2227" s="7" t="str">
        <f aca="false">IF(AD2227&lt;AE2227,AD2227,AE2227)</f>
        <v>Baby Dragon, Goblins, Heal Spirit, Hog Rider, Lightning, Mighty Miner, Tesla, The Log</v>
      </c>
      <c r="AG2227" s="7" t="str">
        <f aca="false">IF(AD2227&lt;AE2227,AE2227,AD2227)</f>
        <v>Barbarian Barrel, Fireball, Fisherman, Monk, Mother Witch, Royal Giant, Skeleton Dragons, Tombstone</v>
      </c>
      <c r="AH2227" s="7" t="str">
        <f aca="false">IF(AD2227=AF2227,AA2227,IF(AA2227="Win","Loss",IF(AA2227="Loss","Win","Draw")))</f>
        <v>Loss</v>
      </c>
      <c r="AI2227" s="7" t="s">
        <v>102</v>
      </c>
    </row>
    <row r="2228" customFormat="false" ht="15" hidden="false" customHeight="true" outlineLevel="0" collapsed="false">
      <c r="A2228" s="7" t="s">
        <v>4955</v>
      </c>
      <c r="B2228" s="7" t="n">
        <v>1</v>
      </c>
      <c r="C2228" s="7" t="s">
        <v>1193</v>
      </c>
      <c r="D2228" s="7" t="s">
        <v>1194</v>
      </c>
      <c r="E2228" s="7" t="s">
        <v>282</v>
      </c>
      <c r="F2228" s="7" t="s">
        <v>283</v>
      </c>
      <c r="G2228" s="7" t="s">
        <v>4956</v>
      </c>
      <c r="H2228" s="7" t="s">
        <v>81</v>
      </c>
      <c r="I2228" s="7" t="s">
        <v>128</v>
      </c>
      <c r="J2228" s="7" t="s">
        <v>145</v>
      </c>
      <c r="K2228" s="7" t="s">
        <v>375</v>
      </c>
      <c r="L2228" s="7" t="s">
        <v>87</v>
      </c>
      <c r="M2228" s="7" t="s">
        <v>336</v>
      </c>
      <c r="N2228" s="7" t="s">
        <v>226</v>
      </c>
      <c r="O2228" s="7" t="s">
        <v>113</v>
      </c>
      <c r="P2228" s="7" t="s">
        <v>135</v>
      </c>
      <c r="Q2228" s="7" t="s">
        <v>116</v>
      </c>
      <c r="R2228" s="7" t="s">
        <v>153</v>
      </c>
      <c r="S2228" s="7" t="s">
        <v>92</v>
      </c>
      <c r="T2228" s="7" t="s">
        <v>119</v>
      </c>
      <c r="U2228" s="7" t="s">
        <v>154</v>
      </c>
      <c r="V2228" s="7" t="s">
        <v>117</v>
      </c>
      <c r="W2228" s="7" t="s">
        <v>97</v>
      </c>
      <c r="X2228" s="7" t="s">
        <v>91</v>
      </c>
      <c r="Y2228" s="7" t="n">
        <v>0</v>
      </c>
      <c r="Z2228" s="7" t="n">
        <v>1</v>
      </c>
      <c r="AA2228" s="7" t="str">
        <f aca="false">IF(Y2228&gt;Z2228,"Win",IF(Y2228&lt;Z2228,"Loss","Draw"))</f>
        <v>Loss</v>
      </c>
      <c r="AB2228" s="7" t="s">
        <v>99</v>
      </c>
      <c r="AC2228" s="7" t="s">
        <v>99</v>
      </c>
      <c r="AD2228" s="7" t="s">
        <v>377</v>
      </c>
      <c r="AE2228" s="7" t="s">
        <v>160</v>
      </c>
      <c r="AF2228" s="7" t="str">
        <f aca="false">IF(AD2228&lt;AE2228,AD2228,AE2228)</f>
        <v>Balloon, Berserker, Bomb Tower, Executioner, Knight, Miner, Tornado, Zap</v>
      </c>
      <c r="AG2228" s="7" t="str">
        <f aca="false">IF(AD2228&lt;AE2228,AE2228,AD2228)</f>
        <v>Barbarian Barrel, Cannon Cart, Goblinstein, Lightning, Minions, Mortar, Royal Ghost, Skeletons</v>
      </c>
      <c r="AH2228" s="7" t="str">
        <f aca="false">IF(AD2228=AF2228,AA2228,IF(AA2228="Win","Loss",IF(AA2228="Loss","Win","Draw")))</f>
        <v>Loss</v>
      </c>
      <c r="AI2228" s="7" t="s">
        <v>102</v>
      </c>
    </row>
    <row r="2229" customFormat="false" ht="15" hidden="false" customHeight="true" outlineLevel="0" collapsed="false">
      <c r="A2229" s="7" t="s">
        <v>4955</v>
      </c>
      <c r="B2229" s="7" t="n">
        <v>2</v>
      </c>
      <c r="C2229" s="7" t="s">
        <v>1193</v>
      </c>
      <c r="D2229" s="7" t="s">
        <v>1194</v>
      </c>
      <c r="E2229" s="7" t="s">
        <v>282</v>
      </c>
      <c r="F2229" s="7" t="s">
        <v>283</v>
      </c>
      <c r="G2229" s="7" t="s">
        <v>4957</v>
      </c>
      <c r="H2229" s="7" t="s">
        <v>81</v>
      </c>
      <c r="I2229" s="7" t="s">
        <v>210</v>
      </c>
      <c r="J2229" s="7" t="s">
        <v>83</v>
      </c>
      <c r="K2229" s="7" t="s">
        <v>293</v>
      </c>
      <c r="L2229" s="7" t="s">
        <v>147</v>
      </c>
      <c r="M2229" s="7" t="s">
        <v>94</v>
      </c>
      <c r="N2229" s="7" t="s">
        <v>155</v>
      </c>
      <c r="O2229" s="7" t="s">
        <v>231</v>
      </c>
      <c r="P2229" s="7" t="s">
        <v>97</v>
      </c>
      <c r="Q2229" s="7" t="s">
        <v>168</v>
      </c>
      <c r="R2229" s="7" t="s">
        <v>83</v>
      </c>
      <c r="S2229" s="7" t="s">
        <v>169</v>
      </c>
      <c r="T2229" s="7" t="s">
        <v>183</v>
      </c>
      <c r="U2229" s="7" t="s">
        <v>89</v>
      </c>
      <c r="V2229" s="7" t="s">
        <v>167</v>
      </c>
      <c r="W2229" s="7" t="s">
        <v>87</v>
      </c>
      <c r="X2229" s="7" t="s">
        <v>93</v>
      </c>
      <c r="Y2229" s="7" t="n">
        <v>0</v>
      </c>
      <c r="Z2229" s="7" t="n">
        <v>1</v>
      </c>
      <c r="AA2229" s="7" t="str">
        <f aca="false">IF(Y2229&gt;Z2229,"Win",IF(Y2229&lt;Z2229,"Loss","Draw"))</f>
        <v>Loss</v>
      </c>
      <c r="AB2229" s="7" t="s">
        <v>99</v>
      </c>
      <c r="AC2229" s="7" t="s">
        <v>99</v>
      </c>
      <c r="AD2229" s="7" t="s">
        <v>4958</v>
      </c>
      <c r="AE2229" s="7" t="s">
        <v>4959</v>
      </c>
      <c r="AF2229" s="7" t="str">
        <f aca="false">IF(AD2229&lt;AE2229,AD2229,AE2229)</f>
        <v>Baby Dragon, Berserker, Dark Prince, Earthquake, Electro Spirit, Goblin Hut, Royal Hogs, The Log</v>
      </c>
      <c r="AG2229" s="7" t="str">
        <f aca="false">IF(AD2229&lt;AE2229,AE2229,AD2229)</f>
        <v>Dark Prince, Fireball, Furnace, Mega Knight, Rage, Ram Rider, Skeletons, Spirit Empress</v>
      </c>
      <c r="AH2229" s="7" t="str">
        <f aca="false">IF(AD2229=AF2229,AA2229,IF(AA2229="Win","Loss",IF(AA2229="Loss","Win","Draw")))</f>
        <v>Win</v>
      </c>
      <c r="AI2229" s="7" t="s">
        <v>102</v>
      </c>
    </row>
    <row r="2230" customFormat="false" ht="15" hidden="false" customHeight="true" outlineLevel="0" collapsed="false">
      <c r="A2230" s="7" t="s">
        <v>4955</v>
      </c>
      <c r="B2230" s="7" t="n">
        <v>3</v>
      </c>
      <c r="C2230" s="7" t="s">
        <v>1193</v>
      </c>
      <c r="D2230" s="7" t="s">
        <v>1194</v>
      </c>
      <c r="E2230" s="7" t="s">
        <v>282</v>
      </c>
      <c r="F2230" s="7" t="s">
        <v>283</v>
      </c>
      <c r="G2230" s="7" t="s">
        <v>4960</v>
      </c>
      <c r="H2230" s="7" t="s">
        <v>81</v>
      </c>
      <c r="I2230" s="7" t="s">
        <v>433</v>
      </c>
      <c r="J2230" s="7" t="s">
        <v>115</v>
      </c>
      <c r="K2230" s="7" t="s">
        <v>84</v>
      </c>
      <c r="L2230" s="7" t="s">
        <v>109</v>
      </c>
      <c r="M2230" s="7" t="s">
        <v>86</v>
      </c>
      <c r="N2230" s="7" t="s">
        <v>88</v>
      </c>
      <c r="O2230" s="7" t="s">
        <v>107</v>
      </c>
      <c r="P2230" s="7" t="s">
        <v>144</v>
      </c>
      <c r="Q2230" s="7" t="s">
        <v>84</v>
      </c>
      <c r="R2230" s="7" t="s">
        <v>115</v>
      </c>
      <c r="S2230" s="7" t="s">
        <v>170</v>
      </c>
      <c r="T2230" s="7" t="s">
        <v>112</v>
      </c>
      <c r="U2230" s="7" t="s">
        <v>107</v>
      </c>
      <c r="V2230" s="7" t="s">
        <v>109</v>
      </c>
      <c r="W2230" s="7" t="s">
        <v>111</v>
      </c>
      <c r="X2230" s="7" t="s">
        <v>130</v>
      </c>
      <c r="Y2230" s="7" t="n">
        <v>0</v>
      </c>
      <c r="Z2230" s="7" t="n">
        <v>1</v>
      </c>
      <c r="AA2230" s="7" t="str">
        <f aca="false">IF(Y2230&gt;Z2230,"Win",IF(Y2230&lt;Z2230,"Loss","Draw"))</f>
        <v>Loss</v>
      </c>
      <c r="AB2230" s="7" t="s">
        <v>99</v>
      </c>
      <c r="AC2230" s="7" t="s">
        <v>99</v>
      </c>
      <c r="AD2230" s="7" t="s">
        <v>4961</v>
      </c>
      <c r="AE2230" s="7" t="s">
        <v>4962</v>
      </c>
      <c r="AF2230" s="7" t="str">
        <f aca="false">IF(AD2230&lt;AE2230,AD2230,AE2230)</f>
        <v>Arrows, Bomber, Cannon, Fire Spirit, Giant Snowball, Goblin Drill, Goblins, Ronin</v>
      </c>
      <c r="AG2230" s="7" t="str">
        <f aca="false">IF(AD2230&lt;AE2230,AE2230,AD2230)</f>
        <v>Giant Snowball, Goblin Demolisher, Goblin Drill, Goblins, Poison, Princess, Ronin, Tesla</v>
      </c>
      <c r="AH2230" s="7" t="str">
        <f aca="false">IF(AD2230=AF2230,AA2230,IF(AA2230="Win","Loss",IF(AA2230="Loss","Win","Draw")))</f>
        <v>Win</v>
      </c>
      <c r="AI2230" s="7" t="s">
        <v>102</v>
      </c>
    </row>
    <row r="2231" customFormat="false" ht="15" hidden="false" customHeight="true" outlineLevel="0" collapsed="false">
      <c r="A2231" s="5" t="s">
        <v>4963</v>
      </c>
      <c r="B2231" s="5" t="n">
        <v>1</v>
      </c>
      <c r="C2231" s="5" t="s">
        <v>1193</v>
      </c>
      <c r="D2231" s="5" t="s">
        <v>1194</v>
      </c>
      <c r="E2231" s="5" t="s">
        <v>1061</v>
      </c>
      <c r="F2231" s="5" t="s">
        <v>1062</v>
      </c>
      <c r="G2231" s="5" t="s">
        <v>1195</v>
      </c>
      <c r="H2231" s="5" t="s">
        <v>81</v>
      </c>
      <c r="I2231" s="5" t="s">
        <v>287</v>
      </c>
      <c r="J2231" s="5" t="s">
        <v>149</v>
      </c>
      <c r="K2231" s="5" t="s">
        <v>135</v>
      </c>
      <c r="L2231" s="5" t="s">
        <v>148</v>
      </c>
      <c r="M2231" s="5" t="s">
        <v>147</v>
      </c>
      <c r="N2231" s="5" t="s">
        <v>87</v>
      </c>
      <c r="O2231" s="5" t="s">
        <v>94</v>
      </c>
      <c r="P2231" s="5" t="s">
        <v>146</v>
      </c>
      <c r="Q2231" s="5" t="s">
        <v>82</v>
      </c>
      <c r="R2231" s="5" t="s">
        <v>128</v>
      </c>
      <c r="S2231" s="5" t="s">
        <v>84</v>
      </c>
      <c r="T2231" s="5" t="s">
        <v>85</v>
      </c>
      <c r="U2231" s="5" t="s">
        <v>86</v>
      </c>
      <c r="V2231" s="5" t="s">
        <v>88</v>
      </c>
      <c r="W2231" s="5" t="s">
        <v>89</v>
      </c>
      <c r="X2231" s="5" t="s">
        <v>97</v>
      </c>
      <c r="Y2231" s="5" t="n">
        <v>0</v>
      </c>
      <c r="Z2231" s="5" t="n">
        <v>1</v>
      </c>
      <c r="AA2231" s="5" t="str">
        <f aca="false">IF(Y2231&gt;Z2231,"Win",IF(Y2231&lt;Z2231,"Loss","Draw"))</f>
        <v>Loss</v>
      </c>
      <c r="AB2231" s="5" t="s">
        <v>98</v>
      </c>
      <c r="AC2231" s="5" t="s">
        <v>99</v>
      </c>
      <c r="AD2231" s="5" t="s">
        <v>726</v>
      </c>
      <c r="AE2231" s="5" t="s">
        <v>1196</v>
      </c>
      <c r="AF2231" s="5" t="str">
        <f aca="false">IF(AD2231&lt;AE2231,AD2231,AE2231)</f>
        <v>Archers, Giant Snowball, Goblin Demolisher, Goblin Hut, Graveyard, Knight, Poison, Skeletons</v>
      </c>
      <c r="AG2231" s="5" t="str">
        <f aca="false">IF(AD2231&lt;AE2231,AE2231,AD2231)</f>
        <v>Berserker, Fireball, Lava Hound, Skeleton Dragons, Spirit Empress, Tombstone, Valkyrie, Zap</v>
      </c>
      <c r="AH2231" s="5" t="str">
        <f aca="false">IF(AD2231=AF2231,AA2231,IF(AA2231="Win","Loss",IF(AA2231="Loss","Win","Draw")))</f>
        <v>Win</v>
      </c>
      <c r="AI2231" s="5" t="s">
        <v>102</v>
      </c>
    </row>
    <row r="2232" customFormat="false" ht="15" hidden="false" customHeight="true" outlineLevel="0" collapsed="false">
      <c r="A2232" s="5" t="s">
        <v>4963</v>
      </c>
      <c r="B2232" s="5" t="n">
        <v>2</v>
      </c>
      <c r="C2232" s="5" t="s">
        <v>1193</v>
      </c>
      <c r="D2232" s="5" t="s">
        <v>1194</v>
      </c>
      <c r="E2232" s="5" t="s">
        <v>1061</v>
      </c>
      <c r="F2232" s="5" t="s">
        <v>1062</v>
      </c>
      <c r="G2232" s="5" t="s">
        <v>1197</v>
      </c>
      <c r="H2232" s="5" t="s">
        <v>81</v>
      </c>
      <c r="I2232" s="5" t="s">
        <v>168</v>
      </c>
      <c r="J2232" s="5" t="s">
        <v>83</v>
      </c>
      <c r="K2232" s="5" t="s">
        <v>169</v>
      </c>
      <c r="L2232" s="5" t="s">
        <v>97</v>
      </c>
      <c r="M2232" s="5" t="s">
        <v>93</v>
      </c>
      <c r="N2232" s="5" t="s">
        <v>170</v>
      </c>
      <c r="O2232" s="5" t="s">
        <v>167</v>
      </c>
      <c r="P2232" s="5" t="s">
        <v>154</v>
      </c>
      <c r="Q2232" s="5" t="s">
        <v>287</v>
      </c>
      <c r="R2232" s="5" t="s">
        <v>145</v>
      </c>
      <c r="S2232" s="5" t="s">
        <v>135</v>
      </c>
      <c r="T2232" s="5" t="s">
        <v>148</v>
      </c>
      <c r="U2232" s="5" t="s">
        <v>326</v>
      </c>
      <c r="V2232" s="5" t="s">
        <v>146</v>
      </c>
      <c r="W2232" s="5" t="s">
        <v>131</v>
      </c>
      <c r="X2232" s="5" t="s">
        <v>149</v>
      </c>
      <c r="Y2232" s="5" t="n">
        <v>2</v>
      </c>
      <c r="Z2232" s="5" t="n">
        <v>1</v>
      </c>
      <c r="AA2232" s="5" t="str">
        <f aca="false">IF(Y2232&gt;Z2232,"Win",IF(Y2232&lt;Z2232,"Loss","Draw"))</f>
        <v>Win</v>
      </c>
      <c r="AB2232" s="5" t="s">
        <v>98</v>
      </c>
      <c r="AC2232" s="5" t="s">
        <v>99</v>
      </c>
      <c r="AD2232" s="5" t="s">
        <v>172</v>
      </c>
      <c r="AE2232" s="5" t="s">
        <v>1198</v>
      </c>
      <c r="AF2232" s="5" t="str">
        <f aca="false">IF(AD2232&lt;AE2232,AD2232,AE2232)</f>
        <v>Baby Dragon, Cannon, Dark Prince, Electro Spirit, Lightning, Royal Hogs, Skeletons, The Log</v>
      </c>
      <c r="AG2232" s="5" t="str">
        <f aca="false">IF(AD2232&lt;AE2232,AE2232,AD2232)</f>
        <v>Balloon, Lava Hound, Mega Minion, Skeleton Dragons, Tombstone, Valkyrie, Void, Zap</v>
      </c>
      <c r="AH2232" s="5" t="str">
        <f aca="false">IF(AD2232=AF2232,AA2232,IF(AA2232="Win","Loss",IF(AA2232="Loss","Win","Draw")))</f>
        <v>Win</v>
      </c>
      <c r="AI2232" s="5" t="s">
        <v>102</v>
      </c>
    </row>
    <row r="2233" customFormat="false" ht="15" hidden="false" customHeight="true" outlineLevel="0" collapsed="false">
      <c r="A2233" s="5" t="s">
        <v>4963</v>
      </c>
      <c r="B2233" s="5" t="n">
        <v>3</v>
      </c>
      <c r="C2233" s="5" t="s">
        <v>1193</v>
      </c>
      <c r="D2233" s="5" t="s">
        <v>1194</v>
      </c>
      <c r="E2233" s="5" t="s">
        <v>1061</v>
      </c>
      <c r="F2233" s="5" t="s">
        <v>1062</v>
      </c>
      <c r="G2233" s="5" t="s">
        <v>1199</v>
      </c>
      <c r="H2233" s="5" t="s">
        <v>81</v>
      </c>
      <c r="I2233" s="5" t="s">
        <v>225</v>
      </c>
      <c r="J2233" s="5" t="s">
        <v>141</v>
      </c>
      <c r="K2233" s="5" t="s">
        <v>140</v>
      </c>
      <c r="L2233" s="5" t="s">
        <v>113</v>
      </c>
      <c r="M2233" s="5" t="s">
        <v>111</v>
      </c>
      <c r="N2233" s="5" t="s">
        <v>120</v>
      </c>
      <c r="O2233" s="5" t="s">
        <v>110</v>
      </c>
      <c r="P2233" s="5" t="s">
        <v>226</v>
      </c>
      <c r="Q2233" s="5" t="s">
        <v>114</v>
      </c>
      <c r="R2233" s="5" t="s">
        <v>115</v>
      </c>
      <c r="S2233" s="5" t="s">
        <v>116</v>
      </c>
      <c r="T2233" s="5" t="s">
        <v>227</v>
      </c>
      <c r="U2233" s="5" t="s">
        <v>94</v>
      </c>
      <c r="V2233" s="5" t="s">
        <v>176</v>
      </c>
      <c r="W2233" s="5" t="s">
        <v>118</v>
      </c>
      <c r="X2233" s="5" t="s">
        <v>91</v>
      </c>
      <c r="Y2233" s="5" t="n">
        <v>0</v>
      </c>
      <c r="Z2233" s="5" t="n">
        <v>1</v>
      </c>
      <c r="AA2233" s="5" t="str">
        <f aca="false">IF(Y2233&gt;Z2233,"Win",IF(Y2233&lt;Z2233,"Loss","Draw"))</f>
        <v>Loss</v>
      </c>
      <c r="AB2233" s="5" t="s">
        <v>98</v>
      </c>
      <c r="AC2233" s="5" t="s">
        <v>99</v>
      </c>
      <c r="AD2233" s="5" t="s">
        <v>328</v>
      </c>
      <c r="AE2233" s="5" t="s">
        <v>1200</v>
      </c>
      <c r="AF2233" s="5" t="str">
        <f aca="false">IF(AD2233&lt;AE2233,AD2233,AE2233)</f>
        <v>Barbarian Barrel, Dart Goblin, Fireball, Goblins, Mortar, Mother Witch, Rascals, Skeleton Barrel</v>
      </c>
      <c r="AG2233" s="5" t="str">
        <f aca="false">IF(AD2233&lt;AE2233,AE2233,AD2233)</f>
        <v>Bats, Bomb Tower, Fire Spirit, Guards, Magic Archer, Miner, Royal Delivery, Wall Breakers</v>
      </c>
      <c r="AH2233" s="5" t="str">
        <f aca="false">IF(AD2233=AF2233,AA2233,IF(AA2233="Win","Loss",IF(AA2233="Loss","Win","Draw")))</f>
        <v>Win</v>
      </c>
      <c r="AI2233" s="5" t="s">
        <v>102</v>
      </c>
    </row>
    <row r="2234" customFormat="false" ht="15" hidden="false" customHeight="true" outlineLevel="0" collapsed="false">
      <c r="A2234" s="7" t="s">
        <v>4964</v>
      </c>
      <c r="B2234" s="7" t="n">
        <v>1</v>
      </c>
      <c r="C2234" s="7" t="s">
        <v>1193</v>
      </c>
      <c r="D2234" s="7" t="s">
        <v>1194</v>
      </c>
      <c r="E2234" s="7" t="s">
        <v>1061</v>
      </c>
      <c r="F2234" s="7" t="s">
        <v>1062</v>
      </c>
      <c r="G2234" s="7" t="s">
        <v>1202</v>
      </c>
      <c r="H2234" s="7" t="s">
        <v>81</v>
      </c>
      <c r="I2234" s="7" t="s">
        <v>116</v>
      </c>
      <c r="J2234" s="7" t="s">
        <v>153</v>
      </c>
      <c r="K2234" s="7" t="s">
        <v>92</v>
      </c>
      <c r="L2234" s="7" t="s">
        <v>119</v>
      </c>
      <c r="M2234" s="7" t="s">
        <v>154</v>
      </c>
      <c r="N2234" s="7" t="s">
        <v>117</v>
      </c>
      <c r="O2234" s="7" t="s">
        <v>97</v>
      </c>
      <c r="P2234" s="7" t="s">
        <v>91</v>
      </c>
      <c r="Q2234" s="7" t="s">
        <v>168</v>
      </c>
      <c r="R2234" s="7" t="s">
        <v>232</v>
      </c>
      <c r="S2234" s="7" t="s">
        <v>169</v>
      </c>
      <c r="T2234" s="7" t="s">
        <v>154</v>
      </c>
      <c r="U2234" s="7" t="s">
        <v>97</v>
      </c>
      <c r="V2234" s="7" t="s">
        <v>93</v>
      </c>
      <c r="W2234" s="7" t="s">
        <v>167</v>
      </c>
      <c r="X2234" s="7" t="s">
        <v>170</v>
      </c>
      <c r="Y2234" s="7" t="n">
        <v>0</v>
      </c>
      <c r="Z2234" s="7" t="n">
        <v>1</v>
      </c>
      <c r="AA2234" s="7" t="str">
        <f aca="false">IF(Y2234&gt;Z2234,"Win",IF(Y2234&lt;Z2234,"Loss","Draw"))</f>
        <v>Loss</v>
      </c>
      <c r="AB2234" s="7" t="s">
        <v>99</v>
      </c>
      <c r="AC2234" s="7" t="s">
        <v>99</v>
      </c>
      <c r="AD2234" s="7" t="s">
        <v>160</v>
      </c>
      <c r="AE2234" s="7" t="s">
        <v>418</v>
      </c>
      <c r="AF2234" s="7" t="str">
        <f aca="false">IF(AD2234&lt;AE2234,AD2234,AE2234)</f>
        <v>Baby Dragon, Cannon, Electro Spirit, Lightning, Mighty Miner, Royal Hogs, Skeletons, The Log</v>
      </c>
      <c r="AG2234" s="7" t="str">
        <f aca="false">IF(AD2234&lt;AE2234,AE2234,AD2234)</f>
        <v>Barbarian Barrel, Cannon Cart, Goblinstein, Lightning, Minions, Mortar, Royal Ghost, Skeletons</v>
      </c>
      <c r="AH2234" s="7" t="str">
        <f aca="false">IF(AD2234=AF2234,AA2234,IF(AA2234="Win","Loss",IF(AA2234="Loss","Win","Draw")))</f>
        <v>Win</v>
      </c>
      <c r="AI2234" s="7" t="s">
        <v>102</v>
      </c>
    </row>
    <row r="2235" customFormat="false" ht="15" hidden="false" customHeight="true" outlineLevel="0" collapsed="false">
      <c r="A2235" s="7" t="s">
        <v>4964</v>
      </c>
      <c r="B2235" s="7" t="n">
        <v>2</v>
      </c>
      <c r="C2235" s="7" t="s">
        <v>1193</v>
      </c>
      <c r="D2235" s="7" t="s">
        <v>1194</v>
      </c>
      <c r="E2235" s="7" t="s">
        <v>1061</v>
      </c>
      <c r="F2235" s="7" t="s">
        <v>1062</v>
      </c>
      <c r="G2235" s="7" t="s">
        <v>1203</v>
      </c>
      <c r="H2235" s="7" t="s">
        <v>81</v>
      </c>
      <c r="I2235" s="7" t="s">
        <v>84</v>
      </c>
      <c r="J2235" s="7" t="s">
        <v>108</v>
      </c>
      <c r="K2235" s="7" t="s">
        <v>107</v>
      </c>
      <c r="L2235" s="7" t="s">
        <v>111</v>
      </c>
      <c r="M2235" s="7" t="s">
        <v>87</v>
      </c>
      <c r="N2235" s="7" t="s">
        <v>88</v>
      </c>
      <c r="O2235" s="7" t="s">
        <v>113</v>
      </c>
      <c r="P2235" s="7" t="s">
        <v>109</v>
      </c>
      <c r="Q2235" s="7" t="s">
        <v>209</v>
      </c>
      <c r="R2235" s="7" t="s">
        <v>149</v>
      </c>
      <c r="S2235" s="7" t="s">
        <v>199</v>
      </c>
      <c r="T2235" s="7" t="s">
        <v>231</v>
      </c>
      <c r="U2235" s="7" t="s">
        <v>109</v>
      </c>
      <c r="V2235" s="7" t="s">
        <v>146</v>
      </c>
      <c r="W2235" s="7" t="s">
        <v>112</v>
      </c>
      <c r="X2235" s="7" t="s">
        <v>174</v>
      </c>
      <c r="Y2235" s="7" t="n">
        <v>0</v>
      </c>
      <c r="Z2235" s="7" t="n">
        <v>1</v>
      </c>
      <c r="AA2235" s="7" t="str">
        <f aca="false">IF(Y2235&gt;Z2235,"Win",IF(Y2235&lt;Z2235,"Loss","Draw"))</f>
        <v>Loss</v>
      </c>
      <c r="AB2235" s="7" t="s">
        <v>99</v>
      </c>
      <c r="AC2235" s="7" t="s">
        <v>99</v>
      </c>
      <c r="AD2235" s="7" t="s">
        <v>635</v>
      </c>
      <c r="AE2235" s="7" t="s">
        <v>1204</v>
      </c>
      <c r="AF2235" s="7" t="str">
        <f aca="false">IF(AD2235&lt;AE2235,AD2235,AE2235)</f>
        <v>Archer Queen, Berserker, Bomb Tower, Fire Spirit, Giant Snowball, Goblin Drill, Poison, Ronin</v>
      </c>
      <c r="AG2235" s="7" t="str">
        <f aca="false">IF(AD2235&lt;AE2235,AE2235,AD2235)</f>
        <v>Arrows, Golden Knight, Heal Spirit, Musketeer, Ram Rider, Ronin, Skeleton Dragons, Tombstone</v>
      </c>
      <c r="AH2235" s="7" t="str">
        <f aca="false">IF(AD2235=AF2235,AA2235,IF(AA2235="Win","Loss",IF(AA2235="Loss","Win","Draw")))</f>
        <v>Loss</v>
      </c>
      <c r="AI2235" s="7" t="s">
        <v>102</v>
      </c>
    </row>
    <row r="2236" customFormat="false" ht="15" hidden="false" customHeight="true" outlineLevel="0" collapsed="false">
      <c r="A2236" s="7" t="s">
        <v>4964</v>
      </c>
      <c r="B2236" s="7" t="n">
        <v>3</v>
      </c>
      <c r="C2236" s="7" t="s">
        <v>1193</v>
      </c>
      <c r="D2236" s="7" t="s">
        <v>1194</v>
      </c>
      <c r="E2236" s="7" t="s">
        <v>1061</v>
      </c>
      <c r="F2236" s="7" t="s">
        <v>1062</v>
      </c>
      <c r="G2236" s="7" t="s">
        <v>1205</v>
      </c>
      <c r="H2236" s="7" t="s">
        <v>81</v>
      </c>
      <c r="I2236" s="7" t="s">
        <v>140</v>
      </c>
      <c r="J2236" s="7" t="s">
        <v>141</v>
      </c>
      <c r="K2236" s="7" t="s">
        <v>142</v>
      </c>
      <c r="L2236" s="7" t="s">
        <v>144</v>
      </c>
      <c r="M2236" s="7" t="s">
        <v>143</v>
      </c>
      <c r="N2236" s="7" t="s">
        <v>93</v>
      </c>
      <c r="O2236" s="7" t="s">
        <v>120</v>
      </c>
      <c r="P2236" s="7" t="s">
        <v>83</v>
      </c>
      <c r="Q2236" s="7" t="s">
        <v>140</v>
      </c>
      <c r="R2236" s="7" t="s">
        <v>175</v>
      </c>
      <c r="S2236" s="7" t="s">
        <v>142</v>
      </c>
      <c r="T2236" s="7" t="s">
        <v>176</v>
      </c>
      <c r="U2236" s="7" t="s">
        <v>111</v>
      </c>
      <c r="V2236" s="7" t="s">
        <v>143</v>
      </c>
      <c r="W2236" s="7" t="s">
        <v>120</v>
      </c>
      <c r="X2236" s="7" t="s">
        <v>113</v>
      </c>
      <c r="Y2236" s="7" t="n">
        <v>1</v>
      </c>
      <c r="Z2236" s="7" t="n">
        <v>0</v>
      </c>
      <c r="AA2236" s="7" t="str">
        <f aca="false">IF(Y2236&gt;Z2236,"Win",IF(Y2236&lt;Z2236,"Loss","Draw"))</f>
        <v>Win</v>
      </c>
      <c r="AB2236" s="7" t="s">
        <v>99</v>
      </c>
      <c r="AC2236" s="7" t="s">
        <v>99</v>
      </c>
      <c r="AD2236" s="7" t="s">
        <v>1206</v>
      </c>
      <c r="AE2236" s="7" t="s">
        <v>178</v>
      </c>
      <c r="AF2236" s="7" t="str">
        <f aca="false">IF(AD2236&lt;AE2236,AD2236,AE2236)</f>
        <v>Bomb Tower, Boss Bandit, Dart Goblin, Fire Spirit, Goblin Barrel, Ice Spirit, Royal Delivery, Wall Breakers</v>
      </c>
      <c r="AG2236" s="7" t="str">
        <f aca="false">IF(AD2236&lt;AE2236,AE2236,AD2236)</f>
        <v>Dark Prince, Electro Spirit, Goblin Barrel, Ice Spirit, Magic Archer, Royal Delivery, Tesla, Wall Breakers</v>
      </c>
      <c r="AH2236" s="7" t="str">
        <f aca="false">IF(AD2236=AF2236,AA2236,IF(AA2236="Win","Loss",IF(AA2236="Loss","Win","Draw")))</f>
        <v>Loss</v>
      </c>
      <c r="AI2236" s="7" t="s">
        <v>102</v>
      </c>
    </row>
    <row r="2237" customFormat="false" ht="15" hidden="false" customHeight="true" outlineLevel="0" collapsed="false">
      <c r="A2237" s="7" t="s">
        <v>4965</v>
      </c>
      <c r="B2237" s="7" t="n">
        <v>1</v>
      </c>
      <c r="C2237" s="7" t="s">
        <v>1193</v>
      </c>
      <c r="D2237" s="7" t="s">
        <v>1194</v>
      </c>
      <c r="E2237" s="7" t="s">
        <v>1061</v>
      </c>
      <c r="F2237" s="7" t="s">
        <v>1062</v>
      </c>
      <c r="G2237" s="7" t="s">
        <v>1208</v>
      </c>
      <c r="H2237" s="7" t="s">
        <v>81</v>
      </c>
      <c r="I2237" s="7" t="s">
        <v>132</v>
      </c>
      <c r="J2237" s="7" t="s">
        <v>91</v>
      </c>
      <c r="K2237" s="7" t="s">
        <v>200</v>
      </c>
      <c r="L2237" s="7" t="s">
        <v>90</v>
      </c>
      <c r="M2237" s="7" t="s">
        <v>365</v>
      </c>
      <c r="N2237" s="7" t="s">
        <v>94</v>
      </c>
      <c r="O2237" s="7" t="s">
        <v>93</v>
      </c>
      <c r="P2237" s="7" t="s">
        <v>174</v>
      </c>
      <c r="Q2237" s="7" t="s">
        <v>225</v>
      </c>
      <c r="R2237" s="7" t="s">
        <v>141</v>
      </c>
      <c r="S2237" s="7" t="s">
        <v>140</v>
      </c>
      <c r="T2237" s="7" t="s">
        <v>113</v>
      </c>
      <c r="U2237" s="7" t="s">
        <v>111</v>
      </c>
      <c r="V2237" s="7" t="s">
        <v>120</v>
      </c>
      <c r="W2237" s="7" t="s">
        <v>87</v>
      </c>
      <c r="X2237" s="7" t="s">
        <v>226</v>
      </c>
      <c r="Y2237" s="7" t="n">
        <v>1</v>
      </c>
      <c r="Z2237" s="7" t="n">
        <v>0</v>
      </c>
      <c r="AA2237" s="7" t="str">
        <f aca="false">IF(Y2237&gt;Z2237,"Win",IF(Y2237&lt;Z2237,"Loss","Draw"))</f>
        <v>Win</v>
      </c>
      <c r="AB2237" s="7" t="s">
        <v>99</v>
      </c>
      <c r="AC2237" s="7" t="s">
        <v>99</v>
      </c>
      <c r="AD2237" s="7" t="s">
        <v>488</v>
      </c>
      <c r="AE2237" s="7" t="s">
        <v>228</v>
      </c>
      <c r="AF2237" s="7" t="str">
        <f aca="false">IF(AD2237&lt;AE2237,AD2237,AE2237)</f>
        <v>Barbarian Barrel, Electro Spirit, Fireball, Goblin Cage, Heal Spirit, Lumberjack, Phoenix, Royal Giant</v>
      </c>
      <c r="AG2237" s="7" t="str">
        <f aca="false">IF(AD2237&lt;AE2237,AE2237,AD2237)</f>
        <v>Bats, Berserker, Bomb Tower, Fire Spirit, Magic Archer, Miner, Royal Delivery, Wall Breakers</v>
      </c>
      <c r="AH2237" s="7" t="str">
        <f aca="false">IF(AD2237=AF2237,AA2237,IF(AA2237="Win","Loss",IF(AA2237="Loss","Win","Draw")))</f>
        <v>Win</v>
      </c>
      <c r="AI2237" s="7" t="s">
        <v>102</v>
      </c>
    </row>
    <row r="2238" customFormat="false" ht="15" hidden="false" customHeight="true" outlineLevel="0" collapsed="false">
      <c r="A2238" s="7" t="s">
        <v>4965</v>
      </c>
      <c r="B2238" s="7" t="n">
        <v>2</v>
      </c>
      <c r="C2238" s="7" t="s">
        <v>1193</v>
      </c>
      <c r="D2238" s="7" t="s">
        <v>1194</v>
      </c>
      <c r="E2238" s="7" t="s">
        <v>1061</v>
      </c>
      <c r="F2238" s="7" t="s">
        <v>1062</v>
      </c>
      <c r="G2238" s="7" t="s">
        <v>1209</v>
      </c>
      <c r="H2238" s="7" t="s">
        <v>81</v>
      </c>
      <c r="I2238" s="7" t="s">
        <v>195</v>
      </c>
      <c r="J2238" s="7" t="s">
        <v>199</v>
      </c>
      <c r="K2238" s="7" t="s">
        <v>170</v>
      </c>
      <c r="L2238" s="7" t="s">
        <v>213</v>
      </c>
      <c r="M2238" s="7" t="s">
        <v>111</v>
      </c>
      <c r="N2238" s="7" t="s">
        <v>336</v>
      </c>
      <c r="O2238" s="7" t="s">
        <v>154</v>
      </c>
      <c r="P2238" s="7" t="s">
        <v>596</v>
      </c>
      <c r="Q2238" s="7" t="s">
        <v>169</v>
      </c>
      <c r="R2238" s="7" t="s">
        <v>83</v>
      </c>
      <c r="S2238" s="7" t="s">
        <v>168</v>
      </c>
      <c r="T2238" s="7" t="s">
        <v>93</v>
      </c>
      <c r="U2238" s="7" t="s">
        <v>97</v>
      </c>
      <c r="V2238" s="7" t="s">
        <v>170</v>
      </c>
      <c r="W2238" s="7" t="s">
        <v>154</v>
      </c>
      <c r="X2238" s="7" t="s">
        <v>167</v>
      </c>
      <c r="Y2238" s="7" t="n">
        <v>1</v>
      </c>
      <c r="Z2238" s="7" t="n">
        <v>0</v>
      </c>
      <c r="AA2238" s="7" t="str">
        <f aca="false">IF(Y2238&gt;Z2238,"Win",IF(Y2238&lt;Z2238,"Loss","Draw"))</f>
        <v>Win</v>
      </c>
      <c r="AB2238" s="7" t="s">
        <v>99</v>
      </c>
      <c r="AC2238" s="7" t="s">
        <v>99</v>
      </c>
      <c r="AD2238" s="7" t="s">
        <v>1210</v>
      </c>
      <c r="AE2238" s="7" t="s">
        <v>172</v>
      </c>
      <c r="AF2238" s="7" t="str">
        <f aca="false">IF(AD2238&lt;AE2238,AD2238,AE2238)</f>
        <v>Baby Dragon, Cannon, Dark Prince, Electro Spirit, Lightning, Royal Hogs, Skeletons, The Log</v>
      </c>
      <c r="AG2238" s="7" t="str">
        <f aca="false">IF(AD2238&lt;AE2238,AE2238,AD2238)</f>
        <v>Bowler, Cannon, Electro Giant, Fire Spirit, Golden Knight, Inferno Dragon, Lightning, Tornado</v>
      </c>
      <c r="AH2238" s="7" t="str">
        <f aca="false">IF(AD2238=AF2238,AA2238,IF(AA2238="Win","Loss",IF(AA2238="Loss","Win","Draw")))</f>
        <v>Loss</v>
      </c>
      <c r="AI2238" s="7" t="s">
        <v>102</v>
      </c>
    </row>
    <row r="2239" customFormat="false" ht="15" hidden="false" customHeight="true" outlineLevel="0" collapsed="false">
      <c r="A2239" s="7" t="s">
        <v>4965</v>
      </c>
      <c r="B2239" s="7" t="n">
        <v>3</v>
      </c>
      <c r="C2239" s="7" t="s">
        <v>1193</v>
      </c>
      <c r="D2239" s="7" t="s">
        <v>1194</v>
      </c>
      <c r="E2239" s="7" t="s">
        <v>1061</v>
      </c>
      <c r="F2239" s="7" t="s">
        <v>1062</v>
      </c>
      <c r="G2239" s="7" t="s">
        <v>1211</v>
      </c>
      <c r="H2239" s="7" t="s">
        <v>81</v>
      </c>
      <c r="I2239" s="7" t="s">
        <v>116</v>
      </c>
      <c r="J2239" s="7" t="s">
        <v>115</v>
      </c>
      <c r="K2239" s="7" t="s">
        <v>114</v>
      </c>
      <c r="L2239" s="7" t="s">
        <v>176</v>
      </c>
      <c r="M2239" s="7" t="s">
        <v>109</v>
      </c>
      <c r="N2239" s="7" t="s">
        <v>88</v>
      </c>
      <c r="O2239" s="7" t="s">
        <v>167</v>
      </c>
      <c r="P2239" s="7" t="s">
        <v>118</v>
      </c>
      <c r="Q2239" s="7" t="s">
        <v>158</v>
      </c>
      <c r="R2239" s="7" t="s">
        <v>181</v>
      </c>
      <c r="S2239" s="7" t="s">
        <v>149</v>
      </c>
      <c r="T2239" s="7" t="s">
        <v>91</v>
      </c>
      <c r="U2239" s="7" t="s">
        <v>94</v>
      </c>
      <c r="V2239" s="7" t="s">
        <v>202</v>
      </c>
      <c r="W2239" s="7" t="s">
        <v>90</v>
      </c>
      <c r="X2239" s="7" t="s">
        <v>95</v>
      </c>
      <c r="Y2239" s="7" t="n">
        <v>1</v>
      </c>
      <c r="Z2239" s="7" t="n">
        <v>0</v>
      </c>
      <c r="AA2239" s="7" t="str">
        <f aca="false">IF(Y2239&gt;Z2239,"Win",IF(Y2239&lt;Z2239,"Loss","Draw"))</f>
        <v>Win</v>
      </c>
      <c r="AB2239" s="7" t="s">
        <v>99</v>
      </c>
      <c r="AC2239" s="7" t="s">
        <v>99</v>
      </c>
      <c r="AD2239" s="7" t="s">
        <v>913</v>
      </c>
      <c r="AE2239" s="7" t="s">
        <v>1212</v>
      </c>
      <c r="AF2239" s="7" t="str">
        <f aca="false">IF(AD2239&lt;AE2239,AD2239,AE2239)</f>
        <v>Barbarian Barrel, Fireball, Fisherman, Monk, Royal Giant, Tombstone, Witch, Zappies</v>
      </c>
      <c r="AG2239" s="7" t="str">
        <f aca="false">IF(AD2239&lt;AE2239,AE2239,AD2239)</f>
        <v>Dart Goblin, Goblins, Mortar, Poison, Rascals, Ronin, Skeleton Barrel, The Log</v>
      </c>
      <c r="AH2239" s="7" t="str">
        <f aca="false">IF(AD2239=AF2239,AA2239,IF(AA2239="Win","Loss",IF(AA2239="Loss","Win","Draw")))</f>
        <v>Loss</v>
      </c>
      <c r="AI2239" s="7" t="s">
        <v>102</v>
      </c>
    </row>
    <row r="2240" customFormat="false" ht="15" hidden="false" customHeight="true" outlineLevel="0" collapsed="false">
      <c r="A2240" s="7" t="s">
        <v>4966</v>
      </c>
      <c r="B2240" s="7" t="n">
        <v>1</v>
      </c>
      <c r="C2240" s="7" t="s">
        <v>1193</v>
      </c>
      <c r="D2240" s="7" t="s">
        <v>1194</v>
      </c>
      <c r="E2240" s="7" t="s">
        <v>1061</v>
      </c>
      <c r="F2240" s="7" t="s">
        <v>1062</v>
      </c>
      <c r="G2240" s="7" t="s">
        <v>1214</v>
      </c>
      <c r="H2240" s="7" t="s">
        <v>81</v>
      </c>
      <c r="I2240" s="7" t="s">
        <v>239</v>
      </c>
      <c r="J2240" s="7" t="s">
        <v>180</v>
      </c>
      <c r="K2240" s="7" t="s">
        <v>92</v>
      </c>
      <c r="L2240" s="7" t="s">
        <v>327</v>
      </c>
      <c r="M2240" s="7" t="s">
        <v>227</v>
      </c>
      <c r="N2240" s="7" t="s">
        <v>257</v>
      </c>
      <c r="O2240" s="7" t="s">
        <v>202</v>
      </c>
      <c r="P2240" s="7" t="s">
        <v>91</v>
      </c>
      <c r="Q2240" s="7" t="s">
        <v>293</v>
      </c>
      <c r="R2240" s="7" t="s">
        <v>115</v>
      </c>
      <c r="S2240" s="7" t="s">
        <v>144</v>
      </c>
      <c r="T2240" s="7" t="s">
        <v>182</v>
      </c>
      <c r="U2240" s="7" t="s">
        <v>109</v>
      </c>
      <c r="V2240" s="7" t="s">
        <v>154</v>
      </c>
      <c r="W2240" s="7" t="s">
        <v>143</v>
      </c>
      <c r="X2240" s="7" t="s">
        <v>167</v>
      </c>
      <c r="Y2240" s="7" t="n">
        <v>1</v>
      </c>
      <c r="Z2240" s="7" t="n">
        <v>0</v>
      </c>
      <c r="AA2240" s="7" t="str">
        <f aca="false">IF(Y2240&gt;Z2240,"Win",IF(Y2240&lt;Z2240,"Loss","Draw"))</f>
        <v>Win</v>
      </c>
      <c r="AB2240" s="7" t="s">
        <v>99</v>
      </c>
      <c r="AC2240" s="7" t="s">
        <v>99</v>
      </c>
      <c r="AD2240" s="7" t="s">
        <v>614</v>
      </c>
      <c r="AE2240" s="7" t="s">
        <v>1215</v>
      </c>
      <c r="AF2240" s="7" t="str">
        <f aca="false">IF(AD2240&lt;AE2240,AD2240,AE2240)</f>
        <v>Barbarian Barrel, Battle Ram, Giant Skeleton, Mother Witch, Royal Ghost, Vines, Wizard, Zappies</v>
      </c>
      <c r="AG2240" s="7" t="str">
        <f aca="false">IF(AD2240&lt;AE2240,AE2240,AD2240)</f>
        <v>Furnace, Goblins, Hog Rider, Ice Spirit, Lightning, Ronin, Tesla, The Log</v>
      </c>
      <c r="AH2240" s="7" t="str">
        <f aca="false">IF(AD2240=AF2240,AA2240,IF(AA2240="Win","Loss",IF(AA2240="Loss","Win","Draw")))</f>
        <v>Win</v>
      </c>
      <c r="AI2240" s="7" t="s">
        <v>102</v>
      </c>
    </row>
    <row r="2241" customFormat="false" ht="15" hidden="false" customHeight="true" outlineLevel="0" collapsed="false">
      <c r="A2241" s="7" t="s">
        <v>4966</v>
      </c>
      <c r="B2241" s="7" t="n">
        <v>2</v>
      </c>
      <c r="C2241" s="7" t="s">
        <v>1193</v>
      </c>
      <c r="D2241" s="7" t="s">
        <v>1194</v>
      </c>
      <c r="E2241" s="7" t="s">
        <v>1061</v>
      </c>
      <c r="F2241" s="7" t="s">
        <v>1062</v>
      </c>
      <c r="G2241" s="7" t="s">
        <v>1216</v>
      </c>
      <c r="H2241" s="7" t="s">
        <v>81</v>
      </c>
      <c r="I2241" s="7" t="s">
        <v>287</v>
      </c>
      <c r="J2241" s="7" t="s">
        <v>149</v>
      </c>
      <c r="K2241" s="7" t="s">
        <v>135</v>
      </c>
      <c r="L2241" s="7" t="s">
        <v>87</v>
      </c>
      <c r="M2241" s="7" t="s">
        <v>148</v>
      </c>
      <c r="N2241" s="7" t="s">
        <v>147</v>
      </c>
      <c r="O2241" s="7" t="s">
        <v>146</v>
      </c>
      <c r="P2241" s="7" t="s">
        <v>94</v>
      </c>
      <c r="Q2241" s="7" t="s">
        <v>140</v>
      </c>
      <c r="R2241" s="7" t="s">
        <v>83</v>
      </c>
      <c r="S2241" s="7" t="s">
        <v>142</v>
      </c>
      <c r="T2241" s="7" t="s">
        <v>176</v>
      </c>
      <c r="U2241" s="7" t="s">
        <v>111</v>
      </c>
      <c r="V2241" s="7" t="s">
        <v>97</v>
      </c>
      <c r="W2241" s="7" t="s">
        <v>120</v>
      </c>
      <c r="X2241" s="7" t="s">
        <v>113</v>
      </c>
      <c r="Y2241" s="7" t="n">
        <v>0</v>
      </c>
      <c r="Z2241" s="7" t="n">
        <v>1</v>
      </c>
      <c r="AA2241" s="7" t="str">
        <f aca="false">IF(Y2241&gt;Z2241,"Win",IF(Y2241&lt;Z2241,"Loss","Draw"))</f>
        <v>Loss</v>
      </c>
      <c r="AB2241" s="7" t="s">
        <v>99</v>
      </c>
      <c r="AC2241" s="7" t="s">
        <v>99</v>
      </c>
      <c r="AD2241" s="7" t="s">
        <v>726</v>
      </c>
      <c r="AE2241" s="7" t="s">
        <v>1155</v>
      </c>
      <c r="AF2241" s="7" t="str">
        <f aca="false">IF(AD2241&lt;AE2241,AD2241,AE2241)</f>
        <v>Berserker, Fireball, Lava Hound, Skeleton Dragons, Spirit Empress, Tombstone, Valkyrie, Zap</v>
      </c>
      <c r="AG2241" s="7" t="str">
        <f aca="false">IF(AD2241&lt;AE2241,AE2241,AD2241)</f>
        <v>Bomb Tower, Dark Prince, Dart Goblin, Fire Spirit, Goblin Barrel, Royal Delivery, Skeletons, Wall Breakers</v>
      </c>
      <c r="AH2241" s="7" t="str">
        <f aca="false">IF(AD2241=AF2241,AA2241,IF(AA2241="Win","Loss",IF(AA2241="Loss","Win","Draw")))</f>
        <v>Loss</v>
      </c>
      <c r="AI2241" s="7" t="s">
        <v>102</v>
      </c>
    </row>
    <row r="2242" customFormat="false" ht="15" hidden="false" customHeight="true" outlineLevel="0" collapsed="false">
      <c r="A2242" s="7" t="s">
        <v>4966</v>
      </c>
      <c r="B2242" s="7" t="n">
        <v>3</v>
      </c>
      <c r="C2242" s="7" t="s">
        <v>1193</v>
      </c>
      <c r="D2242" s="7" t="s">
        <v>1194</v>
      </c>
      <c r="E2242" s="7" t="s">
        <v>1061</v>
      </c>
      <c r="F2242" s="7" t="s">
        <v>1062</v>
      </c>
      <c r="G2242" s="7" t="s">
        <v>1217</v>
      </c>
      <c r="H2242" s="7" t="s">
        <v>81</v>
      </c>
      <c r="I2242" s="7" t="s">
        <v>168</v>
      </c>
      <c r="J2242" s="7" t="s">
        <v>108</v>
      </c>
      <c r="K2242" s="7" t="s">
        <v>170</v>
      </c>
      <c r="L2242" s="7" t="s">
        <v>143</v>
      </c>
      <c r="M2242" s="7" t="s">
        <v>120</v>
      </c>
      <c r="N2242" s="7" t="s">
        <v>97</v>
      </c>
      <c r="O2242" s="7" t="s">
        <v>167</v>
      </c>
      <c r="P2242" s="7" t="s">
        <v>183</v>
      </c>
      <c r="Q2242" s="7" t="s">
        <v>200</v>
      </c>
      <c r="R2242" s="7" t="s">
        <v>91</v>
      </c>
      <c r="S2242" s="7" t="s">
        <v>132</v>
      </c>
      <c r="T2242" s="7" t="s">
        <v>93</v>
      </c>
      <c r="U2242" s="7" t="s">
        <v>174</v>
      </c>
      <c r="V2242" s="7" t="s">
        <v>94</v>
      </c>
      <c r="W2242" s="7" t="s">
        <v>90</v>
      </c>
      <c r="X2242" s="7" t="s">
        <v>365</v>
      </c>
      <c r="Y2242" s="7" t="n">
        <v>0</v>
      </c>
      <c r="Z2242" s="7" t="n">
        <v>1</v>
      </c>
      <c r="AA2242" s="7" t="str">
        <f aca="false">IF(Y2242&gt;Z2242,"Win",IF(Y2242&lt;Z2242,"Loss","Draw"))</f>
        <v>Loss</v>
      </c>
      <c r="AB2242" s="7" t="s">
        <v>99</v>
      </c>
      <c r="AC2242" s="7" t="s">
        <v>99</v>
      </c>
      <c r="AD2242" s="7" t="s">
        <v>770</v>
      </c>
      <c r="AE2242" s="7" t="s">
        <v>488</v>
      </c>
      <c r="AF2242" s="7" t="str">
        <f aca="false">IF(AD2242&lt;AE2242,AD2242,AE2242)</f>
        <v>Archer Queen, Cannon, Earthquake, Ice Spirit, Royal Delivery, Royal Hogs, Skeletons, The Log</v>
      </c>
      <c r="AG2242" s="7" t="str">
        <f aca="false">IF(AD2242&lt;AE2242,AE2242,AD2242)</f>
        <v>Barbarian Barrel, Electro Spirit, Fireball, Goblin Cage, Heal Spirit, Lumberjack, Phoenix, Royal Giant</v>
      </c>
      <c r="AH2242" s="7" t="str">
        <f aca="false">IF(AD2242=AF2242,AA2242,IF(AA2242="Win","Loss",IF(AA2242="Loss","Win","Draw")))</f>
        <v>Loss</v>
      </c>
      <c r="AI2242" s="7" t="s">
        <v>102</v>
      </c>
    </row>
    <row r="2243" customFormat="false" ht="15" hidden="false" customHeight="true" outlineLevel="0" collapsed="false">
      <c r="A2243" s="7" t="s">
        <v>4966</v>
      </c>
      <c r="B2243" s="7" t="n">
        <v>4</v>
      </c>
      <c r="C2243" s="7" t="s">
        <v>1193</v>
      </c>
      <c r="D2243" s="7" t="s">
        <v>1194</v>
      </c>
      <c r="E2243" s="7" t="s">
        <v>1061</v>
      </c>
      <c r="F2243" s="7" t="s">
        <v>1062</v>
      </c>
      <c r="G2243" s="7" t="s">
        <v>1218</v>
      </c>
      <c r="H2243" s="7" t="s">
        <v>81</v>
      </c>
      <c r="I2243" s="7" t="s">
        <v>168</v>
      </c>
      <c r="J2243" s="7" t="s">
        <v>108</v>
      </c>
      <c r="K2243" s="7" t="s">
        <v>170</v>
      </c>
      <c r="L2243" s="7" t="s">
        <v>143</v>
      </c>
      <c r="M2243" s="7" t="s">
        <v>120</v>
      </c>
      <c r="N2243" s="7" t="s">
        <v>97</v>
      </c>
      <c r="O2243" s="7" t="s">
        <v>167</v>
      </c>
      <c r="P2243" s="7" t="s">
        <v>183</v>
      </c>
      <c r="Q2243" s="7" t="s">
        <v>200</v>
      </c>
      <c r="R2243" s="7" t="s">
        <v>91</v>
      </c>
      <c r="S2243" s="7" t="s">
        <v>132</v>
      </c>
      <c r="T2243" s="7" t="s">
        <v>93</v>
      </c>
      <c r="U2243" s="7" t="s">
        <v>174</v>
      </c>
      <c r="V2243" s="7" t="s">
        <v>94</v>
      </c>
      <c r="W2243" s="7" t="s">
        <v>90</v>
      </c>
      <c r="X2243" s="7" t="s">
        <v>365</v>
      </c>
      <c r="Y2243" s="7" t="n">
        <v>1</v>
      </c>
      <c r="Z2243" s="7" t="n">
        <v>0</v>
      </c>
      <c r="AA2243" s="7" t="str">
        <f aca="false">IF(Y2243&gt;Z2243,"Win",IF(Y2243&lt;Z2243,"Loss","Draw"))</f>
        <v>Win</v>
      </c>
      <c r="AB2243" s="7" t="s">
        <v>99</v>
      </c>
      <c r="AC2243" s="7" t="s">
        <v>98</v>
      </c>
      <c r="AD2243" s="7" t="s">
        <v>770</v>
      </c>
      <c r="AE2243" s="7" t="s">
        <v>488</v>
      </c>
      <c r="AF2243" s="7" t="str">
        <f aca="false">IF(AD2243&lt;AE2243,AD2243,AE2243)</f>
        <v>Archer Queen, Cannon, Earthquake, Ice Spirit, Royal Delivery, Royal Hogs, Skeletons, The Log</v>
      </c>
      <c r="AG2243" s="7" t="str">
        <f aca="false">IF(AD2243&lt;AE2243,AE2243,AD2243)</f>
        <v>Barbarian Barrel, Electro Spirit, Fireball, Goblin Cage, Heal Spirit, Lumberjack, Phoenix, Royal Giant</v>
      </c>
      <c r="AH2243" s="7" t="str">
        <f aca="false">IF(AD2243=AF2243,AA2243,IF(AA2243="Win","Loss",IF(AA2243="Loss","Win","Draw")))</f>
        <v>Win</v>
      </c>
      <c r="AI2243" s="7" t="s">
        <v>102</v>
      </c>
    </row>
    <row r="2244" customFormat="false" ht="15" hidden="false" customHeight="true" outlineLevel="0" collapsed="false">
      <c r="A2244" s="7" t="s">
        <v>4967</v>
      </c>
      <c r="B2244" s="7" t="n">
        <v>1</v>
      </c>
      <c r="C2244" s="7" t="s">
        <v>1193</v>
      </c>
      <c r="D2244" s="7" t="s">
        <v>1194</v>
      </c>
      <c r="E2244" s="7" t="s">
        <v>1061</v>
      </c>
      <c r="F2244" s="7" t="s">
        <v>1062</v>
      </c>
      <c r="G2244" s="7" t="s">
        <v>1220</v>
      </c>
      <c r="H2244" s="7" t="s">
        <v>81</v>
      </c>
      <c r="I2244" s="7" t="s">
        <v>169</v>
      </c>
      <c r="J2244" s="7" t="s">
        <v>199</v>
      </c>
      <c r="K2244" s="7" t="s">
        <v>200</v>
      </c>
      <c r="L2244" s="7" t="s">
        <v>136</v>
      </c>
      <c r="M2244" s="7" t="s">
        <v>336</v>
      </c>
      <c r="N2244" s="7" t="s">
        <v>91</v>
      </c>
      <c r="O2244" s="7" t="s">
        <v>191</v>
      </c>
      <c r="P2244" s="7" t="s">
        <v>154</v>
      </c>
      <c r="Q2244" s="7" t="s">
        <v>168</v>
      </c>
      <c r="R2244" s="7" t="s">
        <v>232</v>
      </c>
      <c r="S2244" s="7" t="s">
        <v>169</v>
      </c>
      <c r="T2244" s="7" t="s">
        <v>154</v>
      </c>
      <c r="U2244" s="7" t="s">
        <v>93</v>
      </c>
      <c r="V2244" s="7" t="s">
        <v>97</v>
      </c>
      <c r="W2244" s="7" t="s">
        <v>167</v>
      </c>
      <c r="X2244" s="7" t="s">
        <v>170</v>
      </c>
      <c r="Y2244" s="7" t="n">
        <v>1</v>
      </c>
      <c r="Z2244" s="7" t="n">
        <v>0</v>
      </c>
      <c r="AA2244" s="7" t="str">
        <f aca="false">IF(Y2244&gt;Z2244,"Win",IF(Y2244&lt;Z2244,"Loss","Draw"))</f>
        <v>Win</v>
      </c>
      <c r="AB2244" s="7" t="s">
        <v>99</v>
      </c>
      <c r="AC2244" s="7" t="s">
        <v>99</v>
      </c>
      <c r="AD2244" s="7" t="s">
        <v>778</v>
      </c>
      <c r="AE2244" s="7" t="s">
        <v>418</v>
      </c>
      <c r="AF2244" s="7" t="str">
        <f aca="false">IF(AD2244&lt;AE2244,AD2244,AE2244)</f>
        <v>Baby Dragon, Barbarian Barrel, Goblin Cage, Golden Knight, Golem, Ice Wizard, Lightning, Tornado</v>
      </c>
      <c r="AG2244" s="7" t="str">
        <f aca="false">IF(AD2244&lt;AE2244,AE2244,AD2244)</f>
        <v>Baby Dragon, Cannon, Electro Spirit, Lightning, Mighty Miner, Royal Hogs, Skeletons, The Log</v>
      </c>
      <c r="AH2244" s="7" t="str">
        <f aca="false">IF(AD2244=AF2244,AA2244,IF(AA2244="Win","Loss",IF(AA2244="Loss","Win","Draw")))</f>
        <v>Win</v>
      </c>
      <c r="AI2244" s="7" t="s">
        <v>102</v>
      </c>
    </row>
    <row r="2245" customFormat="false" ht="15" hidden="false" customHeight="true" outlineLevel="0" collapsed="false">
      <c r="A2245" s="7" t="s">
        <v>4967</v>
      </c>
      <c r="B2245" s="7" t="n">
        <v>2</v>
      </c>
      <c r="C2245" s="7" t="s">
        <v>1193</v>
      </c>
      <c r="D2245" s="7" t="s">
        <v>1194</v>
      </c>
      <c r="E2245" s="7" t="s">
        <v>1061</v>
      </c>
      <c r="F2245" s="7" t="s">
        <v>1062</v>
      </c>
      <c r="G2245" s="7" t="s">
        <v>1221</v>
      </c>
      <c r="H2245" s="7" t="s">
        <v>81</v>
      </c>
      <c r="I2245" s="7" t="s">
        <v>433</v>
      </c>
      <c r="J2245" s="7" t="s">
        <v>232</v>
      </c>
      <c r="K2245" s="7" t="s">
        <v>84</v>
      </c>
      <c r="L2245" s="7" t="s">
        <v>107</v>
      </c>
      <c r="M2245" s="7" t="s">
        <v>86</v>
      </c>
      <c r="N2245" s="7" t="s">
        <v>88</v>
      </c>
      <c r="O2245" s="7" t="s">
        <v>89</v>
      </c>
      <c r="P2245" s="7" t="s">
        <v>97</v>
      </c>
      <c r="Q2245" s="7" t="s">
        <v>140</v>
      </c>
      <c r="R2245" s="7" t="s">
        <v>141</v>
      </c>
      <c r="S2245" s="7" t="s">
        <v>225</v>
      </c>
      <c r="T2245" s="7" t="s">
        <v>113</v>
      </c>
      <c r="U2245" s="7" t="s">
        <v>111</v>
      </c>
      <c r="V2245" s="7" t="s">
        <v>87</v>
      </c>
      <c r="W2245" s="7" t="s">
        <v>120</v>
      </c>
      <c r="X2245" s="7" t="s">
        <v>226</v>
      </c>
      <c r="Y2245" s="7" t="n">
        <v>1</v>
      </c>
      <c r="Z2245" s="7" t="n">
        <v>0</v>
      </c>
      <c r="AA2245" s="7" t="str">
        <f aca="false">IF(Y2245&gt;Z2245,"Win",IF(Y2245&lt;Z2245,"Loss","Draw"))</f>
        <v>Win</v>
      </c>
      <c r="AB2245" s="7" t="s">
        <v>99</v>
      </c>
      <c r="AC2245" s="7" t="s">
        <v>99</v>
      </c>
      <c r="AD2245" s="7" t="s">
        <v>1222</v>
      </c>
      <c r="AE2245" s="7" t="s">
        <v>228</v>
      </c>
      <c r="AF2245" s="7" t="str">
        <f aca="false">IF(AD2245&lt;AE2245,AD2245,AE2245)</f>
        <v>Bats, Berserker, Bomb Tower, Fire Spirit, Magic Archer, Miner, Royal Delivery, Wall Breakers</v>
      </c>
      <c r="AG2245" s="7" t="str">
        <f aca="false">IF(AD2245&lt;AE2245,AE2245,AD2245)</f>
        <v>Giant Snowball, Goblin Demolisher, Goblin Drill, Goblin Hut, Mighty Miner, Poison, Princess, Skeletons</v>
      </c>
      <c r="AH2245" s="7" t="str">
        <f aca="false">IF(AD2245=AF2245,AA2245,IF(AA2245="Win","Loss",IF(AA2245="Loss","Win","Draw")))</f>
        <v>Loss</v>
      </c>
      <c r="AI2245" s="7" t="s">
        <v>102</v>
      </c>
    </row>
    <row r="2246" customFormat="false" ht="15" hidden="false" customHeight="true" outlineLevel="0" collapsed="false">
      <c r="A2246" s="7" t="s">
        <v>4967</v>
      </c>
      <c r="B2246" s="7" t="n">
        <v>3</v>
      </c>
      <c r="C2246" s="7" t="s">
        <v>1193</v>
      </c>
      <c r="D2246" s="7" t="s">
        <v>1194</v>
      </c>
      <c r="E2246" s="7" t="s">
        <v>1061</v>
      </c>
      <c r="F2246" s="7" t="s">
        <v>1062</v>
      </c>
      <c r="G2246" s="7" t="s">
        <v>1223</v>
      </c>
      <c r="H2246" s="7" t="s">
        <v>81</v>
      </c>
      <c r="I2246" s="7" t="s">
        <v>168</v>
      </c>
      <c r="J2246" s="7" t="s">
        <v>209</v>
      </c>
      <c r="K2246" s="7" t="s">
        <v>181</v>
      </c>
      <c r="L2246" s="7" t="s">
        <v>110</v>
      </c>
      <c r="M2246" s="7" t="s">
        <v>167</v>
      </c>
      <c r="N2246" s="7" t="s">
        <v>93</v>
      </c>
      <c r="O2246" s="7" t="s">
        <v>183</v>
      </c>
      <c r="P2246" s="7" t="s">
        <v>113</v>
      </c>
      <c r="Q2246" s="7" t="s">
        <v>195</v>
      </c>
      <c r="R2246" s="7" t="s">
        <v>145</v>
      </c>
      <c r="S2246" s="7" t="s">
        <v>319</v>
      </c>
      <c r="T2246" s="7" t="s">
        <v>148</v>
      </c>
      <c r="U2246" s="7" t="s">
        <v>94</v>
      </c>
      <c r="V2246" s="7" t="s">
        <v>84</v>
      </c>
      <c r="W2246" s="7" t="s">
        <v>117</v>
      </c>
      <c r="X2246" s="7" t="s">
        <v>130</v>
      </c>
      <c r="Y2246" s="7" t="n">
        <v>0</v>
      </c>
      <c r="Z2246" s="7" t="n">
        <v>3</v>
      </c>
      <c r="AA2246" s="7" t="str">
        <f aca="false">IF(Y2246&gt;Z2246,"Win",IF(Y2246&lt;Z2246,"Loss","Draw"))</f>
        <v>Loss</v>
      </c>
      <c r="AB2246" s="7" t="s">
        <v>99</v>
      </c>
      <c r="AC2246" s="7" t="s">
        <v>99</v>
      </c>
      <c r="AD2246" s="7" t="s">
        <v>1224</v>
      </c>
      <c r="AE2246" s="7" t="s">
        <v>718</v>
      </c>
      <c r="AF2246" s="7" t="str">
        <f aca="false">IF(AD2246&lt;AE2246,AD2246,AE2246)</f>
        <v>Balloon, Bomber, Fireball, Giant Snowball, Inferno Dragon, Lava Hound, Minions, Skeleton Army</v>
      </c>
      <c r="AG2246" s="7" t="str">
        <f aca="false">IF(AD2246&lt;AE2246,AE2246,AD2246)</f>
        <v>Bomb Tower, Earthquake, Electro Spirit, Guards, Monk, Musketeer, Royal Hogs, The Log</v>
      </c>
      <c r="AH2246" s="7" t="str">
        <f aca="false">IF(AD2246=AF2246,AA2246,IF(AA2246="Win","Loss",IF(AA2246="Loss","Win","Draw")))</f>
        <v>Win</v>
      </c>
      <c r="AI2246" s="7" t="s">
        <v>102</v>
      </c>
    </row>
    <row r="2247" customFormat="false" ht="15" hidden="false" customHeight="true" outlineLevel="0" collapsed="false">
      <c r="A2247" s="7" t="s">
        <v>4968</v>
      </c>
      <c r="B2247" s="7" t="n">
        <v>1</v>
      </c>
      <c r="C2247" s="7" t="s">
        <v>1193</v>
      </c>
      <c r="D2247" s="7" t="s">
        <v>1194</v>
      </c>
      <c r="E2247" s="7" t="s">
        <v>1061</v>
      </c>
      <c r="F2247" s="7" t="s">
        <v>1062</v>
      </c>
      <c r="G2247" s="7" t="s">
        <v>1226</v>
      </c>
      <c r="H2247" s="7" t="s">
        <v>81</v>
      </c>
      <c r="I2247" s="7" t="s">
        <v>271</v>
      </c>
      <c r="J2247" s="7" t="s">
        <v>232</v>
      </c>
      <c r="K2247" s="7" t="s">
        <v>144</v>
      </c>
      <c r="L2247" s="7" t="s">
        <v>182</v>
      </c>
      <c r="M2247" s="7" t="s">
        <v>183</v>
      </c>
      <c r="N2247" s="7" t="s">
        <v>97</v>
      </c>
      <c r="O2247" s="7" t="s">
        <v>93</v>
      </c>
      <c r="P2247" s="7" t="s">
        <v>167</v>
      </c>
      <c r="Q2247" s="7" t="s">
        <v>168</v>
      </c>
      <c r="R2247" s="7" t="s">
        <v>108</v>
      </c>
      <c r="S2247" s="7" t="s">
        <v>170</v>
      </c>
      <c r="T2247" s="7" t="s">
        <v>143</v>
      </c>
      <c r="U2247" s="7" t="s">
        <v>120</v>
      </c>
      <c r="V2247" s="7" t="s">
        <v>97</v>
      </c>
      <c r="W2247" s="7" t="s">
        <v>167</v>
      </c>
      <c r="X2247" s="7" t="s">
        <v>183</v>
      </c>
      <c r="Y2247" s="7" t="n">
        <v>0</v>
      </c>
      <c r="Z2247" s="7" t="n">
        <v>1</v>
      </c>
      <c r="AA2247" s="7" t="str">
        <f aca="false">IF(Y2247&gt;Z2247,"Win",IF(Y2247&lt;Z2247,"Loss","Draw"))</f>
        <v>Loss</v>
      </c>
      <c r="AB2247" s="7" t="s">
        <v>99</v>
      </c>
      <c r="AC2247" s="7" t="s">
        <v>99</v>
      </c>
      <c r="AD2247" s="7" t="s">
        <v>272</v>
      </c>
      <c r="AE2247" s="7" t="s">
        <v>770</v>
      </c>
      <c r="AF2247" s="7" t="str">
        <f aca="false">IF(AD2247&lt;AE2247,AD2247,AE2247)</f>
        <v>Archer Queen, Cannon, Earthquake, Ice Spirit, Royal Delivery, Royal Hogs, Skeletons, The Log</v>
      </c>
      <c r="AG2247" s="7" t="str">
        <f aca="false">IF(AD2247&lt;AE2247,AE2247,AD2247)</f>
        <v>Earthquake, Electro Spirit, Firecracker, Hog Rider, Mighty Miner, Skeletons, Tesla, The Log</v>
      </c>
      <c r="AH2247" s="7" t="str">
        <f aca="false">IF(AD2247=AF2247,AA2247,IF(AA2247="Win","Loss",IF(AA2247="Loss","Win","Draw")))</f>
        <v>Win</v>
      </c>
      <c r="AI2247" s="7" t="s">
        <v>102</v>
      </c>
    </row>
    <row r="2248" customFormat="false" ht="15" hidden="false" customHeight="true" outlineLevel="0" collapsed="false">
      <c r="A2248" s="7" t="s">
        <v>4968</v>
      </c>
      <c r="B2248" s="7" t="n">
        <v>2</v>
      </c>
      <c r="C2248" s="7" t="s">
        <v>1193</v>
      </c>
      <c r="D2248" s="7" t="s">
        <v>1194</v>
      </c>
      <c r="E2248" s="7" t="s">
        <v>1061</v>
      </c>
      <c r="F2248" s="7" t="s">
        <v>1062</v>
      </c>
      <c r="G2248" s="7" t="s">
        <v>1227</v>
      </c>
      <c r="H2248" s="7" t="s">
        <v>81</v>
      </c>
      <c r="I2248" s="7" t="s">
        <v>82</v>
      </c>
      <c r="J2248" s="7" t="s">
        <v>213</v>
      </c>
      <c r="K2248" s="7" t="s">
        <v>84</v>
      </c>
      <c r="L2248" s="7" t="s">
        <v>156</v>
      </c>
      <c r="M2248" s="7" t="s">
        <v>109</v>
      </c>
      <c r="N2248" s="7" t="s">
        <v>112</v>
      </c>
      <c r="O2248" s="7" t="s">
        <v>117</v>
      </c>
      <c r="P2248" s="7" t="s">
        <v>85</v>
      </c>
      <c r="Q2248" s="7" t="s">
        <v>84</v>
      </c>
      <c r="R2248" s="7" t="s">
        <v>156</v>
      </c>
      <c r="S2248" s="7" t="s">
        <v>158</v>
      </c>
      <c r="T2248" s="7" t="s">
        <v>112</v>
      </c>
      <c r="U2248" s="7" t="s">
        <v>213</v>
      </c>
      <c r="V2248" s="7" t="s">
        <v>110</v>
      </c>
      <c r="W2248" s="7" t="s">
        <v>117</v>
      </c>
      <c r="X2248" s="7" t="s">
        <v>85</v>
      </c>
      <c r="Y2248" s="7" t="n">
        <v>1</v>
      </c>
      <c r="Z2248" s="7" t="n">
        <v>0</v>
      </c>
      <c r="AA2248" s="7" t="str">
        <f aca="false">IF(Y2248&gt;Z2248,"Win",IF(Y2248&lt;Z2248,"Loss","Draw"))</f>
        <v>Win</v>
      </c>
      <c r="AB2248" s="7" t="s">
        <v>99</v>
      </c>
      <c r="AC2248" s="7" t="s">
        <v>99</v>
      </c>
      <c r="AD2248" s="7" t="s">
        <v>663</v>
      </c>
      <c r="AE2248" s="7" t="s">
        <v>1228</v>
      </c>
      <c r="AF2248" s="7" t="str">
        <f aca="false">IF(AD2248&lt;AE2248,AD2248,AE2248)</f>
        <v>Archers, Arrows, Bowler, Giant, Giant Snowball, Graveyard, Minions, Ronin</v>
      </c>
      <c r="AG2248" s="7" t="str">
        <f aca="false">IF(AD2248&lt;AE2248,AE2248,AD2248)</f>
        <v>Arrows, Bowler, Giant, Giant Snowball, Graveyard, Guards, Minions, Witch</v>
      </c>
      <c r="AH2248" s="7" t="str">
        <f aca="false">IF(AD2248=AF2248,AA2248,IF(AA2248="Win","Loss",IF(AA2248="Loss","Win","Draw")))</f>
        <v>Win</v>
      </c>
      <c r="AI2248" s="7" t="s">
        <v>102</v>
      </c>
    </row>
    <row r="2249" customFormat="false" ht="15" hidden="false" customHeight="true" outlineLevel="0" collapsed="false">
      <c r="A2249" s="7" t="s">
        <v>4968</v>
      </c>
      <c r="B2249" s="7" t="n">
        <v>3</v>
      </c>
      <c r="C2249" s="7" t="s">
        <v>1193</v>
      </c>
      <c r="D2249" s="7" t="s">
        <v>1194</v>
      </c>
      <c r="E2249" s="7" t="s">
        <v>1061</v>
      </c>
      <c r="F2249" s="7" t="s">
        <v>1062</v>
      </c>
      <c r="G2249" s="7" t="s">
        <v>1229</v>
      </c>
      <c r="H2249" s="7" t="s">
        <v>81</v>
      </c>
      <c r="I2249" s="7" t="s">
        <v>140</v>
      </c>
      <c r="J2249" s="7" t="s">
        <v>141</v>
      </c>
      <c r="K2249" s="7" t="s">
        <v>153</v>
      </c>
      <c r="L2249" s="7" t="s">
        <v>336</v>
      </c>
      <c r="M2249" s="7" t="s">
        <v>91</v>
      </c>
      <c r="N2249" s="7" t="s">
        <v>87</v>
      </c>
      <c r="O2249" s="7" t="s">
        <v>113</v>
      </c>
      <c r="P2249" s="7" t="s">
        <v>226</v>
      </c>
      <c r="Q2249" s="7" t="s">
        <v>107</v>
      </c>
      <c r="R2249" s="7" t="s">
        <v>128</v>
      </c>
      <c r="S2249" s="7" t="s">
        <v>144</v>
      </c>
      <c r="T2249" s="7" t="s">
        <v>88</v>
      </c>
      <c r="U2249" s="7" t="s">
        <v>87</v>
      </c>
      <c r="V2249" s="7" t="s">
        <v>111</v>
      </c>
      <c r="W2249" s="7" t="s">
        <v>86</v>
      </c>
      <c r="X2249" s="7" t="s">
        <v>91</v>
      </c>
      <c r="Y2249" s="7" t="n">
        <v>0</v>
      </c>
      <c r="Z2249" s="7" t="n">
        <v>1</v>
      </c>
      <c r="AA2249" s="7" t="str">
        <f aca="false">IF(Y2249&gt;Z2249,"Win",IF(Y2249&lt;Z2249,"Loss","Draw"))</f>
        <v>Loss</v>
      </c>
      <c r="AB2249" s="7" t="s">
        <v>99</v>
      </c>
      <c r="AC2249" s="7" t="s">
        <v>99</v>
      </c>
      <c r="AD2249" s="7" t="s">
        <v>338</v>
      </c>
      <c r="AE2249" s="7" t="s">
        <v>1230</v>
      </c>
      <c r="AF2249" s="7" t="str">
        <f aca="false">IF(AD2249&lt;AE2249,AD2249,AE2249)</f>
        <v>Barbarian Barrel, Berserker, Bomb Tower, Goblinstein, Magic Archer, Miner, Tornado, Wall Breakers</v>
      </c>
      <c r="AG2249" s="7" t="str">
        <f aca="false">IF(AD2249&lt;AE2249,AE2249,AD2249)</f>
        <v>Barbarian Barrel, Berserker, Fire Spirit, Goblin Demolisher, Goblin Drill, Knight, Poison, Tesla</v>
      </c>
      <c r="AH2249" s="7" t="str">
        <f aca="false">IF(AD2249=AF2249,AA2249,IF(AA2249="Win","Loss",IF(AA2249="Loss","Win","Draw")))</f>
        <v>Loss</v>
      </c>
      <c r="AI2249" s="7" t="s">
        <v>102</v>
      </c>
    </row>
    <row r="2250" customFormat="false" ht="15" hidden="false" customHeight="true" outlineLevel="0" collapsed="false">
      <c r="A2250" s="5" t="s">
        <v>4969</v>
      </c>
      <c r="B2250" s="5" t="n">
        <v>1</v>
      </c>
      <c r="C2250" s="5" t="s">
        <v>1193</v>
      </c>
      <c r="D2250" s="5" t="s">
        <v>1194</v>
      </c>
      <c r="E2250" s="5" t="s">
        <v>3714</v>
      </c>
      <c r="F2250" s="5" t="s">
        <v>3715</v>
      </c>
      <c r="G2250" s="5" t="s">
        <v>4970</v>
      </c>
      <c r="H2250" s="5" t="s">
        <v>408</v>
      </c>
      <c r="I2250" s="5" t="s">
        <v>168</v>
      </c>
      <c r="J2250" s="5" t="s">
        <v>141</v>
      </c>
      <c r="K2250" s="5" t="s">
        <v>144</v>
      </c>
      <c r="L2250" s="5" t="s">
        <v>109</v>
      </c>
      <c r="M2250" s="5" t="s">
        <v>93</v>
      </c>
      <c r="N2250" s="5" t="s">
        <v>97</v>
      </c>
      <c r="O2250" s="5" t="s">
        <v>154</v>
      </c>
      <c r="P2250" s="5" t="s">
        <v>91</v>
      </c>
      <c r="Q2250" s="5" t="s">
        <v>169</v>
      </c>
      <c r="R2250" s="5" t="s">
        <v>199</v>
      </c>
      <c r="S2250" s="5" t="s">
        <v>200</v>
      </c>
      <c r="T2250" s="5" t="s">
        <v>136</v>
      </c>
      <c r="U2250" s="5" t="s">
        <v>154</v>
      </c>
      <c r="V2250" s="5" t="s">
        <v>191</v>
      </c>
      <c r="W2250" s="5" t="s">
        <v>336</v>
      </c>
      <c r="X2250" s="5" t="s">
        <v>91</v>
      </c>
      <c r="Y2250" s="5" t="n">
        <v>1</v>
      </c>
      <c r="Z2250" s="5" t="n">
        <v>0</v>
      </c>
      <c r="AA2250" s="5" t="str">
        <f aca="false">IF(Y2250&gt;Z2250,"Win",IF(Y2250&lt;Z2250,"Loss","Draw"))</f>
        <v>Win</v>
      </c>
      <c r="AB2250" s="5" t="s">
        <v>98</v>
      </c>
      <c r="AC2250" s="5" t="s">
        <v>99</v>
      </c>
      <c r="AD2250" s="5" t="s">
        <v>223</v>
      </c>
      <c r="AE2250" s="5" t="s">
        <v>778</v>
      </c>
      <c r="AF2250" s="5" t="str">
        <f aca="false">IF(AD2250&lt;AE2250,AD2250,AE2250)</f>
        <v>Baby Dragon, Barbarian Barrel, Goblin Cage, Golden Knight, Golem, Ice Wizard, Lightning, Tornado</v>
      </c>
      <c r="AG2250" s="5" t="str">
        <f aca="false">IF(AD2250&lt;AE2250,AE2250,AD2250)</f>
        <v>Barbarian Barrel, Electro Spirit, Lightning, Magic Archer, Ronin, Royal Hogs, Skeletons, Tesla</v>
      </c>
      <c r="AH2250" s="5" t="str">
        <f aca="false">IF(AD2250=AF2250,AA2250,IF(AA2250="Win","Loss",IF(AA2250="Loss","Win","Draw")))</f>
        <v>Loss</v>
      </c>
      <c r="AI2250" s="5" t="s">
        <v>123</v>
      </c>
    </row>
    <row r="2251" customFormat="false" ht="15" hidden="false" customHeight="true" outlineLevel="0" collapsed="false">
      <c r="A2251" s="5" t="s">
        <v>4969</v>
      </c>
      <c r="B2251" s="5" t="n">
        <v>2</v>
      </c>
      <c r="C2251" s="5" t="s">
        <v>1193</v>
      </c>
      <c r="D2251" s="5" t="s">
        <v>1194</v>
      </c>
      <c r="E2251" s="5" t="s">
        <v>3714</v>
      </c>
      <c r="F2251" s="5" t="s">
        <v>3715</v>
      </c>
      <c r="G2251" s="5" t="s">
        <v>1531</v>
      </c>
      <c r="H2251" s="5" t="s">
        <v>408</v>
      </c>
      <c r="I2251" s="5" t="s">
        <v>82</v>
      </c>
      <c r="J2251" s="5" t="s">
        <v>83</v>
      </c>
      <c r="K2251" s="5" t="s">
        <v>84</v>
      </c>
      <c r="L2251" s="5" t="s">
        <v>86</v>
      </c>
      <c r="M2251" s="5" t="s">
        <v>87</v>
      </c>
      <c r="N2251" s="5" t="s">
        <v>88</v>
      </c>
      <c r="O2251" s="5" t="s">
        <v>89</v>
      </c>
      <c r="P2251" s="5" t="s">
        <v>85</v>
      </c>
      <c r="Q2251" s="5" t="s">
        <v>84</v>
      </c>
      <c r="R2251" s="5" t="s">
        <v>175</v>
      </c>
      <c r="S2251" s="5" t="s">
        <v>157</v>
      </c>
      <c r="T2251" s="5" t="s">
        <v>257</v>
      </c>
      <c r="U2251" s="5" t="s">
        <v>182</v>
      </c>
      <c r="V2251" s="5" t="s">
        <v>141</v>
      </c>
      <c r="W2251" s="5" t="s">
        <v>97</v>
      </c>
      <c r="X2251" s="5" t="s">
        <v>117</v>
      </c>
      <c r="Y2251" s="5" t="n">
        <v>1</v>
      </c>
      <c r="Z2251" s="5" t="n">
        <v>0</v>
      </c>
      <c r="AA2251" s="5" t="str">
        <f aca="false">IF(Y2251&gt;Z2251,"Win",IF(Y2251&lt;Z2251,"Loss","Draw"))</f>
        <v>Win</v>
      </c>
      <c r="AB2251" s="5" t="s">
        <v>98</v>
      </c>
      <c r="AC2251" s="5" t="s">
        <v>99</v>
      </c>
      <c r="AD2251" s="5" t="s">
        <v>100</v>
      </c>
      <c r="AE2251" s="5" t="s">
        <v>4971</v>
      </c>
      <c r="AF2251" s="5" t="str">
        <f aca="false">IF(AD2251&lt;AE2251,AD2251,AE2251)</f>
        <v>Archers, Berserker, Dark Prince, Giant Snowball, Goblin Demolisher, Goblin Hut, Graveyard, Poison</v>
      </c>
      <c r="AG2251" s="5" t="str">
        <f aca="false">IF(AD2251&lt;AE2251,AE2251,AD2251)</f>
        <v>Boss Bandit, Giant Snowball, Hog Rider, Magic Archer, Mini P.E.K.K.A, Minions, Skeletons, Vines</v>
      </c>
      <c r="AH2251" s="5" t="str">
        <f aca="false">IF(AD2251=AF2251,AA2251,IF(AA2251="Win","Loss",IF(AA2251="Loss","Win","Draw")))</f>
        <v>Win</v>
      </c>
      <c r="AI2251" s="5" t="s">
        <v>123</v>
      </c>
    </row>
    <row r="2252" customFormat="false" ht="15" hidden="false" customHeight="true" outlineLevel="0" collapsed="false">
      <c r="A2252" s="5" t="s">
        <v>4972</v>
      </c>
      <c r="B2252" s="5" t="n">
        <v>1</v>
      </c>
      <c r="C2252" s="5" t="s">
        <v>1193</v>
      </c>
      <c r="D2252" s="5" t="s">
        <v>1194</v>
      </c>
      <c r="E2252" s="5" t="s">
        <v>4674</v>
      </c>
      <c r="F2252" s="5" t="s">
        <v>4675</v>
      </c>
      <c r="G2252" s="5" t="s">
        <v>4973</v>
      </c>
      <c r="H2252" s="5" t="s">
        <v>81</v>
      </c>
      <c r="I2252" s="5" t="s">
        <v>225</v>
      </c>
      <c r="J2252" s="5" t="s">
        <v>141</v>
      </c>
      <c r="K2252" s="5" t="s">
        <v>140</v>
      </c>
      <c r="L2252" s="5" t="s">
        <v>97</v>
      </c>
      <c r="M2252" s="5" t="s">
        <v>120</v>
      </c>
      <c r="N2252" s="5" t="s">
        <v>111</v>
      </c>
      <c r="O2252" s="5" t="s">
        <v>226</v>
      </c>
      <c r="P2252" s="5" t="s">
        <v>113</v>
      </c>
      <c r="Q2252" s="5" t="s">
        <v>375</v>
      </c>
      <c r="R2252" s="5" t="s">
        <v>175</v>
      </c>
      <c r="S2252" s="5" t="s">
        <v>84</v>
      </c>
      <c r="T2252" s="5" t="s">
        <v>182</v>
      </c>
      <c r="U2252" s="5" t="s">
        <v>92</v>
      </c>
      <c r="V2252" s="5" t="s">
        <v>96</v>
      </c>
      <c r="W2252" s="5" t="s">
        <v>110</v>
      </c>
      <c r="X2252" s="5" t="s">
        <v>420</v>
      </c>
      <c r="Y2252" s="5" t="n">
        <v>1</v>
      </c>
      <c r="Z2252" s="5" t="n">
        <v>0</v>
      </c>
      <c r="AA2252" s="5" t="str">
        <f aca="false">IF(Y2252&gt;Z2252,"Win",IF(Y2252&lt;Z2252,"Loss","Draw"))</f>
        <v>Win</v>
      </c>
      <c r="AB2252" s="5" t="s">
        <v>98</v>
      </c>
      <c r="AC2252" s="5" t="s">
        <v>99</v>
      </c>
      <c r="AD2252" s="5" t="s">
        <v>997</v>
      </c>
      <c r="AE2252" s="5" t="s">
        <v>4276</v>
      </c>
      <c r="AF2252" s="5" t="str">
        <f aca="false">IF(AD2252&lt;AE2252,AD2252,AE2252)</f>
        <v>Bats, Bomb Tower, Fire Spirit, Magic Archer, Miner, Royal Delivery, Skeletons, Wall Breakers</v>
      </c>
      <c r="AG2252" s="5" t="str">
        <f aca="false">IF(AD2252&lt;AE2252,AE2252,AD2252)</f>
        <v>Boss Bandit, Executioner, Freeze, Giant Snowball, Guards, Hog Rider, Hunter, Royal Ghost</v>
      </c>
      <c r="AH2252" s="5" t="str">
        <f aca="false">IF(AD2252=AF2252,AA2252,IF(AA2252="Win","Loss",IF(AA2252="Loss","Win","Draw")))</f>
        <v>Win</v>
      </c>
      <c r="AI2252" s="5" t="s">
        <v>123</v>
      </c>
    </row>
    <row r="2253" customFormat="false" ht="15" hidden="false" customHeight="true" outlineLevel="0" collapsed="false">
      <c r="A2253" s="5" t="s">
        <v>4972</v>
      </c>
      <c r="B2253" s="5" t="n">
        <v>2</v>
      </c>
      <c r="C2253" s="5" t="s">
        <v>1193</v>
      </c>
      <c r="D2253" s="5" t="s">
        <v>1194</v>
      </c>
      <c r="E2253" s="5" t="s">
        <v>4674</v>
      </c>
      <c r="F2253" s="5" t="s">
        <v>4675</v>
      </c>
      <c r="G2253" s="5" t="s">
        <v>4974</v>
      </c>
      <c r="H2253" s="5" t="s">
        <v>81</v>
      </c>
      <c r="I2253" s="5" t="s">
        <v>132</v>
      </c>
      <c r="J2253" s="5" t="s">
        <v>91</v>
      </c>
      <c r="K2253" s="5" t="s">
        <v>200</v>
      </c>
      <c r="L2253" s="5" t="s">
        <v>90</v>
      </c>
      <c r="M2253" s="5" t="s">
        <v>93</v>
      </c>
      <c r="N2253" s="5" t="s">
        <v>174</v>
      </c>
      <c r="O2253" s="5" t="s">
        <v>365</v>
      </c>
      <c r="P2253" s="5" t="s">
        <v>94</v>
      </c>
      <c r="Q2253" s="5" t="s">
        <v>169</v>
      </c>
      <c r="R2253" s="5" t="s">
        <v>232</v>
      </c>
      <c r="S2253" s="5" t="s">
        <v>168</v>
      </c>
      <c r="T2253" s="5" t="s">
        <v>97</v>
      </c>
      <c r="U2253" s="5" t="s">
        <v>93</v>
      </c>
      <c r="V2253" s="5" t="s">
        <v>167</v>
      </c>
      <c r="W2253" s="5" t="s">
        <v>154</v>
      </c>
      <c r="X2253" s="5" t="s">
        <v>170</v>
      </c>
      <c r="Y2253" s="5" t="n">
        <v>1</v>
      </c>
      <c r="Z2253" s="5" t="n">
        <v>0</v>
      </c>
      <c r="AA2253" s="5" t="str">
        <f aca="false">IF(Y2253&gt;Z2253,"Win",IF(Y2253&lt;Z2253,"Loss","Draw"))</f>
        <v>Win</v>
      </c>
      <c r="AB2253" s="5" t="s">
        <v>98</v>
      </c>
      <c r="AC2253" s="5" t="s">
        <v>99</v>
      </c>
      <c r="AD2253" s="5" t="s">
        <v>488</v>
      </c>
      <c r="AE2253" s="5" t="s">
        <v>418</v>
      </c>
      <c r="AF2253" s="5" t="str">
        <f aca="false">IF(AD2253&lt;AE2253,AD2253,AE2253)</f>
        <v>Baby Dragon, Cannon, Electro Spirit, Lightning, Mighty Miner, Royal Hogs, Skeletons, The Log</v>
      </c>
      <c r="AG2253" s="5" t="str">
        <f aca="false">IF(AD2253&lt;AE2253,AE2253,AD2253)</f>
        <v>Barbarian Barrel, Electro Spirit, Fireball, Goblin Cage, Heal Spirit, Lumberjack, Phoenix, Royal Giant</v>
      </c>
      <c r="AH2253" s="5" t="str">
        <f aca="false">IF(AD2253=AF2253,AA2253,IF(AA2253="Win","Loss",IF(AA2253="Loss","Win","Draw")))</f>
        <v>Loss</v>
      </c>
      <c r="AI2253" s="5" t="s">
        <v>123</v>
      </c>
    </row>
    <row r="2254" customFormat="false" ht="16.5" hidden="false" customHeight="true" outlineLevel="0" collapsed="false">
      <c r="A2254" s="5" t="s">
        <v>4975</v>
      </c>
      <c r="B2254" s="5" t="n">
        <v>1</v>
      </c>
      <c r="C2254" s="5" t="s">
        <v>1193</v>
      </c>
      <c r="D2254" s="5" t="s">
        <v>1194</v>
      </c>
      <c r="E2254" s="5" t="s">
        <v>2516</v>
      </c>
      <c r="F2254" s="5" t="s">
        <v>2517</v>
      </c>
      <c r="G2254" s="5" t="s">
        <v>208</v>
      </c>
      <c r="H2254" s="5" t="s">
        <v>81</v>
      </c>
      <c r="I2254" s="5" t="s">
        <v>168</v>
      </c>
      <c r="J2254" s="5" t="s">
        <v>232</v>
      </c>
      <c r="K2254" s="5" t="s">
        <v>169</v>
      </c>
      <c r="L2254" s="5" t="s">
        <v>170</v>
      </c>
      <c r="M2254" s="5" t="s">
        <v>97</v>
      </c>
      <c r="N2254" s="5" t="s">
        <v>93</v>
      </c>
      <c r="O2254" s="5" t="s">
        <v>167</v>
      </c>
      <c r="P2254" s="5" t="s">
        <v>154</v>
      </c>
      <c r="Q2254" s="5" t="s">
        <v>210</v>
      </c>
      <c r="R2254" s="5" t="s">
        <v>199</v>
      </c>
      <c r="S2254" s="5" t="s">
        <v>239</v>
      </c>
      <c r="T2254" s="5" t="s">
        <v>146</v>
      </c>
      <c r="U2254" s="5" t="s">
        <v>240</v>
      </c>
      <c r="V2254" s="5" t="s">
        <v>202</v>
      </c>
      <c r="W2254" s="5" t="s">
        <v>112</v>
      </c>
      <c r="X2254" s="5" t="s">
        <v>227</v>
      </c>
      <c r="Y2254" s="5" t="n">
        <v>1</v>
      </c>
      <c r="Z2254" s="5" t="n">
        <v>0</v>
      </c>
      <c r="AA2254" s="5" t="str">
        <f aca="false">IF(Y2254&gt;Z2254,"Win",IF(Y2254&lt;Z2254,"Loss","Draw"))</f>
        <v>Win</v>
      </c>
      <c r="AB2254" s="5" t="s">
        <v>98</v>
      </c>
      <c r="AC2254" s="5" t="s">
        <v>99</v>
      </c>
      <c r="AD2254" s="5" t="s">
        <v>418</v>
      </c>
      <c r="AE2254" s="5" t="s">
        <v>431</v>
      </c>
      <c r="AF2254" s="5" t="str">
        <f aca="false">IF(AD2254&lt;AE2254,AD2254,AE2254)</f>
        <v>Arrows, Bandit, Battle Ram, Golden Knight, Mega Knight, Mother Witch, Skeleton Dragons, Zappies</v>
      </c>
      <c r="AG2254" s="5" t="str">
        <f aca="false">IF(AD2254&lt;AE2254,AE2254,AD2254)</f>
        <v>Baby Dragon, Cannon, Electro Spirit, Lightning, Mighty Miner, Royal Hogs, Skeletons, The Log</v>
      </c>
      <c r="AH2254" s="5" t="str">
        <f aca="false">IF(AD2254=AF2254,AA2254,IF(AA2254="Win","Loss",IF(AA2254="Loss","Win","Draw")))</f>
        <v>Loss</v>
      </c>
      <c r="AI2254" s="5" t="s">
        <v>123</v>
      </c>
    </row>
    <row r="2255" customFormat="false" ht="16.5" hidden="false" customHeight="true" outlineLevel="0" collapsed="false">
      <c r="A2255" s="5" t="s">
        <v>4975</v>
      </c>
      <c r="B2255" s="5" t="n">
        <v>2</v>
      </c>
      <c r="C2255" s="5" t="s">
        <v>1193</v>
      </c>
      <c r="D2255" s="5" t="s">
        <v>1194</v>
      </c>
      <c r="E2255" s="5" t="s">
        <v>2516</v>
      </c>
      <c r="F2255" s="5" t="s">
        <v>2517</v>
      </c>
      <c r="G2255" s="5" t="s">
        <v>2543</v>
      </c>
      <c r="H2255" s="5" t="s">
        <v>81</v>
      </c>
      <c r="I2255" s="5" t="s">
        <v>82</v>
      </c>
      <c r="J2255" s="5" t="s">
        <v>83</v>
      </c>
      <c r="K2255" s="5" t="s">
        <v>144</v>
      </c>
      <c r="L2255" s="5" t="s">
        <v>111</v>
      </c>
      <c r="M2255" s="5" t="s">
        <v>87</v>
      </c>
      <c r="N2255" s="5" t="s">
        <v>91</v>
      </c>
      <c r="O2255" s="5" t="s">
        <v>85</v>
      </c>
      <c r="P2255" s="5" t="s">
        <v>88</v>
      </c>
      <c r="Q2255" s="5" t="s">
        <v>176</v>
      </c>
      <c r="R2255" s="5" t="s">
        <v>83</v>
      </c>
      <c r="S2255" s="5" t="s">
        <v>142</v>
      </c>
      <c r="T2255" s="5" t="s">
        <v>87</v>
      </c>
      <c r="U2255" s="5" t="s">
        <v>144</v>
      </c>
      <c r="V2255" s="5" t="s">
        <v>143</v>
      </c>
      <c r="W2255" s="5" t="s">
        <v>120</v>
      </c>
      <c r="X2255" s="5" t="s">
        <v>111</v>
      </c>
      <c r="Y2255" s="5" t="n">
        <v>1</v>
      </c>
      <c r="Z2255" s="5" t="n">
        <v>0</v>
      </c>
      <c r="AA2255" s="5" t="str">
        <f aca="false">IF(Y2255&gt;Z2255,"Win",IF(Y2255&lt;Z2255,"Loss","Draw"))</f>
        <v>Win</v>
      </c>
      <c r="AB2255" s="5" t="s">
        <v>98</v>
      </c>
      <c r="AC2255" s="5" t="s">
        <v>99</v>
      </c>
      <c r="AD2255" s="5" t="s">
        <v>2545</v>
      </c>
      <c r="AE2255" s="5" t="s">
        <v>2544</v>
      </c>
      <c r="AF2255" s="5" t="str">
        <f aca="false">IF(AD2255&lt;AE2255,AD2255,AE2255)</f>
        <v>Archers, Barbarian Barrel, Berserker, Dark Prince, Fire Spirit, Graveyard, Poison, Tesla</v>
      </c>
      <c r="AG2255" s="5" t="str">
        <f aca="false">IF(AD2255&lt;AE2255,AE2255,AD2255)</f>
        <v>Berserker, Dark Prince, Dart Goblin, Fire Spirit, Goblin Barrel, Ice Spirit, Royal Delivery, Tesla</v>
      </c>
      <c r="AH2255" s="5" t="str">
        <f aca="false">IF(AD2255=AF2255,AA2255,IF(AA2255="Win","Loss",IF(AA2255="Loss","Win","Draw")))</f>
        <v>Win</v>
      </c>
      <c r="AI2255" s="5" t="s">
        <v>123</v>
      </c>
    </row>
    <row r="2256" customFormat="false" ht="16.5" hidden="false" customHeight="true" outlineLevel="0" collapsed="false">
      <c r="A2256" s="5" t="s">
        <v>4976</v>
      </c>
      <c r="B2256" s="5" t="n">
        <v>1</v>
      </c>
      <c r="C2256" s="5" t="s">
        <v>1193</v>
      </c>
      <c r="D2256" s="5" t="s">
        <v>1194</v>
      </c>
      <c r="E2256" s="6" t="s">
        <v>2351</v>
      </c>
      <c r="F2256" s="5" t="s">
        <v>2352</v>
      </c>
      <c r="G2256" s="5" t="s">
        <v>4977</v>
      </c>
      <c r="H2256" s="5" t="s">
        <v>408</v>
      </c>
      <c r="I2256" s="5" t="s">
        <v>140</v>
      </c>
      <c r="J2256" s="5" t="s">
        <v>141</v>
      </c>
      <c r="K2256" s="5" t="s">
        <v>153</v>
      </c>
      <c r="L2256" s="5" t="s">
        <v>226</v>
      </c>
      <c r="M2256" s="5" t="s">
        <v>97</v>
      </c>
      <c r="N2256" s="5" t="s">
        <v>336</v>
      </c>
      <c r="O2256" s="5" t="s">
        <v>91</v>
      </c>
      <c r="P2256" s="5" t="s">
        <v>113</v>
      </c>
      <c r="Q2256" s="5" t="s">
        <v>170</v>
      </c>
      <c r="R2256" s="5" t="s">
        <v>153</v>
      </c>
      <c r="S2256" s="5" t="s">
        <v>140</v>
      </c>
      <c r="T2256" s="5" t="s">
        <v>336</v>
      </c>
      <c r="U2256" s="5" t="s">
        <v>303</v>
      </c>
      <c r="V2256" s="5" t="s">
        <v>91</v>
      </c>
      <c r="W2256" s="5" t="s">
        <v>226</v>
      </c>
      <c r="X2256" s="5" t="s">
        <v>141</v>
      </c>
      <c r="Y2256" s="5" t="n">
        <v>1</v>
      </c>
      <c r="Z2256" s="5" t="n">
        <v>0</v>
      </c>
      <c r="AA2256" s="5" t="str">
        <f aca="false">IF(Y2256&gt;Z2256,"Win",IF(Y2256&lt;Z2256,"Loss","Draw"))</f>
        <v>Win</v>
      </c>
      <c r="AB2256" s="5" t="s">
        <v>98</v>
      </c>
      <c r="AC2256" s="5" t="s">
        <v>99</v>
      </c>
      <c r="AD2256" s="5" t="s">
        <v>477</v>
      </c>
      <c r="AE2256" s="5" t="s">
        <v>4978</v>
      </c>
      <c r="AF2256" s="5" t="str">
        <f aca="false">IF(AD2256&lt;AE2256,AD2256,AE2256)</f>
        <v>Barbarian Barrel, Bomb Tower, Goblinstein, Magic Archer, Miner, Skeletons, Tornado, Wall Breakers</v>
      </c>
      <c r="AG2256" s="5" t="str">
        <f aca="false">IF(AD2256&lt;AE2256,AE2256,AD2256)</f>
        <v>Barbarian Barrel, Cannon, Goblinstein, Magic Archer, Miner, Spear Goblins, Tornado, Wall Breakers</v>
      </c>
      <c r="AH2256" s="5" t="str">
        <f aca="false">IF(AD2256=AF2256,AA2256,IF(AA2256="Win","Loss",IF(AA2256="Loss","Win","Draw")))</f>
        <v>Win</v>
      </c>
      <c r="AI2256" s="5" t="s">
        <v>123</v>
      </c>
    </row>
    <row r="2257" customFormat="false" ht="16.5" hidden="false" customHeight="true" outlineLevel="0" collapsed="false">
      <c r="A2257" s="5" t="s">
        <v>4976</v>
      </c>
      <c r="B2257" s="5" t="n">
        <v>2</v>
      </c>
      <c r="C2257" s="5" t="s">
        <v>1193</v>
      </c>
      <c r="D2257" s="5" t="s">
        <v>1194</v>
      </c>
      <c r="E2257" s="6" t="s">
        <v>2351</v>
      </c>
      <c r="F2257" s="5" t="s">
        <v>2352</v>
      </c>
      <c r="G2257" s="5" t="s">
        <v>4979</v>
      </c>
      <c r="H2257" s="5" t="s">
        <v>408</v>
      </c>
      <c r="I2257" s="5" t="s">
        <v>168</v>
      </c>
      <c r="J2257" s="5" t="s">
        <v>181</v>
      </c>
      <c r="K2257" s="5" t="s">
        <v>144</v>
      </c>
      <c r="L2257" s="5" t="s">
        <v>146</v>
      </c>
      <c r="M2257" s="5" t="s">
        <v>167</v>
      </c>
      <c r="N2257" s="5" t="s">
        <v>87</v>
      </c>
      <c r="O2257" s="5" t="s">
        <v>93</v>
      </c>
      <c r="P2257" s="5" t="s">
        <v>154</v>
      </c>
      <c r="Q2257" s="5" t="s">
        <v>114</v>
      </c>
      <c r="R2257" s="5" t="s">
        <v>115</v>
      </c>
      <c r="S2257" s="5" t="s">
        <v>116</v>
      </c>
      <c r="T2257" s="5" t="s">
        <v>94</v>
      </c>
      <c r="U2257" s="5" t="s">
        <v>119</v>
      </c>
      <c r="V2257" s="5" t="s">
        <v>117</v>
      </c>
      <c r="W2257" s="5" t="s">
        <v>118</v>
      </c>
      <c r="X2257" s="5" t="s">
        <v>93</v>
      </c>
      <c r="Y2257" s="5" t="n">
        <v>1</v>
      </c>
      <c r="Z2257" s="5" t="n">
        <v>0</v>
      </c>
      <c r="AA2257" s="5" t="str">
        <f aca="false">IF(Y2257&gt;Z2257,"Win",IF(Y2257&lt;Z2257,"Loss","Draw"))</f>
        <v>Win</v>
      </c>
      <c r="AB2257" s="5" t="s">
        <v>98</v>
      </c>
      <c r="AC2257" s="5" t="s">
        <v>99</v>
      </c>
      <c r="AD2257" s="5" t="s">
        <v>4436</v>
      </c>
      <c r="AE2257" s="5" t="s">
        <v>307</v>
      </c>
      <c r="AF2257" s="5" t="str">
        <f aca="false">IF(AD2257&lt;AE2257,AD2257,AE2257)</f>
        <v>Berserker, Electro Spirit, Lightning, Monk, Royal Hogs, Skeleton Dragons, Tesla, The Log</v>
      </c>
      <c r="AG2257" s="5" t="str">
        <f aca="false">IF(AD2257&lt;AE2257,AE2257,AD2257)</f>
        <v>Cannon Cart, Electro Spirit, Fireball, Goblins, Minions, Mortar, Rascals, Skeleton Barrel</v>
      </c>
      <c r="AH2257" s="5" t="str">
        <f aca="false">IF(AD2257=AF2257,AA2257,IF(AA2257="Win","Loss",IF(AA2257="Loss","Win","Draw")))</f>
        <v>Win</v>
      </c>
      <c r="AI2257" s="5" t="s">
        <v>123</v>
      </c>
    </row>
    <row r="2258" customFormat="false" ht="15" hidden="false" customHeight="true" outlineLevel="0" collapsed="false">
      <c r="A2258" s="5" t="s">
        <v>4980</v>
      </c>
      <c r="B2258" s="5" t="n">
        <v>1</v>
      </c>
      <c r="C2258" s="5" t="s">
        <v>1193</v>
      </c>
      <c r="D2258" s="5" t="s">
        <v>1194</v>
      </c>
      <c r="E2258" s="5" t="s">
        <v>1673</v>
      </c>
      <c r="F2258" s="5" t="s">
        <v>1674</v>
      </c>
      <c r="G2258" s="5" t="s">
        <v>1770</v>
      </c>
      <c r="H2258" s="5" t="s">
        <v>81</v>
      </c>
      <c r="I2258" s="5" t="s">
        <v>82</v>
      </c>
      <c r="J2258" s="5" t="s">
        <v>213</v>
      </c>
      <c r="K2258" s="5" t="s">
        <v>84</v>
      </c>
      <c r="L2258" s="5" t="s">
        <v>156</v>
      </c>
      <c r="M2258" s="5" t="s">
        <v>202</v>
      </c>
      <c r="N2258" s="5" t="s">
        <v>112</v>
      </c>
      <c r="O2258" s="5" t="s">
        <v>85</v>
      </c>
      <c r="P2258" s="5" t="s">
        <v>97</v>
      </c>
      <c r="Q2258" s="5" t="s">
        <v>116</v>
      </c>
      <c r="R2258" s="5" t="s">
        <v>153</v>
      </c>
      <c r="S2258" s="5" t="s">
        <v>92</v>
      </c>
      <c r="T2258" s="5" t="s">
        <v>91</v>
      </c>
      <c r="U2258" s="5" t="s">
        <v>119</v>
      </c>
      <c r="V2258" s="5" t="s">
        <v>154</v>
      </c>
      <c r="W2258" s="5" t="s">
        <v>117</v>
      </c>
      <c r="X2258" s="5" t="s">
        <v>97</v>
      </c>
      <c r="Y2258" s="5" t="n">
        <v>0</v>
      </c>
      <c r="Z2258" s="5" t="n">
        <v>1</v>
      </c>
      <c r="AA2258" s="5" t="str">
        <f aca="false">IF(Y2258&gt;Z2258,"Win",IF(Y2258&lt;Z2258,"Loss","Draw"))</f>
        <v>Loss</v>
      </c>
      <c r="AB2258" s="5" t="s">
        <v>98</v>
      </c>
      <c r="AC2258" s="5" t="s">
        <v>99</v>
      </c>
      <c r="AD2258" s="5" t="s">
        <v>1994</v>
      </c>
      <c r="AE2258" s="5" t="s">
        <v>160</v>
      </c>
      <c r="AF2258" s="5" t="str">
        <f aca="false">IF(AD2258&lt;AE2258,AD2258,AE2258)</f>
        <v>Archers, Arrows, Bowler, Giant, Giant Snowball, Graveyard, Skeletons, Zappies</v>
      </c>
      <c r="AG2258" s="5" t="str">
        <f aca="false">IF(AD2258&lt;AE2258,AE2258,AD2258)</f>
        <v>Barbarian Barrel, Cannon Cart, Goblinstein, Lightning, Minions, Mortar, Royal Ghost, Skeletons</v>
      </c>
      <c r="AH2258" s="5" t="str">
        <f aca="false">IF(AD2258=AF2258,AA2258,IF(AA2258="Win","Loss",IF(AA2258="Loss","Win","Draw")))</f>
        <v>Loss</v>
      </c>
      <c r="AI2258" s="5" t="s">
        <v>123</v>
      </c>
    </row>
    <row r="2259" customFormat="false" ht="15" hidden="false" customHeight="true" outlineLevel="0" collapsed="false">
      <c r="A2259" s="5" t="s">
        <v>4980</v>
      </c>
      <c r="B2259" s="5" t="n">
        <v>2</v>
      </c>
      <c r="C2259" s="5" t="s">
        <v>1193</v>
      </c>
      <c r="D2259" s="5" t="s">
        <v>1194</v>
      </c>
      <c r="E2259" s="5" t="s">
        <v>1673</v>
      </c>
      <c r="F2259" s="5" t="s">
        <v>1674</v>
      </c>
      <c r="G2259" s="5" t="s">
        <v>1995</v>
      </c>
      <c r="H2259" s="5" t="s">
        <v>81</v>
      </c>
      <c r="I2259" s="5" t="s">
        <v>90</v>
      </c>
      <c r="J2259" s="5" t="s">
        <v>181</v>
      </c>
      <c r="K2259" s="5" t="s">
        <v>92</v>
      </c>
      <c r="L2259" s="5" t="s">
        <v>96</v>
      </c>
      <c r="M2259" s="5" t="s">
        <v>93</v>
      </c>
      <c r="N2259" s="5" t="s">
        <v>167</v>
      </c>
      <c r="O2259" s="5" t="s">
        <v>94</v>
      </c>
      <c r="P2259" s="5" t="s">
        <v>95</v>
      </c>
      <c r="Q2259" s="5" t="s">
        <v>84</v>
      </c>
      <c r="R2259" s="5" t="s">
        <v>128</v>
      </c>
      <c r="S2259" s="5" t="s">
        <v>107</v>
      </c>
      <c r="T2259" s="5" t="s">
        <v>87</v>
      </c>
      <c r="U2259" s="5" t="s">
        <v>144</v>
      </c>
      <c r="V2259" s="5" t="s">
        <v>111</v>
      </c>
      <c r="W2259" s="5" t="s">
        <v>130</v>
      </c>
      <c r="X2259" s="5" t="s">
        <v>88</v>
      </c>
      <c r="Y2259" s="5" t="n">
        <v>0</v>
      </c>
      <c r="Z2259" s="5" t="n">
        <v>1</v>
      </c>
      <c r="AA2259" s="5" t="str">
        <f aca="false">IF(Y2259&gt;Z2259,"Win",IF(Y2259&lt;Z2259,"Loss","Draw"))</f>
        <v>Loss</v>
      </c>
      <c r="AB2259" s="5" t="s">
        <v>98</v>
      </c>
      <c r="AC2259" s="5" t="s">
        <v>99</v>
      </c>
      <c r="AD2259" s="5" t="s">
        <v>955</v>
      </c>
      <c r="AE2259" s="5" t="s">
        <v>1187</v>
      </c>
      <c r="AF2259" s="5" t="str">
        <f aca="false">IF(AD2259&lt;AE2259,AD2259,AE2259)</f>
        <v>Berserker, Bomber, Fire Spirit, Giant Snowball, Goblin Drill, Knight, Poison, Tesla</v>
      </c>
      <c r="AG2259" s="5" t="str">
        <f aca="false">IF(AD2259&lt;AE2259,AE2259,AD2259)</f>
        <v>Electro Spirit, Fireball, Fisherman, Hunter, Monk, Royal Ghost, Royal Giant, The Log</v>
      </c>
      <c r="AH2259" s="5" t="str">
        <f aca="false">IF(AD2259=AF2259,AA2259,IF(AA2259="Win","Loss",IF(AA2259="Loss","Win","Draw")))</f>
        <v>Win</v>
      </c>
      <c r="AI2259" s="5" t="s">
        <v>123</v>
      </c>
    </row>
    <row r="2260" customFormat="false" ht="15" hidden="false" customHeight="true" outlineLevel="0" collapsed="false">
      <c r="A2260" s="5" t="s">
        <v>4981</v>
      </c>
      <c r="B2260" s="5" t="n">
        <v>1</v>
      </c>
      <c r="C2260" s="5" t="s">
        <v>1193</v>
      </c>
      <c r="D2260" s="5" t="s">
        <v>1194</v>
      </c>
      <c r="E2260" s="5" t="s">
        <v>4982</v>
      </c>
      <c r="F2260" s="5" t="s">
        <v>4983</v>
      </c>
      <c r="G2260" s="5" t="s">
        <v>4984</v>
      </c>
      <c r="H2260" s="5" t="s">
        <v>81</v>
      </c>
      <c r="I2260" s="5" t="s">
        <v>169</v>
      </c>
      <c r="J2260" s="5" t="s">
        <v>199</v>
      </c>
      <c r="K2260" s="5" t="s">
        <v>83</v>
      </c>
      <c r="L2260" s="5" t="s">
        <v>136</v>
      </c>
      <c r="M2260" s="5" t="s">
        <v>154</v>
      </c>
      <c r="N2260" s="5" t="s">
        <v>91</v>
      </c>
      <c r="O2260" s="5" t="s">
        <v>336</v>
      </c>
      <c r="P2260" s="5" t="s">
        <v>200</v>
      </c>
      <c r="Q2260" s="5" t="s">
        <v>210</v>
      </c>
      <c r="R2260" s="5" t="s">
        <v>199</v>
      </c>
      <c r="S2260" s="5" t="s">
        <v>239</v>
      </c>
      <c r="T2260" s="5" t="s">
        <v>202</v>
      </c>
      <c r="U2260" s="5" t="s">
        <v>109</v>
      </c>
      <c r="V2260" s="5" t="s">
        <v>227</v>
      </c>
      <c r="W2260" s="5" t="s">
        <v>240</v>
      </c>
      <c r="X2260" s="5" t="s">
        <v>112</v>
      </c>
      <c r="Y2260" s="5" t="n">
        <v>0</v>
      </c>
      <c r="Z2260" s="5" t="n">
        <v>1</v>
      </c>
      <c r="AA2260" s="5" t="str">
        <f aca="false">IF(Y2260&gt;Z2260,"Win",IF(Y2260&lt;Z2260,"Loss","Draw"))</f>
        <v>Loss</v>
      </c>
      <c r="AB2260" s="5" t="s">
        <v>98</v>
      </c>
      <c r="AC2260" s="5" t="s">
        <v>99</v>
      </c>
      <c r="AD2260" s="5" t="s">
        <v>1032</v>
      </c>
      <c r="AE2260" s="5" t="s">
        <v>242</v>
      </c>
      <c r="AF2260" s="5" t="str">
        <f aca="false">IF(AD2260&lt;AE2260,AD2260,AE2260)</f>
        <v>Arrows, Bandit, Battle Ram, Golden Knight, Mega Knight, Mother Witch, Ronin, Zappies</v>
      </c>
      <c r="AG2260" s="5" t="str">
        <f aca="false">IF(AD2260&lt;AE2260,AE2260,AD2260)</f>
        <v>Baby Dragon, Barbarian Barrel, Dark Prince, Goblin Cage, Golden Knight, Golem, Lightning, Tornado</v>
      </c>
      <c r="AH2260" s="5" t="str">
        <f aca="false">IF(AD2260=AF2260,AA2260,IF(AA2260="Win","Loss",IF(AA2260="Loss","Win","Draw")))</f>
        <v>Win</v>
      </c>
      <c r="AI2260" s="5" t="s">
        <v>123</v>
      </c>
    </row>
    <row r="2261" customFormat="false" ht="15" hidden="false" customHeight="true" outlineLevel="0" collapsed="false">
      <c r="A2261" s="5" t="s">
        <v>4981</v>
      </c>
      <c r="B2261" s="5" t="n">
        <v>2</v>
      </c>
      <c r="C2261" s="5" t="s">
        <v>1193</v>
      </c>
      <c r="D2261" s="5" t="s">
        <v>1194</v>
      </c>
      <c r="E2261" s="5" t="s">
        <v>4982</v>
      </c>
      <c r="F2261" s="5" t="s">
        <v>4983</v>
      </c>
      <c r="G2261" s="5" t="s">
        <v>4985</v>
      </c>
      <c r="H2261" s="5" t="s">
        <v>81</v>
      </c>
      <c r="I2261" s="5" t="s">
        <v>82</v>
      </c>
      <c r="J2261" s="5" t="s">
        <v>181</v>
      </c>
      <c r="K2261" s="5" t="s">
        <v>168</v>
      </c>
      <c r="L2261" s="5" t="s">
        <v>144</v>
      </c>
      <c r="M2261" s="5" t="s">
        <v>167</v>
      </c>
      <c r="N2261" s="5" t="s">
        <v>87</v>
      </c>
      <c r="O2261" s="5" t="s">
        <v>93</v>
      </c>
      <c r="P2261" s="5" t="s">
        <v>94</v>
      </c>
      <c r="Q2261" s="5" t="s">
        <v>375</v>
      </c>
      <c r="R2261" s="5" t="s">
        <v>83</v>
      </c>
      <c r="S2261" s="5" t="s">
        <v>96</v>
      </c>
      <c r="T2261" s="5" t="s">
        <v>327</v>
      </c>
      <c r="U2261" s="5" t="s">
        <v>92</v>
      </c>
      <c r="V2261" s="5" t="s">
        <v>182</v>
      </c>
      <c r="W2261" s="5" t="s">
        <v>91</v>
      </c>
      <c r="X2261" s="5" t="s">
        <v>336</v>
      </c>
      <c r="Y2261" s="5" t="n">
        <v>1</v>
      </c>
      <c r="Z2261" s="5" t="n">
        <v>0</v>
      </c>
      <c r="AA2261" s="5" t="str">
        <f aca="false">IF(Y2261&gt;Z2261,"Win",IF(Y2261&lt;Z2261,"Loss","Draw"))</f>
        <v>Win</v>
      </c>
      <c r="AB2261" s="5" t="s">
        <v>98</v>
      </c>
      <c r="AC2261" s="5" t="s">
        <v>99</v>
      </c>
      <c r="AD2261" s="5" t="s">
        <v>4986</v>
      </c>
      <c r="AE2261" s="5" t="s">
        <v>4987</v>
      </c>
      <c r="AF2261" s="5" t="str">
        <f aca="false">IF(AD2261&lt;AE2261,AD2261,AE2261)</f>
        <v>Archers, Berserker, Electro Spirit, Fireball, Monk, Royal Hogs, Tesla, The Log</v>
      </c>
      <c r="AG2261" s="5" t="str">
        <f aca="false">IF(AD2261&lt;AE2261,AE2261,AD2261)</f>
        <v>Barbarian Barrel, Dark Prince, Executioner, Giant Skeleton, Hog Rider, Hunter, Royal Ghost, Tornado</v>
      </c>
      <c r="AH2261" s="5" t="str">
        <f aca="false">IF(AD2261=AF2261,AA2261,IF(AA2261="Win","Loss",IF(AA2261="Loss","Win","Draw")))</f>
        <v>Win</v>
      </c>
      <c r="AI2261" s="5" t="s">
        <v>123</v>
      </c>
    </row>
    <row r="2262" customFormat="false" ht="15" hidden="false" customHeight="true" outlineLevel="0" collapsed="false">
      <c r="A2262" s="5" t="s">
        <v>4981</v>
      </c>
      <c r="B2262" s="5" t="n">
        <v>3</v>
      </c>
      <c r="C2262" s="5" t="s">
        <v>1193</v>
      </c>
      <c r="D2262" s="5" t="s">
        <v>1194</v>
      </c>
      <c r="E2262" s="5" t="s">
        <v>4982</v>
      </c>
      <c r="F2262" s="5" t="s">
        <v>4983</v>
      </c>
      <c r="G2262" s="5" t="s">
        <v>4988</v>
      </c>
      <c r="H2262" s="5" t="s">
        <v>81</v>
      </c>
      <c r="I2262" s="5" t="s">
        <v>142</v>
      </c>
      <c r="J2262" s="5" t="s">
        <v>141</v>
      </c>
      <c r="K2262" s="5" t="s">
        <v>140</v>
      </c>
      <c r="L2262" s="5" t="s">
        <v>120</v>
      </c>
      <c r="M2262" s="5" t="s">
        <v>170</v>
      </c>
      <c r="N2262" s="5" t="s">
        <v>111</v>
      </c>
      <c r="O2262" s="5" t="s">
        <v>143</v>
      </c>
      <c r="P2262" s="5" t="s">
        <v>287</v>
      </c>
      <c r="Q2262" s="5" t="s">
        <v>195</v>
      </c>
      <c r="R2262" s="5" t="s">
        <v>213</v>
      </c>
      <c r="S2262" s="5" t="s">
        <v>412</v>
      </c>
      <c r="T2262" s="5" t="s">
        <v>130</v>
      </c>
      <c r="U2262" s="5" t="s">
        <v>293</v>
      </c>
      <c r="V2262" s="5" t="s">
        <v>85</v>
      </c>
      <c r="W2262" s="5" t="s">
        <v>88</v>
      </c>
      <c r="X2262" s="5" t="s">
        <v>167</v>
      </c>
      <c r="Y2262" s="5" t="n">
        <v>1</v>
      </c>
      <c r="Z2262" s="5" t="n">
        <v>0</v>
      </c>
      <c r="AA2262" s="5" t="str">
        <f aca="false">IF(Y2262&gt;Z2262,"Win",IF(Y2262&lt;Z2262,"Loss","Draw"))</f>
        <v>Win</v>
      </c>
      <c r="AB2262" s="5" t="s">
        <v>98</v>
      </c>
      <c r="AC2262" s="5" t="s">
        <v>99</v>
      </c>
      <c r="AD2262" s="5" t="s">
        <v>2870</v>
      </c>
      <c r="AE2262" s="5" t="s">
        <v>4989</v>
      </c>
      <c r="AF2262" s="5" t="str">
        <f aca="false">IF(AD2262&lt;AE2262,AD2262,AE2262)</f>
        <v>Bomber, Bowler, Furnace, Graveyard, Inferno Dragon, P.E.K.K.A, Poison, The Log</v>
      </c>
      <c r="AG2262" s="5" t="str">
        <f aca="false">IF(AD2262&lt;AE2262,AE2262,AD2262)</f>
        <v>Cannon, Fire Spirit, Goblin Barrel, Ice Spirit, Magic Archer, Royal Delivery, Valkyrie, Wall Breakers</v>
      </c>
      <c r="AH2262" s="5" t="str">
        <f aca="false">IF(AD2262=AF2262,AA2262,IF(AA2262="Win","Loss",IF(AA2262="Loss","Win","Draw")))</f>
        <v>Loss</v>
      </c>
      <c r="AI2262" s="5" t="s">
        <v>123</v>
      </c>
    </row>
    <row r="2263" customFormat="false" ht="16.5" hidden="false" customHeight="true" outlineLevel="0" collapsed="false">
      <c r="A2263" s="5" t="s">
        <v>4990</v>
      </c>
      <c r="B2263" s="5" t="n">
        <v>1</v>
      </c>
      <c r="C2263" s="5" t="s">
        <v>1193</v>
      </c>
      <c r="D2263" s="5" t="s">
        <v>1194</v>
      </c>
      <c r="E2263" s="6" t="s">
        <v>846</v>
      </c>
      <c r="F2263" s="5" t="s">
        <v>847</v>
      </c>
      <c r="G2263" s="5" t="s">
        <v>4991</v>
      </c>
      <c r="H2263" s="5" t="s">
        <v>251</v>
      </c>
      <c r="I2263" s="5" t="s">
        <v>140</v>
      </c>
      <c r="J2263" s="5" t="s">
        <v>141</v>
      </c>
      <c r="K2263" s="5" t="s">
        <v>142</v>
      </c>
      <c r="L2263" s="5" t="s">
        <v>111</v>
      </c>
      <c r="M2263" s="5" t="s">
        <v>143</v>
      </c>
      <c r="N2263" s="5" t="s">
        <v>87</v>
      </c>
      <c r="O2263" s="5" t="s">
        <v>144</v>
      </c>
      <c r="P2263" s="5" t="s">
        <v>120</v>
      </c>
      <c r="Q2263" s="5" t="s">
        <v>132</v>
      </c>
      <c r="R2263" s="5" t="s">
        <v>91</v>
      </c>
      <c r="S2263" s="5" t="s">
        <v>200</v>
      </c>
      <c r="T2263" s="5" t="s">
        <v>94</v>
      </c>
      <c r="U2263" s="5" t="s">
        <v>146</v>
      </c>
      <c r="V2263" s="5" t="s">
        <v>90</v>
      </c>
      <c r="W2263" s="5" t="s">
        <v>365</v>
      </c>
      <c r="X2263" s="5" t="s">
        <v>93</v>
      </c>
      <c r="Y2263" s="5" t="n">
        <v>1</v>
      </c>
      <c r="Z2263" s="5" t="n">
        <v>0</v>
      </c>
      <c r="AA2263" s="5" t="str">
        <f aca="false">IF(Y2263&gt;Z2263,"Win",IF(Y2263&lt;Z2263,"Loss","Draw"))</f>
        <v>Win</v>
      </c>
      <c r="AB2263" s="5" t="s">
        <v>98</v>
      </c>
      <c r="AC2263" s="5" t="s">
        <v>99</v>
      </c>
      <c r="AD2263" s="5" t="s">
        <v>150</v>
      </c>
      <c r="AE2263" s="5" t="s">
        <v>849</v>
      </c>
      <c r="AF2263" s="5" t="str">
        <f aca="false">IF(AD2263&lt;AE2263,AD2263,AE2263)</f>
        <v>Barbarian Barrel, Electro Spirit, Fireball, Goblin Cage, Lumberjack, Phoenix, Royal Giant, Skeleton Dragons</v>
      </c>
      <c r="AG2263" s="5" t="str">
        <f aca="false">IF(AD2263&lt;AE2263,AE2263,AD2263)</f>
        <v>Berserker, Fire Spirit, Goblin Barrel, Ice Spirit, Magic Archer, Royal Delivery, Tesla, Wall Breakers</v>
      </c>
      <c r="AH2263" s="5" t="str">
        <f aca="false">IF(AD2263=AF2263,AA2263,IF(AA2263="Win","Loss",IF(AA2263="Loss","Win","Draw")))</f>
        <v>Loss</v>
      </c>
      <c r="AI2263" s="5" t="s">
        <v>123</v>
      </c>
    </row>
    <row r="2264" customFormat="false" ht="16.5" hidden="false" customHeight="true" outlineLevel="0" collapsed="false">
      <c r="A2264" s="5" t="s">
        <v>4990</v>
      </c>
      <c r="B2264" s="5" t="n">
        <v>2</v>
      </c>
      <c r="C2264" s="5" t="s">
        <v>1193</v>
      </c>
      <c r="D2264" s="5" t="s">
        <v>1194</v>
      </c>
      <c r="E2264" s="6" t="s">
        <v>846</v>
      </c>
      <c r="F2264" s="5" t="s">
        <v>847</v>
      </c>
      <c r="G2264" s="5" t="s">
        <v>570</v>
      </c>
      <c r="H2264" s="5" t="s">
        <v>81</v>
      </c>
      <c r="I2264" s="5" t="s">
        <v>82</v>
      </c>
      <c r="J2264" s="5" t="s">
        <v>83</v>
      </c>
      <c r="K2264" s="5" t="s">
        <v>170</v>
      </c>
      <c r="L2264" s="5" t="s">
        <v>85</v>
      </c>
      <c r="M2264" s="5" t="s">
        <v>88</v>
      </c>
      <c r="N2264" s="5" t="s">
        <v>97</v>
      </c>
      <c r="O2264" s="5" t="s">
        <v>84</v>
      </c>
      <c r="P2264" s="5" t="s">
        <v>91</v>
      </c>
      <c r="Q2264" s="5" t="s">
        <v>84</v>
      </c>
      <c r="R2264" s="5" t="s">
        <v>108</v>
      </c>
      <c r="S2264" s="5" t="s">
        <v>107</v>
      </c>
      <c r="T2264" s="5" t="s">
        <v>113</v>
      </c>
      <c r="U2264" s="5" t="s">
        <v>143</v>
      </c>
      <c r="V2264" s="5" t="s">
        <v>97</v>
      </c>
      <c r="W2264" s="5" t="s">
        <v>88</v>
      </c>
      <c r="X2264" s="5" t="s">
        <v>109</v>
      </c>
      <c r="Y2264" s="5" t="n">
        <v>1</v>
      </c>
      <c r="Z2264" s="5" t="n">
        <v>0</v>
      </c>
      <c r="AA2264" s="5" t="str">
        <f aca="false">IF(Y2264&gt;Z2264,"Win",IF(Y2264&lt;Z2264,"Loss","Draw"))</f>
        <v>Win</v>
      </c>
      <c r="AB2264" s="5" t="s">
        <v>98</v>
      </c>
      <c r="AC2264" s="5" t="s">
        <v>99</v>
      </c>
      <c r="AD2264" s="5" t="s">
        <v>4992</v>
      </c>
      <c r="AE2264" s="5" t="s">
        <v>860</v>
      </c>
      <c r="AF2264" s="5" t="str">
        <f aca="false">IF(AD2264&lt;AE2264,AD2264,AE2264)</f>
        <v>Archer Queen, Bomb Tower, Giant Snowball, Goblin Drill, Ice Spirit, Poison, Ronin, Skeletons</v>
      </c>
      <c r="AG2264" s="5" t="str">
        <f aca="false">IF(AD2264&lt;AE2264,AE2264,AD2264)</f>
        <v>Archers, Barbarian Barrel, Cannon, Dark Prince, Giant Snowball, Graveyard, Poison, Skeletons</v>
      </c>
      <c r="AH2264" s="5" t="str">
        <f aca="false">IF(AD2264=AF2264,AA2264,IF(AA2264="Win","Loss",IF(AA2264="Loss","Win","Draw")))</f>
        <v>Loss</v>
      </c>
      <c r="AI2264" s="5" t="s">
        <v>123</v>
      </c>
    </row>
    <row r="2265" customFormat="false" ht="16.5" hidden="false" customHeight="true" outlineLevel="0" collapsed="false">
      <c r="A2265" s="5" t="s">
        <v>4993</v>
      </c>
      <c r="B2265" s="5" t="n">
        <v>1</v>
      </c>
      <c r="C2265" s="5" t="s">
        <v>1193</v>
      </c>
      <c r="D2265" s="5" t="s">
        <v>1194</v>
      </c>
      <c r="E2265" s="6" t="s">
        <v>3959</v>
      </c>
      <c r="F2265" s="5" t="s">
        <v>3960</v>
      </c>
      <c r="G2265" s="5" t="s">
        <v>4994</v>
      </c>
      <c r="H2265" s="5" t="s">
        <v>81</v>
      </c>
      <c r="I2265" s="5" t="s">
        <v>90</v>
      </c>
      <c r="J2265" s="5" t="s">
        <v>91</v>
      </c>
      <c r="K2265" s="5" t="s">
        <v>92</v>
      </c>
      <c r="L2265" s="5" t="s">
        <v>96</v>
      </c>
      <c r="M2265" s="5" t="s">
        <v>93</v>
      </c>
      <c r="N2265" s="5" t="s">
        <v>97</v>
      </c>
      <c r="O2265" s="5" t="s">
        <v>94</v>
      </c>
      <c r="P2265" s="5" t="s">
        <v>95</v>
      </c>
      <c r="Q2265" s="5" t="s">
        <v>140</v>
      </c>
      <c r="R2265" s="5" t="s">
        <v>141</v>
      </c>
      <c r="S2265" s="5" t="s">
        <v>142</v>
      </c>
      <c r="T2265" s="5" t="s">
        <v>87</v>
      </c>
      <c r="U2265" s="5" t="s">
        <v>111</v>
      </c>
      <c r="V2265" s="5" t="s">
        <v>143</v>
      </c>
      <c r="W2265" s="5" t="s">
        <v>120</v>
      </c>
      <c r="X2265" s="5" t="s">
        <v>113</v>
      </c>
      <c r="Y2265" s="5" t="n">
        <v>1</v>
      </c>
      <c r="Z2265" s="5" t="n">
        <v>0</v>
      </c>
      <c r="AA2265" s="5" t="str">
        <f aca="false">IF(Y2265&gt;Z2265,"Win",IF(Y2265&lt;Z2265,"Loss","Draw"))</f>
        <v>Win</v>
      </c>
      <c r="AB2265" s="5" t="s">
        <v>98</v>
      </c>
      <c r="AC2265" s="5" t="s">
        <v>99</v>
      </c>
      <c r="AD2265" s="5" t="s">
        <v>101</v>
      </c>
      <c r="AE2265" s="5" t="s">
        <v>351</v>
      </c>
      <c r="AF2265" s="5" t="str">
        <f aca="false">IF(AD2265&lt;AE2265,AD2265,AE2265)</f>
        <v>Barbarian Barrel, Electro Spirit, Fireball, Fisherman, Hunter, Royal Ghost, Royal Giant, Skeletons</v>
      </c>
      <c r="AG2265" s="5" t="str">
        <f aca="false">IF(AD2265&lt;AE2265,AE2265,AD2265)</f>
        <v>Berserker, Bomb Tower, Fire Spirit, Goblin Barrel, Ice Spirit, Magic Archer, Royal Delivery, Wall Breakers</v>
      </c>
      <c r="AH2265" s="5" t="str">
        <f aca="false">IF(AD2265=AF2265,AA2265,IF(AA2265="Win","Loss",IF(AA2265="Loss","Win","Draw")))</f>
        <v>Win</v>
      </c>
      <c r="AI2265" s="5" t="s">
        <v>123</v>
      </c>
    </row>
    <row r="2266" customFormat="false" ht="16.5" hidden="false" customHeight="true" outlineLevel="0" collapsed="false">
      <c r="A2266" s="5" t="s">
        <v>4993</v>
      </c>
      <c r="B2266" s="5" t="n">
        <v>2</v>
      </c>
      <c r="C2266" s="5" t="s">
        <v>1193</v>
      </c>
      <c r="D2266" s="5" t="s">
        <v>1194</v>
      </c>
      <c r="E2266" s="6" t="s">
        <v>3959</v>
      </c>
      <c r="F2266" s="5" t="s">
        <v>3960</v>
      </c>
      <c r="G2266" s="5" t="s">
        <v>4995</v>
      </c>
      <c r="H2266" s="5" t="s">
        <v>81</v>
      </c>
      <c r="I2266" s="5" t="s">
        <v>84</v>
      </c>
      <c r="J2266" s="5" t="s">
        <v>115</v>
      </c>
      <c r="K2266" s="5" t="s">
        <v>107</v>
      </c>
      <c r="L2266" s="5" t="s">
        <v>144</v>
      </c>
      <c r="M2266" s="5" t="s">
        <v>111</v>
      </c>
      <c r="N2266" s="5" t="s">
        <v>109</v>
      </c>
      <c r="O2266" s="5" t="s">
        <v>88</v>
      </c>
      <c r="P2266" s="5" t="s">
        <v>130</v>
      </c>
      <c r="Q2266" s="5" t="s">
        <v>116</v>
      </c>
      <c r="R2266" s="5" t="s">
        <v>108</v>
      </c>
      <c r="S2266" s="5" t="s">
        <v>287</v>
      </c>
      <c r="T2266" s="5" t="s">
        <v>182</v>
      </c>
      <c r="U2266" s="5" t="s">
        <v>183</v>
      </c>
      <c r="V2266" s="5" t="s">
        <v>110</v>
      </c>
      <c r="W2266" s="5" t="s">
        <v>93</v>
      </c>
      <c r="X2266" s="5" t="s">
        <v>167</v>
      </c>
      <c r="Y2266" s="5" t="n">
        <v>1</v>
      </c>
      <c r="Z2266" s="5" t="n">
        <v>0</v>
      </c>
      <c r="AA2266" s="5" t="str">
        <f aca="false">IF(Y2266&gt;Z2266,"Win",IF(Y2266&lt;Z2266,"Loss","Draw"))</f>
        <v>Win</v>
      </c>
      <c r="AB2266" s="5" t="s">
        <v>98</v>
      </c>
      <c r="AC2266" s="5" t="s">
        <v>99</v>
      </c>
      <c r="AD2266" s="5" t="s">
        <v>315</v>
      </c>
      <c r="AE2266" s="5" t="s">
        <v>736</v>
      </c>
      <c r="AF2266" s="5" t="str">
        <f aca="false">IF(AD2266&lt;AE2266,AD2266,AE2266)</f>
        <v>Archer Queen, Earthquake, Electro Spirit, Guards, Hog Rider, Mortar, The Log, Valkyrie</v>
      </c>
      <c r="AG2266" s="5" t="str">
        <f aca="false">IF(AD2266&lt;AE2266,AE2266,AD2266)</f>
        <v>Bomber, Fire Spirit, Giant Snowball, Goblin Drill, Goblins, Poison, Ronin, Tesla</v>
      </c>
      <c r="AH2266" s="5" t="str">
        <f aca="false">IF(AD2266=AF2266,AA2266,IF(AA2266="Win","Loss",IF(AA2266="Loss","Win","Draw")))</f>
        <v>Loss</v>
      </c>
      <c r="AI2266" s="5" t="s">
        <v>123</v>
      </c>
    </row>
    <row r="2267" customFormat="false" ht="15" hidden="false" customHeight="true" outlineLevel="0" collapsed="false">
      <c r="A2267" s="5" t="s">
        <v>4996</v>
      </c>
      <c r="B2267" s="5" t="n">
        <v>1</v>
      </c>
      <c r="C2267" s="5" t="s">
        <v>1692</v>
      </c>
      <c r="D2267" s="5" t="s">
        <v>1693</v>
      </c>
      <c r="E2267" s="5" t="s">
        <v>641</v>
      </c>
      <c r="F2267" s="5" t="s">
        <v>642</v>
      </c>
      <c r="G2267" s="5" t="s">
        <v>4997</v>
      </c>
      <c r="H2267" s="5" t="s">
        <v>216</v>
      </c>
      <c r="I2267" s="5" t="s">
        <v>210</v>
      </c>
      <c r="J2267" s="5" t="s">
        <v>213</v>
      </c>
      <c r="K2267" s="5" t="s">
        <v>132</v>
      </c>
      <c r="L2267" s="5" t="s">
        <v>135</v>
      </c>
      <c r="M2267" s="5" t="s">
        <v>182</v>
      </c>
      <c r="N2267" s="5" t="s">
        <v>112</v>
      </c>
      <c r="O2267" s="5" t="s">
        <v>147</v>
      </c>
      <c r="P2267" s="5" t="s">
        <v>117</v>
      </c>
      <c r="Q2267" s="5" t="s">
        <v>375</v>
      </c>
      <c r="R2267" s="5" t="s">
        <v>145</v>
      </c>
      <c r="S2267" s="5" t="s">
        <v>128</v>
      </c>
      <c r="T2267" s="5" t="s">
        <v>226</v>
      </c>
      <c r="U2267" s="5" t="s">
        <v>87</v>
      </c>
      <c r="V2267" s="5" t="s">
        <v>336</v>
      </c>
      <c r="W2267" s="5" t="s">
        <v>135</v>
      </c>
      <c r="X2267" s="5" t="s">
        <v>113</v>
      </c>
      <c r="Y2267" s="5" t="n">
        <v>1</v>
      </c>
      <c r="Z2267" s="5" t="n">
        <v>0</v>
      </c>
      <c r="AA2267" s="5" t="str">
        <f aca="false">IF(Y2267&gt;Z2267,"Win",IF(Y2267&lt;Z2267,"Loss","Draw"))</f>
        <v>Win</v>
      </c>
      <c r="AB2267" s="5" t="s">
        <v>98</v>
      </c>
      <c r="AC2267" s="5" t="s">
        <v>99</v>
      </c>
      <c r="AD2267" s="5" t="s">
        <v>4998</v>
      </c>
      <c r="AE2267" s="5" t="s">
        <v>377</v>
      </c>
      <c r="AF2267" s="5" t="str">
        <f aca="false">IF(AD2267&lt;AE2267,AD2267,AE2267)</f>
        <v>Arrows, Bowler, Hog Rider, Lumberjack, Mega Knight, Minions, Spirit Empress, Zap</v>
      </c>
      <c r="AG2267" s="5" t="str">
        <f aca="false">IF(AD2267&lt;AE2267,AE2267,AD2267)</f>
        <v>Balloon, Berserker, Bomb Tower, Executioner, Knight, Miner, Tornado, Zap</v>
      </c>
      <c r="AH2267" s="5" t="str">
        <f aca="false">IF(AD2267=AF2267,AA2267,IF(AA2267="Win","Loss",IF(AA2267="Loss","Win","Draw")))</f>
        <v>Win</v>
      </c>
      <c r="AI2267" s="5" t="s">
        <v>102</v>
      </c>
    </row>
    <row r="2268" customFormat="false" ht="15" hidden="false" customHeight="true" outlineLevel="0" collapsed="false">
      <c r="A2268" s="5" t="s">
        <v>4996</v>
      </c>
      <c r="B2268" s="5" t="n">
        <v>2</v>
      </c>
      <c r="C2268" s="5" t="s">
        <v>1692</v>
      </c>
      <c r="D2268" s="5" t="s">
        <v>1693</v>
      </c>
      <c r="E2268" s="5" t="s">
        <v>641</v>
      </c>
      <c r="F2268" s="5" t="s">
        <v>642</v>
      </c>
      <c r="G2268" s="5" t="s">
        <v>4999</v>
      </c>
      <c r="H2268" s="5" t="s">
        <v>216</v>
      </c>
      <c r="I2268" s="5" t="s">
        <v>168</v>
      </c>
      <c r="J2268" s="5" t="s">
        <v>232</v>
      </c>
      <c r="K2268" s="5" t="s">
        <v>169</v>
      </c>
      <c r="L2268" s="5" t="s">
        <v>97</v>
      </c>
      <c r="M2268" s="5" t="s">
        <v>154</v>
      </c>
      <c r="N2268" s="5" t="s">
        <v>93</v>
      </c>
      <c r="O2268" s="5" t="s">
        <v>167</v>
      </c>
      <c r="P2268" s="5" t="s">
        <v>170</v>
      </c>
      <c r="Q2268" s="5" t="s">
        <v>82</v>
      </c>
      <c r="R2268" s="5" t="s">
        <v>83</v>
      </c>
      <c r="S2268" s="5" t="s">
        <v>84</v>
      </c>
      <c r="T2268" s="5" t="s">
        <v>85</v>
      </c>
      <c r="U2268" s="5" t="s">
        <v>86</v>
      </c>
      <c r="V2268" s="5" t="s">
        <v>88</v>
      </c>
      <c r="W2268" s="5" t="s">
        <v>89</v>
      </c>
      <c r="X2268" s="5" t="s">
        <v>111</v>
      </c>
      <c r="Y2268" s="5" t="n">
        <v>0</v>
      </c>
      <c r="Z2268" s="5" t="n">
        <v>1</v>
      </c>
      <c r="AA2268" s="5" t="str">
        <f aca="false">IF(Y2268&gt;Z2268,"Win",IF(Y2268&lt;Z2268,"Loss","Draw"))</f>
        <v>Loss</v>
      </c>
      <c r="AB2268" s="5" t="s">
        <v>98</v>
      </c>
      <c r="AC2268" s="5" t="s">
        <v>99</v>
      </c>
      <c r="AD2268" s="5" t="s">
        <v>418</v>
      </c>
      <c r="AE2268" s="5" t="s">
        <v>673</v>
      </c>
      <c r="AF2268" s="5" t="str">
        <f aca="false">IF(AD2268&lt;AE2268,AD2268,AE2268)</f>
        <v>Archers, Dark Prince, Fire Spirit, Giant Snowball, Goblin Demolisher, Goblin Hut, Graveyard, Poison</v>
      </c>
      <c r="AG2268" s="5" t="str">
        <f aca="false">IF(AD2268&lt;AE2268,AE2268,AD2268)</f>
        <v>Baby Dragon, Cannon, Electro Spirit, Lightning, Mighty Miner, Royal Hogs, Skeletons, The Log</v>
      </c>
      <c r="AH2268" s="5" t="str">
        <f aca="false">IF(AD2268=AF2268,AA2268,IF(AA2268="Win","Loss",IF(AA2268="Loss","Win","Draw")))</f>
        <v>Win</v>
      </c>
      <c r="AI2268" s="5" t="s">
        <v>102</v>
      </c>
    </row>
    <row r="2269" customFormat="false" ht="15" hidden="false" customHeight="true" outlineLevel="0" collapsed="false">
      <c r="A2269" s="5" t="s">
        <v>4996</v>
      </c>
      <c r="B2269" s="5" t="n">
        <v>3</v>
      </c>
      <c r="C2269" s="5" t="s">
        <v>1692</v>
      </c>
      <c r="D2269" s="5" t="s">
        <v>1693</v>
      </c>
      <c r="E2269" s="5" t="s">
        <v>641</v>
      </c>
      <c r="F2269" s="5" t="s">
        <v>642</v>
      </c>
      <c r="G2269" s="5" t="s">
        <v>5000</v>
      </c>
      <c r="H2269" s="5" t="s">
        <v>81</v>
      </c>
      <c r="I2269" s="5" t="s">
        <v>140</v>
      </c>
      <c r="J2269" s="5" t="s">
        <v>141</v>
      </c>
      <c r="K2269" s="5" t="s">
        <v>225</v>
      </c>
      <c r="L2269" s="5" t="s">
        <v>226</v>
      </c>
      <c r="M2269" s="5" t="s">
        <v>87</v>
      </c>
      <c r="N2269" s="5" t="s">
        <v>111</v>
      </c>
      <c r="O2269" s="5" t="s">
        <v>120</v>
      </c>
      <c r="P2269" s="5" t="s">
        <v>113</v>
      </c>
      <c r="Q2269" s="5" t="s">
        <v>168</v>
      </c>
      <c r="R2269" s="5" t="s">
        <v>232</v>
      </c>
      <c r="S2269" s="5" t="s">
        <v>169</v>
      </c>
      <c r="T2269" s="5" t="s">
        <v>154</v>
      </c>
      <c r="U2269" s="5" t="s">
        <v>97</v>
      </c>
      <c r="V2269" s="5" t="s">
        <v>93</v>
      </c>
      <c r="W2269" s="5" t="s">
        <v>167</v>
      </c>
      <c r="X2269" s="5" t="s">
        <v>170</v>
      </c>
      <c r="Y2269" s="5" t="n">
        <v>1</v>
      </c>
      <c r="Z2269" s="5" t="n">
        <v>0</v>
      </c>
      <c r="AA2269" s="5" t="str">
        <f aca="false">IF(Y2269&gt;Z2269,"Win",IF(Y2269&lt;Z2269,"Loss","Draw"))</f>
        <v>Win</v>
      </c>
      <c r="AB2269" s="5" t="s">
        <v>98</v>
      </c>
      <c r="AC2269" s="5" t="s">
        <v>99</v>
      </c>
      <c r="AD2269" s="5" t="s">
        <v>228</v>
      </c>
      <c r="AE2269" s="5" t="s">
        <v>418</v>
      </c>
      <c r="AF2269" s="5" t="str">
        <f aca="false">IF(AD2269&lt;AE2269,AD2269,AE2269)</f>
        <v>Baby Dragon, Cannon, Electro Spirit, Lightning, Mighty Miner, Royal Hogs, Skeletons, The Log</v>
      </c>
      <c r="AG2269" s="5" t="str">
        <f aca="false">IF(AD2269&lt;AE2269,AE2269,AD2269)</f>
        <v>Bats, Berserker, Bomb Tower, Fire Spirit, Magic Archer, Miner, Royal Delivery, Wall Breakers</v>
      </c>
      <c r="AH2269" s="5" t="str">
        <f aca="false">IF(AD2269=AF2269,AA2269,IF(AA2269="Win","Loss",IF(AA2269="Loss","Win","Draw")))</f>
        <v>Loss</v>
      </c>
      <c r="AI2269" s="5" t="s">
        <v>102</v>
      </c>
    </row>
    <row r="2270" customFormat="false" ht="15" hidden="false" customHeight="true" outlineLevel="0" collapsed="false">
      <c r="A2270" s="7" t="s">
        <v>5001</v>
      </c>
      <c r="B2270" s="7" t="n">
        <v>1</v>
      </c>
      <c r="C2270" s="7" t="s">
        <v>1692</v>
      </c>
      <c r="D2270" s="7" t="s">
        <v>1693</v>
      </c>
      <c r="E2270" s="7" t="s">
        <v>641</v>
      </c>
      <c r="F2270" s="7" t="s">
        <v>642</v>
      </c>
      <c r="G2270" s="7" t="s">
        <v>5002</v>
      </c>
      <c r="H2270" s="7" t="s">
        <v>216</v>
      </c>
      <c r="I2270" s="7" t="s">
        <v>195</v>
      </c>
      <c r="J2270" s="7" t="s">
        <v>145</v>
      </c>
      <c r="K2270" s="7" t="s">
        <v>319</v>
      </c>
      <c r="L2270" s="7" t="s">
        <v>148</v>
      </c>
      <c r="M2270" s="7" t="s">
        <v>84</v>
      </c>
      <c r="N2270" s="7" t="s">
        <v>112</v>
      </c>
      <c r="O2270" s="7" t="s">
        <v>130</v>
      </c>
      <c r="P2270" s="7" t="s">
        <v>117</v>
      </c>
      <c r="Q2270" s="7" t="s">
        <v>132</v>
      </c>
      <c r="R2270" s="7" t="s">
        <v>91</v>
      </c>
      <c r="S2270" s="7" t="s">
        <v>200</v>
      </c>
      <c r="T2270" s="7" t="s">
        <v>90</v>
      </c>
      <c r="U2270" s="7" t="s">
        <v>365</v>
      </c>
      <c r="V2270" s="7" t="s">
        <v>94</v>
      </c>
      <c r="W2270" s="7" t="s">
        <v>117</v>
      </c>
      <c r="X2270" s="7" t="s">
        <v>174</v>
      </c>
      <c r="Y2270" s="7" t="n">
        <v>1</v>
      </c>
      <c r="Z2270" s="7" t="n">
        <v>2</v>
      </c>
      <c r="AA2270" s="7" t="str">
        <f aca="false">IF(Y2270&gt;Z2270,"Win",IF(Y2270&lt;Z2270,"Loss","Draw"))</f>
        <v>Loss</v>
      </c>
      <c r="AB2270" s="7" t="s">
        <v>99</v>
      </c>
      <c r="AC2270" s="7" t="s">
        <v>99</v>
      </c>
      <c r="AD2270" s="7" t="s">
        <v>775</v>
      </c>
      <c r="AE2270" s="7" t="s">
        <v>5003</v>
      </c>
      <c r="AF2270" s="7" t="str">
        <f aca="false">IF(AD2270&lt;AE2270,AD2270,AE2270)</f>
        <v>Arrows, Balloon, Bomber, Giant Snowball, Inferno Dragon, Lava Hound, Minions, Skeleton Army</v>
      </c>
      <c r="AG2270" s="7" t="str">
        <f aca="false">IF(AD2270&lt;AE2270,AE2270,AD2270)</f>
        <v>Barbarian Barrel, Fireball, Goblin Cage, Heal Spirit, Lumberjack, Minions, Phoenix, Royal Giant</v>
      </c>
      <c r="AH2270" s="7" t="str">
        <f aca="false">IF(AD2270=AF2270,AA2270,IF(AA2270="Win","Loss",IF(AA2270="Loss","Win","Draw")))</f>
        <v>Loss</v>
      </c>
      <c r="AI2270" s="7" t="s">
        <v>102</v>
      </c>
    </row>
    <row r="2271" customFormat="false" ht="15" hidden="false" customHeight="true" outlineLevel="0" collapsed="false">
      <c r="A2271" s="7" t="s">
        <v>5001</v>
      </c>
      <c r="B2271" s="7" t="n">
        <v>2</v>
      </c>
      <c r="C2271" s="7" t="s">
        <v>1692</v>
      </c>
      <c r="D2271" s="7" t="s">
        <v>1693</v>
      </c>
      <c r="E2271" s="7" t="s">
        <v>641</v>
      </c>
      <c r="F2271" s="7" t="s">
        <v>642</v>
      </c>
      <c r="G2271" s="7" t="s">
        <v>5004</v>
      </c>
      <c r="H2271" s="7" t="s">
        <v>216</v>
      </c>
      <c r="I2271" s="7" t="s">
        <v>168</v>
      </c>
      <c r="J2271" s="7" t="s">
        <v>141</v>
      </c>
      <c r="K2271" s="7" t="s">
        <v>144</v>
      </c>
      <c r="L2271" s="7" t="s">
        <v>109</v>
      </c>
      <c r="M2271" s="7" t="s">
        <v>154</v>
      </c>
      <c r="N2271" s="7" t="s">
        <v>97</v>
      </c>
      <c r="O2271" s="7" t="s">
        <v>93</v>
      </c>
      <c r="P2271" s="7" t="s">
        <v>91</v>
      </c>
      <c r="Q2271" s="7" t="s">
        <v>140</v>
      </c>
      <c r="R2271" s="7" t="s">
        <v>141</v>
      </c>
      <c r="S2271" s="7" t="s">
        <v>225</v>
      </c>
      <c r="T2271" s="7" t="s">
        <v>226</v>
      </c>
      <c r="U2271" s="7" t="s">
        <v>109</v>
      </c>
      <c r="V2271" s="7" t="s">
        <v>111</v>
      </c>
      <c r="W2271" s="7" t="s">
        <v>120</v>
      </c>
      <c r="X2271" s="7" t="s">
        <v>113</v>
      </c>
      <c r="Y2271" s="7" t="n">
        <v>1</v>
      </c>
      <c r="Z2271" s="7" t="n">
        <v>0</v>
      </c>
      <c r="AA2271" s="7" t="str">
        <f aca="false">IF(Y2271&gt;Z2271,"Win",IF(Y2271&lt;Z2271,"Loss","Draw"))</f>
        <v>Win</v>
      </c>
      <c r="AB2271" s="7" t="s">
        <v>99</v>
      </c>
      <c r="AC2271" s="7" t="s">
        <v>99</v>
      </c>
      <c r="AD2271" s="7" t="s">
        <v>223</v>
      </c>
      <c r="AE2271" s="7" t="s">
        <v>497</v>
      </c>
      <c r="AF2271" s="7" t="str">
        <f aca="false">IF(AD2271&lt;AE2271,AD2271,AE2271)</f>
        <v>Barbarian Barrel, Electro Spirit, Lightning, Magic Archer, Ronin, Royal Hogs, Skeletons, Tesla</v>
      </c>
      <c r="AG2271" s="7" t="str">
        <f aca="false">IF(AD2271&lt;AE2271,AE2271,AD2271)</f>
        <v>Bats, Bomb Tower, Fire Spirit, Magic Archer, Miner, Ronin, Royal Delivery, Wall Breakers</v>
      </c>
      <c r="AH2271" s="7" t="str">
        <f aca="false">IF(AD2271=AF2271,AA2271,IF(AA2271="Win","Loss",IF(AA2271="Loss","Win","Draw")))</f>
        <v>Win</v>
      </c>
      <c r="AI2271" s="7" t="s">
        <v>102</v>
      </c>
    </row>
    <row r="2272" customFormat="false" ht="15" hidden="false" customHeight="true" outlineLevel="0" collapsed="false">
      <c r="A2272" s="7" t="s">
        <v>5001</v>
      </c>
      <c r="B2272" s="7" t="n">
        <v>3</v>
      </c>
      <c r="C2272" s="7" t="s">
        <v>1692</v>
      </c>
      <c r="D2272" s="7" t="s">
        <v>1693</v>
      </c>
      <c r="E2272" s="7" t="s">
        <v>641</v>
      </c>
      <c r="F2272" s="7" t="s">
        <v>642</v>
      </c>
      <c r="G2272" s="7" t="s">
        <v>5005</v>
      </c>
      <c r="H2272" s="7" t="s">
        <v>81</v>
      </c>
      <c r="I2272" s="7" t="s">
        <v>210</v>
      </c>
      <c r="J2272" s="7" t="s">
        <v>115</v>
      </c>
      <c r="K2272" s="7" t="s">
        <v>132</v>
      </c>
      <c r="L2272" s="7" t="s">
        <v>231</v>
      </c>
      <c r="M2272" s="7" t="s">
        <v>147</v>
      </c>
      <c r="N2272" s="7" t="s">
        <v>94</v>
      </c>
      <c r="O2272" s="7" t="s">
        <v>293</v>
      </c>
      <c r="P2272" s="7" t="s">
        <v>135</v>
      </c>
      <c r="Q2272" s="7" t="s">
        <v>142</v>
      </c>
      <c r="R2272" s="7" t="s">
        <v>175</v>
      </c>
      <c r="S2272" s="7" t="s">
        <v>176</v>
      </c>
      <c r="T2272" s="7" t="s">
        <v>87</v>
      </c>
      <c r="U2272" s="7" t="s">
        <v>97</v>
      </c>
      <c r="V2272" s="7" t="s">
        <v>143</v>
      </c>
      <c r="W2272" s="7" t="s">
        <v>167</v>
      </c>
      <c r="X2272" s="7" t="s">
        <v>144</v>
      </c>
      <c r="Y2272" s="7" t="n">
        <v>1</v>
      </c>
      <c r="Z2272" s="7" t="n">
        <v>0</v>
      </c>
      <c r="AA2272" s="7" t="str">
        <f aca="false">IF(Y2272&gt;Z2272,"Win",IF(Y2272&lt;Z2272,"Loss","Draw"))</f>
        <v>Win</v>
      </c>
      <c r="AB2272" s="7" t="s">
        <v>99</v>
      </c>
      <c r="AC2272" s="7" t="s">
        <v>99</v>
      </c>
      <c r="AD2272" s="7" t="s">
        <v>4912</v>
      </c>
      <c r="AE2272" s="7" t="s">
        <v>5006</v>
      </c>
      <c r="AF2272" s="7" t="str">
        <f aca="false">IF(AD2272&lt;AE2272,AD2272,AE2272)</f>
        <v>Berserker, Boss Bandit, Dart Goblin, Goblin Barrel, Ice Spirit, Skeletons, Tesla, The Log</v>
      </c>
      <c r="AG2272" s="7" t="str">
        <f aca="false">IF(AD2272&lt;AE2272,AE2272,AD2272)</f>
        <v>Fireball, Furnace, Goblins, Lumberjack, Mega Knight, Ram Rider, Spirit Empress, Zap</v>
      </c>
      <c r="AH2272" s="7" t="str">
        <f aca="false">IF(AD2272=AF2272,AA2272,IF(AA2272="Win","Loss",IF(AA2272="Loss","Win","Draw")))</f>
        <v>Loss</v>
      </c>
      <c r="AI2272" s="7" t="s">
        <v>102</v>
      </c>
    </row>
    <row r="2273" customFormat="false" ht="15" hidden="false" customHeight="true" outlineLevel="0" collapsed="false">
      <c r="A2273" s="7" t="s">
        <v>5007</v>
      </c>
      <c r="B2273" s="7" t="n">
        <v>1</v>
      </c>
      <c r="C2273" s="7" t="s">
        <v>1692</v>
      </c>
      <c r="D2273" s="7" t="s">
        <v>1693</v>
      </c>
      <c r="E2273" s="7" t="s">
        <v>641</v>
      </c>
      <c r="F2273" s="7" t="s">
        <v>642</v>
      </c>
      <c r="G2273" s="7" t="s">
        <v>5008</v>
      </c>
      <c r="H2273" s="7" t="s">
        <v>216</v>
      </c>
      <c r="I2273" s="7" t="s">
        <v>412</v>
      </c>
      <c r="J2273" s="7" t="s">
        <v>131</v>
      </c>
      <c r="K2273" s="7" t="s">
        <v>169</v>
      </c>
      <c r="L2273" s="7" t="s">
        <v>85</v>
      </c>
      <c r="M2273" s="7" t="s">
        <v>89</v>
      </c>
      <c r="N2273" s="7" t="s">
        <v>87</v>
      </c>
      <c r="O2273" s="7" t="s">
        <v>88</v>
      </c>
      <c r="P2273" s="7" t="s">
        <v>84</v>
      </c>
      <c r="Q2273" s="7" t="s">
        <v>84</v>
      </c>
      <c r="R2273" s="7" t="s">
        <v>128</v>
      </c>
      <c r="S2273" s="7" t="s">
        <v>108</v>
      </c>
      <c r="T2273" s="7" t="s">
        <v>107</v>
      </c>
      <c r="U2273" s="7" t="s">
        <v>88</v>
      </c>
      <c r="V2273" s="7" t="s">
        <v>115</v>
      </c>
      <c r="W2273" s="7" t="s">
        <v>130</v>
      </c>
      <c r="X2273" s="7" t="s">
        <v>89</v>
      </c>
      <c r="Y2273" s="7" t="n">
        <v>0</v>
      </c>
      <c r="Z2273" s="7" t="n">
        <v>1</v>
      </c>
      <c r="AA2273" s="7" t="str">
        <f aca="false">IF(Y2273&gt;Z2273,"Win",IF(Y2273&lt;Z2273,"Loss","Draw"))</f>
        <v>Loss</v>
      </c>
      <c r="AB2273" s="7" t="s">
        <v>99</v>
      </c>
      <c r="AC2273" s="7" t="s">
        <v>99</v>
      </c>
      <c r="AD2273" s="7" t="s">
        <v>5009</v>
      </c>
      <c r="AE2273" s="7" t="s">
        <v>5010</v>
      </c>
      <c r="AF2273" s="7" t="str">
        <f aca="false">IF(AD2273&lt;AE2273,AD2273,AE2273)</f>
        <v>Archer Queen, Bomber, Giant Snowball, Goblin Drill, Goblin Hut, Goblins, Knight, Poison</v>
      </c>
      <c r="AG2273" s="7" t="str">
        <f aca="false">IF(AD2273&lt;AE2273,AE2273,AD2273)</f>
        <v>Baby Dragon, Berserker, Giant Snowball, Goblin Hut, Graveyard, Mega Minion, P.E.K.K.A, Poison</v>
      </c>
      <c r="AH2273" s="7" t="str">
        <f aca="false">IF(AD2273=AF2273,AA2273,IF(AA2273="Win","Loss",IF(AA2273="Loss","Win","Draw")))</f>
        <v>Win</v>
      </c>
      <c r="AI2273" s="7" t="s">
        <v>102</v>
      </c>
    </row>
    <row r="2274" customFormat="false" ht="15" hidden="false" customHeight="true" outlineLevel="0" collapsed="false">
      <c r="A2274" s="7" t="s">
        <v>5011</v>
      </c>
      <c r="B2274" s="7" t="n">
        <v>1</v>
      </c>
      <c r="C2274" s="7" t="s">
        <v>1692</v>
      </c>
      <c r="D2274" s="7" t="s">
        <v>1693</v>
      </c>
      <c r="E2274" s="7" t="s">
        <v>641</v>
      </c>
      <c r="F2274" s="7" t="s">
        <v>642</v>
      </c>
      <c r="G2274" s="7" t="s">
        <v>5012</v>
      </c>
      <c r="H2274" s="7" t="s">
        <v>81</v>
      </c>
      <c r="I2274" s="7" t="s">
        <v>82</v>
      </c>
      <c r="J2274" s="7" t="s">
        <v>83</v>
      </c>
      <c r="K2274" s="7" t="s">
        <v>84</v>
      </c>
      <c r="L2274" s="7" t="s">
        <v>88</v>
      </c>
      <c r="M2274" s="7" t="s">
        <v>85</v>
      </c>
      <c r="N2274" s="7" t="s">
        <v>89</v>
      </c>
      <c r="O2274" s="7" t="s">
        <v>143</v>
      </c>
      <c r="P2274" s="7" t="s">
        <v>87</v>
      </c>
      <c r="Q2274" s="7" t="s">
        <v>169</v>
      </c>
      <c r="R2274" s="7" t="s">
        <v>149</v>
      </c>
      <c r="S2274" s="7" t="s">
        <v>128</v>
      </c>
      <c r="T2274" s="7" t="s">
        <v>85</v>
      </c>
      <c r="U2274" s="7" t="s">
        <v>88</v>
      </c>
      <c r="V2274" s="7" t="s">
        <v>191</v>
      </c>
      <c r="W2274" s="7" t="s">
        <v>336</v>
      </c>
      <c r="X2274" s="7" t="s">
        <v>91</v>
      </c>
      <c r="Y2274" s="7" t="n">
        <v>1</v>
      </c>
      <c r="Z2274" s="7" t="n">
        <v>0</v>
      </c>
      <c r="AA2274" s="7" t="str">
        <f aca="false">IF(Y2274&gt;Z2274,"Win",IF(Y2274&lt;Z2274,"Loss","Draw"))</f>
        <v>Win</v>
      </c>
      <c r="AB2274" s="7" t="s">
        <v>99</v>
      </c>
      <c r="AC2274" s="7" t="s">
        <v>99</v>
      </c>
      <c r="AD2274" s="7" t="s">
        <v>3968</v>
      </c>
      <c r="AE2274" s="7" t="s">
        <v>2102</v>
      </c>
      <c r="AF2274" s="7" t="str">
        <f aca="false">IF(AD2274&lt;AE2274,AD2274,AE2274)</f>
        <v>Archers, Berserker, Dark Prince, Giant Snowball, Goblin Hut, Graveyard, Ice Spirit, Poison</v>
      </c>
      <c r="AG2274" s="7" t="str">
        <f aca="false">IF(AD2274&lt;AE2274,AE2274,AD2274)</f>
        <v>Baby Dragon, Barbarian Barrel, Graveyard, Ice Wizard, Knight, Poison, Tombstone, Tornado</v>
      </c>
      <c r="AH2274" s="7" t="str">
        <f aca="false">IF(AD2274=AF2274,AA2274,IF(AA2274="Win","Loss",IF(AA2274="Loss","Win","Draw")))</f>
        <v>Win</v>
      </c>
      <c r="AI2274" s="7" t="s">
        <v>102</v>
      </c>
    </row>
    <row r="2275" customFormat="false" ht="15" hidden="false" customHeight="true" outlineLevel="0" collapsed="false">
      <c r="A2275" s="7" t="s">
        <v>5011</v>
      </c>
      <c r="B2275" s="7" t="n">
        <v>2</v>
      </c>
      <c r="C2275" s="7" t="s">
        <v>1692</v>
      </c>
      <c r="D2275" s="7" t="s">
        <v>1693</v>
      </c>
      <c r="E2275" s="7" t="s">
        <v>641</v>
      </c>
      <c r="F2275" s="7" t="s">
        <v>642</v>
      </c>
      <c r="G2275" s="7" t="s">
        <v>5013</v>
      </c>
      <c r="H2275" s="7" t="s">
        <v>216</v>
      </c>
      <c r="I2275" s="7" t="s">
        <v>97</v>
      </c>
      <c r="J2275" s="7" t="s">
        <v>232</v>
      </c>
      <c r="K2275" s="7" t="s">
        <v>293</v>
      </c>
      <c r="L2275" s="7" t="s">
        <v>182</v>
      </c>
      <c r="M2275" s="7" t="s">
        <v>154</v>
      </c>
      <c r="N2275" s="7" t="s">
        <v>167</v>
      </c>
      <c r="O2275" s="7" t="s">
        <v>93</v>
      </c>
      <c r="P2275" s="7" t="s">
        <v>129</v>
      </c>
      <c r="Q2275" s="7" t="s">
        <v>114</v>
      </c>
      <c r="R2275" s="7" t="s">
        <v>213</v>
      </c>
      <c r="S2275" s="7" t="s">
        <v>116</v>
      </c>
      <c r="T2275" s="7" t="s">
        <v>94</v>
      </c>
      <c r="U2275" s="7" t="s">
        <v>176</v>
      </c>
      <c r="V2275" s="7" t="s">
        <v>117</v>
      </c>
      <c r="W2275" s="7" t="s">
        <v>118</v>
      </c>
      <c r="X2275" s="7" t="s">
        <v>93</v>
      </c>
      <c r="Y2275" s="7" t="n">
        <v>0</v>
      </c>
      <c r="Z2275" s="7" t="n">
        <v>1</v>
      </c>
      <c r="AA2275" s="7" t="str">
        <f aca="false">IF(Y2275&gt;Z2275,"Win",IF(Y2275&lt;Z2275,"Loss","Draw"))</f>
        <v>Loss</v>
      </c>
      <c r="AB2275" s="7" t="s">
        <v>99</v>
      </c>
      <c r="AC2275" s="7" t="s">
        <v>99</v>
      </c>
      <c r="AD2275" s="7" t="s">
        <v>5014</v>
      </c>
      <c r="AE2275" s="7" t="s">
        <v>608</v>
      </c>
      <c r="AF2275" s="7" t="str">
        <f aca="false">IF(AD2275&lt;AE2275,AD2275,AE2275)</f>
        <v>Bowler, Dart Goblin, Electro Spirit, Fireball, Minions, Mortar, Rascals, Skeleton Barrel</v>
      </c>
      <c r="AG2275" s="7" t="str">
        <f aca="false">IF(AD2275&lt;AE2275,AE2275,AD2275)</f>
        <v>Electro Spirit, Furnace, Hog Rider, Inferno Tower, Lightning, Mighty Miner, Skeletons, The Log</v>
      </c>
      <c r="AH2275" s="7" t="str">
        <f aca="false">IF(AD2275=AF2275,AA2275,IF(AA2275="Win","Loss",IF(AA2275="Loss","Win","Draw")))</f>
        <v>Win</v>
      </c>
      <c r="AI2275" s="7" t="s">
        <v>102</v>
      </c>
    </row>
    <row r="2276" customFormat="false" ht="15" hidden="false" customHeight="true" outlineLevel="0" collapsed="false">
      <c r="A2276" s="7" t="s">
        <v>5011</v>
      </c>
      <c r="B2276" s="7" t="n">
        <v>3</v>
      </c>
      <c r="C2276" s="7" t="s">
        <v>1692</v>
      </c>
      <c r="D2276" s="7" t="s">
        <v>1693</v>
      </c>
      <c r="E2276" s="7" t="s">
        <v>641</v>
      </c>
      <c r="F2276" s="7" t="s">
        <v>642</v>
      </c>
      <c r="G2276" s="7" t="s">
        <v>5015</v>
      </c>
      <c r="H2276" s="7" t="s">
        <v>216</v>
      </c>
      <c r="I2276" s="7" t="s">
        <v>90</v>
      </c>
      <c r="J2276" s="7" t="s">
        <v>181</v>
      </c>
      <c r="K2276" s="7" t="s">
        <v>149</v>
      </c>
      <c r="L2276" s="7" t="s">
        <v>146</v>
      </c>
      <c r="M2276" s="7" t="s">
        <v>393</v>
      </c>
      <c r="N2276" s="7" t="s">
        <v>94</v>
      </c>
      <c r="O2276" s="7" t="s">
        <v>155</v>
      </c>
      <c r="P2276" s="7" t="s">
        <v>95</v>
      </c>
      <c r="Q2276" s="7" t="s">
        <v>293</v>
      </c>
      <c r="R2276" s="7" t="s">
        <v>115</v>
      </c>
      <c r="S2276" s="7" t="s">
        <v>144</v>
      </c>
      <c r="T2276" s="7" t="s">
        <v>182</v>
      </c>
      <c r="U2276" s="7" t="s">
        <v>109</v>
      </c>
      <c r="V2276" s="7" t="s">
        <v>154</v>
      </c>
      <c r="W2276" s="7" t="s">
        <v>143</v>
      </c>
      <c r="X2276" s="7" t="s">
        <v>167</v>
      </c>
      <c r="Y2276" s="7" t="n">
        <v>1</v>
      </c>
      <c r="Z2276" s="7" t="n">
        <v>0</v>
      </c>
      <c r="AA2276" s="7" t="str">
        <f aca="false">IF(Y2276&gt;Z2276,"Win",IF(Y2276&lt;Z2276,"Loss","Draw"))</f>
        <v>Win</v>
      </c>
      <c r="AB2276" s="7" t="s">
        <v>99</v>
      </c>
      <c r="AC2276" s="7" t="s">
        <v>99</v>
      </c>
      <c r="AD2276" s="7" t="s">
        <v>5016</v>
      </c>
      <c r="AE2276" s="7" t="s">
        <v>1215</v>
      </c>
      <c r="AF2276" s="7" t="str">
        <f aca="false">IF(AD2276&lt;AE2276,AD2276,AE2276)</f>
        <v>Electro Wizard, Fireball, Fisherman, Monk, Rage, Royal Giant, Skeleton Dragons, Tombstone</v>
      </c>
      <c r="AG2276" s="7" t="str">
        <f aca="false">IF(AD2276&lt;AE2276,AE2276,AD2276)</f>
        <v>Furnace, Goblins, Hog Rider, Ice Spirit, Lightning, Ronin, Tesla, The Log</v>
      </c>
      <c r="AH2276" s="7" t="str">
        <f aca="false">IF(AD2276=AF2276,AA2276,IF(AA2276="Win","Loss",IF(AA2276="Loss","Win","Draw")))</f>
        <v>Win</v>
      </c>
      <c r="AI2276" s="7" t="s">
        <v>102</v>
      </c>
    </row>
    <row r="2277" customFormat="false" ht="15" hidden="false" customHeight="true" outlineLevel="0" collapsed="false">
      <c r="A2277" s="7" t="s">
        <v>5017</v>
      </c>
      <c r="B2277" s="7" t="n">
        <v>1</v>
      </c>
      <c r="C2277" s="7" t="s">
        <v>1692</v>
      </c>
      <c r="D2277" s="7" t="s">
        <v>1693</v>
      </c>
      <c r="E2277" s="7" t="s">
        <v>641</v>
      </c>
      <c r="F2277" s="7" t="s">
        <v>642</v>
      </c>
      <c r="G2277" s="7" t="s">
        <v>5018</v>
      </c>
      <c r="H2277" s="7" t="s">
        <v>216</v>
      </c>
      <c r="I2277" s="7" t="s">
        <v>287</v>
      </c>
      <c r="J2277" s="7" t="s">
        <v>149</v>
      </c>
      <c r="K2277" s="7" t="s">
        <v>135</v>
      </c>
      <c r="L2277" s="7" t="s">
        <v>148</v>
      </c>
      <c r="M2277" s="7" t="s">
        <v>147</v>
      </c>
      <c r="N2277" s="7" t="s">
        <v>94</v>
      </c>
      <c r="O2277" s="7" t="s">
        <v>146</v>
      </c>
      <c r="P2277" s="7" t="s">
        <v>87</v>
      </c>
      <c r="Q2277" s="7" t="s">
        <v>209</v>
      </c>
      <c r="R2277" s="7" t="s">
        <v>145</v>
      </c>
      <c r="S2277" s="7" t="s">
        <v>244</v>
      </c>
      <c r="T2277" s="7" t="s">
        <v>226</v>
      </c>
      <c r="U2277" s="7" t="s">
        <v>97</v>
      </c>
      <c r="V2277" s="7" t="s">
        <v>91</v>
      </c>
      <c r="W2277" s="7" t="s">
        <v>84</v>
      </c>
      <c r="X2277" s="7" t="s">
        <v>113</v>
      </c>
      <c r="Y2277" s="7" t="n">
        <v>1</v>
      </c>
      <c r="Z2277" s="7" t="n">
        <v>0</v>
      </c>
      <c r="AA2277" s="7" t="str">
        <f aca="false">IF(Y2277&gt;Z2277,"Win",IF(Y2277&lt;Z2277,"Loss","Draw"))</f>
        <v>Win</v>
      </c>
      <c r="AB2277" s="7" t="s">
        <v>99</v>
      </c>
      <c r="AC2277" s="7" t="s">
        <v>99</v>
      </c>
      <c r="AD2277" s="7" t="s">
        <v>726</v>
      </c>
      <c r="AE2277" s="7" t="s">
        <v>2610</v>
      </c>
      <c r="AF2277" s="7" t="str">
        <f aca="false">IF(AD2277&lt;AE2277,AD2277,AE2277)</f>
        <v>Balloon, Barbarian Barrel, Bomb Tower, Giant Snowball, Ice Golem, Miner, Musketeer, Skeletons</v>
      </c>
      <c r="AG2277" s="7" t="str">
        <f aca="false">IF(AD2277&lt;AE2277,AE2277,AD2277)</f>
        <v>Berserker, Fireball, Lava Hound, Skeleton Dragons, Spirit Empress, Tombstone, Valkyrie, Zap</v>
      </c>
      <c r="AH2277" s="7" t="str">
        <f aca="false">IF(AD2277=AF2277,AA2277,IF(AA2277="Win","Loss",IF(AA2277="Loss","Win","Draw")))</f>
        <v>Loss</v>
      </c>
      <c r="AI2277" s="7" t="s">
        <v>102</v>
      </c>
    </row>
    <row r="2278" customFormat="false" ht="15" hidden="false" customHeight="true" outlineLevel="0" collapsed="false">
      <c r="A2278" s="7" t="s">
        <v>5017</v>
      </c>
      <c r="B2278" s="7" t="n">
        <v>2</v>
      </c>
      <c r="C2278" s="7" t="s">
        <v>1692</v>
      </c>
      <c r="D2278" s="7" t="s">
        <v>1693</v>
      </c>
      <c r="E2278" s="7" t="s">
        <v>641</v>
      </c>
      <c r="F2278" s="7" t="s">
        <v>642</v>
      </c>
      <c r="G2278" s="7" t="s">
        <v>5019</v>
      </c>
      <c r="H2278" s="7" t="s">
        <v>81</v>
      </c>
      <c r="I2278" s="7" t="s">
        <v>168</v>
      </c>
      <c r="J2278" s="7" t="s">
        <v>232</v>
      </c>
      <c r="K2278" s="7" t="s">
        <v>169</v>
      </c>
      <c r="L2278" s="7" t="s">
        <v>129</v>
      </c>
      <c r="M2278" s="7" t="s">
        <v>154</v>
      </c>
      <c r="N2278" s="7" t="s">
        <v>93</v>
      </c>
      <c r="O2278" s="7" t="s">
        <v>97</v>
      </c>
      <c r="P2278" s="7" t="s">
        <v>167</v>
      </c>
      <c r="Q2278" s="7" t="s">
        <v>239</v>
      </c>
      <c r="R2278" s="7" t="s">
        <v>180</v>
      </c>
      <c r="S2278" s="7" t="s">
        <v>132</v>
      </c>
      <c r="T2278" s="7" t="s">
        <v>327</v>
      </c>
      <c r="U2278" s="7" t="s">
        <v>227</v>
      </c>
      <c r="V2278" s="7" t="s">
        <v>257</v>
      </c>
      <c r="W2278" s="7" t="s">
        <v>202</v>
      </c>
      <c r="X2278" s="7" t="s">
        <v>112</v>
      </c>
      <c r="Y2278" s="7" t="n">
        <v>0</v>
      </c>
      <c r="Z2278" s="7" t="n">
        <v>1</v>
      </c>
      <c r="AA2278" s="7" t="str">
        <f aca="false">IF(Y2278&gt;Z2278,"Win",IF(Y2278&lt;Z2278,"Loss","Draw"))</f>
        <v>Loss</v>
      </c>
      <c r="AB2278" s="7" t="s">
        <v>99</v>
      </c>
      <c r="AC2278" s="7" t="s">
        <v>99</v>
      </c>
      <c r="AD2278" s="7" t="s">
        <v>5020</v>
      </c>
      <c r="AE2278" s="7" t="s">
        <v>1264</v>
      </c>
      <c r="AF2278" s="7" t="str">
        <f aca="false">IF(AD2278&lt;AE2278,AD2278,AE2278)</f>
        <v>Arrows, Battle Ram, Giant Skeleton, Lumberjack, Mother Witch, Vines, Wizard, Zappies</v>
      </c>
      <c r="AG2278" s="7" t="str">
        <f aca="false">IF(AD2278&lt;AE2278,AE2278,AD2278)</f>
        <v>Baby Dragon, Electro Spirit, Inferno Tower, Lightning, Mighty Miner, Royal Hogs, Skeletons, The Log</v>
      </c>
      <c r="AH2278" s="7" t="str">
        <f aca="false">IF(AD2278=AF2278,AA2278,IF(AA2278="Win","Loss",IF(AA2278="Loss","Win","Draw")))</f>
        <v>Win</v>
      </c>
      <c r="AI2278" s="7" t="s">
        <v>102</v>
      </c>
    </row>
    <row r="2279" customFormat="false" ht="15" hidden="false" customHeight="true" outlineLevel="0" collapsed="false">
      <c r="A2279" s="7" t="s">
        <v>5017</v>
      </c>
      <c r="B2279" s="7" t="n">
        <v>3</v>
      </c>
      <c r="C2279" s="7" t="s">
        <v>1692</v>
      </c>
      <c r="D2279" s="7" t="s">
        <v>1693</v>
      </c>
      <c r="E2279" s="7" t="s">
        <v>641</v>
      </c>
      <c r="F2279" s="7" t="s">
        <v>642</v>
      </c>
      <c r="G2279" s="7" t="s">
        <v>5021</v>
      </c>
      <c r="H2279" s="7" t="s">
        <v>216</v>
      </c>
      <c r="I2279" s="7" t="s">
        <v>210</v>
      </c>
      <c r="J2279" s="7" t="s">
        <v>145</v>
      </c>
      <c r="K2279" s="7" t="s">
        <v>375</v>
      </c>
      <c r="L2279" s="7" t="s">
        <v>226</v>
      </c>
      <c r="M2279" s="7" t="s">
        <v>84</v>
      </c>
      <c r="N2279" s="7" t="s">
        <v>336</v>
      </c>
      <c r="O2279" s="7" t="s">
        <v>227</v>
      </c>
      <c r="P2279" s="7" t="s">
        <v>170</v>
      </c>
      <c r="Q2279" s="7" t="s">
        <v>90</v>
      </c>
      <c r="R2279" s="7" t="s">
        <v>108</v>
      </c>
      <c r="S2279" s="7" t="s">
        <v>181</v>
      </c>
      <c r="T2279" s="7" t="s">
        <v>95</v>
      </c>
      <c r="U2279" s="7" t="s">
        <v>94</v>
      </c>
      <c r="V2279" s="7" t="s">
        <v>115</v>
      </c>
      <c r="W2279" s="7" t="s">
        <v>93</v>
      </c>
      <c r="X2279" s="7" t="s">
        <v>167</v>
      </c>
      <c r="Y2279" s="7" t="n">
        <v>1</v>
      </c>
      <c r="Z2279" s="7" t="n">
        <v>0</v>
      </c>
      <c r="AA2279" s="7" t="str">
        <f aca="false">IF(Y2279&gt;Z2279,"Win",IF(Y2279&lt;Z2279,"Loss","Draw"))</f>
        <v>Win</v>
      </c>
      <c r="AB2279" s="7" t="s">
        <v>99</v>
      </c>
      <c r="AC2279" s="7" t="s">
        <v>99</v>
      </c>
      <c r="AD2279" s="7" t="s">
        <v>5022</v>
      </c>
      <c r="AE2279" s="7" t="s">
        <v>5023</v>
      </c>
      <c r="AF2279" s="7" t="str">
        <f aca="false">IF(AD2279&lt;AE2279,AD2279,AE2279)</f>
        <v>Archer Queen, Electro Spirit, Fireball, Fisherman, Goblins, Monk, Royal Giant, The Log</v>
      </c>
      <c r="AG2279" s="7" t="str">
        <f aca="false">IF(AD2279&lt;AE2279,AE2279,AD2279)</f>
        <v>Balloon, Cannon, Executioner, Giant Snowball, Mega Knight, Miner, Mother Witch, Tornado</v>
      </c>
      <c r="AH2279" s="7" t="str">
        <f aca="false">IF(AD2279=AF2279,AA2279,IF(AA2279="Win","Loss",IF(AA2279="Loss","Win","Draw")))</f>
        <v>Loss</v>
      </c>
      <c r="AI2279" s="7" t="s">
        <v>102</v>
      </c>
    </row>
    <row r="2280" customFormat="false" ht="15" hidden="false" customHeight="true" outlineLevel="0" collapsed="false">
      <c r="A2280" s="7" t="s">
        <v>5024</v>
      </c>
      <c r="B2280" s="7" t="n">
        <v>1</v>
      </c>
      <c r="C2280" s="7" t="s">
        <v>1692</v>
      </c>
      <c r="D2280" s="7" t="s">
        <v>1693</v>
      </c>
      <c r="E2280" s="7" t="s">
        <v>641</v>
      </c>
      <c r="F2280" s="7" t="s">
        <v>642</v>
      </c>
      <c r="G2280" s="7" t="s">
        <v>5025</v>
      </c>
      <c r="H2280" s="7" t="s">
        <v>216</v>
      </c>
      <c r="I2280" s="7" t="s">
        <v>82</v>
      </c>
      <c r="J2280" s="7" t="s">
        <v>83</v>
      </c>
      <c r="K2280" s="7" t="s">
        <v>225</v>
      </c>
      <c r="L2280" s="7" t="s">
        <v>226</v>
      </c>
      <c r="M2280" s="7" t="s">
        <v>116</v>
      </c>
      <c r="N2280" s="7" t="s">
        <v>94</v>
      </c>
      <c r="O2280" s="7" t="s">
        <v>97</v>
      </c>
      <c r="P2280" s="7" t="s">
        <v>167</v>
      </c>
      <c r="Q2280" s="7" t="s">
        <v>168</v>
      </c>
      <c r="R2280" s="7" t="s">
        <v>181</v>
      </c>
      <c r="S2280" s="7" t="s">
        <v>82</v>
      </c>
      <c r="T2280" s="7" t="s">
        <v>94</v>
      </c>
      <c r="U2280" s="7" t="s">
        <v>146</v>
      </c>
      <c r="V2280" s="7" t="s">
        <v>89</v>
      </c>
      <c r="W2280" s="7" t="s">
        <v>93</v>
      </c>
      <c r="X2280" s="7" t="s">
        <v>91</v>
      </c>
      <c r="Y2280" s="7" t="n">
        <v>0</v>
      </c>
      <c r="Z2280" s="7" t="n">
        <v>1</v>
      </c>
      <c r="AA2280" s="7" t="str">
        <f aca="false">IF(Y2280&gt;Z2280,"Win",IF(Y2280&lt;Z2280,"Loss","Draw"))</f>
        <v>Loss</v>
      </c>
      <c r="AB2280" s="7" t="s">
        <v>99</v>
      </c>
      <c r="AC2280" s="7" t="s">
        <v>99</v>
      </c>
      <c r="AD2280" s="7" t="s">
        <v>5026</v>
      </c>
      <c r="AE2280" s="7" t="s">
        <v>1311</v>
      </c>
      <c r="AF2280" s="7" t="str">
        <f aca="false">IF(AD2280&lt;AE2280,AD2280,AE2280)</f>
        <v>Archers, Barbarian Barrel, Electro Spirit, Fireball, Goblin Hut, Monk, Royal Hogs, Skeleton Dragons</v>
      </c>
      <c r="AG2280" s="7" t="str">
        <f aca="false">IF(AD2280&lt;AE2280,AE2280,AD2280)</f>
        <v>Archers, Bats, Dark Prince, Fireball, Miner, Mortar, Skeletons, The Log</v>
      </c>
      <c r="AH2280" s="7" t="str">
        <f aca="false">IF(AD2280=AF2280,AA2280,IF(AA2280="Win","Loss",IF(AA2280="Loss","Win","Draw")))</f>
        <v>Win</v>
      </c>
      <c r="AI2280" s="7" t="s">
        <v>102</v>
      </c>
    </row>
    <row r="2281" customFormat="false" ht="15" hidden="false" customHeight="true" outlineLevel="0" collapsed="false">
      <c r="A2281" s="7" t="s">
        <v>5024</v>
      </c>
      <c r="B2281" s="7" t="n">
        <v>2</v>
      </c>
      <c r="C2281" s="7" t="s">
        <v>1692</v>
      </c>
      <c r="D2281" s="7" t="s">
        <v>1693</v>
      </c>
      <c r="E2281" s="7" t="s">
        <v>641</v>
      </c>
      <c r="F2281" s="7" t="s">
        <v>642</v>
      </c>
      <c r="G2281" s="7" t="s">
        <v>5027</v>
      </c>
      <c r="H2281" s="7" t="s">
        <v>216</v>
      </c>
      <c r="I2281" s="7" t="s">
        <v>107</v>
      </c>
      <c r="J2281" s="7" t="s">
        <v>128</v>
      </c>
      <c r="K2281" s="7" t="s">
        <v>84</v>
      </c>
      <c r="L2281" s="7" t="s">
        <v>87</v>
      </c>
      <c r="M2281" s="7" t="s">
        <v>88</v>
      </c>
      <c r="N2281" s="7" t="s">
        <v>130</v>
      </c>
      <c r="O2281" s="7" t="s">
        <v>111</v>
      </c>
      <c r="P2281" s="7" t="s">
        <v>144</v>
      </c>
      <c r="Q2281" s="7" t="s">
        <v>84</v>
      </c>
      <c r="R2281" s="7" t="s">
        <v>141</v>
      </c>
      <c r="S2281" s="7" t="s">
        <v>199</v>
      </c>
      <c r="T2281" s="7" t="s">
        <v>231</v>
      </c>
      <c r="U2281" s="7" t="s">
        <v>227</v>
      </c>
      <c r="V2281" s="7" t="s">
        <v>109</v>
      </c>
      <c r="W2281" s="7" t="s">
        <v>257</v>
      </c>
      <c r="X2281" s="7" t="s">
        <v>202</v>
      </c>
      <c r="Y2281" s="7" t="n">
        <v>0</v>
      </c>
      <c r="Z2281" s="7" t="n">
        <v>1</v>
      </c>
      <c r="AA2281" s="7" t="str">
        <f aca="false">IF(Y2281&gt;Z2281,"Win",IF(Y2281&lt;Z2281,"Loss","Draw"))</f>
        <v>Loss</v>
      </c>
      <c r="AB2281" s="7" t="s">
        <v>99</v>
      </c>
      <c r="AC2281" s="7" t="s">
        <v>99</v>
      </c>
      <c r="AD2281" s="7" t="s">
        <v>1187</v>
      </c>
      <c r="AE2281" s="7" t="s">
        <v>5028</v>
      </c>
      <c r="AF2281" s="7" t="str">
        <f aca="false">IF(AD2281&lt;AE2281,AD2281,AE2281)</f>
        <v>Berserker, Bomber, Fire Spirit, Giant Snowball, Goblin Drill, Knight, Poison, Tesla</v>
      </c>
      <c r="AG2281" s="7" t="str">
        <f aca="false">IF(AD2281&lt;AE2281,AE2281,AD2281)</f>
        <v>Giant Snowball, Golden Knight, Magic Archer, Mother Witch, Ram Rider, Ronin, Vines, Zappies</v>
      </c>
      <c r="AH2281" s="7" t="str">
        <f aca="false">IF(AD2281=AF2281,AA2281,IF(AA2281="Win","Loss",IF(AA2281="Loss","Win","Draw")))</f>
        <v>Loss</v>
      </c>
      <c r="AI2281" s="7" t="s">
        <v>102</v>
      </c>
    </row>
    <row r="2282" customFormat="false" ht="15" hidden="false" customHeight="true" outlineLevel="0" collapsed="false">
      <c r="A2282" s="7" t="s">
        <v>5024</v>
      </c>
      <c r="B2282" s="7" t="n">
        <v>3</v>
      </c>
      <c r="C2282" s="7" t="s">
        <v>1692</v>
      </c>
      <c r="D2282" s="7" t="s">
        <v>1693</v>
      </c>
      <c r="E2282" s="7" t="s">
        <v>641</v>
      </c>
      <c r="F2282" s="7" t="s">
        <v>642</v>
      </c>
      <c r="G2282" s="7" t="s">
        <v>5029</v>
      </c>
      <c r="H2282" s="7" t="s">
        <v>81</v>
      </c>
      <c r="I2282" s="7" t="s">
        <v>168</v>
      </c>
      <c r="J2282" s="7" t="s">
        <v>181</v>
      </c>
      <c r="K2282" s="7" t="s">
        <v>271</v>
      </c>
      <c r="L2282" s="7" t="s">
        <v>154</v>
      </c>
      <c r="M2282" s="7" t="s">
        <v>146</v>
      </c>
      <c r="N2282" s="7" t="s">
        <v>89</v>
      </c>
      <c r="O2282" s="7" t="s">
        <v>91</v>
      </c>
      <c r="P2282" s="7" t="s">
        <v>93</v>
      </c>
      <c r="Q2282" s="7" t="s">
        <v>239</v>
      </c>
      <c r="R2282" s="7" t="s">
        <v>244</v>
      </c>
      <c r="S2282" s="7" t="s">
        <v>128</v>
      </c>
      <c r="T2282" s="7" t="s">
        <v>245</v>
      </c>
      <c r="U2282" s="7" t="s">
        <v>393</v>
      </c>
      <c r="V2282" s="7" t="s">
        <v>112</v>
      </c>
      <c r="W2282" s="7" t="s">
        <v>174</v>
      </c>
      <c r="X2282" s="7" t="s">
        <v>159</v>
      </c>
      <c r="Y2282" s="7" t="n">
        <v>1</v>
      </c>
      <c r="Z2282" s="7" t="n">
        <v>0</v>
      </c>
      <c r="AA2282" s="7" t="str">
        <f aca="false">IF(Y2282&gt;Z2282,"Win",IF(Y2282&lt;Z2282,"Loss","Draw"))</f>
        <v>Win</v>
      </c>
      <c r="AB2282" s="7" t="s">
        <v>99</v>
      </c>
      <c r="AC2282" s="7" t="s">
        <v>99</v>
      </c>
      <c r="AD2282" s="7" t="s">
        <v>5030</v>
      </c>
      <c r="AE2282" s="7" t="s">
        <v>5031</v>
      </c>
      <c r="AF2282" s="7" t="str">
        <f aca="false">IF(AD2282&lt;AE2282,AD2282,AE2282)</f>
        <v>Arrows, Battle Ram, Electro Wizard, Elixir Collector, Heal Spirit, Ice Golem, Knight, Three Musketeers</v>
      </c>
      <c r="AG2282" s="7" t="str">
        <f aca="false">IF(AD2282&lt;AE2282,AE2282,AD2282)</f>
        <v>Barbarian Barrel, Electro Spirit, Firecracker, Goblin Hut, Lightning, Monk, Royal Hogs, Skeleton Dragons</v>
      </c>
      <c r="AH2282" s="7" t="str">
        <f aca="false">IF(AD2282=AF2282,AA2282,IF(AA2282="Win","Loss",IF(AA2282="Loss","Win","Draw")))</f>
        <v>Loss</v>
      </c>
      <c r="AI2282" s="7" t="s">
        <v>102</v>
      </c>
    </row>
    <row r="2283" customFormat="false" ht="15" hidden="false" customHeight="true" outlineLevel="0" collapsed="false">
      <c r="A2283" s="5" t="s">
        <v>5032</v>
      </c>
      <c r="B2283" s="5" t="n">
        <v>1</v>
      </c>
      <c r="C2283" s="5" t="s">
        <v>1692</v>
      </c>
      <c r="D2283" s="5" t="s">
        <v>1693</v>
      </c>
      <c r="E2283" s="5" t="s">
        <v>1671</v>
      </c>
      <c r="F2283" s="5" t="s">
        <v>1672</v>
      </c>
      <c r="G2283" s="5" t="s">
        <v>1694</v>
      </c>
      <c r="H2283" s="5" t="s">
        <v>1394</v>
      </c>
      <c r="I2283" s="5" t="s">
        <v>158</v>
      </c>
      <c r="J2283" s="5" t="s">
        <v>213</v>
      </c>
      <c r="K2283" s="5" t="s">
        <v>84</v>
      </c>
      <c r="L2283" s="5" t="s">
        <v>156</v>
      </c>
      <c r="M2283" s="5" t="s">
        <v>85</v>
      </c>
      <c r="N2283" s="5" t="s">
        <v>202</v>
      </c>
      <c r="O2283" s="5" t="s">
        <v>97</v>
      </c>
      <c r="P2283" s="5" t="s">
        <v>112</v>
      </c>
      <c r="Q2283" s="5" t="s">
        <v>132</v>
      </c>
      <c r="R2283" s="5" t="s">
        <v>91</v>
      </c>
      <c r="S2283" s="5" t="s">
        <v>1695</v>
      </c>
      <c r="T2283" s="5" t="s">
        <v>136</v>
      </c>
      <c r="U2283" s="5" t="s">
        <v>109</v>
      </c>
      <c r="V2283" s="5" t="s">
        <v>146</v>
      </c>
      <c r="W2283" s="5" t="s">
        <v>336</v>
      </c>
      <c r="X2283" s="5" t="s">
        <v>159</v>
      </c>
      <c r="Y2283" s="5" t="n">
        <v>1</v>
      </c>
      <c r="Z2283" s="5" t="n">
        <v>2</v>
      </c>
      <c r="AA2283" s="5" t="str">
        <f aca="false">IF(Y2283&gt;Z2283,"Win",IF(Y2283&lt;Z2283,"Loss","Draw"))</f>
        <v>Loss</v>
      </c>
      <c r="AB2283" s="5" t="s">
        <v>98</v>
      </c>
      <c r="AC2283" s="5" t="s">
        <v>99</v>
      </c>
      <c r="AD2283" s="5" t="s">
        <v>1697</v>
      </c>
      <c r="AE2283" s="5" t="s">
        <v>1696</v>
      </c>
      <c r="AF2283" s="5" t="str">
        <f aca="false">IF(AD2283&lt;AE2283,AD2283,AE2283)</f>
        <v>Arrows, Bowler, Giant, Giant Snowball, Graveyard, Skeletons, Witch, Zappies</v>
      </c>
      <c r="AG2283" s="5" t="str">
        <f aca="false">IF(AD2283&lt;AE2283,AE2283,AD2283)</f>
        <v>Barbarian Barrel, Electro Dragon, Elixir Collector, Golem, Lumberjack, Ronin, Skeleton Dragons, Tornado</v>
      </c>
      <c r="AH2283" s="5" t="str">
        <f aca="false">IF(AD2283=AF2283,AA2283,IF(AA2283="Win","Loss",IF(AA2283="Loss","Win","Draw")))</f>
        <v>Loss</v>
      </c>
      <c r="AI2283" s="5" t="s">
        <v>102</v>
      </c>
    </row>
    <row r="2284" customFormat="false" ht="15" hidden="false" customHeight="true" outlineLevel="0" collapsed="false">
      <c r="A2284" s="5" t="s">
        <v>5032</v>
      </c>
      <c r="B2284" s="5" t="n">
        <v>2</v>
      </c>
      <c r="C2284" s="5" t="s">
        <v>1692</v>
      </c>
      <c r="D2284" s="5" t="s">
        <v>1693</v>
      </c>
      <c r="E2284" s="5" t="s">
        <v>1671</v>
      </c>
      <c r="F2284" s="5" t="s">
        <v>1672</v>
      </c>
      <c r="G2284" s="5" t="s">
        <v>1698</v>
      </c>
      <c r="H2284" s="5" t="s">
        <v>1394</v>
      </c>
      <c r="I2284" s="5" t="s">
        <v>200</v>
      </c>
      <c r="J2284" s="5" t="s">
        <v>145</v>
      </c>
      <c r="K2284" s="5" t="s">
        <v>131</v>
      </c>
      <c r="L2284" s="5" t="s">
        <v>135</v>
      </c>
      <c r="M2284" s="5" t="s">
        <v>94</v>
      </c>
      <c r="N2284" s="5" t="s">
        <v>195</v>
      </c>
      <c r="O2284" s="5" t="s">
        <v>244</v>
      </c>
      <c r="P2284" s="5" t="s">
        <v>226</v>
      </c>
      <c r="Q2284" s="5" t="s">
        <v>116</v>
      </c>
      <c r="R2284" s="5" t="s">
        <v>153</v>
      </c>
      <c r="S2284" s="5" t="s">
        <v>92</v>
      </c>
      <c r="T2284" s="5" t="s">
        <v>119</v>
      </c>
      <c r="U2284" s="5" t="s">
        <v>154</v>
      </c>
      <c r="V2284" s="5" t="s">
        <v>117</v>
      </c>
      <c r="W2284" s="5" t="s">
        <v>97</v>
      </c>
      <c r="X2284" s="5" t="s">
        <v>167</v>
      </c>
      <c r="Y2284" s="5" t="n">
        <v>0</v>
      </c>
      <c r="Z2284" s="5" t="n">
        <v>1</v>
      </c>
      <c r="AA2284" s="5" t="str">
        <f aca="false">IF(Y2284&gt;Z2284,"Win",IF(Y2284&lt;Z2284,"Loss","Draw"))</f>
        <v>Loss</v>
      </c>
      <c r="AB2284" s="5" t="s">
        <v>98</v>
      </c>
      <c r="AC2284" s="5" t="s">
        <v>99</v>
      </c>
      <c r="AD2284" s="5" t="s">
        <v>1699</v>
      </c>
      <c r="AE2284" s="5" t="s">
        <v>684</v>
      </c>
      <c r="AF2284" s="5" t="str">
        <f aca="false">IF(AD2284&lt;AE2284,AD2284,AE2284)</f>
        <v>Balloon, Fireball, Goblin Cage, Ice Golem, Inferno Dragon, Mega Minion, Miner, Zap</v>
      </c>
      <c r="AG2284" s="5" t="str">
        <f aca="false">IF(AD2284&lt;AE2284,AE2284,AD2284)</f>
        <v>Cannon Cart, Goblinstein, Lightning, Minions, Mortar, Royal Ghost, Skeletons, The Log</v>
      </c>
      <c r="AH2284" s="5" t="str">
        <f aca="false">IF(AD2284=AF2284,AA2284,IF(AA2284="Win","Loss",IF(AA2284="Loss","Win","Draw")))</f>
        <v>Loss</v>
      </c>
      <c r="AI2284" s="5" t="s">
        <v>102</v>
      </c>
    </row>
    <row r="2285" customFormat="false" ht="15" hidden="false" customHeight="true" outlineLevel="0" collapsed="false">
      <c r="A2285" s="5" t="s">
        <v>5032</v>
      </c>
      <c r="B2285" s="5" t="n">
        <v>3</v>
      </c>
      <c r="C2285" s="5" t="s">
        <v>1692</v>
      </c>
      <c r="D2285" s="5" t="s">
        <v>1693</v>
      </c>
      <c r="E2285" s="5" t="s">
        <v>1671</v>
      </c>
      <c r="F2285" s="5" t="s">
        <v>1672</v>
      </c>
      <c r="G2285" s="5" t="s">
        <v>1700</v>
      </c>
      <c r="H2285" s="5" t="s">
        <v>1394</v>
      </c>
      <c r="I2285" s="5" t="s">
        <v>239</v>
      </c>
      <c r="J2285" s="5" t="s">
        <v>180</v>
      </c>
      <c r="K2285" s="5" t="s">
        <v>199</v>
      </c>
      <c r="L2285" s="5" t="s">
        <v>412</v>
      </c>
      <c r="M2285" s="5" t="s">
        <v>93</v>
      </c>
      <c r="N2285" s="5" t="s">
        <v>92</v>
      </c>
      <c r="O2285" s="5" t="s">
        <v>117</v>
      </c>
      <c r="P2285" s="5" t="s">
        <v>257</v>
      </c>
      <c r="Q2285" s="5" t="s">
        <v>239</v>
      </c>
      <c r="R2285" s="5" t="s">
        <v>199</v>
      </c>
      <c r="S2285" s="5" t="s">
        <v>210</v>
      </c>
      <c r="T2285" s="5" t="s">
        <v>227</v>
      </c>
      <c r="U2285" s="5" t="s">
        <v>86</v>
      </c>
      <c r="V2285" s="5" t="s">
        <v>393</v>
      </c>
      <c r="W2285" s="5" t="s">
        <v>240</v>
      </c>
      <c r="X2285" s="5" t="s">
        <v>257</v>
      </c>
      <c r="Y2285" s="5" t="n">
        <v>1</v>
      </c>
      <c r="Z2285" s="5" t="n">
        <v>0</v>
      </c>
      <c r="AA2285" s="5" t="str">
        <f aca="false">IF(Y2285&gt;Z2285,"Win",IF(Y2285&lt;Z2285,"Loss","Draw"))</f>
        <v>Win</v>
      </c>
      <c r="AB2285" s="5" t="s">
        <v>98</v>
      </c>
      <c r="AC2285" s="5" t="s">
        <v>99</v>
      </c>
      <c r="AD2285" s="5" t="s">
        <v>1702</v>
      </c>
      <c r="AE2285" s="5" t="s">
        <v>1701</v>
      </c>
      <c r="AF2285" s="5" t="str">
        <f aca="false">IF(AD2285&lt;AE2285,AD2285,AE2285)</f>
        <v>Bandit, Battle Ram, Electro Wizard, Goblin Demolisher, Golden Knight, Mega Knight, Mother Witch, Vines</v>
      </c>
      <c r="AG2285" s="5" t="str">
        <f aca="false">IF(AD2285&lt;AE2285,AE2285,AD2285)</f>
        <v>Battle Ram, Electro Spirit, Golden Knight, Minions, P.E.K.K.A, Royal Ghost, Vines, Wizard</v>
      </c>
      <c r="AH2285" s="5" t="str">
        <f aca="false">IF(AD2285=AF2285,AA2285,IF(AA2285="Win","Loss",IF(AA2285="Loss","Win","Draw")))</f>
        <v>Loss</v>
      </c>
      <c r="AI2285" s="5" t="s">
        <v>102</v>
      </c>
    </row>
    <row r="2286" customFormat="false" ht="15" hidden="false" customHeight="true" outlineLevel="0" collapsed="false">
      <c r="A2286" s="7" t="s">
        <v>5033</v>
      </c>
      <c r="B2286" s="7" t="n">
        <v>1</v>
      </c>
      <c r="C2286" s="7" t="s">
        <v>1692</v>
      </c>
      <c r="D2286" s="7" t="s">
        <v>1693</v>
      </c>
      <c r="E2286" s="7" t="s">
        <v>1671</v>
      </c>
      <c r="F2286" s="7" t="s">
        <v>1672</v>
      </c>
      <c r="G2286" s="7" t="s">
        <v>1704</v>
      </c>
      <c r="H2286" s="7" t="s">
        <v>1394</v>
      </c>
      <c r="I2286" s="7" t="s">
        <v>287</v>
      </c>
      <c r="J2286" s="7" t="s">
        <v>145</v>
      </c>
      <c r="K2286" s="7" t="s">
        <v>131</v>
      </c>
      <c r="L2286" s="7" t="s">
        <v>257</v>
      </c>
      <c r="M2286" s="7" t="s">
        <v>94</v>
      </c>
      <c r="N2286" s="7" t="s">
        <v>169</v>
      </c>
      <c r="O2286" s="7" t="s">
        <v>148</v>
      </c>
      <c r="P2286" s="7" t="s">
        <v>110</v>
      </c>
      <c r="Q2286" s="7" t="s">
        <v>169</v>
      </c>
      <c r="R2286" s="7" t="s">
        <v>199</v>
      </c>
      <c r="S2286" s="7" t="s">
        <v>200</v>
      </c>
      <c r="T2286" s="7" t="s">
        <v>136</v>
      </c>
      <c r="U2286" s="7" t="s">
        <v>154</v>
      </c>
      <c r="V2286" s="7" t="s">
        <v>191</v>
      </c>
      <c r="W2286" s="7" t="s">
        <v>336</v>
      </c>
      <c r="X2286" s="7" t="s">
        <v>91</v>
      </c>
      <c r="Y2286" s="7" t="n">
        <v>1</v>
      </c>
      <c r="Z2286" s="7" t="n">
        <v>0</v>
      </c>
      <c r="AA2286" s="7" t="str">
        <f aca="false">IF(Y2286&gt;Z2286,"Win",IF(Y2286&lt;Z2286,"Loss","Draw"))</f>
        <v>Win</v>
      </c>
      <c r="AB2286" s="7" t="s">
        <v>99</v>
      </c>
      <c r="AC2286" s="7" t="s">
        <v>99</v>
      </c>
      <c r="AD2286" s="7" t="s">
        <v>1705</v>
      </c>
      <c r="AE2286" s="7" t="s">
        <v>778</v>
      </c>
      <c r="AF2286" s="7" t="str">
        <f aca="false">IF(AD2286&lt;AE2286,AD2286,AE2286)</f>
        <v>Baby Dragon, Balloon, Fireball, Guards, Lava Hound, Mega Minion, Valkyrie, Vines</v>
      </c>
      <c r="AG2286" s="7" t="str">
        <f aca="false">IF(AD2286&lt;AE2286,AE2286,AD2286)</f>
        <v>Baby Dragon, Barbarian Barrel, Goblin Cage, Golden Knight, Golem, Ice Wizard, Lightning, Tornado</v>
      </c>
      <c r="AH2286" s="7" t="str">
        <f aca="false">IF(AD2286=AF2286,AA2286,IF(AA2286="Win","Loss",IF(AA2286="Loss","Win","Draw")))</f>
        <v>Win</v>
      </c>
      <c r="AI2286" s="7" t="s">
        <v>102</v>
      </c>
    </row>
    <row r="2287" customFormat="false" ht="15" hidden="false" customHeight="true" outlineLevel="0" collapsed="false">
      <c r="A2287" s="7" t="s">
        <v>5033</v>
      </c>
      <c r="B2287" s="7" t="n">
        <v>2</v>
      </c>
      <c r="C2287" s="7" t="s">
        <v>1692</v>
      </c>
      <c r="D2287" s="7" t="s">
        <v>1693</v>
      </c>
      <c r="E2287" s="7" t="s">
        <v>1671</v>
      </c>
      <c r="F2287" s="7" t="s">
        <v>1672</v>
      </c>
      <c r="G2287" s="7" t="s">
        <v>1706</v>
      </c>
      <c r="H2287" s="7" t="s">
        <v>1394</v>
      </c>
      <c r="I2287" s="7" t="s">
        <v>84</v>
      </c>
      <c r="J2287" s="7" t="s">
        <v>180</v>
      </c>
      <c r="K2287" s="7" t="s">
        <v>107</v>
      </c>
      <c r="L2287" s="7" t="s">
        <v>88</v>
      </c>
      <c r="M2287" s="7" t="s">
        <v>87</v>
      </c>
      <c r="N2287" s="7" t="s">
        <v>111</v>
      </c>
      <c r="O2287" s="7" t="s">
        <v>97</v>
      </c>
      <c r="P2287" s="7" t="s">
        <v>170</v>
      </c>
      <c r="Q2287" s="7" t="s">
        <v>114</v>
      </c>
      <c r="R2287" s="7" t="s">
        <v>318</v>
      </c>
      <c r="S2287" s="7" t="s">
        <v>319</v>
      </c>
      <c r="T2287" s="7" t="s">
        <v>257</v>
      </c>
      <c r="U2287" s="7" t="s">
        <v>176</v>
      </c>
      <c r="V2287" s="7" t="s">
        <v>227</v>
      </c>
      <c r="W2287" s="7" t="s">
        <v>118</v>
      </c>
      <c r="X2287" s="7" t="s">
        <v>140</v>
      </c>
      <c r="Y2287" s="7" t="n">
        <v>1</v>
      </c>
      <c r="Z2287" s="7" t="n">
        <v>0</v>
      </c>
      <c r="AA2287" s="7" t="str">
        <f aca="false">IF(Y2287&gt;Z2287,"Win",IF(Y2287&lt;Z2287,"Loss","Draw"))</f>
        <v>Win</v>
      </c>
      <c r="AB2287" s="7" t="s">
        <v>99</v>
      </c>
      <c r="AC2287" s="7" t="s">
        <v>99</v>
      </c>
      <c r="AD2287" s="7" t="s">
        <v>1707</v>
      </c>
      <c r="AE2287" s="7" t="s">
        <v>320</v>
      </c>
      <c r="AF2287" s="7" t="str">
        <f aca="false">IF(AD2287&lt;AE2287,AD2287,AE2287)</f>
        <v>Berserker, Cannon, Fire Spirit, Giant Snowball, Goblin Drill, Poison, Skeletons, Wizard</v>
      </c>
      <c r="AG2287" s="7" t="str">
        <f aca="false">IF(AD2287&lt;AE2287,AE2287,AD2287)</f>
        <v>Dart Goblin, Mother Witch, Rascals, Skeleton Army, Skeleton Barrel, Skeleton King, Vines, Wall Breakers</v>
      </c>
      <c r="AH2287" s="7" t="str">
        <f aca="false">IF(AD2287=AF2287,AA2287,IF(AA2287="Win","Loss",IF(AA2287="Loss","Win","Draw")))</f>
        <v>Win</v>
      </c>
      <c r="AI2287" s="7" t="s">
        <v>102</v>
      </c>
    </row>
    <row r="2288" customFormat="false" ht="15" hidden="false" customHeight="true" outlineLevel="0" collapsed="false">
      <c r="A2288" s="7" t="s">
        <v>5033</v>
      </c>
      <c r="B2288" s="7" t="n">
        <v>3</v>
      </c>
      <c r="C2288" s="7" t="s">
        <v>1692</v>
      </c>
      <c r="D2288" s="7" t="s">
        <v>1693</v>
      </c>
      <c r="E2288" s="7" t="s">
        <v>1671</v>
      </c>
      <c r="F2288" s="7" t="s">
        <v>1672</v>
      </c>
      <c r="G2288" s="7" t="s">
        <v>1708</v>
      </c>
      <c r="H2288" s="7" t="s">
        <v>216</v>
      </c>
      <c r="I2288" s="7" t="s">
        <v>132</v>
      </c>
      <c r="J2288" s="7" t="s">
        <v>199</v>
      </c>
      <c r="K2288" s="7" t="s">
        <v>239</v>
      </c>
      <c r="L2288" s="7" t="s">
        <v>174</v>
      </c>
      <c r="M2288" s="7" t="s">
        <v>183</v>
      </c>
      <c r="N2288" s="7" t="s">
        <v>393</v>
      </c>
      <c r="O2288" s="7" t="s">
        <v>245</v>
      </c>
      <c r="P2288" s="7" t="s">
        <v>112</v>
      </c>
      <c r="Q2288" s="7" t="s">
        <v>168</v>
      </c>
      <c r="R2288" s="7" t="s">
        <v>232</v>
      </c>
      <c r="S2288" s="7" t="s">
        <v>375</v>
      </c>
      <c r="T2288" s="7" t="s">
        <v>88</v>
      </c>
      <c r="U2288" s="7" t="s">
        <v>97</v>
      </c>
      <c r="V2288" s="7" t="s">
        <v>93</v>
      </c>
      <c r="W2288" s="7" t="s">
        <v>167</v>
      </c>
      <c r="X2288" s="7" t="s">
        <v>170</v>
      </c>
      <c r="Y2288" s="7" t="n">
        <v>0</v>
      </c>
      <c r="Z2288" s="7" t="n">
        <v>1</v>
      </c>
      <c r="AA2288" s="7" t="str">
        <f aca="false">IF(Y2288&gt;Z2288,"Win",IF(Y2288&lt;Z2288,"Loss","Draw"))</f>
        <v>Loss</v>
      </c>
      <c r="AB2288" s="7" t="s">
        <v>99</v>
      </c>
      <c r="AC2288" s="7" t="s">
        <v>99</v>
      </c>
      <c r="AD2288" s="7" t="s">
        <v>1710</v>
      </c>
      <c r="AE2288" s="7" t="s">
        <v>1709</v>
      </c>
      <c r="AF2288" s="7" t="str">
        <f aca="false">IF(AD2288&lt;AE2288,AD2288,AE2288)</f>
        <v>Arrows, Battle Ram, Earthquake, Electro Wizard, Golden Knight, Heal Spirit, Lumberjack, Three Musketeers</v>
      </c>
      <c r="AG2288" s="7" t="str">
        <f aca="false">IF(AD2288&lt;AE2288,AE2288,AD2288)</f>
        <v>Cannon, Electro Spirit, Executioner, Mighty Miner, Poison, Royal Hogs, Skeletons, The Log</v>
      </c>
      <c r="AH2288" s="7" t="str">
        <f aca="false">IF(AD2288=AF2288,AA2288,IF(AA2288="Win","Loss",IF(AA2288="Loss","Win","Draw")))</f>
        <v>Loss</v>
      </c>
      <c r="AI2288" s="7" t="s">
        <v>102</v>
      </c>
    </row>
    <row r="2289" customFormat="false" ht="15" hidden="false" customHeight="true" outlineLevel="0" collapsed="false">
      <c r="A2289" s="7" t="s">
        <v>5034</v>
      </c>
      <c r="B2289" s="7" t="n">
        <v>1</v>
      </c>
      <c r="C2289" s="7" t="s">
        <v>1692</v>
      </c>
      <c r="D2289" s="7" t="s">
        <v>1693</v>
      </c>
      <c r="E2289" s="7" t="s">
        <v>1671</v>
      </c>
      <c r="F2289" s="7" t="s">
        <v>1672</v>
      </c>
      <c r="G2289" s="7" t="s">
        <v>1712</v>
      </c>
      <c r="H2289" s="7" t="s">
        <v>1394</v>
      </c>
      <c r="I2289" s="7" t="s">
        <v>210</v>
      </c>
      <c r="J2289" s="7" t="s">
        <v>209</v>
      </c>
      <c r="K2289" s="7" t="s">
        <v>170</v>
      </c>
      <c r="L2289" s="7" t="s">
        <v>143</v>
      </c>
      <c r="M2289" s="7" t="s">
        <v>97</v>
      </c>
      <c r="N2289" s="7" t="s">
        <v>167</v>
      </c>
      <c r="O2289" s="7" t="s">
        <v>182</v>
      </c>
      <c r="P2289" s="7" t="s">
        <v>154</v>
      </c>
      <c r="Q2289" s="7" t="s">
        <v>114</v>
      </c>
      <c r="R2289" s="7" t="s">
        <v>115</v>
      </c>
      <c r="S2289" s="7" t="s">
        <v>116</v>
      </c>
      <c r="T2289" s="7" t="s">
        <v>109</v>
      </c>
      <c r="U2289" s="7" t="s">
        <v>94</v>
      </c>
      <c r="V2289" s="7" t="s">
        <v>176</v>
      </c>
      <c r="W2289" s="7" t="s">
        <v>118</v>
      </c>
      <c r="X2289" s="7" t="s">
        <v>91</v>
      </c>
      <c r="Y2289" s="7" t="n">
        <v>1</v>
      </c>
      <c r="Z2289" s="7" t="n">
        <v>0</v>
      </c>
      <c r="AA2289" s="7" t="str">
        <f aca="false">IF(Y2289&gt;Z2289,"Win",IF(Y2289&lt;Z2289,"Loss","Draw"))</f>
        <v>Win</v>
      </c>
      <c r="AB2289" s="7" t="s">
        <v>99</v>
      </c>
      <c r="AC2289" s="7" t="s">
        <v>99</v>
      </c>
      <c r="AD2289" s="7" t="s">
        <v>1713</v>
      </c>
      <c r="AE2289" s="7" t="s">
        <v>692</v>
      </c>
      <c r="AF2289" s="7" t="str">
        <f aca="false">IF(AD2289&lt;AE2289,AD2289,AE2289)</f>
        <v>Barbarian Barrel, Dart Goblin, Fireball, Goblins, Mortar, Rascals, Ronin, Skeleton Barrel</v>
      </c>
      <c r="AG2289" s="7" t="str">
        <f aca="false">IF(AD2289&lt;AE2289,AE2289,AD2289)</f>
        <v>Cannon, Hog Rider, Ice Spirit, Lightning, Mega Knight, Musketeer, Skeletons, The Log</v>
      </c>
      <c r="AH2289" s="7" t="str">
        <f aca="false">IF(AD2289=AF2289,AA2289,IF(AA2289="Win","Loss",IF(AA2289="Loss","Win","Draw")))</f>
        <v>Loss</v>
      </c>
      <c r="AI2289" s="7" t="s">
        <v>102</v>
      </c>
    </row>
    <row r="2290" customFormat="false" ht="15" hidden="false" customHeight="true" outlineLevel="0" collapsed="false">
      <c r="A2290" s="7" t="s">
        <v>5034</v>
      </c>
      <c r="B2290" s="7" t="n">
        <v>2</v>
      </c>
      <c r="C2290" s="7" t="s">
        <v>1692</v>
      </c>
      <c r="D2290" s="7" t="s">
        <v>1693</v>
      </c>
      <c r="E2290" s="7" t="s">
        <v>1671</v>
      </c>
      <c r="F2290" s="7" t="s">
        <v>1672</v>
      </c>
      <c r="G2290" s="7" t="s">
        <v>1714</v>
      </c>
      <c r="H2290" s="7" t="s">
        <v>1394</v>
      </c>
      <c r="I2290" s="7" t="s">
        <v>130</v>
      </c>
      <c r="J2290" s="7" t="s">
        <v>199</v>
      </c>
      <c r="K2290" s="7" t="s">
        <v>141</v>
      </c>
      <c r="L2290" s="7" t="s">
        <v>336</v>
      </c>
      <c r="M2290" s="7" t="s">
        <v>109</v>
      </c>
      <c r="N2290" s="7" t="s">
        <v>92</v>
      </c>
      <c r="O2290" s="7" t="s">
        <v>107</v>
      </c>
      <c r="P2290" s="7" t="s">
        <v>202</v>
      </c>
      <c r="Q2290" s="7" t="s">
        <v>168</v>
      </c>
      <c r="R2290" s="7" t="s">
        <v>83</v>
      </c>
      <c r="S2290" s="7" t="s">
        <v>169</v>
      </c>
      <c r="T2290" s="7" t="s">
        <v>87</v>
      </c>
      <c r="U2290" s="7" t="s">
        <v>154</v>
      </c>
      <c r="V2290" s="7" t="s">
        <v>89</v>
      </c>
      <c r="W2290" s="7" t="s">
        <v>93</v>
      </c>
      <c r="X2290" s="7" t="s">
        <v>167</v>
      </c>
      <c r="Y2290" s="7" t="n">
        <v>0</v>
      </c>
      <c r="Z2290" s="7" t="n">
        <v>1</v>
      </c>
      <c r="AA2290" s="7" t="str">
        <f aca="false">IF(Y2290&gt;Z2290,"Win",IF(Y2290&lt;Z2290,"Loss","Draw"))</f>
        <v>Loss</v>
      </c>
      <c r="AB2290" s="7" t="s">
        <v>99</v>
      </c>
      <c r="AC2290" s="7" t="s">
        <v>99</v>
      </c>
      <c r="AD2290" s="7" t="s">
        <v>1715</v>
      </c>
      <c r="AE2290" s="7" t="s">
        <v>1040</v>
      </c>
      <c r="AF2290" s="7" t="str">
        <f aca="false">IF(AD2290&lt;AE2290,AD2290,AE2290)</f>
        <v>Baby Dragon, Berserker, Dark Prince, Electro Spirit, Goblin Hut, Lightning, Royal Hogs, The Log</v>
      </c>
      <c r="AG2290" s="7" t="str">
        <f aca="false">IF(AD2290&lt;AE2290,AE2290,AD2290)</f>
        <v>Bomber, Goblin Drill, Golden Knight, Magic Archer, Ronin, Royal Ghost, Tornado, Zappies</v>
      </c>
      <c r="AH2290" s="7" t="str">
        <f aca="false">IF(AD2290=AF2290,AA2290,IF(AA2290="Win","Loss",IF(AA2290="Loss","Win","Draw")))</f>
        <v>Win</v>
      </c>
      <c r="AI2290" s="7" t="s">
        <v>102</v>
      </c>
    </row>
    <row r="2291" customFormat="false" ht="15" hidden="false" customHeight="true" outlineLevel="0" collapsed="false">
      <c r="A2291" s="7" t="s">
        <v>5034</v>
      </c>
      <c r="B2291" s="7" t="n">
        <v>3</v>
      </c>
      <c r="C2291" s="7" t="s">
        <v>1692</v>
      </c>
      <c r="D2291" s="7" t="s">
        <v>1693</v>
      </c>
      <c r="E2291" s="7" t="s">
        <v>1671</v>
      </c>
      <c r="F2291" s="7" t="s">
        <v>1672</v>
      </c>
      <c r="G2291" s="7" t="s">
        <v>1716</v>
      </c>
      <c r="H2291" s="7" t="s">
        <v>1394</v>
      </c>
      <c r="I2291" s="7" t="s">
        <v>114</v>
      </c>
      <c r="J2291" s="7" t="s">
        <v>318</v>
      </c>
      <c r="K2291" s="7" t="s">
        <v>140</v>
      </c>
      <c r="L2291" s="7" t="s">
        <v>118</v>
      </c>
      <c r="M2291" s="7" t="s">
        <v>655</v>
      </c>
      <c r="N2291" s="7" t="s">
        <v>146</v>
      </c>
      <c r="O2291" s="7" t="s">
        <v>227</v>
      </c>
      <c r="P2291" s="7" t="s">
        <v>94</v>
      </c>
      <c r="Q2291" s="7" t="s">
        <v>132</v>
      </c>
      <c r="R2291" s="7" t="s">
        <v>131</v>
      </c>
      <c r="S2291" s="7" t="s">
        <v>200</v>
      </c>
      <c r="T2291" s="7" t="s">
        <v>90</v>
      </c>
      <c r="U2291" s="7" t="s">
        <v>365</v>
      </c>
      <c r="V2291" s="7" t="s">
        <v>257</v>
      </c>
      <c r="W2291" s="7" t="s">
        <v>111</v>
      </c>
      <c r="X2291" s="7" t="s">
        <v>174</v>
      </c>
      <c r="Y2291" s="7" t="n">
        <v>1</v>
      </c>
      <c r="Z2291" s="7" t="n">
        <v>0</v>
      </c>
      <c r="AA2291" s="7" t="str">
        <f aca="false">IF(Y2291&gt;Z2291,"Win",IF(Y2291&lt;Z2291,"Loss","Draw"))</f>
        <v>Win</v>
      </c>
      <c r="AB2291" s="7" t="s">
        <v>99</v>
      </c>
      <c r="AC2291" s="7" t="s">
        <v>99</v>
      </c>
      <c r="AD2291" s="7" t="s">
        <v>1718</v>
      </c>
      <c r="AE2291" s="7" t="s">
        <v>1717</v>
      </c>
      <c r="AF2291" s="7" t="str">
        <f aca="false">IF(AD2291&lt;AE2291,AD2291,AE2291)</f>
        <v>Fire Spirit, Goblin Cage, Heal Spirit, Lumberjack, Mega Minion, Phoenix, Royal Giant, Vines</v>
      </c>
      <c r="AG2291" s="7" t="str">
        <f aca="false">IF(AD2291&lt;AE2291,AE2291,AD2291)</f>
        <v>Fireball, Goblin Gang, Mother Witch, Rascals, Skeleton Barrel, Skeleton Dragons, Skeleton King, Wall Breakers</v>
      </c>
      <c r="AH2291" s="7" t="str">
        <f aca="false">IF(AD2291=AF2291,AA2291,IF(AA2291="Win","Loss",IF(AA2291="Loss","Win","Draw")))</f>
        <v>Loss</v>
      </c>
      <c r="AI2291" s="7" t="s">
        <v>102</v>
      </c>
    </row>
    <row r="2292" customFormat="false" ht="15" hidden="false" customHeight="true" outlineLevel="0" collapsed="false">
      <c r="A2292" s="7" t="s">
        <v>5035</v>
      </c>
      <c r="B2292" s="7" t="n">
        <v>1</v>
      </c>
      <c r="C2292" s="7" t="s">
        <v>1692</v>
      </c>
      <c r="D2292" s="7" t="s">
        <v>1693</v>
      </c>
      <c r="E2292" s="7" t="s">
        <v>1671</v>
      </c>
      <c r="F2292" s="7" t="s">
        <v>1672</v>
      </c>
      <c r="G2292" s="7" t="s">
        <v>1720</v>
      </c>
      <c r="H2292" s="7" t="s">
        <v>1394</v>
      </c>
      <c r="I2292" s="7" t="s">
        <v>158</v>
      </c>
      <c r="J2292" s="7" t="s">
        <v>156</v>
      </c>
      <c r="K2292" s="7" t="s">
        <v>132</v>
      </c>
      <c r="L2292" s="7" t="s">
        <v>155</v>
      </c>
      <c r="M2292" s="7" t="s">
        <v>365</v>
      </c>
      <c r="N2292" s="7" t="s">
        <v>112</v>
      </c>
      <c r="O2292" s="7" t="s">
        <v>326</v>
      </c>
      <c r="P2292" s="7" t="s">
        <v>174</v>
      </c>
      <c r="Q2292" s="7" t="s">
        <v>132</v>
      </c>
      <c r="R2292" s="7" t="s">
        <v>131</v>
      </c>
      <c r="S2292" s="7" t="s">
        <v>135</v>
      </c>
      <c r="T2292" s="7" t="s">
        <v>136</v>
      </c>
      <c r="U2292" s="7" t="s">
        <v>134</v>
      </c>
      <c r="V2292" s="7" t="s">
        <v>133</v>
      </c>
      <c r="W2292" s="7" t="s">
        <v>130</v>
      </c>
      <c r="X2292" s="7" t="s">
        <v>112</v>
      </c>
      <c r="Y2292" s="7" t="n">
        <v>3</v>
      </c>
      <c r="Z2292" s="7" t="n">
        <v>0</v>
      </c>
      <c r="AA2292" s="7" t="str">
        <f aca="false">IF(Y2292&gt;Z2292,"Win",IF(Y2292&lt;Z2292,"Loss","Draw"))</f>
        <v>Win</v>
      </c>
      <c r="AB2292" s="7" t="s">
        <v>99</v>
      </c>
      <c r="AC2292" s="7" t="s">
        <v>99</v>
      </c>
      <c r="AD2292" s="7" t="s">
        <v>1721</v>
      </c>
      <c r="AE2292" s="7" t="s">
        <v>138</v>
      </c>
      <c r="AF2292" s="7" t="str">
        <f aca="false">IF(AD2292&lt;AE2292,AD2292,AE2292)</f>
        <v>Arrows, Bomber, Elite Barbarians, Golem, Lumberjack, Mega Minion, Night Witch, Zap</v>
      </c>
      <c r="AG2292" s="7" t="str">
        <f aca="false">IF(AD2292&lt;AE2292,AE2292,AD2292)</f>
        <v>Arrows, Giant, Heal Spirit, Lumberjack, Phoenix, Rage, Void, Witch</v>
      </c>
      <c r="AH2292" s="7" t="str">
        <f aca="false">IF(AD2292=AF2292,AA2292,IF(AA2292="Win","Loss",IF(AA2292="Loss","Win","Draw")))</f>
        <v>Loss</v>
      </c>
      <c r="AI2292" s="7" t="s">
        <v>102</v>
      </c>
    </row>
    <row r="2293" customFormat="false" ht="15" hidden="false" customHeight="true" outlineLevel="0" collapsed="false">
      <c r="A2293" s="7" t="s">
        <v>5035</v>
      </c>
      <c r="B2293" s="7" t="n">
        <v>2</v>
      </c>
      <c r="C2293" s="7" t="s">
        <v>1692</v>
      </c>
      <c r="D2293" s="7" t="s">
        <v>1693</v>
      </c>
      <c r="E2293" s="7" t="s">
        <v>1671</v>
      </c>
      <c r="F2293" s="7" t="s">
        <v>1672</v>
      </c>
      <c r="G2293" s="7" t="s">
        <v>5036</v>
      </c>
      <c r="H2293" s="7" t="s">
        <v>1394</v>
      </c>
      <c r="I2293" s="7" t="s">
        <v>82</v>
      </c>
      <c r="J2293" s="7" t="s">
        <v>91</v>
      </c>
      <c r="K2293" s="7" t="s">
        <v>198</v>
      </c>
      <c r="L2293" s="7" t="s">
        <v>94</v>
      </c>
      <c r="M2293" s="7" t="s">
        <v>93</v>
      </c>
      <c r="N2293" s="7" t="s">
        <v>182</v>
      </c>
      <c r="O2293" s="7" t="s">
        <v>200</v>
      </c>
      <c r="P2293" s="7" t="s">
        <v>201</v>
      </c>
      <c r="Q2293" s="7" t="s">
        <v>195</v>
      </c>
      <c r="R2293" s="7" t="s">
        <v>199</v>
      </c>
      <c r="S2293" s="7" t="s">
        <v>375</v>
      </c>
      <c r="T2293" s="7" t="s">
        <v>85</v>
      </c>
      <c r="U2293" s="7" t="s">
        <v>213</v>
      </c>
      <c r="V2293" s="7" t="s">
        <v>336</v>
      </c>
      <c r="W2293" s="7" t="s">
        <v>202</v>
      </c>
      <c r="X2293" s="7" t="s">
        <v>420</v>
      </c>
      <c r="Y2293" s="7" t="n">
        <v>0</v>
      </c>
      <c r="Z2293" s="7" t="n">
        <v>1</v>
      </c>
      <c r="AA2293" s="7" t="str">
        <f aca="false">IF(Y2293&gt;Z2293,"Win",IF(Y2293&lt;Z2293,"Loss","Draw"))</f>
        <v>Loss</v>
      </c>
      <c r="AB2293" s="7" t="s">
        <v>99</v>
      </c>
      <c r="AC2293" s="7" t="s">
        <v>99</v>
      </c>
      <c r="AD2293" s="7" t="s">
        <v>1723</v>
      </c>
      <c r="AE2293" s="7" t="s">
        <v>422</v>
      </c>
      <c r="AF2293" s="7" t="str">
        <f aca="false">IF(AD2293&lt;AE2293,AD2293,AE2293)</f>
        <v>Archers, Barbarian Barrel, Electro Spirit, Fireball, Flying Machine, Goblin Cage, Hog Rider, Royal Recruits</v>
      </c>
      <c r="AG2293" s="7" t="str">
        <f aca="false">IF(AD2293&lt;AE2293,AE2293,AD2293)</f>
        <v>Bowler, Executioner, Freeze, Golden Knight, Graveyard, Inferno Dragon, Tornado, Zappies</v>
      </c>
      <c r="AH2293" s="7" t="str">
        <f aca="false">IF(AD2293=AF2293,AA2293,IF(AA2293="Win","Loss",IF(AA2293="Loss","Win","Draw")))</f>
        <v>Loss</v>
      </c>
      <c r="AI2293" s="7" t="s">
        <v>102</v>
      </c>
    </row>
    <row r="2294" customFormat="false" ht="15" hidden="false" customHeight="true" outlineLevel="0" collapsed="false">
      <c r="A2294" s="7" t="s">
        <v>5035</v>
      </c>
      <c r="B2294" s="7" t="n">
        <v>3</v>
      </c>
      <c r="C2294" s="7" t="s">
        <v>1692</v>
      </c>
      <c r="D2294" s="7" t="s">
        <v>1693</v>
      </c>
      <c r="E2294" s="7" t="s">
        <v>1671</v>
      </c>
      <c r="F2294" s="7" t="s">
        <v>1672</v>
      </c>
      <c r="G2294" s="7" t="s">
        <v>1724</v>
      </c>
      <c r="H2294" s="7" t="s">
        <v>1394</v>
      </c>
      <c r="I2294" s="7" t="s">
        <v>195</v>
      </c>
      <c r="J2294" s="7" t="s">
        <v>145</v>
      </c>
      <c r="K2294" s="7" t="s">
        <v>213</v>
      </c>
      <c r="L2294" s="7" t="s">
        <v>128</v>
      </c>
      <c r="M2294" s="7" t="s">
        <v>169</v>
      </c>
      <c r="N2294" s="7" t="s">
        <v>336</v>
      </c>
      <c r="O2294" s="7" t="s">
        <v>84</v>
      </c>
      <c r="P2294" s="7" t="s">
        <v>420</v>
      </c>
      <c r="Q2294" s="7" t="s">
        <v>239</v>
      </c>
      <c r="R2294" s="7" t="s">
        <v>244</v>
      </c>
      <c r="S2294" s="7" t="s">
        <v>92</v>
      </c>
      <c r="T2294" s="7" t="s">
        <v>245</v>
      </c>
      <c r="U2294" s="7" t="s">
        <v>96</v>
      </c>
      <c r="V2294" s="7" t="s">
        <v>240</v>
      </c>
      <c r="W2294" s="7" t="s">
        <v>91</v>
      </c>
      <c r="X2294" s="7" t="s">
        <v>159</v>
      </c>
      <c r="Y2294" s="7" t="n">
        <v>1</v>
      </c>
      <c r="Z2294" s="7" t="n">
        <v>2</v>
      </c>
      <c r="AA2294" s="7" t="str">
        <f aca="false">IF(Y2294&gt;Z2294,"Win",IF(Y2294&lt;Z2294,"Loss","Draw"))</f>
        <v>Loss</v>
      </c>
      <c r="AB2294" s="7" t="s">
        <v>99</v>
      </c>
      <c r="AC2294" s="7" t="s">
        <v>99</v>
      </c>
      <c r="AD2294" s="7" t="s">
        <v>1726</v>
      </c>
      <c r="AE2294" s="7" t="s">
        <v>1725</v>
      </c>
      <c r="AF2294" s="7" t="str">
        <f aca="false">IF(AD2294&lt;AE2294,AD2294,AE2294)</f>
        <v>Baby Dragon, Balloon, Bowler, Freeze, Giant Snowball, Inferno Dragon, Knight, Tornado</v>
      </c>
      <c r="AG2294" s="7" t="str">
        <f aca="false">IF(AD2294&lt;AE2294,AE2294,AD2294)</f>
        <v>Bandit, Barbarian Barrel, Battle Ram, Elixir Collector, Hunter, Ice Golem, Royal Ghost, Three Musketeers</v>
      </c>
      <c r="AH2294" s="7" t="str">
        <f aca="false">IF(AD2294=AF2294,AA2294,IF(AA2294="Win","Loss",IF(AA2294="Loss","Win","Draw")))</f>
        <v>Loss</v>
      </c>
      <c r="AI2294" s="7" t="s">
        <v>102</v>
      </c>
    </row>
    <row r="2295" customFormat="false" ht="15" hidden="false" customHeight="true" outlineLevel="0" collapsed="false">
      <c r="A2295" s="5" t="s">
        <v>5037</v>
      </c>
      <c r="B2295" s="5" t="n">
        <v>1</v>
      </c>
      <c r="C2295" s="5" t="s">
        <v>1692</v>
      </c>
      <c r="D2295" s="5" t="s">
        <v>1693</v>
      </c>
      <c r="E2295" s="5" t="s">
        <v>5038</v>
      </c>
      <c r="F2295" s="5" t="s">
        <v>5039</v>
      </c>
      <c r="G2295" s="5" t="s">
        <v>5040</v>
      </c>
      <c r="H2295" s="5" t="s">
        <v>216</v>
      </c>
      <c r="I2295" s="5" t="s">
        <v>210</v>
      </c>
      <c r="J2295" s="5" t="s">
        <v>115</v>
      </c>
      <c r="K2295" s="5" t="s">
        <v>132</v>
      </c>
      <c r="L2295" s="5" t="s">
        <v>147</v>
      </c>
      <c r="M2295" s="5" t="s">
        <v>293</v>
      </c>
      <c r="N2295" s="5" t="s">
        <v>94</v>
      </c>
      <c r="O2295" s="5" t="s">
        <v>135</v>
      </c>
      <c r="P2295" s="5" t="s">
        <v>231</v>
      </c>
      <c r="Q2295" s="5" t="s">
        <v>169</v>
      </c>
      <c r="R2295" s="5" t="s">
        <v>157</v>
      </c>
      <c r="S2295" s="5" t="s">
        <v>287</v>
      </c>
      <c r="T2295" s="5" t="s">
        <v>136</v>
      </c>
      <c r="U2295" s="5" t="s">
        <v>1512</v>
      </c>
      <c r="V2295" s="5" t="s">
        <v>257</v>
      </c>
      <c r="W2295" s="5" t="s">
        <v>202</v>
      </c>
      <c r="X2295" s="5" t="s">
        <v>159</v>
      </c>
      <c r="Y2295" s="5" t="n">
        <v>1</v>
      </c>
      <c r="Z2295" s="5" t="n">
        <v>0</v>
      </c>
      <c r="AA2295" s="5" t="str">
        <f aca="false">IF(Y2295&gt;Z2295,"Win",IF(Y2295&lt;Z2295,"Loss","Draw"))</f>
        <v>Win</v>
      </c>
      <c r="AB2295" s="5" t="s">
        <v>98</v>
      </c>
      <c r="AC2295" s="5" t="s">
        <v>99</v>
      </c>
      <c r="AD2295" s="5" t="s">
        <v>4912</v>
      </c>
      <c r="AE2295" s="5" t="s">
        <v>1513</v>
      </c>
      <c r="AF2295" s="5" t="str">
        <f aca="false">IF(AD2295&lt;AE2295,AD2295,AE2295)</f>
        <v>Baby Dragon, Battle Healer, Elixir Collector, Golem, Mini P.E.K.K.A, Valkyrie, Vines, Zappies</v>
      </c>
      <c r="AG2295" s="5" t="str">
        <f aca="false">IF(AD2295&lt;AE2295,AE2295,AD2295)</f>
        <v>Fireball, Furnace, Goblins, Lumberjack, Mega Knight, Ram Rider, Spirit Empress, Zap</v>
      </c>
      <c r="AH2295" s="5" t="str">
        <f aca="false">IF(AD2295=AF2295,AA2295,IF(AA2295="Win","Loss",IF(AA2295="Loss","Win","Draw")))</f>
        <v>Loss</v>
      </c>
      <c r="AI2295" s="5" t="s">
        <v>123</v>
      </c>
    </row>
    <row r="2296" customFormat="false" ht="15" hidden="false" customHeight="true" outlineLevel="0" collapsed="false">
      <c r="A2296" s="5" t="s">
        <v>5037</v>
      </c>
      <c r="B2296" s="5" t="n">
        <v>2</v>
      </c>
      <c r="C2296" s="5" t="s">
        <v>1692</v>
      </c>
      <c r="D2296" s="5" t="s">
        <v>1693</v>
      </c>
      <c r="E2296" s="5" t="s">
        <v>5038</v>
      </c>
      <c r="F2296" s="5" t="s">
        <v>5039</v>
      </c>
      <c r="G2296" s="5" t="s">
        <v>605</v>
      </c>
      <c r="H2296" s="5" t="s">
        <v>216</v>
      </c>
      <c r="I2296" s="5" t="s">
        <v>169</v>
      </c>
      <c r="J2296" s="5" t="s">
        <v>83</v>
      </c>
      <c r="K2296" s="5" t="s">
        <v>200</v>
      </c>
      <c r="L2296" s="5" t="s">
        <v>136</v>
      </c>
      <c r="M2296" s="5" t="s">
        <v>191</v>
      </c>
      <c r="N2296" s="5" t="s">
        <v>154</v>
      </c>
      <c r="O2296" s="5" t="s">
        <v>336</v>
      </c>
      <c r="P2296" s="5" t="s">
        <v>91</v>
      </c>
      <c r="Q2296" s="5" t="s">
        <v>168</v>
      </c>
      <c r="R2296" s="5" t="s">
        <v>108</v>
      </c>
      <c r="S2296" s="5" t="s">
        <v>170</v>
      </c>
      <c r="T2296" s="5" t="s">
        <v>183</v>
      </c>
      <c r="U2296" s="5" t="s">
        <v>97</v>
      </c>
      <c r="V2296" s="5" t="s">
        <v>143</v>
      </c>
      <c r="W2296" s="5" t="s">
        <v>120</v>
      </c>
      <c r="X2296" s="5" t="s">
        <v>167</v>
      </c>
      <c r="Y2296" s="5" t="n">
        <v>1</v>
      </c>
      <c r="Z2296" s="5" t="n">
        <v>0</v>
      </c>
      <c r="AA2296" s="5" t="str">
        <f aca="false">IF(Y2296&gt;Z2296,"Win",IF(Y2296&lt;Z2296,"Loss","Draw"))</f>
        <v>Win</v>
      </c>
      <c r="AB2296" s="5" t="s">
        <v>98</v>
      </c>
      <c r="AC2296" s="5" t="s">
        <v>99</v>
      </c>
      <c r="AD2296" s="5" t="s">
        <v>5041</v>
      </c>
      <c r="AE2296" s="5" t="s">
        <v>770</v>
      </c>
      <c r="AF2296" s="5" t="str">
        <f aca="false">IF(AD2296&lt;AE2296,AD2296,AE2296)</f>
        <v>Archer Queen, Cannon, Earthquake, Ice Spirit, Royal Delivery, Royal Hogs, Skeletons, The Log</v>
      </c>
      <c r="AG2296" s="5" t="str">
        <f aca="false">IF(AD2296&lt;AE2296,AE2296,AD2296)</f>
        <v>Baby Dragon, Barbarian Barrel, Dark Prince, Goblin Cage, Golem, Ice Wizard, Lightning, Tornado</v>
      </c>
      <c r="AH2296" s="5" t="str">
        <f aca="false">IF(AD2296=AF2296,AA2296,IF(AA2296="Win","Loss",IF(AA2296="Loss","Win","Draw")))</f>
        <v>Loss</v>
      </c>
      <c r="AI2296" s="5" t="s">
        <v>123</v>
      </c>
    </row>
    <row r="2297" customFormat="false" ht="15" hidden="false" customHeight="true" outlineLevel="0" collapsed="false">
      <c r="A2297" s="5" t="s">
        <v>5042</v>
      </c>
      <c r="B2297" s="5" t="n">
        <v>1</v>
      </c>
      <c r="C2297" s="5" t="s">
        <v>1692</v>
      </c>
      <c r="D2297" s="5" t="s">
        <v>1693</v>
      </c>
      <c r="E2297" s="5" t="s">
        <v>5043</v>
      </c>
      <c r="F2297" s="5" t="s">
        <v>5044</v>
      </c>
      <c r="G2297" s="5" t="s">
        <v>5045</v>
      </c>
      <c r="H2297" s="5" t="s">
        <v>216</v>
      </c>
      <c r="I2297" s="5" t="s">
        <v>168</v>
      </c>
      <c r="J2297" s="5" t="s">
        <v>232</v>
      </c>
      <c r="K2297" s="5" t="s">
        <v>169</v>
      </c>
      <c r="L2297" s="5" t="s">
        <v>167</v>
      </c>
      <c r="M2297" s="5" t="s">
        <v>170</v>
      </c>
      <c r="N2297" s="5" t="s">
        <v>154</v>
      </c>
      <c r="O2297" s="5" t="s">
        <v>97</v>
      </c>
      <c r="P2297" s="5" t="s">
        <v>93</v>
      </c>
      <c r="Q2297" s="5" t="s">
        <v>116</v>
      </c>
      <c r="R2297" s="5" t="s">
        <v>115</v>
      </c>
      <c r="S2297" s="5" t="s">
        <v>114</v>
      </c>
      <c r="T2297" s="5" t="s">
        <v>119</v>
      </c>
      <c r="U2297" s="5" t="s">
        <v>117</v>
      </c>
      <c r="V2297" s="5" t="s">
        <v>91</v>
      </c>
      <c r="W2297" s="5" t="s">
        <v>94</v>
      </c>
      <c r="X2297" s="5" t="s">
        <v>118</v>
      </c>
      <c r="Y2297" s="5" t="n">
        <v>1</v>
      </c>
      <c r="Z2297" s="5" t="n">
        <v>0</v>
      </c>
      <c r="AA2297" s="5" t="str">
        <f aca="false">IF(Y2297&gt;Z2297,"Win",IF(Y2297&lt;Z2297,"Loss","Draw"))</f>
        <v>Win</v>
      </c>
      <c r="AB2297" s="5" t="s">
        <v>98</v>
      </c>
      <c r="AC2297" s="5" t="s">
        <v>99</v>
      </c>
      <c r="AD2297" s="5" t="s">
        <v>418</v>
      </c>
      <c r="AE2297" s="5" t="s">
        <v>185</v>
      </c>
      <c r="AF2297" s="5" t="str">
        <f aca="false">IF(AD2297&lt;AE2297,AD2297,AE2297)</f>
        <v>Baby Dragon, Cannon, Electro Spirit, Lightning, Mighty Miner, Royal Hogs, Skeletons, The Log</v>
      </c>
      <c r="AG2297" s="5" t="str">
        <f aca="false">IF(AD2297&lt;AE2297,AE2297,AD2297)</f>
        <v>Barbarian Barrel, Cannon Cart, Fireball, Goblins, Minions, Mortar, Rascals, Skeleton Barrel</v>
      </c>
      <c r="AH2297" s="5" t="str">
        <f aca="false">IF(AD2297=AF2297,AA2297,IF(AA2297="Win","Loss",IF(AA2297="Loss","Win","Draw")))</f>
        <v>Win</v>
      </c>
      <c r="AI2297" s="5" t="s">
        <v>123</v>
      </c>
    </row>
    <row r="2298" customFormat="false" ht="15" hidden="false" customHeight="true" outlineLevel="0" collapsed="false">
      <c r="A2298" s="5" t="s">
        <v>5042</v>
      </c>
      <c r="B2298" s="5" t="n">
        <v>2</v>
      </c>
      <c r="C2298" s="5" t="s">
        <v>1692</v>
      </c>
      <c r="D2298" s="5" t="s">
        <v>1693</v>
      </c>
      <c r="E2298" s="5" t="s">
        <v>5043</v>
      </c>
      <c r="F2298" s="5" t="s">
        <v>5044</v>
      </c>
      <c r="G2298" s="5" t="s">
        <v>4554</v>
      </c>
      <c r="H2298" s="5" t="s">
        <v>216</v>
      </c>
      <c r="I2298" s="5" t="s">
        <v>210</v>
      </c>
      <c r="J2298" s="5" t="s">
        <v>141</v>
      </c>
      <c r="K2298" s="5" t="s">
        <v>144</v>
      </c>
      <c r="L2298" s="5" t="s">
        <v>143</v>
      </c>
      <c r="M2298" s="5" t="s">
        <v>91</v>
      </c>
      <c r="N2298" s="5" t="s">
        <v>94</v>
      </c>
      <c r="O2298" s="5" t="s">
        <v>182</v>
      </c>
      <c r="P2298" s="5" t="s">
        <v>87</v>
      </c>
      <c r="Q2298" s="5" t="s">
        <v>239</v>
      </c>
      <c r="R2298" s="5" t="s">
        <v>199</v>
      </c>
      <c r="S2298" s="5" t="s">
        <v>210</v>
      </c>
      <c r="T2298" s="5" t="s">
        <v>227</v>
      </c>
      <c r="U2298" s="5" t="s">
        <v>109</v>
      </c>
      <c r="V2298" s="5" t="s">
        <v>240</v>
      </c>
      <c r="W2298" s="5" t="s">
        <v>202</v>
      </c>
      <c r="X2298" s="5" t="s">
        <v>112</v>
      </c>
      <c r="Y2298" s="5" t="n">
        <v>1</v>
      </c>
      <c r="Z2298" s="5" t="n">
        <v>0</v>
      </c>
      <c r="AA2298" s="5" t="str">
        <f aca="false">IF(Y2298&gt;Z2298,"Win",IF(Y2298&lt;Z2298,"Loss","Draw"))</f>
        <v>Win</v>
      </c>
      <c r="AB2298" s="5" t="s">
        <v>98</v>
      </c>
      <c r="AC2298" s="5" t="s">
        <v>99</v>
      </c>
      <c r="AD2298" s="5" t="s">
        <v>4718</v>
      </c>
      <c r="AE2298" s="5" t="s">
        <v>242</v>
      </c>
      <c r="AF2298" s="5" t="str">
        <f aca="false">IF(AD2298&lt;AE2298,AD2298,AE2298)</f>
        <v>Arrows, Bandit, Battle Ram, Golden Knight, Mega Knight, Mother Witch, Ronin, Zappies</v>
      </c>
      <c r="AG2298" s="5" t="str">
        <f aca="false">IF(AD2298&lt;AE2298,AE2298,AD2298)</f>
        <v>Barbarian Barrel, Berserker, Fireball, Hog Rider, Ice Spirit, Magic Archer, Mega Knight, Tesla</v>
      </c>
      <c r="AH2298" s="5" t="str">
        <f aca="false">IF(AD2298=AF2298,AA2298,IF(AA2298="Win","Loss",IF(AA2298="Loss","Win","Draw")))</f>
        <v>Loss</v>
      </c>
      <c r="AI2298" s="5" t="s">
        <v>123</v>
      </c>
    </row>
    <row r="2299" customFormat="false" ht="15" hidden="false" customHeight="true" outlineLevel="0" collapsed="false">
      <c r="A2299" s="5" t="s">
        <v>5046</v>
      </c>
      <c r="B2299" s="5" t="n">
        <v>1</v>
      </c>
      <c r="C2299" s="5" t="s">
        <v>1692</v>
      </c>
      <c r="D2299" s="5" t="s">
        <v>1693</v>
      </c>
      <c r="E2299" s="5" t="s">
        <v>5047</v>
      </c>
      <c r="F2299" s="5" t="s">
        <v>5048</v>
      </c>
      <c r="G2299" s="5" t="s">
        <v>5049</v>
      </c>
      <c r="H2299" s="5" t="s">
        <v>81</v>
      </c>
      <c r="I2299" s="5" t="s">
        <v>210</v>
      </c>
      <c r="J2299" s="5" t="s">
        <v>141</v>
      </c>
      <c r="K2299" s="5" t="s">
        <v>144</v>
      </c>
      <c r="L2299" s="5" t="s">
        <v>143</v>
      </c>
      <c r="M2299" s="5" t="s">
        <v>97</v>
      </c>
      <c r="N2299" s="5" t="s">
        <v>154</v>
      </c>
      <c r="O2299" s="5" t="s">
        <v>167</v>
      </c>
      <c r="P2299" s="5" t="s">
        <v>182</v>
      </c>
      <c r="Q2299" s="5" t="s">
        <v>90</v>
      </c>
      <c r="R2299" s="5" t="s">
        <v>318</v>
      </c>
      <c r="S2299" s="5" t="s">
        <v>158</v>
      </c>
      <c r="T2299" s="5" t="s">
        <v>149</v>
      </c>
      <c r="U2299" s="5" t="s">
        <v>167</v>
      </c>
      <c r="V2299" s="5" t="s">
        <v>94</v>
      </c>
      <c r="W2299" s="5" t="s">
        <v>95</v>
      </c>
      <c r="X2299" s="5" t="s">
        <v>202</v>
      </c>
      <c r="Y2299" s="5" t="n">
        <v>1</v>
      </c>
      <c r="Z2299" s="5" t="n">
        <v>0</v>
      </c>
      <c r="AA2299" s="5" t="str">
        <f aca="false">IF(Y2299&gt;Z2299,"Win",IF(Y2299&lt;Z2299,"Loss","Draw"))</f>
        <v>Win</v>
      </c>
      <c r="AB2299" s="5" t="s">
        <v>98</v>
      </c>
      <c r="AC2299" s="5" t="s">
        <v>99</v>
      </c>
      <c r="AD2299" s="5" t="s">
        <v>4736</v>
      </c>
      <c r="AE2299" s="5" t="s">
        <v>5050</v>
      </c>
      <c r="AF2299" s="5" t="str">
        <f aca="false">IF(AD2299&lt;AE2299,AD2299,AE2299)</f>
        <v>Fireball, Fisherman, Royal Giant, Skeleton King, The Log, Tombstone, Witch, Zappies</v>
      </c>
      <c r="AG2299" s="5" t="str">
        <f aca="false">IF(AD2299&lt;AE2299,AE2299,AD2299)</f>
        <v>Hog Rider, Ice Spirit, Lightning, Magic Archer, Mega Knight, Skeletons, Tesla, The Log</v>
      </c>
      <c r="AH2299" s="5" t="str">
        <f aca="false">IF(AD2299=AF2299,AA2299,IF(AA2299="Win","Loss",IF(AA2299="Loss","Win","Draw")))</f>
        <v>Loss</v>
      </c>
      <c r="AI2299" s="5" t="s">
        <v>123</v>
      </c>
    </row>
    <row r="2300" customFormat="false" ht="15" hidden="false" customHeight="true" outlineLevel="0" collapsed="false">
      <c r="A2300" s="5" t="s">
        <v>5046</v>
      </c>
      <c r="B2300" s="5" t="n">
        <v>2</v>
      </c>
      <c r="C2300" s="5" t="s">
        <v>1692</v>
      </c>
      <c r="D2300" s="5" t="s">
        <v>1693</v>
      </c>
      <c r="E2300" s="5" t="s">
        <v>5047</v>
      </c>
      <c r="F2300" s="5" t="s">
        <v>5048</v>
      </c>
      <c r="G2300" s="5" t="s">
        <v>5051</v>
      </c>
      <c r="H2300" s="5" t="s">
        <v>216</v>
      </c>
      <c r="I2300" s="5" t="s">
        <v>84</v>
      </c>
      <c r="J2300" s="5" t="s">
        <v>128</v>
      </c>
      <c r="K2300" s="5" t="s">
        <v>170</v>
      </c>
      <c r="L2300" s="5" t="s">
        <v>107</v>
      </c>
      <c r="M2300" s="5" t="s">
        <v>334</v>
      </c>
      <c r="N2300" s="5" t="s">
        <v>227</v>
      </c>
      <c r="O2300" s="5" t="s">
        <v>111</v>
      </c>
      <c r="P2300" s="5" t="s">
        <v>87</v>
      </c>
      <c r="Q2300" s="5" t="s">
        <v>200</v>
      </c>
      <c r="R2300" s="5" t="s">
        <v>213</v>
      </c>
      <c r="S2300" s="5" t="s">
        <v>128</v>
      </c>
      <c r="T2300" s="5" t="s">
        <v>365</v>
      </c>
      <c r="U2300" s="5" t="s">
        <v>336</v>
      </c>
      <c r="V2300" s="5" t="s">
        <v>596</v>
      </c>
      <c r="W2300" s="5" t="s">
        <v>154</v>
      </c>
      <c r="X2300" s="5" t="s">
        <v>91</v>
      </c>
      <c r="Y2300" s="5" t="n">
        <v>1</v>
      </c>
      <c r="Z2300" s="5" t="n">
        <v>0</v>
      </c>
      <c r="AA2300" s="5" t="str">
        <f aca="false">IF(Y2300&gt;Z2300,"Win",IF(Y2300&lt;Z2300,"Loss","Draw"))</f>
        <v>Win</v>
      </c>
      <c r="AB2300" s="5" t="s">
        <v>98</v>
      </c>
      <c r="AC2300" s="5" t="s">
        <v>99</v>
      </c>
      <c r="AD2300" s="5" t="s">
        <v>5052</v>
      </c>
      <c r="AE2300" s="5" t="s">
        <v>5053</v>
      </c>
      <c r="AF2300" s="5" t="str">
        <f aca="false">IF(AD2300&lt;AE2300,AD2300,AE2300)</f>
        <v>Barbarian Barrel, Bowler, Electro Giant, Goblin Cage, Knight, Lightning, Phoenix, Tornado</v>
      </c>
      <c r="AG2300" s="5" t="str">
        <f aca="false">IF(AD2300&lt;AE2300,AE2300,AD2300)</f>
        <v>Berserker, Cannon, Fire Spirit, Giant Snowball, Goblin Drill, Knight, Mother Witch, Rocket</v>
      </c>
      <c r="AH2300" s="5" t="str">
        <f aca="false">IF(AD2300=AF2300,AA2300,IF(AA2300="Win","Loss",IF(AA2300="Loss","Win","Draw")))</f>
        <v>Loss</v>
      </c>
      <c r="AI2300" s="5" t="s">
        <v>123</v>
      </c>
    </row>
    <row r="2301" customFormat="false" ht="15" hidden="false" customHeight="true" outlineLevel="0" collapsed="false">
      <c r="A2301" s="5" t="s">
        <v>5054</v>
      </c>
      <c r="B2301" s="5" t="n">
        <v>1</v>
      </c>
      <c r="C2301" s="5" t="s">
        <v>1692</v>
      </c>
      <c r="D2301" s="5" t="s">
        <v>1693</v>
      </c>
      <c r="E2301" s="5" t="s">
        <v>1035</v>
      </c>
      <c r="F2301" s="5" t="s">
        <v>1036</v>
      </c>
      <c r="G2301" s="5" t="s">
        <v>5055</v>
      </c>
      <c r="H2301" s="5" t="s">
        <v>81</v>
      </c>
      <c r="I2301" s="5" t="s">
        <v>168</v>
      </c>
      <c r="J2301" s="5" t="s">
        <v>232</v>
      </c>
      <c r="K2301" s="5" t="s">
        <v>169</v>
      </c>
      <c r="L2301" s="5" t="s">
        <v>154</v>
      </c>
      <c r="M2301" s="5" t="s">
        <v>97</v>
      </c>
      <c r="N2301" s="5" t="s">
        <v>93</v>
      </c>
      <c r="O2301" s="5" t="s">
        <v>167</v>
      </c>
      <c r="P2301" s="5" t="s">
        <v>170</v>
      </c>
      <c r="Q2301" s="5" t="s">
        <v>82</v>
      </c>
      <c r="R2301" s="5" t="s">
        <v>213</v>
      </c>
      <c r="S2301" s="5" t="s">
        <v>84</v>
      </c>
      <c r="T2301" s="5" t="s">
        <v>85</v>
      </c>
      <c r="U2301" s="5" t="s">
        <v>156</v>
      </c>
      <c r="V2301" s="5" t="s">
        <v>202</v>
      </c>
      <c r="W2301" s="5" t="s">
        <v>97</v>
      </c>
      <c r="X2301" s="5" t="s">
        <v>112</v>
      </c>
      <c r="Y2301" s="5" t="n">
        <v>0</v>
      </c>
      <c r="Z2301" s="5" t="n">
        <v>1</v>
      </c>
      <c r="AA2301" s="5" t="str">
        <f aca="false">IF(Y2301&gt;Z2301,"Win",IF(Y2301&lt;Z2301,"Loss","Draw"))</f>
        <v>Loss</v>
      </c>
      <c r="AB2301" s="5" t="s">
        <v>98</v>
      </c>
      <c r="AC2301" s="5" t="s">
        <v>99</v>
      </c>
      <c r="AD2301" s="5" t="s">
        <v>418</v>
      </c>
      <c r="AE2301" s="5" t="s">
        <v>1994</v>
      </c>
      <c r="AF2301" s="5" t="str">
        <f aca="false">IF(AD2301&lt;AE2301,AD2301,AE2301)</f>
        <v>Archers, Arrows, Bowler, Giant, Giant Snowball, Graveyard, Skeletons, Zappies</v>
      </c>
      <c r="AG2301" s="5" t="str">
        <f aca="false">IF(AD2301&lt;AE2301,AE2301,AD2301)</f>
        <v>Baby Dragon, Cannon, Electro Spirit, Lightning, Mighty Miner, Royal Hogs, Skeletons, The Log</v>
      </c>
      <c r="AH2301" s="5" t="str">
        <f aca="false">IF(AD2301=AF2301,AA2301,IF(AA2301="Win","Loss",IF(AA2301="Loss","Win","Draw")))</f>
        <v>Win</v>
      </c>
      <c r="AI2301" s="5" t="s">
        <v>123</v>
      </c>
    </row>
    <row r="2302" customFormat="false" ht="15" hidden="false" customHeight="true" outlineLevel="0" collapsed="false">
      <c r="A2302" s="5" t="s">
        <v>5054</v>
      </c>
      <c r="B2302" s="5" t="n">
        <v>2</v>
      </c>
      <c r="C2302" s="5" t="s">
        <v>1692</v>
      </c>
      <c r="D2302" s="5" t="s">
        <v>1693</v>
      </c>
      <c r="E2302" s="5" t="s">
        <v>1035</v>
      </c>
      <c r="F2302" s="5" t="s">
        <v>1036</v>
      </c>
      <c r="G2302" s="5" t="s">
        <v>5056</v>
      </c>
      <c r="H2302" s="5" t="s">
        <v>216</v>
      </c>
      <c r="I2302" s="5" t="s">
        <v>319</v>
      </c>
      <c r="J2302" s="5" t="s">
        <v>199</v>
      </c>
      <c r="K2302" s="5" t="s">
        <v>84</v>
      </c>
      <c r="L2302" s="5" t="s">
        <v>107</v>
      </c>
      <c r="M2302" s="5" t="s">
        <v>88</v>
      </c>
      <c r="N2302" s="5" t="s">
        <v>91</v>
      </c>
      <c r="O2302" s="5" t="s">
        <v>129</v>
      </c>
      <c r="P2302" s="5" t="s">
        <v>176</v>
      </c>
      <c r="Q2302" s="5" t="s">
        <v>116</v>
      </c>
      <c r="R2302" s="5" t="s">
        <v>115</v>
      </c>
      <c r="S2302" s="5" t="s">
        <v>114</v>
      </c>
      <c r="T2302" s="5" t="s">
        <v>119</v>
      </c>
      <c r="U2302" s="5" t="s">
        <v>94</v>
      </c>
      <c r="V2302" s="5" t="s">
        <v>118</v>
      </c>
      <c r="W2302" s="5" t="s">
        <v>93</v>
      </c>
      <c r="X2302" s="5" t="s">
        <v>117</v>
      </c>
      <c r="Y2302" s="5" t="n">
        <v>0</v>
      </c>
      <c r="Z2302" s="5" t="n">
        <v>1</v>
      </c>
      <c r="AA2302" s="5" t="str">
        <f aca="false">IF(Y2302&gt;Z2302,"Win",IF(Y2302&lt;Z2302,"Loss","Draw"))</f>
        <v>Loss</v>
      </c>
      <c r="AB2302" s="5" t="s">
        <v>98</v>
      </c>
      <c r="AC2302" s="5" t="s">
        <v>99</v>
      </c>
      <c r="AD2302" s="5" t="s">
        <v>5057</v>
      </c>
      <c r="AE2302" s="5" t="s">
        <v>307</v>
      </c>
      <c r="AF2302" s="5" t="str">
        <f aca="false">IF(AD2302&lt;AE2302,AD2302,AE2302)</f>
        <v>Barbarian Barrel, Dart Goblin, Giant Snowball, Goblin Drill, Golden Knight, Inferno Tower, Poison, Skeleton Army</v>
      </c>
      <c r="AG2302" s="5" t="str">
        <f aca="false">IF(AD2302&lt;AE2302,AE2302,AD2302)</f>
        <v>Cannon Cart, Electro Spirit, Fireball, Goblins, Minions, Mortar, Rascals, Skeleton Barrel</v>
      </c>
      <c r="AH2302" s="5" t="str">
        <f aca="false">IF(AD2302=AF2302,AA2302,IF(AA2302="Win","Loss",IF(AA2302="Loss","Win","Draw")))</f>
        <v>Loss</v>
      </c>
      <c r="AI2302" s="5" t="s">
        <v>123</v>
      </c>
    </row>
    <row r="2303" customFormat="false" ht="15" hidden="false" customHeight="true" outlineLevel="0" collapsed="false">
      <c r="A2303" s="5" t="s">
        <v>5058</v>
      </c>
      <c r="B2303" s="5" t="n">
        <v>1</v>
      </c>
      <c r="C2303" s="5" t="s">
        <v>1692</v>
      </c>
      <c r="D2303" s="5" t="s">
        <v>1693</v>
      </c>
      <c r="E2303" s="5" t="s">
        <v>3137</v>
      </c>
      <c r="F2303" s="5" t="s">
        <v>3138</v>
      </c>
      <c r="G2303" s="5" t="s">
        <v>5059</v>
      </c>
      <c r="H2303" s="5" t="s">
        <v>251</v>
      </c>
      <c r="I2303" s="5" t="s">
        <v>142</v>
      </c>
      <c r="J2303" s="5" t="s">
        <v>199</v>
      </c>
      <c r="K2303" s="5" t="s">
        <v>176</v>
      </c>
      <c r="L2303" s="5" t="s">
        <v>113</v>
      </c>
      <c r="M2303" s="5" t="s">
        <v>143</v>
      </c>
      <c r="N2303" s="5" t="s">
        <v>111</v>
      </c>
      <c r="O2303" s="5" t="s">
        <v>87</v>
      </c>
      <c r="P2303" s="5" t="s">
        <v>84</v>
      </c>
      <c r="Q2303" s="5" t="s">
        <v>168</v>
      </c>
      <c r="R2303" s="5" t="s">
        <v>141</v>
      </c>
      <c r="S2303" s="5" t="s">
        <v>144</v>
      </c>
      <c r="T2303" s="5" t="s">
        <v>109</v>
      </c>
      <c r="U2303" s="5" t="s">
        <v>154</v>
      </c>
      <c r="V2303" s="5" t="s">
        <v>97</v>
      </c>
      <c r="W2303" s="5" t="s">
        <v>93</v>
      </c>
      <c r="X2303" s="5" t="s">
        <v>91</v>
      </c>
      <c r="Y2303" s="5" t="n">
        <v>1</v>
      </c>
      <c r="Z2303" s="5" t="n">
        <v>0</v>
      </c>
      <c r="AA2303" s="5" t="str">
        <f aca="false">IF(Y2303&gt;Z2303,"Win",IF(Y2303&lt;Z2303,"Loss","Draw"))</f>
        <v>Win</v>
      </c>
      <c r="AB2303" s="5" t="s">
        <v>98</v>
      </c>
      <c r="AC2303" s="5" t="s">
        <v>99</v>
      </c>
      <c r="AD2303" s="5" t="s">
        <v>5060</v>
      </c>
      <c r="AE2303" s="5" t="s">
        <v>223</v>
      </c>
      <c r="AF2303" s="5" t="str">
        <f aca="false">IF(AD2303&lt;AE2303,AD2303,AE2303)</f>
        <v>Barbarian Barrel, Electro Spirit, Lightning, Magic Archer, Ronin, Royal Hogs, Skeletons, Tesla</v>
      </c>
      <c r="AG2303" s="5" t="str">
        <f aca="false">IF(AD2303&lt;AE2303,AE2303,AD2303)</f>
        <v>Berserker, Bomb Tower, Dart Goblin, Fire Spirit, Giant Snowball, Goblin Barrel, Golden Knight, Ice Spirit</v>
      </c>
      <c r="AH2303" s="5" t="str">
        <f aca="false">IF(AD2303=AF2303,AA2303,IF(AA2303="Win","Loss",IF(AA2303="Loss","Win","Draw")))</f>
        <v>Loss</v>
      </c>
      <c r="AI2303" s="5" t="s">
        <v>123</v>
      </c>
    </row>
    <row r="2304" customFormat="false" ht="15" hidden="false" customHeight="true" outlineLevel="0" collapsed="false">
      <c r="A2304" s="5" t="s">
        <v>5058</v>
      </c>
      <c r="B2304" s="5" t="n">
        <v>2</v>
      </c>
      <c r="C2304" s="5" t="s">
        <v>1692</v>
      </c>
      <c r="D2304" s="5" t="s">
        <v>1693</v>
      </c>
      <c r="E2304" s="5" t="s">
        <v>3137</v>
      </c>
      <c r="F2304" s="5" t="s">
        <v>3138</v>
      </c>
      <c r="G2304" s="5" t="s">
        <v>5061</v>
      </c>
      <c r="H2304" s="5" t="s">
        <v>251</v>
      </c>
      <c r="I2304" s="5" t="s">
        <v>210</v>
      </c>
      <c r="J2304" s="5" t="s">
        <v>209</v>
      </c>
      <c r="K2304" s="5" t="s">
        <v>144</v>
      </c>
      <c r="L2304" s="5" t="s">
        <v>182</v>
      </c>
      <c r="M2304" s="5" t="s">
        <v>154</v>
      </c>
      <c r="N2304" s="5" t="s">
        <v>167</v>
      </c>
      <c r="O2304" s="5" t="s">
        <v>93</v>
      </c>
      <c r="P2304" s="5" t="s">
        <v>97</v>
      </c>
      <c r="Q2304" s="5" t="s">
        <v>82</v>
      </c>
      <c r="R2304" s="5" t="s">
        <v>83</v>
      </c>
      <c r="S2304" s="5" t="s">
        <v>84</v>
      </c>
      <c r="T2304" s="5" t="s">
        <v>86</v>
      </c>
      <c r="U2304" s="5" t="s">
        <v>87</v>
      </c>
      <c r="V2304" s="5" t="s">
        <v>88</v>
      </c>
      <c r="W2304" s="5" t="s">
        <v>89</v>
      </c>
      <c r="X2304" s="5" t="s">
        <v>85</v>
      </c>
      <c r="Y2304" s="5" t="n">
        <v>1</v>
      </c>
      <c r="Z2304" s="5" t="n">
        <v>0</v>
      </c>
      <c r="AA2304" s="5" t="str">
        <f aca="false">IF(Y2304&gt;Z2304,"Win",IF(Y2304&lt;Z2304,"Loss","Draw"))</f>
        <v>Win</v>
      </c>
      <c r="AB2304" s="5" t="s">
        <v>98</v>
      </c>
      <c r="AC2304" s="5" t="s">
        <v>99</v>
      </c>
      <c r="AD2304" s="5" t="s">
        <v>2840</v>
      </c>
      <c r="AE2304" s="5" t="s">
        <v>100</v>
      </c>
      <c r="AF2304" s="5" t="str">
        <f aca="false">IF(AD2304&lt;AE2304,AD2304,AE2304)</f>
        <v>Archers, Berserker, Dark Prince, Giant Snowball, Goblin Demolisher, Goblin Hut, Graveyard, Poison</v>
      </c>
      <c r="AG2304" s="5" t="str">
        <f aca="false">IF(AD2304&lt;AE2304,AE2304,AD2304)</f>
        <v>Electro Spirit, Hog Rider, Lightning, Mega Knight, Musketeer, Skeletons, Tesla, The Log</v>
      </c>
      <c r="AH2304" s="5" t="str">
        <f aca="false">IF(AD2304=AF2304,AA2304,IF(AA2304="Win","Loss",IF(AA2304="Loss","Win","Draw")))</f>
        <v>Loss</v>
      </c>
      <c r="AI2304" s="5" t="s">
        <v>123</v>
      </c>
    </row>
    <row r="2305" customFormat="false" ht="15" hidden="false" customHeight="true" outlineLevel="0" collapsed="false">
      <c r="A2305" s="5" t="s">
        <v>5062</v>
      </c>
      <c r="B2305" s="5" t="n">
        <v>1</v>
      </c>
      <c r="C2305" s="5" t="s">
        <v>1692</v>
      </c>
      <c r="D2305" s="5" t="s">
        <v>1693</v>
      </c>
      <c r="E2305" s="5" t="s">
        <v>5063</v>
      </c>
      <c r="F2305" s="5" t="s">
        <v>5064</v>
      </c>
      <c r="G2305" s="5" t="s">
        <v>5065</v>
      </c>
      <c r="H2305" s="5" t="s">
        <v>408</v>
      </c>
      <c r="I2305" s="5" t="s">
        <v>84</v>
      </c>
      <c r="J2305" s="5" t="s">
        <v>141</v>
      </c>
      <c r="K2305" s="5" t="s">
        <v>107</v>
      </c>
      <c r="L2305" s="5" t="s">
        <v>144</v>
      </c>
      <c r="M2305" s="5" t="s">
        <v>143</v>
      </c>
      <c r="N2305" s="5" t="s">
        <v>109</v>
      </c>
      <c r="O2305" s="5" t="s">
        <v>87</v>
      </c>
      <c r="P2305" s="5" t="s">
        <v>88</v>
      </c>
      <c r="Q2305" s="5" t="s">
        <v>97</v>
      </c>
      <c r="R2305" s="5" t="s">
        <v>209</v>
      </c>
      <c r="S2305" s="5" t="s">
        <v>170</v>
      </c>
      <c r="T2305" s="5" t="s">
        <v>167</v>
      </c>
      <c r="U2305" s="5" t="s">
        <v>244</v>
      </c>
      <c r="V2305" s="5" t="s">
        <v>94</v>
      </c>
      <c r="W2305" s="5" t="s">
        <v>143</v>
      </c>
      <c r="X2305" s="5" t="s">
        <v>182</v>
      </c>
      <c r="Y2305" s="5" t="n">
        <v>1</v>
      </c>
      <c r="Z2305" s="5" t="n">
        <v>0</v>
      </c>
      <c r="AA2305" s="5" t="str">
        <f aca="false">IF(Y2305&gt;Z2305,"Win",IF(Y2305&lt;Z2305,"Loss","Draw"))</f>
        <v>Win</v>
      </c>
      <c r="AB2305" s="5" t="s">
        <v>98</v>
      </c>
      <c r="AC2305" s="5" t="s">
        <v>99</v>
      </c>
      <c r="AD2305" s="5" t="s">
        <v>2220</v>
      </c>
      <c r="AE2305" s="5" t="s">
        <v>1273</v>
      </c>
      <c r="AF2305" s="5" t="str">
        <f aca="false">IF(AD2305&lt;AE2305,AD2305,AE2305)</f>
        <v>Berserker, Giant Snowball, Goblin Drill, Ice Spirit, Magic Archer, Poison, Ronin, Tesla</v>
      </c>
      <c r="AG2305" s="5" t="str">
        <f aca="false">IF(AD2305&lt;AE2305,AE2305,AD2305)</f>
        <v>Cannon, Fireball, Hog Rider, Ice Golem, Ice Spirit, Musketeer, Skeletons, The Log</v>
      </c>
      <c r="AH2305" s="5" t="str">
        <f aca="false">IF(AD2305=AF2305,AA2305,IF(AA2305="Win","Loss",IF(AA2305="Loss","Win","Draw")))</f>
        <v>Win</v>
      </c>
      <c r="AI2305" s="5" t="s">
        <v>123</v>
      </c>
    </row>
    <row r="2306" customFormat="false" ht="15" hidden="false" customHeight="true" outlineLevel="0" collapsed="false">
      <c r="A2306" s="5" t="s">
        <v>5062</v>
      </c>
      <c r="B2306" s="5" t="n">
        <v>2</v>
      </c>
      <c r="C2306" s="5" t="s">
        <v>1692</v>
      </c>
      <c r="D2306" s="5" t="s">
        <v>1693</v>
      </c>
      <c r="E2306" s="5" t="s">
        <v>5063</v>
      </c>
      <c r="F2306" s="5" t="s">
        <v>5064</v>
      </c>
      <c r="G2306" s="5" t="s">
        <v>5066</v>
      </c>
      <c r="H2306" s="5" t="s">
        <v>408</v>
      </c>
      <c r="I2306" s="5" t="s">
        <v>375</v>
      </c>
      <c r="J2306" s="5" t="s">
        <v>145</v>
      </c>
      <c r="K2306" s="5" t="s">
        <v>128</v>
      </c>
      <c r="L2306" s="5" t="s">
        <v>113</v>
      </c>
      <c r="M2306" s="5" t="s">
        <v>93</v>
      </c>
      <c r="N2306" s="5" t="s">
        <v>135</v>
      </c>
      <c r="O2306" s="5" t="s">
        <v>336</v>
      </c>
      <c r="P2306" s="5" t="s">
        <v>226</v>
      </c>
      <c r="Q2306" s="5" t="s">
        <v>375</v>
      </c>
      <c r="R2306" s="5" t="s">
        <v>145</v>
      </c>
      <c r="S2306" s="5" t="s">
        <v>135</v>
      </c>
      <c r="T2306" s="5" t="s">
        <v>226</v>
      </c>
      <c r="U2306" s="5" t="s">
        <v>109</v>
      </c>
      <c r="V2306" s="5" t="s">
        <v>87</v>
      </c>
      <c r="W2306" s="5" t="s">
        <v>336</v>
      </c>
      <c r="X2306" s="5" t="s">
        <v>113</v>
      </c>
      <c r="Y2306" s="5" t="n">
        <v>1</v>
      </c>
      <c r="Z2306" s="5" t="n">
        <v>0</v>
      </c>
      <c r="AA2306" s="5" t="str">
        <f aca="false">IF(Y2306&gt;Z2306,"Win",IF(Y2306&lt;Z2306,"Loss","Draw"))</f>
        <v>Win</v>
      </c>
      <c r="AB2306" s="5" t="s">
        <v>98</v>
      </c>
      <c r="AC2306" s="5" t="s">
        <v>99</v>
      </c>
      <c r="AD2306" s="5" t="s">
        <v>5067</v>
      </c>
      <c r="AE2306" s="5" t="s">
        <v>562</v>
      </c>
      <c r="AF2306" s="5" t="str">
        <f aca="false">IF(AD2306&lt;AE2306,AD2306,AE2306)</f>
        <v>Balloon, Berserker, Bomb Tower, Executioner, Miner, Ronin, Tornado, Zap</v>
      </c>
      <c r="AG2306" s="5" t="str">
        <f aca="false">IF(AD2306&lt;AE2306,AE2306,AD2306)</f>
        <v>Balloon, Bomb Tower, Electro Spirit, Executioner, Knight, Miner, Tornado, Zap</v>
      </c>
      <c r="AH2306" s="5" t="str">
        <f aca="false">IF(AD2306=AF2306,AA2306,IF(AA2306="Win","Loss",IF(AA2306="Loss","Win","Draw")))</f>
        <v>Loss</v>
      </c>
      <c r="AI2306" s="5" t="s">
        <v>123</v>
      </c>
    </row>
    <row r="2307" customFormat="false" ht="16.5" hidden="false" customHeight="true" outlineLevel="0" collapsed="false">
      <c r="A2307" s="5" t="s">
        <v>5068</v>
      </c>
      <c r="B2307" s="5" t="n">
        <v>1</v>
      </c>
      <c r="C2307" s="5" t="s">
        <v>1692</v>
      </c>
      <c r="D2307" s="5" t="s">
        <v>1693</v>
      </c>
      <c r="E2307" s="5" t="s">
        <v>1790</v>
      </c>
      <c r="F2307" s="5" t="s">
        <v>1791</v>
      </c>
      <c r="G2307" s="5" t="s">
        <v>2376</v>
      </c>
      <c r="H2307" s="5" t="s">
        <v>216</v>
      </c>
      <c r="I2307" s="5" t="s">
        <v>168</v>
      </c>
      <c r="J2307" s="5" t="s">
        <v>141</v>
      </c>
      <c r="K2307" s="5" t="s">
        <v>144</v>
      </c>
      <c r="L2307" s="5" t="s">
        <v>109</v>
      </c>
      <c r="M2307" s="5" t="s">
        <v>154</v>
      </c>
      <c r="N2307" s="5" t="s">
        <v>97</v>
      </c>
      <c r="O2307" s="5" t="s">
        <v>93</v>
      </c>
      <c r="P2307" s="5" t="s">
        <v>91</v>
      </c>
      <c r="Q2307" s="5" t="s">
        <v>239</v>
      </c>
      <c r="R2307" s="5" t="s">
        <v>199</v>
      </c>
      <c r="S2307" s="5" t="s">
        <v>210</v>
      </c>
      <c r="T2307" s="5" t="s">
        <v>109</v>
      </c>
      <c r="U2307" s="5" t="s">
        <v>227</v>
      </c>
      <c r="V2307" s="5" t="s">
        <v>202</v>
      </c>
      <c r="W2307" s="5" t="s">
        <v>112</v>
      </c>
      <c r="X2307" s="5" t="s">
        <v>146</v>
      </c>
      <c r="Y2307" s="5" t="n">
        <v>0</v>
      </c>
      <c r="Z2307" s="5" t="n">
        <v>1</v>
      </c>
      <c r="AA2307" s="5" t="str">
        <f aca="false">IF(Y2307&gt;Z2307,"Win",IF(Y2307&lt;Z2307,"Loss","Draw"))</f>
        <v>Loss</v>
      </c>
      <c r="AB2307" s="5" t="s">
        <v>98</v>
      </c>
      <c r="AC2307" s="5" t="s">
        <v>99</v>
      </c>
      <c r="AD2307" s="5" t="s">
        <v>223</v>
      </c>
      <c r="AE2307" s="5" t="s">
        <v>1395</v>
      </c>
      <c r="AF2307" s="5" t="str">
        <f aca="false">IF(AD2307&lt;AE2307,AD2307,AE2307)</f>
        <v>Arrows, Battle Ram, Golden Knight, Mega Knight, Mother Witch, Ronin, Skeleton Dragons, Zappies</v>
      </c>
      <c r="AG2307" s="5" t="str">
        <f aca="false">IF(AD2307&lt;AE2307,AE2307,AD2307)</f>
        <v>Barbarian Barrel, Electro Spirit, Lightning, Magic Archer, Ronin, Royal Hogs, Skeletons, Tesla</v>
      </c>
      <c r="AH2307" s="5" t="str">
        <f aca="false">IF(AD2307=AF2307,AA2307,IF(AA2307="Win","Loss",IF(AA2307="Loss","Win","Draw")))</f>
        <v>Win</v>
      </c>
      <c r="AI2307" s="5" t="s">
        <v>123</v>
      </c>
    </row>
    <row r="2308" customFormat="false" ht="16.5" hidden="false" customHeight="true" outlineLevel="0" collapsed="false">
      <c r="A2308" s="5" t="s">
        <v>5068</v>
      </c>
      <c r="B2308" s="5" t="n">
        <v>2</v>
      </c>
      <c r="C2308" s="5" t="s">
        <v>1692</v>
      </c>
      <c r="D2308" s="5" t="s">
        <v>1693</v>
      </c>
      <c r="E2308" s="5" t="s">
        <v>1790</v>
      </c>
      <c r="F2308" s="5" t="s">
        <v>1791</v>
      </c>
      <c r="G2308" s="5" t="s">
        <v>2377</v>
      </c>
      <c r="H2308" s="5" t="s">
        <v>216</v>
      </c>
      <c r="I2308" s="5" t="s">
        <v>90</v>
      </c>
      <c r="J2308" s="5" t="s">
        <v>181</v>
      </c>
      <c r="K2308" s="5" t="s">
        <v>375</v>
      </c>
      <c r="L2308" s="5" t="s">
        <v>117</v>
      </c>
      <c r="M2308" s="5" t="s">
        <v>94</v>
      </c>
      <c r="N2308" s="5" t="s">
        <v>95</v>
      </c>
      <c r="O2308" s="5" t="s">
        <v>167</v>
      </c>
      <c r="P2308" s="5" t="s">
        <v>174</v>
      </c>
      <c r="Q2308" s="5" t="s">
        <v>90</v>
      </c>
      <c r="R2308" s="5" t="s">
        <v>181</v>
      </c>
      <c r="S2308" s="5" t="s">
        <v>132</v>
      </c>
      <c r="T2308" s="5" t="s">
        <v>93</v>
      </c>
      <c r="U2308" s="5" t="s">
        <v>96</v>
      </c>
      <c r="V2308" s="5" t="s">
        <v>95</v>
      </c>
      <c r="W2308" s="5" t="s">
        <v>94</v>
      </c>
      <c r="X2308" s="5" t="s">
        <v>167</v>
      </c>
      <c r="Y2308" s="5" t="n">
        <v>1</v>
      </c>
      <c r="Z2308" s="5" t="n">
        <v>0</v>
      </c>
      <c r="AA2308" s="5" t="str">
        <f aca="false">IF(Y2308&gt;Z2308,"Win",IF(Y2308&lt;Z2308,"Loss","Draw"))</f>
        <v>Win</v>
      </c>
      <c r="AB2308" s="5" t="s">
        <v>98</v>
      </c>
      <c r="AC2308" s="5" t="s">
        <v>99</v>
      </c>
      <c r="AD2308" s="5" t="s">
        <v>2379</v>
      </c>
      <c r="AE2308" s="5" t="s">
        <v>2378</v>
      </c>
      <c r="AF2308" s="5" t="str">
        <f aca="false">IF(AD2308&lt;AE2308,AD2308,AE2308)</f>
        <v>Electro Spirit, Fireball, Fisherman, Hunter, Lumberjack, Monk, Royal Giant, The Log</v>
      </c>
      <c r="AG2308" s="5" t="str">
        <f aca="false">IF(AD2308&lt;AE2308,AE2308,AD2308)</f>
        <v>Executioner, Fireball, Fisherman, Heal Spirit, Minions, Monk, Royal Giant, The Log</v>
      </c>
      <c r="AH2308" s="5" t="str">
        <f aca="false">IF(AD2308=AF2308,AA2308,IF(AA2308="Win","Loss",IF(AA2308="Loss","Win","Draw")))</f>
        <v>Loss</v>
      </c>
      <c r="AI2308" s="5" t="s">
        <v>123</v>
      </c>
    </row>
    <row r="2309" customFormat="false" ht="16.5" hidden="false" customHeight="true" outlineLevel="0" collapsed="false">
      <c r="A2309" s="5" t="s">
        <v>5068</v>
      </c>
      <c r="B2309" s="5" t="n">
        <v>3</v>
      </c>
      <c r="C2309" s="5" t="s">
        <v>1692</v>
      </c>
      <c r="D2309" s="5" t="s">
        <v>1693</v>
      </c>
      <c r="E2309" s="5" t="s">
        <v>1790</v>
      </c>
      <c r="F2309" s="5" t="s">
        <v>1791</v>
      </c>
      <c r="G2309" s="5" t="s">
        <v>2380</v>
      </c>
      <c r="H2309" s="5" t="s">
        <v>216</v>
      </c>
      <c r="I2309" s="5" t="s">
        <v>84</v>
      </c>
      <c r="J2309" s="5" t="s">
        <v>199</v>
      </c>
      <c r="K2309" s="5" t="s">
        <v>107</v>
      </c>
      <c r="L2309" s="5" t="s">
        <v>89</v>
      </c>
      <c r="M2309" s="5" t="s">
        <v>88</v>
      </c>
      <c r="N2309" s="5" t="s">
        <v>111</v>
      </c>
      <c r="O2309" s="5" t="s">
        <v>87</v>
      </c>
      <c r="P2309" s="5" t="s">
        <v>227</v>
      </c>
      <c r="Q2309" s="5" t="s">
        <v>142</v>
      </c>
      <c r="R2309" s="5" t="s">
        <v>175</v>
      </c>
      <c r="S2309" s="5" t="s">
        <v>140</v>
      </c>
      <c r="T2309" s="5" t="s">
        <v>143</v>
      </c>
      <c r="U2309" s="5" t="s">
        <v>176</v>
      </c>
      <c r="V2309" s="5" t="s">
        <v>120</v>
      </c>
      <c r="W2309" s="5" t="s">
        <v>87</v>
      </c>
      <c r="X2309" s="5" t="s">
        <v>144</v>
      </c>
      <c r="Y2309" s="5" t="n">
        <v>0</v>
      </c>
      <c r="Z2309" s="5" t="n">
        <v>1</v>
      </c>
      <c r="AA2309" s="5" t="str">
        <f aca="false">IF(Y2309&gt;Z2309,"Win",IF(Y2309&lt;Z2309,"Loss","Draw"))</f>
        <v>Loss</v>
      </c>
      <c r="AB2309" s="5" t="s">
        <v>98</v>
      </c>
      <c r="AC2309" s="5" t="s">
        <v>99</v>
      </c>
      <c r="AD2309" s="5" t="s">
        <v>2382</v>
      </c>
      <c r="AE2309" s="5" t="s">
        <v>2381</v>
      </c>
      <c r="AF2309" s="5" t="str">
        <f aca="false">IF(AD2309&lt;AE2309,AD2309,AE2309)</f>
        <v>Berserker, Boss Bandit, Dart Goblin, Goblin Barrel, Ice Spirit, Royal Delivery, Tesla, Wall Breakers</v>
      </c>
      <c r="AG2309" s="5" t="str">
        <f aca="false">IF(AD2309&lt;AE2309,AE2309,AD2309)</f>
        <v>Berserker, Fire Spirit, Giant Snowball, Goblin Drill, Goblin Hut, Golden Knight, Mother Witch, Poison</v>
      </c>
      <c r="AH2309" s="5" t="str">
        <f aca="false">IF(AD2309=AF2309,AA2309,IF(AA2309="Win","Loss",IF(AA2309="Loss","Win","Draw")))</f>
        <v>Win</v>
      </c>
      <c r="AI2309" s="5" t="s">
        <v>123</v>
      </c>
    </row>
    <row r="2310" customFormat="false" ht="15" hidden="false" customHeight="true" outlineLevel="0" collapsed="false">
      <c r="A2310" s="5" t="s">
        <v>5069</v>
      </c>
      <c r="B2310" s="5" t="n">
        <v>1</v>
      </c>
      <c r="C2310" s="5" t="s">
        <v>1692</v>
      </c>
      <c r="D2310" s="5" t="s">
        <v>1693</v>
      </c>
      <c r="E2310" s="5" t="s">
        <v>3458</v>
      </c>
      <c r="F2310" s="5" t="s">
        <v>3459</v>
      </c>
      <c r="G2310" s="5" t="s">
        <v>3585</v>
      </c>
      <c r="H2310" s="5" t="s">
        <v>216</v>
      </c>
      <c r="I2310" s="5" t="s">
        <v>375</v>
      </c>
      <c r="J2310" s="5" t="s">
        <v>145</v>
      </c>
      <c r="K2310" s="5" t="s">
        <v>135</v>
      </c>
      <c r="L2310" s="5" t="s">
        <v>113</v>
      </c>
      <c r="M2310" s="5" t="s">
        <v>87</v>
      </c>
      <c r="N2310" s="5" t="s">
        <v>336</v>
      </c>
      <c r="O2310" s="5" t="s">
        <v>226</v>
      </c>
      <c r="P2310" s="5" t="s">
        <v>109</v>
      </c>
      <c r="Q2310" s="5" t="s">
        <v>239</v>
      </c>
      <c r="R2310" s="5" t="s">
        <v>199</v>
      </c>
      <c r="S2310" s="5" t="s">
        <v>210</v>
      </c>
      <c r="T2310" s="5" t="s">
        <v>109</v>
      </c>
      <c r="U2310" s="5" t="s">
        <v>202</v>
      </c>
      <c r="V2310" s="5" t="s">
        <v>227</v>
      </c>
      <c r="W2310" s="5" t="s">
        <v>112</v>
      </c>
      <c r="X2310" s="5" t="s">
        <v>92</v>
      </c>
      <c r="Y2310" s="5" t="n">
        <v>1</v>
      </c>
      <c r="Z2310" s="5" t="n">
        <v>0</v>
      </c>
      <c r="AA2310" s="5" t="str">
        <f aca="false">IF(Y2310&gt;Z2310,"Win",IF(Y2310&lt;Z2310,"Loss","Draw"))</f>
        <v>Win</v>
      </c>
      <c r="AB2310" s="5" t="s">
        <v>98</v>
      </c>
      <c r="AC2310" s="5" t="s">
        <v>99</v>
      </c>
      <c r="AD2310" s="5" t="s">
        <v>562</v>
      </c>
      <c r="AE2310" s="5" t="s">
        <v>750</v>
      </c>
      <c r="AF2310" s="5" t="str">
        <f aca="false">IF(AD2310&lt;AE2310,AD2310,AE2310)</f>
        <v>Arrows, Battle Ram, Golden Knight, Mega Knight, Mother Witch, Ronin, Royal Ghost, Zappies</v>
      </c>
      <c r="AG2310" s="5" t="str">
        <f aca="false">IF(AD2310&lt;AE2310,AE2310,AD2310)</f>
        <v>Balloon, Berserker, Bomb Tower, Executioner, Miner, Ronin, Tornado, Zap</v>
      </c>
      <c r="AH2310" s="5" t="str">
        <f aca="false">IF(AD2310=AF2310,AA2310,IF(AA2310="Win","Loss",IF(AA2310="Loss","Win","Draw")))</f>
        <v>Loss</v>
      </c>
      <c r="AI2310" s="5" t="s">
        <v>123</v>
      </c>
    </row>
    <row r="2311" customFormat="false" ht="15" hidden="false" customHeight="true" outlineLevel="0" collapsed="false">
      <c r="A2311" s="5" t="s">
        <v>5069</v>
      </c>
      <c r="B2311" s="5" t="n">
        <v>2</v>
      </c>
      <c r="C2311" s="5" t="s">
        <v>1692</v>
      </c>
      <c r="D2311" s="5" t="s">
        <v>1693</v>
      </c>
      <c r="E2311" s="5" t="s">
        <v>3458</v>
      </c>
      <c r="F2311" s="5" t="s">
        <v>3459</v>
      </c>
      <c r="G2311" s="5" t="s">
        <v>3586</v>
      </c>
      <c r="H2311" s="5" t="s">
        <v>216</v>
      </c>
      <c r="I2311" s="5" t="s">
        <v>107</v>
      </c>
      <c r="J2311" s="5" t="s">
        <v>141</v>
      </c>
      <c r="K2311" s="5" t="s">
        <v>84</v>
      </c>
      <c r="L2311" s="5" t="s">
        <v>83</v>
      </c>
      <c r="M2311" s="5" t="s">
        <v>88</v>
      </c>
      <c r="N2311" s="5" t="s">
        <v>111</v>
      </c>
      <c r="O2311" s="5" t="s">
        <v>97</v>
      </c>
      <c r="P2311" s="5" t="s">
        <v>144</v>
      </c>
      <c r="Q2311" s="5" t="s">
        <v>90</v>
      </c>
      <c r="R2311" s="5" t="s">
        <v>181</v>
      </c>
      <c r="S2311" s="5" t="s">
        <v>96</v>
      </c>
      <c r="T2311" s="5" t="s">
        <v>94</v>
      </c>
      <c r="U2311" s="5" t="s">
        <v>167</v>
      </c>
      <c r="V2311" s="5" t="s">
        <v>93</v>
      </c>
      <c r="W2311" s="5" t="s">
        <v>97</v>
      </c>
      <c r="X2311" s="5" t="s">
        <v>95</v>
      </c>
      <c r="Y2311" s="5" t="n">
        <v>0</v>
      </c>
      <c r="Z2311" s="5" t="n">
        <v>1</v>
      </c>
      <c r="AA2311" s="5" t="str">
        <f aca="false">IF(Y2311&gt;Z2311,"Win",IF(Y2311&lt;Z2311,"Loss","Draw"))</f>
        <v>Loss</v>
      </c>
      <c r="AB2311" s="5" t="s">
        <v>98</v>
      </c>
      <c r="AC2311" s="5" t="s">
        <v>99</v>
      </c>
      <c r="AD2311" s="5" t="s">
        <v>3587</v>
      </c>
      <c r="AE2311" s="5" t="s">
        <v>1085</v>
      </c>
      <c r="AF2311" s="5" t="str">
        <f aca="false">IF(AD2311&lt;AE2311,AD2311,AE2311)</f>
        <v>Dark Prince, Fire Spirit, Giant Snowball, Goblin Drill, Magic Archer, Poison, Skeletons, Tesla</v>
      </c>
      <c r="AG2311" s="5" t="str">
        <f aca="false">IF(AD2311&lt;AE2311,AE2311,AD2311)</f>
        <v>Electro Spirit, Fireball, Fisherman, Hunter, Monk, Royal Giant, Skeletons, The Log</v>
      </c>
      <c r="AH2311" s="5" t="str">
        <f aca="false">IF(AD2311=AF2311,AA2311,IF(AA2311="Win","Loss",IF(AA2311="Loss","Win","Draw")))</f>
        <v>Loss</v>
      </c>
      <c r="AI2311" s="5" t="s">
        <v>123</v>
      </c>
    </row>
    <row r="2312" customFormat="false" ht="15" hidden="false" customHeight="true" outlineLevel="0" collapsed="false">
      <c r="A2312" s="5" t="s">
        <v>5069</v>
      </c>
      <c r="B2312" s="5" t="n">
        <v>3</v>
      </c>
      <c r="C2312" s="5" t="s">
        <v>1692</v>
      </c>
      <c r="D2312" s="5" t="s">
        <v>1693</v>
      </c>
      <c r="E2312" s="5" t="s">
        <v>3458</v>
      </c>
      <c r="F2312" s="5" t="s">
        <v>3459</v>
      </c>
      <c r="G2312" s="5" t="s">
        <v>3588</v>
      </c>
      <c r="H2312" s="5" t="s">
        <v>1394</v>
      </c>
      <c r="I2312" s="5" t="s">
        <v>168</v>
      </c>
      <c r="J2312" s="5" t="s">
        <v>232</v>
      </c>
      <c r="K2312" s="5" t="s">
        <v>169</v>
      </c>
      <c r="L2312" s="5" t="s">
        <v>89</v>
      </c>
      <c r="M2312" s="5" t="s">
        <v>154</v>
      </c>
      <c r="N2312" s="5" t="s">
        <v>167</v>
      </c>
      <c r="O2312" s="5" t="s">
        <v>93</v>
      </c>
      <c r="P2312" s="5" t="s">
        <v>115</v>
      </c>
      <c r="Q2312" s="5" t="s">
        <v>168</v>
      </c>
      <c r="R2312" s="5" t="s">
        <v>83</v>
      </c>
      <c r="S2312" s="5" t="s">
        <v>82</v>
      </c>
      <c r="T2312" s="5" t="s">
        <v>144</v>
      </c>
      <c r="U2312" s="5" t="s">
        <v>120</v>
      </c>
      <c r="V2312" s="5" t="s">
        <v>143</v>
      </c>
      <c r="W2312" s="5" t="s">
        <v>183</v>
      </c>
      <c r="X2312" s="5" t="s">
        <v>87</v>
      </c>
      <c r="Y2312" s="5" t="n">
        <v>0</v>
      </c>
      <c r="Z2312" s="5" t="n">
        <v>1</v>
      </c>
      <c r="AA2312" s="5" t="str">
        <f aca="false">IF(Y2312&gt;Z2312,"Win",IF(Y2312&lt;Z2312,"Loss","Draw"))</f>
        <v>Loss</v>
      </c>
      <c r="AB2312" s="5" t="s">
        <v>98</v>
      </c>
      <c r="AC2312" s="5" t="s">
        <v>99</v>
      </c>
      <c r="AD2312" s="5" t="s">
        <v>3590</v>
      </c>
      <c r="AE2312" s="5" t="s">
        <v>3589</v>
      </c>
      <c r="AF2312" s="5" t="str">
        <f aca="false">IF(AD2312&lt;AE2312,AD2312,AE2312)</f>
        <v>Archers, Berserker, Dark Prince, Earthquake, Ice Spirit, Royal Delivery, Royal Hogs, Tesla</v>
      </c>
      <c r="AG2312" s="5" t="str">
        <f aca="false">IF(AD2312&lt;AE2312,AE2312,AD2312)</f>
        <v>Baby Dragon, Electro Spirit, Goblin Hut, Goblins, Lightning, Mighty Miner, Royal Hogs, The Log</v>
      </c>
      <c r="AH2312" s="5" t="str">
        <f aca="false">IF(AD2312=AF2312,AA2312,IF(AA2312="Win","Loss",IF(AA2312="Loss","Win","Draw")))</f>
        <v>Win</v>
      </c>
      <c r="AI2312" s="5" t="s">
        <v>123</v>
      </c>
    </row>
    <row r="2313" customFormat="false" ht="15" hidden="false" customHeight="true" outlineLevel="0" collapsed="false">
      <c r="A2313" s="5" t="s">
        <v>5070</v>
      </c>
      <c r="B2313" s="5" t="n">
        <v>1</v>
      </c>
      <c r="C2313" s="5" t="s">
        <v>1692</v>
      </c>
      <c r="D2313" s="5" t="s">
        <v>1693</v>
      </c>
      <c r="E2313" s="5" t="s">
        <v>5071</v>
      </c>
      <c r="F2313" s="5" t="s">
        <v>5072</v>
      </c>
      <c r="G2313" s="5" t="s">
        <v>5073</v>
      </c>
      <c r="H2313" s="5" t="s">
        <v>81</v>
      </c>
      <c r="I2313" s="5" t="s">
        <v>375</v>
      </c>
      <c r="J2313" s="5" t="s">
        <v>145</v>
      </c>
      <c r="K2313" s="5" t="s">
        <v>135</v>
      </c>
      <c r="L2313" s="5" t="s">
        <v>113</v>
      </c>
      <c r="M2313" s="5" t="s">
        <v>93</v>
      </c>
      <c r="N2313" s="5" t="s">
        <v>336</v>
      </c>
      <c r="O2313" s="5" t="s">
        <v>226</v>
      </c>
      <c r="P2313" s="5" t="s">
        <v>109</v>
      </c>
      <c r="Q2313" s="5" t="s">
        <v>128</v>
      </c>
      <c r="R2313" s="5" t="s">
        <v>91</v>
      </c>
      <c r="S2313" s="5" t="s">
        <v>180</v>
      </c>
      <c r="T2313" s="5" t="s">
        <v>336</v>
      </c>
      <c r="U2313" s="5" t="s">
        <v>85</v>
      </c>
      <c r="V2313" s="5" t="s">
        <v>88</v>
      </c>
      <c r="W2313" s="5" t="s">
        <v>169</v>
      </c>
      <c r="X2313" s="5" t="s">
        <v>149</v>
      </c>
      <c r="Y2313" s="5" t="n">
        <v>0</v>
      </c>
      <c r="Z2313" s="5" t="n">
        <v>1</v>
      </c>
      <c r="AA2313" s="5" t="str">
        <f aca="false">IF(Y2313&gt;Z2313,"Win",IF(Y2313&lt;Z2313,"Loss","Draw"))</f>
        <v>Loss</v>
      </c>
      <c r="AB2313" s="5" t="s">
        <v>98</v>
      </c>
      <c r="AC2313" s="5" t="s">
        <v>99</v>
      </c>
      <c r="AD2313" s="5" t="s">
        <v>5074</v>
      </c>
      <c r="AE2313" s="5" t="s">
        <v>5075</v>
      </c>
      <c r="AF2313" s="5" t="str">
        <f aca="false">IF(AD2313&lt;AE2313,AD2313,AE2313)</f>
        <v>Baby Dragon, Barbarian Barrel, Graveyard, Knight, Poison, Tombstone, Tornado, Wizard</v>
      </c>
      <c r="AG2313" s="5" t="str">
        <f aca="false">IF(AD2313&lt;AE2313,AE2313,AD2313)</f>
        <v>Balloon, Bomb Tower, Electro Spirit, Executioner, Miner, Ronin, Tornado, Zap</v>
      </c>
      <c r="AH2313" s="5" t="str">
        <f aca="false">IF(AD2313=AF2313,AA2313,IF(AA2313="Win","Loss",IF(AA2313="Loss","Win","Draw")))</f>
        <v>Win</v>
      </c>
      <c r="AI2313" s="5" t="s">
        <v>123</v>
      </c>
    </row>
    <row r="2314" customFormat="false" ht="15" hidden="false" customHeight="true" outlineLevel="0" collapsed="false">
      <c r="A2314" s="5" t="s">
        <v>5070</v>
      </c>
      <c r="B2314" s="5" t="n">
        <v>2</v>
      </c>
      <c r="C2314" s="5" t="s">
        <v>1692</v>
      </c>
      <c r="D2314" s="5" t="s">
        <v>1693</v>
      </c>
      <c r="E2314" s="5" t="s">
        <v>5071</v>
      </c>
      <c r="F2314" s="5" t="s">
        <v>5072</v>
      </c>
      <c r="G2314" s="5" t="s">
        <v>5076</v>
      </c>
      <c r="H2314" s="5" t="s">
        <v>216</v>
      </c>
      <c r="I2314" s="5" t="s">
        <v>142</v>
      </c>
      <c r="J2314" s="5" t="s">
        <v>141</v>
      </c>
      <c r="K2314" s="5" t="s">
        <v>140</v>
      </c>
      <c r="L2314" s="5" t="s">
        <v>129</v>
      </c>
      <c r="M2314" s="5" t="s">
        <v>84</v>
      </c>
      <c r="N2314" s="5" t="s">
        <v>143</v>
      </c>
      <c r="O2314" s="5" t="s">
        <v>111</v>
      </c>
      <c r="P2314" s="5" t="s">
        <v>83</v>
      </c>
      <c r="Q2314" s="5" t="s">
        <v>144</v>
      </c>
      <c r="R2314" s="5" t="s">
        <v>209</v>
      </c>
      <c r="S2314" s="5" t="s">
        <v>210</v>
      </c>
      <c r="T2314" s="5" t="s">
        <v>97</v>
      </c>
      <c r="U2314" s="5" t="s">
        <v>182</v>
      </c>
      <c r="V2314" s="5" t="s">
        <v>94</v>
      </c>
      <c r="W2314" s="5" t="s">
        <v>167</v>
      </c>
      <c r="X2314" s="5" t="s">
        <v>93</v>
      </c>
      <c r="Y2314" s="5" t="n">
        <v>1</v>
      </c>
      <c r="Z2314" s="5" t="n">
        <v>0</v>
      </c>
      <c r="AA2314" s="5" t="str">
        <f aca="false">IF(Y2314&gt;Z2314,"Win",IF(Y2314&lt;Z2314,"Loss","Draw"))</f>
        <v>Win</v>
      </c>
      <c r="AB2314" s="5" t="s">
        <v>98</v>
      </c>
      <c r="AC2314" s="5" t="s">
        <v>99</v>
      </c>
      <c r="AD2314" s="5" t="s">
        <v>5077</v>
      </c>
      <c r="AE2314" s="5" t="s">
        <v>1451</v>
      </c>
      <c r="AF2314" s="5" t="str">
        <f aca="false">IF(AD2314&lt;AE2314,AD2314,AE2314)</f>
        <v>Dark Prince, Fire Spirit, Giant Snowball, Goblin Barrel, Ice Spirit, Inferno Tower, Magic Archer, Wall Breakers</v>
      </c>
      <c r="AG2314" s="5" t="str">
        <f aca="false">IF(AD2314&lt;AE2314,AE2314,AD2314)</f>
        <v>Electro Spirit, Fireball, Hog Rider, Mega Knight, Musketeer, Skeletons, Tesla, The Log</v>
      </c>
      <c r="AH2314" s="5" t="str">
        <f aca="false">IF(AD2314=AF2314,AA2314,IF(AA2314="Win","Loss",IF(AA2314="Loss","Win","Draw")))</f>
        <v>Win</v>
      </c>
      <c r="AI2314" s="5" t="s">
        <v>123</v>
      </c>
    </row>
    <row r="2315" customFormat="false" ht="15" hidden="false" customHeight="true" outlineLevel="0" collapsed="false">
      <c r="A2315" s="5" t="s">
        <v>5070</v>
      </c>
      <c r="B2315" s="5" t="n">
        <v>3</v>
      </c>
      <c r="C2315" s="5" t="s">
        <v>1692</v>
      </c>
      <c r="D2315" s="5" t="s">
        <v>1693</v>
      </c>
      <c r="E2315" s="5" t="s">
        <v>5071</v>
      </c>
      <c r="F2315" s="5" t="s">
        <v>5072</v>
      </c>
      <c r="G2315" s="5" t="s">
        <v>5078</v>
      </c>
      <c r="H2315" s="5" t="s">
        <v>216</v>
      </c>
      <c r="I2315" s="5" t="s">
        <v>90</v>
      </c>
      <c r="J2315" s="5" t="s">
        <v>181</v>
      </c>
      <c r="K2315" s="5" t="s">
        <v>132</v>
      </c>
      <c r="L2315" s="5" t="s">
        <v>146</v>
      </c>
      <c r="M2315" s="5" t="s">
        <v>94</v>
      </c>
      <c r="N2315" s="5" t="s">
        <v>95</v>
      </c>
      <c r="O2315" s="5" t="s">
        <v>167</v>
      </c>
      <c r="P2315" s="5" t="s">
        <v>97</v>
      </c>
      <c r="Q2315" s="5" t="s">
        <v>200</v>
      </c>
      <c r="R2315" s="5" t="s">
        <v>131</v>
      </c>
      <c r="S2315" s="5" t="s">
        <v>287</v>
      </c>
      <c r="T2315" s="5" t="s">
        <v>154</v>
      </c>
      <c r="U2315" s="5" t="s">
        <v>147</v>
      </c>
      <c r="V2315" s="5" t="s">
        <v>148</v>
      </c>
      <c r="W2315" s="5" t="s">
        <v>135</v>
      </c>
      <c r="X2315" s="5" t="s">
        <v>87</v>
      </c>
      <c r="Y2315" s="5" t="n">
        <v>1</v>
      </c>
      <c r="Z2315" s="5" t="n">
        <v>0</v>
      </c>
      <c r="AA2315" s="5" t="str">
        <f aca="false">IF(Y2315&gt;Z2315,"Win",IF(Y2315&lt;Z2315,"Loss","Draw"))</f>
        <v>Win</v>
      </c>
      <c r="AB2315" s="5" t="s">
        <v>98</v>
      </c>
      <c r="AC2315" s="5" t="s">
        <v>99</v>
      </c>
      <c r="AD2315" s="5" t="s">
        <v>5079</v>
      </c>
      <c r="AE2315" s="5" t="s">
        <v>5080</v>
      </c>
      <c r="AF2315" s="5" t="str">
        <f aca="false">IF(AD2315&lt;AE2315,AD2315,AE2315)</f>
        <v>Berserker, Goblin Cage, Lava Hound, Lightning, Mega Minion, Spirit Empress, Valkyrie, Zap</v>
      </c>
      <c r="AG2315" s="5" t="str">
        <f aca="false">IF(AD2315&lt;AE2315,AE2315,AD2315)</f>
        <v>Fireball, Fisherman, Lumberjack, Monk, Royal Giant, Skeleton Dragons, Skeletons, The Log</v>
      </c>
      <c r="AH2315" s="5" t="str">
        <f aca="false">IF(AD2315=AF2315,AA2315,IF(AA2315="Win","Loss",IF(AA2315="Loss","Win","Draw")))</f>
        <v>Loss</v>
      </c>
      <c r="AI2315" s="5" t="s">
        <v>123</v>
      </c>
    </row>
    <row r="2316" customFormat="false" ht="16.5" hidden="false" customHeight="true" outlineLevel="0" collapsed="false">
      <c r="A2316" s="5" t="s">
        <v>5081</v>
      </c>
      <c r="B2316" s="5" t="n">
        <v>1</v>
      </c>
      <c r="C2316" s="5" t="s">
        <v>3496</v>
      </c>
      <c r="D2316" s="5" t="s">
        <v>3497</v>
      </c>
      <c r="E2316" s="5" t="s">
        <v>3458</v>
      </c>
      <c r="F2316" s="5" t="s">
        <v>3459</v>
      </c>
      <c r="G2316" s="5" t="s">
        <v>3498</v>
      </c>
      <c r="H2316" s="5" t="s">
        <v>1394</v>
      </c>
      <c r="I2316" s="5" t="s">
        <v>132</v>
      </c>
      <c r="J2316" s="5" t="s">
        <v>91</v>
      </c>
      <c r="K2316" s="5" t="s">
        <v>200</v>
      </c>
      <c r="L2316" s="5" t="s">
        <v>90</v>
      </c>
      <c r="M2316" s="5" t="s">
        <v>365</v>
      </c>
      <c r="N2316" s="5" t="s">
        <v>94</v>
      </c>
      <c r="O2316" s="5" t="s">
        <v>93</v>
      </c>
      <c r="P2316" s="5" t="s">
        <v>174</v>
      </c>
      <c r="Q2316" s="5" t="s">
        <v>132</v>
      </c>
      <c r="R2316" s="5" t="s">
        <v>91</v>
      </c>
      <c r="S2316" s="5" t="s">
        <v>200</v>
      </c>
      <c r="T2316" s="5" t="s">
        <v>90</v>
      </c>
      <c r="U2316" s="5" t="s">
        <v>365</v>
      </c>
      <c r="V2316" s="5" t="s">
        <v>94</v>
      </c>
      <c r="W2316" s="5" t="s">
        <v>93</v>
      </c>
      <c r="X2316" s="5" t="s">
        <v>174</v>
      </c>
      <c r="Y2316" s="5" t="n">
        <v>0</v>
      </c>
      <c r="Z2316" s="5" t="n">
        <v>1</v>
      </c>
      <c r="AA2316" s="5" t="str">
        <f aca="false">IF(Y2316&gt;Z2316,"Win",IF(Y2316&lt;Z2316,"Loss","Draw"))</f>
        <v>Loss</v>
      </c>
      <c r="AB2316" s="5" t="s">
        <v>98</v>
      </c>
      <c r="AC2316" s="5" t="s">
        <v>99</v>
      </c>
      <c r="AD2316" s="5" t="s">
        <v>488</v>
      </c>
      <c r="AE2316" s="5" t="s">
        <v>488</v>
      </c>
      <c r="AF2316" s="5" t="str">
        <f aca="false">IF(AD2316&lt;AE2316,AD2316,AE2316)</f>
        <v>Barbarian Barrel, Electro Spirit, Fireball, Goblin Cage, Heal Spirit, Lumberjack, Phoenix, Royal Giant</v>
      </c>
      <c r="AG2316" s="5" t="str">
        <f aca="false">IF(AD2316&lt;AE2316,AE2316,AD2316)</f>
        <v>Barbarian Barrel, Electro Spirit, Fireball, Goblin Cage, Heal Spirit, Lumberjack, Phoenix, Royal Giant</v>
      </c>
      <c r="AH2316" s="5" t="str">
        <f aca="false">IF(AD2316=AF2316,AA2316,IF(AA2316="Win","Loss",IF(AA2316="Loss","Win","Draw")))</f>
        <v>Loss</v>
      </c>
      <c r="AI2316" s="5" t="s">
        <v>102</v>
      </c>
    </row>
    <row r="2317" customFormat="false" ht="16.5" hidden="false" customHeight="true" outlineLevel="0" collapsed="false">
      <c r="A2317" s="5" t="s">
        <v>5081</v>
      </c>
      <c r="B2317" s="5" t="n">
        <v>2</v>
      </c>
      <c r="C2317" s="5" t="s">
        <v>3496</v>
      </c>
      <c r="D2317" s="5" t="s">
        <v>3497</v>
      </c>
      <c r="E2317" s="5" t="s">
        <v>3458</v>
      </c>
      <c r="F2317" s="5" t="s">
        <v>3459</v>
      </c>
      <c r="G2317" s="5" t="s">
        <v>3499</v>
      </c>
      <c r="H2317" s="5" t="s">
        <v>1394</v>
      </c>
      <c r="I2317" s="5" t="s">
        <v>140</v>
      </c>
      <c r="J2317" s="5" t="s">
        <v>141</v>
      </c>
      <c r="K2317" s="5" t="s">
        <v>142</v>
      </c>
      <c r="L2317" s="5" t="s">
        <v>144</v>
      </c>
      <c r="M2317" s="5" t="s">
        <v>120</v>
      </c>
      <c r="N2317" s="5" t="s">
        <v>111</v>
      </c>
      <c r="O2317" s="5" t="s">
        <v>143</v>
      </c>
      <c r="P2317" s="5" t="s">
        <v>87</v>
      </c>
      <c r="Q2317" s="5" t="s">
        <v>180</v>
      </c>
      <c r="R2317" s="5" t="s">
        <v>145</v>
      </c>
      <c r="S2317" s="5" t="s">
        <v>181</v>
      </c>
      <c r="T2317" s="5" t="s">
        <v>226</v>
      </c>
      <c r="U2317" s="5" t="s">
        <v>202</v>
      </c>
      <c r="V2317" s="5" t="s">
        <v>336</v>
      </c>
      <c r="W2317" s="5" t="s">
        <v>135</v>
      </c>
      <c r="X2317" s="5" t="s">
        <v>149</v>
      </c>
      <c r="Y2317" s="5" t="n">
        <v>1</v>
      </c>
      <c r="Z2317" s="5" t="n">
        <v>0</v>
      </c>
      <c r="AA2317" s="5" t="str">
        <f aca="false">IF(Y2317&gt;Z2317,"Win",IF(Y2317&lt;Z2317,"Loss","Draw"))</f>
        <v>Win</v>
      </c>
      <c r="AB2317" s="5" t="s">
        <v>98</v>
      </c>
      <c r="AC2317" s="5" t="s">
        <v>99</v>
      </c>
      <c r="AD2317" s="5" t="s">
        <v>150</v>
      </c>
      <c r="AE2317" s="5" t="s">
        <v>3500</v>
      </c>
      <c r="AF2317" s="5" t="str">
        <f aca="false">IF(AD2317&lt;AE2317,AD2317,AE2317)</f>
        <v>Balloon, Miner, Monk, Tombstone, Tornado, Wizard, Zap, Zappies</v>
      </c>
      <c r="AG2317" s="5" t="str">
        <f aca="false">IF(AD2317&lt;AE2317,AE2317,AD2317)</f>
        <v>Berserker, Fire Spirit, Goblin Barrel, Ice Spirit, Magic Archer, Royal Delivery, Tesla, Wall Breakers</v>
      </c>
      <c r="AH2317" s="5" t="str">
        <f aca="false">IF(AD2317=AF2317,AA2317,IF(AA2317="Win","Loss",IF(AA2317="Loss","Win","Draw")))</f>
        <v>Loss</v>
      </c>
      <c r="AI2317" s="5" t="s">
        <v>102</v>
      </c>
    </row>
    <row r="2318" customFormat="false" ht="16.5" hidden="false" customHeight="true" outlineLevel="0" collapsed="false">
      <c r="A2318" s="5" t="s">
        <v>5081</v>
      </c>
      <c r="B2318" s="5" t="n">
        <v>3</v>
      </c>
      <c r="C2318" s="5" t="s">
        <v>3496</v>
      </c>
      <c r="D2318" s="5" t="s">
        <v>3497</v>
      </c>
      <c r="E2318" s="5" t="s">
        <v>3458</v>
      </c>
      <c r="F2318" s="5" t="s">
        <v>3459</v>
      </c>
      <c r="G2318" s="5" t="s">
        <v>3501</v>
      </c>
      <c r="H2318" s="5" t="s">
        <v>1394</v>
      </c>
      <c r="I2318" s="5" t="s">
        <v>82</v>
      </c>
      <c r="J2318" s="5" t="s">
        <v>181</v>
      </c>
      <c r="K2318" s="5" t="s">
        <v>168</v>
      </c>
      <c r="L2318" s="5" t="s">
        <v>89</v>
      </c>
      <c r="M2318" s="5" t="s">
        <v>167</v>
      </c>
      <c r="N2318" s="5" t="s">
        <v>154</v>
      </c>
      <c r="O2318" s="5" t="s">
        <v>146</v>
      </c>
      <c r="P2318" s="5" t="s">
        <v>97</v>
      </c>
      <c r="Q2318" s="5" t="s">
        <v>84</v>
      </c>
      <c r="R2318" s="5" t="s">
        <v>128</v>
      </c>
      <c r="S2318" s="5" t="s">
        <v>144</v>
      </c>
      <c r="T2318" s="5" t="s">
        <v>97</v>
      </c>
      <c r="U2318" s="5" t="s">
        <v>130</v>
      </c>
      <c r="V2318" s="5" t="s">
        <v>107</v>
      </c>
      <c r="W2318" s="5" t="s">
        <v>88</v>
      </c>
      <c r="X2318" s="5" t="s">
        <v>111</v>
      </c>
      <c r="Y2318" s="5" t="n">
        <v>1</v>
      </c>
      <c r="Z2318" s="5" t="n">
        <v>0</v>
      </c>
      <c r="AA2318" s="5" t="str">
        <f aca="false">IF(Y2318&gt;Z2318,"Win",IF(Y2318&lt;Z2318,"Loss","Draw"))</f>
        <v>Win</v>
      </c>
      <c r="AB2318" s="5" t="s">
        <v>98</v>
      </c>
      <c r="AC2318" s="5" t="s">
        <v>99</v>
      </c>
      <c r="AD2318" s="5" t="s">
        <v>3502</v>
      </c>
      <c r="AE2318" s="5" t="s">
        <v>448</v>
      </c>
      <c r="AF2318" s="5" t="str">
        <f aca="false">IF(AD2318&lt;AE2318,AD2318,AE2318)</f>
        <v>Archers, Goblin Hut, Lightning, Monk, Royal Hogs, Skeleton Dragons, Skeletons, The Log</v>
      </c>
      <c r="AG2318" s="5" t="str">
        <f aca="false">IF(AD2318&lt;AE2318,AE2318,AD2318)</f>
        <v>Bomber, Fire Spirit, Giant Snowball, Goblin Drill, Knight, Poison, Skeletons, Tesla</v>
      </c>
      <c r="AH2318" s="5" t="str">
        <f aca="false">IF(AD2318=AF2318,AA2318,IF(AA2318="Win","Loss",IF(AA2318="Loss","Win","Draw")))</f>
        <v>Win</v>
      </c>
      <c r="AI2318" s="5" t="s">
        <v>102</v>
      </c>
    </row>
    <row r="2319" customFormat="false" ht="16.5" hidden="false" customHeight="true" outlineLevel="0" collapsed="false">
      <c r="A2319" s="7" t="s">
        <v>5082</v>
      </c>
      <c r="B2319" s="7" t="n">
        <v>1</v>
      </c>
      <c r="C2319" s="7" t="s">
        <v>3496</v>
      </c>
      <c r="D2319" s="7" t="s">
        <v>3497</v>
      </c>
      <c r="E2319" s="7" t="s">
        <v>3458</v>
      </c>
      <c r="F2319" s="7" t="s">
        <v>3459</v>
      </c>
      <c r="G2319" s="7" t="s">
        <v>3504</v>
      </c>
      <c r="H2319" s="7" t="s">
        <v>81</v>
      </c>
      <c r="I2319" s="7" t="s">
        <v>287</v>
      </c>
      <c r="J2319" s="7" t="s">
        <v>149</v>
      </c>
      <c r="K2319" s="7" t="s">
        <v>135</v>
      </c>
      <c r="L2319" s="7" t="s">
        <v>148</v>
      </c>
      <c r="M2319" s="7" t="s">
        <v>147</v>
      </c>
      <c r="N2319" s="7" t="s">
        <v>87</v>
      </c>
      <c r="O2319" s="7" t="s">
        <v>94</v>
      </c>
      <c r="P2319" s="7" t="s">
        <v>146</v>
      </c>
      <c r="Q2319" s="7" t="s">
        <v>107</v>
      </c>
      <c r="R2319" s="7" t="s">
        <v>128</v>
      </c>
      <c r="S2319" s="7" t="s">
        <v>141</v>
      </c>
      <c r="T2319" s="7" t="s">
        <v>86</v>
      </c>
      <c r="U2319" s="7" t="s">
        <v>336</v>
      </c>
      <c r="V2319" s="7" t="s">
        <v>97</v>
      </c>
      <c r="W2319" s="7" t="s">
        <v>167</v>
      </c>
      <c r="X2319" s="7" t="s">
        <v>113</v>
      </c>
      <c r="Y2319" s="7" t="n">
        <v>1</v>
      </c>
      <c r="Z2319" s="7" t="n">
        <v>0</v>
      </c>
      <c r="AA2319" s="7" t="str">
        <f aca="false">IF(Y2319&gt;Z2319,"Win",IF(Y2319&lt;Z2319,"Loss","Draw"))</f>
        <v>Win</v>
      </c>
      <c r="AB2319" s="7" t="s">
        <v>99</v>
      </c>
      <c r="AC2319" s="7" t="s">
        <v>99</v>
      </c>
      <c r="AD2319" s="7" t="s">
        <v>726</v>
      </c>
      <c r="AE2319" s="7" t="s">
        <v>466</v>
      </c>
      <c r="AF2319" s="7" t="str">
        <f aca="false">IF(AD2319&lt;AE2319,AD2319,AE2319)</f>
        <v>Berserker, Fireball, Lava Hound, Skeleton Dragons, Spirit Empress, Tombstone, Valkyrie, Zap</v>
      </c>
      <c r="AG2319" s="7" t="str">
        <f aca="false">IF(AD2319&lt;AE2319,AE2319,AD2319)</f>
        <v>Bomb Tower, Goblin Demolisher, Goblin Drill, Knight, Magic Archer, Skeletons, The Log, Tornado</v>
      </c>
      <c r="AH2319" s="7" t="str">
        <f aca="false">IF(AD2319=AF2319,AA2319,IF(AA2319="Win","Loss",IF(AA2319="Loss","Win","Draw")))</f>
        <v>Win</v>
      </c>
      <c r="AI2319" s="7" t="s">
        <v>102</v>
      </c>
    </row>
    <row r="2320" customFormat="false" ht="16.5" hidden="false" customHeight="true" outlineLevel="0" collapsed="false">
      <c r="A2320" s="7" t="s">
        <v>5082</v>
      </c>
      <c r="B2320" s="7" t="n">
        <v>2</v>
      </c>
      <c r="C2320" s="7" t="s">
        <v>3496</v>
      </c>
      <c r="D2320" s="7" t="s">
        <v>3497</v>
      </c>
      <c r="E2320" s="7" t="s">
        <v>3458</v>
      </c>
      <c r="F2320" s="7" t="s">
        <v>3459</v>
      </c>
      <c r="G2320" s="7" t="s">
        <v>3505</v>
      </c>
      <c r="H2320" s="7" t="s">
        <v>1394</v>
      </c>
      <c r="I2320" s="7" t="s">
        <v>140</v>
      </c>
      <c r="J2320" s="7" t="s">
        <v>83</v>
      </c>
      <c r="K2320" s="7" t="s">
        <v>142</v>
      </c>
      <c r="L2320" s="7" t="s">
        <v>176</v>
      </c>
      <c r="M2320" s="7" t="s">
        <v>113</v>
      </c>
      <c r="N2320" s="7" t="s">
        <v>120</v>
      </c>
      <c r="O2320" s="7" t="s">
        <v>111</v>
      </c>
      <c r="P2320" s="7" t="s">
        <v>97</v>
      </c>
      <c r="Q2320" s="7" t="s">
        <v>239</v>
      </c>
      <c r="R2320" s="7" t="s">
        <v>199</v>
      </c>
      <c r="S2320" s="7" t="s">
        <v>210</v>
      </c>
      <c r="T2320" s="7" t="s">
        <v>112</v>
      </c>
      <c r="U2320" s="7" t="s">
        <v>240</v>
      </c>
      <c r="V2320" s="7" t="s">
        <v>227</v>
      </c>
      <c r="W2320" s="7" t="s">
        <v>109</v>
      </c>
      <c r="X2320" s="7" t="s">
        <v>202</v>
      </c>
      <c r="Y2320" s="7" t="n">
        <v>0</v>
      </c>
      <c r="Z2320" s="7" t="n">
        <v>1</v>
      </c>
      <c r="AA2320" s="7" t="str">
        <f aca="false">IF(Y2320&gt;Z2320,"Win",IF(Y2320&lt;Z2320,"Loss","Draw"))</f>
        <v>Loss</v>
      </c>
      <c r="AB2320" s="7" t="s">
        <v>99</v>
      </c>
      <c r="AC2320" s="7" t="s">
        <v>99</v>
      </c>
      <c r="AD2320" s="7" t="s">
        <v>1155</v>
      </c>
      <c r="AE2320" s="7" t="s">
        <v>242</v>
      </c>
      <c r="AF2320" s="7" t="str">
        <f aca="false">IF(AD2320&lt;AE2320,AD2320,AE2320)</f>
        <v>Arrows, Bandit, Battle Ram, Golden Knight, Mega Knight, Mother Witch, Ronin, Zappies</v>
      </c>
      <c r="AG2320" s="7" t="str">
        <f aca="false">IF(AD2320&lt;AE2320,AE2320,AD2320)</f>
        <v>Bomb Tower, Dark Prince, Dart Goblin, Fire Spirit, Goblin Barrel, Royal Delivery, Skeletons, Wall Breakers</v>
      </c>
      <c r="AH2320" s="7" t="str">
        <f aca="false">IF(AD2320=AF2320,AA2320,IF(AA2320="Win","Loss",IF(AA2320="Loss","Win","Draw")))</f>
        <v>Win</v>
      </c>
      <c r="AI2320" s="7" t="s">
        <v>102</v>
      </c>
    </row>
    <row r="2321" customFormat="false" ht="16.5" hidden="false" customHeight="true" outlineLevel="0" collapsed="false">
      <c r="A2321" s="7" t="s">
        <v>5082</v>
      </c>
      <c r="B2321" s="7" t="n">
        <v>3</v>
      </c>
      <c r="C2321" s="7" t="s">
        <v>3496</v>
      </c>
      <c r="D2321" s="7" t="s">
        <v>3497</v>
      </c>
      <c r="E2321" s="7" t="s">
        <v>3458</v>
      </c>
      <c r="F2321" s="7" t="s">
        <v>3459</v>
      </c>
      <c r="G2321" s="7" t="s">
        <v>3506</v>
      </c>
      <c r="H2321" s="7" t="s">
        <v>1394</v>
      </c>
      <c r="I2321" s="7" t="s">
        <v>158</v>
      </c>
      <c r="J2321" s="7" t="s">
        <v>213</v>
      </c>
      <c r="K2321" s="7" t="s">
        <v>84</v>
      </c>
      <c r="L2321" s="7" t="s">
        <v>112</v>
      </c>
      <c r="M2321" s="7" t="s">
        <v>156</v>
      </c>
      <c r="N2321" s="7" t="s">
        <v>117</v>
      </c>
      <c r="O2321" s="7" t="s">
        <v>157</v>
      </c>
      <c r="P2321" s="7" t="s">
        <v>85</v>
      </c>
      <c r="Q2321" s="7" t="s">
        <v>168</v>
      </c>
      <c r="R2321" s="7" t="s">
        <v>83</v>
      </c>
      <c r="S2321" s="7" t="s">
        <v>169</v>
      </c>
      <c r="T2321" s="7" t="s">
        <v>154</v>
      </c>
      <c r="U2321" s="7" t="s">
        <v>87</v>
      </c>
      <c r="V2321" s="7" t="s">
        <v>89</v>
      </c>
      <c r="W2321" s="7" t="s">
        <v>93</v>
      </c>
      <c r="X2321" s="7" t="s">
        <v>91</v>
      </c>
      <c r="Y2321" s="7" t="n">
        <v>0</v>
      </c>
      <c r="Z2321" s="7" t="n">
        <v>1</v>
      </c>
      <c r="AA2321" s="7" t="str">
        <f aca="false">IF(Y2321&gt;Z2321,"Win",IF(Y2321&lt;Z2321,"Loss","Draw"))</f>
        <v>Loss</v>
      </c>
      <c r="AB2321" s="7" t="s">
        <v>99</v>
      </c>
      <c r="AC2321" s="7" t="s">
        <v>99</v>
      </c>
      <c r="AD2321" s="7" t="s">
        <v>1399</v>
      </c>
      <c r="AE2321" s="7" t="s">
        <v>527</v>
      </c>
      <c r="AF2321" s="7" t="str">
        <f aca="false">IF(AD2321&lt;AE2321,AD2321,AE2321)</f>
        <v>Arrows, Bowler, Giant, Giant Snowball, Graveyard, Mini P.E.K.K.A, Minions, Witch</v>
      </c>
      <c r="AG2321" s="7" t="str">
        <f aca="false">IF(AD2321&lt;AE2321,AE2321,AD2321)</f>
        <v>Baby Dragon, Barbarian Barrel, Berserker, Dark Prince, Electro Spirit, Goblin Hut, Lightning, Royal Hogs</v>
      </c>
      <c r="AH2321" s="7" t="str">
        <f aca="false">IF(AD2321=AF2321,AA2321,IF(AA2321="Win","Loss",IF(AA2321="Loss","Win","Draw")))</f>
        <v>Loss</v>
      </c>
      <c r="AI2321" s="7" t="s">
        <v>102</v>
      </c>
    </row>
    <row r="2322" customFormat="false" ht="16.5" hidden="false" customHeight="true" outlineLevel="0" collapsed="false">
      <c r="A2322" s="7" t="s">
        <v>5083</v>
      </c>
      <c r="B2322" s="7" t="n">
        <v>1</v>
      </c>
      <c r="C2322" s="7" t="s">
        <v>3496</v>
      </c>
      <c r="D2322" s="7" t="s">
        <v>3497</v>
      </c>
      <c r="E2322" s="7" t="s">
        <v>3458</v>
      </c>
      <c r="F2322" s="7" t="s">
        <v>3459</v>
      </c>
      <c r="G2322" s="7" t="s">
        <v>3508</v>
      </c>
      <c r="H2322" s="7" t="s">
        <v>81</v>
      </c>
      <c r="I2322" s="7" t="s">
        <v>107</v>
      </c>
      <c r="J2322" s="7" t="s">
        <v>128</v>
      </c>
      <c r="K2322" s="7" t="s">
        <v>84</v>
      </c>
      <c r="L2322" s="7" t="s">
        <v>88</v>
      </c>
      <c r="M2322" s="7" t="s">
        <v>130</v>
      </c>
      <c r="N2322" s="7" t="s">
        <v>111</v>
      </c>
      <c r="O2322" s="7" t="s">
        <v>97</v>
      </c>
      <c r="P2322" s="7" t="s">
        <v>144</v>
      </c>
      <c r="Q2322" s="7" t="s">
        <v>375</v>
      </c>
      <c r="R2322" s="7" t="s">
        <v>145</v>
      </c>
      <c r="S2322" s="7" t="s">
        <v>135</v>
      </c>
      <c r="T2322" s="7" t="s">
        <v>226</v>
      </c>
      <c r="U2322" s="7" t="s">
        <v>109</v>
      </c>
      <c r="V2322" s="7" t="s">
        <v>110</v>
      </c>
      <c r="W2322" s="7" t="s">
        <v>336</v>
      </c>
      <c r="X2322" s="7" t="s">
        <v>113</v>
      </c>
      <c r="Y2322" s="7" t="n">
        <v>1</v>
      </c>
      <c r="Z2322" s="7" t="n">
        <v>0</v>
      </c>
      <c r="AA2322" s="7" t="str">
        <f aca="false">IF(Y2322&gt;Z2322,"Win",IF(Y2322&lt;Z2322,"Loss","Draw"))</f>
        <v>Win</v>
      </c>
      <c r="AB2322" s="7" t="s">
        <v>99</v>
      </c>
      <c r="AC2322" s="7" t="s">
        <v>99</v>
      </c>
      <c r="AD2322" s="7" t="s">
        <v>448</v>
      </c>
      <c r="AE2322" s="7" t="s">
        <v>2183</v>
      </c>
      <c r="AF2322" s="7" t="str">
        <f aca="false">IF(AD2322&lt;AE2322,AD2322,AE2322)</f>
        <v>Balloon, Bomb Tower, Executioner, Guards, Miner, Ronin, Tornado, Zap</v>
      </c>
      <c r="AG2322" s="7" t="str">
        <f aca="false">IF(AD2322&lt;AE2322,AE2322,AD2322)</f>
        <v>Bomber, Fire Spirit, Giant Snowball, Goblin Drill, Knight, Poison, Skeletons, Tesla</v>
      </c>
      <c r="AH2322" s="7" t="str">
        <f aca="false">IF(AD2322=AF2322,AA2322,IF(AA2322="Win","Loss",IF(AA2322="Loss","Win","Draw")))</f>
        <v>Loss</v>
      </c>
      <c r="AI2322" s="7" t="s">
        <v>102</v>
      </c>
    </row>
    <row r="2323" customFormat="false" ht="16.5" hidden="false" customHeight="true" outlineLevel="0" collapsed="false">
      <c r="A2323" s="7" t="s">
        <v>5083</v>
      </c>
      <c r="B2323" s="7" t="n">
        <v>2</v>
      </c>
      <c r="C2323" s="7" t="s">
        <v>3496</v>
      </c>
      <c r="D2323" s="7" t="s">
        <v>3497</v>
      </c>
      <c r="E2323" s="7" t="s">
        <v>3458</v>
      </c>
      <c r="F2323" s="7" t="s">
        <v>3459</v>
      </c>
      <c r="G2323" s="7" t="s">
        <v>3509</v>
      </c>
      <c r="H2323" s="7" t="s">
        <v>1394</v>
      </c>
      <c r="I2323" s="7" t="s">
        <v>210</v>
      </c>
      <c r="J2323" s="7" t="s">
        <v>199</v>
      </c>
      <c r="K2323" s="7" t="s">
        <v>239</v>
      </c>
      <c r="L2323" s="7" t="s">
        <v>202</v>
      </c>
      <c r="M2323" s="7" t="s">
        <v>227</v>
      </c>
      <c r="N2323" s="7" t="s">
        <v>112</v>
      </c>
      <c r="O2323" s="7" t="s">
        <v>109</v>
      </c>
      <c r="P2323" s="7" t="s">
        <v>240</v>
      </c>
      <c r="Q2323" s="7" t="s">
        <v>293</v>
      </c>
      <c r="R2323" s="7" t="s">
        <v>91</v>
      </c>
      <c r="S2323" s="7" t="s">
        <v>144</v>
      </c>
      <c r="T2323" s="7" t="s">
        <v>85</v>
      </c>
      <c r="U2323" s="7" t="s">
        <v>128</v>
      </c>
      <c r="V2323" s="7" t="s">
        <v>97</v>
      </c>
      <c r="W2323" s="7" t="s">
        <v>143</v>
      </c>
      <c r="X2323" s="7" t="s">
        <v>88</v>
      </c>
      <c r="Y2323" s="7" t="n">
        <v>0</v>
      </c>
      <c r="Z2323" s="7" t="n">
        <v>1</v>
      </c>
      <c r="AA2323" s="7" t="str">
        <f aca="false">IF(Y2323&gt;Z2323,"Win",IF(Y2323&lt;Z2323,"Loss","Draw"))</f>
        <v>Loss</v>
      </c>
      <c r="AB2323" s="7" t="s">
        <v>99</v>
      </c>
      <c r="AC2323" s="7" t="s">
        <v>99</v>
      </c>
      <c r="AD2323" s="7" t="s">
        <v>242</v>
      </c>
      <c r="AE2323" s="7" t="s">
        <v>410</v>
      </c>
      <c r="AF2323" s="7" t="str">
        <f aca="false">IF(AD2323&lt;AE2323,AD2323,AE2323)</f>
        <v>Arrows, Bandit, Battle Ram, Golden Knight, Mega Knight, Mother Witch, Ronin, Zappies</v>
      </c>
      <c r="AG2323" s="7" t="str">
        <f aca="false">IF(AD2323&lt;AE2323,AE2323,AD2323)</f>
        <v>Barbarian Barrel, Furnace, Graveyard, Ice Spirit, Knight, Poison, Skeletons, Tesla</v>
      </c>
      <c r="AH2323" s="7" t="str">
        <f aca="false">IF(AD2323=AF2323,AA2323,IF(AA2323="Win","Loss",IF(AA2323="Loss","Win","Draw")))</f>
        <v>Loss</v>
      </c>
      <c r="AI2323" s="7" t="s">
        <v>102</v>
      </c>
    </row>
    <row r="2324" customFormat="false" ht="16.5" hidden="false" customHeight="true" outlineLevel="0" collapsed="false">
      <c r="A2324" s="7" t="s">
        <v>5083</v>
      </c>
      <c r="B2324" s="7" t="n">
        <v>3</v>
      </c>
      <c r="C2324" s="7" t="s">
        <v>3496</v>
      </c>
      <c r="D2324" s="7" t="s">
        <v>3497</v>
      </c>
      <c r="E2324" s="7" t="s">
        <v>3458</v>
      </c>
      <c r="F2324" s="7" t="s">
        <v>3459</v>
      </c>
      <c r="G2324" s="7" t="s">
        <v>3510</v>
      </c>
      <c r="H2324" s="7" t="s">
        <v>1394</v>
      </c>
      <c r="I2324" s="7" t="s">
        <v>293</v>
      </c>
      <c r="J2324" s="7" t="s">
        <v>175</v>
      </c>
      <c r="K2324" s="7" t="s">
        <v>115</v>
      </c>
      <c r="L2324" s="7" t="s">
        <v>93</v>
      </c>
      <c r="M2324" s="7" t="s">
        <v>154</v>
      </c>
      <c r="N2324" s="7" t="s">
        <v>167</v>
      </c>
      <c r="O2324" s="7" t="s">
        <v>182</v>
      </c>
      <c r="P2324" s="7" t="s">
        <v>113</v>
      </c>
      <c r="Q2324" s="7" t="s">
        <v>90</v>
      </c>
      <c r="R2324" s="7" t="s">
        <v>149</v>
      </c>
      <c r="S2324" s="7" t="s">
        <v>181</v>
      </c>
      <c r="T2324" s="7" t="s">
        <v>95</v>
      </c>
      <c r="U2324" s="7" t="s">
        <v>167</v>
      </c>
      <c r="V2324" s="7" t="s">
        <v>94</v>
      </c>
      <c r="W2324" s="7" t="s">
        <v>146</v>
      </c>
      <c r="X2324" s="7" t="s">
        <v>96</v>
      </c>
      <c r="Y2324" s="7" t="n">
        <v>0</v>
      </c>
      <c r="Z2324" s="7" t="n">
        <v>1</v>
      </c>
      <c r="AA2324" s="7" t="str">
        <f aca="false">IF(Y2324&gt;Z2324,"Win",IF(Y2324&lt;Z2324,"Loss","Draw"))</f>
        <v>Loss</v>
      </c>
      <c r="AB2324" s="7" t="s">
        <v>99</v>
      </c>
      <c r="AC2324" s="7" t="s">
        <v>99</v>
      </c>
      <c r="AD2324" s="7" t="s">
        <v>3512</v>
      </c>
      <c r="AE2324" s="7" t="s">
        <v>3511</v>
      </c>
      <c r="AF2324" s="7" t="str">
        <f aca="false">IF(AD2324&lt;AE2324,AD2324,AE2324)</f>
        <v>Bomb Tower, Boss Bandit, Electro Spirit, Furnace, Goblins, Hog Rider, Lightning, The Log</v>
      </c>
      <c r="AG2324" s="7" t="str">
        <f aca="false">IF(AD2324&lt;AE2324,AE2324,AD2324)</f>
        <v>Fireball, Fisherman, Hunter, Monk, Royal Giant, Skeleton Dragons, The Log, Tombstone</v>
      </c>
      <c r="AH2324" s="7" t="str">
        <f aca="false">IF(AD2324=AF2324,AA2324,IF(AA2324="Win","Loss",IF(AA2324="Loss","Win","Draw")))</f>
        <v>Loss</v>
      </c>
      <c r="AI2324" s="7" t="s">
        <v>102</v>
      </c>
    </row>
    <row r="2325" customFormat="false" ht="16.5" hidden="false" customHeight="true" outlineLevel="0" collapsed="false">
      <c r="A2325" s="7" t="s">
        <v>5084</v>
      </c>
      <c r="B2325" s="7" t="n">
        <v>1</v>
      </c>
      <c r="C2325" s="7" t="s">
        <v>3496</v>
      </c>
      <c r="D2325" s="7" t="s">
        <v>3497</v>
      </c>
      <c r="E2325" s="7" t="s">
        <v>3458</v>
      </c>
      <c r="F2325" s="7" t="s">
        <v>3459</v>
      </c>
      <c r="G2325" s="7" t="s">
        <v>3514</v>
      </c>
      <c r="H2325" s="7" t="s">
        <v>81</v>
      </c>
      <c r="I2325" s="7" t="s">
        <v>90</v>
      </c>
      <c r="J2325" s="7" t="s">
        <v>91</v>
      </c>
      <c r="K2325" s="7" t="s">
        <v>92</v>
      </c>
      <c r="L2325" s="7" t="s">
        <v>97</v>
      </c>
      <c r="M2325" s="7" t="s">
        <v>96</v>
      </c>
      <c r="N2325" s="7" t="s">
        <v>93</v>
      </c>
      <c r="O2325" s="7" t="s">
        <v>95</v>
      </c>
      <c r="P2325" s="7" t="s">
        <v>94</v>
      </c>
      <c r="Q2325" s="7" t="s">
        <v>180</v>
      </c>
      <c r="R2325" s="7" t="s">
        <v>115</v>
      </c>
      <c r="S2325" s="7" t="s">
        <v>144</v>
      </c>
      <c r="T2325" s="7" t="s">
        <v>182</v>
      </c>
      <c r="U2325" s="7" t="s">
        <v>109</v>
      </c>
      <c r="V2325" s="7" t="s">
        <v>183</v>
      </c>
      <c r="W2325" s="7" t="s">
        <v>111</v>
      </c>
      <c r="X2325" s="7" t="s">
        <v>167</v>
      </c>
      <c r="Y2325" s="7" t="n">
        <v>1</v>
      </c>
      <c r="Z2325" s="7" t="n">
        <v>0</v>
      </c>
      <c r="AA2325" s="7" t="str">
        <f aca="false">IF(Y2325&gt;Z2325,"Win",IF(Y2325&lt;Z2325,"Loss","Draw"))</f>
        <v>Win</v>
      </c>
      <c r="AB2325" s="7" t="s">
        <v>99</v>
      </c>
      <c r="AC2325" s="7" t="s">
        <v>99</v>
      </c>
      <c r="AD2325" s="7" t="s">
        <v>101</v>
      </c>
      <c r="AE2325" s="7" t="s">
        <v>3515</v>
      </c>
      <c r="AF2325" s="7" t="str">
        <f aca="false">IF(AD2325&lt;AE2325,AD2325,AE2325)</f>
        <v>Barbarian Barrel, Electro Spirit, Fireball, Fisherman, Hunter, Royal Ghost, Royal Giant, Skeletons</v>
      </c>
      <c r="AG2325" s="7" t="str">
        <f aca="false">IF(AD2325&lt;AE2325,AE2325,AD2325)</f>
        <v>Earthquake, Fire Spirit, Goblins, Hog Rider, Ronin, Tesla, The Log, Wizard</v>
      </c>
      <c r="AH2325" s="7" t="str">
        <f aca="false">IF(AD2325=AF2325,AA2325,IF(AA2325="Win","Loss",IF(AA2325="Loss","Win","Draw")))</f>
        <v>Win</v>
      </c>
      <c r="AI2325" s="7" t="s">
        <v>102</v>
      </c>
    </row>
    <row r="2326" customFormat="false" ht="16.5" hidden="false" customHeight="true" outlineLevel="0" collapsed="false">
      <c r="A2326" s="7" t="s">
        <v>5084</v>
      </c>
      <c r="B2326" s="7" t="n">
        <v>2</v>
      </c>
      <c r="C2326" s="7" t="s">
        <v>3496</v>
      </c>
      <c r="D2326" s="7" t="s">
        <v>3497</v>
      </c>
      <c r="E2326" s="7" t="s">
        <v>3458</v>
      </c>
      <c r="F2326" s="7" t="s">
        <v>3459</v>
      </c>
      <c r="G2326" s="7" t="s">
        <v>3516</v>
      </c>
      <c r="H2326" s="7" t="s">
        <v>1394</v>
      </c>
      <c r="I2326" s="7" t="s">
        <v>144</v>
      </c>
      <c r="J2326" s="7" t="s">
        <v>141</v>
      </c>
      <c r="K2326" s="7" t="s">
        <v>115</v>
      </c>
      <c r="L2326" s="7" t="s">
        <v>182</v>
      </c>
      <c r="M2326" s="7" t="s">
        <v>109</v>
      </c>
      <c r="N2326" s="7" t="s">
        <v>154</v>
      </c>
      <c r="O2326" s="7" t="s">
        <v>111</v>
      </c>
      <c r="P2326" s="7" t="s">
        <v>167</v>
      </c>
      <c r="Q2326" s="7" t="s">
        <v>169</v>
      </c>
      <c r="R2326" s="7" t="s">
        <v>199</v>
      </c>
      <c r="S2326" s="7" t="s">
        <v>200</v>
      </c>
      <c r="T2326" s="7" t="s">
        <v>136</v>
      </c>
      <c r="U2326" s="7" t="s">
        <v>154</v>
      </c>
      <c r="V2326" s="7" t="s">
        <v>336</v>
      </c>
      <c r="W2326" s="7" t="s">
        <v>91</v>
      </c>
      <c r="X2326" s="7" t="s">
        <v>191</v>
      </c>
      <c r="Y2326" s="7" t="n">
        <v>0</v>
      </c>
      <c r="Z2326" s="7" t="n">
        <v>1</v>
      </c>
      <c r="AA2326" s="7" t="str">
        <f aca="false">IF(Y2326&gt;Z2326,"Win",IF(Y2326&lt;Z2326,"Loss","Draw"))</f>
        <v>Loss</v>
      </c>
      <c r="AB2326" s="7" t="s">
        <v>99</v>
      </c>
      <c r="AC2326" s="7" t="s">
        <v>99</v>
      </c>
      <c r="AD2326" s="7" t="s">
        <v>3517</v>
      </c>
      <c r="AE2326" s="7" t="s">
        <v>778</v>
      </c>
      <c r="AF2326" s="7" t="str">
        <f aca="false">IF(AD2326&lt;AE2326,AD2326,AE2326)</f>
        <v>Baby Dragon, Barbarian Barrel, Goblin Cage, Golden Knight, Golem, Ice Wizard, Lightning, Tornado</v>
      </c>
      <c r="AG2326" s="7" t="str">
        <f aca="false">IF(AD2326&lt;AE2326,AE2326,AD2326)</f>
        <v>Fire Spirit, Goblins, Hog Rider, Lightning, Magic Archer, Ronin, Tesla, The Log</v>
      </c>
      <c r="AH2326" s="7" t="str">
        <f aca="false">IF(AD2326=AF2326,AA2326,IF(AA2326="Win","Loss",IF(AA2326="Loss","Win","Draw")))</f>
        <v>Win</v>
      </c>
      <c r="AI2326" s="7" t="s">
        <v>102</v>
      </c>
    </row>
    <row r="2327" customFormat="false" ht="16.5" hidden="false" customHeight="true" outlineLevel="0" collapsed="false">
      <c r="A2327" s="7" t="s">
        <v>5084</v>
      </c>
      <c r="B2327" s="7" t="n">
        <v>3</v>
      </c>
      <c r="C2327" s="7" t="s">
        <v>3496</v>
      </c>
      <c r="D2327" s="7" t="s">
        <v>3497</v>
      </c>
      <c r="E2327" s="7" t="s">
        <v>3458</v>
      </c>
      <c r="F2327" s="7" t="s">
        <v>3459</v>
      </c>
      <c r="G2327" s="7" t="s">
        <v>3518</v>
      </c>
      <c r="H2327" s="7" t="s">
        <v>1394</v>
      </c>
      <c r="I2327" s="7" t="s">
        <v>210</v>
      </c>
      <c r="J2327" s="7" t="s">
        <v>199</v>
      </c>
      <c r="K2327" s="7" t="s">
        <v>239</v>
      </c>
      <c r="L2327" s="7" t="s">
        <v>227</v>
      </c>
      <c r="M2327" s="7" t="s">
        <v>112</v>
      </c>
      <c r="N2327" s="7" t="s">
        <v>135</v>
      </c>
      <c r="O2327" s="7" t="s">
        <v>132</v>
      </c>
      <c r="P2327" s="7" t="s">
        <v>146</v>
      </c>
      <c r="Q2327" s="7" t="s">
        <v>158</v>
      </c>
      <c r="R2327" s="7" t="s">
        <v>213</v>
      </c>
      <c r="S2327" s="7" t="s">
        <v>84</v>
      </c>
      <c r="T2327" s="7" t="s">
        <v>156</v>
      </c>
      <c r="U2327" s="7" t="s">
        <v>85</v>
      </c>
      <c r="V2327" s="7" t="s">
        <v>202</v>
      </c>
      <c r="W2327" s="7" t="s">
        <v>110</v>
      </c>
      <c r="X2327" s="7" t="s">
        <v>112</v>
      </c>
      <c r="Y2327" s="7" t="n">
        <v>1</v>
      </c>
      <c r="Z2327" s="7" t="n">
        <v>0</v>
      </c>
      <c r="AA2327" s="7" t="str">
        <f aca="false">IF(Y2327&gt;Z2327,"Win",IF(Y2327&lt;Z2327,"Loss","Draw"))</f>
        <v>Win</v>
      </c>
      <c r="AB2327" s="7" t="s">
        <v>99</v>
      </c>
      <c r="AC2327" s="7" t="s">
        <v>99</v>
      </c>
      <c r="AD2327" s="7" t="s">
        <v>3520</v>
      </c>
      <c r="AE2327" s="7" t="s">
        <v>3519</v>
      </c>
      <c r="AF2327" s="7" t="str">
        <f aca="false">IF(AD2327&lt;AE2327,AD2327,AE2327)</f>
        <v>Arrows, Battle Ram, Golden Knight, Lumberjack, Mega Knight, Mother Witch, Skeleton Dragons, Zap</v>
      </c>
      <c r="AG2327" s="7" t="str">
        <f aca="false">IF(AD2327&lt;AE2327,AE2327,AD2327)</f>
        <v>Arrows, Bowler, Giant, Giant Snowball, Graveyard, Guards, Witch, Zappies</v>
      </c>
      <c r="AH2327" s="7" t="str">
        <f aca="false">IF(AD2327=AF2327,AA2327,IF(AA2327="Win","Loss",IF(AA2327="Loss","Win","Draw")))</f>
        <v>Win</v>
      </c>
      <c r="AI2327" s="7" t="s">
        <v>102</v>
      </c>
    </row>
    <row r="2328" customFormat="false" ht="16.5" hidden="false" customHeight="true" outlineLevel="0" collapsed="false">
      <c r="A2328" s="5" t="s">
        <v>5085</v>
      </c>
      <c r="B2328" s="5" t="n">
        <v>1</v>
      </c>
      <c r="C2328" s="5" t="s">
        <v>3496</v>
      </c>
      <c r="D2328" s="5" t="s">
        <v>3497</v>
      </c>
      <c r="E2328" s="6" t="s">
        <v>3952</v>
      </c>
      <c r="F2328" s="5" t="s">
        <v>3953</v>
      </c>
      <c r="G2328" s="5" t="s">
        <v>5086</v>
      </c>
      <c r="H2328" s="5" t="s">
        <v>372</v>
      </c>
      <c r="I2328" s="5" t="s">
        <v>287</v>
      </c>
      <c r="J2328" s="5" t="s">
        <v>149</v>
      </c>
      <c r="K2328" s="5" t="s">
        <v>135</v>
      </c>
      <c r="L2328" s="5" t="s">
        <v>148</v>
      </c>
      <c r="M2328" s="5" t="s">
        <v>147</v>
      </c>
      <c r="N2328" s="5" t="s">
        <v>94</v>
      </c>
      <c r="O2328" s="5" t="s">
        <v>87</v>
      </c>
      <c r="P2328" s="5" t="s">
        <v>146</v>
      </c>
      <c r="Q2328" s="5" t="s">
        <v>140</v>
      </c>
      <c r="R2328" s="5" t="s">
        <v>232</v>
      </c>
      <c r="S2328" s="5" t="s">
        <v>82</v>
      </c>
      <c r="T2328" s="5" t="s">
        <v>226</v>
      </c>
      <c r="U2328" s="5" t="s">
        <v>88</v>
      </c>
      <c r="V2328" s="5" t="s">
        <v>110</v>
      </c>
      <c r="W2328" s="5" t="s">
        <v>167</v>
      </c>
      <c r="X2328" s="5" t="s">
        <v>113</v>
      </c>
      <c r="Y2328" s="5" t="n">
        <v>1</v>
      </c>
      <c r="Z2328" s="5" t="n">
        <v>0</v>
      </c>
      <c r="AA2328" s="5" t="str">
        <f aca="false">IF(Y2328&gt;Z2328,"Win",IF(Y2328&lt;Z2328,"Loss","Draw"))</f>
        <v>Win</v>
      </c>
      <c r="AB2328" s="5" t="s">
        <v>98</v>
      </c>
      <c r="AC2328" s="5" t="s">
        <v>99</v>
      </c>
      <c r="AD2328" s="5" t="s">
        <v>726</v>
      </c>
      <c r="AE2328" s="5" t="s">
        <v>4876</v>
      </c>
      <c r="AF2328" s="5" t="str">
        <f aca="false">IF(AD2328&lt;AE2328,AD2328,AE2328)</f>
        <v>Archers, Bomb Tower, Guards, Mighty Miner, Miner, Poison, The Log, Wall Breakers</v>
      </c>
      <c r="AG2328" s="5" t="str">
        <f aca="false">IF(AD2328&lt;AE2328,AE2328,AD2328)</f>
        <v>Berserker, Fireball, Lava Hound, Skeleton Dragons, Spirit Empress, Tombstone, Valkyrie, Zap</v>
      </c>
      <c r="AH2328" s="5" t="str">
        <f aca="false">IF(AD2328=AF2328,AA2328,IF(AA2328="Win","Loss",IF(AA2328="Loss","Win","Draw")))</f>
        <v>Loss</v>
      </c>
      <c r="AI2328" s="5" t="s">
        <v>102</v>
      </c>
    </row>
    <row r="2329" customFormat="false" ht="16.5" hidden="false" customHeight="true" outlineLevel="0" collapsed="false">
      <c r="A2329" s="5" t="s">
        <v>5085</v>
      </c>
      <c r="B2329" s="5" t="n">
        <v>2</v>
      </c>
      <c r="C2329" s="5" t="s">
        <v>3496</v>
      </c>
      <c r="D2329" s="5" t="s">
        <v>3497</v>
      </c>
      <c r="E2329" s="6" t="s">
        <v>3952</v>
      </c>
      <c r="F2329" s="5" t="s">
        <v>3953</v>
      </c>
      <c r="G2329" s="5" t="s">
        <v>5087</v>
      </c>
      <c r="H2329" s="5" t="s">
        <v>372</v>
      </c>
      <c r="I2329" s="5" t="s">
        <v>140</v>
      </c>
      <c r="J2329" s="5" t="s">
        <v>141</v>
      </c>
      <c r="K2329" s="5" t="s">
        <v>142</v>
      </c>
      <c r="L2329" s="5" t="s">
        <v>111</v>
      </c>
      <c r="M2329" s="5" t="s">
        <v>143</v>
      </c>
      <c r="N2329" s="5" t="s">
        <v>120</v>
      </c>
      <c r="O2329" s="5" t="s">
        <v>144</v>
      </c>
      <c r="P2329" s="5" t="s">
        <v>109</v>
      </c>
      <c r="Q2329" s="5" t="s">
        <v>170</v>
      </c>
      <c r="R2329" s="5" t="s">
        <v>175</v>
      </c>
      <c r="S2329" s="5" t="s">
        <v>271</v>
      </c>
      <c r="T2329" s="5" t="s">
        <v>154</v>
      </c>
      <c r="U2329" s="5" t="s">
        <v>143</v>
      </c>
      <c r="V2329" s="5" t="s">
        <v>97</v>
      </c>
      <c r="W2329" s="5" t="s">
        <v>182</v>
      </c>
      <c r="X2329" s="5" t="s">
        <v>91</v>
      </c>
      <c r="Y2329" s="5" t="n">
        <v>1</v>
      </c>
      <c r="Z2329" s="5" t="n">
        <v>0</v>
      </c>
      <c r="AA2329" s="5" t="str">
        <f aca="false">IF(Y2329&gt;Z2329,"Win",IF(Y2329&lt;Z2329,"Loss","Draw"))</f>
        <v>Win</v>
      </c>
      <c r="AB2329" s="5" t="s">
        <v>98</v>
      </c>
      <c r="AC2329" s="5" t="s">
        <v>99</v>
      </c>
      <c r="AD2329" s="5" t="s">
        <v>649</v>
      </c>
      <c r="AE2329" s="5" t="s">
        <v>5088</v>
      </c>
      <c r="AF2329" s="5" t="str">
        <f aca="false">IF(AD2329&lt;AE2329,AD2329,AE2329)</f>
        <v>Barbarian Barrel, Boss Bandit, Cannon, Firecracker, Hog Rider, Ice Spirit, Lightning, Skeletons</v>
      </c>
      <c r="AG2329" s="5" t="str">
        <f aca="false">IF(AD2329&lt;AE2329,AE2329,AD2329)</f>
        <v>Fire Spirit, Goblin Barrel, Ice Spirit, Magic Archer, Ronin, Royal Delivery, Tesla, Wall Breakers</v>
      </c>
      <c r="AH2329" s="5" t="str">
        <f aca="false">IF(AD2329=AF2329,AA2329,IF(AA2329="Win","Loss",IF(AA2329="Loss","Win","Draw")))</f>
        <v>Loss</v>
      </c>
      <c r="AI2329" s="5" t="s">
        <v>102</v>
      </c>
    </row>
    <row r="2330" customFormat="false" ht="16.5" hidden="false" customHeight="true" outlineLevel="0" collapsed="false">
      <c r="A2330" s="5" t="s">
        <v>5085</v>
      </c>
      <c r="B2330" s="5" t="n">
        <v>3</v>
      </c>
      <c r="C2330" s="5" t="s">
        <v>3496</v>
      </c>
      <c r="D2330" s="5" t="s">
        <v>3497</v>
      </c>
      <c r="E2330" s="6" t="s">
        <v>3952</v>
      </c>
      <c r="F2330" s="5" t="s">
        <v>3953</v>
      </c>
      <c r="G2330" s="5" t="s">
        <v>5089</v>
      </c>
      <c r="H2330" s="5" t="s">
        <v>372</v>
      </c>
      <c r="I2330" s="5" t="s">
        <v>170</v>
      </c>
      <c r="J2330" s="5" t="s">
        <v>181</v>
      </c>
      <c r="K2330" s="5" t="s">
        <v>209</v>
      </c>
      <c r="L2330" s="5" t="s">
        <v>154</v>
      </c>
      <c r="M2330" s="5" t="s">
        <v>97</v>
      </c>
      <c r="N2330" s="5" t="s">
        <v>182</v>
      </c>
      <c r="O2330" s="5" t="s">
        <v>91</v>
      </c>
      <c r="P2330" s="5" t="s">
        <v>93</v>
      </c>
      <c r="Q2330" s="5" t="s">
        <v>239</v>
      </c>
      <c r="R2330" s="5" t="s">
        <v>199</v>
      </c>
      <c r="S2330" s="5" t="s">
        <v>210</v>
      </c>
      <c r="T2330" s="5" t="s">
        <v>202</v>
      </c>
      <c r="U2330" s="5" t="s">
        <v>227</v>
      </c>
      <c r="V2330" s="5" t="s">
        <v>146</v>
      </c>
      <c r="W2330" s="5" t="s">
        <v>109</v>
      </c>
      <c r="X2330" s="5" t="s">
        <v>112</v>
      </c>
      <c r="Y2330" s="5" t="n">
        <v>1</v>
      </c>
      <c r="Z2330" s="5" t="n">
        <v>0</v>
      </c>
      <c r="AA2330" s="5" t="str">
        <f aca="false">IF(Y2330&gt;Z2330,"Win",IF(Y2330&lt;Z2330,"Loss","Draw"))</f>
        <v>Win</v>
      </c>
      <c r="AB2330" s="5" t="s">
        <v>98</v>
      </c>
      <c r="AC2330" s="5" t="s">
        <v>99</v>
      </c>
      <c r="AD2330" s="5" t="s">
        <v>5090</v>
      </c>
      <c r="AE2330" s="5" t="s">
        <v>1395</v>
      </c>
      <c r="AF2330" s="5" t="str">
        <f aca="false">IF(AD2330&lt;AE2330,AD2330,AE2330)</f>
        <v>Arrows, Battle Ram, Golden Knight, Mega Knight, Mother Witch, Ronin, Skeleton Dragons, Zappies</v>
      </c>
      <c r="AG2330" s="5" t="str">
        <f aca="false">IF(AD2330&lt;AE2330,AE2330,AD2330)</f>
        <v>Barbarian Barrel, Cannon, Electro Spirit, Hog Rider, Lightning, Monk, Musketeer, Skeletons</v>
      </c>
      <c r="AH2330" s="5" t="str">
        <f aca="false">IF(AD2330=AF2330,AA2330,IF(AA2330="Win","Loss",IF(AA2330="Loss","Win","Draw")))</f>
        <v>Loss</v>
      </c>
      <c r="AI2330" s="5" t="s">
        <v>102</v>
      </c>
    </row>
    <row r="2331" customFormat="false" ht="16.5" hidden="false" customHeight="true" outlineLevel="0" collapsed="false">
      <c r="A2331" s="7" t="s">
        <v>5091</v>
      </c>
      <c r="B2331" s="7" t="n">
        <v>1</v>
      </c>
      <c r="C2331" s="7" t="s">
        <v>3496</v>
      </c>
      <c r="D2331" s="7" t="s">
        <v>3497</v>
      </c>
      <c r="E2331" s="8" t="s">
        <v>3952</v>
      </c>
      <c r="F2331" s="7" t="s">
        <v>3953</v>
      </c>
      <c r="G2331" s="7" t="s">
        <v>5092</v>
      </c>
      <c r="H2331" s="7" t="s">
        <v>372</v>
      </c>
      <c r="I2331" s="7" t="s">
        <v>90</v>
      </c>
      <c r="J2331" s="7" t="s">
        <v>91</v>
      </c>
      <c r="K2331" s="7" t="s">
        <v>92</v>
      </c>
      <c r="L2331" s="7" t="s">
        <v>96</v>
      </c>
      <c r="M2331" s="7" t="s">
        <v>95</v>
      </c>
      <c r="N2331" s="7" t="s">
        <v>94</v>
      </c>
      <c r="O2331" s="7" t="s">
        <v>97</v>
      </c>
      <c r="P2331" s="7" t="s">
        <v>93</v>
      </c>
      <c r="Q2331" s="7" t="s">
        <v>90</v>
      </c>
      <c r="R2331" s="7" t="s">
        <v>181</v>
      </c>
      <c r="S2331" s="7" t="s">
        <v>82</v>
      </c>
      <c r="T2331" s="7" t="s">
        <v>95</v>
      </c>
      <c r="U2331" s="7" t="s">
        <v>94</v>
      </c>
      <c r="V2331" s="7" t="s">
        <v>146</v>
      </c>
      <c r="W2331" s="7" t="s">
        <v>167</v>
      </c>
      <c r="X2331" s="7" t="s">
        <v>149</v>
      </c>
      <c r="Y2331" s="7" t="n">
        <v>1</v>
      </c>
      <c r="Z2331" s="7" t="n">
        <v>0</v>
      </c>
      <c r="AA2331" s="7" t="str">
        <f aca="false">IF(Y2331&gt;Z2331,"Win",IF(Y2331&lt;Z2331,"Loss","Draw"))</f>
        <v>Win</v>
      </c>
      <c r="AB2331" s="7" t="s">
        <v>99</v>
      </c>
      <c r="AC2331" s="7" t="s">
        <v>99</v>
      </c>
      <c r="AD2331" s="7" t="s">
        <v>101</v>
      </c>
      <c r="AE2331" s="7" t="s">
        <v>5093</v>
      </c>
      <c r="AF2331" s="7" t="str">
        <f aca="false">IF(AD2331&lt;AE2331,AD2331,AE2331)</f>
        <v>Archers, Fireball, Fisherman, Monk, Royal Giant, Skeleton Dragons, The Log, Tombstone</v>
      </c>
      <c r="AG2331" s="7" t="str">
        <f aca="false">IF(AD2331&lt;AE2331,AE2331,AD2331)</f>
        <v>Barbarian Barrel, Electro Spirit, Fireball, Fisherman, Hunter, Royal Ghost, Royal Giant, Skeletons</v>
      </c>
      <c r="AH2331" s="7" t="str">
        <f aca="false">IF(AD2331=AF2331,AA2331,IF(AA2331="Win","Loss",IF(AA2331="Loss","Win","Draw")))</f>
        <v>Loss</v>
      </c>
      <c r="AI2331" s="7" t="s">
        <v>102</v>
      </c>
    </row>
    <row r="2332" customFormat="false" ht="16.5" hidden="false" customHeight="true" outlineLevel="0" collapsed="false">
      <c r="A2332" s="7" t="s">
        <v>5091</v>
      </c>
      <c r="B2332" s="7" t="n">
        <v>2</v>
      </c>
      <c r="C2332" s="7" t="s">
        <v>3496</v>
      </c>
      <c r="D2332" s="7" t="s">
        <v>3497</v>
      </c>
      <c r="E2332" s="8" t="s">
        <v>3952</v>
      </c>
      <c r="F2332" s="7" t="s">
        <v>3953</v>
      </c>
      <c r="G2332" s="7" t="s">
        <v>5094</v>
      </c>
      <c r="H2332" s="7" t="s">
        <v>372</v>
      </c>
      <c r="I2332" s="7" t="s">
        <v>239</v>
      </c>
      <c r="J2332" s="7" t="s">
        <v>199</v>
      </c>
      <c r="K2332" s="7" t="s">
        <v>210</v>
      </c>
      <c r="L2332" s="7" t="s">
        <v>202</v>
      </c>
      <c r="M2332" s="7" t="s">
        <v>227</v>
      </c>
      <c r="N2332" s="7" t="s">
        <v>146</v>
      </c>
      <c r="O2332" s="7" t="s">
        <v>109</v>
      </c>
      <c r="P2332" s="7" t="s">
        <v>112</v>
      </c>
      <c r="Q2332" s="7" t="s">
        <v>144</v>
      </c>
      <c r="R2332" s="7" t="s">
        <v>115</v>
      </c>
      <c r="S2332" s="7" t="s">
        <v>293</v>
      </c>
      <c r="T2332" s="7" t="s">
        <v>154</v>
      </c>
      <c r="U2332" s="7" t="s">
        <v>93</v>
      </c>
      <c r="V2332" s="7" t="s">
        <v>109</v>
      </c>
      <c r="W2332" s="7" t="s">
        <v>182</v>
      </c>
      <c r="X2332" s="7" t="s">
        <v>91</v>
      </c>
      <c r="Y2332" s="7" t="n">
        <v>3</v>
      </c>
      <c r="Z2332" s="7" t="n">
        <v>0</v>
      </c>
      <c r="AA2332" s="7" t="str">
        <f aca="false">IF(Y2332&gt;Z2332,"Win",IF(Y2332&lt;Z2332,"Loss","Draw"))</f>
        <v>Win</v>
      </c>
      <c r="AB2332" s="7" t="s">
        <v>99</v>
      </c>
      <c r="AC2332" s="7" t="s">
        <v>99</v>
      </c>
      <c r="AD2332" s="7" t="s">
        <v>1395</v>
      </c>
      <c r="AE2332" s="7" t="s">
        <v>3449</v>
      </c>
      <c r="AF2332" s="7" t="str">
        <f aca="false">IF(AD2332&lt;AE2332,AD2332,AE2332)</f>
        <v>Arrows, Battle Ram, Golden Knight, Mega Knight, Mother Witch, Ronin, Skeleton Dragons, Zappies</v>
      </c>
      <c r="AG2332" s="7" t="str">
        <f aca="false">IF(AD2332&lt;AE2332,AE2332,AD2332)</f>
        <v>Barbarian Barrel, Electro Spirit, Furnace, Goblins, Hog Rider, Lightning, Ronin, Tesla</v>
      </c>
      <c r="AH2332" s="7" t="str">
        <f aca="false">IF(AD2332=AF2332,AA2332,IF(AA2332="Win","Loss",IF(AA2332="Loss","Win","Draw")))</f>
        <v>Win</v>
      </c>
      <c r="AI2332" s="7" t="s">
        <v>102</v>
      </c>
    </row>
    <row r="2333" customFormat="false" ht="16.5" hidden="false" customHeight="true" outlineLevel="0" collapsed="false">
      <c r="A2333" s="7" t="s">
        <v>5091</v>
      </c>
      <c r="B2333" s="7" t="n">
        <v>3</v>
      </c>
      <c r="C2333" s="7" t="s">
        <v>3496</v>
      </c>
      <c r="D2333" s="7" t="s">
        <v>3497</v>
      </c>
      <c r="E2333" s="8" t="s">
        <v>3952</v>
      </c>
      <c r="F2333" s="7" t="s">
        <v>3953</v>
      </c>
      <c r="G2333" s="7" t="s">
        <v>5095</v>
      </c>
      <c r="H2333" s="7" t="s">
        <v>372</v>
      </c>
      <c r="I2333" s="7" t="s">
        <v>142</v>
      </c>
      <c r="J2333" s="7" t="s">
        <v>141</v>
      </c>
      <c r="K2333" s="7" t="s">
        <v>140</v>
      </c>
      <c r="L2333" s="7" t="s">
        <v>111</v>
      </c>
      <c r="M2333" s="7" t="s">
        <v>120</v>
      </c>
      <c r="N2333" s="7" t="s">
        <v>144</v>
      </c>
      <c r="O2333" s="7" t="s">
        <v>143</v>
      </c>
      <c r="P2333" s="7" t="s">
        <v>87</v>
      </c>
      <c r="Q2333" s="7" t="s">
        <v>239</v>
      </c>
      <c r="R2333" s="7" t="s">
        <v>180</v>
      </c>
      <c r="S2333" s="7" t="s">
        <v>132</v>
      </c>
      <c r="T2333" s="7" t="s">
        <v>327</v>
      </c>
      <c r="U2333" s="7" t="s">
        <v>227</v>
      </c>
      <c r="V2333" s="7" t="s">
        <v>257</v>
      </c>
      <c r="W2333" s="7" t="s">
        <v>202</v>
      </c>
      <c r="X2333" s="7" t="s">
        <v>135</v>
      </c>
      <c r="Y2333" s="7" t="n">
        <v>0</v>
      </c>
      <c r="Z2333" s="7" t="n">
        <v>2</v>
      </c>
      <c r="AA2333" s="7" t="str">
        <f aca="false">IF(Y2333&gt;Z2333,"Win",IF(Y2333&lt;Z2333,"Loss","Draw"))</f>
        <v>Loss</v>
      </c>
      <c r="AB2333" s="7" t="s">
        <v>99</v>
      </c>
      <c r="AC2333" s="7" t="s">
        <v>99</v>
      </c>
      <c r="AD2333" s="7" t="s">
        <v>150</v>
      </c>
      <c r="AE2333" s="7" t="s">
        <v>5096</v>
      </c>
      <c r="AF2333" s="7" t="str">
        <f aca="false">IF(AD2333&lt;AE2333,AD2333,AE2333)</f>
        <v>Battle Ram, Giant Skeleton, Lumberjack, Mother Witch, Vines, Wizard, Zap, Zappies</v>
      </c>
      <c r="AG2333" s="7" t="str">
        <f aca="false">IF(AD2333&lt;AE2333,AE2333,AD2333)</f>
        <v>Berserker, Fire Spirit, Goblin Barrel, Ice Spirit, Magic Archer, Royal Delivery, Tesla, Wall Breakers</v>
      </c>
      <c r="AH2333" s="7" t="str">
        <f aca="false">IF(AD2333=AF2333,AA2333,IF(AA2333="Win","Loss",IF(AA2333="Loss","Win","Draw")))</f>
        <v>Win</v>
      </c>
      <c r="AI2333" s="7" t="s">
        <v>102</v>
      </c>
    </row>
    <row r="2334" customFormat="false" ht="16.5" hidden="false" customHeight="true" outlineLevel="0" collapsed="false">
      <c r="A2334" s="7" t="s">
        <v>5097</v>
      </c>
      <c r="B2334" s="7" t="n">
        <v>1</v>
      </c>
      <c r="C2334" s="7" t="s">
        <v>3496</v>
      </c>
      <c r="D2334" s="7" t="s">
        <v>3497</v>
      </c>
      <c r="E2334" s="8" t="s">
        <v>3952</v>
      </c>
      <c r="F2334" s="7" t="s">
        <v>3953</v>
      </c>
      <c r="G2334" s="7" t="s">
        <v>5098</v>
      </c>
      <c r="H2334" s="7" t="s">
        <v>81</v>
      </c>
      <c r="I2334" s="7" t="s">
        <v>107</v>
      </c>
      <c r="J2334" s="7" t="s">
        <v>128</v>
      </c>
      <c r="K2334" s="7" t="s">
        <v>84</v>
      </c>
      <c r="L2334" s="7" t="s">
        <v>88</v>
      </c>
      <c r="M2334" s="7" t="s">
        <v>130</v>
      </c>
      <c r="N2334" s="7" t="s">
        <v>111</v>
      </c>
      <c r="O2334" s="7" t="s">
        <v>97</v>
      </c>
      <c r="P2334" s="7" t="s">
        <v>144</v>
      </c>
      <c r="Q2334" s="7" t="s">
        <v>170</v>
      </c>
      <c r="R2334" s="7" t="s">
        <v>209</v>
      </c>
      <c r="S2334" s="7" t="s">
        <v>132</v>
      </c>
      <c r="T2334" s="7" t="s">
        <v>91</v>
      </c>
      <c r="U2334" s="7" t="s">
        <v>94</v>
      </c>
      <c r="V2334" s="7" t="s">
        <v>182</v>
      </c>
      <c r="W2334" s="7" t="s">
        <v>143</v>
      </c>
      <c r="X2334" s="7" t="s">
        <v>87</v>
      </c>
      <c r="Y2334" s="7" t="n">
        <v>1</v>
      </c>
      <c r="Z2334" s="7" t="n">
        <v>0</v>
      </c>
      <c r="AA2334" s="7" t="str">
        <f aca="false">IF(Y2334&gt;Z2334,"Win",IF(Y2334&lt;Z2334,"Loss","Draw"))</f>
        <v>Win</v>
      </c>
      <c r="AB2334" s="7" t="s">
        <v>99</v>
      </c>
      <c r="AC2334" s="7" t="s">
        <v>99</v>
      </c>
      <c r="AD2334" s="7" t="s">
        <v>448</v>
      </c>
      <c r="AE2334" s="7" t="s">
        <v>5099</v>
      </c>
      <c r="AF2334" s="7" t="str">
        <f aca="false">IF(AD2334&lt;AE2334,AD2334,AE2334)</f>
        <v>Barbarian Barrel, Berserker, Cannon, Fireball, Hog Rider, Ice Spirit, Lumberjack, Musketeer</v>
      </c>
      <c r="AG2334" s="7" t="str">
        <f aca="false">IF(AD2334&lt;AE2334,AE2334,AD2334)</f>
        <v>Bomber, Fire Spirit, Giant Snowball, Goblin Drill, Knight, Poison, Skeletons, Tesla</v>
      </c>
      <c r="AH2334" s="7" t="str">
        <f aca="false">IF(AD2334=AF2334,AA2334,IF(AA2334="Win","Loss",IF(AA2334="Loss","Win","Draw")))</f>
        <v>Loss</v>
      </c>
      <c r="AI2334" s="7" t="s">
        <v>102</v>
      </c>
    </row>
    <row r="2335" customFormat="false" ht="16.5" hidden="false" customHeight="true" outlineLevel="0" collapsed="false">
      <c r="A2335" s="7" t="s">
        <v>5097</v>
      </c>
      <c r="B2335" s="7" t="n">
        <v>2</v>
      </c>
      <c r="C2335" s="7" t="s">
        <v>3496</v>
      </c>
      <c r="D2335" s="7" t="s">
        <v>3497</v>
      </c>
      <c r="E2335" s="8" t="s">
        <v>3952</v>
      </c>
      <c r="F2335" s="7" t="s">
        <v>3953</v>
      </c>
      <c r="G2335" s="7" t="s">
        <v>5100</v>
      </c>
      <c r="H2335" s="7" t="s">
        <v>372</v>
      </c>
      <c r="I2335" s="7" t="s">
        <v>200</v>
      </c>
      <c r="J2335" s="7" t="s">
        <v>199</v>
      </c>
      <c r="K2335" s="7" t="s">
        <v>169</v>
      </c>
      <c r="L2335" s="7" t="s">
        <v>191</v>
      </c>
      <c r="M2335" s="7" t="s">
        <v>336</v>
      </c>
      <c r="N2335" s="7" t="s">
        <v>154</v>
      </c>
      <c r="O2335" s="7" t="s">
        <v>136</v>
      </c>
      <c r="P2335" s="7" t="s">
        <v>91</v>
      </c>
      <c r="Q2335" s="7" t="s">
        <v>271</v>
      </c>
      <c r="R2335" s="7" t="s">
        <v>145</v>
      </c>
      <c r="S2335" s="7" t="s">
        <v>115</v>
      </c>
      <c r="T2335" s="7" t="s">
        <v>109</v>
      </c>
      <c r="U2335" s="7" t="s">
        <v>112</v>
      </c>
      <c r="V2335" s="7" t="s">
        <v>84</v>
      </c>
      <c r="W2335" s="7" t="s">
        <v>113</v>
      </c>
      <c r="X2335" s="7" t="s">
        <v>226</v>
      </c>
      <c r="Y2335" s="7" t="n">
        <v>1</v>
      </c>
      <c r="Z2335" s="7" t="n">
        <v>0</v>
      </c>
      <c r="AA2335" s="7" t="str">
        <f aca="false">IF(Y2335&gt;Z2335,"Win",IF(Y2335&lt;Z2335,"Loss","Draw"))</f>
        <v>Win</v>
      </c>
      <c r="AB2335" s="7" t="s">
        <v>99</v>
      </c>
      <c r="AC2335" s="7" t="s">
        <v>99</v>
      </c>
      <c r="AD2335" s="7" t="s">
        <v>778</v>
      </c>
      <c r="AE2335" s="7" t="s">
        <v>5101</v>
      </c>
      <c r="AF2335" s="7" t="str">
        <f aca="false">IF(AD2335&lt;AE2335,AD2335,AE2335)</f>
        <v>Arrows, Balloon, Bomb Tower, Firecracker, Giant Snowball, Goblins, Miner, Ronin</v>
      </c>
      <c r="AG2335" s="7" t="str">
        <f aca="false">IF(AD2335&lt;AE2335,AE2335,AD2335)</f>
        <v>Baby Dragon, Barbarian Barrel, Goblin Cage, Golden Knight, Golem, Ice Wizard, Lightning, Tornado</v>
      </c>
      <c r="AH2335" s="7" t="str">
        <f aca="false">IF(AD2335=AF2335,AA2335,IF(AA2335="Win","Loss",IF(AA2335="Loss","Win","Draw")))</f>
        <v>Loss</v>
      </c>
      <c r="AI2335" s="7" t="s">
        <v>102</v>
      </c>
    </row>
    <row r="2336" customFormat="false" ht="16.5" hidden="false" customHeight="true" outlineLevel="0" collapsed="false">
      <c r="A2336" s="7" t="s">
        <v>5097</v>
      </c>
      <c r="B2336" s="7" t="n">
        <v>3</v>
      </c>
      <c r="C2336" s="7" t="s">
        <v>3496</v>
      </c>
      <c r="D2336" s="7" t="s">
        <v>3497</v>
      </c>
      <c r="E2336" s="8" t="s">
        <v>3952</v>
      </c>
      <c r="F2336" s="7" t="s">
        <v>3953</v>
      </c>
      <c r="G2336" s="7" t="s">
        <v>5102</v>
      </c>
      <c r="H2336" s="7" t="s">
        <v>372</v>
      </c>
      <c r="I2336" s="7" t="s">
        <v>82</v>
      </c>
      <c r="J2336" s="7" t="s">
        <v>181</v>
      </c>
      <c r="K2336" s="7" t="s">
        <v>168</v>
      </c>
      <c r="L2336" s="7" t="s">
        <v>167</v>
      </c>
      <c r="M2336" s="7" t="s">
        <v>115</v>
      </c>
      <c r="N2336" s="7" t="s">
        <v>146</v>
      </c>
      <c r="O2336" s="7" t="s">
        <v>89</v>
      </c>
      <c r="P2336" s="7" t="s">
        <v>94</v>
      </c>
      <c r="Q2336" s="7" t="s">
        <v>168</v>
      </c>
      <c r="R2336" s="7" t="s">
        <v>232</v>
      </c>
      <c r="S2336" s="7" t="s">
        <v>169</v>
      </c>
      <c r="T2336" s="7" t="s">
        <v>154</v>
      </c>
      <c r="U2336" s="7" t="s">
        <v>97</v>
      </c>
      <c r="V2336" s="7" t="s">
        <v>93</v>
      </c>
      <c r="W2336" s="7" t="s">
        <v>167</v>
      </c>
      <c r="X2336" s="7" t="s">
        <v>144</v>
      </c>
      <c r="Y2336" s="7" t="n">
        <v>1</v>
      </c>
      <c r="Z2336" s="7" t="n">
        <v>0</v>
      </c>
      <c r="AA2336" s="7" t="str">
        <f aca="false">IF(Y2336&gt;Z2336,"Win",IF(Y2336&lt;Z2336,"Loss","Draw"))</f>
        <v>Win</v>
      </c>
      <c r="AB2336" s="7" t="s">
        <v>99</v>
      </c>
      <c r="AC2336" s="7" t="s">
        <v>99</v>
      </c>
      <c r="AD2336" s="7" t="s">
        <v>5103</v>
      </c>
      <c r="AE2336" s="7" t="s">
        <v>2872</v>
      </c>
      <c r="AF2336" s="7" t="str">
        <f aca="false">IF(AD2336&lt;AE2336,AD2336,AE2336)</f>
        <v>Archers, Fireball, Goblin Hut, Goblins, Monk, Royal Hogs, Skeleton Dragons, The Log</v>
      </c>
      <c r="AG2336" s="7" t="str">
        <f aca="false">IF(AD2336&lt;AE2336,AE2336,AD2336)</f>
        <v>Baby Dragon, Electro Spirit, Lightning, Mighty Miner, Royal Hogs, Skeletons, Tesla, The Log</v>
      </c>
      <c r="AH2336" s="7" t="str">
        <f aca="false">IF(AD2336=AF2336,AA2336,IF(AA2336="Win","Loss",IF(AA2336="Loss","Win","Draw")))</f>
        <v>Win</v>
      </c>
      <c r="AI2336" s="7" t="s">
        <v>102</v>
      </c>
    </row>
    <row r="2337" customFormat="false" ht="16.5" hidden="false" customHeight="true" outlineLevel="0" collapsed="false">
      <c r="A2337" s="5" t="s">
        <v>5104</v>
      </c>
      <c r="B2337" s="5" t="n">
        <v>1</v>
      </c>
      <c r="C2337" s="5" t="s">
        <v>3496</v>
      </c>
      <c r="D2337" s="5" t="s">
        <v>3497</v>
      </c>
      <c r="E2337" s="5" t="s">
        <v>4189</v>
      </c>
      <c r="F2337" s="5" t="s">
        <v>4190</v>
      </c>
      <c r="G2337" s="5" t="s">
        <v>5105</v>
      </c>
      <c r="H2337" s="5" t="s">
        <v>81</v>
      </c>
      <c r="I2337" s="5" t="s">
        <v>140</v>
      </c>
      <c r="J2337" s="5" t="s">
        <v>141</v>
      </c>
      <c r="K2337" s="5" t="s">
        <v>142</v>
      </c>
      <c r="L2337" s="5" t="s">
        <v>87</v>
      </c>
      <c r="M2337" s="5" t="s">
        <v>111</v>
      </c>
      <c r="N2337" s="5" t="s">
        <v>143</v>
      </c>
      <c r="O2337" s="5" t="s">
        <v>120</v>
      </c>
      <c r="P2337" s="5" t="s">
        <v>144</v>
      </c>
      <c r="Q2337" s="5" t="s">
        <v>200</v>
      </c>
      <c r="R2337" s="5" t="s">
        <v>91</v>
      </c>
      <c r="S2337" s="5" t="s">
        <v>132</v>
      </c>
      <c r="T2337" s="5" t="s">
        <v>94</v>
      </c>
      <c r="U2337" s="5" t="s">
        <v>174</v>
      </c>
      <c r="V2337" s="5" t="s">
        <v>93</v>
      </c>
      <c r="W2337" s="5" t="s">
        <v>365</v>
      </c>
      <c r="X2337" s="5" t="s">
        <v>90</v>
      </c>
      <c r="Y2337" s="5" t="n">
        <v>0</v>
      </c>
      <c r="Z2337" s="5" t="n">
        <v>1</v>
      </c>
      <c r="AA2337" s="5" t="str">
        <f aca="false">IF(Y2337&gt;Z2337,"Win",IF(Y2337&lt;Z2337,"Loss","Draw"))</f>
        <v>Loss</v>
      </c>
      <c r="AB2337" s="5" t="s">
        <v>98</v>
      </c>
      <c r="AC2337" s="5" t="s">
        <v>99</v>
      </c>
      <c r="AD2337" s="5" t="s">
        <v>150</v>
      </c>
      <c r="AE2337" s="5" t="s">
        <v>488</v>
      </c>
      <c r="AF2337" s="5" t="str">
        <f aca="false">IF(AD2337&lt;AE2337,AD2337,AE2337)</f>
        <v>Barbarian Barrel, Electro Spirit, Fireball, Goblin Cage, Heal Spirit, Lumberjack, Phoenix, Royal Giant</v>
      </c>
      <c r="AG2337" s="5" t="str">
        <f aca="false">IF(AD2337&lt;AE2337,AE2337,AD2337)</f>
        <v>Berserker, Fire Spirit, Goblin Barrel, Ice Spirit, Magic Archer, Royal Delivery, Tesla, Wall Breakers</v>
      </c>
      <c r="AH2337" s="5" t="str">
        <f aca="false">IF(AD2337=AF2337,AA2337,IF(AA2337="Win","Loss",IF(AA2337="Loss","Win","Draw")))</f>
        <v>Win</v>
      </c>
      <c r="AI2337" s="5" t="s">
        <v>102</v>
      </c>
    </row>
    <row r="2338" customFormat="false" ht="16.5" hidden="false" customHeight="true" outlineLevel="0" collapsed="false">
      <c r="A2338" s="5" t="s">
        <v>5104</v>
      </c>
      <c r="B2338" s="5" t="n">
        <v>2</v>
      </c>
      <c r="C2338" s="5" t="s">
        <v>3496</v>
      </c>
      <c r="D2338" s="5" t="s">
        <v>3497</v>
      </c>
      <c r="E2338" s="5" t="s">
        <v>4189</v>
      </c>
      <c r="F2338" s="5" t="s">
        <v>4190</v>
      </c>
      <c r="G2338" s="5" t="s">
        <v>5106</v>
      </c>
      <c r="H2338" s="5" t="s">
        <v>81</v>
      </c>
      <c r="I2338" s="5" t="s">
        <v>169</v>
      </c>
      <c r="J2338" s="5" t="s">
        <v>199</v>
      </c>
      <c r="K2338" s="5" t="s">
        <v>200</v>
      </c>
      <c r="L2338" s="5" t="s">
        <v>154</v>
      </c>
      <c r="M2338" s="5" t="s">
        <v>91</v>
      </c>
      <c r="N2338" s="5" t="s">
        <v>191</v>
      </c>
      <c r="O2338" s="5" t="s">
        <v>336</v>
      </c>
      <c r="P2338" s="5" t="s">
        <v>136</v>
      </c>
      <c r="Q2338" s="5" t="s">
        <v>84</v>
      </c>
      <c r="R2338" s="5" t="s">
        <v>83</v>
      </c>
      <c r="S2338" s="5" t="s">
        <v>82</v>
      </c>
      <c r="T2338" s="5" t="s">
        <v>89</v>
      </c>
      <c r="U2338" s="5" t="s">
        <v>86</v>
      </c>
      <c r="V2338" s="5" t="s">
        <v>97</v>
      </c>
      <c r="W2338" s="5" t="s">
        <v>88</v>
      </c>
      <c r="X2338" s="5" t="s">
        <v>107</v>
      </c>
      <c r="Y2338" s="5" t="n">
        <v>1</v>
      </c>
      <c r="Z2338" s="5" t="n">
        <v>0</v>
      </c>
      <c r="AA2338" s="5" t="str">
        <f aca="false">IF(Y2338&gt;Z2338,"Win",IF(Y2338&lt;Z2338,"Loss","Draw"))</f>
        <v>Win</v>
      </c>
      <c r="AB2338" s="5" t="s">
        <v>98</v>
      </c>
      <c r="AC2338" s="5" t="s">
        <v>99</v>
      </c>
      <c r="AD2338" s="5" t="s">
        <v>778</v>
      </c>
      <c r="AE2338" s="5" t="s">
        <v>5107</v>
      </c>
      <c r="AF2338" s="5" t="str">
        <f aca="false">IF(AD2338&lt;AE2338,AD2338,AE2338)</f>
        <v>Archers, Dark Prince, Giant Snowball, Goblin Demolisher, Goblin Drill, Goblin Hut, Poison, Skeletons</v>
      </c>
      <c r="AG2338" s="5" t="str">
        <f aca="false">IF(AD2338&lt;AE2338,AE2338,AD2338)</f>
        <v>Baby Dragon, Barbarian Barrel, Goblin Cage, Golden Knight, Golem, Ice Wizard, Lightning, Tornado</v>
      </c>
      <c r="AH2338" s="5" t="str">
        <f aca="false">IF(AD2338=AF2338,AA2338,IF(AA2338="Win","Loss",IF(AA2338="Loss","Win","Draw")))</f>
        <v>Loss</v>
      </c>
      <c r="AI2338" s="5" t="s">
        <v>102</v>
      </c>
    </row>
    <row r="2339" customFormat="false" ht="16.5" hidden="false" customHeight="true" outlineLevel="0" collapsed="false">
      <c r="A2339" s="5" t="s">
        <v>5104</v>
      </c>
      <c r="B2339" s="5" t="n">
        <v>3</v>
      </c>
      <c r="C2339" s="5" t="s">
        <v>3496</v>
      </c>
      <c r="D2339" s="5" t="s">
        <v>3497</v>
      </c>
      <c r="E2339" s="5" t="s">
        <v>4189</v>
      </c>
      <c r="F2339" s="5" t="s">
        <v>4190</v>
      </c>
      <c r="G2339" s="5" t="s">
        <v>5108</v>
      </c>
      <c r="H2339" s="5" t="s">
        <v>81</v>
      </c>
      <c r="I2339" s="5" t="s">
        <v>90</v>
      </c>
      <c r="J2339" s="5" t="s">
        <v>181</v>
      </c>
      <c r="K2339" s="5" t="s">
        <v>149</v>
      </c>
      <c r="L2339" s="5" t="s">
        <v>94</v>
      </c>
      <c r="M2339" s="5" t="s">
        <v>95</v>
      </c>
      <c r="N2339" s="5" t="s">
        <v>167</v>
      </c>
      <c r="O2339" s="5" t="s">
        <v>146</v>
      </c>
      <c r="P2339" s="5" t="s">
        <v>227</v>
      </c>
      <c r="Q2339" s="5" t="s">
        <v>116</v>
      </c>
      <c r="R2339" s="5" t="s">
        <v>115</v>
      </c>
      <c r="S2339" s="5" t="s">
        <v>1087</v>
      </c>
      <c r="T2339" s="5" t="s">
        <v>118</v>
      </c>
      <c r="U2339" s="5" t="s">
        <v>119</v>
      </c>
      <c r="V2339" s="5" t="s">
        <v>146</v>
      </c>
      <c r="W2339" s="5" t="s">
        <v>112</v>
      </c>
      <c r="X2339" s="5" t="s">
        <v>226</v>
      </c>
      <c r="Y2339" s="5" t="n">
        <v>1</v>
      </c>
      <c r="Z2339" s="5" t="n">
        <v>0</v>
      </c>
      <c r="AA2339" s="5" t="str">
        <f aca="false">IF(Y2339&gt;Z2339,"Win",IF(Y2339&lt;Z2339,"Loss","Draw"))</f>
        <v>Win</v>
      </c>
      <c r="AB2339" s="5" t="s">
        <v>98</v>
      </c>
      <c r="AC2339" s="5" t="s">
        <v>99</v>
      </c>
      <c r="AD2339" s="5" t="s">
        <v>229</v>
      </c>
      <c r="AE2339" s="5" t="s">
        <v>1374</v>
      </c>
      <c r="AF2339" s="5" t="str">
        <f aca="false">IF(AD2339&lt;AE2339,AD2339,AE2339)</f>
        <v>Arrows, Cannon Cart, Goblins, Miner, Minion Horde, Mortar, Rascals, Skeleton Dragons</v>
      </c>
      <c r="AG2339" s="5" t="str">
        <f aca="false">IF(AD2339&lt;AE2339,AE2339,AD2339)</f>
        <v>Fireball, Fisherman, Monk, Mother Witch, Royal Giant, Skeleton Dragons, The Log, Tombstone</v>
      </c>
      <c r="AH2339" s="5" t="str">
        <f aca="false">IF(AD2339=AF2339,AA2339,IF(AA2339="Win","Loss",IF(AA2339="Loss","Win","Draw")))</f>
        <v>Loss</v>
      </c>
      <c r="AI2339" s="5" t="s">
        <v>102</v>
      </c>
    </row>
    <row r="2340" customFormat="false" ht="16.5" hidden="false" customHeight="true" outlineLevel="0" collapsed="false">
      <c r="A2340" s="7" t="s">
        <v>5109</v>
      </c>
      <c r="B2340" s="7" t="n">
        <v>1</v>
      </c>
      <c r="C2340" s="7" t="s">
        <v>3496</v>
      </c>
      <c r="D2340" s="7" t="s">
        <v>3497</v>
      </c>
      <c r="E2340" s="7" t="s">
        <v>4189</v>
      </c>
      <c r="F2340" s="7" t="s">
        <v>4190</v>
      </c>
      <c r="G2340" s="7" t="s">
        <v>5110</v>
      </c>
      <c r="H2340" s="7" t="s">
        <v>81</v>
      </c>
      <c r="I2340" s="7" t="s">
        <v>168</v>
      </c>
      <c r="J2340" s="7" t="s">
        <v>108</v>
      </c>
      <c r="K2340" s="7" t="s">
        <v>170</v>
      </c>
      <c r="L2340" s="7" t="s">
        <v>183</v>
      </c>
      <c r="M2340" s="7" t="s">
        <v>143</v>
      </c>
      <c r="N2340" s="7" t="s">
        <v>97</v>
      </c>
      <c r="O2340" s="7" t="s">
        <v>167</v>
      </c>
      <c r="P2340" s="7" t="s">
        <v>120</v>
      </c>
      <c r="Q2340" s="7" t="s">
        <v>140</v>
      </c>
      <c r="R2340" s="7" t="s">
        <v>141</v>
      </c>
      <c r="S2340" s="7" t="s">
        <v>225</v>
      </c>
      <c r="T2340" s="7" t="s">
        <v>87</v>
      </c>
      <c r="U2340" s="7" t="s">
        <v>111</v>
      </c>
      <c r="V2340" s="7" t="s">
        <v>113</v>
      </c>
      <c r="W2340" s="7" t="s">
        <v>120</v>
      </c>
      <c r="X2340" s="7" t="s">
        <v>226</v>
      </c>
      <c r="Y2340" s="7" t="n">
        <v>1</v>
      </c>
      <c r="Z2340" s="7" t="n">
        <v>0</v>
      </c>
      <c r="AA2340" s="7" t="str">
        <f aca="false">IF(Y2340&gt;Z2340,"Win",IF(Y2340&lt;Z2340,"Loss","Draw"))</f>
        <v>Win</v>
      </c>
      <c r="AB2340" s="7" t="s">
        <v>99</v>
      </c>
      <c r="AC2340" s="7" t="s">
        <v>99</v>
      </c>
      <c r="AD2340" s="7" t="s">
        <v>770</v>
      </c>
      <c r="AE2340" s="7" t="s">
        <v>228</v>
      </c>
      <c r="AF2340" s="7" t="str">
        <f aca="false">IF(AD2340&lt;AE2340,AD2340,AE2340)</f>
        <v>Archer Queen, Cannon, Earthquake, Ice Spirit, Royal Delivery, Royal Hogs, Skeletons, The Log</v>
      </c>
      <c r="AG2340" s="7" t="str">
        <f aca="false">IF(AD2340&lt;AE2340,AE2340,AD2340)</f>
        <v>Bats, Berserker, Bomb Tower, Fire Spirit, Magic Archer, Miner, Royal Delivery, Wall Breakers</v>
      </c>
      <c r="AH2340" s="7" t="str">
        <f aca="false">IF(AD2340=AF2340,AA2340,IF(AA2340="Win","Loss",IF(AA2340="Loss","Win","Draw")))</f>
        <v>Win</v>
      </c>
      <c r="AI2340" s="7" t="s">
        <v>102</v>
      </c>
    </row>
    <row r="2341" customFormat="false" ht="16.5" hidden="false" customHeight="true" outlineLevel="0" collapsed="false">
      <c r="A2341" s="7" t="s">
        <v>5109</v>
      </c>
      <c r="B2341" s="7" t="n">
        <v>2</v>
      </c>
      <c r="C2341" s="7" t="s">
        <v>3496</v>
      </c>
      <c r="D2341" s="7" t="s">
        <v>3497</v>
      </c>
      <c r="E2341" s="7" t="s">
        <v>4189</v>
      </c>
      <c r="F2341" s="7" t="s">
        <v>4190</v>
      </c>
      <c r="G2341" s="7" t="s">
        <v>5111</v>
      </c>
      <c r="H2341" s="7" t="s">
        <v>81</v>
      </c>
      <c r="I2341" s="7" t="s">
        <v>107</v>
      </c>
      <c r="J2341" s="7" t="s">
        <v>128</v>
      </c>
      <c r="K2341" s="7" t="s">
        <v>84</v>
      </c>
      <c r="L2341" s="7" t="s">
        <v>130</v>
      </c>
      <c r="M2341" s="7" t="s">
        <v>88</v>
      </c>
      <c r="N2341" s="7" t="s">
        <v>111</v>
      </c>
      <c r="O2341" s="7" t="s">
        <v>144</v>
      </c>
      <c r="P2341" s="7" t="s">
        <v>87</v>
      </c>
      <c r="Q2341" s="7" t="s">
        <v>200</v>
      </c>
      <c r="R2341" s="7" t="s">
        <v>199</v>
      </c>
      <c r="S2341" s="7" t="s">
        <v>169</v>
      </c>
      <c r="T2341" s="7" t="s">
        <v>191</v>
      </c>
      <c r="U2341" s="7" t="s">
        <v>136</v>
      </c>
      <c r="V2341" s="7" t="s">
        <v>154</v>
      </c>
      <c r="W2341" s="7" t="s">
        <v>91</v>
      </c>
      <c r="X2341" s="7" t="s">
        <v>336</v>
      </c>
      <c r="Y2341" s="7" t="n">
        <v>1</v>
      </c>
      <c r="Z2341" s="7" t="n">
        <v>0</v>
      </c>
      <c r="AA2341" s="7" t="str">
        <f aca="false">IF(Y2341&gt;Z2341,"Win",IF(Y2341&lt;Z2341,"Loss","Draw"))</f>
        <v>Win</v>
      </c>
      <c r="AB2341" s="7" t="s">
        <v>99</v>
      </c>
      <c r="AC2341" s="7" t="s">
        <v>99</v>
      </c>
      <c r="AD2341" s="7" t="s">
        <v>1187</v>
      </c>
      <c r="AE2341" s="7" t="s">
        <v>778</v>
      </c>
      <c r="AF2341" s="7" t="str">
        <f aca="false">IF(AD2341&lt;AE2341,AD2341,AE2341)</f>
        <v>Baby Dragon, Barbarian Barrel, Goblin Cage, Golden Knight, Golem, Ice Wizard, Lightning, Tornado</v>
      </c>
      <c r="AG2341" s="7" t="str">
        <f aca="false">IF(AD2341&lt;AE2341,AE2341,AD2341)</f>
        <v>Berserker, Bomber, Fire Spirit, Giant Snowball, Goblin Drill, Knight, Poison, Tesla</v>
      </c>
      <c r="AH2341" s="7" t="str">
        <f aca="false">IF(AD2341=AF2341,AA2341,IF(AA2341="Win","Loss",IF(AA2341="Loss","Win","Draw")))</f>
        <v>Loss</v>
      </c>
      <c r="AI2341" s="7" t="s">
        <v>102</v>
      </c>
    </row>
    <row r="2342" customFormat="false" ht="16.5" hidden="false" customHeight="true" outlineLevel="0" collapsed="false">
      <c r="A2342" s="7" t="s">
        <v>5109</v>
      </c>
      <c r="B2342" s="7" t="n">
        <v>3</v>
      </c>
      <c r="C2342" s="7" t="s">
        <v>3496</v>
      </c>
      <c r="D2342" s="7" t="s">
        <v>3497</v>
      </c>
      <c r="E2342" s="7" t="s">
        <v>4189</v>
      </c>
      <c r="F2342" s="7" t="s">
        <v>4190</v>
      </c>
      <c r="G2342" s="7" t="s">
        <v>5112</v>
      </c>
      <c r="H2342" s="7" t="s">
        <v>81</v>
      </c>
      <c r="I2342" s="7" t="s">
        <v>209</v>
      </c>
      <c r="J2342" s="7" t="s">
        <v>181</v>
      </c>
      <c r="K2342" s="7" t="s">
        <v>145</v>
      </c>
      <c r="L2342" s="7" t="s">
        <v>110</v>
      </c>
      <c r="M2342" s="7" t="s">
        <v>112</v>
      </c>
      <c r="N2342" s="7" t="s">
        <v>226</v>
      </c>
      <c r="O2342" s="7" t="s">
        <v>135</v>
      </c>
      <c r="P2342" s="7" t="s">
        <v>113</v>
      </c>
      <c r="Q2342" s="7" t="s">
        <v>271</v>
      </c>
      <c r="R2342" s="7" t="s">
        <v>232</v>
      </c>
      <c r="S2342" s="7" t="s">
        <v>144</v>
      </c>
      <c r="T2342" s="7" t="s">
        <v>143</v>
      </c>
      <c r="U2342" s="7" t="s">
        <v>97</v>
      </c>
      <c r="V2342" s="7" t="s">
        <v>167</v>
      </c>
      <c r="W2342" s="7" t="s">
        <v>183</v>
      </c>
      <c r="X2342" s="7" t="s">
        <v>182</v>
      </c>
      <c r="Y2342" s="7" t="n">
        <v>1</v>
      </c>
      <c r="Z2342" s="7" t="n">
        <v>0</v>
      </c>
      <c r="AA2342" s="7" t="str">
        <f aca="false">IF(Y2342&gt;Z2342,"Win",IF(Y2342&lt;Z2342,"Loss","Draw"))</f>
        <v>Win</v>
      </c>
      <c r="AB2342" s="7" t="s">
        <v>99</v>
      </c>
      <c r="AC2342" s="7" t="s">
        <v>99</v>
      </c>
      <c r="AD2342" s="7" t="s">
        <v>1165</v>
      </c>
      <c r="AE2342" s="7" t="s">
        <v>1421</v>
      </c>
      <c r="AF2342" s="7" t="str">
        <f aca="false">IF(AD2342&lt;AE2342,AD2342,AE2342)</f>
        <v>Arrows, Balloon, Bomb Tower, Guards, Miner, Monk, Musketeer, Zap</v>
      </c>
      <c r="AG2342" s="7" t="str">
        <f aca="false">IF(AD2342&lt;AE2342,AE2342,AD2342)</f>
        <v>Earthquake, Firecracker, Hog Rider, Ice Spirit, Mighty Miner, Skeletons, Tesla, The Log</v>
      </c>
      <c r="AH2342" s="7" t="str">
        <f aca="false">IF(AD2342=AF2342,AA2342,IF(AA2342="Win","Loss",IF(AA2342="Loss","Win","Draw")))</f>
        <v>Win</v>
      </c>
      <c r="AI2342" s="7" t="s">
        <v>102</v>
      </c>
    </row>
    <row r="2343" customFormat="false" ht="16.5" hidden="false" customHeight="true" outlineLevel="0" collapsed="false">
      <c r="A2343" s="7" t="s">
        <v>5113</v>
      </c>
      <c r="B2343" s="7" t="n">
        <v>1</v>
      </c>
      <c r="C2343" s="7" t="s">
        <v>3496</v>
      </c>
      <c r="D2343" s="7" t="s">
        <v>3497</v>
      </c>
      <c r="E2343" s="7" t="s">
        <v>4189</v>
      </c>
      <c r="F2343" s="7" t="s">
        <v>4190</v>
      </c>
      <c r="G2343" s="7" t="s">
        <v>5114</v>
      </c>
      <c r="H2343" s="7" t="s">
        <v>81</v>
      </c>
      <c r="I2343" s="7" t="s">
        <v>200</v>
      </c>
      <c r="J2343" s="7" t="s">
        <v>91</v>
      </c>
      <c r="K2343" s="7" t="s">
        <v>132</v>
      </c>
      <c r="L2343" s="7" t="s">
        <v>146</v>
      </c>
      <c r="M2343" s="7" t="s">
        <v>94</v>
      </c>
      <c r="N2343" s="7" t="s">
        <v>93</v>
      </c>
      <c r="O2343" s="7" t="s">
        <v>90</v>
      </c>
      <c r="P2343" s="7" t="s">
        <v>365</v>
      </c>
      <c r="Q2343" s="7" t="s">
        <v>90</v>
      </c>
      <c r="R2343" s="7" t="s">
        <v>181</v>
      </c>
      <c r="S2343" s="7" t="s">
        <v>96</v>
      </c>
      <c r="T2343" s="7" t="s">
        <v>97</v>
      </c>
      <c r="U2343" s="7" t="s">
        <v>93</v>
      </c>
      <c r="V2343" s="7" t="s">
        <v>167</v>
      </c>
      <c r="W2343" s="7" t="s">
        <v>94</v>
      </c>
      <c r="X2343" s="7" t="s">
        <v>95</v>
      </c>
      <c r="Y2343" s="7" t="n">
        <v>1</v>
      </c>
      <c r="Z2343" s="7" t="n">
        <v>0</v>
      </c>
      <c r="AA2343" s="7" t="str">
        <f aca="false">IF(Y2343&gt;Z2343,"Win",IF(Y2343&lt;Z2343,"Loss","Draw"))</f>
        <v>Win</v>
      </c>
      <c r="AB2343" s="7" t="s">
        <v>99</v>
      </c>
      <c r="AC2343" s="7" t="s">
        <v>99</v>
      </c>
      <c r="AD2343" s="7" t="s">
        <v>849</v>
      </c>
      <c r="AE2343" s="7" t="s">
        <v>1085</v>
      </c>
      <c r="AF2343" s="7" t="str">
        <f aca="false">IF(AD2343&lt;AE2343,AD2343,AE2343)</f>
        <v>Barbarian Barrel, Electro Spirit, Fireball, Goblin Cage, Lumberjack, Phoenix, Royal Giant, Skeleton Dragons</v>
      </c>
      <c r="AG2343" s="7" t="str">
        <f aca="false">IF(AD2343&lt;AE2343,AE2343,AD2343)</f>
        <v>Electro Spirit, Fireball, Fisherman, Hunter, Monk, Royal Giant, Skeletons, The Log</v>
      </c>
      <c r="AH2343" s="7" t="str">
        <f aca="false">IF(AD2343=AF2343,AA2343,IF(AA2343="Win","Loss",IF(AA2343="Loss","Win","Draw")))</f>
        <v>Win</v>
      </c>
      <c r="AI2343" s="7" t="s">
        <v>102</v>
      </c>
    </row>
    <row r="2344" customFormat="false" ht="16.5" hidden="false" customHeight="true" outlineLevel="0" collapsed="false">
      <c r="A2344" s="7" t="s">
        <v>5113</v>
      </c>
      <c r="B2344" s="7" t="n">
        <v>2</v>
      </c>
      <c r="C2344" s="7" t="s">
        <v>3496</v>
      </c>
      <c r="D2344" s="7" t="s">
        <v>3497</v>
      </c>
      <c r="E2344" s="7" t="s">
        <v>4189</v>
      </c>
      <c r="F2344" s="7" t="s">
        <v>4190</v>
      </c>
      <c r="G2344" s="7" t="s">
        <v>5115</v>
      </c>
      <c r="H2344" s="7" t="s">
        <v>81</v>
      </c>
      <c r="I2344" s="7" t="s">
        <v>140</v>
      </c>
      <c r="J2344" s="7" t="s">
        <v>141</v>
      </c>
      <c r="K2344" s="7" t="s">
        <v>142</v>
      </c>
      <c r="L2344" s="7" t="s">
        <v>87</v>
      </c>
      <c r="M2344" s="7" t="s">
        <v>111</v>
      </c>
      <c r="N2344" s="7" t="s">
        <v>143</v>
      </c>
      <c r="O2344" s="7" t="s">
        <v>120</v>
      </c>
      <c r="P2344" s="7" t="s">
        <v>144</v>
      </c>
      <c r="Q2344" s="7" t="s">
        <v>239</v>
      </c>
      <c r="R2344" s="7" t="s">
        <v>180</v>
      </c>
      <c r="S2344" s="7" t="s">
        <v>132</v>
      </c>
      <c r="T2344" s="7" t="s">
        <v>257</v>
      </c>
      <c r="U2344" s="7" t="s">
        <v>91</v>
      </c>
      <c r="V2344" s="7" t="s">
        <v>202</v>
      </c>
      <c r="W2344" s="7" t="s">
        <v>227</v>
      </c>
      <c r="X2344" s="7" t="s">
        <v>327</v>
      </c>
      <c r="Y2344" s="7" t="n">
        <v>1</v>
      </c>
      <c r="Z2344" s="7" t="n">
        <v>0</v>
      </c>
      <c r="AA2344" s="7" t="str">
        <f aca="false">IF(Y2344&gt;Z2344,"Win",IF(Y2344&lt;Z2344,"Loss","Draw"))</f>
        <v>Win</v>
      </c>
      <c r="AB2344" s="7" t="s">
        <v>99</v>
      </c>
      <c r="AC2344" s="7" t="s">
        <v>99</v>
      </c>
      <c r="AD2344" s="7" t="s">
        <v>150</v>
      </c>
      <c r="AE2344" s="7" t="s">
        <v>2248</v>
      </c>
      <c r="AF2344" s="7" t="str">
        <f aca="false">IF(AD2344&lt;AE2344,AD2344,AE2344)</f>
        <v>Barbarian Barrel, Battle Ram, Giant Skeleton, Lumberjack, Mother Witch, Vines, Wizard, Zappies</v>
      </c>
      <c r="AG2344" s="7" t="str">
        <f aca="false">IF(AD2344&lt;AE2344,AE2344,AD2344)</f>
        <v>Berserker, Fire Spirit, Goblin Barrel, Ice Spirit, Magic Archer, Royal Delivery, Tesla, Wall Breakers</v>
      </c>
      <c r="AH2344" s="7" t="str">
        <f aca="false">IF(AD2344=AF2344,AA2344,IF(AA2344="Win","Loss",IF(AA2344="Loss","Win","Draw")))</f>
        <v>Loss</v>
      </c>
      <c r="AI2344" s="7" t="s">
        <v>102</v>
      </c>
    </row>
    <row r="2345" customFormat="false" ht="16.5" hidden="false" customHeight="true" outlineLevel="0" collapsed="false">
      <c r="A2345" s="7" t="s">
        <v>5113</v>
      </c>
      <c r="B2345" s="7" t="n">
        <v>3</v>
      </c>
      <c r="C2345" s="7" t="s">
        <v>3496</v>
      </c>
      <c r="D2345" s="7" t="s">
        <v>3497</v>
      </c>
      <c r="E2345" s="7" t="s">
        <v>4189</v>
      </c>
      <c r="F2345" s="7" t="s">
        <v>4190</v>
      </c>
      <c r="G2345" s="7" t="s">
        <v>5116</v>
      </c>
      <c r="H2345" s="7" t="s">
        <v>81</v>
      </c>
      <c r="I2345" s="7" t="s">
        <v>82</v>
      </c>
      <c r="J2345" s="7" t="s">
        <v>83</v>
      </c>
      <c r="K2345" s="7" t="s">
        <v>84</v>
      </c>
      <c r="L2345" s="7" t="s">
        <v>115</v>
      </c>
      <c r="M2345" s="7" t="s">
        <v>89</v>
      </c>
      <c r="N2345" s="7" t="s">
        <v>85</v>
      </c>
      <c r="O2345" s="7" t="s">
        <v>88</v>
      </c>
      <c r="P2345" s="7" t="s">
        <v>86</v>
      </c>
      <c r="Q2345" s="7" t="s">
        <v>107</v>
      </c>
      <c r="R2345" s="7" t="s">
        <v>128</v>
      </c>
      <c r="S2345" s="7" t="s">
        <v>84</v>
      </c>
      <c r="T2345" s="7" t="s">
        <v>87</v>
      </c>
      <c r="U2345" s="7" t="s">
        <v>144</v>
      </c>
      <c r="V2345" s="7" t="s">
        <v>88</v>
      </c>
      <c r="W2345" s="7" t="s">
        <v>86</v>
      </c>
      <c r="X2345" s="7" t="s">
        <v>111</v>
      </c>
      <c r="Y2345" s="7" t="n">
        <v>0</v>
      </c>
      <c r="Z2345" s="7" t="n">
        <v>1</v>
      </c>
      <c r="AA2345" s="7" t="str">
        <f aca="false">IF(Y2345&gt;Z2345,"Win",IF(Y2345&lt;Z2345,"Loss","Draw"))</f>
        <v>Loss</v>
      </c>
      <c r="AB2345" s="7" t="s">
        <v>99</v>
      </c>
      <c r="AC2345" s="7" t="s">
        <v>99</v>
      </c>
      <c r="AD2345" s="7" t="s">
        <v>2848</v>
      </c>
      <c r="AE2345" s="7" t="s">
        <v>2551</v>
      </c>
      <c r="AF2345" s="7" t="str">
        <f aca="false">IF(AD2345&lt;AE2345,AD2345,AE2345)</f>
        <v>Archers, Dark Prince, Giant Snowball, Goblin Demolisher, Goblin Hut, Goblins, Graveyard, Poison</v>
      </c>
      <c r="AG2345" s="7" t="str">
        <f aca="false">IF(AD2345&lt;AE2345,AE2345,AD2345)</f>
        <v>Berserker, Fire Spirit, Giant Snowball, Goblin Demolisher, Goblin Drill, Knight, Poison, Tesla</v>
      </c>
      <c r="AH2345" s="7" t="str">
        <f aca="false">IF(AD2345=AF2345,AA2345,IF(AA2345="Win","Loss",IF(AA2345="Loss","Win","Draw")))</f>
        <v>Loss</v>
      </c>
      <c r="AI2345" s="7" t="s">
        <v>102</v>
      </c>
    </row>
    <row r="2346" customFormat="false" ht="16.5" hidden="false" customHeight="true" outlineLevel="0" collapsed="false">
      <c r="A2346" s="7" t="s">
        <v>5117</v>
      </c>
      <c r="B2346" s="7" t="n">
        <v>1</v>
      </c>
      <c r="C2346" s="7" t="s">
        <v>3496</v>
      </c>
      <c r="D2346" s="7" t="s">
        <v>3497</v>
      </c>
      <c r="E2346" s="7" t="s">
        <v>4189</v>
      </c>
      <c r="F2346" s="7" t="s">
        <v>4190</v>
      </c>
      <c r="G2346" s="7" t="s">
        <v>5118</v>
      </c>
      <c r="H2346" s="7" t="s">
        <v>81</v>
      </c>
      <c r="I2346" s="7" t="s">
        <v>287</v>
      </c>
      <c r="J2346" s="7" t="s">
        <v>149</v>
      </c>
      <c r="K2346" s="7" t="s">
        <v>135</v>
      </c>
      <c r="L2346" s="7" t="s">
        <v>148</v>
      </c>
      <c r="M2346" s="7" t="s">
        <v>147</v>
      </c>
      <c r="N2346" s="7" t="s">
        <v>94</v>
      </c>
      <c r="O2346" s="7" t="s">
        <v>87</v>
      </c>
      <c r="P2346" s="7" t="s">
        <v>146</v>
      </c>
      <c r="Q2346" s="7" t="s">
        <v>209</v>
      </c>
      <c r="R2346" s="7" t="s">
        <v>149</v>
      </c>
      <c r="S2346" s="7" t="s">
        <v>199</v>
      </c>
      <c r="T2346" s="7" t="s">
        <v>231</v>
      </c>
      <c r="U2346" s="7" t="s">
        <v>109</v>
      </c>
      <c r="V2346" s="7" t="s">
        <v>146</v>
      </c>
      <c r="W2346" s="7" t="s">
        <v>112</v>
      </c>
      <c r="X2346" s="7" t="s">
        <v>174</v>
      </c>
      <c r="Y2346" s="7" t="n">
        <v>1</v>
      </c>
      <c r="Z2346" s="7" t="n">
        <v>0</v>
      </c>
      <c r="AA2346" s="7" t="str">
        <f aca="false">IF(Y2346&gt;Z2346,"Win",IF(Y2346&lt;Z2346,"Loss","Draw"))</f>
        <v>Win</v>
      </c>
      <c r="AB2346" s="7" t="s">
        <v>99</v>
      </c>
      <c r="AC2346" s="7" t="s">
        <v>99</v>
      </c>
      <c r="AD2346" s="7" t="s">
        <v>726</v>
      </c>
      <c r="AE2346" s="7" t="s">
        <v>1204</v>
      </c>
      <c r="AF2346" s="7" t="str">
        <f aca="false">IF(AD2346&lt;AE2346,AD2346,AE2346)</f>
        <v>Arrows, Golden Knight, Heal Spirit, Musketeer, Ram Rider, Ronin, Skeleton Dragons, Tombstone</v>
      </c>
      <c r="AG2346" s="7" t="str">
        <f aca="false">IF(AD2346&lt;AE2346,AE2346,AD2346)</f>
        <v>Berserker, Fireball, Lava Hound, Skeleton Dragons, Spirit Empress, Tombstone, Valkyrie, Zap</v>
      </c>
      <c r="AH2346" s="7" t="str">
        <f aca="false">IF(AD2346=AF2346,AA2346,IF(AA2346="Win","Loss",IF(AA2346="Loss","Win","Draw")))</f>
        <v>Loss</v>
      </c>
      <c r="AI2346" s="7" t="s">
        <v>102</v>
      </c>
    </row>
    <row r="2347" customFormat="false" ht="16.5" hidden="false" customHeight="true" outlineLevel="0" collapsed="false">
      <c r="A2347" s="7" t="s">
        <v>5117</v>
      </c>
      <c r="B2347" s="7" t="n">
        <v>2</v>
      </c>
      <c r="C2347" s="7" t="s">
        <v>3496</v>
      </c>
      <c r="D2347" s="7" t="s">
        <v>3497</v>
      </c>
      <c r="E2347" s="7" t="s">
        <v>4189</v>
      </c>
      <c r="F2347" s="7" t="s">
        <v>4190</v>
      </c>
      <c r="G2347" s="7" t="s">
        <v>5119</v>
      </c>
      <c r="H2347" s="7" t="s">
        <v>81</v>
      </c>
      <c r="I2347" s="7" t="s">
        <v>82</v>
      </c>
      <c r="J2347" s="7" t="s">
        <v>83</v>
      </c>
      <c r="K2347" s="7" t="s">
        <v>84</v>
      </c>
      <c r="L2347" s="7" t="s">
        <v>97</v>
      </c>
      <c r="M2347" s="7" t="s">
        <v>86</v>
      </c>
      <c r="N2347" s="7" t="s">
        <v>89</v>
      </c>
      <c r="O2347" s="7" t="s">
        <v>88</v>
      </c>
      <c r="P2347" s="7" t="s">
        <v>85</v>
      </c>
      <c r="Q2347" s="7" t="s">
        <v>375</v>
      </c>
      <c r="R2347" s="7" t="s">
        <v>175</v>
      </c>
      <c r="S2347" s="7" t="s">
        <v>84</v>
      </c>
      <c r="T2347" s="7" t="s">
        <v>182</v>
      </c>
      <c r="U2347" s="7" t="s">
        <v>154</v>
      </c>
      <c r="V2347" s="7" t="s">
        <v>97</v>
      </c>
      <c r="W2347" s="7" t="s">
        <v>92</v>
      </c>
      <c r="X2347" s="7" t="s">
        <v>110</v>
      </c>
      <c r="Y2347" s="7" t="n">
        <v>1</v>
      </c>
      <c r="Z2347" s="7" t="n">
        <v>0</v>
      </c>
      <c r="AA2347" s="7" t="str">
        <f aca="false">IF(Y2347&gt;Z2347,"Win",IF(Y2347&lt;Z2347,"Loss","Draw"))</f>
        <v>Win</v>
      </c>
      <c r="AB2347" s="7" t="s">
        <v>99</v>
      </c>
      <c r="AC2347" s="7" t="s">
        <v>99</v>
      </c>
      <c r="AD2347" s="7" t="s">
        <v>3323</v>
      </c>
      <c r="AE2347" s="7" t="s">
        <v>5120</v>
      </c>
      <c r="AF2347" s="7" t="str">
        <f aca="false">IF(AD2347&lt;AE2347,AD2347,AE2347)</f>
        <v>Archers, Dark Prince, Giant Snowball, Goblin Demolisher, Goblin Hut, Graveyard, Poison, Skeletons</v>
      </c>
      <c r="AG2347" s="7" t="str">
        <f aca="false">IF(AD2347&lt;AE2347,AE2347,AD2347)</f>
        <v>Boss Bandit, Executioner, Giant Snowball, Guards, Hog Rider, Lightning, Royal Ghost, Skeletons</v>
      </c>
      <c r="AH2347" s="7" t="str">
        <f aca="false">IF(AD2347=AF2347,AA2347,IF(AA2347="Win","Loss",IF(AA2347="Loss","Win","Draw")))</f>
        <v>Win</v>
      </c>
      <c r="AI2347" s="7" t="s">
        <v>102</v>
      </c>
    </row>
    <row r="2348" customFormat="false" ht="16.5" hidden="false" customHeight="true" outlineLevel="0" collapsed="false">
      <c r="A2348" s="7" t="s">
        <v>5117</v>
      </c>
      <c r="B2348" s="7" t="n">
        <v>3</v>
      </c>
      <c r="C2348" s="7" t="s">
        <v>3496</v>
      </c>
      <c r="D2348" s="7" t="s">
        <v>3497</v>
      </c>
      <c r="E2348" s="7" t="s">
        <v>4189</v>
      </c>
      <c r="F2348" s="7" t="s">
        <v>4190</v>
      </c>
      <c r="G2348" s="7" t="s">
        <v>5121</v>
      </c>
      <c r="H2348" s="7" t="s">
        <v>81</v>
      </c>
      <c r="I2348" s="7" t="s">
        <v>225</v>
      </c>
      <c r="J2348" s="7" t="s">
        <v>141</v>
      </c>
      <c r="K2348" s="7" t="s">
        <v>140</v>
      </c>
      <c r="L2348" s="7" t="s">
        <v>226</v>
      </c>
      <c r="M2348" s="7" t="s">
        <v>115</v>
      </c>
      <c r="N2348" s="7" t="s">
        <v>120</v>
      </c>
      <c r="O2348" s="7" t="s">
        <v>144</v>
      </c>
      <c r="P2348" s="7" t="s">
        <v>111</v>
      </c>
      <c r="Q2348" s="7" t="s">
        <v>176</v>
      </c>
      <c r="R2348" s="7" t="s">
        <v>115</v>
      </c>
      <c r="S2348" s="7" t="s">
        <v>142</v>
      </c>
      <c r="T2348" s="7" t="s">
        <v>111</v>
      </c>
      <c r="U2348" s="7" t="s">
        <v>93</v>
      </c>
      <c r="V2348" s="7" t="s">
        <v>167</v>
      </c>
      <c r="W2348" s="7" t="s">
        <v>170</v>
      </c>
      <c r="X2348" s="7" t="s">
        <v>287</v>
      </c>
      <c r="Y2348" s="7" t="n">
        <v>1</v>
      </c>
      <c r="Z2348" s="7" t="n">
        <v>0</v>
      </c>
      <c r="AA2348" s="7" t="str">
        <f aca="false">IF(Y2348&gt;Z2348,"Win",IF(Y2348&lt;Z2348,"Loss","Draw"))</f>
        <v>Win</v>
      </c>
      <c r="AB2348" s="7" t="s">
        <v>99</v>
      </c>
      <c r="AC2348" s="7" t="s">
        <v>99</v>
      </c>
      <c r="AD2348" s="7" t="s">
        <v>5122</v>
      </c>
      <c r="AE2348" s="7" t="s">
        <v>5123</v>
      </c>
      <c r="AF2348" s="7" t="str">
        <f aca="false">IF(AD2348&lt;AE2348,AD2348,AE2348)</f>
        <v>Bats, Fire Spirit, Goblins, Magic Archer, Miner, Royal Delivery, Tesla, Wall Breakers</v>
      </c>
      <c r="AG2348" s="7" t="str">
        <f aca="false">IF(AD2348&lt;AE2348,AE2348,AD2348)</f>
        <v>Cannon, Dart Goblin, Electro Spirit, Fire Spirit, Goblin Barrel, Goblins, The Log, Valkyrie</v>
      </c>
      <c r="AH2348" s="7" t="str">
        <f aca="false">IF(AD2348=AF2348,AA2348,IF(AA2348="Win","Loss",IF(AA2348="Loss","Win","Draw")))</f>
        <v>Win</v>
      </c>
      <c r="AI2348" s="7" t="s">
        <v>102</v>
      </c>
    </row>
    <row r="2349" customFormat="false" ht="16.5" hidden="false" customHeight="true" outlineLevel="0" collapsed="false">
      <c r="A2349" s="5" t="s">
        <v>5124</v>
      </c>
      <c r="B2349" s="5" t="n">
        <v>1</v>
      </c>
      <c r="C2349" s="5" t="s">
        <v>3496</v>
      </c>
      <c r="D2349" s="5" t="s">
        <v>3497</v>
      </c>
      <c r="E2349" s="5" t="s">
        <v>5125</v>
      </c>
      <c r="F2349" s="5" t="s">
        <v>5126</v>
      </c>
      <c r="G2349" s="5" t="s">
        <v>5127</v>
      </c>
      <c r="H2349" s="5" t="s">
        <v>81</v>
      </c>
      <c r="I2349" s="5" t="s">
        <v>200</v>
      </c>
      <c r="J2349" s="5" t="s">
        <v>91</v>
      </c>
      <c r="K2349" s="5" t="s">
        <v>132</v>
      </c>
      <c r="L2349" s="5" t="s">
        <v>146</v>
      </c>
      <c r="M2349" s="5" t="s">
        <v>94</v>
      </c>
      <c r="N2349" s="5" t="s">
        <v>93</v>
      </c>
      <c r="O2349" s="5" t="s">
        <v>90</v>
      </c>
      <c r="P2349" s="5" t="s">
        <v>365</v>
      </c>
      <c r="Q2349" s="5" t="s">
        <v>140</v>
      </c>
      <c r="R2349" s="5" t="s">
        <v>141</v>
      </c>
      <c r="S2349" s="5" t="s">
        <v>153</v>
      </c>
      <c r="T2349" s="5" t="s">
        <v>226</v>
      </c>
      <c r="U2349" s="5" t="s">
        <v>87</v>
      </c>
      <c r="V2349" s="5" t="s">
        <v>336</v>
      </c>
      <c r="W2349" s="5" t="s">
        <v>91</v>
      </c>
      <c r="X2349" s="5" t="s">
        <v>113</v>
      </c>
      <c r="Y2349" s="5" t="n">
        <v>0</v>
      </c>
      <c r="Z2349" s="5" t="n">
        <v>1</v>
      </c>
      <c r="AA2349" s="5" t="str">
        <f aca="false">IF(Y2349&gt;Z2349,"Win",IF(Y2349&lt;Z2349,"Loss","Draw"))</f>
        <v>Loss</v>
      </c>
      <c r="AB2349" s="5" t="s">
        <v>98</v>
      </c>
      <c r="AC2349" s="5" t="s">
        <v>99</v>
      </c>
      <c r="AD2349" s="5" t="s">
        <v>849</v>
      </c>
      <c r="AE2349" s="5" t="s">
        <v>338</v>
      </c>
      <c r="AF2349" s="5" t="str">
        <f aca="false">IF(AD2349&lt;AE2349,AD2349,AE2349)</f>
        <v>Barbarian Barrel, Berserker, Bomb Tower, Goblinstein, Magic Archer, Miner, Tornado, Wall Breakers</v>
      </c>
      <c r="AG2349" s="5" t="str">
        <f aca="false">IF(AD2349&lt;AE2349,AE2349,AD2349)</f>
        <v>Barbarian Barrel, Electro Spirit, Fireball, Goblin Cage, Lumberjack, Phoenix, Royal Giant, Skeleton Dragons</v>
      </c>
      <c r="AH2349" s="5" t="str">
        <f aca="false">IF(AD2349=AF2349,AA2349,IF(AA2349="Win","Loss",IF(AA2349="Loss","Win","Draw")))</f>
        <v>Win</v>
      </c>
      <c r="AI2349" s="5" t="s">
        <v>102</v>
      </c>
    </row>
    <row r="2350" customFormat="false" ht="16.5" hidden="false" customHeight="true" outlineLevel="0" collapsed="false">
      <c r="A2350" s="5" t="s">
        <v>5124</v>
      </c>
      <c r="B2350" s="5" t="n">
        <v>2</v>
      </c>
      <c r="C2350" s="5" t="s">
        <v>3496</v>
      </c>
      <c r="D2350" s="5" t="s">
        <v>3497</v>
      </c>
      <c r="E2350" s="5" t="s">
        <v>5125</v>
      </c>
      <c r="F2350" s="5" t="s">
        <v>5126</v>
      </c>
      <c r="G2350" s="5" t="s">
        <v>5128</v>
      </c>
      <c r="H2350" s="5" t="s">
        <v>668</v>
      </c>
      <c r="I2350" s="5" t="s">
        <v>140</v>
      </c>
      <c r="J2350" s="5" t="s">
        <v>141</v>
      </c>
      <c r="K2350" s="5" t="s">
        <v>142</v>
      </c>
      <c r="L2350" s="5" t="s">
        <v>87</v>
      </c>
      <c r="M2350" s="5" t="s">
        <v>111</v>
      </c>
      <c r="N2350" s="5" t="s">
        <v>143</v>
      </c>
      <c r="O2350" s="5" t="s">
        <v>120</v>
      </c>
      <c r="P2350" s="5" t="s">
        <v>144</v>
      </c>
      <c r="Q2350" s="5" t="s">
        <v>271</v>
      </c>
      <c r="R2350" s="5" t="s">
        <v>232</v>
      </c>
      <c r="S2350" s="5" t="s">
        <v>144</v>
      </c>
      <c r="T2350" s="5" t="s">
        <v>182</v>
      </c>
      <c r="U2350" s="5" t="s">
        <v>183</v>
      </c>
      <c r="V2350" s="5" t="s">
        <v>97</v>
      </c>
      <c r="W2350" s="5" t="s">
        <v>93</v>
      </c>
      <c r="X2350" s="5" t="s">
        <v>167</v>
      </c>
      <c r="Y2350" s="5" t="n">
        <v>1</v>
      </c>
      <c r="Z2350" s="5" t="n">
        <v>0</v>
      </c>
      <c r="AA2350" s="5" t="str">
        <f aca="false">IF(Y2350&gt;Z2350,"Win",IF(Y2350&lt;Z2350,"Loss","Draw"))</f>
        <v>Win</v>
      </c>
      <c r="AB2350" s="5" t="s">
        <v>98</v>
      </c>
      <c r="AC2350" s="5" t="s">
        <v>99</v>
      </c>
      <c r="AD2350" s="5" t="s">
        <v>150</v>
      </c>
      <c r="AE2350" s="5" t="s">
        <v>272</v>
      </c>
      <c r="AF2350" s="5" t="str">
        <f aca="false">IF(AD2350&lt;AE2350,AD2350,AE2350)</f>
        <v>Berserker, Fire Spirit, Goblin Barrel, Ice Spirit, Magic Archer, Royal Delivery, Tesla, Wall Breakers</v>
      </c>
      <c r="AG2350" s="5" t="str">
        <f aca="false">IF(AD2350&lt;AE2350,AE2350,AD2350)</f>
        <v>Earthquake, Electro Spirit, Firecracker, Hog Rider, Mighty Miner, Skeletons, Tesla, The Log</v>
      </c>
      <c r="AH2350" s="5" t="str">
        <f aca="false">IF(AD2350=AF2350,AA2350,IF(AA2350="Win","Loss",IF(AA2350="Loss","Win","Draw")))</f>
        <v>Win</v>
      </c>
      <c r="AI2350" s="5" t="s">
        <v>102</v>
      </c>
    </row>
    <row r="2351" customFormat="false" ht="16.5" hidden="false" customHeight="true" outlineLevel="0" collapsed="false">
      <c r="A2351" s="5" t="s">
        <v>5124</v>
      </c>
      <c r="B2351" s="5" t="n">
        <v>3</v>
      </c>
      <c r="C2351" s="5" t="s">
        <v>3496</v>
      </c>
      <c r="D2351" s="5" t="s">
        <v>3497</v>
      </c>
      <c r="E2351" s="5" t="s">
        <v>5125</v>
      </c>
      <c r="F2351" s="5" t="s">
        <v>5126</v>
      </c>
      <c r="G2351" s="5" t="s">
        <v>5129</v>
      </c>
      <c r="H2351" s="5" t="s">
        <v>668</v>
      </c>
      <c r="I2351" s="5" t="s">
        <v>116</v>
      </c>
      <c r="J2351" s="5" t="s">
        <v>115</v>
      </c>
      <c r="K2351" s="5" t="s">
        <v>114</v>
      </c>
      <c r="L2351" s="5" t="s">
        <v>176</v>
      </c>
      <c r="M2351" s="5" t="s">
        <v>118</v>
      </c>
      <c r="N2351" s="5" t="s">
        <v>167</v>
      </c>
      <c r="O2351" s="5" t="s">
        <v>88</v>
      </c>
      <c r="P2351" s="5" t="s">
        <v>109</v>
      </c>
      <c r="Q2351" s="5" t="s">
        <v>82</v>
      </c>
      <c r="R2351" s="5" t="s">
        <v>213</v>
      </c>
      <c r="S2351" s="5" t="s">
        <v>84</v>
      </c>
      <c r="T2351" s="5" t="s">
        <v>85</v>
      </c>
      <c r="U2351" s="5" t="s">
        <v>156</v>
      </c>
      <c r="V2351" s="5" t="s">
        <v>109</v>
      </c>
      <c r="W2351" s="5" t="s">
        <v>117</v>
      </c>
      <c r="X2351" s="5" t="s">
        <v>112</v>
      </c>
      <c r="Y2351" s="5" t="n">
        <v>1</v>
      </c>
      <c r="Z2351" s="5" t="n">
        <v>0</v>
      </c>
      <c r="AA2351" s="5" t="str">
        <f aca="false">IF(Y2351&gt;Z2351,"Win",IF(Y2351&lt;Z2351,"Loss","Draw"))</f>
        <v>Win</v>
      </c>
      <c r="AB2351" s="5" t="s">
        <v>98</v>
      </c>
      <c r="AC2351" s="5" t="s">
        <v>99</v>
      </c>
      <c r="AD2351" s="5" t="s">
        <v>913</v>
      </c>
      <c r="AE2351" s="5" t="s">
        <v>663</v>
      </c>
      <c r="AF2351" s="5" t="str">
        <f aca="false">IF(AD2351&lt;AE2351,AD2351,AE2351)</f>
        <v>Archers, Arrows, Bowler, Giant, Giant Snowball, Graveyard, Minions, Ronin</v>
      </c>
      <c r="AG2351" s="5" t="str">
        <f aca="false">IF(AD2351&lt;AE2351,AE2351,AD2351)</f>
        <v>Dart Goblin, Goblins, Mortar, Poison, Rascals, Ronin, Skeleton Barrel, The Log</v>
      </c>
      <c r="AH2351" s="5" t="str">
        <f aca="false">IF(AD2351=AF2351,AA2351,IF(AA2351="Win","Loss",IF(AA2351="Loss","Win","Draw")))</f>
        <v>Loss</v>
      </c>
      <c r="AI2351" s="5" t="s">
        <v>102</v>
      </c>
    </row>
    <row r="2352" customFormat="false" ht="16.5" hidden="false" customHeight="true" outlineLevel="0" collapsed="false">
      <c r="A2352" s="7" t="s">
        <v>5130</v>
      </c>
      <c r="B2352" s="7" t="n">
        <v>1</v>
      </c>
      <c r="C2352" s="7" t="s">
        <v>3496</v>
      </c>
      <c r="D2352" s="7" t="s">
        <v>3497</v>
      </c>
      <c r="E2352" s="7" t="s">
        <v>5125</v>
      </c>
      <c r="F2352" s="7" t="s">
        <v>5126</v>
      </c>
      <c r="G2352" s="7" t="s">
        <v>5131</v>
      </c>
      <c r="H2352" s="7" t="s">
        <v>81</v>
      </c>
      <c r="I2352" s="7" t="s">
        <v>90</v>
      </c>
      <c r="J2352" s="7" t="s">
        <v>91</v>
      </c>
      <c r="K2352" s="7" t="s">
        <v>92</v>
      </c>
      <c r="L2352" s="7" t="s">
        <v>96</v>
      </c>
      <c r="M2352" s="7" t="s">
        <v>95</v>
      </c>
      <c r="N2352" s="7" t="s">
        <v>94</v>
      </c>
      <c r="O2352" s="7" t="s">
        <v>97</v>
      </c>
      <c r="P2352" s="7" t="s">
        <v>93</v>
      </c>
      <c r="Q2352" s="7" t="s">
        <v>132</v>
      </c>
      <c r="R2352" s="7" t="s">
        <v>91</v>
      </c>
      <c r="S2352" s="7" t="s">
        <v>200</v>
      </c>
      <c r="T2352" s="7" t="s">
        <v>90</v>
      </c>
      <c r="U2352" s="7" t="s">
        <v>365</v>
      </c>
      <c r="V2352" s="7" t="s">
        <v>94</v>
      </c>
      <c r="W2352" s="7" t="s">
        <v>93</v>
      </c>
      <c r="X2352" s="7" t="s">
        <v>174</v>
      </c>
      <c r="Y2352" s="7" t="n">
        <v>0</v>
      </c>
      <c r="Z2352" s="7" t="n">
        <v>1</v>
      </c>
      <c r="AA2352" s="7" t="str">
        <f aca="false">IF(Y2352&gt;Z2352,"Win",IF(Y2352&lt;Z2352,"Loss","Draw"))</f>
        <v>Loss</v>
      </c>
      <c r="AB2352" s="7" t="s">
        <v>99</v>
      </c>
      <c r="AC2352" s="7" t="s">
        <v>99</v>
      </c>
      <c r="AD2352" s="7" t="s">
        <v>101</v>
      </c>
      <c r="AE2352" s="7" t="s">
        <v>488</v>
      </c>
      <c r="AF2352" s="7" t="str">
        <f aca="false">IF(AD2352&lt;AE2352,AD2352,AE2352)</f>
        <v>Barbarian Barrel, Electro Spirit, Fireball, Fisherman, Hunter, Royal Ghost, Royal Giant, Skeletons</v>
      </c>
      <c r="AG2352" s="7" t="str">
        <f aca="false">IF(AD2352&lt;AE2352,AE2352,AD2352)</f>
        <v>Barbarian Barrel, Electro Spirit, Fireball, Goblin Cage, Heal Spirit, Lumberjack, Phoenix, Royal Giant</v>
      </c>
      <c r="AH2352" s="7" t="str">
        <f aca="false">IF(AD2352=AF2352,AA2352,IF(AA2352="Win","Loss",IF(AA2352="Loss","Win","Draw")))</f>
        <v>Loss</v>
      </c>
      <c r="AI2352" s="7" t="s">
        <v>102</v>
      </c>
    </row>
    <row r="2353" customFormat="false" ht="16.5" hidden="false" customHeight="true" outlineLevel="0" collapsed="false">
      <c r="A2353" s="7" t="s">
        <v>5130</v>
      </c>
      <c r="B2353" s="7" t="n">
        <v>2</v>
      </c>
      <c r="C2353" s="7" t="s">
        <v>3496</v>
      </c>
      <c r="D2353" s="7" t="s">
        <v>3497</v>
      </c>
      <c r="E2353" s="7" t="s">
        <v>5125</v>
      </c>
      <c r="F2353" s="7" t="s">
        <v>5126</v>
      </c>
      <c r="G2353" s="7" t="s">
        <v>5132</v>
      </c>
      <c r="H2353" s="7" t="s">
        <v>81</v>
      </c>
      <c r="I2353" s="7" t="s">
        <v>168</v>
      </c>
      <c r="J2353" s="7" t="s">
        <v>232</v>
      </c>
      <c r="K2353" s="7" t="s">
        <v>169</v>
      </c>
      <c r="L2353" s="7" t="s">
        <v>170</v>
      </c>
      <c r="M2353" s="7" t="s">
        <v>143</v>
      </c>
      <c r="N2353" s="7" t="s">
        <v>87</v>
      </c>
      <c r="O2353" s="7" t="s">
        <v>154</v>
      </c>
      <c r="P2353" s="7" t="s">
        <v>167</v>
      </c>
      <c r="Q2353" s="7" t="s">
        <v>293</v>
      </c>
      <c r="R2353" s="7" t="s">
        <v>115</v>
      </c>
      <c r="S2353" s="7" t="s">
        <v>144</v>
      </c>
      <c r="T2353" s="7" t="s">
        <v>182</v>
      </c>
      <c r="U2353" s="7" t="s">
        <v>109</v>
      </c>
      <c r="V2353" s="7" t="s">
        <v>154</v>
      </c>
      <c r="W2353" s="7" t="s">
        <v>143</v>
      </c>
      <c r="X2353" s="7" t="s">
        <v>167</v>
      </c>
      <c r="Y2353" s="7" t="n">
        <v>1</v>
      </c>
      <c r="Z2353" s="7" t="n">
        <v>0</v>
      </c>
      <c r="AA2353" s="7" t="str">
        <f aca="false">IF(Y2353&gt;Z2353,"Win",IF(Y2353&lt;Z2353,"Loss","Draw"))</f>
        <v>Win</v>
      </c>
      <c r="AB2353" s="7" t="s">
        <v>99</v>
      </c>
      <c r="AC2353" s="7" t="s">
        <v>99</v>
      </c>
      <c r="AD2353" s="7" t="s">
        <v>5133</v>
      </c>
      <c r="AE2353" s="7" t="s">
        <v>1215</v>
      </c>
      <c r="AF2353" s="7" t="str">
        <f aca="false">IF(AD2353&lt;AE2353,AD2353,AE2353)</f>
        <v>Baby Dragon, Berserker, Cannon, Ice Spirit, Lightning, Mighty Miner, Royal Hogs, The Log</v>
      </c>
      <c r="AG2353" s="7" t="str">
        <f aca="false">IF(AD2353&lt;AE2353,AE2353,AD2353)</f>
        <v>Furnace, Goblins, Hog Rider, Ice Spirit, Lightning, Ronin, Tesla, The Log</v>
      </c>
      <c r="AH2353" s="7" t="str">
        <f aca="false">IF(AD2353=AF2353,AA2353,IF(AA2353="Win","Loss",IF(AA2353="Loss","Win","Draw")))</f>
        <v>Win</v>
      </c>
      <c r="AI2353" s="7" t="s">
        <v>102</v>
      </c>
    </row>
    <row r="2354" customFormat="false" ht="16.5" hidden="false" customHeight="true" outlineLevel="0" collapsed="false">
      <c r="A2354" s="7" t="s">
        <v>5130</v>
      </c>
      <c r="B2354" s="7" t="n">
        <v>3</v>
      </c>
      <c r="C2354" s="7" t="s">
        <v>3496</v>
      </c>
      <c r="D2354" s="7" t="s">
        <v>3497</v>
      </c>
      <c r="E2354" s="7" t="s">
        <v>5125</v>
      </c>
      <c r="F2354" s="7" t="s">
        <v>5126</v>
      </c>
      <c r="G2354" s="7" t="s">
        <v>5134</v>
      </c>
      <c r="H2354" s="7" t="s">
        <v>668</v>
      </c>
      <c r="I2354" s="7" t="s">
        <v>84</v>
      </c>
      <c r="J2354" s="7" t="s">
        <v>141</v>
      </c>
      <c r="K2354" s="7" t="s">
        <v>107</v>
      </c>
      <c r="L2354" s="7" t="s">
        <v>109</v>
      </c>
      <c r="M2354" s="7" t="s">
        <v>110</v>
      </c>
      <c r="N2354" s="7" t="s">
        <v>111</v>
      </c>
      <c r="O2354" s="7" t="s">
        <v>88</v>
      </c>
      <c r="P2354" s="7" t="s">
        <v>144</v>
      </c>
      <c r="Q2354" s="7" t="s">
        <v>140</v>
      </c>
      <c r="R2354" s="7" t="s">
        <v>83</v>
      </c>
      <c r="S2354" s="7" t="s">
        <v>142</v>
      </c>
      <c r="T2354" s="7" t="s">
        <v>176</v>
      </c>
      <c r="U2354" s="7" t="s">
        <v>111</v>
      </c>
      <c r="V2354" s="7" t="s">
        <v>97</v>
      </c>
      <c r="W2354" s="7" t="s">
        <v>120</v>
      </c>
      <c r="X2354" s="7" t="s">
        <v>113</v>
      </c>
      <c r="Y2354" s="7" t="n">
        <v>0</v>
      </c>
      <c r="Z2354" s="7" t="n">
        <v>1</v>
      </c>
      <c r="AA2354" s="7" t="str">
        <f aca="false">IF(Y2354&gt;Z2354,"Win",IF(Y2354&lt;Z2354,"Loss","Draw"))</f>
        <v>Loss</v>
      </c>
      <c r="AB2354" s="7" t="s">
        <v>99</v>
      </c>
      <c r="AC2354" s="7" t="s">
        <v>99</v>
      </c>
      <c r="AD2354" s="7" t="s">
        <v>3617</v>
      </c>
      <c r="AE2354" s="7" t="s">
        <v>1155</v>
      </c>
      <c r="AF2354" s="7" t="str">
        <f aca="false">IF(AD2354&lt;AE2354,AD2354,AE2354)</f>
        <v>Bomb Tower, Dark Prince, Dart Goblin, Fire Spirit, Goblin Barrel, Royal Delivery, Skeletons, Wall Breakers</v>
      </c>
      <c r="AG2354" s="7" t="str">
        <f aca="false">IF(AD2354&lt;AE2354,AE2354,AD2354)</f>
        <v>Fire Spirit, Giant Snowball, Goblin Drill, Guards, Magic Archer, Poison, Ronin, Tesla</v>
      </c>
      <c r="AH2354" s="7" t="str">
        <f aca="false">IF(AD2354=AF2354,AA2354,IF(AA2354="Win","Loss",IF(AA2354="Loss","Win","Draw")))</f>
        <v>Win</v>
      </c>
      <c r="AI2354" s="7" t="s">
        <v>102</v>
      </c>
    </row>
    <row r="2355" customFormat="false" ht="16.5" hidden="false" customHeight="true" outlineLevel="0" collapsed="false">
      <c r="A2355" s="5" t="s">
        <v>5135</v>
      </c>
      <c r="B2355" s="5" t="n">
        <v>1</v>
      </c>
      <c r="C2355" s="5" t="s">
        <v>3496</v>
      </c>
      <c r="D2355" s="5" t="s">
        <v>3497</v>
      </c>
      <c r="E2355" s="5" t="s">
        <v>1897</v>
      </c>
      <c r="F2355" s="5" t="s">
        <v>1898</v>
      </c>
      <c r="G2355" s="5" t="s">
        <v>5136</v>
      </c>
      <c r="H2355" s="5" t="s">
        <v>372</v>
      </c>
      <c r="I2355" s="5" t="s">
        <v>90</v>
      </c>
      <c r="J2355" s="5" t="s">
        <v>91</v>
      </c>
      <c r="K2355" s="5" t="s">
        <v>92</v>
      </c>
      <c r="L2355" s="5" t="s">
        <v>96</v>
      </c>
      <c r="M2355" s="5" t="s">
        <v>95</v>
      </c>
      <c r="N2355" s="5" t="s">
        <v>94</v>
      </c>
      <c r="O2355" s="5" t="s">
        <v>97</v>
      </c>
      <c r="P2355" s="5" t="s">
        <v>93</v>
      </c>
      <c r="Q2355" s="5" t="s">
        <v>293</v>
      </c>
      <c r="R2355" s="5" t="s">
        <v>115</v>
      </c>
      <c r="S2355" s="5" t="s">
        <v>144</v>
      </c>
      <c r="T2355" s="5" t="s">
        <v>143</v>
      </c>
      <c r="U2355" s="5" t="s">
        <v>167</v>
      </c>
      <c r="V2355" s="5" t="s">
        <v>182</v>
      </c>
      <c r="W2355" s="5" t="s">
        <v>154</v>
      </c>
      <c r="X2355" s="5" t="s">
        <v>109</v>
      </c>
      <c r="Y2355" s="5" t="n">
        <v>1</v>
      </c>
      <c r="Z2355" s="5" t="n">
        <v>0</v>
      </c>
      <c r="AA2355" s="5" t="str">
        <f aca="false">IF(Y2355&gt;Z2355,"Win",IF(Y2355&lt;Z2355,"Loss","Draw"))</f>
        <v>Win</v>
      </c>
      <c r="AB2355" s="5" t="s">
        <v>98</v>
      </c>
      <c r="AC2355" s="5" t="s">
        <v>99</v>
      </c>
      <c r="AD2355" s="5" t="s">
        <v>101</v>
      </c>
      <c r="AE2355" s="5" t="s">
        <v>1215</v>
      </c>
      <c r="AF2355" s="5" t="str">
        <f aca="false">IF(AD2355&lt;AE2355,AD2355,AE2355)</f>
        <v>Barbarian Barrel, Electro Spirit, Fireball, Fisherman, Hunter, Royal Ghost, Royal Giant, Skeletons</v>
      </c>
      <c r="AG2355" s="5" t="str">
        <f aca="false">IF(AD2355&lt;AE2355,AE2355,AD2355)</f>
        <v>Furnace, Goblins, Hog Rider, Ice Spirit, Lightning, Ronin, Tesla, The Log</v>
      </c>
      <c r="AH2355" s="5" t="str">
        <f aca="false">IF(AD2355=AF2355,AA2355,IF(AA2355="Win","Loss",IF(AA2355="Loss","Win","Draw")))</f>
        <v>Win</v>
      </c>
      <c r="AI2355" s="5" t="s">
        <v>123</v>
      </c>
    </row>
    <row r="2356" customFormat="false" ht="16.5" hidden="false" customHeight="true" outlineLevel="0" collapsed="false">
      <c r="A2356" s="5" t="s">
        <v>5135</v>
      </c>
      <c r="B2356" s="5" t="n">
        <v>2</v>
      </c>
      <c r="C2356" s="5" t="s">
        <v>3496</v>
      </c>
      <c r="D2356" s="5" t="s">
        <v>3497</v>
      </c>
      <c r="E2356" s="5" t="s">
        <v>1897</v>
      </c>
      <c r="F2356" s="5" t="s">
        <v>1898</v>
      </c>
      <c r="G2356" s="5" t="s">
        <v>5137</v>
      </c>
      <c r="H2356" s="5" t="s">
        <v>372</v>
      </c>
      <c r="I2356" s="5" t="s">
        <v>168</v>
      </c>
      <c r="J2356" s="5" t="s">
        <v>83</v>
      </c>
      <c r="K2356" s="5" t="s">
        <v>169</v>
      </c>
      <c r="L2356" s="5" t="s">
        <v>89</v>
      </c>
      <c r="M2356" s="5" t="s">
        <v>154</v>
      </c>
      <c r="N2356" s="5" t="s">
        <v>167</v>
      </c>
      <c r="O2356" s="5" t="s">
        <v>143</v>
      </c>
      <c r="P2356" s="5" t="s">
        <v>87</v>
      </c>
      <c r="Q2356" s="5" t="s">
        <v>82</v>
      </c>
      <c r="R2356" s="5" t="s">
        <v>83</v>
      </c>
      <c r="S2356" s="5" t="s">
        <v>84</v>
      </c>
      <c r="T2356" s="5" t="s">
        <v>85</v>
      </c>
      <c r="U2356" s="5" t="s">
        <v>86</v>
      </c>
      <c r="V2356" s="5" t="s">
        <v>88</v>
      </c>
      <c r="W2356" s="5" t="s">
        <v>97</v>
      </c>
      <c r="X2356" s="5" t="s">
        <v>89</v>
      </c>
      <c r="Y2356" s="5" t="n">
        <v>1</v>
      </c>
      <c r="Z2356" s="5" t="n">
        <v>0</v>
      </c>
      <c r="AA2356" s="5" t="str">
        <f aca="false">IF(Y2356&gt;Z2356,"Win",IF(Y2356&lt;Z2356,"Loss","Draw"))</f>
        <v>Win</v>
      </c>
      <c r="AB2356" s="5" t="s">
        <v>98</v>
      </c>
      <c r="AC2356" s="5" t="s">
        <v>99</v>
      </c>
      <c r="AD2356" s="5" t="s">
        <v>4941</v>
      </c>
      <c r="AE2356" s="5" t="s">
        <v>3323</v>
      </c>
      <c r="AF2356" s="5" t="str">
        <f aca="false">IF(AD2356&lt;AE2356,AD2356,AE2356)</f>
        <v>Archers, Dark Prince, Giant Snowball, Goblin Demolisher, Goblin Hut, Graveyard, Poison, Skeletons</v>
      </c>
      <c r="AG2356" s="5" t="str">
        <f aca="false">IF(AD2356&lt;AE2356,AE2356,AD2356)</f>
        <v>Baby Dragon, Berserker, Dark Prince, Goblin Hut, Ice Spirit, Lightning, Royal Hogs, The Log</v>
      </c>
      <c r="AH2356" s="5" t="str">
        <f aca="false">IF(AD2356=AF2356,AA2356,IF(AA2356="Win","Loss",IF(AA2356="Loss","Win","Draw")))</f>
        <v>Loss</v>
      </c>
      <c r="AI2356" s="5" t="s">
        <v>123</v>
      </c>
    </row>
    <row r="2357" customFormat="false" ht="16.5" hidden="false" customHeight="true" outlineLevel="0" collapsed="false">
      <c r="A2357" s="5" t="s">
        <v>5138</v>
      </c>
      <c r="B2357" s="5" t="n">
        <v>1</v>
      </c>
      <c r="C2357" s="5" t="s">
        <v>3496</v>
      </c>
      <c r="D2357" s="5" t="s">
        <v>3497</v>
      </c>
      <c r="E2357" s="5" t="s">
        <v>4007</v>
      </c>
      <c r="F2357" s="5" t="s">
        <v>4008</v>
      </c>
      <c r="G2357" s="5" t="s">
        <v>5139</v>
      </c>
      <c r="H2357" s="5" t="s">
        <v>81</v>
      </c>
      <c r="I2357" s="5" t="s">
        <v>287</v>
      </c>
      <c r="J2357" s="5" t="s">
        <v>149</v>
      </c>
      <c r="K2357" s="5" t="s">
        <v>135</v>
      </c>
      <c r="L2357" s="5" t="s">
        <v>148</v>
      </c>
      <c r="M2357" s="5" t="s">
        <v>147</v>
      </c>
      <c r="N2357" s="5" t="s">
        <v>94</v>
      </c>
      <c r="O2357" s="5" t="s">
        <v>87</v>
      </c>
      <c r="P2357" s="5" t="s">
        <v>146</v>
      </c>
      <c r="Q2357" s="5" t="s">
        <v>375</v>
      </c>
      <c r="R2357" s="5" t="s">
        <v>145</v>
      </c>
      <c r="S2357" s="5" t="s">
        <v>135</v>
      </c>
      <c r="T2357" s="5" t="s">
        <v>226</v>
      </c>
      <c r="U2357" s="5" t="s">
        <v>327</v>
      </c>
      <c r="V2357" s="5" t="s">
        <v>146</v>
      </c>
      <c r="W2357" s="5" t="s">
        <v>336</v>
      </c>
      <c r="X2357" s="5" t="s">
        <v>149</v>
      </c>
      <c r="Y2357" s="5" t="n">
        <v>0</v>
      </c>
      <c r="Z2357" s="5" t="n">
        <v>1</v>
      </c>
      <c r="AA2357" s="5" t="str">
        <f aca="false">IF(Y2357&gt;Z2357,"Win",IF(Y2357&lt;Z2357,"Loss","Draw"))</f>
        <v>Loss</v>
      </c>
      <c r="AB2357" s="5" t="s">
        <v>98</v>
      </c>
      <c r="AC2357" s="5" t="s">
        <v>99</v>
      </c>
      <c r="AD2357" s="5" t="s">
        <v>726</v>
      </c>
      <c r="AE2357" s="5" t="s">
        <v>450</v>
      </c>
      <c r="AF2357" s="5" t="str">
        <f aca="false">IF(AD2357&lt;AE2357,AD2357,AE2357)</f>
        <v>Balloon, Executioner, Giant Skeleton, Miner, Skeleton Dragons, Tombstone, Tornado, Zap</v>
      </c>
      <c r="AG2357" s="5" t="str">
        <f aca="false">IF(AD2357&lt;AE2357,AE2357,AD2357)</f>
        <v>Berserker, Fireball, Lava Hound, Skeleton Dragons, Spirit Empress, Tombstone, Valkyrie, Zap</v>
      </c>
      <c r="AH2357" s="5" t="str">
        <f aca="false">IF(AD2357=AF2357,AA2357,IF(AA2357="Win","Loss",IF(AA2357="Loss","Win","Draw")))</f>
        <v>Win</v>
      </c>
      <c r="AI2357" s="5" t="s">
        <v>123</v>
      </c>
    </row>
    <row r="2358" customFormat="false" ht="16.5" hidden="false" customHeight="true" outlineLevel="0" collapsed="false">
      <c r="A2358" s="5" t="s">
        <v>5138</v>
      </c>
      <c r="B2358" s="5" t="n">
        <v>2</v>
      </c>
      <c r="C2358" s="5" t="s">
        <v>3496</v>
      </c>
      <c r="D2358" s="5" t="s">
        <v>3497</v>
      </c>
      <c r="E2358" s="5" t="s">
        <v>4007</v>
      </c>
      <c r="F2358" s="5" t="s">
        <v>4008</v>
      </c>
      <c r="G2358" s="5" t="s">
        <v>5140</v>
      </c>
      <c r="H2358" s="5" t="s">
        <v>408</v>
      </c>
      <c r="I2358" s="5" t="s">
        <v>168</v>
      </c>
      <c r="J2358" s="5" t="s">
        <v>141</v>
      </c>
      <c r="K2358" s="5" t="s">
        <v>144</v>
      </c>
      <c r="L2358" s="5" t="s">
        <v>97</v>
      </c>
      <c r="M2358" s="5" t="s">
        <v>111</v>
      </c>
      <c r="N2358" s="5" t="s">
        <v>91</v>
      </c>
      <c r="O2358" s="5" t="s">
        <v>109</v>
      </c>
      <c r="P2358" s="5" t="s">
        <v>154</v>
      </c>
      <c r="Q2358" s="5" t="s">
        <v>90</v>
      </c>
      <c r="R2358" s="5" t="s">
        <v>181</v>
      </c>
      <c r="S2358" s="5" t="s">
        <v>115</v>
      </c>
      <c r="T2358" s="5" t="s">
        <v>227</v>
      </c>
      <c r="U2358" s="5" t="s">
        <v>95</v>
      </c>
      <c r="V2358" s="5" t="s">
        <v>167</v>
      </c>
      <c r="W2358" s="5" t="s">
        <v>94</v>
      </c>
      <c r="X2358" s="5" t="s">
        <v>93</v>
      </c>
      <c r="Y2358" s="5" t="n">
        <v>0</v>
      </c>
      <c r="Z2358" s="5" t="n">
        <v>1</v>
      </c>
      <c r="AA2358" s="5" t="str">
        <f aca="false">IF(Y2358&gt;Z2358,"Win",IF(Y2358&lt;Z2358,"Loss","Draw"))</f>
        <v>Loss</v>
      </c>
      <c r="AB2358" s="5" t="s">
        <v>98</v>
      </c>
      <c r="AC2358" s="5" t="s">
        <v>99</v>
      </c>
      <c r="AD2358" s="5" t="s">
        <v>5141</v>
      </c>
      <c r="AE2358" s="5" t="s">
        <v>5142</v>
      </c>
      <c r="AF2358" s="5" t="str">
        <f aca="false">IF(AD2358&lt;AE2358,AD2358,AE2358)</f>
        <v>Barbarian Barrel, Fire Spirit, Lightning, Magic Archer, Ronin, Royal Hogs, Skeletons, Tesla</v>
      </c>
      <c r="AG2358" s="5" t="str">
        <f aca="false">IF(AD2358&lt;AE2358,AE2358,AD2358)</f>
        <v>Electro Spirit, Fireball, Fisherman, Goblins, Monk, Mother Witch, Royal Giant, The Log</v>
      </c>
      <c r="AH2358" s="5" t="str">
        <f aca="false">IF(AD2358=AF2358,AA2358,IF(AA2358="Win","Loss",IF(AA2358="Loss","Win","Draw")))</f>
        <v>Loss</v>
      </c>
      <c r="AI2358" s="5" t="s">
        <v>123</v>
      </c>
    </row>
    <row r="2359" customFormat="false" ht="16.5" hidden="false" customHeight="true" outlineLevel="0" collapsed="false">
      <c r="A2359" s="5" t="s">
        <v>5143</v>
      </c>
      <c r="B2359" s="5" t="n">
        <v>1</v>
      </c>
      <c r="C2359" s="5" t="s">
        <v>3496</v>
      </c>
      <c r="D2359" s="5" t="s">
        <v>3497</v>
      </c>
      <c r="E2359" s="5" t="s">
        <v>5144</v>
      </c>
      <c r="F2359" s="5" t="s">
        <v>5145</v>
      </c>
      <c r="G2359" s="5" t="s">
        <v>5146</v>
      </c>
      <c r="H2359" s="5" t="s">
        <v>668</v>
      </c>
      <c r="I2359" s="5" t="s">
        <v>140</v>
      </c>
      <c r="J2359" s="5" t="s">
        <v>141</v>
      </c>
      <c r="K2359" s="5" t="s">
        <v>142</v>
      </c>
      <c r="L2359" s="5" t="s">
        <v>109</v>
      </c>
      <c r="M2359" s="5" t="s">
        <v>111</v>
      </c>
      <c r="N2359" s="5" t="s">
        <v>143</v>
      </c>
      <c r="O2359" s="5" t="s">
        <v>120</v>
      </c>
      <c r="P2359" s="5" t="s">
        <v>144</v>
      </c>
      <c r="Q2359" s="5" t="s">
        <v>287</v>
      </c>
      <c r="R2359" s="5" t="s">
        <v>131</v>
      </c>
      <c r="S2359" s="5" t="s">
        <v>135</v>
      </c>
      <c r="T2359" s="5" t="s">
        <v>148</v>
      </c>
      <c r="U2359" s="5" t="s">
        <v>147</v>
      </c>
      <c r="V2359" s="5" t="s">
        <v>87</v>
      </c>
      <c r="W2359" s="5" t="s">
        <v>94</v>
      </c>
      <c r="X2359" s="5" t="s">
        <v>149</v>
      </c>
      <c r="Y2359" s="5" t="n">
        <v>1</v>
      </c>
      <c r="Z2359" s="5" t="n">
        <v>0</v>
      </c>
      <c r="AA2359" s="5" t="str">
        <f aca="false">IF(Y2359&gt;Z2359,"Win",IF(Y2359&lt;Z2359,"Loss","Draw"))</f>
        <v>Win</v>
      </c>
      <c r="AB2359" s="5" t="s">
        <v>98</v>
      </c>
      <c r="AC2359" s="5" t="s">
        <v>99</v>
      </c>
      <c r="AD2359" s="5" t="s">
        <v>649</v>
      </c>
      <c r="AE2359" s="5" t="s">
        <v>2763</v>
      </c>
      <c r="AF2359" s="5" t="str">
        <f aca="false">IF(AD2359&lt;AE2359,AD2359,AE2359)</f>
        <v>Berserker, Fireball, Lava Hound, Mega Minion, Spirit Empress, Tombstone, Valkyrie, Zap</v>
      </c>
      <c r="AG2359" s="5" t="str">
        <f aca="false">IF(AD2359&lt;AE2359,AE2359,AD2359)</f>
        <v>Fire Spirit, Goblin Barrel, Ice Spirit, Magic Archer, Ronin, Royal Delivery, Tesla, Wall Breakers</v>
      </c>
      <c r="AH2359" s="5" t="str">
        <f aca="false">IF(AD2359=AF2359,AA2359,IF(AA2359="Win","Loss",IF(AA2359="Loss","Win","Draw")))</f>
        <v>Loss</v>
      </c>
      <c r="AI2359" s="5" t="s">
        <v>123</v>
      </c>
    </row>
    <row r="2360" customFormat="false" ht="16.5" hidden="false" customHeight="true" outlineLevel="0" collapsed="false">
      <c r="A2360" s="5" t="s">
        <v>5143</v>
      </c>
      <c r="B2360" s="5" t="n">
        <v>2</v>
      </c>
      <c r="C2360" s="5" t="s">
        <v>3496</v>
      </c>
      <c r="D2360" s="5" t="s">
        <v>3497</v>
      </c>
      <c r="E2360" s="5" t="s">
        <v>5144</v>
      </c>
      <c r="F2360" s="5" t="s">
        <v>5145</v>
      </c>
      <c r="G2360" s="5" t="s">
        <v>5147</v>
      </c>
      <c r="H2360" s="5" t="s">
        <v>668</v>
      </c>
      <c r="I2360" s="5" t="s">
        <v>90</v>
      </c>
      <c r="J2360" s="5" t="s">
        <v>91</v>
      </c>
      <c r="K2360" s="5" t="s">
        <v>92</v>
      </c>
      <c r="L2360" s="5" t="s">
        <v>97</v>
      </c>
      <c r="M2360" s="5" t="s">
        <v>96</v>
      </c>
      <c r="N2360" s="5" t="s">
        <v>93</v>
      </c>
      <c r="O2360" s="5" t="s">
        <v>94</v>
      </c>
      <c r="P2360" s="5" t="s">
        <v>95</v>
      </c>
      <c r="Q2360" s="5" t="s">
        <v>412</v>
      </c>
      <c r="R2360" s="5" t="s">
        <v>145</v>
      </c>
      <c r="S2360" s="5" t="s">
        <v>169</v>
      </c>
      <c r="T2360" s="5" t="s">
        <v>132</v>
      </c>
      <c r="U2360" s="5" t="s">
        <v>191</v>
      </c>
      <c r="V2360" s="5" t="s">
        <v>336</v>
      </c>
      <c r="W2360" s="5" t="s">
        <v>420</v>
      </c>
      <c r="X2360" s="5" t="s">
        <v>91</v>
      </c>
      <c r="Y2360" s="5" t="n">
        <v>0</v>
      </c>
      <c r="Z2360" s="5" t="n">
        <v>1</v>
      </c>
      <c r="AA2360" s="5" t="str">
        <f aca="false">IF(Y2360&gt;Z2360,"Win",IF(Y2360&lt;Z2360,"Loss","Draw"))</f>
        <v>Loss</v>
      </c>
      <c r="AB2360" s="5" t="s">
        <v>98</v>
      </c>
      <c r="AC2360" s="5" t="s">
        <v>99</v>
      </c>
      <c r="AD2360" s="5" t="s">
        <v>101</v>
      </c>
      <c r="AE2360" s="5" t="s">
        <v>2467</v>
      </c>
      <c r="AF2360" s="5" t="str">
        <f aca="false">IF(AD2360&lt;AE2360,AD2360,AE2360)</f>
        <v>Baby Dragon, Balloon, Barbarian Barrel, Freeze, Ice Wizard, Lumberjack, P.E.K.K.A, Tornado</v>
      </c>
      <c r="AG2360" s="5" t="str">
        <f aca="false">IF(AD2360&lt;AE2360,AE2360,AD2360)</f>
        <v>Barbarian Barrel, Electro Spirit, Fireball, Fisherman, Hunter, Royal Ghost, Royal Giant, Skeletons</v>
      </c>
      <c r="AH2360" s="5" t="str">
        <f aca="false">IF(AD2360=AF2360,AA2360,IF(AA2360="Win","Loss",IF(AA2360="Loss","Win","Draw")))</f>
        <v>Win</v>
      </c>
      <c r="AI2360" s="5" t="s">
        <v>123</v>
      </c>
    </row>
    <row r="2361" customFormat="false" ht="16.5" hidden="false" customHeight="true" outlineLevel="0" collapsed="false">
      <c r="A2361" s="5" t="s">
        <v>5143</v>
      </c>
      <c r="B2361" s="5" t="n">
        <v>3</v>
      </c>
      <c r="C2361" s="5" t="s">
        <v>3496</v>
      </c>
      <c r="D2361" s="5" t="s">
        <v>3497</v>
      </c>
      <c r="E2361" s="5" t="s">
        <v>5144</v>
      </c>
      <c r="F2361" s="5" t="s">
        <v>5145</v>
      </c>
      <c r="G2361" s="5" t="s">
        <v>5148</v>
      </c>
      <c r="H2361" s="5" t="s">
        <v>668</v>
      </c>
      <c r="I2361" s="5" t="s">
        <v>107</v>
      </c>
      <c r="J2361" s="5" t="s">
        <v>108</v>
      </c>
      <c r="K2361" s="5" t="s">
        <v>84</v>
      </c>
      <c r="L2361" s="5" t="s">
        <v>174</v>
      </c>
      <c r="M2361" s="5" t="s">
        <v>89</v>
      </c>
      <c r="N2361" s="5" t="s">
        <v>128</v>
      </c>
      <c r="O2361" s="5" t="s">
        <v>110</v>
      </c>
      <c r="P2361" s="5" t="s">
        <v>88</v>
      </c>
      <c r="Q2361" s="5" t="s">
        <v>210</v>
      </c>
      <c r="R2361" s="5" t="s">
        <v>115</v>
      </c>
      <c r="S2361" s="5" t="s">
        <v>239</v>
      </c>
      <c r="T2361" s="5" t="s">
        <v>227</v>
      </c>
      <c r="U2361" s="5" t="s">
        <v>202</v>
      </c>
      <c r="V2361" s="5" t="s">
        <v>190</v>
      </c>
      <c r="W2361" s="5" t="s">
        <v>257</v>
      </c>
      <c r="X2361" s="5" t="s">
        <v>146</v>
      </c>
      <c r="Y2361" s="5" t="n">
        <v>0</v>
      </c>
      <c r="Z2361" s="5" t="n">
        <v>1</v>
      </c>
      <c r="AA2361" s="5" t="str">
        <f aca="false">IF(Y2361&gt;Z2361,"Win",IF(Y2361&lt;Z2361,"Loss","Draw"))</f>
        <v>Loss</v>
      </c>
      <c r="AB2361" s="5" t="s">
        <v>98</v>
      </c>
      <c r="AC2361" s="5" t="s">
        <v>99</v>
      </c>
      <c r="AD2361" s="5" t="s">
        <v>5149</v>
      </c>
      <c r="AE2361" s="5" t="s">
        <v>5150</v>
      </c>
      <c r="AF2361" s="5" t="str">
        <f aca="false">IF(AD2361&lt;AE2361,AD2361,AE2361)</f>
        <v>Archer Queen, Giant Snowball, Goblin Drill, Goblin Hut, Guards, Heal Spirit, Knight, Poison</v>
      </c>
      <c r="AG2361" s="5" t="str">
        <f aca="false">IF(AD2361&lt;AE2361,AE2361,AD2361)</f>
        <v>Battle Ram, Goblins, Mega Knight, Mother Witch, Prince, Skeleton Dragons, Vines, Zappies</v>
      </c>
      <c r="AH2361" s="5" t="str">
        <f aca="false">IF(AD2361=AF2361,AA2361,IF(AA2361="Win","Loss",IF(AA2361="Loss","Win","Draw")))</f>
        <v>Loss</v>
      </c>
      <c r="AI2361" s="5" t="s">
        <v>123</v>
      </c>
    </row>
    <row r="2362" customFormat="false" ht="16.5" hidden="false" customHeight="true" outlineLevel="0" collapsed="false">
      <c r="A2362" s="5" t="s">
        <v>5151</v>
      </c>
      <c r="B2362" s="5" t="n">
        <v>1</v>
      </c>
      <c r="C2362" s="5" t="s">
        <v>3496</v>
      </c>
      <c r="D2362" s="5" t="s">
        <v>3497</v>
      </c>
      <c r="E2362" s="5" t="s">
        <v>5152</v>
      </c>
      <c r="F2362" s="5" t="s">
        <v>5153</v>
      </c>
      <c r="G2362" s="5" t="s">
        <v>5154</v>
      </c>
      <c r="H2362" s="5" t="s">
        <v>81</v>
      </c>
      <c r="I2362" s="5" t="s">
        <v>90</v>
      </c>
      <c r="J2362" s="5" t="s">
        <v>91</v>
      </c>
      <c r="K2362" s="5" t="s">
        <v>92</v>
      </c>
      <c r="L2362" s="5" t="s">
        <v>96</v>
      </c>
      <c r="M2362" s="5" t="s">
        <v>95</v>
      </c>
      <c r="N2362" s="5" t="s">
        <v>94</v>
      </c>
      <c r="O2362" s="5" t="s">
        <v>97</v>
      </c>
      <c r="P2362" s="5" t="s">
        <v>93</v>
      </c>
      <c r="Q2362" s="5" t="s">
        <v>144</v>
      </c>
      <c r="R2362" s="5" t="s">
        <v>232</v>
      </c>
      <c r="S2362" s="5" t="s">
        <v>293</v>
      </c>
      <c r="T2362" s="5" t="s">
        <v>91</v>
      </c>
      <c r="U2362" s="5" t="s">
        <v>85</v>
      </c>
      <c r="V2362" s="5" t="s">
        <v>88</v>
      </c>
      <c r="W2362" s="5" t="s">
        <v>111</v>
      </c>
      <c r="X2362" s="5" t="s">
        <v>87</v>
      </c>
      <c r="Y2362" s="5" t="n">
        <v>1</v>
      </c>
      <c r="Z2362" s="5" t="n">
        <v>0</v>
      </c>
      <c r="AA2362" s="5" t="str">
        <f aca="false">IF(Y2362&gt;Z2362,"Win",IF(Y2362&lt;Z2362,"Loss","Draw"))</f>
        <v>Win</v>
      </c>
      <c r="AB2362" s="5" t="s">
        <v>98</v>
      </c>
      <c r="AC2362" s="5" t="s">
        <v>99</v>
      </c>
      <c r="AD2362" s="5" t="s">
        <v>101</v>
      </c>
      <c r="AE2362" s="5" t="s">
        <v>5155</v>
      </c>
      <c r="AF2362" s="5" t="str">
        <f aca="false">IF(AD2362&lt;AE2362,AD2362,AE2362)</f>
        <v>Barbarian Barrel, Berserker, Fire Spirit, Furnace, Graveyard, Mighty Miner, Poison, Tesla</v>
      </c>
      <c r="AG2362" s="5" t="str">
        <f aca="false">IF(AD2362&lt;AE2362,AE2362,AD2362)</f>
        <v>Barbarian Barrel, Electro Spirit, Fireball, Fisherman, Hunter, Royal Ghost, Royal Giant, Skeletons</v>
      </c>
      <c r="AH2362" s="5" t="str">
        <f aca="false">IF(AD2362=AF2362,AA2362,IF(AA2362="Win","Loss",IF(AA2362="Loss","Win","Draw")))</f>
        <v>Loss</v>
      </c>
      <c r="AI2362" s="5" t="s">
        <v>123</v>
      </c>
    </row>
    <row r="2363" customFormat="false" ht="16.5" hidden="false" customHeight="true" outlineLevel="0" collapsed="false">
      <c r="A2363" s="5" t="s">
        <v>5151</v>
      </c>
      <c r="B2363" s="5" t="n">
        <v>2</v>
      </c>
      <c r="C2363" s="5" t="s">
        <v>3496</v>
      </c>
      <c r="D2363" s="5" t="s">
        <v>3497</v>
      </c>
      <c r="E2363" s="5" t="s">
        <v>5152</v>
      </c>
      <c r="F2363" s="5" t="s">
        <v>5153</v>
      </c>
      <c r="G2363" s="5" t="s">
        <v>5156</v>
      </c>
      <c r="H2363" s="5" t="s">
        <v>81</v>
      </c>
      <c r="I2363" s="5" t="s">
        <v>168</v>
      </c>
      <c r="J2363" s="5" t="s">
        <v>108</v>
      </c>
      <c r="K2363" s="5" t="s">
        <v>170</v>
      </c>
      <c r="L2363" s="5" t="s">
        <v>183</v>
      </c>
      <c r="M2363" s="5" t="s">
        <v>120</v>
      </c>
      <c r="N2363" s="5" t="s">
        <v>115</v>
      </c>
      <c r="O2363" s="5" t="s">
        <v>167</v>
      </c>
      <c r="P2363" s="5" t="s">
        <v>111</v>
      </c>
      <c r="Q2363" s="5" t="s">
        <v>92</v>
      </c>
      <c r="R2363" s="5" t="s">
        <v>199</v>
      </c>
      <c r="S2363" s="5" t="s">
        <v>225</v>
      </c>
      <c r="T2363" s="5" t="s">
        <v>245</v>
      </c>
      <c r="U2363" s="5" t="s">
        <v>134</v>
      </c>
      <c r="V2363" s="5" t="s">
        <v>135</v>
      </c>
      <c r="W2363" s="5" t="s">
        <v>91</v>
      </c>
      <c r="X2363" s="5" t="s">
        <v>159</v>
      </c>
      <c r="Y2363" s="5" t="n">
        <v>1</v>
      </c>
      <c r="Z2363" s="5" t="n">
        <v>0</v>
      </c>
      <c r="AA2363" s="5" t="str">
        <f aca="false">IF(Y2363&gt;Z2363,"Win",IF(Y2363&lt;Z2363,"Loss","Draw"))</f>
        <v>Win</v>
      </c>
      <c r="AB2363" s="5" t="s">
        <v>98</v>
      </c>
      <c r="AC2363" s="5" t="s">
        <v>99</v>
      </c>
      <c r="AD2363" s="5" t="s">
        <v>5157</v>
      </c>
      <c r="AE2363" s="5" t="s">
        <v>5158</v>
      </c>
      <c r="AF2363" s="5" t="str">
        <f aca="false">IF(AD2363&lt;AE2363,AD2363,AE2363)</f>
        <v>Archer Queen, Cannon, Earthquake, Fire Spirit, Goblins, Royal Delivery, Royal Hogs, The Log</v>
      </c>
      <c r="AG2363" s="5" t="str">
        <f aca="false">IF(AD2363&lt;AE2363,AE2363,AD2363)</f>
        <v>Barbarian Barrel, Bats, Elite Barbarians, Elixir Collector, Golden Knight, Royal Ghost, Three Musketeers, Zap</v>
      </c>
      <c r="AH2363" s="5" t="str">
        <f aca="false">IF(AD2363=AF2363,AA2363,IF(AA2363="Win","Loss",IF(AA2363="Loss","Win","Draw")))</f>
        <v>Win</v>
      </c>
      <c r="AI2363" s="5" t="s">
        <v>123</v>
      </c>
    </row>
    <row r="2364" customFormat="false" ht="16.5" hidden="false" customHeight="true" outlineLevel="0" collapsed="false">
      <c r="A2364" s="5" t="s">
        <v>5159</v>
      </c>
      <c r="B2364" s="5" t="n">
        <v>1</v>
      </c>
      <c r="C2364" s="5" t="s">
        <v>3496</v>
      </c>
      <c r="D2364" s="5" t="s">
        <v>3497</v>
      </c>
      <c r="E2364" s="5" t="s">
        <v>5160</v>
      </c>
      <c r="F2364" s="5" t="s">
        <v>5161</v>
      </c>
      <c r="G2364" s="5" t="s">
        <v>5162</v>
      </c>
      <c r="H2364" s="5" t="s">
        <v>81</v>
      </c>
      <c r="I2364" s="5" t="s">
        <v>142</v>
      </c>
      <c r="J2364" s="5" t="s">
        <v>115</v>
      </c>
      <c r="K2364" s="5" t="s">
        <v>287</v>
      </c>
      <c r="L2364" s="5" t="s">
        <v>167</v>
      </c>
      <c r="M2364" s="5" t="s">
        <v>111</v>
      </c>
      <c r="N2364" s="5" t="s">
        <v>334</v>
      </c>
      <c r="O2364" s="5" t="s">
        <v>176</v>
      </c>
      <c r="P2364" s="5" t="s">
        <v>140</v>
      </c>
      <c r="Q2364" s="5" t="s">
        <v>210</v>
      </c>
      <c r="R2364" s="5" t="s">
        <v>115</v>
      </c>
      <c r="S2364" s="5" t="s">
        <v>144</v>
      </c>
      <c r="T2364" s="5" t="s">
        <v>112</v>
      </c>
      <c r="U2364" s="5" t="s">
        <v>182</v>
      </c>
      <c r="V2364" s="5" t="s">
        <v>393</v>
      </c>
      <c r="W2364" s="5" t="s">
        <v>147</v>
      </c>
      <c r="X2364" s="5" t="s">
        <v>154</v>
      </c>
      <c r="Y2364" s="5" t="n">
        <v>0</v>
      </c>
      <c r="Z2364" s="5" t="n">
        <v>1</v>
      </c>
      <c r="AA2364" s="5" t="str">
        <f aca="false">IF(Y2364&gt;Z2364,"Win",IF(Y2364&lt;Z2364,"Loss","Draw"))</f>
        <v>Loss</v>
      </c>
      <c r="AB2364" s="5" t="s">
        <v>98</v>
      </c>
      <c r="AC2364" s="5" t="s">
        <v>99</v>
      </c>
      <c r="AD2364" s="5" t="s">
        <v>5163</v>
      </c>
      <c r="AE2364" s="5" t="s">
        <v>5164</v>
      </c>
      <c r="AF2364" s="5" t="str">
        <f aca="false">IF(AD2364&lt;AE2364,AD2364,AE2364)</f>
        <v>Arrows, Electro Wizard, Goblins, Hog Rider, Lightning, Mega Knight, Spirit Empress, Tesla</v>
      </c>
      <c r="AG2364" s="5" t="str">
        <f aca="false">IF(AD2364&lt;AE2364,AE2364,AD2364)</f>
        <v>Dart Goblin, Fire Spirit, Goblin Barrel, Goblins, Rocket, The Log, Valkyrie, Wall Breakers</v>
      </c>
      <c r="AH2364" s="5" t="str">
        <f aca="false">IF(AD2364=AF2364,AA2364,IF(AA2364="Win","Loss",IF(AA2364="Loss","Win","Draw")))</f>
        <v>Win</v>
      </c>
      <c r="AI2364" s="5" t="s">
        <v>123</v>
      </c>
    </row>
    <row r="2365" customFormat="false" ht="16.5" hidden="false" customHeight="true" outlineLevel="0" collapsed="false">
      <c r="A2365" s="5" t="s">
        <v>5159</v>
      </c>
      <c r="B2365" s="5" t="n">
        <v>2</v>
      </c>
      <c r="C2365" s="5" t="s">
        <v>3496</v>
      </c>
      <c r="D2365" s="5" t="s">
        <v>3497</v>
      </c>
      <c r="E2365" s="5" t="s">
        <v>5160</v>
      </c>
      <c r="F2365" s="5" t="s">
        <v>5161</v>
      </c>
      <c r="G2365" s="5" t="s">
        <v>5165</v>
      </c>
      <c r="H2365" s="5" t="s">
        <v>81</v>
      </c>
      <c r="I2365" s="5" t="s">
        <v>144</v>
      </c>
      <c r="J2365" s="5" t="s">
        <v>108</v>
      </c>
      <c r="K2365" s="5" t="s">
        <v>168</v>
      </c>
      <c r="L2365" s="5" t="s">
        <v>120</v>
      </c>
      <c r="M2365" s="5" t="s">
        <v>91</v>
      </c>
      <c r="N2365" s="5" t="s">
        <v>93</v>
      </c>
      <c r="O2365" s="5" t="s">
        <v>97</v>
      </c>
      <c r="P2365" s="5" t="s">
        <v>183</v>
      </c>
      <c r="Q2365" s="5" t="s">
        <v>116</v>
      </c>
      <c r="R2365" s="5" t="s">
        <v>110</v>
      </c>
      <c r="S2365" s="5" t="s">
        <v>114</v>
      </c>
      <c r="T2365" s="5" t="s">
        <v>94</v>
      </c>
      <c r="U2365" s="5" t="s">
        <v>118</v>
      </c>
      <c r="V2365" s="5" t="s">
        <v>91</v>
      </c>
      <c r="W2365" s="5" t="s">
        <v>117</v>
      </c>
      <c r="X2365" s="5" t="s">
        <v>119</v>
      </c>
      <c r="Y2365" s="5" t="n">
        <v>1</v>
      </c>
      <c r="Z2365" s="5" t="n">
        <v>0</v>
      </c>
      <c r="AA2365" s="5" t="str">
        <f aca="false">IF(Y2365&gt;Z2365,"Win",IF(Y2365&lt;Z2365,"Loss","Draw"))</f>
        <v>Win</v>
      </c>
      <c r="AB2365" s="5" t="s">
        <v>98</v>
      </c>
      <c r="AC2365" s="5" t="s">
        <v>99</v>
      </c>
      <c r="AD2365" s="5" t="s">
        <v>5166</v>
      </c>
      <c r="AE2365" s="5" t="s">
        <v>5167</v>
      </c>
      <c r="AF2365" s="5" t="str">
        <f aca="false">IF(AD2365&lt;AE2365,AD2365,AE2365)</f>
        <v>Archer Queen, Barbarian Barrel, Earthquake, Electro Spirit, Royal Delivery, Royal Hogs, Skeletons, Tesla</v>
      </c>
      <c r="AG2365" s="5" t="str">
        <f aca="false">IF(AD2365&lt;AE2365,AE2365,AD2365)</f>
        <v>Barbarian Barrel, Cannon Cart, Fireball, Guards, Minions, Mortar, Rascals, Skeleton Barrel</v>
      </c>
      <c r="AH2365" s="5" t="str">
        <f aca="false">IF(AD2365=AF2365,AA2365,IF(AA2365="Win","Loss",IF(AA2365="Loss","Win","Draw")))</f>
        <v>Win</v>
      </c>
      <c r="AI2365" s="5" t="s">
        <v>123</v>
      </c>
    </row>
    <row r="2366" customFormat="false" ht="16.5" hidden="false" customHeight="true" outlineLevel="0" collapsed="false">
      <c r="A2366" s="5" t="s">
        <v>5159</v>
      </c>
      <c r="B2366" s="5" t="n">
        <v>3</v>
      </c>
      <c r="C2366" s="5" t="s">
        <v>3496</v>
      </c>
      <c r="D2366" s="5" t="s">
        <v>3497</v>
      </c>
      <c r="E2366" s="5" t="s">
        <v>5160</v>
      </c>
      <c r="F2366" s="5" t="s">
        <v>5161</v>
      </c>
      <c r="G2366" s="5" t="s">
        <v>5168</v>
      </c>
      <c r="H2366" s="5" t="s">
        <v>81</v>
      </c>
      <c r="I2366" s="5" t="s">
        <v>210</v>
      </c>
      <c r="J2366" s="5" t="s">
        <v>199</v>
      </c>
      <c r="K2366" s="5" t="s">
        <v>239</v>
      </c>
      <c r="L2366" s="5" t="s">
        <v>112</v>
      </c>
      <c r="M2366" s="5" t="s">
        <v>146</v>
      </c>
      <c r="N2366" s="5" t="s">
        <v>227</v>
      </c>
      <c r="O2366" s="5" t="s">
        <v>109</v>
      </c>
      <c r="P2366" s="5" t="s">
        <v>202</v>
      </c>
      <c r="Q2366" s="5" t="s">
        <v>195</v>
      </c>
      <c r="R2366" s="5" t="s">
        <v>199</v>
      </c>
      <c r="S2366" s="5" t="s">
        <v>375</v>
      </c>
      <c r="T2366" s="5" t="s">
        <v>213</v>
      </c>
      <c r="U2366" s="5" t="s">
        <v>149</v>
      </c>
      <c r="V2366" s="5" t="s">
        <v>85</v>
      </c>
      <c r="W2366" s="5" t="s">
        <v>420</v>
      </c>
      <c r="X2366" s="5" t="s">
        <v>336</v>
      </c>
      <c r="Y2366" s="5" t="n">
        <v>1</v>
      </c>
      <c r="Z2366" s="5" t="n">
        <v>0</v>
      </c>
      <c r="AA2366" s="5" t="str">
        <f aca="false">IF(Y2366&gt;Z2366,"Win",IF(Y2366&lt;Z2366,"Loss","Draw"))</f>
        <v>Win</v>
      </c>
      <c r="AB2366" s="5" t="s">
        <v>98</v>
      </c>
      <c r="AC2366" s="5" t="s">
        <v>99</v>
      </c>
      <c r="AD2366" s="5" t="s">
        <v>1395</v>
      </c>
      <c r="AE2366" s="5" t="s">
        <v>5169</v>
      </c>
      <c r="AF2366" s="5" t="str">
        <f aca="false">IF(AD2366&lt;AE2366,AD2366,AE2366)</f>
        <v>Arrows, Battle Ram, Golden Knight, Mega Knight, Mother Witch, Ronin, Skeleton Dragons, Zappies</v>
      </c>
      <c r="AG2366" s="5" t="str">
        <f aca="false">IF(AD2366&lt;AE2366,AE2366,AD2366)</f>
        <v>Bowler, Executioner, Freeze, Golden Knight, Graveyard, Inferno Dragon, Tombstone, Tornado</v>
      </c>
      <c r="AH2366" s="5" t="str">
        <f aca="false">IF(AD2366=AF2366,AA2366,IF(AA2366="Win","Loss",IF(AA2366="Loss","Win","Draw")))</f>
        <v>Win</v>
      </c>
      <c r="AI2366" s="5" t="s">
        <v>123</v>
      </c>
    </row>
    <row r="2367" customFormat="false" ht="16.5" hidden="false" customHeight="true" outlineLevel="0" collapsed="false">
      <c r="A2367" s="5" t="s">
        <v>5170</v>
      </c>
      <c r="B2367" s="5" t="n">
        <v>1</v>
      </c>
      <c r="C2367" s="5" t="s">
        <v>3496</v>
      </c>
      <c r="D2367" s="5" t="s">
        <v>3497</v>
      </c>
      <c r="E2367" s="5" t="s">
        <v>5171</v>
      </c>
      <c r="F2367" s="5" t="s">
        <v>5172</v>
      </c>
      <c r="G2367" s="5" t="s">
        <v>5173</v>
      </c>
      <c r="H2367" s="5" t="s">
        <v>81</v>
      </c>
      <c r="I2367" s="5" t="s">
        <v>140</v>
      </c>
      <c r="J2367" s="5" t="s">
        <v>141</v>
      </c>
      <c r="K2367" s="5" t="s">
        <v>142</v>
      </c>
      <c r="L2367" s="5" t="s">
        <v>87</v>
      </c>
      <c r="M2367" s="5" t="s">
        <v>111</v>
      </c>
      <c r="N2367" s="5" t="s">
        <v>143</v>
      </c>
      <c r="O2367" s="5" t="s">
        <v>120</v>
      </c>
      <c r="P2367" s="5" t="s">
        <v>144</v>
      </c>
      <c r="Q2367" s="5" t="s">
        <v>209</v>
      </c>
      <c r="R2367" s="5" t="s">
        <v>244</v>
      </c>
      <c r="S2367" s="5" t="s">
        <v>145</v>
      </c>
      <c r="T2367" s="5" t="s">
        <v>97</v>
      </c>
      <c r="U2367" s="5" t="s">
        <v>91</v>
      </c>
      <c r="V2367" s="5" t="s">
        <v>226</v>
      </c>
      <c r="W2367" s="5" t="s">
        <v>84</v>
      </c>
      <c r="X2367" s="5" t="s">
        <v>113</v>
      </c>
      <c r="Y2367" s="5" t="n">
        <v>1</v>
      </c>
      <c r="Z2367" s="5" t="n">
        <v>0</v>
      </c>
      <c r="AA2367" s="5" t="str">
        <f aca="false">IF(Y2367&gt;Z2367,"Win",IF(Y2367&lt;Z2367,"Loss","Draw"))</f>
        <v>Win</v>
      </c>
      <c r="AB2367" s="5" t="s">
        <v>98</v>
      </c>
      <c r="AC2367" s="5" t="s">
        <v>99</v>
      </c>
      <c r="AD2367" s="5" t="s">
        <v>150</v>
      </c>
      <c r="AE2367" s="5" t="s">
        <v>2610</v>
      </c>
      <c r="AF2367" s="5" t="str">
        <f aca="false">IF(AD2367&lt;AE2367,AD2367,AE2367)</f>
        <v>Balloon, Barbarian Barrel, Bomb Tower, Giant Snowball, Ice Golem, Miner, Musketeer, Skeletons</v>
      </c>
      <c r="AG2367" s="5" t="str">
        <f aca="false">IF(AD2367&lt;AE2367,AE2367,AD2367)</f>
        <v>Berserker, Fire Spirit, Goblin Barrel, Ice Spirit, Magic Archer, Royal Delivery, Tesla, Wall Breakers</v>
      </c>
      <c r="AH2367" s="5" t="str">
        <f aca="false">IF(AD2367=AF2367,AA2367,IF(AA2367="Win","Loss",IF(AA2367="Loss","Win","Draw")))</f>
        <v>Loss</v>
      </c>
      <c r="AI2367" s="5" t="s">
        <v>123</v>
      </c>
    </row>
    <row r="2368" customFormat="false" ht="16.5" hidden="false" customHeight="true" outlineLevel="0" collapsed="false">
      <c r="A2368" s="5" t="s">
        <v>5170</v>
      </c>
      <c r="B2368" s="5" t="n">
        <v>2</v>
      </c>
      <c r="C2368" s="5" t="s">
        <v>3496</v>
      </c>
      <c r="D2368" s="5" t="s">
        <v>3497</v>
      </c>
      <c r="E2368" s="5" t="s">
        <v>5171</v>
      </c>
      <c r="F2368" s="5" t="s">
        <v>5172</v>
      </c>
      <c r="G2368" s="5" t="s">
        <v>5174</v>
      </c>
      <c r="H2368" s="5" t="s">
        <v>81</v>
      </c>
      <c r="I2368" s="5" t="s">
        <v>200</v>
      </c>
      <c r="J2368" s="5" t="s">
        <v>91</v>
      </c>
      <c r="K2368" s="5" t="s">
        <v>132</v>
      </c>
      <c r="L2368" s="5" t="s">
        <v>174</v>
      </c>
      <c r="M2368" s="5" t="s">
        <v>94</v>
      </c>
      <c r="N2368" s="5" t="s">
        <v>93</v>
      </c>
      <c r="O2368" s="5" t="s">
        <v>90</v>
      </c>
      <c r="P2368" s="5" t="s">
        <v>365</v>
      </c>
      <c r="Q2368" s="5" t="s">
        <v>200</v>
      </c>
      <c r="R2368" s="5" t="s">
        <v>83</v>
      </c>
      <c r="S2368" s="5" t="s">
        <v>135</v>
      </c>
      <c r="T2368" s="5" t="s">
        <v>117</v>
      </c>
      <c r="U2368" s="5" t="s">
        <v>94</v>
      </c>
      <c r="V2368" s="5" t="s">
        <v>87</v>
      </c>
      <c r="W2368" s="5" t="s">
        <v>147</v>
      </c>
      <c r="X2368" s="5" t="s">
        <v>148</v>
      </c>
      <c r="Y2368" s="5" t="n">
        <v>0</v>
      </c>
      <c r="Z2368" s="5" t="n">
        <v>1</v>
      </c>
      <c r="AA2368" s="5" t="str">
        <f aca="false">IF(Y2368&gt;Z2368,"Win",IF(Y2368&lt;Z2368,"Loss","Draw"))</f>
        <v>Loss</v>
      </c>
      <c r="AB2368" s="5" t="s">
        <v>98</v>
      </c>
      <c r="AC2368" s="5" t="s">
        <v>99</v>
      </c>
      <c r="AD2368" s="5" t="s">
        <v>488</v>
      </c>
      <c r="AE2368" s="5" t="s">
        <v>5175</v>
      </c>
      <c r="AF2368" s="5" t="str">
        <f aca="false">IF(AD2368&lt;AE2368,AD2368,AE2368)</f>
        <v>Barbarian Barrel, Electro Spirit, Fireball, Goblin Cage, Heal Spirit, Lumberjack, Phoenix, Royal Giant</v>
      </c>
      <c r="AG2368" s="5" t="str">
        <f aca="false">IF(AD2368&lt;AE2368,AE2368,AD2368)</f>
        <v>Berserker, Dark Prince, Fireball, Goblin Cage, Lava Hound, Minions, Spirit Empress, Zap</v>
      </c>
      <c r="AH2368" s="5" t="str">
        <f aca="false">IF(AD2368=AF2368,AA2368,IF(AA2368="Win","Loss",IF(AA2368="Loss","Win","Draw")))</f>
        <v>Loss</v>
      </c>
      <c r="AI2368" s="5" t="s">
        <v>123</v>
      </c>
    </row>
    <row r="2369" customFormat="false" ht="16.5" hidden="false" customHeight="true" outlineLevel="0" collapsed="false">
      <c r="A2369" s="5" t="s">
        <v>5170</v>
      </c>
      <c r="B2369" s="5" t="n">
        <v>3</v>
      </c>
      <c r="C2369" s="5" t="s">
        <v>3496</v>
      </c>
      <c r="D2369" s="5" t="s">
        <v>3497</v>
      </c>
      <c r="E2369" s="5" t="s">
        <v>5171</v>
      </c>
      <c r="F2369" s="5" t="s">
        <v>5172</v>
      </c>
      <c r="G2369" s="5" t="s">
        <v>5176</v>
      </c>
      <c r="H2369" s="5" t="s">
        <v>81</v>
      </c>
      <c r="I2369" s="5" t="s">
        <v>210</v>
      </c>
      <c r="J2369" s="5" t="s">
        <v>199</v>
      </c>
      <c r="K2369" s="5" t="s">
        <v>239</v>
      </c>
      <c r="L2369" s="5" t="s">
        <v>202</v>
      </c>
      <c r="M2369" s="5" t="s">
        <v>109</v>
      </c>
      <c r="N2369" s="5" t="s">
        <v>112</v>
      </c>
      <c r="O2369" s="5" t="s">
        <v>227</v>
      </c>
      <c r="P2369" s="5" t="s">
        <v>240</v>
      </c>
      <c r="Q2369" s="5" t="s">
        <v>287</v>
      </c>
      <c r="R2369" s="5" t="s">
        <v>141</v>
      </c>
      <c r="S2369" s="5" t="s">
        <v>107</v>
      </c>
      <c r="T2369" s="5" t="s">
        <v>89</v>
      </c>
      <c r="U2369" s="5" t="s">
        <v>140</v>
      </c>
      <c r="V2369" s="5" t="s">
        <v>303</v>
      </c>
      <c r="W2369" s="5" t="s">
        <v>336</v>
      </c>
      <c r="X2369" s="5" t="s">
        <v>167</v>
      </c>
      <c r="Y2369" s="5" t="n">
        <v>0</v>
      </c>
      <c r="Z2369" s="5" t="n">
        <v>1</v>
      </c>
      <c r="AA2369" s="5" t="str">
        <f aca="false">IF(Y2369&gt;Z2369,"Win",IF(Y2369&lt;Z2369,"Loss","Draw"))</f>
        <v>Loss</v>
      </c>
      <c r="AB2369" s="5" t="s">
        <v>98</v>
      </c>
      <c r="AC2369" s="5" t="s">
        <v>99</v>
      </c>
      <c r="AD2369" s="5" t="s">
        <v>242</v>
      </c>
      <c r="AE2369" s="5" t="s">
        <v>5177</v>
      </c>
      <c r="AF2369" s="5" t="str">
        <f aca="false">IF(AD2369&lt;AE2369,AD2369,AE2369)</f>
        <v>Arrows, Bandit, Battle Ram, Golden Knight, Mega Knight, Mother Witch, Ronin, Zappies</v>
      </c>
      <c r="AG2369" s="5" t="str">
        <f aca="false">IF(AD2369&lt;AE2369,AE2369,AD2369)</f>
        <v>Goblin Drill, Goblin Hut, Magic Archer, Spear Goblins, The Log, Tornado, Valkyrie, Wall Breakers</v>
      </c>
      <c r="AH2369" s="5" t="str">
        <f aca="false">IF(AD2369=AF2369,AA2369,IF(AA2369="Win","Loss",IF(AA2369="Loss","Win","Draw")))</f>
        <v>Loss</v>
      </c>
      <c r="AI2369" s="5" t="s">
        <v>123</v>
      </c>
    </row>
    <row r="2370" customFormat="false" ht="16.5" hidden="false" customHeight="true" outlineLevel="0" collapsed="false">
      <c r="A2370" s="5" t="s">
        <v>5178</v>
      </c>
      <c r="B2370" s="5" t="n">
        <v>1</v>
      </c>
      <c r="C2370" s="5" t="s">
        <v>3496</v>
      </c>
      <c r="D2370" s="5" t="s">
        <v>3497</v>
      </c>
      <c r="E2370" s="5" t="s">
        <v>1728</v>
      </c>
      <c r="F2370" s="5" t="s">
        <v>1729</v>
      </c>
      <c r="G2370" s="5" t="s">
        <v>5179</v>
      </c>
      <c r="H2370" s="5" t="s">
        <v>81</v>
      </c>
      <c r="I2370" s="5" t="s">
        <v>140</v>
      </c>
      <c r="J2370" s="5" t="s">
        <v>141</v>
      </c>
      <c r="K2370" s="5" t="s">
        <v>225</v>
      </c>
      <c r="L2370" s="5" t="s">
        <v>226</v>
      </c>
      <c r="M2370" s="5" t="s">
        <v>87</v>
      </c>
      <c r="N2370" s="5" t="s">
        <v>111</v>
      </c>
      <c r="O2370" s="5" t="s">
        <v>120</v>
      </c>
      <c r="P2370" s="5" t="s">
        <v>113</v>
      </c>
      <c r="Q2370" s="5" t="s">
        <v>200</v>
      </c>
      <c r="R2370" s="5" t="s">
        <v>199</v>
      </c>
      <c r="S2370" s="5" t="s">
        <v>198</v>
      </c>
      <c r="T2370" s="5" t="s">
        <v>168</v>
      </c>
      <c r="U2370" s="5" t="s">
        <v>202</v>
      </c>
      <c r="V2370" s="5" t="s">
        <v>201</v>
      </c>
      <c r="W2370" s="5" t="s">
        <v>93</v>
      </c>
      <c r="X2370" s="5" t="s">
        <v>94</v>
      </c>
      <c r="Y2370" s="5" t="n">
        <v>1</v>
      </c>
      <c r="Z2370" s="5" t="n">
        <v>0</v>
      </c>
      <c r="AA2370" s="5" t="str">
        <f aca="false">IF(Y2370&gt;Z2370,"Win",IF(Y2370&lt;Z2370,"Loss","Draw"))</f>
        <v>Win</v>
      </c>
      <c r="AB2370" s="5" t="s">
        <v>98</v>
      </c>
      <c r="AC2370" s="5" t="s">
        <v>99</v>
      </c>
      <c r="AD2370" s="5" t="s">
        <v>228</v>
      </c>
      <c r="AE2370" s="5" t="s">
        <v>5180</v>
      </c>
      <c r="AF2370" s="5" t="str">
        <f aca="false">IF(AD2370&lt;AE2370,AD2370,AE2370)</f>
        <v>Bats, Berserker, Bomb Tower, Fire Spirit, Magic Archer, Miner, Royal Delivery, Wall Breakers</v>
      </c>
      <c r="AG2370" s="5" t="str">
        <f aca="false">IF(AD2370&lt;AE2370,AE2370,AD2370)</f>
        <v>Electro Spirit, Fireball, Flying Machine, Goblin Cage, Golden Knight, Royal Hogs, Royal Recruits, Zappies</v>
      </c>
      <c r="AH2370" s="5" t="str">
        <f aca="false">IF(AD2370=AF2370,AA2370,IF(AA2370="Win","Loss",IF(AA2370="Loss","Win","Draw")))</f>
        <v>Win</v>
      </c>
      <c r="AI2370" s="5" t="s">
        <v>123</v>
      </c>
    </row>
    <row r="2371" customFormat="false" ht="16.5" hidden="false" customHeight="true" outlineLevel="0" collapsed="false">
      <c r="A2371" s="5" t="s">
        <v>5178</v>
      </c>
      <c r="B2371" s="5" t="n">
        <v>2</v>
      </c>
      <c r="C2371" s="5" t="s">
        <v>3496</v>
      </c>
      <c r="D2371" s="5" t="s">
        <v>3497</v>
      </c>
      <c r="E2371" s="5" t="s">
        <v>1728</v>
      </c>
      <c r="F2371" s="5" t="s">
        <v>1729</v>
      </c>
      <c r="G2371" s="5" t="s">
        <v>5181</v>
      </c>
      <c r="H2371" s="5" t="s">
        <v>81</v>
      </c>
      <c r="I2371" s="5" t="s">
        <v>144</v>
      </c>
      <c r="J2371" s="5" t="s">
        <v>232</v>
      </c>
      <c r="K2371" s="5" t="s">
        <v>293</v>
      </c>
      <c r="L2371" s="5" t="s">
        <v>182</v>
      </c>
      <c r="M2371" s="5" t="s">
        <v>167</v>
      </c>
      <c r="N2371" s="5" t="s">
        <v>93</v>
      </c>
      <c r="O2371" s="5" t="s">
        <v>97</v>
      </c>
      <c r="P2371" s="5" t="s">
        <v>154</v>
      </c>
      <c r="Q2371" s="5" t="s">
        <v>195</v>
      </c>
      <c r="R2371" s="5" t="s">
        <v>318</v>
      </c>
      <c r="S2371" s="5" t="s">
        <v>319</v>
      </c>
      <c r="T2371" s="5" t="s">
        <v>327</v>
      </c>
      <c r="U2371" s="5" t="s">
        <v>145</v>
      </c>
      <c r="V2371" s="5" t="s">
        <v>225</v>
      </c>
      <c r="W2371" s="5" t="s">
        <v>112</v>
      </c>
      <c r="X2371" s="5" t="s">
        <v>420</v>
      </c>
      <c r="Y2371" s="5" t="n">
        <v>1</v>
      </c>
      <c r="Z2371" s="5" t="n">
        <v>0</v>
      </c>
      <c r="AA2371" s="5" t="str">
        <f aca="false">IF(Y2371&gt;Z2371,"Win",IF(Y2371&lt;Z2371,"Loss","Draw"))</f>
        <v>Win</v>
      </c>
      <c r="AB2371" s="5" t="s">
        <v>98</v>
      </c>
      <c r="AC2371" s="5" t="s">
        <v>99</v>
      </c>
      <c r="AD2371" s="5" t="s">
        <v>504</v>
      </c>
      <c r="AE2371" s="5" t="s">
        <v>1732</v>
      </c>
      <c r="AF2371" s="5" t="str">
        <f aca="false">IF(AD2371&lt;AE2371,AD2371,AE2371)</f>
        <v>Arrows, Balloon, Bats, Freeze, Giant Skeleton, Inferno Dragon, Skeleton Army, Skeleton King</v>
      </c>
      <c r="AG2371" s="5" t="str">
        <f aca="false">IF(AD2371&lt;AE2371,AE2371,AD2371)</f>
        <v>Electro Spirit, Furnace, Hog Rider, Lightning, Mighty Miner, Skeletons, Tesla, The Log</v>
      </c>
      <c r="AH2371" s="5" t="str">
        <f aca="false">IF(AD2371=AF2371,AA2371,IF(AA2371="Win","Loss",IF(AA2371="Loss","Win","Draw")))</f>
        <v>Loss</v>
      </c>
      <c r="AI2371" s="5" t="s">
        <v>123</v>
      </c>
    </row>
    <row r="2372" customFormat="false" ht="16.5" hidden="false" customHeight="true" outlineLevel="0" collapsed="false">
      <c r="A2372" s="5" t="s">
        <v>5182</v>
      </c>
      <c r="B2372" s="5" t="n">
        <v>1</v>
      </c>
      <c r="C2372" s="5" t="s">
        <v>3496</v>
      </c>
      <c r="D2372" s="5" t="s">
        <v>3497</v>
      </c>
      <c r="E2372" s="6" t="s">
        <v>5183</v>
      </c>
      <c r="F2372" s="5" t="s">
        <v>5184</v>
      </c>
      <c r="G2372" s="5" t="s">
        <v>5185</v>
      </c>
      <c r="H2372" s="5" t="s">
        <v>81</v>
      </c>
      <c r="I2372" s="5" t="s">
        <v>168</v>
      </c>
      <c r="J2372" s="5" t="s">
        <v>141</v>
      </c>
      <c r="K2372" s="5" t="s">
        <v>144</v>
      </c>
      <c r="L2372" s="5" t="s">
        <v>97</v>
      </c>
      <c r="M2372" s="5" t="s">
        <v>93</v>
      </c>
      <c r="N2372" s="5" t="s">
        <v>91</v>
      </c>
      <c r="O2372" s="5" t="s">
        <v>109</v>
      </c>
      <c r="P2372" s="5" t="s">
        <v>154</v>
      </c>
      <c r="Q2372" s="5" t="s">
        <v>1528</v>
      </c>
      <c r="R2372" s="5" t="s">
        <v>157</v>
      </c>
      <c r="S2372" s="5" t="s">
        <v>135</v>
      </c>
      <c r="T2372" s="5" t="s">
        <v>227</v>
      </c>
      <c r="U2372" s="5" t="s">
        <v>1009</v>
      </c>
      <c r="V2372" s="5" t="s">
        <v>117</v>
      </c>
      <c r="W2372" s="5" t="s">
        <v>155</v>
      </c>
      <c r="X2372" s="5" t="s">
        <v>83</v>
      </c>
      <c r="Y2372" s="5" t="n">
        <v>3</v>
      </c>
      <c r="Z2372" s="5" t="n">
        <v>0</v>
      </c>
      <c r="AA2372" s="5" t="str">
        <f aca="false">IF(Y2372&gt;Z2372,"Win",IF(Y2372&lt;Z2372,"Loss","Draw"))</f>
        <v>Win</v>
      </c>
      <c r="AB2372" s="5" t="s">
        <v>98</v>
      </c>
      <c r="AC2372" s="5" t="s">
        <v>99</v>
      </c>
      <c r="AD2372" s="5" t="s">
        <v>223</v>
      </c>
      <c r="AE2372" s="5" t="s">
        <v>5186</v>
      </c>
      <c r="AF2372" s="5" t="str">
        <f aca="false">IF(AD2372&lt;AE2372,AD2372,AE2372)</f>
        <v>Barbarian Barrel, Electro Spirit, Lightning, Magic Archer, Ronin, Royal Hogs, Skeletons, Tesla</v>
      </c>
      <c r="AG2372" s="5" t="str">
        <f aca="false">IF(AD2372&lt;AE2372,AE2372,AD2372)</f>
        <v>Dark Prince, Goblin Giant, Mini P.E.K.K.A, Minions, Mother Witch, Rage, Sparky, Zap</v>
      </c>
      <c r="AH2372" s="5" t="str">
        <f aca="false">IF(AD2372=AF2372,AA2372,IF(AA2372="Win","Loss",IF(AA2372="Loss","Win","Draw")))</f>
        <v>Win</v>
      </c>
      <c r="AI2372" s="5" t="s">
        <v>123</v>
      </c>
    </row>
    <row r="2373" customFormat="false" ht="16.5" hidden="false" customHeight="true" outlineLevel="0" collapsed="false">
      <c r="A2373" s="5" t="s">
        <v>5182</v>
      </c>
      <c r="B2373" s="5" t="n">
        <v>2</v>
      </c>
      <c r="C2373" s="5" t="s">
        <v>3496</v>
      </c>
      <c r="D2373" s="5" t="s">
        <v>3497</v>
      </c>
      <c r="E2373" s="6" t="s">
        <v>5183</v>
      </c>
      <c r="F2373" s="5" t="s">
        <v>5184</v>
      </c>
      <c r="G2373" s="5" t="s">
        <v>5187</v>
      </c>
      <c r="H2373" s="5" t="s">
        <v>81</v>
      </c>
      <c r="I2373" s="5" t="s">
        <v>293</v>
      </c>
      <c r="J2373" s="5" t="s">
        <v>128</v>
      </c>
      <c r="K2373" s="5" t="s">
        <v>84</v>
      </c>
      <c r="L2373" s="5" t="s">
        <v>89</v>
      </c>
      <c r="M2373" s="5" t="s">
        <v>143</v>
      </c>
      <c r="N2373" s="5" t="s">
        <v>87</v>
      </c>
      <c r="O2373" s="5" t="s">
        <v>88</v>
      </c>
      <c r="P2373" s="5" t="s">
        <v>85</v>
      </c>
      <c r="Q2373" s="5" t="s">
        <v>375</v>
      </c>
      <c r="R2373" s="5" t="s">
        <v>149</v>
      </c>
      <c r="S2373" s="5" t="s">
        <v>84</v>
      </c>
      <c r="T2373" s="5" t="s">
        <v>145</v>
      </c>
      <c r="U2373" s="5" t="s">
        <v>336</v>
      </c>
      <c r="V2373" s="5" t="s">
        <v>226</v>
      </c>
      <c r="W2373" s="5" t="s">
        <v>87</v>
      </c>
      <c r="X2373" s="5" t="s">
        <v>327</v>
      </c>
      <c r="Y2373" s="5" t="n">
        <v>1</v>
      </c>
      <c r="Z2373" s="5" t="n">
        <v>0</v>
      </c>
      <c r="AA2373" s="5" t="str">
        <f aca="false">IF(Y2373&gt;Z2373,"Win",IF(Y2373&lt;Z2373,"Loss","Draw"))</f>
        <v>Win</v>
      </c>
      <c r="AB2373" s="5" t="s">
        <v>98</v>
      </c>
      <c r="AC2373" s="5" t="s">
        <v>99</v>
      </c>
      <c r="AD2373" s="5" t="s">
        <v>5188</v>
      </c>
      <c r="AE2373" s="5" t="s">
        <v>5189</v>
      </c>
      <c r="AF2373" s="5" t="str">
        <f aca="false">IF(AD2373&lt;AE2373,AD2373,AE2373)</f>
        <v>Balloon, Berserker, Executioner, Giant Skeleton, Giant Snowball, Miner, Tombstone, Tornado</v>
      </c>
      <c r="AG2373" s="5" t="str">
        <f aca="false">IF(AD2373&lt;AE2373,AE2373,AD2373)</f>
        <v>Berserker, Furnace, Giant Snowball, Goblin Hut, Graveyard, Ice Spirit, Knight, Poison</v>
      </c>
      <c r="AH2373" s="5" t="str">
        <f aca="false">IF(AD2373=AF2373,AA2373,IF(AA2373="Win","Loss",IF(AA2373="Loss","Win","Draw")))</f>
        <v>Loss</v>
      </c>
      <c r="AI2373" s="5" t="s">
        <v>123</v>
      </c>
    </row>
    <row r="2374" customFormat="false" ht="16.5" hidden="false" customHeight="true" outlineLevel="0" collapsed="false">
      <c r="A2374" s="5" t="s">
        <v>5190</v>
      </c>
      <c r="B2374" s="5" t="n">
        <v>1</v>
      </c>
      <c r="C2374" s="5" t="s">
        <v>3496</v>
      </c>
      <c r="D2374" s="5" t="s">
        <v>3497</v>
      </c>
      <c r="E2374" s="5" t="s">
        <v>552</v>
      </c>
      <c r="F2374" s="5" t="s">
        <v>553</v>
      </c>
      <c r="G2374" s="5" t="s">
        <v>5191</v>
      </c>
      <c r="H2374" s="5" t="s">
        <v>81</v>
      </c>
      <c r="I2374" s="5" t="s">
        <v>82</v>
      </c>
      <c r="J2374" s="5" t="s">
        <v>83</v>
      </c>
      <c r="K2374" s="5" t="s">
        <v>84</v>
      </c>
      <c r="L2374" s="5" t="s">
        <v>97</v>
      </c>
      <c r="M2374" s="5" t="s">
        <v>86</v>
      </c>
      <c r="N2374" s="5" t="s">
        <v>85</v>
      </c>
      <c r="O2374" s="5" t="s">
        <v>89</v>
      </c>
      <c r="P2374" s="5" t="s">
        <v>88</v>
      </c>
      <c r="Q2374" s="5" t="s">
        <v>169</v>
      </c>
      <c r="R2374" s="5" t="s">
        <v>199</v>
      </c>
      <c r="S2374" s="5" t="s">
        <v>200</v>
      </c>
      <c r="T2374" s="5" t="s">
        <v>91</v>
      </c>
      <c r="U2374" s="5" t="s">
        <v>191</v>
      </c>
      <c r="V2374" s="5" t="s">
        <v>336</v>
      </c>
      <c r="W2374" s="5" t="s">
        <v>136</v>
      </c>
      <c r="X2374" s="5" t="s">
        <v>154</v>
      </c>
      <c r="Y2374" s="5" t="n">
        <v>0</v>
      </c>
      <c r="Z2374" s="5" t="n">
        <v>1</v>
      </c>
      <c r="AA2374" s="5" t="str">
        <f aca="false">IF(Y2374&gt;Z2374,"Win",IF(Y2374&lt;Z2374,"Loss","Draw"))</f>
        <v>Loss</v>
      </c>
      <c r="AB2374" s="5" t="s">
        <v>98</v>
      </c>
      <c r="AC2374" s="5" t="s">
        <v>99</v>
      </c>
      <c r="AD2374" s="5" t="s">
        <v>3323</v>
      </c>
      <c r="AE2374" s="5" t="s">
        <v>778</v>
      </c>
      <c r="AF2374" s="5" t="str">
        <f aca="false">IF(AD2374&lt;AE2374,AD2374,AE2374)</f>
        <v>Archers, Dark Prince, Giant Snowball, Goblin Demolisher, Goblin Hut, Graveyard, Poison, Skeletons</v>
      </c>
      <c r="AG2374" s="5" t="str">
        <f aca="false">IF(AD2374&lt;AE2374,AE2374,AD2374)</f>
        <v>Baby Dragon, Barbarian Barrel, Goblin Cage, Golden Knight, Golem, Ice Wizard, Lightning, Tornado</v>
      </c>
      <c r="AH2374" s="5" t="str">
        <f aca="false">IF(AD2374=AF2374,AA2374,IF(AA2374="Win","Loss",IF(AA2374="Loss","Win","Draw")))</f>
        <v>Loss</v>
      </c>
      <c r="AI2374" s="5" t="s">
        <v>123</v>
      </c>
    </row>
    <row r="2375" customFormat="false" ht="16.5" hidden="false" customHeight="true" outlineLevel="0" collapsed="false">
      <c r="A2375" s="5" t="s">
        <v>5190</v>
      </c>
      <c r="B2375" s="5" t="n">
        <v>2</v>
      </c>
      <c r="C2375" s="5" t="s">
        <v>3496</v>
      </c>
      <c r="D2375" s="5" t="s">
        <v>3497</v>
      </c>
      <c r="E2375" s="5" t="s">
        <v>552</v>
      </c>
      <c r="F2375" s="5" t="s">
        <v>553</v>
      </c>
      <c r="G2375" s="5" t="s">
        <v>5192</v>
      </c>
      <c r="H2375" s="5" t="s">
        <v>251</v>
      </c>
      <c r="I2375" s="5" t="s">
        <v>142</v>
      </c>
      <c r="J2375" s="5" t="s">
        <v>141</v>
      </c>
      <c r="K2375" s="5" t="s">
        <v>140</v>
      </c>
      <c r="L2375" s="5" t="s">
        <v>143</v>
      </c>
      <c r="M2375" s="5" t="s">
        <v>113</v>
      </c>
      <c r="N2375" s="5" t="s">
        <v>120</v>
      </c>
      <c r="O2375" s="5" t="s">
        <v>111</v>
      </c>
      <c r="P2375" s="5" t="s">
        <v>109</v>
      </c>
      <c r="Q2375" s="5" t="s">
        <v>195</v>
      </c>
      <c r="R2375" s="5" t="s">
        <v>128</v>
      </c>
      <c r="S2375" s="5" t="s">
        <v>82</v>
      </c>
      <c r="T2375" s="5" t="s">
        <v>97</v>
      </c>
      <c r="U2375" s="5" t="s">
        <v>113</v>
      </c>
      <c r="V2375" s="5" t="s">
        <v>84</v>
      </c>
      <c r="W2375" s="5" t="s">
        <v>88</v>
      </c>
      <c r="X2375" s="5" t="s">
        <v>85</v>
      </c>
      <c r="Y2375" s="5" t="n">
        <v>1</v>
      </c>
      <c r="Z2375" s="5" t="n">
        <v>0</v>
      </c>
      <c r="AA2375" s="5" t="str">
        <f aca="false">IF(Y2375&gt;Z2375,"Win",IF(Y2375&lt;Z2375,"Loss","Draw"))</f>
        <v>Win</v>
      </c>
      <c r="AB2375" s="5" t="s">
        <v>98</v>
      </c>
      <c r="AC2375" s="5" t="s">
        <v>99</v>
      </c>
      <c r="AD2375" s="5" t="s">
        <v>741</v>
      </c>
      <c r="AE2375" s="5" t="s">
        <v>5193</v>
      </c>
      <c r="AF2375" s="5" t="str">
        <f aca="false">IF(AD2375&lt;AE2375,AD2375,AE2375)</f>
        <v>Archers, Bomb Tower, Giant Snowball, Graveyard, Inferno Dragon, Knight, Poison, Skeletons</v>
      </c>
      <c r="AG2375" s="5" t="str">
        <f aca="false">IF(AD2375&lt;AE2375,AE2375,AD2375)</f>
        <v>Bomb Tower, Fire Spirit, Goblin Barrel, Ice Spirit, Magic Archer, Ronin, Royal Delivery, Wall Breakers</v>
      </c>
      <c r="AH2375" s="5" t="str">
        <f aca="false">IF(AD2375=AF2375,AA2375,IF(AA2375="Win","Loss",IF(AA2375="Loss","Win","Draw")))</f>
        <v>Loss</v>
      </c>
      <c r="AI2375" s="5" t="s">
        <v>123</v>
      </c>
    </row>
    <row r="2376" customFormat="false" ht="16.5" hidden="false" customHeight="true" outlineLevel="0" collapsed="false">
      <c r="A2376" s="5" t="s">
        <v>5190</v>
      </c>
      <c r="B2376" s="5" t="n">
        <v>3</v>
      </c>
      <c r="C2376" s="5" t="s">
        <v>3496</v>
      </c>
      <c r="D2376" s="5" t="s">
        <v>3497</v>
      </c>
      <c r="E2376" s="5" t="s">
        <v>552</v>
      </c>
      <c r="F2376" s="5" t="s">
        <v>553</v>
      </c>
      <c r="G2376" s="5" t="s">
        <v>5194</v>
      </c>
      <c r="H2376" s="5" t="s">
        <v>251</v>
      </c>
      <c r="I2376" s="5" t="s">
        <v>92</v>
      </c>
      <c r="J2376" s="5" t="s">
        <v>115</v>
      </c>
      <c r="K2376" s="5" t="s">
        <v>90</v>
      </c>
      <c r="L2376" s="5" t="s">
        <v>96</v>
      </c>
      <c r="M2376" s="5" t="s">
        <v>94</v>
      </c>
      <c r="N2376" s="5" t="s">
        <v>93</v>
      </c>
      <c r="O2376" s="5" t="s">
        <v>91</v>
      </c>
      <c r="P2376" s="5" t="s">
        <v>95</v>
      </c>
      <c r="Q2376" s="5" t="s">
        <v>271</v>
      </c>
      <c r="R2376" s="5" t="s">
        <v>181</v>
      </c>
      <c r="S2376" s="5" t="s">
        <v>168</v>
      </c>
      <c r="T2376" s="5" t="s">
        <v>167</v>
      </c>
      <c r="U2376" s="5" t="s">
        <v>110</v>
      </c>
      <c r="V2376" s="5" t="s">
        <v>94</v>
      </c>
      <c r="W2376" s="5" t="s">
        <v>129</v>
      </c>
      <c r="X2376" s="5" t="s">
        <v>202</v>
      </c>
      <c r="Y2376" s="5" t="n">
        <v>1</v>
      </c>
      <c r="Z2376" s="5" t="n">
        <v>0</v>
      </c>
      <c r="AA2376" s="5" t="str">
        <f aca="false">IF(Y2376&gt;Z2376,"Win",IF(Y2376&lt;Z2376,"Loss","Draw"))</f>
        <v>Win</v>
      </c>
      <c r="AB2376" s="5" t="s">
        <v>98</v>
      </c>
      <c r="AC2376" s="5" t="s">
        <v>99</v>
      </c>
      <c r="AD2376" s="5" t="s">
        <v>3059</v>
      </c>
      <c r="AE2376" s="5" t="s">
        <v>5195</v>
      </c>
      <c r="AF2376" s="5" t="str">
        <f aca="false">IF(AD2376&lt;AE2376,AD2376,AE2376)</f>
        <v>Barbarian Barrel, Electro Spirit, Fireball, Fisherman, Goblins, Hunter, Royal Ghost, Royal Giant</v>
      </c>
      <c r="AG2376" s="5" t="str">
        <f aca="false">IF(AD2376&lt;AE2376,AE2376,AD2376)</f>
        <v>Fireball, Firecracker, Guards, Inferno Tower, Monk, Royal Hogs, The Log, Zappies</v>
      </c>
      <c r="AH2376" s="5" t="str">
        <f aca="false">IF(AD2376=AF2376,AA2376,IF(AA2376="Win","Loss",IF(AA2376="Loss","Win","Draw")))</f>
        <v>Win</v>
      </c>
      <c r="AI2376" s="5" t="s">
        <v>123</v>
      </c>
    </row>
    <row r="2377" customFormat="false" ht="16.5" hidden="false" customHeight="true" outlineLevel="0" collapsed="false">
      <c r="A2377" s="5" t="s">
        <v>5196</v>
      </c>
      <c r="B2377" s="5" t="n">
        <v>1</v>
      </c>
      <c r="C2377" s="5" t="s">
        <v>3342</v>
      </c>
      <c r="D2377" s="5" t="s">
        <v>3343</v>
      </c>
      <c r="E2377" s="5" t="s">
        <v>5197</v>
      </c>
      <c r="F2377" s="5" t="s">
        <v>5198</v>
      </c>
      <c r="G2377" s="5" t="s">
        <v>5199</v>
      </c>
      <c r="H2377" s="5" t="s">
        <v>81</v>
      </c>
      <c r="I2377" s="5" t="s">
        <v>114</v>
      </c>
      <c r="J2377" s="5" t="s">
        <v>115</v>
      </c>
      <c r="K2377" s="5" t="s">
        <v>116</v>
      </c>
      <c r="L2377" s="5" t="s">
        <v>119</v>
      </c>
      <c r="M2377" s="5" t="s">
        <v>94</v>
      </c>
      <c r="N2377" s="5" t="s">
        <v>117</v>
      </c>
      <c r="O2377" s="5" t="s">
        <v>118</v>
      </c>
      <c r="P2377" s="5" t="s">
        <v>91</v>
      </c>
      <c r="Q2377" s="5" t="s">
        <v>239</v>
      </c>
      <c r="R2377" s="5" t="s">
        <v>180</v>
      </c>
      <c r="S2377" s="5" t="s">
        <v>132</v>
      </c>
      <c r="T2377" s="5" t="s">
        <v>327</v>
      </c>
      <c r="U2377" s="5" t="s">
        <v>227</v>
      </c>
      <c r="V2377" s="5" t="s">
        <v>257</v>
      </c>
      <c r="W2377" s="5" t="s">
        <v>202</v>
      </c>
      <c r="X2377" s="5" t="s">
        <v>91</v>
      </c>
      <c r="Y2377" s="5" t="n">
        <v>1</v>
      </c>
      <c r="Z2377" s="5" t="n">
        <v>0</v>
      </c>
      <c r="AA2377" s="5" t="str">
        <f aca="false">IF(Y2377&gt;Z2377,"Win",IF(Y2377&lt;Z2377,"Loss","Draw"))</f>
        <v>Win</v>
      </c>
      <c r="AB2377" s="5" t="s">
        <v>98</v>
      </c>
      <c r="AC2377" s="5" t="s">
        <v>99</v>
      </c>
      <c r="AD2377" s="5" t="s">
        <v>185</v>
      </c>
      <c r="AE2377" s="5" t="s">
        <v>2248</v>
      </c>
      <c r="AF2377" s="5" t="str">
        <f aca="false">IF(AD2377&lt;AE2377,AD2377,AE2377)</f>
        <v>Barbarian Barrel, Battle Ram, Giant Skeleton, Lumberjack, Mother Witch, Vines, Wizard, Zappies</v>
      </c>
      <c r="AG2377" s="5" t="str">
        <f aca="false">IF(AD2377&lt;AE2377,AE2377,AD2377)</f>
        <v>Barbarian Barrel, Cannon Cart, Fireball, Goblins, Minions, Mortar, Rascals, Skeleton Barrel</v>
      </c>
      <c r="AH2377" s="5" t="str">
        <f aca="false">IF(AD2377=AF2377,AA2377,IF(AA2377="Win","Loss",IF(AA2377="Loss","Win","Draw")))</f>
        <v>Loss</v>
      </c>
      <c r="AI2377" s="5" t="s">
        <v>102</v>
      </c>
    </row>
    <row r="2378" customFormat="false" ht="16.5" hidden="false" customHeight="true" outlineLevel="0" collapsed="false">
      <c r="A2378" s="7" t="s">
        <v>5200</v>
      </c>
      <c r="B2378" s="7" t="n">
        <v>1</v>
      </c>
      <c r="C2378" s="7" t="s">
        <v>3342</v>
      </c>
      <c r="D2378" s="7" t="s">
        <v>3343</v>
      </c>
      <c r="E2378" s="7" t="s">
        <v>5197</v>
      </c>
      <c r="F2378" s="7" t="s">
        <v>5198</v>
      </c>
      <c r="G2378" s="7" t="s">
        <v>5201</v>
      </c>
      <c r="H2378" s="7" t="s">
        <v>81</v>
      </c>
      <c r="I2378" s="7" t="s">
        <v>132</v>
      </c>
      <c r="J2378" s="7" t="s">
        <v>91</v>
      </c>
      <c r="K2378" s="7" t="s">
        <v>200</v>
      </c>
      <c r="L2378" s="7" t="s">
        <v>90</v>
      </c>
      <c r="M2378" s="7" t="s">
        <v>365</v>
      </c>
      <c r="N2378" s="7" t="s">
        <v>94</v>
      </c>
      <c r="O2378" s="7" t="s">
        <v>93</v>
      </c>
      <c r="P2378" s="7" t="s">
        <v>174</v>
      </c>
      <c r="Q2378" s="7" t="s">
        <v>90</v>
      </c>
      <c r="R2378" s="7" t="s">
        <v>181</v>
      </c>
      <c r="S2378" s="7" t="s">
        <v>82</v>
      </c>
      <c r="T2378" s="7" t="s">
        <v>95</v>
      </c>
      <c r="U2378" s="7" t="s">
        <v>94</v>
      </c>
      <c r="V2378" s="7" t="s">
        <v>146</v>
      </c>
      <c r="W2378" s="7" t="s">
        <v>167</v>
      </c>
      <c r="X2378" s="7" t="s">
        <v>149</v>
      </c>
      <c r="Y2378" s="7" t="n">
        <v>0</v>
      </c>
      <c r="Z2378" s="7" t="n">
        <v>1</v>
      </c>
      <c r="AA2378" s="7" t="str">
        <f aca="false">IF(Y2378&gt;Z2378,"Win",IF(Y2378&lt;Z2378,"Loss","Draw"))</f>
        <v>Loss</v>
      </c>
      <c r="AB2378" s="7" t="s">
        <v>99</v>
      </c>
      <c r="AC2378" s="7" t="s">
        <v>99</v>
      </c>
      <c r="AD2378" s="7" t="s">
        <v>488</v>
      </c>
      <c r="AE2378" s="7" t="s">
        <v>5093</v>
      </c>
      <c r="AF2378" s="7" t="str">
        <f aca="false">IF(AD2378&lt;AE2378,AD2378,AE2378)</f>
        <v>Archers, Fireball, Fisherman, Monk, Royal Giant, Skeleton Dragons, The Log, Tombstone</v>
      </c>
      <c r="AG2378" s="7" t="str">
        <f aca="false">IF(AD2378&lt;AE2378,AE2378,AD2378)</f>
        <v>Barbarian Barrel, Electro Spirit, Fireball, Goblin Cage, Heal Spirit, Lumberjack, Phoenix, Royal Giant</v>
      </c>
      <c r="AH2378" s="7" t="str">
        <f aca="false">IF(AD2378=AF2378,AA2378,IF(AA2378="Win","Loss",IF(AA2378="Loss","Win","Draw")))</f>
        <v>Win</v>
      </c>
      <c r="AI2378" s="7" t="s">
        <v>102</v>
      </c>
    </row>
    <row r="2379" customFormat="false" ht="16.5" hidden="false" customHeight="true" outlineLevel="0" collapsed="false">
      <c r="A2379" s="7" t="s">
        <v>5200</v>
      </c>
      <c r="B2379" s="7" t="n">
        <v>2</v>
      </c>
      <c r="C2379" s="7" t="s">
        <v>3342</v>
      </c>
      <c r="D2379" s="7" t="s">
        <v>3343</v>
      </c>
      <c r="E2379" s="7" t="s">
        <v>5197</v>
      </c>
      <c r="F2379" s="7" t="s">
        <v>5198</v>
      </c>
      <c r="G2379" s="7" t="s">
        <v>5202</v>
      </c>
      <c r="H2379" s="7" t="s">
        <v>81</v>
      </c>
      <c r="I2379" s="7" t="s">
        <v>116</v>
      </c>
      <c r="J2379" s="7" t="s">
        <v>213</v>
      </c>
      <c r="K2379" s="7" t="s">
        <v>1087</v>
      </c>
      <c r="L2379" s="7" t="s">
        <v>146</v>
      </c>
      <c r="M2379" s="7" t="s">
        <v>227</v>
      </c>
      <c r="N2379" s="7" t="s">
        <v>112</v>
      </c>
      <c r="O2379" s="7" t="s">
        <v>226</v>
      </c>
      <c r="P2379" s="7" t="s">
        <v>118</v>
      </c>
      <c r="Q2379" s="7" t="s">
        <v>170</v>
      </c>
      <c r="R2379" s="7" t="s">
        <v>209</v>
      </c>
      <c r="S2379" s="7" t="s">
        <v>132</v>
      </c>
      <c r="T2379" s="7" t="s">
        <v>91</v>
      </c>
      <c r="U2379" s="7" t="s">
        <v>182</v>
      </c>
      <c r="V2379" s="7" t="s">
        <v>143</v>
      </c>
      <c r="W2379" s="7" t="s">
        <v>87</v>
      </c>
      <c r="X2379" s="7" t="s">
        <v>88</v>
      </c>
      <c r="Y2379" s="7" t="n">
        <v>1</v>
      </c>
      <c r="Z2379" s="7" t="n">
        <v>0</v>
      </c>
      <c r="AA2379" s="7" t="str">
        <f aca="false">IF(Y2379&gt;Z2379,"Win",IF(Y2379&lt;Z2379,"Loss","Draw"))</f>
        <v>Win</v>
      </c>
      <c r="AB2379" s="7" t="s">
        <v>99</v>
      </c>
      <c r="AC2379" s="7" t="s">
        <v>99</v>
      </c>
      <c r="AD2379" s="7" t="s">
        <v>5203</v>
      </c>
      <c r="AE2379" s="7" t="s">
        <v>5204</v>
      </c>
      <c r="AF2379" s="7" t="str">
        <f aca="false">IF(AD2379&lt;AE2379,AD2379,AE2379)</f>
        <v>Arrows, Bowler, Miner, Minion Horde, Mortar, Mother Witch, Rascals, Skeleton Dragons</v>
      </c>
      <c r="AG2379" s="7" t="str">
        <f aca="false">IF(AD2379&lt;AE2379,AE2379,AD2379)</f>
        <v>Barbarian Barrel, Berserker, Cannon, Hog Rider, Ice Spirit, Lumberjack, Musketeer, Poison</v>
      </c>
      <c r="AH2379" s="7" t="str">
        <f aca="false">IF(AD2379=AF2379,AA2379,IF(AA2379="Win","Loss",IF(AA2379="Loss","Win","Draw")))</f>
        <v>Win</v>
      </c>
      <c r="AI2379" s="7" t="s">
        <v>102</v>
      </c>
    </row>
    <row r="2380" customFormat="false" ht="16.5" hidden="false" customHeight="true" outlineLevel="0" collapsed="false">
      <c r="A2380" s="7" t="s">
        <v>5200</v>
      </c>
      <c r="B2380" s="7" t="n">
        <v>3</v>
      </c>
      <c r="C2380" s="7" t="s">
        <v>3342</v>
      </c>
      <c r="D2380" s="7" t="s">
        <v>3343</v>
      </c>
      <c r="E2380" s="7" t="s">
        <v>5197</v>
      </c>
      <c r="F2380" s="7" t="s">
        <v>5198</v>
      </c>
      <c r="G2380" s="7" t="s">
        <v>5205</v>
      </c>
      <c r="H2380" s="7" t="s">
        <v>81</v>
      </c>
      <c r="I2380" s="7" t="s">
        <v>142</v>
      </c>
      <c r="J2380" s="7" t="s">
        <v>141</v>
      </c>
      <c r="K2380" s="7" t="s">
        <v>140</v>
      </c>
      <c r="L2380" s="7" t="s">
        <v>129</v>
      </c>
      <c r="M2380" s="7" t="s">
        <v>120</v>
      </c>
      <c r="N2380" s="7" t="s">
        <v>111</v>
      </c>
      <c r="O2380" s="7" t="s">
        <v>87</v>
      </c>
      <c r="P2380" s="7" t="s">
        <v>143</v>
      </c>
      <c r="Q2380" s="7" t="s">
        <v>271</v>
      </c>
      <c r="R2380" s="7" t="s">
        <v>145</v>
      </c>
      <c r="S2380" s="7" t="s">
        <v>115</v>
      </c>
      <c r="T2380" s="7" t="s">
        <v>109</v>
      </c>
      <c r="U2380" s="7" t="s">
        <v>112</v>
      </c>
      <c r="V2380" s="7" t="s">
        <v>84</v>
      </c>
      <c r="W2380" s="7" t="s">
        <v>113</v>
      </c>
      <c r="X2380" s="7" t="s">
        <v>226</v>
      </c>
      <c r="Y2380" s="7" t="n">
        <v>0</v>
      </c>
      <c r="Z2380" s="7" t="n">
        <v>1</v>
      </c>
      <c r="AA2380" s="7" t="str">
        <f aca="false">IF(Y2380&gt;Z2380,"Win",IF(Y2380&lt;Z2380,"Loss","Draw"))</f>
        <v>Loss</v>
      </c>
      <c r="AB2380" s="7" t="s">
        <v>99</v>
      </c>
      <c r="AC2380" s="7" t="s">
        <v>99</v>
      </c>
      <c r="AD2380" s="7" t="s">
        <v>1258</v>
      </c>
      <c r="AE2380" s="7" t="s">
        <v>5101</v>
      </c>
      <c r="AF2380" s="7" t="str">
        <f aca="false">IF(AD2380&lt;AE2380,AD2380,AE2380)</f>
        <v>Arrows, Balloon, Bomb Tower, Firecracker, Giant Snowball, Goblins, Miner, Ronin</v>
      </c>
      <c r="AG2380" s="7" t="str">
        <f aca="false">IF(AD2380&lt;AE2380,AE2380,AD2380)</f>
        <v>Berserker, Fire Spirit, Goblin Barrel, Ice Spirit, Inferno Tower, Magic Archer, Royal Delivery, Wall Breakers</v>
      </c>
      <c r="AH2380" s="7" t="str">
        <f aca="false">IF(AD2380=AF2380,AA2380,IF(AA2380="Win","Loss",IF(AA2380="Loss","Win","Draw")))</f>
        <v>Win</v>
      </c>
      <c r="AI2380" s="7" t="s">
        <v>102</v>
      </c>
    </row>
    <row r="2381" customFormat="false" ht="15" hidden="false" customHeight="true" outlineLevel="0" collapsed="false">
      <c r="A2381" s="5" t="s">
        <v>5206</v>
      </c>
      <c r="B2381" s="5" t="n">
        <v>1</v>
      </c>
      <c r="C2381" s="5" t="s">
        <v>3342</v>
      </c>
      <c r="D2381" s="5" t="s">
        <v>3343</v>
      </c>
      <c r="E2381" s="5" t="s">
        <v>340</v>
      </c>
      <c r="F2381" s="5" t="s">
        <v>341</v>
      </c>
      <c r="G2381" s="5" t="s">
        <v>5207</v>
      </c>
      <c r="H2381" s="5" t="s">
        <v>81</v>
      </c>
      <c r="I2381" s="5" t="s">
        <v>239</v>
      </c>
      <c r="J2381" s="5" t="s">
        <v>199</v>
      </c>
      <c r="K2381" s="5" t="s">
        <v>210</v>
      </c>
      <c r="L2381" s="5" t="s">
        <v>202</v>
      </c>
      <c r="M2381" s="5" t="s">
        <v>227</v>
      </c>
      <c r="N2381" s="5" t="s">
        <v>146</v>
      </c>
      <c r="O2381" s="5" t="s">
        <v>109</v>
      </c>
      <c r="P2381" s="5" t="s">
        <v>112</v>
      </c>
      <c r="Q2381" s="5" t="s">
        <v>210</v>
      </c>
      <c r="R2381" s="5" t="s">
        <v>209</v>
      </c>
      <c r="S2381" s="5" t="s">
        <v>144</v>
      </c>
      <c r="T2381" s="5" t="s">
        <v>226</v>
      </c>
      <c r="U2381" s="5" t="s">
        <v>87</v>
      </c>
      <c r="V2381" s="5" t="s">
        <v>88</v>
      </c>
      <c r="W2381" s="5" t="s">
        <v>143</v>
      </c>
      <c r="X2381" s="5" t="s">
        <v>167</v>
      </c>
      <c r="Y2381" s="5" t="n">
        <v>0</v>
      </c>
      <c r="Z2381" s="5" t="n">
        <v>1</v>
      </c>
      <c r="AA2381" s="5" t="str">
        <f aca="false">IF(Y2381&gt;Z2381,"Win",IF(Y2381&lt;Z2381,"Loss","Draw"))</f>
        <v>Loss</v>
      </c>
      <c r="AB2381" s="5" t="s">
        <v>98</v>
      </c>
      <c r="AC2381" s="5" t="s">
        <v>99</v>
      </c>
      <c r="AD2381" s="5" t="s">
        <v>1395</v>
      </c>
      <c r="AE2381" s="5" t="s">
        <v>5208</v>
      </c>
      <c r="AF2381" s="5" t="str">
        <f aca="false">IF(AD2381&lt;AE2381,AD2381,AE2381)</f>
        <v>Arrows, Battle Ram, Golden Knight, Mega Knight, Mother Witch, Ronin, Skeleton Dragons, Zappies</v>
      </c>
      <c r="AG2381" s="5" t="str">
        <f aca="false">IF(AD2381&lt;AE2381,AE2381,AD2381)</f>
        <v>Berserker, Ice Spirit, Mega Knight, Miner, Musketeer, Poison, Tesla, The Log</v>
      </c>
      <c r="AH2381" s="5" t="str">
        <f aca="false">IF(AD2381=AF2381,AA2381,IF(AA2381="Win","Loss",IF(AA2381="Loss","Win","Draw")))</f>
        <v>Loss</v>
      </c>
      <c r="AI2381" s="5" t="s">
        <v>102</v>
      </c>
    </row>
    <row r="2382" customFormat="false" ht="15" hidden="false" customHeight="true" outlineLevel="0" collapsed="false">
      <c r="A2382" s="5" t="s">
        <v>5206</v>
      </c>
      <c r="B2382" s="5" t="n">
        <v>2</v>
      </c>
      <c r="C2382" s="5" t="s">
        <v>3342</v>
      </c>
      <c r="D2382" s="5" t="s">
        <v>3343</v>
      </c>
      <c r="E2382" s="5" t="s">
        <v>340</v>
      </c>
      <c r="F2382" s="5" t="s">
        <v>341</v>
      </c>
      <c r="G2382" s="5" t="s">
        <v>5209</v>
      </c>
      <c r="H2382" s="5" t="s">
        <v>372</v>
      </c>
      <c r="I2382" s="5" t="s">
        <v>293</v>
      </c>
      <c r="J2382" s="5" t="s">
        <v>83</v>
      </c>
      <c r="K2382" s="5" t="s">
        <v>84</v>
      </c>
      <c r="L2382" s="5" t="s">
        <v>89</v>
      </c>
      <c r="M2382" s="5" t="s">
        <v>88</v>
      </c>
      <c r="N2382" s="5" t="s">
        <v>143</v>
      </c>
      <c r="O2382" s="5" t="s">
        <v>327</v>
      </c>
      <c r="P2382" s="5" t="s">
        <v>85</v>
      </c>
      <c r="Q2382" s="5" t="s">
        <v>412</v>
      </c>
      <c r="R2382" s="5" t="s">
        <v>83</v>
      </c>
      <c r="S2382" s="5" t="s">
        <v>293</v>
      </c>
      <c r="T2382" s="5" t="s">
        <v>147</v>
      </c>
      <c r="U2382" s="5" t="s">
        <v>231</v>
      </c>
      <c r="V2382" s="5" t="s">
        <v>94</v>
      </c>
      <c r="W2382" s="5" t="s">
        <v>155</v>
      </c>
      <c r="X2382" s="5" t="s">
        <v>110</v>
      </c>
      <c r="Y2382" s="5" t="n">
        <v>1</v>
      </c>
      <c r="Z2382" s="5" t="n">
        <v>0</v>
      </c>
      <c r="AA2382" s="5" t="str">
        <f aca="false">IF(Y2382&gt;Z2382,"Win",IF(Y2382&lt;Z2382,"Loss","Draw"))</f>
        <v>Win</v>
      </c>
      <c r="AB2382" s="5" t="s">
        <v>98</v>
      </c>
      <c r="AC2382" s="5" t="s">
        <v>99</v>
      </c>
      <c r="AD2382" s="5" t="s">
        <v>2781</v>
      </c>
      <c r="AE2382" s="5" t="s">
        <v>5210</v>
      </c>
      <c r="AF2382" s="5" t="str">
        <f aca="false">IF(AD2382&lt;AE2382,AD2382,AE2382)</f>
        <v>Dark Prince, Fireball, Furnace, Guards, P.E.K.K.A, Rage, Ram Rider, Spirit Empress</v>
      </c>
      <c r="AG2382" s="5" t="str">
        <f aca="false">IF(AD2382&lt;AE2382,AE2382,AD2382)</f>
        <v>Dark Prince, Furnace, Giant Skeleton, Giant Snowball, Goblin Hut, Graveyard, Ice Spirit, Poison</v>
      </c>
      <c r="AH2382" s="5" t="str">
        <f aca="false">IF(AD2382=AF2382,AA2382,IF(AA2382="Win","Loss",IF(AA2382="Loss","Win","Draw")))</f>
        <v>Loss</v>
      </c>
      <c r="AI2382" s="5" t="s">
        <v>102</v>
      </c>
    </row>
    <row r="2383" customFormat="false" ht="15" hidden="false" customHeight="true" outlineLevel="0" collapsed="false">
      <c r="A2383" s="5" t="s">
        <v>5206</v>
      </c>
      <c r="B2383" s="5" t="n">
        <v>3</v>
      </c>
      <c r="C2383" s="5" t="s">
        <v>3342</v>
      </c>
      <c r="D2383" s="5" t="s">
        <v>3343</v>
      </c>
      <c r="E2383" s="5" t="s">
        <v>340</v>
      </c>
      <c r="F2383" s="5" t="s">
        <v>341</v>
      </c>
      <c r="G2383" s="5" t="s">
        <v>5211</v>
      </c>
      <c r="H2383" s="5" t="s">
        <v>81</v>
      </c>
      <c r="I2383" s="5" t="s">
        <v>114</v>
      </c>
      <c r="J2383" s="5" t="s">
        <v>153</v>
      </c>
      <c r="K2383" s="5" t="s">
        <v>116</v>
      </c>
      <c r="L2383" s="5" t="s">
        <v>110</v>
      </c>
      <c r="M2383" s="5" t="s">
        <v>191</v>
      </c>
      <c r="N2383" s="5" t="s">
        <v>91</v>
      </c>
      <c r="O2383" s="5" t="s">
        <v>154</v>
      </c>
      <c r="P2383" s="5" t="s">
        <v>118</v>
      </c>
      <c r="Q2383" s="5" t="s">
        <v>168</v>
      </c>
      <c r="R2383" s="5" t="s">
        <v>232</v>
      </c>
      <c r="S2383" s="5" t="s">
        <v>169</v>
      </c>
      <c r="T2383" s="5" t="s">
        <v>89</v>
      </c>
      <c r="U2383" s="5" t="s">
        <v>97</v>
      </c>
      <c r="V2383" s="5" t="s">
        <v>93</v>
      </c>
      <c r="W2383" s="5" t="s">
        <v>154</v>
      </c>
      <c r="X2383" s="5" t="s">
        <v>91</v>
      </c>
      <c r="Y2383" s="5" t="n">
        <v>0</v>
      </c>
      <c r="Z2383" s="5" t="n">
        <v>1</v>
      </c>
      <c r="AA2383" s="5" t="str">
        <f aca="false">IF(Y2383&gt;Z2383,"Win",IF(Y2383&lt;Z2383,"Loss","Draw"))</f>
        <v>Loss</v>
      </c>
      <c r="AB2383" s="5" t="s">
        <v>98</v>
      </c>
      <c r="AC2383" s="5" t="s">
        <v>99</v>
      </c>
      <c r="AD2383" s="5" t="s">
        <v>5212</v>
      </c>
      <c r="AE2383" s="5" t="s">
        <v>5213</v>
      </c>
      <c r="AF2383" s="5" t="str">
        <f aca="false">IF(AD2383&lt;AE2383,AD2383,AE2383)</f>
        <v>Baby Dragon, Barbarian Barrel, Electro Spirit, Goblin Hut, Lightning, Mighty Miner, Royal Hogs, Skeletons</v>
      </c>
      <c r="AG2383" s="5" t="str">
        <f aca="false">IF(AD2383&lt;AE2383,AE2383,AD2383)</f>
        <v>Barbarian Barrel, Goblinstein, Guards, Ice Wizard, Lightning, Mortar, Rascals, Skeleton Barrel</v>
      </c>
      <c r="AH2383" s="5" t="str">
        <f aca="false">IF(AD2383=AF2383,AA2383,IF(AA2383="Win","Loss",IF(AA2383="Loss","Win","Draw")))</f>
        <v>Win</v>
      </c>
      <c r="AI2383" s="5" t="s">
        <v>102</v>
      </c>
    </row>
    <row r="2384" customFormat="false" ht="15" hidden="false" customHeight="true" outlineLevel="0" collapsed="false">
      <c r="A2384" s="7" t="s">
        <v>5214</v>
      </c>
      <c r="B2384" s="7" t="n">
        <v>1</v>
      </c>
      <c r="C2384" s="7" t="s">
        <v>3342</v>
      </c>
      <c r="D2384" s="7" t="s">
        <v>3343</v>
      </c>
      <c r="E2384" s="7" t="s">
        <v>340</v>
      </c>
      <c r="F2384" s="7" t="s">
        <v>341</v>
      </c>
      <c r="G2384" s="7" t="s">
        <v>5215</v>
      </c>
      <c r="H2384" s="7" t="s">
        <v>372</v>
      </c>
      <c r="I2384" s="7" t="s">
        <v>132</v>
      </c>
      <c r="J2384" s="7" t="s">
        <v>91</v>
      </c>
      <c r="K2384" s="7" t="s">
        <v>200</v>
      </c>
      <c r="L2384" s="7" t="s">
        <v>90</v>
      </c>
      <c r="M2384" s="7" t="s">
        <v>365</v>
      </c>
      <c r="N2384" s="7" t="s">
        <v>94</v>
      </c>
      <c r="O2384" s="7" t="s">
        <v>93</v>
      </c>
      <c r="P2384" s="7" t="s">
        <v>174</v>
      </c>
      <c r="Q2384" s="7" t="s">
        <v>82</v>
      </c>
      <c r="R2384" s="7" t="s">
        <v>149</v>
      </c>
      <c r="S2384" s="7" t="s">
        <v>84</v>
      </c>
      <c r="T2384" s="7" t="s">
        <v>85</v>
      </c>
      <c r="U2384" s="7" t="s">
        <v>119</v>
      </c>
      <c r="V2384" s="7" t="s">
        <v>83</v>
      </c>
      <c r="W2384" s="7" t="s">
        <v>88</v>
      </c>
      <c r="X2384" s="7" t="s">
        <v>146</v>
      </c>
      <c r="Y2384" s="7" t="n">
        <v>0</v>
      </c>
      <c r="Z2384" s="7" t="n">
        <v>3</v>
      </c>
      <c r="AA2384" s="7" t="str">
        <f aca="false">IF(Y2384&gt;Z2384,"Win",IF(Y2384&lt;Z2384,"Loss","Draw"))</f>
        <v>Loss</v>
      </c>
      <c r="AB2384" s="7" t="s">
        <v>99</v>
      </c>
      <c r="AC2384" s="7" t="s">
        <v>99</v>
      </c>
      <c r="AD2384" s="7" t="s">
        <v>488</v>
      </c>
      <c r="AE2384" s="7" t="s">
        <v>5216</v>
      </c>
      <c r="AF2384" s="7" t="str">
        <f aca="false">IF(AD2384&lt;AE2384,AD2384,AE2384)</f>
        <v>Archers, Cannon Cart, Dark Prince, Giant Snowball, Graveyard, Poison, Skeleton Dragons, Tombstone</v>
      </c>
      <c r="AG2384" s="7" t="str">
        <f aca="false">IF(AD2384&lt;AE2384,AE2384,AD2384)</f>
        <v>Barbarian Barrel, Electro Spirit, Fireball, Goblin Cage, Heal Spirit, Lumberjack, Phoenix, Royal Giant</v>
      </c>
      <c r="AH2384" s="7" t="str">
        <f aca="false">IF(AD2384=AF2384,AA2384,IF(AA2384="Win","Loss",IF(AA2384="Loss","Win","Draw")))</f>
        <v>Win</v>
      </c>
      <c r="AI2384" s="7" t="s">
        <v>102</v>
      </c>
    </row>
    <row r="2385" customFormat="false" ht="15" hidden="false" customHeight="true" outlineLevel="0" collapsed="false">
      <c r="A2385" s="7" t="s">
        <v>5214</v>
      </c>
      <c r="B2385" s="7" t="n">
        <v>2</v>
      </c>
      <c r="C2385" s="7" t="s">
        <v>3342</v>
      </c>
      <c r="D2385" s="7" t="s">
        <v>3343</v>
      </c>
      <c r="E2385" s="7" t="s">
        <v>340</v>
      </c>
      <c r="F2385" s="7" t="s">
        <v>341</v>
      </c>
      <c r="G2385" s="7" t="s">
        <v>5217</v>
      </c>
      <c r="H2385" s="7" t="s">
        <v>81</v>
      </c>
      <c r="I2385" s="7" t="s">
        <v>132</v>
      </c>
      <c r="J2385" s="7" t="s">
        <v>91</v>
      </c>
      <c r="K2385" s="7" t="s">
        <v>200</v>
      </c>
      <c r="L2385" s="7" t="s">
        <v>90</v>
      </c>
      <c r="M2385" s="7" t="s">
        <v>365</v>
      </c>
      <c r="N2385" s="7" t="s">
        <v>94</v>
      </c>
      <c r="O2385" s="7" t="s">
        <v>93</v>
      </c>
      <c r="P2385" s="7" t="s">
        <v>174</v>
      </c>
      <c r="Q2385" s="7" t="s">
        <v>82</v>
      </c>
      <c r="R2385" s="7" t="s">
        <v>149</v>
      </c>
      <c r="S2385" s="7" t="s">
        <v>84</v>
      </c>
      <c r="T2385" s="7" t="s">
        <v>85</v>
      </c>
      <c r="U2385" s="7" t="s">
        <v>119</v>
      </c>
      <c r="V2385" s="7" t="s">
        <v>83</v>
      </c>
      <c r="W2385" s="7" t="s">
        <v>88</v>
      </c>
      <c r="X2385" s="7" t="s">
        <v>146</v>
      </c>
      <c r="Y2385" s="7" t="n">
        <v>0</v>
      </c>
      <c r="Z2385" s="7" t="n">
        <v>1</v>
      </c>
      <c r="AA2385" s="7" t="str">
        <f aca="false">IF(Y2385&gt;Z2385,"Win",IF(Y2385&lt;Z2385,"Loss","Draw"))</f>
        <v>Loss</v>
      </c>
      <c r="AB2385" s="7" t="s">
        <v>99</v>
      </c>
      <c r="AC2385" s="7" t="s">
        <v>98</v>
      </c>
      <c r="AD2385" s="7" t="s">
        <v>488</v>
      </c>
      <c r="AE2385" s="7" t="s">
        <v>5216</v>
      </c>
      <c r="AF2385" s="7" t="str">
        <f aca="false">IF(AD2385&lt;AE2385,AD2385,AE2385)</f>
        <v>Archers, Cannon Cart, Dark Prince, Giant Snowball, Graveyard, Poison, Skeleton Dragons, Tombstone</v>
      </c>
      <c r="AG2385" s="7" t="str">
        <f aca="false">IF(AD2385&lt;AE2385,AE2385,AD2385)</f>
        <v>Barbarian Barrel, Electro Spirit, Fireball, Goblin Cage, Heal Spirit, Lumberjack, Phoenix, Royal Giant</v>
      </c>
      <c r="AH2385" s="7" t="str">
        <f aca="false">IF(AD2385=AF2385,AA2385,IF(AA2385="Win","Loss",IF(AA2385="Loss","Win","Draw")))</f>
        <v>Win</v>
      </c>
      <c r="AI2385" s="7" t="s">
        <v>102</v>
      </c>
    </row>
    <row r="2386" customFormat="false" ht="15" hidden="false" customHeight="true" outlineLevel="0" collapsed="false">
      <c r="A2386" s="7" t="s">
        <v>5214</v>
      </c>
      <c r="B2386" s="7" t="n">
        <v>3</v>
      </c>
      <c r="C2386" s="7" t="s">
        <v>3342</v>
      </c>
      <c r="D2386" s="7" t="s">
        <v>3343</v>
      </c>
      <c r="E2386" s="7" t="s">
        <v>340</v>
      </c>
      <c r="F2386" s="7" t="s">
        <v>341</v>
      </c>
      <c r="G2386" s="7" t="s">
        <v>5218</v>
      </c>
      <c r="H2386" s="7" t="s">
        <v>81</v>
      </c>
      <c r="I2386" s="7" t="s">
        <v>142</v>
      </c>
      <c r="J2386" s="7" t="s">
        <v>141</v>
      </c>
      <c r="K2386" s="7" t="s">
        <v>140</v>
      </c>
      <c r="L2386" s="7" t="s">
        <v>109</v>
      </c>
      <c r="M2386" s="7" t="s">
        <v>120</v>
      </c>
      <c r="N2386" s="7" t="s">
        <v>111</v>
      </c>
      <c r="O2386" s="7" t="s">
        <v>144</v>
      </c>
      <c r="P2386" s="7" t="s">
        <v>143</v>
      </c>
      <c r="Q2386" s="7" t="s">
        <v>169</v>
      </c>
      <c r="R2386" s="7" t="s">
        <v>199</v>
      </c>
      <c r="S2386" s="7" t="s">
        <v>200</v>
      </c>
      <c r="T2386" s="7" t="s">
        <v>596</v>
      </c>
      <c r="U2386" s="7" t="s">
        <v>213</v>
      </c>
      <c r="V2386" s="7" t="s">
        <v>154</v>
      </c>
      <c r="W2386" s="7" t="s">
        <v>336</v>
      </c>
      <c r="X2386" s="7" t="s">
        <v>91</v>
      </c>
      <c r="Y2386" s="7" t="n">
        <v>1</v>
      </c>
      <c r="Z2386" s="7" t="n">
        <v>0</v>
      </c>
      <c r="AA2386" s="7" t="str">
        <f aca="false">IF(Y2386&gt;Z2386,"Win",IF(Y2386&lt;Z2386,"Loss","Draw"))</f>
        <v>Win</v>
      </c>
      <c r="AB2386" s="7" t="s">
        <v>99</v>
      </c>
      <c r="AC2386" s="7" t="s">
        <v>99</v>
      </c>
      <c r="AD2386" s="7" t="s">
        <v>649</v>
      </c>
      <c r="AE2386" s="7" t="s">
        <v>3684</v>
      </c>
      <c r="AF2386" s="7" t="str">
        <f aca="false">IF(AD2386&lt;AE2386,AD2386,AE2386)</f>
        <v>Baby Dragon, Barbarian Barrel, Bowler, Electro Giant, Goblin Cage, Golden Knight, Lightning, Tornado</v>
      </c>
      <c r="AG2386" s="7" t="str">
        <f aca="false">IF(AD2386&lt;AE2386,AE2386,AD2386)</f>
        <v>Fire Spirit, Goblin Barrel, Ice Spirit, Magic Archer, Ronin, Royal Delivery, Tesla, Wall Breakers</v>
      </c>
      <c r="AH2386" s="7" t="str">
        <f aca="false">IF(AD2386=AF2386,AA2386,IF(AA2386="Win","Loss",IF(AA2386="Loss","Win","Draw")))</f>
        <v>Loss</v>
      </c>
      <c r="AI2386" s="7" t="s">
        <v>102</v>
      </c>
    </row>
    <row r="2387" customFormat="false" ht="15" hidden="false" customHeight="true" outlineLevel="0" collapsed="false">
      <c r="A2387" s="7" t="s">
        <v>5219</v>
      </c>
      <c r="B2387" s="7" t="n">
        <v>1</v>
      </c>
      <c r="C2387" s="7" t="s">
        <v>3342</v>
      </c>
      <c r="D2387" s="7" t="s">
        <v>3343</v>
      </c>
      <c r="E2387" s="7" t="s">
        <v>340</v>
      </c>
      <c r="F2387" s="7" t="s">
        <v>341</v>
      </c>
      <c r="G2387" s="7" t="s">
        <v>5220</v>
      </c>
      <c r="H2387" s="7" t="s">
        <v>81</v>
      </c>
      <c r="I2387" s="7" t="s">
        <v>169</v>
      </c>
      <c r="J2387" s="7" t="s">
        <v>149</v>
      </c>
      <c r="K2387" s="7" t="s">
        <v>199</v>
      </c>
      <c r="L2387" s="7" t="s">
        <v>336</v>
      </c>
      <c r="M2387" s="7" t="s">
        <v>191</v>
      </c>
      <c r="N2387" s="7" t="s">
        <v>136</v>
      </c>
      <c r="O2387" s="7" t="s">
        <v>154</v>
      </c>
      <c r="P2387" s="7" t="s">
        <v>130</v>
      </c>
      <c r="Q2387" s="7" t="s">
        <v>239</v>
      </c>
      <c r="R2387" s="7" t="s">
        <v>175</v>
      </c>
      <c r="S2387" s="7" t="s">
        <v>210</v>
      </c>
      <c r="T2387" s="7" t="s">
        <v>227</v>
      </c>
      <c r="U2387" s="7" t="s">
        <v>87</v>
      </c>
      <c r="V2387" s="7" t="s">
        <v>92</v>
      </c>
      <c r="W2387" s="7" t="s">
        <v>202</v>
      </c>
      <c r="X2387" s="7" t="s">
        <v>112</v>
      </c>
      <c r="Y2387" s="7" t="n">
        <v>3</v>
      </c>
      <c r="Z2387" s="7" t="n">
        <v>1</v>
      </c>
      <c r="AA2387" s="7" t="str">
        <f aca="false">IF(Y2387&gt;Z2387,"Win",IF(Y2387&lt;Z2387,"Loss","Draw"))</f>
        <v>Win</v>
      </c>
      <c r="AB2387" s="7" t="s">
        <v>99</v>
      </c>
      <c r="AC2387" s="7" t="s">
        <v>99</v>
      </c>
      <c r="AD2387" s="7" t="s">
        <v>3347</v>
      </c>
      <c r="AE2387" s="7" t="s">
        <v>5221</v>
      </c>
      <c r="AF2387" s="7" t="str">
        <f aca="false">IF(AD2387&lt;AE2387,AD2387,AE2387)</f>
        <v>Arrows, Battle Ram, Berserker, Boss Bandit, Mega Knight, Mother Witch, Royal Ghost, Zappies</v>
      </c>
      <c r="AG2387" s="7" t="str">
        <f aca="false">IF(AD2387&lt;AE2387,AE2387,AD2387)</f>
        <v>Baby Dragon, Bomber, Golden Knight, Golem, Ice Wizard, Lightning, Tombstone, Tornado</v>
      </c>
      <c r="AH2387" s="7" t="str">
        <f aca="false">IF(AD2387=AF2387,AA2387,IF(AA2387="Win","Loss",IF(AA2387="Loss","Win","Draw")))</f>
        <v>Loss</v>
      </c>
      <c r="AI2387" s="7" t="s">
        <v>102</v>
      </c>
    </row>
    <row r="2388" customFormat="false" ht="15" hidden="false" customHeight="true" outlineLevel="0" collapsed="false">
      <c r="A2388" s="7" t="s">
        <v>5222</v>
      </c>
      <c r="B2388" s="7" t="n">
        <v>1</v>
      </c>
      <c r="C2388" s="7" t="s">
        <v>3342</v>
      </c>
      <c r="D2388" s="7" t="s">
        <v>3343</v>
      </c>
      <c r="E2388" s="7" t="s">
        <v>340</v>
      </c>
      <c r="F2388" s="7" t="s">
        <v>341</v>
      </c>
      <c r="G2388" s="7" t="s">
        <v>5223</v>
      </c>
      <c r="H2388" s="7" t="s">
        <v>372</v>
      </c>
      <c r="I2388" s="7" t="s">
        <v>287</v>
      </c>
      <c r="J2388" s="7" t="s">
        <v>145</v>
      </c>
      <c r="K2388" s="7" t="s">
        <v>135</v>
      </c>
      <c r="L2388" s="7" t="s">
        <v>148</v>
      </c>
      <c r="M2388" s="7" t="s">
        <v>147</v>
      </c>
      <c r="N2388" s="7" t="s">
        <v>94</v>
      </c>
      <c r="O2388" s="7" t="s">
        <v>146</v>
      </c>
      <c r="P2388" s="7" t="s">
        <v>149</v>
      </c>
      <c r="Q2388" s="7" t="s">
        <v>209</v>
      </c>
      <c r="R2388" s="7" t="s">
        <v>213</v>
      </c>
      <c r="S2388" s="7" t="s">
        <v>135</v>
      </c>
      <c r="T2388" s="7" t="s">
        <v>85</v>
      </c>
      <c r="U2388" s="7" t="s">
        <v>156</v>
      </c>
      <c r="V2388" s="7" t="s">
        <v>133</v>
      </c>
      <c r="W2388" s="7" t="s">
        <v>110</v>
      </c>
      <c r="X2388" s="7" t="s">
        <v>112</v>
      </c>
      <c r="Y2388" s="7" t="n">
        <v>1</v>
      </c>
      <c r="Z2388" s="7" t="n">
        <v>0</v>
      </c>
      <c r="AA2388" s="7" t="str">
        <f aca="false">IF(Y2388&gt;Z2388,"Win",IF(Y2388&lt;Z2388,"Loss","Draw"))</f>
        <v>Win</v>
      </c>
      <c r="AB2388" s="7" t="s">
        <v>99</v>
      </c>
      <c r="AC2388" s="7" t="s">
        <v>99</v>
      </c>
      <c r="AD2388" s="7" t="s">
        <v>469</v>
      </c>
      <c r="AE2388" s="7" t="s">
        <v>2854</v>
      </c>
      <c r="AF2388" s="7" t="str">
        <f aca="false">IF(AD2388&lt;AE2388,AD2388,AE2388)</f>
        <v>Arrows, Bowler, Giant, Graveyard, Guards, Musketeer, Night Witch, Zap</v>
      </c>
      <c r="AG2388" s="7" t="str">
        <f aca="false">IF(AD2388&lt;AE2388,AE2388,AD2388)</f>
        <v>Balloon, Fireball, Lava Hound, Skeleton Dragons, Spirit Empress, Tombstone, Valkyrie, Zap</v>
      </c>
      <c r="AH2388" s="7" t="str">
        <f aca="false">IF(AD2388=AF2388,AA2388,IF(AA2388="Win","Loss",IF(AA2388="Loss","Win","Draw")))</f>
        <v>Loss</v>
      </c>
      <c r="AI2388" s="7" t="s">
        <v>102</v>
      </c>
    </row>
    <row r="2389" customFormat="false" ht="15" hidden="false" customHeight="true" outlineLevel="0" collapsed="false">
      <c r="A2389" s="7" t="s">
        <v>5222</v>
      </c>
      <c r="B2389" s="7" t="n">
        <v>2</v>
      </c>
      <c r="C2389" s="7" t="s">
        <v>3342</v>
      </c>
      <c r="D2389" s="7" t="s">
        <v>3343</v>
      </c>
      <c r="E2389" s="7" t="s">
        <v>340</v>
      </c>
      <c r="F2389" s="7" t="s">
        <v>341</v>
      </c>
      <c r="G2389" s="7" t="s">
        <v>5224</v>
      </c>
      <c r="H2389" s="7" t="s">
        <v>372</v>
      </c>
      <c r="I2389" s="7" t="s">
        <v>195</v>
      </c>
      <c r="J2389" s="7" t="s">
        <v>199</v>
      </c>
      <c r="K2389" s="7" t="s">
        <v>200</v>
      </c>
      <c r="L2389" s="7" t="s">
        <v>596</v>
      </c>
      <c r="M2389" s="7" t="s">
        <v>213</v>
      </c>
      <c r="N2389" s="7" t="s">
        <v>154</v>
      </c>
      <c r="O2389" s="7" t="s">
        <v>336</v>
      </c>
      <c r="P2389" s="7" t="s">
        <v>91</v>
      </c>
      <c r="Q2389" s="7" t="s">
        <v>82</v>
      </c>
      <c r="R2389" s="7" t="s">
        <v>83</v>
      </c>
      <c r="S2389" s="7" t="s">
        <v>84</v>
      </c>
      <c r="T2389" s="7" t="s">
        <v>107</v>
      </c>
      <c r="U2389" s="7" t="s">
        <v>87</v>
      </c>
      <c r="V2389" s="7" t="s">
        <v>88</v>
      </c>
      <c r="W2389" s="7" t="s">
        <v>113</v>
      </c>
      <c r="X2389" s="7" t="s">
        <v>91</v>
      </c>
      <c r="Y2389" s="7" t="n">
        <v>0</v>
      </c>
      <c r="Z2389" s="7" t="n">
        <v>1</v>
      </c>
      <c r="AA2389" s="7" t="str">
        <f aca="false">IF(Y2389&gt;Z2389,"Win",IF(Y2389&lt;Z2389,"Loss","Draw"))</f>
        <v>Loss</v>
      </c>
      <c r="AB2389" s="7" t="s">
        <v>99</v>
      </c>
      <c r="AC2389" s="7" t="s">
        <v>99</v>
      </c>
      <c r="AD2389" s="7" t="s">
        <v>5225</v>
      </c>
      <c r="AE2389" s="7" t="s">
        <v>5226</v>
      </c>
      <c r="AF2389" s="7" t="str">
        <f aca="false">IF(AD2389&lt;AE2389,AD2389,AE2389)</f>
        <v>Archers, Barbarian Barrel, Berserker, Bomb Tower, Dark Prince, Giant Snowball, Goblin Drill, Poison</v>
      </c>
      <c r="AG2389" s="7" t="str">
        <f aca="false">IF(AD2389&lt;AE2389,AE2389,AD2389)</f>
        <v>Barbarian Barrel, Bowler, Electro Giant, Goblin Cage, Golden Knight, Inferno Dragon, Lightning, Tornado</v>
      </c>
      <c r="AH2389" s="7" t="str">
        <f aca="false">IF(AD2389=AF2389,AA2389,IF(AA2389="Win","Loss",IF(AA2389="Loss","Win","Draw")))</f>
        <v>Win</v>
      </c>
      <c r="AI2389" s="7" t="s">
        <v>102</v>
      </c>
    </row>
    <row r="2390" customFormat="false" ht="15" hidden="false" customHeight="true" outlineLevel="0" collapsed="false">
      <c r="A2390" s="7" t="s">
        <v>5222</v>
      </c>
      <c r="B2390" s="7" t="n">
        <v>3</v>
      </c>
      <c r="C2390" s="7" t="s">
        <v>3342</v>
      </c>
      <c r="D2390" s="7" t="s">
        <v>3343</v>
      </c>
      <c r="E2390" s="7" t="s">
        <v>340</v>
      </c>
      <c r="F2390" s="7" t="s">
        <v>341</v>
      </c>
      <c r="G2390" s="7" t="s">
        <v>5227</v>
      </c>
      <c r="H2390" s="7" t="s">
        <v>81</v>
      </c>
      <c r="I2390" s="7" t="s">
        <v>114</v>
      </c>
      <c r="J2390" s="7" t="s">
        <v>115</v>
      </c>
      <c r="K2390" s="7" t="s">
        <v>116</v>
      </c>
      <c r="L2390" s="7" t="s">
        <v>109</v>
      </c>
      <c r="M2390" s="7" t="s">
        <v>118</v>
      </c>
      <c r="N2390" s="7" t="s">
        <v>176</v>
      </c>
      <c r="O2390" s="7" t="s">
        <v>167</v>
      </c>
      <c r="P2390" s="7" t="s">
        <v>88</v>
      </c>
      <c r="Q2390" s="7" t="s">
        <v>168</v>
      </c>
      <c r="R2390" s="7" t="s">
        <v>181</v>
      </c>
      <c r="S2390" s="7" t="s">
        <v>92</v>
      </c>
      <c r="T2390" s="7" t="s">
        <v>245</v>
      </c>
      <c r="U2390" s="7" t="s">
        <v>183</v>
      </c>
      <c r="V2390" s="7" t="s">
        <v>96</v>
      </c>
      <c r="W2390" s="7" t="s">
        <v>174</v>
      </c>
      <c r="X2390" s="7" t="s">
        <v>167</v>
      </c>
      <c r="Y2390" s="7" t="n">
        <v>1</v>
      </c>
      <c r="Z2390" s="7" t="n">
        <v>0</v>
      </c>
      <c r="AA2390" s="7" t="str">
        <f aca="false">IF(Y2390&gt;Z2390,"Win",IF(Y2390&lt;Z2390,"Loss","Draw"))</f>
        <v>Win</v>
      </c>
      <c r="AB2390" s="7" t="s">
        <v>99</v>
      </c>
      <c r="AC2390" s="7" t="s">
        <v>99</v>
      </c>
      <c r="AD2390" s="7" t="s">
        <v>913</v>
      </c>
      <c r="AE2390" s="7" t="s">
        <v>5228</v>
      </c>
      <c r="AF2390" s="7" t="str">
        <f aca="false">IF(AD2390&lt;AE2390,AD2390,AE2390)</f>
        <v>Dart Goblin, Goblins, Mortar, Poison, Rascals, Ronin, Skeleton Barrel, The Log</v>
      </c>
      <c r="AG2390" s="7" t="str">
        <f aca="false">IF(AD2390&lt;AE2390,AE2390,AD2390)</f>
        <v>Earthquake, Heal Spirit, Hunter, Monk, Royal Ghost, Royal Hogs, The Log, Three Musketeers</v>
      </c>
      <c r="AH2390" s="7" t="str">
        <f aca="false">IF(AD2390=AF2390,AA2390,IF(AA2390="Win","Loss",IF(AA2390="Loss","Win","Draw")))</f>
        <v>Win</v>
      </c>
      <c r="AI2390" s="7" t="s">
        <v>102</v>
      </c>
    </row>
    <row r="2391" customFormat="false" ht="15" hidden="false" customHeight="true" outlineLevel="0" collapsed="false">
      <c r="A2391" s="7" t="s">
        <v>5229</v>
      </c>
      <c r="B2391" s="7" t="n">
        <v>1</v>
      </c>
      <c r="C2391" s="7" t="s">
        <v>3342</v>
      </c>
      <c r="D2391" s="7" t="s">
        <v>3343</v>
      </c>
      <c r="E2391" s="7" t="s">
        <v>340</v>
      </c>
      <c r="F2391" s="7" t="s">
        <v>341</v>
      </c>
      <c r="G2391" s="7" t="s">
        <v>5230</v>
      </c>
      <c r="H2391" s="7" t="s">
        <v>81</v>
      </c>
      <c r="I2391" s="7" t="s">
        <v>92</v>
      </c>
      <c r="J2391" s="7" t="s">
        <v>209</v>
      </c>
      <c r="K2391" s="7" t="s">
        <v>210</v>
      </c>
      <c r="L2391" s="7" t="s">
        <v>109</v>
      </c>
      <c r="M2391" s="7" t="s">
        <v>183</v>
      </c>
      <c r="N2391" s="7" t="s">
        <v>202</v>
      </c>
      <c r="O2391" s="7" t="s">
        <v>182</v>
      </c>
      <c r="P2391" s="7" t="s">
        <v>112</v>
      </c>
      <c r="Q2391" s="7" t="s">
        <v>375</v>
      </c>
      <c r="R2391" s="7" t="s">
        <v>145</v>
      </c>
      <c r="S2391" s="7" t="s">
        <v>128</v>
      </c>
      <c r="T2391" s="7" t="s">
        <v>226</v>
      </c>
      <c r="U2391" s="7" t="s">
        <v>87</v>
      </c>
      <c r="V2391" s="7" t="s">
        <v>336</v>
      </c>
      <c r="W2391" s="7" t="s">
        <v>135</v>
      </c>
      <c r="X2391" s="7" t="s">
        <v>113</v>
      </c>
      <c r="Y2391" s="7" t="n">
        <v>0</v>
      </c>
      <c r="Z2391" s="7" t="n">
        <v>1</v>
      </c>
      <c r="AA2391" s="7" t="str">
        <f aca="false">IF(Y2391&gt;Z2391,"Win",IF(Y2391&lt;Z2391,"Loss","Draw"))</f>
        <v>Loss</v>
      </c>
      <c r="AB2391" s="7" t="s">
        <v>99</v>
      </c>
      <c r="AC2391" s="7" t="s">
        <v>99</v>
      </c>
      <c r="AD2391" s="7" t="s">
        <v>5231</v>
      </c>
      <c r="AE2391" s="7" t="s">
        <v>377</v>
      </c>
      <c r="AF2391" s="7" t="str">
        <f aca="false">IF(AD2391&lt;AE2391,AD2391,AE2391)</f>
        <v>Arrows, Earthquake, Hog Rider, Mega Knight, Musketeer, Ronin, Royal Ghost, Zappies</v>
      </c>
      <c r="AG2391" s="7" t="str">
        <f aca="false">IF(AD2391&lt;AE2391,AE2391,AD2391)</f>
        <v>Balloon, Berserker, Bomb Tower, Executioner, Knight, Miner, Tornado, Zap</v>
      </c>
      <c r="AH2391" s="7" t="str">
        <f aca="false">IF(AD2391=AF2391,AA2391,IF(AA2391="Win","Loss",IF(AA2391="Loss","Win","Draw")))</f>
        <v>Loss</v>
      </c>
      <c r="AI2391" s="7" t="s">
        <v>102</v>
      </c>
    </row>
    <row r="2392" customFormat="false" ht="15" hidden="false" customHeight="true" outlineLevel="0" collapsed="false">
      <c r="A2392" s="7" t="s">
        <v>5229</v>
      </c>
      <c r="B2392" s="7" t="n">
        <v>2</v>
      </c>
      <c r="C2392" s="7" t="s">
        <v>3342</v>
      </c>
      <c r="D2392" s="7" t="s">
        <v>3343</v>
      </c>
      <c r="E2392" s="7" t="s">
        <v>340</v>
      </c>
      <c r="F2392" s="7" t="s">
        <v>341</v>
      </c>
      <c r="G2392" s="7" t="s">
        <v>5232</v>
      </c>
      <c r="H2392" s="7" t="s">
        <v>372</v>
      </c>
      <c r="I2392" s="7" t="s">
        <v>140</v>
      </c>
      <c r="J2392" s="7" t="s">
        <v>141</v>
      </c>
      <c r="K2392" s="7" t="s">
        <v>225</v>
      </c>
      <c r="L2392" s="7" t="s">
        <v>111</v>
      </c>
      <c r="M2392" s="7" t="s">
        <v>87</v>
      </c>
      <c r="N2392" s="7" t="s">
        <v>120</v>
      </c>
      <c r="O2392" s="7" t="s">
        <v>113</v>
      </c>
      <c r="P2392" s="7" t="s">
        <v>226</v>
      </c>
      <c r="Q2392" s="7" t="s">
        <v>210</v>
      </c>
      <c r="R2392" s="7" t="s">
        <v>209</v>
      </c>
      <c r="S2392" s="7" t="s">
        <v>143</v>
      </c>
      <c r="T2392" s="7" t="s">
        <v>182</v>
      </c>
      <c r="U2392" s="7" t="s">
        <v>154</v>
      </c>
      <c r="V2392" s="7" t="s">
        <v>89</v>
      </c>
      <c r="W2392" s="7" t="s">
        <v>167</v>
      </c>
      <c r="X2392" s="7" t="s">
        <v>97</v>
      </c>
      <c r="Y2392" s="7" t="n">
        <v>0</v>
      </c>
      <c r="Z2392" s="7" t="n">
        <v>1</v>
      </c>
      <c r="AA2392" s="7" t="str">
        <f aca="false">IF(Y2392&gt;Z2392,"Win",IF(Y2392&lt;Z2392,"Loss","Draw"))</f>
        <v>Loss</v>
      </c>
      <c r="AB2392" s="7" t="s">
        <v>99</v>
      </c>
      <c r="AC2392" s="7" t="s">
        <v>99</v>
      </c>
      <c r="AD2392" s="7" t="s">
        <v>228</v>
      </c>
      <c r="AE2392" s="7" t="s">
        <v>5233</v>
      </c>
      <c r="AF2392" s="7" t="str">
        <f aca="false">IF(AD2392&lt;AE2392,AD2392,AE2392)</f>
        <v>Bats, Berserker, Bomb Tower, Fire Spirit, Magic Archer, Miner, Royal Delivery, Wall Breakers</v>
      </c>
      <c r="AG2392" s="7" t="str">
        <f aca="false">IF(AD2392&lt;AE2392,AE2392,AD2392)</f>
        <v>Goblin Hut, Hog Rider, Ice Spirit, Lightning, Mega Knight, Musketeer, Skeletons, The Log</v>
      </c>
      <c r="AH2392" s="7" t="str">
        <f aca="false">IF(AD2392=AF2392,AA2392,IF(AA2392="Win","Loss",IF(AA2392="Loss","Win","Draw")))</f>
        <v>Loss</v>
      </c>
      <c r="AI2392" s="7" t="s">
        <v>102</v>
      </c>
    </row>
    <row r="2393" customFormat="false" ht="15" hidden="false" customHeight="true" outlineLevel="0" collapsed="false">
      <c r="A2393" s="7" t="s">
        <v>5229</v>
      </c>
      <c r="B2393" s="7" t="n">
        <v>3</v>
      </c>
      <c r="C2393" s="7" t="s">
        <v>3342</v>
      </c>
      <c r="D2393" s="7" t="s">
        <v>3343</v>
      </c>
      <c r="E2393" s="7" t="s">
        <v>340</v>
      </c>
      <c r="F2393" s="7" t="s">
        <v>341</v>
      </c>
      <c r="G2393" s="7" t="s">
        <v>5234</v>
      </c>
      <c r="H2393" s="7" t="s">
        <v>372</v>
      </c>
      <c r="I2393" s="7" t="s">
        <v>140</v>
      </c>
      <c r="J2393" s="7" t="s">
        <v>141</v>
      </c>
      <c r="K2393" s="7" t="s">
        <v>225</v>
      </c>
      <c r="L2393" s="7" t="s">
        <v>111</v>
      </c>
      <c r="M2393" s="7" t="s">
        <v>87</v>
      </c>
      <c r="N2393" s="7" t="s">
        <v>120</v>
      </c>
      <c r="O2393" s="7" t="s">
        <v>113</v>
      </c>
      <c r="P2393" s="7" t="s">
        <v>226</v>
      </c>
      <c r="Q2393" s="7" t="s">
        <v>210</v>
      </c>
      <c r="R2393" s="7" t="s">
        <v>209</v>
      </c>
      <c r="S2393" s="7" t="s">
        <v>143</v>
      </c>
      <c r="T2393" s="7" t="s">
        <v>182</v>
      </c>
      <c r="U2393" s="7" t="s">
        <v>154</v>
      </c>
      <c r="V2393" s="7" t="s">
        <v>89</v>
      </c>
      <c r="W2393" s="7" t="s">
        <v>167</v>
      </c>
      <c r="X2393" s="7" t="s">
        <v>97</v>
      </c>
      <c r="Y2393" s="7" t="n">
        <v>1</v>
      </c>
      <c r="Z2393" s="7" t="n">
        <v>0</v>
      </c>
      <c r="AA2393" s="7" t="str">
        <f aca="false">IF(Y2393&gt;Z2393,"Win",IF(Y2393&lt;Z2393,"Loss","Draw"))</f>
        <v>Win</v>
      </c>
      <c r="AB2393" s="7" t="s">
        <v>99</v>
      </c>
      <c r="AC2393" s="7" t="s">
        <v>98</v>
      </c>
      <c r="AD2393" s="7" t="s">
        <v>228</v>
      </c>
      <c r="AE2393" s="7" t="s">
        <v>5233</v>
      </c>
      <c r="AF2393" s="7" t="str">
        <f aca="false">IF(AD2393&lt;AE2393,AD2393,AE2393)</f>
        <v>Bats, Berserker, Bomb Tower, Fire Spirit, Magic Archer, Miner, Royal Delivery, Wall Breakers</v>
      </c>
      <c r="AG2393" s="7" t="str">
        <f aca="false">IF(AD2393&lt;AE2393,AE2393,AD2393)</f>
        <v>Goblin Hut, Hog Rider, Ice Spirit, Lightning, Mega Knight, Musketeer, Skeletons, The Log</v>
      </c>
      <c r="AH2393" s="7" t="str">
        <f aca="false">IF(AD2393=AF2393,AA2393,IF(AA2393="Win","Loss",IF(AA2393="Loss","Win","Draw")))</f>
        <v>Win</v>
      </c>
      <c r="AI2393" s="7" t="s">
        <v>102</v>
      </c>
    </row>
    <row r="2394" customFormat="false" ht="15" hidden="false" customHeight="true" outlineLevel="0" collapsed="false">
      <c r="A2394" s="7" t="s">
        <v>5235</v>
      </c>
      <c r="B2394" s="7" t="n">
        <v>1</v>
      </c>
      <c r="C2394" s="7" t="s">
        <v>3342</v>
      </c>
      <c r="D2394" s="7" t="s">
        <v>3343</v>
      </c>
      <c r="E2394" s="7" t="s">
        <v>340</v>
      </c>
      <c r="F2394" s="7" t="s">
        <v>341</v>
      </c>
      <c r="G2394" s="7" t="s">
        <v>5236</v>
      </c>
      <c r="H2394" s="7" t="s">
        <v>81</v>
      </c>
      <c r="I2394" s="7" t="s">
        <v>132</v>
      </c>
      <c r="J2394" s="7" t="s">
        <v>181</v>
      </c>
      <c r="K2394" s="7" t="s">
        <v>200</v>
      </c>
      <c r="L2394" s="7" t="s">
        <v>90</v>
      </c>
      <c r="M2394" s="7" t="s">
        <v>365</v>
      </c>
      <c r="N2394" s="7" t="s">
        <v>94</v>
      </c>
      <c r="O2394" s="7" t="s">
        <v>93</v>
      </c>
      <c r="P2394" s="7" t="s">
        <v>167</v>
      </c>
      <c r="Q2394" s="7" t="s">
        <v>82</v>
      </c>
      <c r="R2394" s="7" t="s">
        <v>232</v>
      </c>
      <c r="S2394" s="7" t="s">
        <v>84</v>
      </c>
      <c r="T2394" s="7" t="s">
        <v>107</v>
      </c>
      <c r="U2394" s="7" t="s">
        <v>86</v>
      </c>
      <c r="V2394" s="7" t="s">
        <v>88</v>
      </c>
      <c r="W2394" s="7" t="s">
        <v>144</v>
      </c>
      <c r="X2394" s="7" t="s">
        <v>110</v>
      </c>
      <c r="Y2394" s="7" t="n">
        <v>1</v>
      </c>
      <c r="Z2394" s="7" t="n">
        <v>0</v>
      </c>
      <c r="AA2394" s="7" t="str">
        <f aca="false">IF(Y2394&gt;Z2394,"Win",IF(Y2394&lt;Z2394,"Loss","Draw"))</f>
        <v>Win</v>
      </c>
      <c r="AB2394" s="7" t="s">
        <v>99</v>
      </c>
      <c r="AC2394" s="7" t="s">
        <v>99</v>
      </c>
      <c r="AD2394" s="7" t="s">
        <v>5237</v>
      </c>
      <c r="AE2394" s="7" t="s">
        <v>5238</v>
      </c>
      <c r="AF2394" s="7" t="str">
        <f aca="false">IF(AD2394&lt;AE2394,AD2394,AE2394)</f>
        <v>Archers, Giant Snowball, Goblin Demolisher, Goblin Drill, Guards, Mighty Miner, Poison, Tesla</v>
      </c>
      <c r="AG2394" s="7" t="str">
        <f aca="false">IF(AD2394&lt;AE2394,AE2394,AD2394)</f>
        <v>Electro Spirit, Fireball, Goblin Cage, Lumberjack, Monk, Phoenix, Royal Giant, The Log</v>
      </c>
      <c r="AH2394" s="7" t="str">
        <f aca="false">IF(AD2394=AF2394,AA2394,IF(AA2394="Win","Loss",IF(AA2394="Loss","Win","Draw")))</f>
        <v>Loss</v>
      </c>
      <c r="AI2394" s="7" t="s">
        <v>102</v>
      </c>
    </row>
    <row r="2395" customFormat="false" ht="15" hidden="false" customHeight="true" outlineLevel="0" collapsed="false">
      <c r="A2395" s="7" t="s">
        <v>5239</v>
      </c>
      <c r="B2395" s="7" t="n">
        <v>1</v>
      </c>
      <c r="C2395" s="7" t="s">
        <v>3342</v>
      </c>
      <c r="D2395" s="7" t="s">
        <v>3343</v>
      </c>
      <c r="E2395" s="7" t="s">
        <v>340</v>
      </c>
      <c r="F2395" s="7" t="s">
        <v>341</v>
      </c>
      <c r="G2395" s="7" t="s">
        <v>5240</v>
      </c>
      <c r="H2395" s="7" t="s">
        <v>81</v>
      </c>
      <c r="I2395" s="7" t="s">
        <v>132</v>
      </c>
      <c r="J2395" s="7" t="s">
        <v>91</v>
      </c>
      <c r="K2395" s="7" t="s">
        <v>200</v>
      </c>
      <c r="L2395" s="7" t="s">
        <v>90</v>
      </c>
      <c r="M2395" s="7" t="s">
        <v>365</v>
      </c>
      <c r="N2395" s="7" t="s">
        <v>94</v>
      </c>
      <c r="O2395" s="7" t="s">
        <v>93</v>
      </c>
      <c r="P2395" s="7" t="s">
        <v>174</v>
      </c>
      <c r="Q2395" s="7" t="s">
        <v>375</v>
      </c>
      <c r="R2395" s="7" t="s">
        <v>199</v>
      </c>
      <c r="S2395" s="7" t="s">
        <v>195</v>
      </c>
      <c r="T2395" s="7" t="s">
        <v>85</v>
      </c>
      <c r="U2395" s="7" t="s">
        <v>213</v>
      </c>
      <c r="V2395" s="7" t="s">
        <v>202</v>
      </c>
      <c r="W2395" s="7" t="s">
        <v>336</v>
      </c>
      <c r="X2395" s="7" t="s">
        <v>420</v>
      </c>
      <c r="Y2395" s="7" t="n">
        <v>1</v>
      </c>
      <c r="Z2395" s="7" t="n">
        <v>0</v>
      </c>
      <c r="AA2395" s="7" t="str">
        <f aca="false">IF(Y2395&gt;Z2395,"Win",IF(Y2395&lt;Z2395,"Loss","Draw"))</f>
        <v>Win</v>
      </c>
      <c r="AB2395" s="7" t="s">
        <v>99</v>
      </c>
      <c r="AC2395" s="7" t="s">
        <v>99</v>
      </c>
      <c r="AD2395" s="7" t="s">
        <v>488</v>
      </c>
      <c r="AE2395" s="7" t="s">
        <v>422</v>
      </c>
      <c r="AF2395" s="7" t="str">
        <f aca="false">IF(AD2395&lt;AE2395,AD2395,AE2395)</f>
        <v>Barbarian Barrel, Electro Spirit, Fireball, Goblin Cage, Heal Spirit, Lumberjack, Phoenix, Royal Giant</v>
      </c>
      <c r="AG2395" s="7" t="str">
        <f aca="false">IF(AD2395&lt;AE2395,AE2395,AD2395)</f>
        <v>Bowler, Executioner, Freeze, Golden Knight, Graveyard, Inferno Dragon, Tornado, Zappies</v>
      </c>
      <c r="AH2395" s="7" t="str">
        <f aca="false">IF(AD2395=AF2395,AA2395,IF(AA2395="Win","Loss",IF(AA2395="Loss","Win","Draw")))</f>
        <v>Win</v>
      </c>
      <c r="AI2395" s="7" t="s">
        <v>102</v>
      </c>
    </row>
    <row r="2396" customFormat="false" ht="15" hidden="false" customHeight="true" outlineLevel="0" collapsed="false">
      <c r="A2396" s="7" t="s">
        <v>5239</v>
      </c>
      <c r="B2396" s="7" t="n">
        <v>2</v>
      </c>
      <c r="C2396" s="7" t="s">
        <v>3342</v>
      </c>
      <c r="D2396" s="7" t="s">
        <v>3343</v>
      </c>
      <c r="E2396" s="7" t="s">
        <v>340</v>
      </c>
      <c r="F2396" s="7" t="s">
        <v>341</v>
      </c>
      <c r="G2396" s="7" t="s">
        <v>5241</v>
      </c>
      <c r="H2396" s="7" t="s">
        <v>81</v>
      </c>
      <c r="I2396" s="7" t="s">
        <v>180</v>
      </c>
      <c r="J2396" s="7" t="s">
        <v>145</v>
      </c>
      <c r="K2396" s="7" t="s">
        <v>181</v>
      </c>
      <c r="L2396" s="7" t="s">
        <v>226</v>
      </c>
      <c r="M2396" s="7" t="s">
        <v>112</v>
      </c>
      <c r="N2396" s="7" t="s">
        <v>84</v>
      </c>
      <c r="O2396" s="7" t="s">
        <v>113</v>
      </c>
      <c r="P2396" s="7" t="s">
        <v>110</v>
      </c>
      <c r="Q2396" s="7" t="s">
        <v>82</v>
      </c>
      <c r="R2396" s="7" t="s">
        <v>83</v>
      </c>
      <c r="S2396" s="7" t="s">
        <v>84</v>
      </c>
      <c r="T2396" s="7" t="s">
        <v>107</v>
      </c>
      <c r="U2396" s="7" t="s">
        <v>86</v>
      </c>
      <c r="V2396" s="7" t="s">
        <v>87</v>
      </c>
      <c r="W2396" s="7" t="s">
        <v>88</v>
      </c>
      <c r="X2396" s="7" t="s">
        <v>113</v>
      </c>
      <c r="Y2396" s="7" t="n">
        <v>1</v>
      </c>
      <c r="Z2396" s="7" t="n">
        <v>0</v>
      </c>
      <c r="AA2396" s="7" t="str">
        <f aca="false">IF(Y2396&gt;Z2396,"Win",IF(Y2396&lt;Z2396,"Loss","Draw"))</f>
        <v>Win</v>
      </c>
      <c r="AB2396" s="7" t="s">
        <v>99</v>
      </c>
      <c r="AC2396" s="7" t="s">
        <v>99</v>
      </c>
      <c r="AD2396" s="7" t="s">
        <v>521</v>
      </c>
      <c r="AE2396" s="7" t="s">
        <v>5242</v>
      </c>
      <c r="AF2396" s="7" t="str">
        <f aca="false">IF(AD2396&lt;AE2396,AD2396,AE2396)</f>
        <v>Archers, Berserker, Bomb Tower, Dark Prince, Giant Snowball, Goblin Demolisher, Goblin Drill, Poison</v>
      </c>
      <c r="AG2396" s="7" t="str">
        <f aca="false">IF(AD2396&lt;AE2396,AE2396,AD2396)</f>
        <v>Arrows, Balloon, Bomb Tower, Giant Snowball, Guards, Miner, Monk, Wizard</v>
      </c>
      <c r="AH2396" s="7" t="str">
        <f aca="false">IF(AD2396=AF2396,AA2396,IF(AA2396="Win","Loss",IF(AA2396="Loss","Win","Draw")))</f>
        <v>Loss</v>
      </c>
      <c r="AI2396" s="7" t="s">
        <v>102</v>
      </c>
    </row>
    <row r="2397" customFormat="false" ht="15" hidden="false" customHeight="true" outlineLevel="0" collapsed="false">
      <c r="A2397" s="7" t="s">
        <v>5243</v>
      </c>
      <c r="B2397" s="7" t="n">
        <v>1</v>
      </c>
      <c r="C2397" s="7" t="s">
        <v>3342</v>
      </c>
      <c r="D2397" s="7" t="s">
        <v>3343</v>
      </c>
      <c r="E2397" s="7" t="s">
        <v>340</v>
      </c>
      <c r="F2397" s="7" t="s">
        <v>341</v>
      </c>
      <c r="G2397" s="7" t="s">
        <v>5244</v>
      </c>
      <c r="H2397" s="7" t="s">
        <v>81</v>
      </c>
      <c r="I2397" s="7" t="s">
        <v>84</v>
      </c>
      <c r="J2397" s="7" t="s">
        <v>83</v>
      </c>
      <c r="K2397" s="7" t="s">
        <v>293</v>
      </c>
      <c r="L2397" s="7" t="s">
        <v>327</v>
      </c>
      <c r="M2397" s="7" t="s">
        <v>88</v>
      </c>
      <c r="N2397" s="7" t="s">
        <v>143</v>
      </c>
      <c r="O2397" s="7" t="s">
        <v>85</v>
      </c>
      <c r="P2397" s="7" t="s">
        <v>89</v>
      </c>
      <c r="Q2397" s="7" t="s">
        <v>239</v>
      </c>
      <c r="R2397" s="7" t="s">
        <v>180</v>
      </c>
      <c r="S2397" s="7" t="s">
        <v>92</v>
      </c>
      <c r="T2397" s="7" t="s">
        <v>327</v>
      </c>
      <c r="U2397" s="7" t="s">
        <v>227</v>
      </c>
      <c r="V2397" s="7" t="s">
        <v>257</v>
      </c>
      <c r="W2397" s="7" t="s">
        <v>91</v>
      </c>
      <c r="X2397" s="7" t="s">
        <v>110</v>
      </c>
      <c r="Y2397" s="7" t="n">
        <v>1</v>
      </c>
      <c r="Z2397" s="7" t="n">
        <v>0</v>
      </c>
      <c r="AA2397" s="7" t="str">
        <f aca="false">IF(Y2397&gt;Z2397,"Win",IF(Y2397&lt;Z2397,"Loss","Draw"))</f>
        <v>Win</v>
      </c>
      <c r="AB2397" s="7" t="s">
        <v>99</v>
      </c>
      <c r="AC2397" s="7" t="s">
        <v>99</v>
      </c>
      <c r="AD2397" s="7" t="s">
        <v>2781</v>
      </c>
      <c r="AE2397" s="7" t="s">
        <v>5245</v>
      </c>
      <c r="AF2397" s="7" t="str">
        <f aca="false">IF(AD2397&lt;AE2397,AD2397,AE2397)</f>
        <v>Barbarian Barrel, Battle Ram, Giant Skeleton, Guards, Mother Witch, Royal Ghost, Vines, Wizard</v>
      </c>
      <c r="AG2397" s="7" t="str">
        <f aca="false">IF(AD2397&lt;AE2397,AE2397,AD2397)</f>
        <v>Dark Prince, Furnace, Giant Skeleton, Giant Snowball, Goblin Hut, Graveyard, Ice Spirit, Poison</v>
      </c>
      <c r="AH2397" s="7" t="str">
        <f aca="false">IF(AD2397=AF2397,AA2397,IF(AA2397="Win","Loss",IF(AA2397="Loss","Win","Draw")))</f>
        <v>Loss</v>
      </c>
      <c r="AI2397" s="7" t="s">
        <v>102</v>
      </c>
    </row>
    <row r="2398" customFormat="false" ht="15" hidden="false" customHeight="true" outlineLevel="0" collapsed="false">
      <c r="A2398" s="7" t="s">
        <v>5243</v>
      </c>
      <c r="B2398" s="7" t="n">
        <v>2</v>
      </c>
      <c r="C2398" s="7" t="s">
        <v>3342</v>
      </c>
      <c r="D2398" s="7" t="s">
        <v>3343</v>
      </c>
      <c r="E2398" s="7" t="s">
        <v>340</v>
      </c>
      <c r="F2398" s="7" t="s">
        <v>341</v>
      </c>
      <c r="G2398" s="7" t="s">
        <v>5246</v>
      </c>
      <c r="H2398" s="7" t="s">
        <v>372</v>
      </c>
      <c r="I2398" s="7" t="s">
        <v>169</v>
      </c>
      <c r="J2398" s="7" t="s">
        <v>213</v>
      </c>
      <c r="K2398" s="7" t="s">
        <v>200</v>
      </c>
      <c r="L2398" s="7" t="s">
        <v>596</v>
      </c>
      <c r="M2398" s="7" t="s">
        <v>191</v>
      </c>
      <c r="N2398" s="7" t="s">
        <v>154</v>
      </c>
      <c r="O2398" s="7" t="s">
        <v>91</v>
      </c>
      <c r="P2398" s="7" t="s">
        <v>336</v>
      </c>
      <c r="Q2398" s="7" t="s">
        <v>195</v>
      </c>
      <c r="R2398" s="7" t="s">
        <v>145</v>
      </c>
      <c r="S2398" s="7" t="s">
        <v>287</v>
      </c>
      <c r="T2398" s="7" t="s">
        <v>148</v>
      </c>
      <c r="U2398" s="7" t="s">
        <v>94</v>
      </c>
      <c r="V2398" s="7" t="s">
        <v>146</v>
      </c>
      <c r="W2398" s="7" t="s">
        <v>110</v>
      </c>
      <c r="X2398" s="7" t="s">
        <v>135</v>
      </c>
      <c r="Y2398" s="7" t="n">
        <v>1</v>
      </c>
      <c r="Z2398" s="7" t="n">
        <v>0</v>
      </c>
      <c r="AA2398" s="7" t="str">
        <f aca="false">IF(Y2398&gt;Z2398,"Win",IF(Y2398&lt;Z2398,"Loss","Draw"))</f>
        <v>Win</v>
      </c>
      <c r="AB2398" s="7" t="s">
        <v>99</v>
      </c>
      <c r="AC2398" s="7" t="s">
        <v>99</v>
      </c>
      <c r="AD2398" s="7" t="s">
        <v>762</v>
      </c>
      <c r="AE2398" s="7" t="s">
        <v>5247</v>
      </c>
      <c r="AF2398" s="7" t="str">
        <f aca="false">IF(AD2398&lt;AE2398,AD2398,AE2398)</f>
        <v>Baby Dragon, Barbarian Barrel, Bowler, Electro Giant, Goblin Cage, Ice Wizard, Lightning, Tornado</v>
      </c>
      <c r="AG2398" s="7" t="str">
        <f aca="false">IF(AD2398&lt;AE2398,AE2398,AD2398)</f>
        <v>Balloon, Fireball, Guards, Inferno Dragon, Lava Hound, Skeleton Dragons, Valkyrie, Zap</v>
      </c>
      <c r="AH2398" s="7" t="str">
        <f aca="false">IF(AD2398=AF2398,AA2398,IF(AA2398="Win","Loss",IF(AA2398="Loss","Win","Draw")))</f>
        <v>Win</v>
      </c>
      <c r="AI2398" s="7" t="s">
        <v>102</v>
      </c>
    </row>
    <row r="2399" customFormat="false" ht="15" hidden="false" customHeight="true" outlineLevel="0" collapsed="false">
      <c r="A2399" s="7" t="s">
        <v>5243</v>
      </c>
      <c r="B2399" s="7" t="n">
        <v>3</v>
      </c>
      <c r="C2399" s="7" t="s">
        <v>3342</v>
      </c>
      <c r="D2399" s="7" t="s">
        <v>3343</v>
      </c>
      <c r="E2399" s="7" t="s">
        <v>340</v>
      </c>
      <c r="F2399" s="7" t="s">
        <v>341</v>
      </c>
      <c r="G2399" s="7" t="s">
        <v>5248</v>
      </c>
      <c r="H2399" s="7" t="s">
        <v>81</v>
      </c>
      <c r="I2399" s="7" t="s">
        <v>210</v>
      </c>
      <c r="J2399" s="7" t="s">
        <v>199</v>
      </c>
      <c r="K2399" s="7" t="s">
        <v>239</v>
      </c>
      <c r="L2399" s="7" t="s">
        <v>227</v>
      </c>
      <c r="M2399" s="7" t="s">
        <v>112</v>
      </c>
      <c r="N2399" s="7" t="s">
        <v>146</v>
      </c>
      <c r="O2399" s="7" t="s">
        <v>109</v>
      </c>
      <c r="P2399" s="7" t="s">
        <v>202</v>
      </c>
      <c r="Q2399" s="7" t="s">
        <v>84</v>
      </c>
      <c r="R2399" s="7" t="s">
        <v>83</v>
      </c>
      <c r="S2399" s="7" t="s">
        <v>293</v>
      </c>
      <c r="T2399" s="7" t="s">
        <v>327</v>
      </c>
      <c r="U2399" s="7" t="s">
        <v>88</v>
      </c>
      <c r="V2399" s="7" t="s">
        <v>143</v>
      </c>
      <c r="W2399" s="7" t="s">
        <v>85</v>
      </c>
      <c r="X2399" s="7" t="s">
        <v>89</v>
      </c>
      <c r="Y2399" s="7" t="n">
        <v>1</v>
      </c>
      <c r="Z2399" s="7" t="n">
        <v>0</v>
      </c>
      <c r="AA2399" s="7" t="str">
        <f aca="false">IF(Y2399&gt;Z2399,"Win",IF(Y2399&lt;Z2399,"Loss","Draw"))</f>
        <v>Win</v>
      </c>
      <c r="AB2399" s="7" t="s">
        <v>99</v>
      </c>
      <c r="AC2399" s="7" t="s">
        <v>99</v>
      </c>
      <c r="AD2399" s="7" t="s">
        <v>1395</v>
      </c>
      <c r="AE2399" s="7" t="s">
        <v>2781</v>
      </c>
      <c r="AF2399" s="7" t="str">
        <f aca="false">IF(AD2399&lt;AE2399,AD2399,AE2399)</f>
        <v>Arrows, Battle Ram, Golden Knight, Mega Knight, Mother Witch, Ronin, Skeleton Dragons, Zappies</v>
      </c>
      <c r="AG2399" s="7" t="str">
        <f aca="false">IF(AD2399&lt;AE2399,AE2399,AD2399)</f>
        <v>Dark Prince, Furnace, Giant Skeleton, Giant Snowball, Goblin Hut, Graveyard, Ice Spirit, Poison</v>
      </c>
      <c r="AH2399" s="7" t="str">
        <f aca="false">IF(AD2399=AF2399,AA2399,IF(AA2399="Win","Loss",IF(AA2399="Loss","Win","Draw")))</f>
        <v>Win</v>
      </c>
      <c r="AI2399" s="7" t="s">
        <v>102</v>
      </c>
    </row>
    <row r="2400" customFormat="false" ht="15" hidden="false" customHeight="true" outlineLevel="0" collapsed="false">
      <c r="A2400" s="7" t="s">
        <v>5243</v>
      </c>
      <c r="B2400" s="7" t="n">
        <v>4</v>
      </c>
      <c r="C2400" s="7" t="s">
        <v>3342</v>
      </c>
      <c r="D2400" s="7" t="s">
        <v>3343</v>
      </c>
      <c r="E2400" s="7" t="s">
        <v>340</v>
      </c>
      <c r="F2400" s="7" t="s">
        <v>341</v>
      </c>
      <c r="G2400" s="7" t="s">
        <v>5249</v>
      </c>
      <c r="H2400" s="7" t="s">
        <v>372</v>
      </c>
      <c r="I2400" s="7" t="s">
        <v>210</v>
      </c>
      <c r="J2400" s="7" t="s">
        <v>199</v>
      </c>
      <c r="K2400" s="7" t="s">
        <v>239</v>
      </c>
      <c r="L2400" s="7" t="s">
        <v>227</v>
      </c>
      <c r="M2400" s="7" t="s">
        <v>112</v>
      </c>
      <c r="N2400" s="7" t="s">
        <v>146</v>
      </c>
      <c r="O2400" s="7" t="s">
        <v>109</v>
      </c>
      <c r="P2400" s="7" t="s">
        <v>202</v>
      </c>
      <c r="Q2400" s="7" t="s">
        <v>84</v>
      </c>
      <c r="R2400" s="7" t="s">
        <v>83</v>
      </c>
      <c r="S2400" s="7" t="s">
        <v>293</v>
      </c>
      <c r="T2400" s="7" t="s">
        <v>327</v>
      </c>
      <c r="U2400" s="7" t="s">
        <v>88</v>
      </c>
      <c r="V2400" s="7" t="s">
        <v>143</v>
      </c>
      <c r="W2400" s="7" t="s">
        <v>85</v>
      </c>
      <c r="X2400" s="7" t="s">
        <v>89</v>
      </c>
      <c r="Y2400" s="7" t="n">
        <v>1</v>
      </c>
      <c r="Z2400" s="7" t="n">
        <v>0</v>
      </c>
      <c r="AA2400" s="7" t="str">
        <f aca="false">IF(Y2400&gt;Z2400,"Win",IF(Y2400&lt;Z2400,"Loss","Draw"))</f>
        <v>Win</v>
      </c>
      <c r="AB2400" s="7" t="s">
        <v>99</v>
      </c>
      <c r="AC2400" s="7" t="s">
        <v>98</v>
      </c>
      <c r="AD2400" s="7" t="s">
        <v>1395</v>
      </c>
      <c r="AE2400" s="7" t="s">
        <v>2781</v>
      </c>
      <c r="AF2400" s="7" t="str">
        <f aca="false">IF(AD2400&lt;AE2400,AD2400,AE2400)</f>
        <v>Arrows, Battle Ram, Golden Knight, Mega Knight, Mother Witch, Ronin, Skeleton Dragons, Zappies</v>
      </c>
      <c r="AG2400" s="7" t="str">
        <f aca="false">IF(AD2400&lt;AE2400,AE2400,AD2400)</f>
        <v>Dark Prince, Furnace, Giant Skeleton, Giant Snowball, Goblin Hut, Graveyard, Ice Spirit, Poison</v>
      </c>
      <c r="AH2400" s="7" t="str">
        <f aca="false">IF(AD2400=AF2400,AA2400,IF(AA2400="Win","Loss",IF(AA2400="Loss","Win","Draw")))</f>
        <v>Win</v>
      </c>
      <c r="AI2400" s="7" t="s">
        <v>102</v>
      </c>
    </row>
    <row r="2401" customFormat="false" ht="15" hidden="false" customHeight="true" outlineLevel="0" collapsed="false">
      <c r="A2401" s="7" t="s">
        <v>5250</v>
      </c>
      <c r="B2401" s="7" t="n">
        <v>1</v>
      </c>
      <c r="C2401" s="7" t="s">
        <v>3342</v>
      </c>
      <c r="D2401" s="7" t="s">
        <v>3343</v>
      </c>
      <c r="E2401" s="7" t="s">
        <v>340</v>
      </c>
      <c r="F2401" s="7" t="s">
        <v>341</v>
      </c>
      <c r="G2401" s="7" t="s">
        <v>5251</v>
      </c>
      <c r="H2401" s="7" t="s">
        <v>81</v>
      </c>
      <c r="I2401" s="7" t="s">
        <v>142</v>
      </c>
      <c r="J2401" s="7" t="s">
        <v>141</v>
      </c>
      <c r="K2401" s="7" t="s">
        <v>140</v>
      </c>
      <c r="L2401" s="7" t="s">
        <v>87</v>
      </c>
      <c r="M2401" s="7" t="s">
        <v>120</v>
      </c>
      <c r="N2401" s="7" t="s">
        <v>111</v>
      </c>
      <c r="O2401" s="7" t="s">
        <v>144</v>
      </c>
      <c r="P2401" s="7" t="s">
        <v>143</v>
      </c>
      <c r="Q2401" s="7" t="s">
        <v>210</v>
      </c>
      <c r="R2401" s="7" t="s">
        <v>209</v>
      </c>
      <c r="S2401" s="7" t="s">
        <v>144</v>
      </c>
      <c r="T2401" s="7" t="s">
        <v>182</v>
      </c>
      <c r="U2401" s="7" t="s">
        <v>154</v>
      </c>
      <c r="V2401" s="7" t="s">
        <v>97</v>
      </c>
      <c r="W2401" s="7" t="s">
        <v>93</v>
      </c>
      <c r="X2401" s="7" t="s">
        <v>167</v>
      </c>
      <c r="Y2401" s="7" t="n">
        <v>0</v>
      </c>
      <c r="Z2401" s="7" t="n">
        <v>1</v>
      </c>
      <c r="AA2401" s="7" t="str">
        <f aca="false">IF(Y2401&gt;Z2401,"Win",IF(Y2401&lt;Z2401,"Loss","Draw"))</f>
        <v>Loss</v>
      </c>
      <c r="AB2401" s="7" t="s">
        <v>99</v>
      </c>
      <c r="AC2401" s="7" t="s">
        <v>99</v>
      </c>
      <c r="AD2401" s="7" t="s">
        <v>150</v>
      </c>
      <c r="AE2401" s="7" t="s">
        <v>2840</v>
      </c>
      <c r="AF2401" s="7" t="str">
        <f aca="false">IF(AD2401&lt;AE2401,AD2401,AE2401)</f>
        <v>Berserker, Fire Spirit, Goblin Barrel, Ice Spirit, Magic Archer, Royal Delivery, Tesla, Wall Breakers</v>
      </c>
      <c r="AG2401" s="7" t="str">
        <f aca="false">IF(AD2401&lt;AE2401,AE2401,AD2401)</f>
        <v>Electro Spirit, Hog Rider, Lightning, Mega Knight, Musketeer, Skeletons, Tesla, The Log</v>
      </c>
      <c r="AH2401" s="7" t="str">
        <f aca="false">IF(AD2401=AF2401,AA2401,IF(AA2401="Win","Loss",IF(AA2401="Loss","Win","Draw")))</f>
        <v>Loss</v>
      </c>
      <c r="AI2401" s="7" t="s">
        <v>102</v>
      </c>
    </row>
    <row r="2402" customFormat="false" ht="15" hidden="false" customHeight="true" outlineLevel="0" collapsed="false">
      <c r="A2402" s="7" t="s">
        <v>5250</v>
      </c>
      <c r="B2402" s="7" t="n">
        <v>2</v>
      </c>
      <c r="C2402" s="7" t="s">
        <v>3342</v>
      </c>
      <c r="D2402" s="7" t="s">
        <v>3343</v>
      </c>
      <c r="E2402" s="7" t="s">
        <v>340</v>
      </c>
      <c r="F2402" s="7" t="s">
        <v>341</v>
      </c>
      <c r="G2402" s="7" t="s">
        <v>5252</v>
      </c>
      <c r="H2402" s="7" t="s">
        <v>81</v>
      </c>
      <c r="I2402" s="7" t="s">
        <v>90</v>
      </c>
      <c r="J2402" s="7" t="s">
        <v>91</v>
      </c>
      <c r="K2402" s="7" t="s">
        <v>92</v>
      </c>
      <c r="L2402" s="7" t="s">
        <v>94</v>
      </c>
      <c r="M2402" s="7" t="s">
        <v>93</v>
      </c>
      <c r="N2402" s="7" t="s">
        <v>95</v>
      </c>
      <c r="O2402" s="7" t="s">
        <v>97</v>
      </c>
      <c r="P2402" s="7" t="s">
        <v>96</v>
      </c>
      <c r="Q2402" s="7" t="s">
        <v>209</v>
      </c>
      <c r="R2402" s="7" t="s">
        <v>213</v>
      </c>
      <c r="S2402" s="7" t="s">
        <v>135</v>
      </c>
      <c r="T2402" s="7" t="s">
        <v>85</v>
      </c>
      <c r="U2402" s="7" t="s">
        <v>156</v>
      </c>
      <c r="V2402" s="7" t="s">
        <v>133</v>
      </c>
      <c r="W2402" s="7" t="s">
        <v>110</v>
      </c>
      <c r="X2402" s="7" t="s">
        <v>112</v>
      </c>
      <c r="Y2402" s="7" t="n">
        <v>1</v>
      </c>
      <c r="Z2402" s="7" t="n">
        <v>0</v>
      </c>
      <c r="AA2402" s="7" t="str">
        <f aca="false">IF(Y2402&gt;Z2402,"Win",IF(Y2402&lt;Z2402,"Loss","Draw"))</f>
        <v>Win</v>
      </c>
      <c r="AB2402" s="7" t="s">
        <v>99</v>
      </c>
      <c r="AC2402" s="7" t="s">
        <v>99</v>
      </c>
      <c r="AD2402" s="7" t="s">
        <v>101</v>
      </c>
      <c r="AE2402" s="7" t="s">
        <v>2854</v>
      </c>
      <c r="AF2402" s="7" t="str">
        <f aca="false">IF(AD2402&lt;AE2402,AD2402,AE2402)</f>
        <v>Arrows, Bowler, Giant, Graveyard, Guards, Musketeer, Night Witch, Zap</v>
      </c>
      <c r="AG2402" s="7" t="str">
        <f aca="false">IF(AD2402&lt;AE2402,AE2402,AD2402)</f>
        <v>Barbarian Barrel, Electro Spirit, Fireball, Fisherman, Hunter, Royal Ghost, Royal Giant, Skeletons</v>
      </c>
      <c r="AH2402" s="7" t="str">
        <f aca="false">IF(AD2402=AF2402,AA2402,IF(AA2402="Win","Loss",IF(AA2402="Loss","Win","Draw")))</f>
        <v>Loss</v>
      </c>
      <c r="AI2402" s="7" t="s">
        <v>102</v>
      </c>
    </row>
    <row r="2403" customFormat="false" ht="15" hidden="false" customHeight="true" outlineLevel="0" collapsed="false">
      <c r="A2403" s="7" t="s">
        <v>5253</v>
      </c>
      <c r="B2403" s="7" t="n">
        <v>1</v>
      </c>
      <c r="C2403" s="7" t="s">
        <v>3342</v>
      </c>
      <c r="D2403" s="7" t="s">
        <v>3343</v>
      </c>
      <c r="E2403" s="7" t="s">
        <v>340</v>
      </c>
      <c r="F2403" s="7" t="s">
        <v>341</v>
      </c>
      <c r="G2403" s="7" t="s">
        <v>5254</v>
      </c>
      <c r="H2403" s="7" t="s">
        <v>81</v>
      </c>
      <c r="I2403" s="7" t="s">
        <v>140</v>
      </c>
      <c r="J2403" s="7" t="s">
        <v>141</v>
      </c>
      <c r="K2403" s="7" t="s">
        <v>225</v>
      </c>
      <c r="L2403" s="7" t="s">
        <v>111</v>
      </c>
      <c r="M2403" s="7" t="s">
        <v>87</v>
      </c>
      <c r="N2403" s="7" t="s">
        <v>120</v>
      </c>
      <c r="O2403" s="7" t="s">
        <v>113</v>
      </c>
      <c r="P2403" s="7" t="s">
        <v>226</v>
      </c>
      <c r="Q2403" s="7" t="s">
        <v>116</v>
      </c>
      <c r="R2403" s="7" t="s">
        <v>115</v>
      </c>
      <c r="S2403" s="7" t="s">
        <v>1087</v>
      </c>
      <c r="T2403" s="7" t="s">
        <v>226</v>
      </c>
      <c r="U2403" s="7" t="s">
        <v>119</v>
      </c>
      <c r="V2403" s="7" t="s">
        <v>176</v>
      </c>
      <c r="W2403" s="7" t="s">
        <v>118</v>
      </c>
      <c r="X2403" s="7" t="s">
        <v>94</v>
      </c>
      <c r="Y2403" s="7" t="n">
        <v>0</v>
      </c>
      <c r="Z2403" s="7" t="n">
        <v>1</v>
      </c>
      <c r="AA2403" s="7" t="str">
        <f aca="false">IF(Y2403&gt;Z2403,"Win",IF(Y2403&lt;Z2403,"Loss","Draw"))</f>
        <v>Loss</v>
      </c>
      <c r="AB2403" s="7" t="s">
        <v>99</v>
      </c>
      <c r="AC2403" s="7" t="s">
        <v>99</v>
      </c>
      <c r="AD2403" s="7" t="s">
        <v>228</v>
      </c>
      <c r="AE2403" s="7" t="s">
        <v>5255</v>
      </c>
      <c r="AF2403" s="7" t="str">
        <f aca="false">IF(AD2403&lt;AE2403,AD2403,AE2403)</f>
        <v>Bats, Berserker, Bomb Tower, Fire Spirit, Magic Archer, Miner, Royal Delivery, Wall Breakers</v>
      </c>
      <c r="AG2403" s="7" t="str">
        <f aca="false">IF(AD2403&lt;AE2403,AE2403,AD2403)</f>
        <v>Cannon Cart, Dart Goblin, Fireball, Goblins, Miner, Minion Horde, Mortar, Rascals</v>
      </c>
      <c r="AH2403" s="7" t="str">
        <f aca="false">IF(AD2403=AF2403,AA2403,IF(AA2403="Win","Loss",IF(AA2403="Loss","Win","Draw")))</f>
        <v>Loss</v>
      </c>
      <c r="AI2403" s="7" t="s">
        <v>102</v>
      </c>
    </row>
    <row r="2404" customFormat="false" ht="15" hidden="false" customHeight="true" outlineLevel="0" collapsed="false">
      <c r="A2404" s="7" t="s">
        <v>5253</v>
      </c>
      <c r="B2404" s="7" t="n">
        <v>2</v>
      </c>
      <c r="C2404" s="7" t="s">
        <v>3342</v>
      </c>
      <c r="D2404" s="7" t="s">
        <v>3343</v>
      </c>
      <c r="E2404" s="7" t="s">
        <v>340</v>
      </c>
      <c r="F2404" s="7" t="s">
        <v>341</v>
      </c>
      <c r="G2404" s="7" t="s">
        <v>5256</v>
      </c>
      <c r="H2404" s="7" t="s">
        <v>81</v>
      </c>
      <c r="I2404" s="7" t="s">
        <v>132</v>
      </c>
      <c r="J2404" s="7" t="s">
        <v>209</v>
      </c>
      <c r="K2404" s="7" t="s">
        <v>210</v>
      </c>
      <c r="L2404" s="7" t="s">
        <v>109</v>
      </c>
      <c r="M2404" s="7" t="s">
        <v>183</v>
      </c>
      <c r="N2404" s="7" t="s">
        <v>202</v>
      </c>
      <c r="O2404" s="7" t="s">
        <v>182</v>
      </c>
      <c r="P2404" s="7" t="s">
        <v>112</v>
      </c>
      <c r="Q2404" s="7" t="s">
        <v>82</v>
      </c>
      <c r="R2404" s="7" t="s">
        <v>232</v>
      </c>
      <c r="S2404" s="7" t="s">
        <v>97</v>
      </c>
      <c r="T2404" s="7" t="s">
        <v>154</v>
      </c>
      <c r="U2404" s="7" t="s">
        <v>89</v>
      </c>
      <c r="V2404" s="7" t="s">
        <v>93</v>
      </c>
      <c r="W2404" s="7" t="s">
        <v>167</v>
      </c>
      <c r="X2404" s="7" t="s">
        <v>182</v>
      </c>
      <c r="Y2404" s="7" t="n">
        <v>1</v>
      </c>
      <c r="Z2404" s="7" t="n">
        <v>0</v>
      </c>
      <c r="AA2404" s="7" t="str">
        <f aca="false">IF(Y2404&gt;Z2404,"Win",IF(Y2404&lt;Z2404,"Loss","Draw"))</f>
        <v>Win</v>
      </c>
      <c r="AB2404" s="7" t="s">
        <v>99</v>
      </c>
      <c r="AC2404" s="7" t="s">
        <v>99</v>
      </c>
      <c r="AD2404" s="7" t="s">
        <v>5257</v>
      </c>
      <c r="AE2404" s="7" t="s">
        <v>5258</v>
      </c>
      <c r="AF2404" s="7" t="str">
        <f aca="false">IF(AD2404&lt;AE2404,AD2404,AE2404)</f>
        <v>Archers, Electro Spirit, Goblin Hut, Hog Rider, Lightning, Mighty Miner, Skeletons, The Log</v>
      </c>
      <c r="AG2404" s="7" t="str">
        <f aca="false">IF(AD2404&lt;AE2404,AE2404,AD2404)</f>
        <v>Arrows, Earthquake, Hog Rider, Lumberjack, Mega Knight, Musketeer, Ronin, Zappies</v>
      </c>
      <c r="AH2404" s="7" t="str">
        <f aca="false">IF(AD2404=AF2404,AA2404,IF(AA2404="Win","Loss",IF(AA2404="Loss","Win","Draw")))</f>
        <v>Loss</v>
      </c>
      <c r="AI2404" s="7" t="s">
        <v>102</v>
      </c>
    </row>
    <row r="2405" customFormat="false" ht="15" hidden="false" customHeight="true" outlineLevel="0" collapsed="false">
      <c r="A2405" s="5" t="s">
        <v>5259</v>
      </c>
      <c r="B2405" s="5" t="n">
        <v>1</v>
      </c>
      <c r="C2405" s="5" t="s">
        <v>3342</v>
      </c>
      <c r="D2405" s="5" t="s">
        <v>3343</v>
      </c>
      <c r="E2405" s="5" t="s">
        <v>5260</v>
      </c>
      <c r="F2405" s="5" t="s">
        <v>5261</v>
      </c>
      <c r="G2405" s="5" t="s">
        <v>2326</v>
      </c>
      <c r="H2405" s="5" t="s">
        <v>216</v>
      </c>
      <c r="I2405" s="5" t="s">
        <v>132</v>
      </c>
      <c r="J2405" s="5" t="s">
        <v>213</v>
      </c>
      <c r="K2405" s="5" t="s">
        <v>239</v>
      </c>
      <c r="L2405" s="5" t="s">
        <v>327</v>
      </c>
      <c r="M2405" s="5" t="s">
        <v>202</v>
      </c>
      <c r="N2405" s="5" t="s">
        <v>227</v>
      </c>
      <c r="O2405" s="5" t="s">
        <v>95</v>
      </c>
      <c r="P2405" s="5" t="s">
        <v>112</v>
      </c>
      <c r="Q2405" s="5" t="s">
        <v>143</v>
      </c>
      <c r="R2405" s="5" t="s">
        <v>83</v>
      </c>
      <c r="S2405" s="5" t="s">
        <v>82</v>
      </c>
      <c r="T2405" s="5" t="s">
        <v>88</v>
      </c>
      <c r="U2405" s="5" t="s">
        <v>97</v>
      </c>
      <c r="V2405" s="5" t="s">
        <v>89</v>
      </c>
      <c r="W2405" s="5" t="s">
        <v>85</v>
      </c>
      <c r="X2405" s="5" t="s">
        <v>109</v>
      </c>
      <c r="Y2405" s="5" t="n">
        <v>1</v>
      </c>
      <c r="Z2405" s="5" t="n">
        <v>0</v>
      </c>
      <c r="AA2405" s="5" t="str">
        <f aca="false">IF(Y2405&gt;Z2405,"Win",IF(Y2405&lt;Z2405,"Loss","Draw"))</f>
        <v>Win</v>
      </c>
      <c r="AB2405" s="5" t="s">
        <v>98</v>
      </c>
      <c r="AC2405" s="5" t="s">
        <v>99</v>
      </c>
      <c r="AD2405" s="5" t="s">
        <v>5262</v>
      </c>
      <c r="AE2405" s="5" t="s">
        <v>5263</v>
      </c>
      <c r="AF2405" s="5" t="str">
        <f aca="false">IF(AD2405&lt;AE2405,AD2405,AE2405)</f>
        <v>Archers, Dark Prince, Goblin Hut, Graveyard, Ice Spirit, Poison, Ronin, Skeletons</v>
      </c>
      <c r="AG2405" s="5" t="str">
        <f aca="false">IF(AD2405&lt;AE2405,AE2405,AD2405)</f>
        <v>Arrows, Battle Ram, Bowler, Fisherman, Giant Skeleton, Lumberjack, Mother Witch, Zappies</v>
      </c>
      <c r="AH2405" s="5" t="str">
        <f aca="false">IF(AD2405=AF2405,AA2405,IF(AA2405="Win","Loss",IF(AA2405="Loss","Win","Draw")))</f>
        <v>Loss</v>
      </c>
      <c r="AI2405" s="5" t="s">
        <v>123</v>
      </c>
    </row>
    <row r="2406" customFormat="false" ht="15" hidden="false" customHeight="true" outlineLevel="0" collapsed="false">
      <c r="A2406" s="5" t="s">
        <v>5259</v>
      </c>
      <c r="B2406" s="5" t="n">
        <v>2</v>
      </c>
      <c r="C2406" s="5" t="s">
        <v>3342</v>
      </c>
      <c r="D2406" s="5" t="s">
        <v>3343</v>
      </c>
      <c r="E2406" s="5" t="s">
        <v>5260</v>
      </c>
      <c r="F2406" s="5" t="s">
        <v>5261</v>
      </c>
      <c r="G2406" s="5" t="s">
        <v>5264</v>
      </c>
      <c r="H2406" s="5" t="s">
        <v>216</v>
      </c>
      <c r="I2406" s="5" t="s">
        <v>375</v>
      </c>
      <c r="J2406" s="5" t="s">
        <v>181</v>
      </c>
      <c r="K2406" s="5" t="s">
        <v>145</v>
      </c>
      <c r="L2406" s="5" t="s">
        <v>113</v>
      </c>
      <c r="M2406" s="5" t="s">
        <v>226</v>
      </c>
      <c r="N2406" s="5" t="s">
        <v>135</v>
      </c>
      <c r="O2406" s="5" t="s">
        <v>336</v>
      </c>
      <c r="P2406" s="5" t="s">
        <v>97</v>
      </c>
      <c r="Q2406" s="5" t="s">
        <v>170</v>
      </c>
      <c r="R2406" s="5" t="s">
        <v>232</v>
      </c>
      <c r="S2406" s="5" t="s">
        <v>271</v>
      </c>
      <c r="T2406" s="5" t="s">
        <v>182</v>
      </c>
      <c r="U2406" s="5" t="s">
        <v>167</v>
      </c>
      <c r="V2406" s="5" t="s">
        <v>115</v>
      </c>
      <c r="W2406" s="5" t="s">
        <v>93</v>
      </c>
      <c r="X2406" s="5" t="s">
        <v>183</v>
      </c>
      <c r="Y2406" s="5" t="n">
        <v>1</v>
      </c>
      <c r="Z2406" s="5" t="n">
        <v>0</v>
      </c>
      <c r="AA2406" s="5" t="str">
        <f aca="false">IF(Y2406&gt;Z2406,"Win",IF(Y2406&lt;Z2406,"Loss","Draw"))</f>
        <v>Win</v>
      </c>
      <c r="AB2406" s="5" t="s">
        <v>98</v>
      </c>
      <c r="AC2406" s="5" t="s">
        <v>99</v>
      </c>
      <c r="AD2406" s="5" t="s">
        <v>5265</v>
      </c>
      <c r="AE2406" s="5" t="s">
        <v>5266</v>
      </c>
      <c r="AF2406" s="5" t="str">
        <f aca="false">IF(AD2406&lt;AE2406,AD2406,AE2406)</f>
        <v>Balloon, Bomb Tower, Executioner, Miner, Monk, Skeletons, Tornado, Zap</v>
      </c>
      <c r="AG2406" s="5" t="str">
        <f aca="false">IF(AD2406&lt;AE2406,AE2406,AD2406)</f>
        <v>Cannon, Earthquake, Electro Spirit, Firecracker, Goblins, Hog Rider, Mighty Miner, The Log</v>
      </c>
      <c r="AH2406" s="5" t="str">
        <f aca="false">IF(AD2406=AF2406,AA2406,IF(AA2406="Win","Loss",IF(AA2406="Loss","Win","Draw")))</f>
        <v>Win</v>
      </c>
      <c r="AI2406" s="5" t="s">
        <v>123</v>
      </c>
    </row>
    <row r="2407" customFormat="false" ht="16.5" hidden="false" customHeight="true" outlineLevel="0" collapsed="false">
      <c r="A2407" s="5" t="s">
        <v>5267</v>
      </c>
      <c r="B2407" s="5" t="n">
        <v>1</v>
      </c>
      <c r="C2407" s="5" t="s">
        <v>3342</v>
      </c>
      <c r="D2407" s="5" t="s">
        <v>3343</v>
      </c>
      <c r="E2407" s="6" t="s">
        <v>5268</v>
      </c>
      <c r="F2407" s="5" t="s">
        <v>5269</v>
      </c>
      <c r="G2407" s="5" t="s">
        <v>5270</v>
      </c>
      <c r="H2407" s="5" t="s">
        <v>668</v>
      </c>
      <c r="I2407" s="5" t="s">
        <v>90</v>
      </c>
      <c r="J2407" s="5" t="s">
        <v>181</v>
      </c>
      <c r="K2407" s="5" t="s">
        <v>180</v>
      </c>
      <c r="L2407" s="5" t="s">
        <v>95</v>
      </c>
      <c r="M2407" s="5" t="s">
        <v>149</v>
      </c>
      <c r="N2407" s="5" t="s">
        <v>202</v>
      </c>
      <c r="O2407" s="5" t="s">
        <v>91</v>
      </c>
      <c r="P2407" s="5" t="s">
        <v>94</v>
      </c>
      <c r="Q2407" s="5" t="s">
        <v>210</v>
      </c>
      <c r="R2407" s="5" t="s">
        <v>115</v>
      </c>
      <c r="S2407" s="5" t="s">
        <v>293</v>
      </c>
      <c r="T2407" s="5" t="s">
        <v>147</v>
      </c>
      <c r="U2407" s="5" t="s">
        <v>231</v>
      </c>
      <c r="V2407" s="5" t="s">
        <v>92</v>
      </c>
      <c r="W2407" s="5" t="s">
        <v>257</v>
      </c>
      <c r="X2407" s="5" t="s">
        <v>135</v>
      </c>
      <c r="Y2407" s="5" t="n">
        <v>1</v>
      </c>
      <c r="Z2407" s="5" t="n">
        <v>0</v>
      </c>
      <c r="AA2407" s="5" t="str">
        <f aca="false">IF(Y2407&gt;Z2407,"Win",IF(Y2407&lt;Z2407,"Loss","Draw"))</f>
        <v>Win</v>
      </c>
      <c r="AB2407" s="5" t="s">
        <v>98</v>
      </c>
      <c r="AC2407" s="5" t="s">
        <v>99</v>
      </c>
      <c r="AD2407" s="5" t="s">
        <v>1322</v>
      </c>
      <c r="AE2407" s="5" t="s">
        <v>5271</v>
      </c>
      <c r="AF2407" s="5" t="str">
        <f aca="false">IF(AD2407&lt;AE2407,AD2407,AE2407)</f>
        <v>Barbarian Barrel, Fireball, Fisherman, Monk, Royal Giant, Tombstone, Wizard, Zappies</v>
      </c>
      <c r="AG2407" s="5" t="str">
        <f aca="false">IF(AD2407&lt;AE2407,AE2407,AD2407)</f>
        <v>Furnace, Goblins, Mega Knight, Ram Rider, Royal Ghost, Spirit Empress, Vines, Zap</v>
      </c>
      <c r="AH2407" s="5" t="str">
        <f aca="false">IF(AD2407=AF2407,AA2407,IF(AA2407="Win","Loss",IF(AA2407="Loss","Win","Draw")))</f>
        <v>Win</v>
      </c>
      <c r="AI2407" s="5" t="s">
        <v>123</v>
      </c>
    </row>
    <row r="2408" customFormat="false" ht="16.5" hidden="false" customHeight="true" outlineLevel="0" collapsed="false">
      <c r="A2408" s="5" t="s">
        <v>5267</v>
      </c>
      <c r="B2408" s="5" t="n">
        <v>2</v>
      </c>
      <c r="C2408" s="5" t="s">
        <v>3342</v>
      </c>
      <c r="D2408" s="5" t="s">
        <v>3343</v>
      </c>
      <c r="E2408" s="6" t="s">
        <v>5268</v>
      </c>
      <c r="F2408" s="5" t="s">
        <v>5269</v>
      </c>
      <c r="G2408" s="5" t="s">
        <v>3980</v>
      </c>
      <c r="H2408" s="5" t="s">
        <v>372</v>
      </c>
      <c r="I2408" s="5" t="s">
        <v>200</v>
      </c>
      <c r="J2408" s="5" t="s">
        <v>199</v>
      </c>
      <c r="K2408" s="5" t="s">
        <v>169</v>
      </c>
      <c r="L2408" s="5" t="s">
        <v>154</v>
      </c>
      <c r="M2408" s="5" t="s">
        <v>191</v>
      </c>
      <c r="N2408" s="5" t="s">
        <v>130</v>
      </c>
      <c r="O2408" s="5" t="s">
        <v>136</v>
      </c>
      <c r="P2408" s="5" t="s">
        <v>336</v>
      </c>
      <c r="Q2408" s="5" t="s">
        <v>168</v>
      </c>
      <c r="R2408" s="5" t="s">
        <v>91</v>
      </c>
      <c r="S2408" s="5" t="s">
        <v>83</v>
      </c>
      <c r="T2408" s="5" t="s">
        <v>202</v>
      </c>
      <c r="U2408" s="5" t="s">
        <v>327</v>
      </c>
      <c r="V2408" s="5" t="s">
        <v>94</v>
      </c>
      <c r="W2408" s="5" t="s">
        <v>227</v>
      </c>
      <c r="X2408" s="5" t="s">
        <v>95</v>
      </c>
      <c r="Y2408" s="5" t="n">
        <v>1</v>
      </c>
      <c r="Z2408" s="5" t="n">
        <v>0</v>
      </c>
      <c r="AA2408" s="5" t="str">
        <f aca="false">IF(Y2408&gt;Z2408,"Win",IF(Y2408&lt;Z2408,"Loss","Draw"))</f>
        <v>Win</v>
      </c>
      <c r="AB2408" s="5" t="s">
        <v>98</v>
      </c>
      <c r="AC2408" s="5" t="s">
        <v>99</v>
      </c>
      <c r="AD2408" s="5" t="s">
        <v>795</v>
      </c>
      <c r="AE2408" s="5" t="s">
        <v>5272</v>
      </c>
      <c r="AF2408" s="5" t="str">
        <f aca="false">IF(AD2408&lt;AE2408,AD2408,AE2408)</f>
        <v>Baby Dragon, Bomber, Goblin Cage, Golden Knight, Golem, Ice Wizard, Lightning, Tornado</v>
      </c>
      <c r="AG2408" s="5" t="str">
        <f aca="false">IF(AD2408&lt;AE2408,AE2408,AD2408)</f>
        <v>Barbarian Barrel, Dark Prince, Fireball, Fisherman, Giant Skeleton, Mother Witch, Royal Hogs, Zappies</v>
      </c>
      <c r="AH2408" s="5" t="str">
        <f aca="false">IF(AD2408=AF2408,AA2408,IF(AA2408="Win","Loss",IF(AA2408="Loss","Win","Draw")))</f>
        <v>Win</v>
      </c>
      <c r="AI2408" s="5" t="s">
        <v>123</v>
      </c>
    </row>
    <row r="2409" customFormat="false" ht="15" hidden="false" customHeight="true" outlineLevel="0" collapsed="false">
      <c r="A2409" s="5" t="s">
        <v>5273</v>
      </c>
      <c r="B2409" s="5" t="n">
        <v>1</v>
      </c>
      <c r="C2409" s="5" t="s">
        <v>3342</v>
      </c>
      <c r="D2409" s="5" t="s">
        <v>3343</v>
      </c>
      <c r="E2409" s="5" t="s">
        <v>1260</v>
      </c>
      <c r="F2409" s="5" t="s">
        <v>1261</v>
      </c>
      <c r="G2409" s="5" t="s">
        <v>5274</v>
      </c>
      <c r="H2409" s="5" t="s">
        <v>81</v>
      </c>
      <c r="I2409" s="5" t="s">
        <v>114</v>
      </c>
      <c r="J2409" s="5" t="s">
        <v>115</v>
      </c>
      <c r="K2409" s="5" t="s">
        <v>116</v>
      </c>
      <c r="L2409" s="5" t="s">
        <v>94</v>
      </c>
      <c r="M2409" s="5" t="s">
        <v>93</v>
      </c>
      <c r="N2409" s="5" t="s">
        <v>117</v>
      </c>
      <c r="O2409" s="5" t="s">
        <v>118</v>
      </c>
      <c r="P2409" s="5" t="s">
        <v>119</v>
      </c>
      <c r="Q2409" s="5" t="s">
        <v>90</v>
      </c>
      <c r="R2409" s="5" t="s">
        <v>149</v>
      </c>
      <c r="S2409" s="5" t="s">
        <v>91</v>
      </c>
      <c r="T2409" s="5" t="s">
        <v>109</v>
      </c>
      <c r="U2409" s="5" t="s">
        <v>227</v>
      </c>
      <c r="V2409" s="5" t="s">
        <v>202</v>
      </c>
      <c r="W2409" s="5" t="s">
        <v>95</v>
      </c>
      <c r="X2409" s="5" t="s">
        <v>94</v>
      </c>
      <c r="Y2409" s="5" t="n">
        <v>1</v>
      </c>
      <c r="Z2409" s="5" t="n">
        <v>0</v>
      </c>
      <c r="AA2409" s="5" t="str">
        <f aca="false">IF(Y2409&gt;Z2409,"Win",IF(Y2409&lt;Z2409,"Loss","Draw"))</f>
        <v>Win</v>
      </c>
      <c r="AB2409" s="5" t="s">
        <v>98</v>
      </c>
      <c r="AC2409" s="5" t="s">
        <v>99</v>
      </c>
      <c r="AD2409" s="5" t="s">
        <v>307</v>
      </c>
      <c r="AE2409" s="5" t="s">
        <v>5275</v>
      </c>
      <c r="AF2409" s="5" t="str">
        <f aca="false">IF(AD2409&lt;AE2409,AD2409,AE2409)</f>
        <v>Barbarian Barrel, Fireball, Fisherman, Mother Witch, Ronin, Royal Giant, Tombstone, Zappies</v>
      </c>
      <c r="AG2409" s="5" t="str">
        <f aca="false">IF(AD2409&lt;AE2409,AE2409,AD2409)</f>
        <v>Cannon Cart, Electro Spirit, Fireball, Goblins, Minions, Mortar, Rascals, Skeleton Barrel</v>
      </c>
      <c r="AH2409" s="5" t="str">
        <f aca="false">IF(AD2409=AF2409,AA2409,IF(AA2409="Win","Loss",IF(AA2409="Loss","Win","Draw")))</f>
        <v>Loss</v>
      </c>
      <c r="AI2409" s="5" t="s">
        <v>123</v>
      </c>
    </row>
    <row r="2410" customFormat="false" ht="15" hidden="false" customHeight="true" outlineLevel="0" collapsed="false">
      <c r="A2410" s="5" t="s">
        <v>5273</v>
      </c>
      <c r="B2410" s="5" t="n">
        <v>2</v>
      </c>
      <c r="C2410" s="5" t="s">
        <v>3342</v>
      </c>
      <c r="D2410" s="5" t="s">
        <v>3343</v>
      </c>
      <c r="E2410" s="5" t="s">
        <v>1260</v>
      </c>
      <c r="F2410" s="5" t="s">
        <v>1261</v>
      </c>
      <c r="G2410" s="5" t="s">
        <v>5276</v>
      </c>
      <c r="H2410" s="5" t="s">
        <v>81</v>
      </c>
      <c r="I2410" s="5" t="s">
        <v>210</v>
      </c>
      <c r="J2410" s="5" t="s">
        <v>199</v>
      </c>
      <c r="K2410" s="5" t="s">
        <v>239</v>
      </c>
      <c r="L2410" s="5" t="s">
        <v>227</v>
      </c>
      <c r="M2410" s="5" t="s">
        <v>112</v>
      </c>
      <c r="N2410" s="5" t="s">
        <v>146</v>
      </c>
      <c r="O2410" s="5" t="s">
        <v>109</v>
      </c>
      <c r="P2410" s="5" t="s">
        <v>202</v>
      </c>
      <c r="Q2410" s="5" t="s">
        <v>168</v>
      </c>
      <c r="R2410" s="5" t="s">
        <v>141</v>
      </c>
      <c r="S2410" s="5" t="s">
        <v>144</v>
      </c>
      <c r="T2410" s="5" t="s">
        <v>83</v>
      </c>
      <c r="U2410" s="5" t="s">
        <v>87</v>
      </c>
      <c r="V2410" s="5" t="s">
        <v>120</v>
      </c>
      <c r="W2410" s="5" t="s">
        <v>154</v>
      </c>
      <c r="X2410" s="5" t="s">
        <v>97</v>
      </c>
      <c r="Y2410" s="5" t="n">
        <v>1</v>
      </c>
      <c r="Z2410" s="5" t="n">
        <v>0</v>
      </c>
      <c r="AA2410" s="5" t="str">
        <f aca="false">IF(Y2410&gt;Z2410,"Win",IF(Y2410&lt;Z2410,"Loss","Draw"))</f>
        <v>Win</v>
      </c>
      <c r="AB2410" s="5" t="s">
        <v>98</v>
      </c>
      <c r="AC2410" s="5" t="s">
        <v>99</v>
      </c>
      <c r="AD2410" s="5" t="s">
        <v>1395</v>
      </c>
      <c r="AE2410" s="5" t="s">
        <v>5277</v>
      </c>
      <c r="AF2410" s="5" t="str">
        <f aca="false">IF(AD2410&lt;AE2410,AD2410,AE2410)</f>
        <v>Arrows, Battle Ram, Golden Knight, Mega Knight, Mother Witch, Ronin, Skeleton Dragons, Zappies</v>
      </c>
      <c r="AG2410" s="5" t="str">
        <f aca="false">IF(AD2410&lt;AE2410,AE2410,AD2410)</f>
        <v>Berserker, Dark Prince, Lightning, Magic Archer, Royal Delivery, Royal Hogs, Skeletons, Tesla</v>
      </c>
      <c r="AH2410" s="5" t="str">
        <f aca="false">IF(AD2410=AF2410,AA2410,IF(AA2410="Win","Loss",IF(AA2410="Loss","Win","Draw")))</f>
        <v>Win</v>
      </c>
      <c r="AI2410" s="5" t="s">
        <v>123</v>
      </c>
    </row>
    <row r="2411" customFormat="false" ht="15" hidden="false" customHeight="true" outlineLevel="0" collapsed="false">
      <c r="A2411" s="5" t="s">
        <v>5278</v>
      </c>
      <c r="B2411" s="5" t="n">
        <v>1</v>
      </c>
      <c r="C2411" s="5" t="s">
        <v>3342</v>
      </c>
      <c r="D2411" s="5" t="s">
        <v>3343</v>
      </c>
      <c r="E2411" s="5" t="s">
        <v>5125</v>
      </c>
      <c r="F2411" s="5" t="s">
        <v>5126</v>
      </c>
      <c r="G2411" s="5" t="s">
        <v>5279</v>
      </c>
      <c r="H2411" s="5" t="s">
        <v>668</v>
      </c>
      <c r="I2411" s="5" t="s">
        <v>200</v>
      </c>
      <c r="J2411" s="5" t="s">
        <v>83</v>
      </c>
      <c r="K2411" s="5" t="s">
        <v>135</v>
      </c>
      <c r="L2411" s="5" t="s">
        <v>148</v>
      </c>
      <c r="M2411" s="5" t="s">
        <v>146</v>
      </c>
      <c r="N2411" s="5" t="s">
        <v>226</v>
      </c>
      <c r="O2411" s="5" t="s">
        <v>94</v>
      </c>
      <c r="P2411" s="5" t="s">
        <v>147</v>
      </c>
      <c r="Q2411" s="5" t="s">
        <v>116</v>
      </c>
      <c r="R2411" s="5" t="s">
        <v>115</v>
      </c>
      <c r="S2411" s="5" t="s">
        <v>114</v>
      </c>
      <c r="T2411" s="5" t="s">
        <v>109</v>
      </c>
      <c r="U2411" s="5" t="s">
        <v>117</v>
      </c>
      <c r="V2411" s="5" t="s">
        <v>94</v>
      </c>
      <c r="W2411" s="5" t="s">
        <v>118</v>
      </c>
      <c r="X2411" s="5" t="s">
        <v>91</v>
      </c>
      <c r="Y2411" s="5" t="n">
        <v>1</v>
      </c>
      <c r="Z2411" s="5" t="n">
        <v>0</v>
      </c>
      <c r="AA2411" s="5" t="str">
        <f aca="false">IF(Y2411&gt;Z2411,"Win",IF(Y2411&lt;Z2411,"Loss","Draw"))</f>
        <v>Win</v>
      </c>
      <c r="AB2411" s="5" t="s">
        <v>98</v>
      </c>
      <c r="AC2411" s="5" t="s">
        <v>99</v>
      </c>
      <c r="AD2411" s="5" t="s">
        <v>1147</v>
      </c>
      <c r="AE2411" s="5" t="s">
        <v>623</v>
      </c>
      <c r="AF2411" s="5" t="str">
        <f aca="false">IF(AD2411&lt;AE2411,AD2411,AE2411)</f>
        <v>Barbarian Barrel, Fireball, Goblins, Minions, Mortar, Rascals, Ronin, Skeleton Barrel</v>
      </c>
      <c r="AG2411" s="5" t="str">
        <f aca="false">IF(AD2411&lt;AE2411,AE2411,AD2411)</f>
        <v>Dark Prince, Fireball, Goblin Cage, Lava Hound, Miner, Skeleton Dragons, Spirit Empress, Zap</v>
      </c>
      <c r="AH2411" s="5" t="str">
        <f aca="false">IF(AD2411=AF2411,AA2411,IF(AA2411="Win","Loss",IF(AA2411="Loss","Win","Draw")))</f>
        <v>Loss</v>
      </c>
      <c r="AI2411" s="5" t="s">
        <v>123</v>
      </c>
    </row>
    <row r="2412" customFormat="false" ht="15" hidden="false" customHeight="true" outlineLevel="0" collapsed="false">
      <c r="A2412" s="5" t="s">
        <v>5278</v>
      </c>
      <c r="B2412" s="5" t="n">
        <v>2</v>
      </c>
      <c r="C2412" s="5" t="s">
        <v>3342</v>
      </c>
      <c r="D2412" s="5" t="s">
        <v>3343</v>
      </c>
      <c r="E2412" s="5" t="s">
        <v>5125</v>
      </c>
      <c r="F2412" s="5" t="s">
        <v>5126</v>
      </c>
      <c r="G2412" s="5" t="s">
        <v>5280</v>
      </c>
      <c r="H2412" s="5" t="s">
        <v>668</v>
      </c>
      <c r="I2412" s="5" t="s">
        <v>132</v>
      </c>
      <c r="J2412" s="5" t="s">
        <v>181</v>
      </c>
      <c r="K2412" s="5" t="s">
        <v>168</v>
      </c>
      <c r="L2412" s="5" t="s">
        <v>91</v>
      </c>
      <c r="M2412" s="5" t="s">
        <v>183</v>
      </c>
      <c r="N2412" s="5" t="s">
        <v>245</v>
      </c>
      <c r="O2412" s="5" t="s">
        <v>96</v>
      </c>
      <c r="P2412" s="5" t="s">
        <v>174</v>
      </c>
      <c r="Q2412" s="5" t="s">
        <v>168</v>
      </c>
      <c r="R2412" s="5" t="s">
        <v>232</v>
      </c>
      <c r="S2412" s="5" t="s">
        <v>169</v>
      </c>
      <c r="T2412" s="5" t="s">
        <v>170</v>
      </c>
      <c r="U2412" s="5" t="s">
        <v>143</v>
      </c>
      <c r="V2412" s="5" t="s">
        <v>87</v>
      </c>
      <c r="W2412" s="5" t="s">
        <v>154</v>
      </c>
      <c r="X2412" s="5" t="s">
        <v>167</v>
      </c>
      <c r="Y2412" s="5" t="n">
        <v>1</v>
      </c>
      <c r="Z2412" s="5" t="n">
        <v>0</v>
      </c>
      <c r="AA2412" s="5" t="str">
        <f aca="false">IF(Y2412&gt;Z2412,"Win",IF(Y2412&lt;Z2412,"Loss","Draw"))</f>
        <v>Win</v>
      </c>
      <c r="AB2412" s="5" t="s">
        <v>98</v>
      </c>
      <c r="AC2412" s="5" t="s">
        <v>99</v>
      </c>
      <c r="AD2412" s="5" t="s">
        <v>2418</v>
      </c>
      <c r="AE2412" s="5" t="s">
        <v>5133</v>
      </c>
      <c r="AF2412" s="5" t="str">
        <f aca="false">IF(AD2412&lt;AE2412,AD2412,AE2412)</f>
        <v>Baby Dragon, Berserker, Cannon, Ice Spirit, Lightning, Mighty Miner, Royal Hogs, The Log</v>
      </c>
      <c r="AG2412" s="5" t="str">
        <f aca="false">IF(AD2412&lt;AE2412,AE2412,AD2412)</f>
        <v>Barbarian Barrel, Earthquake, Heal Spirit, Hunter, Lumberjack, Monk, Royal Hogs, Three Musketeers</v>
      </c>
      <c r="AH2412" s="5" t="str">
        <f aca="false">IF(AD2412=AF2412,AA2412,IF(AA2412="Win","Loss",IF(AA2412="Loss","Win","Draw")))</f>
        <v>Loss</v>
      </c>
      <c r="AI2412" s="5" t="s">
        <v>123</v>
      </c>
    </row>
    <row r="2413" customFormat="false" ht="16.5" hidden="false" customHeight="true" outlineLevel="0" collapsed="false">
      <c r="A2413" s="5" t="s">
        <v>5281</v>
      </c>
      <c r="B2413" s="5" t="n">
        <v>1</v>
      </c>
      <c r="C2413" s="5" t="s">
        <v>3342</v>
      </c>
      <c r="D2413" s="5" t="s">
        <v>3343</v>
      </c>
      <c r="E2413" s="6" t="s">
        <v>3959</v>
      </c>
      <c r="F2413" s="5" t="s">
        <v>3960</v>
      </c>
      <c r="G2413" s="5" t="s">
        <v>5282</v>
      </c>
      <c r="H2413" s="5" t="s">
        <v>81</v>
      </c>
      <c r="I2413" s="5" t="s">
        <v>135</v>
      </c>
      <c r="J2413" s="5" t="s">
        <v>83</v>
      </c>
      <c r="K2413" s="5" t="s">
        <v>200</v>
      </c>
      <c r="L2413" s="5" t="s">
        <v>148</v>
      </c>
      <c r="M2413" s="5" t="s">
        <v>91</v>
      </c>
      <c r="N2413" s="5" t="s">
        <v>146</v>
      </c>
      <c r="O2413" s="5" t="s">
        <v>94</v>
      </c>
      <c r="P2413" s="5" t="s">
        <v>147</v>
      </c>
      <c r="Q2413" s="5" t="s">
        <v>375</v>
      </c>
      <c r="R2413" s="5" t="s">
        <v>175</v>
      </c>
      <c r="S2413" s="5" t="s">
        <v>84</v>
      </c>
      <c r="T2413" s="5" t="s">
        <v>182</v>
      </c>
      <c r="U2413" s="5" t="s">
        <v>96</v>
      </c>
      <c r="V2413" s="5" t="s">
        <v>110</v>
      </c>
      <c r="W2413" s="5" t="s">
        <v>420</v>
      </c>
      <c r="X2413" s="5" t="s">
        <v>174</v>
      </c>
      <c r="Y2413" s="5" t="n">
        <v>0</v>
      </c>
      <c r="Z2413" s="5" t="n">
        <v>1</v>
      </c>
      <c r="AA2413" s="5" t="str">
        <f aca="false">IF(Y2413&gt;Z2413,"Win",IF(Y2413&lt;Z2413,"Loss","Draw"))</f>
        <v>Loss</v>
      </c>
      <c r="AB2413" s="5" t="s">
        <v>98</v>
      </c>
      <c r="AC2413" s="5" t="s">
        <v>99</v>
      </c>
      <c r="AD2413" s="5" t="s">
        <v>1657</v>
      </c>
      <c r="AE2413" s="5" t="s">
        <v>3962</v>
      </c>
      <c r="AF2413" s="5" t="str">
        <f aca="false">IF(AD2413&lt;AE2413,AD2413,AE2413)</f>
        <v>Barbarian Barrel, Dark Prince, Fireball, Goblin Cage, Lava Hound, Skeleton Dragons, Spirit Empress, Zap</v>
      </c>
      <c r="AG2413" s="5" t="str">
        <f aca="false">IF(AD2413&lt;AE2413,AE2413,AD2413)</f>
        <v>Boss Bandit, Executioner, Freeze, Giant Snowball, Guards, Heal Spirit, Hog Rider, Hunter</v>
      </c>
      <c r="AH2413" s="5" t="str">
        <f aca="false">IF(AD2413=AF2413,AA2413,IF(AA2413="Win","Loss",IF(AA2413="Loss","Win","Draw")))</f>
        <v>Loss</v>
      </c>
      <c r="AI2413" s="5" t="s">
        <v>123</v>
      </c>
    </row>
    <row r="2414" customFormat="false" ht="16.5" hidden="false" customHeight="true" outlineLevel="0" collapsed="false">
      <c r="A2414" s="5" t="s">
        <v>5281</v>
      </c>
      <c r="B2414" s="5" t="n">
        <v>2</v>
      </c>
      <c r="C2414" s="5" t="s">
        <v>3342</v>
      </c>
      <c r="D2414" s="5" t="s">
        <v>3343</v>
      </c>
      <c r="E2414" s="6" t="s">
        <v>3959</v>
      </c>
      <c r="F2414" s="5" t="s">
        <v>3960</v>
      </c>
      <c r="G2414" s="5" t="s">
        <v>4692</v>
      </c>
      <c r="H2414" s="5" t="s">
        <v>372</v>
      </c>
      <c r="I2414" s="5" t="s">
        <v>132</v>
      </c>
      <c r="J2414" s="5" t="s">
        <v>213</v>
      </c>
      <c r="K2414" s="5" t="s">
        <v>210</v>
      </c>
      <c r="L2414" s="5" t="s">
        <v>227</v>
      </c>
      <c r="M2414" s="5" t="s">
        <v>183</v>
      </c>
      <c r="N2414" s="5" t="s">
        <v>202</v>
      </c>
      <c r="O2414" s="5" t="s">
        <v>182</v>
      </c>
      <c r="P2414" s="5" t="s">
        <v>112</v>
      </c>
      <c r="Q2414" s="5" t="s">
        <v>168</v>
      </c>
      <c r="R2414" s="5" t="s">
        <v>232</v>
      </c>
      <c r="S2414" s="5" t="s">
        <v>169</v>
      </c>
      <c r="T2414" s="5" t="s">
        <v>154</v>
      </c>
      <c r="U2414" s="5" t="s">
        <v>97</v>
      </c>
      <c r="V2414" s="5" t="s">
        <v>93</v>
      </c>
      <c r="W2414" s="5" t="s">
        <v>167</v>
      </c>
      <c r="X2414" s="5" t="s">
        <v>170</v>
      </c>
      <c r="Y2414" s="5" t="n">
        <v>1</v>
      </c>
      <c r="Z2414" s="5" t="n">
        <v>0</v>
      </c>
      <c r="AA2414" s="5" t="str">
        <f aca="false">IF(Y2414&gt;Z2414,"Win",IF(Y2414&lt;Z2414,"Loss","Draw"))</f>
        <v>Win</v>
      </c>
      <c r="AB2414" s="5" t="s">
        <v>98</v>
      </c>
      <c r="AC2414" s="5" t="s">
        <v>99</v>
      </c>
      <c r="AD2414" s="5" t="s">
        <v>458</v>
      </c>
      <c r="AE2414" s="5" t="s">
        <v>418</v>
      </c>
      <c r="AF2414" s="5" t="str">
        <f aca="false">IF(AD2414&lt;AE2414,AD2414,AE2414)</f>
        <v>Arrows, Bowler, Earthquake, Hog Rider, Lumberjack, Mega Knight, Mother Witch, Zappies</v>
      </c>
      <c r="AG2414" s="5" t="str">
        <f aca="false">IF(AD2414&lt;AE2414,AE2414,AD2414)</f>
        <v>Baby Dragon, Cannon, Electro Spirit, Lightning, Mighty Miner, Royal Hogs, Skeletons, The Log</v>
      </c>
      <c r="AH2414" s="5" t="str">
        <f aca="false">IF(AD2414=AF2414,AA2414,IF(AA2414="Win","Loss",IF(AA2414="Loss","Win","Draw")))</f>
        <v>Win</v>
      </c>
      <c r="AI2414" s="5" t="s">
        <v>123</v>
      </c>
    </row>
    <row r="2415" customFormat="false" ht="16.5" hidden="false" customHeight="true" outlineLevel="0" collapsed="false">
      <c r="A2415" s="5" t="s">
        <v>5281</v>
      </c>
      <c r="B2415" s="5" t="n">
        <v>3</v>
      </c>
      <c r="C2415" s="5" t="s">
        <v>3342</v>
      </c>
      <c r="D2415" s="5" t="s">
        <v>3343</v>
      </c>
      <c r="E2415" s="6" t="s">
        <v>3959</v>
      </c>
      <c r="F2415" s="5" t="s">
        <v>3960</v>
      </c>
      <c r="G2415" s="5" t="s">
        <v>5283</v>
      </c>
      <c r="H2415" s="5" t="s">
        <v>372</v>
      </c>
      <c r="I2415" s="5" t="s">
        <v>116</v>
      </c>
      <c r="J2415" s="5" t="s">
        <v>115</v>
      </c>
      <c r="K2415" s="5" t="s">
        <v>114</v>
      </c>
      <c r="L2415" s="5" t="s">
        <v>88</v>
      </c>
      <c r="M2415" s="5" t="s">
        <v>118</v>
      </c>
      <c r="N2415" s="5" t="s">
        <v>176</v>
      </c>
      <c r="O2415" s="5" t="s">
        <v>119</v>
      </c>
      <c r="P2415" s="5" t="s">
        <v>167</v>
      </c>
      <c r="Q2415" s="5" t="s">
        <v>82</v>
      </c>
      <c r="R2415" s="5" t="s">
        <v>91</v>
      </c>
      <c r="S2415" s="5" t="s">
        <v>144</v>
      </c>
      <c r="T2415" s="5" t="s">
        <v>85</v>
      </c>
      <c r="U2415" s="5" t="s">
        <v>87</v>
      </c>
      <c r="V2415" s="5" t="s">
        <v>88</v>
      </c>
      <c r="W2415" s="5" t="s">
        <v>143</v>
      </c>
      <c r="X2415" s="5" t="s">
        <v>327</v>
      </c>
      <c r="Y2415" s="5" t="n">
        <v>0</v>
      </c>
      <c r="Z2415" s="5" t="n">
        <v>1</v>
      </c>
      <c r="AA2415" s="5" t="str">
        <f aca="false">IF(Y2415&gt;Z2415,"Win",IF(Y2415&lt;Z2415,"Loss","Draw"))</f>
        <v>Loss</v>
      </c>
      <c r="AB2415" s="5" t="s">
        <v>98</v>
      </c>
      <c r="AC2415" s="5" t="s">
        <v>99</v>
      </c>
      <c r="AD2415" s="5" t="s">
        <v>5284</v>
      </c>
      <c r="AE2415" s="5" t="s">
        <v>5285</v>
      </c>
      <c r="AF2415" s="5" t="str">
        <f aca="false">IF(AD2415&lt;AE2415,AD2415,AE2415)</f>
        <v>Archers, Barbarian Barrel, Berserker, Giant Skeleton, Graveyard, Ice Spirit, Poison, Tesla</v>
      </c>
      <c r="AG2415" s="5" t="str">
        <f aca="false">IF(AD2415&lt;AE2415,AE2415,AD2415)</f>
        <v>Cannon Cart, Dart Goblin, Goblins, Mortar, Poison, Rascals, Skeleton Barrel, The Log</v>
      </c>
      <c r="AH2415" s="5" t="str">
        <f aca="false">IF(AD2415=AF2415,AA2415,IF(AA2415="Win","Loss",IF(AA2415="Loss","Win","Draw")))</f>
        <v>Win</v>
      </c>
      <c r="AI2415" s="5" t="s">
        <v>123</v>
      </c>
    </row>
    <row r="2416" customFormat="false" ht="16.5" hidden="false" customHeight="true" outlineLevel="0" collapsed="false">
      <c r="A2416" s="5" t="s">
        <v>5286</v>
      </c>
      <c r="B2416" s="5" t="n">
        <v>1</v>
      </c>
      <c r="C2416" s="5" t="s">
        <v>3342</v>
      </c>
      <c r="D2416" s="5" t="s">
        <v>3343</v>
      </c>
      <c r="E2416" s="6" t="s">
        <v>3027</v>
      </c>
      <c r="F2416" s="5" t="s">
        <v>3028</v>
      </c>
      <c r="G2416" s="5" t="s">
        <v>5287</v>
      </c>
      <c r="H2416" s="5" t="s">
        <v>408</v>
      </c>
      <c r="I2416" s="5" t="s">
        <v>84</v>
      </c>
      <c r="J2416" s="5" t="s">
        <v>83</v>
      </c>
      <c r="K2416" s="5" t="s">
        <v>293</v>
      </c>
      <c r="L2416" s="5" t="s">
        <v>327</v>
      </c>
      <c r="M2416" s="5" t="s">
        <v>88</v>
      </c>
      <c r="N2416" s="5" t="s">
        <v>143</v>
      </c>
      <c r="O2416" s="5" t="s">
        <v>85</v>
      </c>
      <c r="P2416" s="5" t="s">
        <v>89</v>
      </c>
      <c r="Q2416" s="5" t="s">
        <v>82</v>
      </c>
      <c r="R2416" s="5" t="s">
        <v>181</v>
      </c>
      <c r="S2416" s="5" t="s">
        <v>128</v>
      </c>
      <c r="T2416" s="5" t="s">
        <v>245</v>
      </c>
      <c r="U2416" s="5" t="s">
        <v>174</v>
      </c>
      <c r="V2416" s="5" t="s">
        <v>134</v>
      </c>
      <c r="W2416" s="5" t="s">
        <v>155</v>
      </c>
      <c r="X2416" s="5" t="s">
        <v>159</v>
      </c>
      <c r="Y2416" s="5" t="n">
        <v>0</v>
      </c>
      <c r="Z2416" s="5" t="n">
        <v>1</v>
      </c>
      <c r="AA2416" s="5" t="str">
        <f aca="false">IF(Y2416&gt;Z2416,"Win",IF(Y2416&lt;Z2416,"Loss","Draw"))</f>
        <v>Loss</v>
      </c>
      <c r="AB2416" s="5" t="s">
        <v>98</v>
      </c>
      <c r="AC2416" s="5" t="s">
        <v>99</v>
      </c>
      <c r="AD2416" s="5" t="s">
        <v>2781</v>
      </c>
      <c r="AE2416" s="5" t="s">
        <v>3245</v>
      </c>
      <c r="AF2416" s="5" t="str">
        <f aca="false">IF(AD2416&lt;AE2416,AD2416,AE2416)</f>
        <v>Archers, Elite Barbarians, Elixir Collector, Heal Spirit, Knight, Monk, Rage, Three Musketeers</v>
      </c>
      <c r="AG2416" s="5" t="str">
        <f aca="false">IF(AD2416&lt;AE2416,AE2416,AD2416)</f>
        <v>Dark Prince, Furnace, Giant Skeleton, Giant Snowball, Goblin Hut, Graveyard, Ice Spirit, Poison</v>
      </c>
      <c r="AH2416" s="5" t="str">
        <f aca="false">IF(AD2416=AF2416,AA2416,IF(AA2416="Win","Loss",IF(AA2416="Loss","Win","Draw")))</f>
        <v>Win</v>
      </c>
      <c r="AI2416" s="5" t="s">
        <v>123</v>
      </c>
    </row>
    <row r="2417" customFormat="false" ht="16.5" hidden="false" customHeight="true" outlineLevel="0" collapsed="false">
      <c r="A2417" s="5" t="s">
        <v>5286</v>
      </c>
      <c r="B2417" s="5" t="n">
        <v>2</v>
      </c>
      <c r="C2417" s="5" t="s">
        <v>3342</v>
      </c>
      <c r="D2417" s="5" t="s">
        <v>3343</v>
      </c>
      <c r="E2417" s="6" t="s">
        <v>3027</v>
      </c>
      <c r="F2417" s="5" t="s">
        <v>3028</v>
      </c>
      <c r="G2417" s="5" t="s">
        <v>5288</v>
      </c>
      <c r="H2417" s="5" t="s">
        <v>408</v>
      </c>
      <c r="I2417" s="5" t="s">
        <v>114</v>
      </c>
      <c r="J2417" s="5" t="s">
        <v>115</v>
      </c>
      <c r="K2417" s="5" t="s">
        <v>116</v>
      </c>
      <c r="L2417" s="5" t="s">
        <v>94</v>
      </c>
      <c r="M2417" s="5" t="s">
        <v>93</v>
      </c>
      <c r="N2417" s="5" t="s">
        <v>117</v>
      </c>
      <c r="O2417" s="5" t="s">
        <v>118</v>
      </c>
      <c r="P2417" s="5" t="s">
        <v>119</v>
      </c>
      <c r="Q2417" s="5" t="s">
        <v>176</v>
      </c>
      <c r="R2417" s="5" t="s">
        <v>232</v>
      </c>
      <c r="S2417" s="5" t="s">
        <v>142</v>
      </c>
      <c r="T2417" s="5" t="s">
        <v>129</v>
      </c>
      <c r="U2417" s="5" t="s">
        <v>140</v>
      </c>
      <c r="V2417" s="5" t="s">
        <v>111</v>
      </c>
      <c r="W2417" s="5" t="s">
        <v>97</v>
      </c>
      <c r="X2417" s="5" t="s">
        <v>143</v>
      </c>
      <c r="Y2417" s="5" t="n">
        <v>1</v>
      </c>
      <c r="Z2417" s="5" t="n">
        <v>0</v>
      </c>
      <c r="AA2417" s="5" t="str">
        <f aca="false">IF(Y2417&gt;Z2417,"Win",IF(Y2417&lt;Z2417,"Loss","Draw"))</f>
        <v>Win</v>
      </c>
      <c r="AB2417" s="5" t="s">
        <v>98</v>
      </c>
      <c r="AC2417" s="5" t="s">
        <v>99</v>
      </c>
      <c r="AD2417" s="5" t="s">
        <v>307</v>
      </c>
      <c r="AE2417" s="5" t="s">
        <v>5289</v>
      </c>
      <c r="AF2417" s="5" t="str">
        <f aca="false">IF(AD2417&lt;AE2417,AD2417,AE2417)</f>
        <v>Cannon Cart, Electro Spirit, Fireball, Goblins, Minions, Mortar, Rascals, Skeleton Barrel</v>
      </c>
      <c r="AG2417" s="5" t="str">
        <f aca="false">IF(AD2417&lt;AE2417,AE2417,AD2417)</f>
        <v>Dart Goblin, Fire Spirit, Goblin Barrel, Ice Spirit, Inferno Tower, Mighty Miner, Skeletons, Wall Breakers</v>
      </c>
      <c r="AH2417" s="5" t="str">
        <f aca="false">IF(AD2417=AF2417,AA2417,IF(AA2417="Win","Loss",IF(AA2417="Loss","Win","Draw")))</f>
        <v>Win</v>
      </c>
      <c r="AI2417" s="5" t="s">
        <v>123</v>
      </c>
    </row>
    <row r="2418" customFormat="false" ht="16.5" hidden="false" customHeight="true" outlineLevel="0" collapsed="false">
      <c r="A2418" s="5" t="s">
        <v>5286</v>
      </c>
      <c r="B2418" s="5" t="n">
        <v>3</v>
      </c>
      <c r="C2418" s="5" t="s">
        <v>3342</v>
      </c>
      <c r="D2418" s="5" t="s">
        <v>3343</v>
      </c>
      <c r="E2418" s="6" t="s">
        <v>3027</v>
      </c>
      <c r="F2418" s="5" t="s">
        <v>3028</v>
      </c>
      <c r="G2418" s="5" t="s">
        <v>5290</v>
      </c>
      <c r="H2418" s="5" t="s">
        <v>372</v>
      </c>
      <c r="I2418" s="5" t="s">
        <v>90</v>
      </c>
      <c r="J2418" s="5" t="s">
        <v>213</v>
      </c>
      <c r="K2418" s="5" t="s">
        <v>200</v>
      </c>
      <c r="L2418" s="5" t="s">
        <v>154</v>
      </c>
      <c r="M2418" s="5" t="s">
        <v>365</v>
      </c>
      <c r="N2418" s="5" t="s">
        <v>91</v>
      </c>
      <c r="O2418" s="5" t="s">
        <v>227</v>
      </c>
      <c r="P2418" s="5" t="s">
        <v>174</v>
      </c>
      <c r="Q2418" s="5" t="s">
        <v>195</v>
      </c>
      <c r="R2418" s="5" t="s">
        <v>199</v>
      </c>
      <c r="S2418" s="5" t="s">
        <v>375</v>
      </c>
      <c r="T2418" s="5" t="s">
        <v>109</v>
      </c>
      <c r="U2418" s="5" t="s">
        <v>336</v>
      </c>
      <c r="V2418" s="5" t="s">
        <v>202</v>
      </c>
      <c r="W2418" s="5" t="s">
        <v>85</v>
      </c>
      <c r="X2418" s="5" t="s">
        <v>420</v>
      </c>
      <c r="Y2418" s="5" t="n">
        <v>1</v>
      </c>
      <c r="Z2418" s="5" t="n">
        <v>0</v>
      </c>
      <c r="AA2418" s="5" t="str">
        <f aca="false">IF(Y2418&gt;Z2418,"Win",IF(Y2418&lt;Z2418,"Loss","Draw"))</f>
        <v>Win</v>
      </c>
      <c r="AB2418" s="5" t="s">
        <v>98</v>
      </c>
      <c r="AC2418" s="5" t="s">
        <v>99</v>
      </c>
      <c r="AD2418" s="5" t="s">
        <v>5291</v>
      </c>
      <c r="AE2418" s="5" t="s">
        <v>5292</v>
      </c>
      <c r="AF2418" s="5" t="str">
        <f aca="false">IF(AD2418&lt;AE2418,AD2418,AE2418)</f>
        <v>Barbarian Barrel, Bowler, Goblin Cage, Heal Spirit, Lightning, Mother Witch, Phoenix, Royal Giant</v>
      </c>
      <c r="AG2418" s="5" t="str">
        <f aca="false">IF(AD2418&lt;AE2418,AE2418,AD2418)</f>
        <v>Executioner, Freeze, Golden Knight, Graveyard, Inferno Dragon, Ronin, Tornado, Zappies</v>
      </c>
      <c r="AH2418" s="5" t="str">
        <f aca="false">IF(AD2418=AF2418,AA2418,IF(AA2418="Win","Loss",IF(AA2418="Loss","Win","Draw")))</f>
        <v>Win</v>
      </c>
      <c r="AI2418" s="5" t="s">
        <v>123</v>
      </c>
    </row>
    <row r="2419" customFormat="false" ht="15" hidden="false" customHeight="true" outlineLevel="0" collapsed="false">
      <c r="A2419" s="5" t="s">
        <v>5293</v>
      </c>
      <c r="B2419" s="5" t="n">
        <v>1</v>
      </c>
      <c r="C2419" s="5" t="s">
        <v>3342</v>
      </c>
      <c r="D2419" s="5" t="s">
        <v>3343</v>
      </c>
      <c r="E2419" s="5" t="s">
        <v>5294</v>
      </c>
      <c r="F2419" s="5" t="s">
        <v>5295</v>
      </c>
      <c r="G2419" s="5" t="s">
        <v>5296</v>
      </c>
      <c r="H2419" s="5" t="s">
        <v>372</v>
      </c>
      <c r="I2419" s="5" t="s">
        <v>180</v>
      </c>
      <c r="J2419" s="5" t="s">
        <v>145</v>
      </c>
      <c r="K2419" s="5" t="s">
        <v>181</v>
      </c>
      <c r="L2419" s="5" t="s">
        <v>226</v>
      </c>
      <c r="M2419" s="5" t="s">
        <v>112</v>
      </c>
      <c r="N2419" s="5" t="s">
        <v>135</v>
      </c>
      <c r="O2419" s="5" t="s">
        <v>113</v>
      </c>
      <c r="P2419" s="5" t="s">
        <v>110</v>
      </c>
      <c r="Q2419" s="5" t="s">
        <v>132</v>
      </c>
      <c r="R2419" s="5" t="s">
        <v>180</v>
      </c>
      <c r="S2419" s="5" t="s">
        <v>239</v>
      </c>
      <c r="T2419" s="5" t="s">
        <v>327</v>
      </c>
      <c r="U2419" s="5" t="s">
        <v>257</v>
      </c>
      <c r="V2419" s="5" t="s">
        <v>92</v>
      </c>
      <c r="W2419" s="5" t="s">
        <v>202</v>
      </c>
      <c r="X2419" s="5" t="s">
        <v>227</v>
      </c>
      <c r="Y2419" s="5" t="n">
        <v>0</v>
      </c>
      <c r="Z2419" s="5" t="n">
        <v>1</v>
      </c>
      <c r="AA2419" s="5" t="str">
        <f aca="false">IF(Y2419&gt;Z2419,"Win",IF(Y2419&lt;Z2419,"Loss","Draw"))</f>
        <v>Loss</v>
      </c>
      <c r="AB2419" s="5" t="s">
        <v>98</v>
      </c>
      <c r="AC2419" s="5" t="s">
        <v>99</v>
      </c>
      <c r="AD2419" s="5" t="s">
        <v>4321</v>
      </c>
      <c r="AE2419" s="5" t="s">
        <v>5297</v>
      </c>
      <c r="AF2419" s="5" t="str">
        <f aca="false">IF(AD2419&lt;AE2419,AD2419,AE2419)</f>
        <v>Arrows, Balloon, Bomb Tower, Guards, Miner, Monk, Wizard, Zap</v>
      </c>
      <c r="AG2419" s="5" t="str">
        <f aca="false">IF(AD2419&lt;AE2419,AE2419,AD2419)</f>
        <v>Battle Ram, Giant Skeleton, Lumberjack, Mother Witch, Royal Ghost, Vines, Wizard, Zappies</v>
      </c>
      <c r="AH2419" s="5" t="str">
        <f aca="false">IF(AD2419=AF2419,AA2419,IF(AA2419="Win","Loss",IF(AA2419="Loss","Win","Draw")))</f>
        <v>Loss</v>
      </c>
      <c r="AI2419" s="5" t="s">
        <v>123</v>
      </c>
    </row>
    <row r="2420" customFormat="false" ht="15" hidden="false" customHeight="true" outlineLevel="0" collapsed="false">
      <c r="A2420" s="5" t="s">
        <v>5293</v>
      </c>
      <c r="B2420" s="5" t="n">
        <v>2</v>
      </c>
      <c r="C2420" s="5" t="s">
        <v>3342</v>
      </c>
      <c r="D2420" s="5" t="s">
        <v>3343</v>
      </c>
      <c r="E2420" s="5" t="s">
        <v>5294</v>
      </c>
      <c r="F2420" s="5" t="s">
        <v>5295</v>
      </c>
      <c r="G2420" s="5" t="s">
        <v>2704</v>
      </c>
      <c r="H2420" s="5" t="s">
        <v>372</v>
      </c>
      <c r="I2420" s="5" t="s">
        <v>293</v>
      </c>
      <c r="J2420" s="5" t="s">
        <v>83</v>
      </c>
      <c r="K2420" s="5" t="s">
        <v>84</v>
      </c>
      <c r="L2420" s="5" t="s">
        <v>327</v>
      </c>
      <c r="M2420" s="5" t="s">
        <v>143</v>
      </c>
      <c r="N2420" s="5" t="s">
        <v>88</v>
      </c>
      <c r="O2420" s="5" t="s">
        <v>85</v>
      </c>
      <c r="P2420" s="5" t="s">
        <v>89</v>
      </c>
      <c r="Q2420" s="5" t="s">
        <v>200</v>
      </c>
      <c r="R2420" s="5" t="s">
        <v>199</v>
      </c>
      <c r="S2420" s="5" t="s">
        <v>82</v>
      </c>
      <c r="T2420" s="5" t="s">
        <v>168</v>
      </c>
      <c r="U2420" s="5" t="s">
        <v>201</v>
      </c>
      <c r="V2420" s="5" t="s">
        <v>94</v>
      </c>
      <c r="W2420" s="5" t="s">
        <v>198</v>
      </c>
      <c r="X2420" s="5" t="s">
        <v>91</v>
      </c>
      <c r="Y2420" s="5" t="n">
        <v>1</v>
      </c>
      <c r="Z2420" s="5" t="n">
        <v>0</v>
      </c>
      <c r="AA2420" s="5" t="str">
        <f aca="false">IF(Y2420&gt;Z2420,"Win",IF(Y2420&lt;Z2420,"Loss","Draw"))</f>
        <v>Win</v>
      </c>
      <c r="AB2420" s="5" t="s">
        <v>98</v>
      </c>
      <c r="AC2420" s="5" t="s">
        <v>99</v>
      </c>
      <c r="AD2420" s="5" t="s">
        <v>2781</v>
      </c>
      <c r="AE2420" s="5" t="s">
        <v>5298</v>
      </c>
      <c r="AF2420" s="5" t="str">
        <f aca="false">IF(AD2420&lt;AE2420,AD2420,AE2420)</f>
        <v>Archers, Barbarian Barrel, Fireball, Flying Machine, Goblin Cage, Golden Knight, Royal Hogs, Royal Recruits</v>
      </c>
      <c r="AG2420" s="5" t="str">
        <f aca="false">IF(AD2420&lt;AE2420,AE2420,AD2420)</f>
        <v>Dark Prince, Furnace, Giant Skeleton, Giant Snowball, Goblin Hut, Graveyard, Ice Spirit, Poison</v>
      </c>
      <c r="AH2420" s="5" t="str">
        <f aca="false">IF(AD2420=AF2420,AA2420,IF(AA2420="Win","Loss",IF(AA2420="Loss","Win","Draw")))</f>
        <v>Loss</v>
      </c>
      <c r="AI2420" s="5" t="s">
        <v>123</v>
      </c>
    </row>
    <row r="2421" customFormat="false" ht="15" hidden="false" customHeight="true" outlineLevel="0" collapsed="false">
      <c r="A2421" s="5" t="s">
        <v>5293</v>
      </c>
      <c r="B2421" s="5" t="n">
        <v>3</v>
      </c>
      <c r="C2421" s="5" t="s">
        <v>3342</v>
      </c>
      <c r="D2421" s="5" t="s">
        <v>3343</v>
      </c>
      <c r="E2421" s="5" t="s">
        <v>5294</v>
      </c>
      <c r="F2421" s="5" t="s">
        <v>5295</v>
      </c>
      <c r="G2421" s="5" t="s">
        <v>5299</v>
      </c>
      <c r="H2421" s="5" t="s">
        <v>372</v>
      </c>
      <c r="I2421" s="5" t="s">
        <v>114</v>
      </c>
      <c r="J2421" s="5" t="s">
        <v>213</v>
      </c>
      <c r="K2421" s="5" t="s">
        <v>116</v>
      </c>
      <c r="L2421" s="5" t="s">
        <v>94</v>
      </c>
      <c r="M2421" s="5" t="s">
        <v>91</v>
      </c>
      <c r="N2421" s="5" t="s">
        <v>117</v>
      </c>
      <c r="O2421" s="5" t="s">
        <v>118</v>
      </c>
      <c r="P2421" s="5" t="s">
        <v>176</v>
      </c>
      <c r="Q2421" s="5" t="s">
        <v>210</v>
      </c>
      <c r="R2421" s="5" t="s">
        <v>157</v>
      </c>
      <c r="S2421" s="5" t="s">
        <v>375</v>
      </c>
      <c r="T2421" s="5" t="s">
        <v>182</v>
      </c>
      <c r="U2421" s="5" t="s">
        <v>155</v>
      </c>
      <c r="V2421" s="5" t="s">
        <v>112</v>
      </c>
      <c r="W2421" s="5" t="s">
        <v>393</v>
      </c>
      <c r="X2421" s="5" t="s">
        <v>109</v>
      </c>
      <c r="Y2421" s="5" t="n">
        <v>1</v>
      </c>
      <c r="Z2421" s="5" t="n">
        <v>0</v>
      </c>
      <c r="AA2421" s="5" t="str">
        <f aca="false">IF(Y2421&gt;Z2421,"Win",IF(Y2421&lt;Z2421,"Loss","Draw"))</f>
        <v>Win</v>
      </c>
      <c r="AB2421" s="5" t="s">
        <v>98</v>
      </c>
      <c r="AC2421" s="5" t="s">
        <v>99</v>
      </c>
      <c r="AD2421" s="5" t="s">
        <v>578</v>
      </c>
      <c r="AE2421" s="5" t="s">
        <v>5300</v>
      </c>
      <c r="AF2421" s="5" t="str">
        <f aca="false">IF(AD2421&lt;AE2421,AD2421,AE2421)</f>
        <v>Arrows, Electro Wizard, Executioner, Hog Rider, Mega Knight, Mini P.E.K.K.A, Rage, Ronin</v>
      </c>
      <c r="AG2421" s="5" t="str">
        <f aca="false">IF(AD2421&lt;AE2421,AE2421,AD2421)</f>
        <v>Barbarian Barrel, Bowler, Dart Goblin, Fireball, Minions, Mortar, Rascals, Skeleton Barrel</v>
      </c>
      <c r="AH2421" s="5" t="str">
        <f aca="false">IF(AD2421=AF2421,AA2421,IF(AA2421="Win","Loss",IF(AA2421="Loss","Win","Draw")))</f>
        <v>Loss</v>
      </c>
      <c r="AI2421" s="5" t="s">
        <v>123</v>
      </c>
    </row>
    <row r="2422" customFormat="false" ht="15" hidden="false" customHeight="true" outlineLevel="0" collapsed="false">
      <c r="A2422" s="5" t="s">
        <v>5301</v>
      </c>
      <c r="B2422" s="5" t="n">
        <v>1</v>
      </c>
      <c r="C2422" s="5" t="s">
        <v>3342</v>
      </c>
      <c r="D2422" s="5" t="s">
        <v>3343</v>
      </c>
      <c r="E2422" s="5" t="s">
        <v>973</v>
      </c>
      <c r="F2422" s="5" t="s">
        <v>974</v>
      </c>
      <c r="G2422" s="5" t="s">
        <v>2571</v>
      </c>
      <c r="H2422" s="5" t="s">
        <v>372</v>
      </c>
      <c r="I2422" s="5" t="s">
        <v>116</v>
      </c>
      <c r="J2422" s="5" t="s">
        <v>153</v>
      </c>
      <c r="K2422" s="5" t="s">
        <v>114</v>
      </c>
      <c r="L2422" s="5" t="s">
        <v>154</v>
      </c>
      <c r="M2422" s="5" t="s">
        <v>110</v>
      </c>
      <c r="N2422" s="5" t="s">
        <v>191</v>
      </c>
      <c r="O2422" s="5" t="s">
        <v>91</v>
      </c>
      <c r="P2422" s="5" t="s">
        <v>109</v>
      </c>
      <c r="Q2422" s="5" t="s">
        <v>375</v>
      </c>
      <c r="R2422" s="5" t="s">
        <v>175</v>
      </c>
      <c r="S2422" s="5" t="s">
        <v>84</v>
      </c>
      <c r="T2422" s="5" t="s">
        <v>231</v>
      </c>
      <c r="U2422" s="5" t="s">
        <v>109</v>
      </c>
      <c r="V2422" s="5" t="s">
        <v>154</v>
      </c>
      <c r="W2422" s="5" t="s">
        <v>92</v>
      </c>
      <c r="X2422" s="5" t="s">
        <v>110</v>
      </c>
      <c r="Y2422" s="5" t="n">
        <v>1</v>
      </c>
      <c r="Z2422" s="5" t="n">
        <v>0</v>
      </c>
      <c r="AA2422" s="5" t="str">
        <f aca="false">IF(Y2422&gt;Z2422,"Win",IF(Y2422&lt;Z2422,"Loss","Draw"))</f>
        <v>Win</v>
      </c>
      <c r="AB2422" s="5" t="s">
        <v>98</v>
      </c>
      <c r="AC2422" s="5" t="s">
        <v>99</v>
      </c>
      <c r="AD2422" s="5" t="s">
        <v>4916</v>
      </c>
      <c r="AE2422" s="5" t="s">
        <v>2976</v>
      </c>
      <c r="AF2422" s="5" t="str">
        <f aca="false">IF(AD2422&lt;AE2422,AD2422,AE2422)</f>
        <v>Barbarian Barrel, Goblinstein, Guards, Ice Wizard, Lightning, Mortar, Ronin, Skeleton Barrel</v>
      </c>
      <c r="AG2422" s="5" t="str">
        <f aca="false">IF(AD2422&lt;AE2422,AE2422,AD2422)</f>
        <v>Boss Bandit, Executioner, Giant Snowball, Guards, Lightning, Ram Rider, Ronin, Royal Ghost</v>
      </c>
      <c r="AH2422" s="5" t="str">
        <f aca="false">IF(AD2422=AF2422,AA2422,IF(AA2422="Win","Loss",IF(AA2422="Loss","Win","Draw")))</f>
        <v>Win</v>
      </c>
      <c r="AI2422" s="5" t="s">
        <v>123</v>
      </c>
    </row>
    <row r="2423" customFormat="false" ht="15" hidden="false" customHeight="true" outlineLevel="0" collapsed="false">
      <c r="A2423" s="5" t="s">
        <v>5301</v>
      </c>
      <c r="B2423" s="5" t="n">
        <v>2</v>
      </c>
      <c r="C2423" s="5" t="s">
        <v>3342</v>
      </c>
      <c r="D2423" s="5" t="s">
        <v>3343</v>
      </c>
      <c r="E2423" s="5" t="s">
        <v>973</v>
      </c>
      <c r="F2423" s="5" t="s">
        <v>974</v>
      </c>
      <c r="G2423" s="5" t="s">
        <v>4917</v>
      </c>
      <c r="H2423" s="5" t="s">
        <v>372</v>
      </c>
      <c r="I2423" s="5" t="s">
        <v>90</v>
      </c>
      <c r="J2423" s="5" t="s">
        <v>213</v>
      </c>
      <c r="K2423" s="5" t="s">
        <v>200</v>
      </c>
      <c r="L2423" s="5" t="s">
        <v>94</v>
      </c>
      <c r="M2423" s="5" t="s">
        <v>93</v>
      </c>
      <c r="N2423" s="5" t="s">
        <v>365</v>
      </c>
      <c r="O2423" s="5" t="s">
        <v>167</v>
      </c>
      <c r="P2423" s="5" t="s">
        <v>227</v>
      </c>
      <c r="Q2423" s="5" t="s">
        <v>90</v>
      </c>
      <c r="R2423" s="5" t="s">
        <v>181</v>
      </c>
      <c r="S2423" s="5" t="s">
        <v>158</v>
      </c>
      <c r="T2423" s="5" t="s">
        <v>91</v>
      </c>
      <c r="U2423" s="5" t="s">
        <v>94</v>
      </c>
      <c r="V2423" s="5" t="s">
        <v>227</v>
      </c>
      <c r="W2423" s="5" t="s">
        <v>149</v>
      </c>
      <c r="X2423" s="5" t="s">
        <v>95</v>
      </c>
      <c r="Y2423" s="5" t="n">
        <v>0</v>
      </c>
      <c r="Z2423" s="5" t="n">
        <v>1</v>
      </c>
      <c r="AA2423" s="5" t="str">
        <f aca="false">IF(Y2423&gt;Z2423,"Win",IF(Y2423&lt;Z2423,"Loss","Draw"))</f>
        <v>Loss</v>
      </c>
      <c r="AB2423" s="5" t="s">
        <v>98</v>
      </c>
      <c r="AC2423" s="5" t="s">
        <v>99</v>
      </c>
      <c r="AD2423" s="5" t="s">
        <v>4919</v>
      </c>
      <c r="AE2423" s="5" t="s">
        <v>4918</v>
      </c>
      <c r="AF2423" s="5" t="str">
        <f aca="false">IF(AD2423&lt;AE2423,AD2423,AE2423)</f>
        <v>Barbarian Barrel, Fireball, Fisherman, Monk, Mother Witch, Royal Giant, Tombstone, Witch</v>
      </c>
      <c r="AG2423" s="5" t="str">
        <f aca="false">IF(AD2423&lt;AE2423,AE2423,AD2423)</f>
        <v>Bowler, Electro Spirit, Fireball, Goblin Cage, Mother Witch, Phoenix, Royal Giant, The Log</v>
      </c>
      <c r="AH2423" s="5" t="str">
        <f aca="false">IF(AD2423=AF2423,AA2423,IF(AA2423="Win","Loss",IF(AA2423="Loss","Win","Draw")))</f>
        <v>Win</v>
      </c>
      <c r="AI2423" s="5" t="s">
        <v>123</v>
      </c>
    </row>
    <row r="2424" customFormat="false" ht="15" hidden="false" customHeight="true" outlineLevel="0" collapsed="false">
      <c r="A2424" s="5" t="s">
        <v>5301</v>
      </c>
      <c r="B2424" s="5" t="n">
        <v>3</v>
      </c>
      <c r="C2424" s="5" t="s">
        <v>3342</v>
      </c>
      <c r="D2424" s="5" t="s">
        <v>3343</v>
      </c>
      <c r="E2424" s="5" t="s">
        <v>973</v>
      </c>
      <c r="F2424" s="5" t="s">
        <v>974</v>
      </c>
      <c r="G2424" s="5" t="s">
        <v>4920</v>
      </c>
      <c r="H2424" s="5" t="s">
        <v>372</v>
      </c>
      <c r="I2424" s="5" t="s">
        <v>82</v>
      </c>
      <c r="J2424" s="5" t="s">
        <v>181</v>
      </c>
      <c r="K2424" s="5" t="s">
        <v>128</v>
      </c>
      <c r="L2424" s="5" t="s">
        <v>245</v>
      </c>
      <c r="M2424" s="5" t="s">
        <v>174</v>
      </c>
      <c r="N2424" s="5" t="s">
        <v>134</v>
      </c>
      <c r="O2424" s="5" t="s">
        <v>155</v>
      </c>
      <c r="P2424" s="5" t="s">
        <v>159</v>
      </c>
      <c r="Q2424" s="5" t="s">
        <v>225</v>
      </c>
      <c r="R2424" s="5" t="s">
        <v>83</v>
      </c>
      <c r="S2424" s="5" t="s">
        <v>140</v>
      </c>
      <c r="T2424" s="5" t="s">
        <v>88</v>
      </c>
      <c r="U2424" s="5" t="s">
        <v>167</v>
      </c>
      <c r="V2424" s="5" t="s">
        <v>129</v>
      </c>
      <c r="W2424" s="5" t="s">
        <v>176</v>
      </c>
      <c r="X2424" s="5" t="s">
        <v>226</v>
      </c>
      <c r="Y2424" s="5" t="n">
        <v>0</v>
      </c>
      <c r="Z2424" s="5" t="n">
        <v>1</v>
      </c>
      <c r="AA2424" s="5" t="str">
        <f aca="false">IF(Y2424&gt;Z2424,"Win",IF(Y2424&lt;Z2424,"Loss","Draw"))</f>
        <v>Loss</v>
      </c>
      <c r="AB2424" s="5" t="s">
        <v>98</v>
      </c>
      <c r="AC2424" s="5" t="s">
        <v>99</v>
      </c>
      <c r="AD2424" s="5" t="s">
        <v>3245</v>
      </c>
      <c r="AE2424" s="5" t="s">
        <v>4921</v>
      </c>
      <c r="AF2424" s="5" t="str">
        <f aca="false">IF(AD2424&lt;AE2424,AD2424,AE2424)</f>
        <v>Archers, Elite Barbarians, Elixir Collector, Heal Spirit, Knight, Monk, Rage, Three Musketeers</v>
      </c>
      <c r="AG2424" s="5" t="str">
        <f aca="false">IF(AD2424&lt;AE2424,AE2424,AD2424)</f>
        <v>Bats, Dark Prince, Dart Goblin, Inferno Tower, Miner, Poison, The Log, Wall Breakers</v>
      </c>
      <c r="AH2424" s="5" t="str">
        <f aca="false">IF(AD2424=AF2424,AA2424,IF(AA2424="Win","Loss",IF(AA2424="Loss","Win","Draw")))</f>
        <v>Loss</v>
      </c>
      <c r="AI2424" s="5" t="s">
        <v>123</v>
      </c>
    </row>
    <row r="2425" customFormat="false" ht="15" hidden="false" customHeight="true" outlineLevel="0" collapsed="false">
      <c r="A2425" s="5" t="s">
        <v>5302</v>
      </c>
      <c r="B2425" s="5" t="n">
        <v>1</v>
      </c>
      <c r="C2425" s="5" t="s">
        <v>3342</v>
      </c>
      <c r="D2425" s="5" t="s">
        <v>3343</v>
      </c>
      <c r="E2425" s="5" t="s">
        <v>3287</v>
      </c>
      <c r="F2425" s="5" t="s">
        <v>3288</v>
      </c>
      <c r="G2425" s="5" t="s">
        <v>3344</v>
      </c>
      <c r="H2425" s="5" t="s">
        <v>81</v>
      </c>
      <c r="I2425" s="5" t="s">
        <v>200</v>
      </c>
      <c r="J2425" s="5" t="s">
        <v>131</v>
      </c>
      <c r="K2425" s="5" t="s">
        <v>135</v>
      </c>
      <c r="L2425" s="5" t="s">
        <v>148</v>
      </c>
      <c r="M2425" s="5" t="s">
        <v>147</v>
      </c>
      <c r="N2425" s="5" t="s">
        <v>109</v>
      </c>
      <c r="O2425" s="5" t="s">
        <v>94</v>
      </c>
      <c r="P2425" s="5" t="s">
        <v>91</v>
      </c>
      <c r="Q2425" s="5" t="s">
        <v>140</v>
      </c>
      <c r="R2425" s="5" t="s">
        <v>141</v>
      </c>
      <c r="S2425" s="5" t="s">
        <v>142</v>
      </c>
      <c r="T2425" s="5" t="s">
        <v>129</v>
      </c>
      <c r="U2425" s="5" t="s">
        <v>111</v>
      </c>
      <c r="V2425" s="5" t="s">
        <v>120</v>
      </c>
      <c r="W2425" s="5" t="s">
        <v>143</v>
      </c>
      <c r="X2425" s="5" t="s">
        <v>87</v>
      </c>
      <c r="Y2425" s="5" t="n">
        <v>0</v>
      </c>
      <c r="Z2425" s="5" t="n">
        <v>1</v>
      </c>
      <c r="AA2425" s="5" t="str">
        <f aca="false">IF(Y2425&gt;Z2425,"Win",IF(Y2425&lt;Z2425,"Loss","Draw"))</f>
        <v>Loss</v>
      </c>
      <c r="AB2425" s="5" t="s">
        <v>98</v>
      </c>
      <c r="AC2425" s="5" t="s">
        <v>99</v>
      </c>
      <c r="AD2425" s="5" t="s">
        <v>2078</v>
      </c>
      <c r="AE2425" s="5" t="s">
        <v>1258</v>
      </c>
      <c r="AF2425" s="5" t="str">
        <f aca="false">IF(AD2425&lt;AE2425,AD2425,AE2425)</f>
        <v>Barbarian Barrel, Fireball, Goblin Cage, Lava Hound, Mega Minion, Ronin, Spirit Empress, Zap</v>
      </c>
      <c r="AG2425" s="5" t="str">
        <f aca="false">IF(AD2425&lt;AE2425,AE2425,AD2425)</f>
        <v>Berserker, Fire Spirit, Goblin Barrel, Ice Spirit, Inferno Tower, Magic Archer, Royal Delivery, Wall Breakers</v>
      </c>
      <c r="AH2425" s="5" t="str">
        <f aca="false">IF(AD2425=AF2425,AA2425,IF(AA2425="Win","Loss",IF(AA2425="Loss","Win","Draw")))</f>
        <v>Loss</v>
      </c>
      <c r="AI2425" s="5" t="s">
        <v>123</v>
      </c>
    </row>
    <row r="2426" customFormat="false" ht="15" hidden="false" customHeight="true" outlineLevel="0" collapsed="false">
      <c r="A2426" s="5" t="s">
        <v>5302</v>
      </c>
      <c r="B2426" s="5" t="n">
        <v>2</v>
      </c>
      <c r="C2426" s="5" t="s">
        <v>3342</v>
      </c>
      <c r="D2426" s="5" t="s">
        <v>3343</v>
      </c>
      <c r="E2426" s="5" t="s">
        <v>3287</v>
      </c>
      <c r="F2426" s="5" t="s">
        <v>3288</v>
      </c>
      <c r="G2426" s="5" t="s">
        <v>3345</v>
      </c>
      <c r="H2426" s="5" t="s">
        <v>81</v>
      </c>
      <c r="I2426" s="5" t="s">
        <v>169</v>
      </c>
      <c r="J2426" s="5" t="s">
        <v>199</v>
      </c>
      <c r="K2426" s="5" t="s">
        <v>149</v>
      </c>
      <c r="L2426" s="5" t="s">
        <v>154</v>
      </c>
      <c r="M2426" s="5" t="s">
        <v>191</v>
      </c>
      <c r="N2426" s="5" t="s">
        <v>130</v>
      </c>
      <c r="O2426" s="5" t="s">
        <v>136</v>
      </c>
      <c r="P2426" s="5" t="s">
        <v>336</v>
      </c>
      <c r="Q2426" s="5" t="s">
        <v>92</v>
      </c>
      <c r="R2426" s="5" t="s">
        <v>180</v>
      </c>
      <c r="S2426" s="5" t="s">
        <v>132</v>
      </c>
      <c r="T2426" s="5" t="s">
        <v>182</v>
      </c>
      <c r="U2426" s="5" t="s">
        <v>327</v>
      </c>
      <c r="V2426" s="5" t="s">
        <v>227</v>
      </c>
      <c r="W2426" s="5" t="s">
        <v>202</v>
      </c>
      <c r="X2426" s="5" t="s">
        <v>257</v>
      </c>
      <c r="Y2426" s="5" t="n">
        <v>0</v>
      </c>
      <c r="Z2426" s="5" t="n">
        <v>1</v>
      </c>
      <c r="AA2426" s="5" t="str">
        <f aca="false">IF(Y2426&gt;Z2426,"Win",IF(Y2426&lt;Z2426,"Loss","Draw"))</f>
        <v>Loss</v>
      </c>
      <c r="AB2426" s="5" t="s">
        <v>98</v>
      </c>
      <c r="AC2426" s="5" t="s">
        <v>99</v>
      </c>
      <c r="AD2426" s="5" t="s">
        <v>3347</v>
      </c>
      <c r="AE2426" s="5" t="s">
        <v>3346</v>
      </c>
      <c r="AF2426" s="5" t="str">
        <f aca="false">IF(AD2426&lt;AE2426,AD2426,AE2426)</f>
        <v>Baby Dragon, Bomber, Golden Knight, Golem, Ice Wizard, Lightning, Tombstone, Tornado</v>
      </c>
      <c r="AG2426" s="5" t="str">
        <f aca="false">IF(AD2426&lt;AE2426,AE2426,AD2426)</f>
        <v>Giant Skeleton, Hog Rider, Lumberjack, Mother Witch, Royal Ghost, Vines, Wizard, Zappies</v>
      </c>
      <c r="AH2426" s="5" t="str">
        <f aca="false">IF(AD2426=AF2426,AA2426,IF(AA2426="Win","Loss",IF(AA2426="Loss","Win","Draw")))</f>
        <v>Loss</v>
      </c>
      <c r="AI2426" s="5" t="s">
        <v>123</v>
      </c>
    </row>
    <row r="2427" customFormat="false" ht="16.5" hidden="false" customHeight="true" outlineLevel="0" collapsed="false">
      <c r="A2427" s="6" t="s">
        <v>5303</v>
      </c>
      <c r="B2427" s="5" t="n">
        <v>1</v>
      </c>
      <c r="C2427" s="6" t="s">
        <v>390</v>
      </c>
      <c r="D2427" s="5" t="s">
        <v>391</v>
      </c>
      <c r="E2427" s="5" t="s">
        <v>1132</v>
      </c>
      <c r="F2427" s="5" t="s">
        <v>1133</v>
      </c>
      <c r="G2427" s="5" t="s">
        <v>4716</v>
      </c>
      <c r="H2427" s="5" t="s">
        <v>81</v>
      </c>
      <c r="I2427" s="5" t="s">
        <v>168</v>
      </c>
      <c r="J2427" s="5" t="s">
        <v>232</v>
      </c>
      <c r="K2427" s="5" t="s">
        <v>169</v>
      </c>
      <c r="L2427" s="5" t="s">
        <v>154</v>
      </c>
      <c r="M2427" s="5" t="s">
        <v>97</v>
      </c>
      <c r="N2427" s="5" t="s">
        <v>93</v>
      </c>
      <c r="O2427" s="5" t="s">
        <v>167</v>
      </c>
      <c r="P2427" s="5" t="s">
        <v>170</v>
      </c>
      <c r="Q2427" s="5" t="s">
        <v>375</v>
      </c>
      <c r="R2427" s="5" t="s">
        <v>175</v>
      </c>
      <c r="S2427" s="5" t="s">
        <v>84</v>
      </c>
      <c r="T2427" s="5" t="s">
        <v>182</v>
      </c>
      <c r="U2427" s="5" t="s">
        <v>109</v>
      </c>
      <c r="V2427" s="5" t="s">
        <v>293</v>
      </c>
      <c r="W2427" s="5" t="s">
        <v>97</v>
      </c>
      <c r="X2427" s="5" t="s">
        <v>420</v>
      </c>
      <c r="Y2427" s="5" t="n">
        <v>1</v>
      </c>
      <c r="Z2427" s="5" t="n">
        <v>0</v>
      </c>
      <c r="AA2427" s="5" t="str">
        <f aca="false">IF(Y2427&gt;Z2427,"Win",IF(Y2427&lt;Z2427,"Loss","Draw"))</f>
        <v>Win</v>
      </c>
      <c r="AB2427" s="5" t="s">
        <v>98</v>
      </c>
      <c r="AC2427" s="5" t="s">
        <v>99</v>
      </c>
      <c r="AD2427" s="5" t="s">
        <v>418</v>
      </c>
      <c r="AE2427" s="5" t="s">
        <v>4180</v>
      </c>
      <c r="AF2427" s="5" t="str">
        <f aca="false">IF(AD2427&lt;AE2427,AD2427,AE2427)</f>
        <v>Baby Dragon, Cannon, Electro Spirit, Lightning, Mighty Miner, Royal Hogs, Skeletons, The Log</v>
      </c>
      <c r="AG2427" s="5" t="str">
        <f aca="false">IF(AD2427&lt;AE2427,AE2427,AD2427)</f>
        <v>Boss Bandit, Executioner, Freeze, Furnace, Giant Snowball, Hog Rider, Ronin, Skeletons</v>
      </c>
      <c r="AH2427" s="5" t="str">
        <f aca="false">IF(AD2427=AF2427,AA2427,IF(AA2427="Win","Loss",IF(AA2427="Loss","Win","Draw")))</f>
        <v>Win</v>
      </c>
      <c r="AI2427" s="5" t="s">
        <v>102</v>
      </c>
    </row>
    <row r="2428" customFormat="false" ht="16.5" hidden="false" customHeight="true" outlineLevel="0" collapsed="false">
      <c r="A2428" s="6" t="s">
        <v>5303</v>
      </c>
      <c r="B2428" s="5" t="n">
        <v>2</v>
      </c>
      <c r="C2428" s="6" t="s">
        <v>390</v>
      </c>
      <c r="D2428" s="5" t="s">
        <v>391</v>
      </c>
      <c r="E2428" s="5" t="s">
        <v>1132</v>
      </c>
      <c r="F2428" s="5" t="s">
        <v>1133</v>
      </c>
      <c r="G2428" s="5" t="s">
        <v>4717</v>
      </c>
      <c r="H2428" s="5" t="s">
        <v>81</v>
      </c>
      <c r="I2428" s="5" t="s">
        <v>210</v>
      </c>
      <c r="J2428" s="5" t="s">
        <v>141</v>
      </c>
      <c r="K2428" s="5" t="s">
        <v>144</v>
      </c>
      <c r="L2428" s="5" t="s">
        <v>87</v>
      </c>
      <c r="M2428" s="5" t="s">
        <v>182</v>
      </c>
      <c r="N2428" s="5" t="s">
        <v>143</v>
      </c>
      <c r="O2428" s="5" t="s">
        <v>94</v>
      </c>
      <c r="P2428" s="5" t="s">
        <v>91</v>
      </c>
      <c r="Q2428" s="5" t="s">
        <v>209</v>
      </c>
      <c r="R2428" s="5" t="s">
        <v>149</v>
      </c>
      <c r="S2428" s="5" t="s">
        <v>128</v>
      </c>
      <c r="T2428" s="5" t="s">
        <v>146</v>
      </c>
      <c r="U2428" s="5" t="s">
        <v>91</v>
      </c>
      <c r="V2428" s="5" t="s">
        <v>88</v>
      </c>
      <c r="W2428" s="5" t="s">
        <v>85</v>
      </c>
      <c r="X2428" s="5" t="s">
        <v>143</v>
      </c>
      <c r="Y2428" s="5" t="n">
        <v>1</v>
      </c>
      <c r="Z2428" s="5" t="n">
        <v>0</v>
      </c>
      <c r="AA2428" s="5" t="str">
        <f aca="false">IF(Y2428&gt;Z2428,"Win",IF(Y2428&lt;Z2428,"Loss","Draw"))</f>
        <v>Win</v>
      </c>
      <c r="AB2428" s="5" t="s">
        <v>98</v>
      </c>
      <c r="AC2428" s="5" t="s">
        <v>99</v>
      </c>
      <c r="AD2428" s="5" t="s">
        <v>4718</v>
      </c>
      <c r="AE2428" s="5" t="s">
        <v>748</v>
      </c>
      <c r="AF2428" s="5" t="str">
        <f aca="false">IF(AD2428&lt;AE2428,AD2428,AE2428)</f>
        <v>Barbarian Barrel, Berserker, Fireball, Hog Rider, Ice Spirit, Magic Archer, Mega Knight, Tesla</v>
      </c>
      <c r="AG2428" s="5" t="str">
        <f aca="false">IF(AD2428&lt;AE2428,AE2428,AD2428)</f>
        <v>Barbarian Barrel, Graveyard, Ice Spirit, Knight, Musketeer, Poison, Skeleton Dragons, Tombstone</v>
      </c>
      <c r="AH2428" s="5" t="str">
        <f aca="false">IF(AD2428=AF2428,AA2428,IF(AA2428="Win","Loss",IF(AA2428="Loss","Win","Draw")))</f>
        <v>Win</v>
      </c>
      <c r="AI2428" s="5" t="s">
        <v>102</v>
      </c>
    </row>
    <row r="2429" customFormat="false" ht="16.5" hidden="false" customHeight="true" outlineLevel="0" collapsed="false">
      <c r="A2429" s="6" t="s">
        <v>5303</v>
      </c>
      <c r="B2429" s="5" t="n">
        <v>3</v>
      </c>
      <c r="C2429" s="6" t="s">
        <v>390</v>
      </c>
      <c r="D2429" s="5" t="s">
        <v>391</v>
      </c>
      <c r="E2429" s="5" t="s">
        <v>1132</v>
      </c>
      <c r="F2429" s="5" t="s">
        <v>1133</v>
      </c>
      <c r="G2429" s="5" t="s">
        <v>4719</v>
      </c>
      <c r="H2429" s="5" t="s">
        <v>81</v>
      </c>
      <c r="I2429" s="5" t="s">
        <v>375</v>
      </c>
      <c r="J2429" s="5" t="s">
        <v>145</v>
      </c>
      <c r="K2429" s="5" t="s">
        <v>128</v>
      </c>
      <c r="L2429" s="5" t="s">
        <v>110</v>
      </c>
      <c r="M2429" s="5" t="s">
        <v>336</v>
      </c>
      <c r="N2429" s="5" t="s">
        <v>135</v>
      </c>
      <c r="O2429" s="5" t="s">
        <v>113</v>
      </c>
      <c r="P2429" s="5" t="s">
        <v>226</v>
      </c>
      <c r="Q2429" s="5" t="s">
        <v>140</v>
      </c>
      <c r="R2429" s="5" t="s">
        <v>141</v>
      </c>
      <c r="S2429" s="5" t="s">
        <v>142</v>
      </c>
      <c r="T2429" s="5" t="s">
        <v>111</v>
      </c>
      <c r="U2429" s="5" t="s">
        <v>93</v>
      </c>
      <c r="V2429" s="5" t="s">
        <v>144</v>
      </c>
      <c r="W2429" s="5" t="s">
        <v>87</v>
      </c>
      <c r="X2429" s="5" t="s">
        <v>120</v>
      </c>
      <c r="Y2429" s="5" t="n">
        <v>0</v>
      </c>
      <c r="Z2429" s="5" t="n">
        <v>1</v>
      </c>
      <c r="AA2429" s="5" t="str">
        <f aca="false">IF(Y2429&gt;Z2429,"Win",IF(Y2429&lt;Z2429,"Loss","Draw"))</f>
        <v>Loss</v>
      </c>
      <c r="AB2429" s="5" t="s">
        <v>98</v>
      </c>
      <c r="AC2429" s="5" t="s">
        <v>99</v>
      </c>
      <c r="AD2429" s="5" t="s">
        <v>2274</v>
      </c>
      <c r="AE2429" s="5" t="s">
        <v>840</v>
      </c>
      <c r="AF2429" s="5" t="str">
        <f aca="false">IF(AD2429&lt;AE2429,AD2429,AE2429)</f>
        <v>Balloon, Bomb Tower, Executioner, Guards, Knight, Miner, Tornado, Zap</v>
      </c>
      <c r="AG2429" s="5" t="str">
        <f aca="false">IF(AD2429&lt;AE2429,AE2429,AD2429)</f>
        <v>Berserker, Electro Spirit, Fire Spirit, Goblin Barrel, Magic Archer, Royal Delivery, Tesla, Wall Breakers</v>
      </c>
      <c r="AH2429" s="5" t="str">
        <f aca="false">IF(AD2429=AF2429,AA2429,IF(AA2429="Win","Loss",IF(AA2429="Loss","Win","Draw")))</f>
        <v>Loss</v>
      </c>
      <c r="AI2429" s="5" t="s">
        <v>102</v>
      </c>
    </row>
    <row r="2430" customFormat="false" ht="16.5" hidden="false" customHeight="true" outlineLevel="0" collapsed="false">
      <c r="A2430" s="8" t="s">
        <v>5304</v>
      </c>
      <c r="B2430" s="7" t="n">
        <v>1</v>
      </c>
      <c r="C2430" s="8" t="s">
        <v>390</v>
      </c>
      <c r="D2430" s="7" t="s">
        <v>391</v>
      </c>
      <c r="E2430" s="7" t="s">
        <v>1132</v>
      </c>
      <c r="F2430" s="7" t="s">
        <v>1133</v>
      </c>
      <c r="G2430" s="7" t="s">
        <v>4721</v>
      </c>
      <c r="H2430" s="7" t="s">
        <v>251</v>
      </c>
      <c r="I2430" s="7" t="s">
        <v>116</v>
      </c>
      <c r="J2430" s="7" t="s">
        <v>209</v>
      </c>
      <c r="K2430" s="7" t="s">
        <v>225</v>
      </c>
      <c r="L2430" s="7" t="s">
        <v>226</v>
      </c>
      <c r="M2430" s="7" t="s">
        <v>109</v>
      </c>
      <c r="N2430" s="7" t="s">
        <v>94</v>
      </c>
      <c r="O2430" s="7" t="s">
        <v>97</v>
      </c>
      <c r="P2430" s="7" t="s">
        <v>167</v>
      </c>
      <c r="Q2430" s="7" t="s">
        <v>107</v>
      </c>
      <c r="R2430" s="7" t="s">
        <v>108</v>
      </c>
      <c r="S2430" s="7" t="s">
        <v>84</v>
      </c>
      <c r="T2430" s="7" t="s">
        <v>97</v>
      </c>
      <c r="U2430" s="7" t="s">
        <v>111</v>
      </c>
      <c r="V2430" s="7" t="s">
        <v>109</v>
      </c>
      <c r="W2430" s="7" t="s">
        <v>113</v>
      </c>
      <c r="X2430" s="7" t="s">
        <v>88</v>
      </c>
      <c r="Y2430" s="7" t="n">
        <v>0</v>
      </c>
      <c r="Z2430" s="7" t="n">
        <v>1</v>
      </c>
      <c r="AA2430" s="7" t="str">
        <f aca="false">IF(Y2430&gt;Z2430,"Win",IF(Y2430&lt;Z2430,"Loss","Draw"))</f>
        <v>Loss</v>
      </c>
      <c r="AB2430" s="7" t="s">
        <v>99</v>
      </c>
      <c r="AC2430" s="7" t="s">
        <v>99</v>
      </c>
      <c r="AD2430" s="7" t="s">
        <v>4722</v>
      </c>
      <c r="AE2430" s="7" t="s">
        <v>714</v>
      </c>
      <c r="AF2430" s="7" t="str">
        <f aca="false">IF(AD2430&lt;AE2430,AD2430,AE2430)</f>
        <v>Archer Queen, Bomb Tower, Fire Spirit, Giant Snowball, Goblin Drill, Poison, Ronin, Skeletons</v>
      </c>
      <c r="AG2430" s="7" t="str">
        <f aca="false">IF(AD2430&lt;AE2430,AE2430,AD2430)</f>
        <v>Bats, Fireball, Miner, Mortar, Musketeer, Ronin, Skeletons, The Log</v>
      </c>
      <c r="AH2430" s="7" t="str">
        <f aca="false">IF(AD2430=AF2430,AA2430,IF(AA2430="Win","Loss",IF(AA2430="Loss","Win","Draw")))</f>
        <v>Win</v>
      </c>
      <c r="AI2430" s="7" t="s">
        <v>102</v>
      </c>
    </row>
    <row r="2431" customFormat="false" ht="16.5" hidden="false" customHeight="true" outlineLevel="0" collapsed="false">
      <c r="A2431" s="8" t="s">
        <v>5304</v>
      </c>
      <c r="B2431" s="7" t="n">
        <v>2</v>
      </c>
      <c r="C2431" s="8" t="s">
        <v>390</v>
      </c>
      <c r="D2431" s="7" t="s">
        <v>391</v>
      </c>
      <c r="E2431" s="7" t="s">
        <v>1132</v>
      </c>
      <c r="F2431" s="7" t="s">
        <v>1133</v>
      </c>
      <c r="G2431" s="7" t="s">
        <v>4723</v>
      </c>
      <c r="H2431" s="7" t="s">
        <v>81</v>
      </c>
      <c r="I2431" s="7" t="s">
        <v>169</v>
      </c>
      <c r="J2431" s="7" t="s">
        <v>199</v>
      </c>
      <c r="K2431" s="7" t="s">
        <v>200</v>
      </c>
      <c r="L2431" s="7" t="s">
        <v>136</v>
      </c>
      <c r="M2431" s="7" t="s">
        <v>154</v>
      </c>
      <c r="N2431" s="7" t="s">
        <v>191</v>
      </c>
      <c r="O2431" s="7" t="s">
        <v>336</v>
      </c>
      <c r="P2431" s="7" t="s">
        <v>130</v>
      </c>
      <c r="Q2431" s="7" t="s">
        <v>114</v>
      </c>
      <c r="R2431" s="7" t="s">
        <v>115</v>
      </c>
      <c r="S2431" s="7" t="s">
        <v>116</v>
      </c>
      <c r="T2431" s="7" t="s">
        <v>117</v>
      </c>
      <c r="U2431" s="7" t="s">
        <v>118</v>
      </c>
      <c r="V2431" s="7" t="s">
        <v>119</v>
      </c>
      <c r="W2431" s="7" t="s">
        <v>94</v>
      </c>
      <c r="X2431" s="7" t="s">
        <v>93</v>
      </c>
      <c r="Y2431" s="7" t="n">
        <v>0</v>
      </c>
      <c r="Z2431" s="7" t="n">
        <v>1</v>
      </c>
      <c r="AA2431" s="7" t="str">
        <f aca="false">IF(Y2431&gt;Z2431,"Win",IF(Y2431&lt;Z2431,"Loss","Draw"))</f>
        <v>Loss</v>
      </c>
      <c r="AB2431" s="7" t="s">
        <v>99</v>
      </c>
      <c r="AC2431" s="7" t="s">
        <v>99</v>
      </c>
      <c r="AD2431" s="7" t="s">
        <v>795</v>
      </c>
      <c r="AE2431" s="7" t="s">
        <v>307</v>
      </c>
      <c r="AF2431" s="7" t="str">
        <f aca="false">IF(AD2431&lt;AE2431,AD2431,AE2431)</f>
        <v>Baby Dragon, Bomber, Goblin Cage, Golden Knight, Golem, Ice Wizard, Lightning, Tornado</v>
      </c>
      <c r="AG2431" s="7" t="str">
        <f aca="false">IF(AD2431&lt;AE2431,AE2431,AD2431)</f>
        <v>Cannon Cart, Electro Spirit, Fireball, Goblins, Minions, Mortar, Rascals, Skeleton Barrel</v>
      </c>
      <c r="AH2431" s="7" t="str">
        <f aca="false">IF(AD2431=AF2431,AA2431,IF(AA2431="Win","Loss",IF(AA2431="Loss","Win","Draw")))</f>
        <v>Loss</v>
      </c>
      <c r="AI2431" s="7" t="s">
        <v>102</v>
      </c>
    </row>
    <row r="2432" customFormat="false" ht="16.5" hidden="false" customHeight="true" outlineLevel="0" collapsed="false">
      <c r="A2432" s="8" t="s">
        <v>5304</v>
      </c>
      <c r="B2432" s="7" t="n">
        <v>3</v>
      </c>
      <c r="C2432" s="8" t="s">
        <v>390</v>
      </c>
      <c r="D2432" s="7" t="s">
        <v>391</v>
      </c>
      <c r="E2432" s="7" t="s">
        <v>1132</v>
      </c>
      <c r="F2432" s="7" t="s">
        <v>1133</v>
      </c>
      <c r="G2432" s="7" t="s">
        <v>4724</v>
      </c>
      <c r="H2432" s="7" t="s">
        <v>251</v>
      </c>
      <c r="I2432" s="7" t="s">
        <v>82</v>
      </c>
      <c r="J2432" s="7" t="s">
        <v>83</v>
      </c>
      <c r="K2432" s="7" t="s">
        <v>144</v>
      </c>
      <c r="L2432" s="7" t="s">
        <v>85</v>
      </c>
      <c r="M2432" s="7" t="s">
        <v>88</v>
      </c>
      <c r="N2432" s="7" t="s">
        <v>143</v>
      </c>
      <c r="O2432" s="7" t="s">
        <v>87</v>
      </c>
      <c r="P2432" s="7" t="s">
        <v>91</v>
      </c>
      <c r="Q2432" s="7" t="s">
        <v>158</v>
      </c>
      <c r="R2432" s="7" t="s">
        <v>91</v>
      </c>
      <c r="S2432" s="7" t="s">
        <v>168</v>
      </c>
      <c r="T2432" s="7" t="s">
        <v>87</v>
      </c>
      <c r="U2432" s="7" t="s">
        <v>143</v>
      </c>
      <c r="V2432" s="7" t="s">
        <v>89</v>
      </c>
      <c r="W2432" s="7" t="s">
        <v>183</v>
      </c>
      <c r="X2432" s="7" t="s">
        <v>120</v>
      </c>
      <c r="Y2432" s="7" t="n">
        <v>0</v>
      </c>
      <c r="Z2432" s="7" t="n">
        <v>1</v>
      </c>
      <c r="AA2432" s="7" t="str">
        <f aca="false">IF(Y2432&gt;Z2432,"Win",IF(Y2432&lt;Z2432,"Loss","Draw"))</f>
        <v>Loss</v>
      </c>
      <c r="AB2432" s="7" t="s">
        <v>99</v>
      </c>
      <c r="AC2432" s="7" t="s">
        <v>99</v>
      </c>
      <c r="AD2432" s="7" t="s">
        <v>500</v>
      </c>
      <c r="AE2432" s="7" t="s">
        <v>4725</v>
      </c>
      <c r="AF2432" s="7" t="str">
        <f aca="false">IF(AD2432&lt;AE2432,AD2432,AE2432)</f>
        <v>Archers, Barbarian Barrel, Berserker, Dark Prince, Graveyard, Ice Spirit, Poison, Tesla</v>
      </c>
      <c r="AG2432" s="7" t="str">
        <f aca="false">IF(AD2432&lt;AE2432,AE2432,AD2432)</f>
        <v>Barbarian Barrel, Berserker, Earthquake, Goblin Hut, Ice Spirit, Royal Delivery, Royal Hogs, Witch</v>
      </c>
      <c r="AH2432" s="7" t="str">
        <f aca="false">IF(AD2432=AF2432,AA2432,IF(AA2432="Win","Loss",IF(AA2432="Loss","Win","Draw")))</f>
        <v>Loss</v>
      </c>
      <c r="AI2432" s="7" t="s">
        <v>102</v>
      </c>
    </row>
    <row r="2433" customFormat="false" ht="16.5" hidden="false" customHeight="true" outlineLevel="0" collapsed="false">
      <c r="A2433" s="8" t="s">
        <v>5305</v>
      </c>
      <c r="B2433" s="7" t="n">
        <v>1</v>
      </c>
      <c r="C2433" s="8" t="s">
        <v>390</v>
      </c>
      <c r="D2433" s="7" t="s">
        <v>391</v>
      </c>
      <c r="E2433" s="7" t="s">
        <v>1132</v>
      </c>
      <c r="F2433" s="7" t="s">
        <v>1133</v>
      </c>
      <c r="G2433" s="7" t="s">
        <v>4727</v>
      </c>
      <c r="H2433" s="7" t="s">
        <v>251</v>
      </c>
      <c r="I2433" s="7" t="s">
        <v>168</v>
      </c>
      <c r="J2433" s="7" t="s">
        <v>141</v>
      </c>
      <c r="K2433" s="7" t="s">
        <v>144</v>
      </c>
      <c r="L2433" s="7" t="s">
        <v>109</v>
      </c>
      <c r="M2433" s="7" t="s">
        <v>97</v>
      </c>
      <c r="N2433" s="7" t="s">
        <v>93</v>
      </c>
      <c r="O2433" s="7" t="s">
        <v>154</v>
      </c>
      <c r="P2433" s="7" t="s">
        <v>91</v>
      </c>
      <c r="Q2433" s="7" t="s">
        <v>92</v>
      </c>
      <c r="R2433" s="7" t="s">
        <v>91</v>
      </c>
      <c r="S2433" s="7" t="s">
        <v>90</v>
      </c>
      <c r="T2433" s="7" t="s">
        <v>93</v>
      </c>
      <c r="U2433" s="7" t="s">
        <v>97</v>
      </c>
      <c r="V2433" s="7" t="s">
        <v>96</v>
      </c>
      <c r="W2433" s="7" t="s">
        <v>95</v>
      </c>
      <c r="X2433" s="7" t="s">
        <v>94</v>
      </c>
      <c r="Y2433" s="7" t="n">
        <v>1</v>
      </c>
      <c r="Z2433" s="7" t="n">
        <v>0</v>
      </c>
      <c r="AA2433" s="7" t="str">
        <f aca="false">IF(Y2433&gt;Z2433,"Win",IF(Y2433&lt;Z2433,"Loss","Draw"))</f>
        <v>Win</v>
      </c>
      <c r="AB2433" s="7" t="s">
        <v>99</v>
      </c>
      <c r="AC2433" s="7" t="s">
        <v>99</v>
      </c>
      <c r="AD2433" s="7" t="s">
        <v>223</v>
      </c>
      <c r="AE2433" s="7" t="s">
        <v>101</v>
      </c>
      <c r="AF2433" s="7" t="str">
        <f aca="false">IF(AD2433&lt;AE2433,AD2433,AE2433)</f>
        <v>Barbarian Barrel, Electro Spirit, Fireball, Fisherman, Hunter, Royal Ghost, Royal Giant, Skeletons</v>
      </c>
      <c r="AG2433" s="7" t="str">
        <f aca="false">IF(AD2433&lt;AE2433,AE2433,AD2433)</f>
        <v>Barbarian Barrel, Electro Spirit, Lightning, Magic Archer, Ronin, Royal Hogs, Skeletons, Tesla</v>
      </c>
      <c r="AH2433" s="7" t="str">
        <f aca="false">IF(AD2433=AF2433,AA2433,IF(AA2433="Win","Loss",IF(AA2433="Loss","Win","Draw")))</f>
        <v>Loss</v>
      </c>
      <c r="AI2433" s="7" t="s">
        <v>102</v>
      </c>
    </row>
    <row r="2434" customFormat="false" ht="16.5" hidden="false" customHeight="true" outlineLevel="0" collapsed="false">
      <c r="A2434" s="8" t="s">
        <v>5305</v>
      </c>
      <c r="B2434" s="7" t="n">
        <v>2</v>
      </c>
      <c r="C2434" s="8" t="s">
        <v>390</v>
      </c>
      <c r="D2434" s="7" t="s">
        <v>391</v>
      </c>
      <c r="E2434" s="7" t="s">
        <v>1132</v>
      </c>
      <c r="F2434" s="7" t="s">
        <v>1133</v>
      </c>
      <c r="G2434" s="7" t="s">
        <v>4728</v>
      </c>
      <c r="H2434" s="7" t="s">
        <v>81</v>
      </c>
      <c r="I2434" s="7" t="s">
        <v>239</v>
      </c>
      <c r="J2434" s="7" t="s">
        <v>181</v>
      </c>
      <c r="K2434" s="7" t="s">
        <v>92</v>
      </c>
      <c r="L2434" s="7" t="s">
        <v>245</v>
      </c>
      <c r="M2434" s="7" t="s">
        <v>227</v>
      </c>
      <c r="N2434" s="7" t="s">
        <v>174</v>
      </c>
      <c r="O2434" s="7" t="s">
        <v>94</v>
      </c>
      <c r="P2434" s="7" t="s">
        <v>155</v>
      </c>
      <c r="Q2434" s="7" t="s">
        <v>169</v>
      </c>
      <c r="R2434" s="7" t="s">
        <v>199</v>
      </c>
      <c r="S2434" s="7" t="s">
        <v>200</v>
      </c>
      <c r="T2434" s="7" t="s">
        <v>136</v>
      </c>
      <c r="U2434" s="7" t="s">
        <v>130</v>
      </c>
      <c r="V2434" s="7" t="s">
        <v>191</v>
      </c>
      <c r="W2434" s="7" t="s">
        <v>154</v>
      </c>
      <c r="X2434" s="7" t="s">
        <v>336</v>
      </c>
      <c r="Y2434" s="7" t="n">
        <v>1</v>
      </c>
      <c r="Z2434" s="7" t="n">
        <v>0</v>
      </c>
      <c r="AA2434" s="7" t="str">
        <f aca="false">IF(Y2434&gt;Z2434,"Win",IF(Y2434&lt;Z2434,"Loss","Draw"))</f>
        <v>Win</v>
      </c>
      <c r="AB2434" s="7" t="s">
        <v>99</v>
      </c>
      <c r="AC2434" s="7" t="s">
        <v>99</v>
      </c>
      <c r="AD2434" s="7" t="s">
        <v>4729</v>
      </c>
      <c r="AE2434" s="7" t="s">
        <v>795</v>
      </c>
      <c r="AF2434" s="7" t="str">
        <f aca="false">IF(AD2434&lt;AE2434,AD2434,AE2434)</f>
        <v>Baby Dragon, Bomber, Goblin Cage, Golden Knight, Golem, Ice Wizard, Lightning, Tornado</v>
      </c>
      <c r="AG2434" s="7" t="str">
        <f aca="false">IF(AD2434&lt;AE2434,AE2434,AD2434)</f>
        <v>Battle Ram, Fireball, Heal Spirit, Monk, Mother Witch, Rage, Royal Ghost, Three Musketeers</v>
      </c>
      <c r="AH2434" s="7" t="str">
        <f aca="false">IF(AD2434=AF2434,AA2434,IF(AA2434="Win","Loss",IF(AA2434="Loss","Win","Draw")))</f>
        <v>Loss</v>
      </c>
      <c r="AI2434" s="7" t="s">
        <v>102</v>
      </c>
    </row>
    <row r="2435" customFormat="false" ht="16.5" hidden="false" customHeight="true" outlineLevel="0" collapsed="false">
      <c r="A2435" s="8" t="s">
        <v>5305</v>
      </c>
      <c r="B2435" s="7" t="n">
        <v>3</v>
      </c>
      <c r="C2435" s="8" t="s">
        <v>390</v>
      </c>
      <c r="D2435" s="7" t="s">
        <v>391</v>
      </c>
      <c r="E2435" s="7" t="s">
        <v>1132</v>
      </c>
      <c r="F2435" s="7" t="s">
        <v>1133</v>
      </c>
      <c r="G2435" s="7" t="s">
        <v>4730</v>
      </c>
      <c r="H2435" s="7" t="s">
        <v>81</v>
      </c>
      <c r="I2435" s="7" t="s">
        <v>140</v>
      </c>
      <c r="J2435" s="7" t="s">
        <v>83</v>
      </c>
      <c r="K2435" s="7" t="s">
        <v>142</v>
      </c>
      <c r="L2435" s="7" t="s">
        <v>176</v>
      </c>
      <c r="M2435" s="7" t="s">
        <v>111</v>
      </c>
      <c r="N2435" s="7" t="s">
        <v>113</v>
      </c>
      <c r="O2435" s="7" t="s">
        <v>143</v>
      </c>
      <c r="P2435" s="7" t="s">
        <v>120</v>
      </c>
      <c r="Q2435" s="7" t="s">
        <v>82</v>
      </c>
      <c r="R2435" s="7" t="s">
        <v>83</v>
      </c>
      <c r="S2435" s="7" t="s">
        <v>84</v>
      </c>
      <c r="T2435" s="7" t="s">
        <v>143</v>
      </c>
      <c r="U2435" s="7" t="s">
        <v>86</v>
      </c>
      <c r="V2435" s="7" t="s">
        <v>89</v>
      </c>
      <c r="W2435" s="7" t="s">
        <v>107</v>
      </c>
      <c r="X2435" s="7" t="s">
        <v>88</v>
      </c>
      <c r="Y2435" s="7" t="n">
        <v>1</v>
      </c>
      <c r="Z2435" s="7" t="n">
        <v>0</v>
      </c>
      <c r="AA2435" s="7" t="str">
        <f aca="false">IF(Y2435&gt;Z2435,"Win",IF(Y2435&lt;Z2435,"Loss","Draw"))</f>
        <v>Win</v>
      </c>
      <c r="AB2435" s="7" t="s">
        <v>99</v>
      </c>
      <c r="AC2435" s="7" t="s">
        <v>99</v>
      </c>
      <c r="AD2435" s="7" t="s">
        <v>4732</v>
      </c>
      <c r="AE2435" s="7" t="s">
        <v>4731</v>
      </c>
      <c r="AF2435" s="7" t="str">
        <f aca="false">IF(AD2435&lt;AE2435,AD2435,AE2435)</f>
        <v>Archers, Dark Prince, Giant Snowball, Goblin Demolisher, Goblin Drill, Goblin Hut, Ice Spirit, Poison</v>
      </c>
      <c r="AG2435" s="7" t="str">
        <f aca="false">IF(AD2435&lt;AE2435,AE2435,AD2435)</f>
        <v>Bomb Tower, Dark Prince, Dart Goblin, Fire Spirit, Goblin Barrel, Ice Spirit, Royal Delivery, Wall Breakers</v>
      </c>
      <c r="AH2435" s="7" t="str">
        <f aca="false">IF(AD2435=AF2435,AA2435,IF(AA2435="Win","Loss",IF(AA2435="Loss","Win","Draw")))</f>
        <v>Loss</v>
      </c>
      <c r="AI2435" s="7" t="s">
        <v>102</v>
      </c>
    </row>
    <row r="2436" customFormat="false" ht="16.5" hidden="false" customHeight="true" outlineLevel="0" collapsed="false">
      <c r="A2436" s="8" t="s">
        <v>5306</v>
      </c>
      <c r="B2436" s="7" t="n">
        <v>1</v>
      </c>
      <c r="C2436" s="8" t="s">
        <v>390</v>
      </c>
      <c r="D2436" s="7" t="s">
        <v>391</v>
      </c>
      <c r="E2436" s="7" t="s">
        <v>1132</v>
      </c>
      <c r="F2436" s="7" t="s">
        <v>1133</v>
      </c>
      <c r="G2436" s="7" t="s">
        <v>4734</v>
      </c>
      <c r="H2436" s="7" t="s">
        <v>251</v>
      </c>
      <c r="I2436" s="7" t="s">
        <v>107</v>
      </c>
      <c r="J2436" s="7" t="s">
        <v>128</v>
      </c>
      <c r="K2436" s="7" t="s">
        <v>84</v>
      </c>
      <c r="L2436" s="7" t="s">
        <v>97</v>
      </c>
      <c r="M2436" s="7" t="s">
        <v>88</v>
      </c>
      <c r="N2436" s="7" t="s">
        <v>86</v>
      </c>
      <c r="O2436" s="7" t="s">
        <v>111</v>
      </c>
      <c r="P2436" s="7" t="s">
        <v>144</v>
      </c>
      <c r="Q2436" s="7" t="s">
        <v>132</v>
      </c>
      <c r="R2436" s="7" t="s">
        <v>91</v>
      </c>
      <c r="S2436" s="7" t="s">
        <v>200</v>
      </c>
      <c r="T2436" s="7" t="s">
        <v>90</v>
      </c>
      <c r="U2436" s="7" t="s">
        <v>93</v>
      </c>
      <c r="V2436" s="7" t="s">
        <v>365</v>
      </c>
      <c r="W2436" s="7" t="s">
        <v>94</v>
      </c>
      <c r="X2436" s="7" t="s">
        <v>174</v>
      </c>
      <c r="Y2436" s="7" t="n">
        <v>0</v>
      </c>
      <c r="Z2436" s="7" t="n">
        <v>1</v>
      </c>
      <c r="AA2436" s="7" t="str">
        <f aca="false">IF(Y2436&gt;Z2436,"Win",IF(Y2436&lt;Z2436,"Loss","Draw"))</f>
        <v>Loss</v>
      </c>
      <c r="AB2436" s="7" t="s">
        <v>99</v>
      </c>
      <c r="AC2436" s="7" t="s">
        <v>99</v>
      </c>
      <c r="AD2436" s="7" t="s">
        <v>277</v>
      </c>
      <c r="AE2436" s="7" t="s">
        <v>488</v>
      </c>
      <c r="AF2436" s="7" t="str">
        <f aca="false">IF(AD2436&lt;AE2436,AD2436,AE2436)</f>
        <v>Barbarian Barrel, Electro Spirit, Fireball, Goblin Cage, Heal Spirit, Lumberjack, Phoenix, Royal Giant</v>
      </c>
      <c r="AG2436" s="7" t="str">
        <f aca="false">IF(AD2436&lt;AE2436,AE2436,AD2436)</f>
        <v>Fire Spirit, Giant Snowball, Goblin Demolisher, Goblin Drill, Knight, Poison, Skeletons, Tesla</v>
      </c>
      <c r="AH2436" s="7" t="str">
        <f aca="false">IF(AD2436=AF2436,AA2436,IF(AA2436="Win","Loss",IF(AA2436="Loss","Win","Draw")))</f>
        <v>Win</v>
      </c>
      <c r="AI2436" s="7" t="s">
        <v>102</v>
      </c>
    </row>
    <row r="2437" customFormat="false" ht="16.5" hidden="false" customHeight="true" outlineLevel="0" collapsed="false">
      <c r="A2437" s="8" t="s">
        <v>5306</v>
      </c>
      <c r="B2437" s="7" t="n">
        <v>2</v>
      </c>
      <c r="C2437" s="8" t="s">
        <v>390</v>
      </c>
      <c r="D2437" s="7" t="s">
        <v>391</v>
      </c>
      <c r="E2437" s="7" t="s">
        <v>1132</v>
      </c>
      <c r="F2437" s="7" t="s">
        <v>1133</v>
      </c>
      <c r="G2437" s="7" t="s">
        <v>4735</v>
      </c>
      <c r="H2437" s="7" t="s">
        <v>251</v>
      </c>
      <c r="I2437" s="7" t="s">
        <v>140</v>
      </c>
      <c r="J2437" s="7" t="s">
        <v>141</v>
      </c>
      <c r="K2437" s="7" t="s">
        <v>153</v>
      </c>
      <c r="L2437" s="7" t="s">
        <v>226</v>
      </c>
      <c r="M2437" s="7" t="s">
        <v>87</v>
      </c>
      <c r="N2437" s="7" t="s">
        <v>336</v>
      </c>
      <c r="O2437" s="7" t="s">
        <v>91</v>
      </c>
      <c r="P2437" s="7" t="s">
        <v>113</v>
      </c>
      <c r="Q2437" s="7" t="s">
        <v>144</v>
      </c>
      <c r="R2437" s="7" t="s">
        <v>141</v>
      </c>
      <c r="S2437" s="7" t="s">
        <v>210</v>
      </c>
      <c r="T2437" s="7" t="s">
        <v>182</v>
      </c>
      <c r="U2437" s="7" t="s">
        <v>143</v>
      </c>
      <c r="V2437" s="7" t="s">
        <v>97</v>
      </c>
      <c r="W2437" s="7" t="s">
        <v>154</v>
      </c>
      <c r="X2437" s="7" t="s">
        <v>167</v>
      </c>
      <c r="Y2437" s="7" t="n">
        <v>1</v>
      </c>
      <c r="Z2437" s="7" t="n">
        <v>0</v>
      </c>
      <c r="AA2437" s="7" t="str">
        <f aca="false">IF(Y2437&gt;Z2437,"Win",IF(Y2437&lt;Z2437,"Loss","Draw"))</f>
        <v>Win</v>
      </c>
      <c r="AB2437" s="7" t="s">
        <v>99</v>
      </c>
      <c r="AC2437" s="7" t="s">
        <v>99</v>
      </c>
      <c r="AD2437" s="7" t="s">
        <v>338</v>
      </c>
      <c r="AE2437" s="7" t="s">
        <v>4736</v>
      </c>
      <c r="AF2437" s="7" t="str">
        <f aca="false">IF(AD2437&lt;AE2437,AD2437,AE2437)</f>
        <v>Barbarian Barrel, Berserker, Bomb Tower, Goblinstein, Magic Archer, Miner, Tornado, Wall Breakers</v>
      </c>
      <c r="AG2437" s="7" t="str">
        <f aca="false">IF(AD2437&lt;AE2437,AE2437,AD2437)</f>
        <v>Hog Rider, Ice Spirit, Lightning, Magic Archer, Mega Knight, Skeletons, Tesla, The Log</v>
      </c>
      <c r="AH2437" s="7" t="str">
        <f aca="false">IF(AD2437=AF2437,AA2437,IF(AA2437="Win","Loss",IF(AA2437="Loss","Win","Draw")))</f>
        <v>Win</v>
      </c>
      <c r="AI2437" s="7" t="s">
        <v>102</v>
      </c>
    </row>
    <row r="2438" customFormat="false" ht="16.5" hidden="false" customHeight="true" outlineLevel="0" collapsed="false">
      <c r="A2438" s="8" t="s">
        <v>5306</v>
      </c>
      <c r="B2438" s="7" t="n">
        <v>3</v>
      </c>
      <c r="C2438" s="8" t="s">
        <v>390</v>
      </c>
      <c r="D2438" s="7" t="s">
        <v>391</v>
      </c>
      <c r="E2438" s="7" t="s">
        <v>1132</v>
      </c>
      <c r="F2438" s="7" t="s">
        <v>1133</v>
      </c>
      <c r="G2438" s="7" t="s">
        <v>4737</v>
      </c>
      <c r="H2438" s="7" t="s">
        <v>251</v>
      </c>
      <c r="I2438" s="7" t="s">
        <v>132</v>
      </c>
      <c r="J2438" s="7" t="s">
        <v>131</v>
      </c>
      <c r="K2438" s="7" t="s">
        <v>200</v>
      </c>
      <c r="L2438" s="7" t="s">
        <v>90</v>
      </c>
      <c r="M2438" s="7" t="s">
        <v>365</v>
      </c>
      <c r="N2438" s="7" t="s">
        <v>94</v>
      </c>
      <c r="O2438" s="7" t="s">
        <v>93</v>
      </c>
      <c r="P2438" s="7" t="s">
        <v>167</v>
      </c>
      <c r="Q2438" s="7" t="s">
        <v>375</v>
      </c>
      <c r="R2438" s="7" t="s">
        <v>145</v>
      </c>
      <c r="S2438" s="7" t="s">
        <v>84</v>
      </c>
      <c r="T2438" s="7" t="s">
        <v>327</v>
      </c>
      <c r="U2438" s="7" t="s">
        <v>226</v>
      </c>
      <c r="V2438" s="7" t="s">
        <v>202</v>
      </c>
      <c r="W2438" s="7" t="s">
        <v>149</v>
      </c>
      <c r="X2438" s="7" t="s">
        <v>336</v>
      </c>
      <c r="Y2438" s="7" t="n">
        <v>0</v>
      </c>
      <c r="Z2438" s="7" t="n">
        <v>1</v>
      </c>
      <c r="AA2438" s="7" t="str">
        <f aca="false">IF(Y2438&gt;Z2438,"Win",IF(Y2438&lt;Z2438,"Loss","Draw"))</f>
        <v>Loss</v>
      </c>
      <c r="AB2438" s="7" t="s">
        <v>99</v>
      </c>
      <c r="AC2438" s="7" t="s">
        <v>99</v>
      </c>
      <c r="AD2438" s="7" t="s">
        <v>4738</v>
      </c>
      <c r="AE2438" s="7" t="s">
        <v>1812</v>
      </c>
      <c r="AF2438" s="7" t="str">
        <f aca="false">IF(AD2438&lt;AE2438,AD2438,AE2438)</f>
        <v>Balloon, Executioner, Giant Skeleton, Giant Snowball, Miner, Tombstone, Tornado, Zappies</v>
      </c>
      <c r="AG2438" s="7" t="str">
        <f aca="false">IF(AD2438&lt;AE2438,AE2438,AD2438)</f>
        <v>Electro Spirit, Fireball, Goblin Cage, Lumberjack, Mega Minion, Phoenix, Royal Giant, The Log</v>
      </c>
      <c r="AH2438" s="7" t="str">
        <f aca="false">IF(AD2438=AF2438,AA2438,IF(AA2438="Win","Loss",IF(AA2438="Loss","Win","Draw")))</f>
        <v>Win</v>
      </c>
      <c r="AI2438" s="7" t="s">
        <v>102</v>
      </c>
    </row>
    <row r="2439" customFormat="false" ht="16.5" hidden="false" customHeight="true" outlineLevel="0" collapsed="false">
      <c r="A2439" s="8" t="s">
        <v>5307</v>
      </c>
      <c r="B2439" s="7" t="n">
        <v>1</v>
      </c>
      <c r="C2439" s="8" t="s">
        <v>390</v>
      </c>
      <c r="D2439" s="7" t="s">
        <v>391</v>
      </c>
      <c r="E2439" s="7" t="s">
        <v>1132</v>
      </c>
      <c r="F2439" s="7" t="s">
        <v>1133</v>
      </c>
      <c r="G2439" s="7" t="s">
        <v>4740</v>
      </c>
      <c r="H2439" s="7" t="s">
        <v>251</v>
      </c>
      <c r="I2439" s="7" t="s">
        <v>200</v>
      </c>
      <c r="J2439" s="7" t="s">
        <v>83</v>
      </c>
      <c r="K2439" s="7" t="s">
        <v>135</v>
      </c>
      <c r="L2439" s="7" t="s">
        <v>148</v>
      </c>
      <c r="M2439" s="7" t="s">
        <v>147</v>
      </c>
      <c r="N2439" s="7" t="s">
        <v>94</v>
      </c>
      <c r="O2439" s="7" t="s">
        <v>146</v>
      </c>
      <c r="P2439" s="7" t="s">
        <v>226</v>
      </c>
      <c r="Q2439" s="7" t="s">
        <v>210</v>
      </c>
      <c r="R2439" s="7" t="s">
        <v>199</v>
      </c>
      <c r="S2439" s="7" t="s">
        <v>239</v>
      </c>
      <c r="T2439" s="7" t="s">
        <v>240</v>
      </c>
      <c r="U2439" s="7" t="s">
        <v>202</v>
      </c>
      <c r="V2439" s="7" t="s">
        <v>227</v>
      </c>
      <c r="W2439" s="7" t="s">
        <v>109</v>
      </c>
      <c r="X2439" s="7" t="s">
        <v>112</v>
      </c>
      <c r="Y2439" s="7" t="n">
        <v>1</v>
      </c>
      <c r="Z2439" s="7" t="n">
        <v>0</v>
      </c>
      <c r="AA2439" s="7" t="str">
        <f aca="false">IF(Y2439&gt;Z2439,"Win",IF(Y2439&lt;Z2439,"Loss","Draw"))</f>
        <v>Win</v>
      </c>
      <c r="AB2439" s="7" t="s">
        <v>99</v>
      </c>
      <c r="AC2439" s="7" t="s">
        <v>99</v>
      </c>
      <c r="AD2439" s="7" t="s">
        <v>1147</v>
      </c>
      <c r="AE2439" s="7" t="s">
        <v>242</v>
      </c>
      <c r="AF2439" s="7" t="str">
        <f aca="false">IF(AD2439&lt;AE2439,AD2439,AE2439)</f>
        <v>Arrows, Bandit, Battle Ram, Golden Knight, Mega Knight, Mother Witch, Ronin, Zappies</v>
      </c>
      <c r="AG2439" s="7" t="str">
        <f aca="false">IF(AD2439&lt;AE2439,AE2439,AD2439)</f>
        <v>Dark Prince, Fireball, Goblin Cage, Lava Hound, Miner, Skeleton Dragons, Spirit Empress, Zap</v>
      </c>
      <c r="AH2439" s="7" t="str">
        <f aca="false">IF(AD2439=AF2439,AA2439,IF(AA2439="Win","Loss",IF(AA2439="Loss","Win","Draw")))</f>
        <v>Loss</v>
      </c>
      <c r="AI2439" s="7" t="s">
        <v>102</v>
      </c>
    </row>
    <row r="2440" customFormat="false" ht="16.5" hidden="false" customHeight="true" outlineLevel="0" collapsed="false">
      <c r="A2440" s="8" t="s">
        <v>5307</v>
      </c>
      <c r="B2440" s="7" t="n">
        <v>2</v>
      </c>
      <c r="C2440" s="8" t="s">
        <v>390</v>
      </c>
      <c r="D2440" s="7" t="s">
        <v>391</v>
      </c>
      <c r="E2440" s="7" t="s">
        <v>1132</v>
      </c>
      <c r="F2440" s="7" t="s">
        <v>1133</v>
      </c>
      <c r="G2440" s="7" t="s">
        <v>4741</v>
      </c>
      <c r="H2440" s="7" t="s">
        <v>81</v>
      </c>
      <c r="I2440" s="7" t="s">
        <v>82</v>
      </c>
      <c r="J2440" s="7" t="s">
        <v>91</v>
      </c>
      <c r="K2440" s="7" t="s">
        <v>128</v>
      </c>
      <c r="L2440" s="7" t="s">
        <v>85</v>
      </c>
      <c r="M2440" s="7" t="s">
        <v>97</v>
      </c>
      <c r="N2440" s="7" t="s">
        <v>143</v>
      </c>
      <c r="O2440" s="7" t="s">
        <v>113</v>
      </c>
      <c r="P2440" s="7" t="s">
        <v>88</v>
      </c>
      <c r="Q2440" s="7" t="s">
        <v>319</v>
      </c>
      <c r="R2440" s="7" t="s">
        <v>145</v>
      </c>
      <c r="S2440" s="7" t="s">
        <v>195</v>
      </c>
      <c r="T2440" s="7" t="s">
        <v>117</v>
      </c>
      <c r="U2440" s="7" t="s">
        <v>130</v>
      </c>
      <c r="V2440" s="7" t="s">
        <v>148</v>
      </c>
      <c r="W2440" s="7" t="s">
        <v>94</v>
      </c>
      <c r="X2440" s="7" t="s">
        <v>84</v>
      </c>
      <c r="Y2440" s="7" t="n">
        <v>0</v>
      </c>
      <c r="Z2440" s="7" t="n">
        <v>1</v>
      </c>
      <c r="AA2440" s="7" t="str">
        <f aca="false">IF(Y2440&gt;Z2440,"Win",IF(Y2440&lt;Z2440,"Loss","Draw"))</f>
        <v>Loss</v>
      </c>
      <c r="AB2440" s="7" t="s">
        <v>99</v>
      </c>
      <c r="AC2440" s="7" t="s">
        <v>99</v>
      </c>
      <c r="AD2440" s="7" t="s">
        <v>4742</v>
      </c>
      <c r="AE2440" s="7" t="s">
        <v>718</v>
      </c>
      <c r="AF2440" s="7" t="str">
        <f aca="false">IF(AD2440&lt;AE2440,AD2440,AE2440)</f>
        <v>Archers, Barbarian Barrel, Bomb Tower, Graveyard, Ice Spirit, Knight, Poison, Skeletons</v>
      </c>
      <c r="AG2440" s="7" t="str">
        <f aca="false">IF(AD2440&lt;AE2440,AE2440,AD2440)</f>
        <v>Balloon, Bomber, Fireball, Giant Snowball, Inferno Dragon, Lava Hound, Minions, Skeleton Army</v>
      </c>
      <c r="AH2440" s="7" t="str">
        <f aca="false">IF(AD2440=AF2440,AA2440,IF(AA2440="Win","Loss",IF(AA2440="Loss","Win","Draw")))</f>
        <v>Loss</v>
      </c>
      <c r="AI2440" s="7" t="s">
        <v>102</v>
      </c>
    </row>
    <row r="2441" customFormat="false" ht="16.5" hidden="false" customHeight="true" outlineLevel="0" collapsed="false">
      <c r="A2441" s="8" t="s">
        <v>5307</v>
      </c>
      <c r="B2441" s="7" t="n">
        <v>3</v>
      </c>
      <c r="C2441" s="8" t="s">
        <v>390</v>
      </c>
      <c r="D2441" s="7" t="s">
        <v>391</v>
      </c>
      <c r="E2441" s="7" t="s">
        <v>1132</v>
      </c>
      <c r="F2441" s="7" t="s">
        <v>1133</v>
      </c>
      <c r="G2441" s="7" t="s">
        <v>4743</v>
      </c>
      <c r="H2441" s="7" t="s">
        <v>81</v>
      </c>
      <c r="I2441" s="7" t="s">
        <v>107</v>
      </c>
      <c r="J2441" s="7" t="s">
        <v>141</v>
      </c>
      <c r="K2441" s="7" t="s">
        <v>84</v>
      </c>
      <c r="L2441" s="7" t="s">
        <v>87</v>
      </c>
      <c r="M2441" s="7" t="s">
        <v>111</v>
      </c>
      <c r="N2441" s="7" t="s">
        <v>334</v>
      </c>
      <c r="O2441" s="7" t="s">
        <v>120</v>
      </c>
      <c r="P2441" s="7" t="s">
        <v>170</v>
      </c>
      <c r="Q2441" s="7" t="s">
        <v>271</v>
      </c>
      <c r="R2441" s="7" t="s">
        <v>232</v>
      </c>
      <c r="S2441" s="7" t="s">
        <v>170</v>
      </c>
      <c r="T2441" s="7" t="s">
        <v>97</v>
      </c>
      <c r="U2441" s="7" t="s">
        <v>182</v>
      </c>
      <c r="V2441" s="7" t="s">
        <v>93</v>
      </c>
      <c r="W2441" s="7" t="s">
        <v>154</v>
      </c>
      <c r="X2441" s="7" t="s">
        <v>167</v>
      </c>
      <c r="Y2441" s="7" t="n">
        <v>1</v>
      </c>
      <c r="Z2441" s="7" t="n">
        <v>0</v>
      </c>
      <c r="AA2441" s="7" t="str">
        <f aca="false">IF(Y2441&gt;Z2441,"Win",IF(Y2441&lt;Z2441,"Loss","Draw"))</f>
        <v>Win</v>
      </c>
      <c r="AB2441" s="7" t="s">
        <v>99</v>
      </c>
      <c r="AC2441" s="7" t="s">
        <v>99</v>
      </c>
      <c r="AD2441" s="7" t="s">
        <v>4745</v>
      </c>
      <c r="AE2441" s="7" t="s">
        <v>4744</v>
      </c>
      <c r="AF2441" s="7" t="str">
        <f aca="false">IF(AD2441&lt;AE2441,AD2441,AE2441)</f>
        <v>Berserker, Cannon, Fire Spirit, Giant Snowball, Goblin Drill, Magic Archer, Rocket, Royal Delivery</v>
      </c>
      <c r="AG2441" s="7" t="str">
        <f aca="false">IF(AD2441&lt;AE2441,AE2441,AD2441)</f>
        <v>Cannon, Electro Spirit, Firecracker, Hog Rider, Lightning, Mighty Miner, Skeletons, The Log</v>
      </c>
      <c r="AH2441" s="7" t="str">
        <f aca="false">IF(AD2441=AF2441,AA2441,IF(AA2441="Win","Loss",IF(AA2441="Loss","Win","Draw")))</f>
        <v>Win</v>
      </c>
      <c r="AI2441" s="7" t="s">
        <v>102</v>
      </c>
    </row>
    <row r="2442" customFormat="false" ht="16.5" hidden="false" customHeight="true" outlineLevel="0" collapsed="false">
      <c r="A2442" s="8" t="s">
        <v>5308</v>
      </c>
      <c r="B2442" s="7" t="n">
        <v>1</v>
      </c>
      <c r="C2442" s="8" t="s">
        <v>390</v>
      </c>
      <c r="D2442" s="7" t="s">
        <v>391</v>
      </c>
      <c r="E2442" s="7" t="s">
        <v>1132</v>
      </c>
      <c r="F2442" s="7" t="s">
        <v>1133</v>
      </c>
      <c r="G2442" s="7" t="s">
        <v>4747</v>
      </c>
      <c r="H2442" s="7" t="s">
        <v>251</v>
      </c>
      <c r="I2442" s="7" t="s">
        <v>114</v>
      </c>
      <c r="J2442" s="7" t="s">
        <v>115</v>
      </c>
      <c r="K2442" s="7" t="s">
        <v>116</v>
      </c>
      <c r="L2442" s="7" t="s">
        <v>94</v>
      </c>
      <c r="M2442" s="7" t="s">
        <v>117</v>
      </c>
      <c r="N2442" s="7" t="s">
        <v>118</v>
      </c>
      <c r="O2442" s="7" t="s">
        <v>93</v>
      </c>
      <c r="P2442" s="7" t="s">
        <v>109</v>
      </c>
      <c r="Q2442" s="7" t="s">
        <v>225</v>
      </c>
      <c r="R2442" s="7" t="s">
        <v>141</v>
      </c>
      <c r="S2442" s="7" t="s">
        <v>140</v>
      </c>
      <c r="T2442" s="7" t="s">
        <v>111</v>
      </c>
      <c r="U2442" s="7" t="s">
        <v>226</v>
      </c>
      <c r="V2442" s="7" t="s">
        <v>87</v>
      </c>
      <c r="W2442" s="7" t="s">
        <v>113</v>
      </c>
      <c r="X2442" s="7" t="s">
        <v>120</v>
      </c>
      <c r="Y2442" s="7" t="n">
        <v>0</v>
      </c>
      <c r="Z2442" s="7" t="n">
        <v>1</v>
      </c>
      <c r="AA2442" s="7" t="str">
        <f aca="false">IF(Y2442&gt;Z2442,"Win",IF(Y2442&lt;Z2442,"Loss","Draw"))</f>
        <v>Loss</v>
      </c>
      <c r="AB2442" s="7" t="s">
        <v>99</v>
      </c>
      <c r="AC2442" s="7" t="s">
        <v>99</v>
      </c>
      <c r="AD2442" s="7" t="s">
        <v>1114</v>
      </c>
      <c r="AE2442" s="7" t="s">
        <v>228</v>
      </c>
      <c r="AF2442" s="7" t="str">
        <f aca="false">IF(AD2442&lt;AE2442,AD2442,AE2442)</f>
        <v>Bats, Berserker, Bomb Tower, Fire Spirit, Magic Archer, Miner, Royal Delivery, Wall Breakers</v>
      </c>
      <c r="AG2442" s="7" t="str">
        <f aca="false">IF(AD2442&lt;AE2442,AE2442,AD2442)</f>
        <v>Electro Spirit, Fireball, Goblins, Minions, Mortar, Rascals, Ronin, Skeleton Barrel</v>
      </c>
      <c r="AH2442" s="7" t="str">
        <f aca="false">IF(AD2442=AF2442,AA2442,IF(AA2442="Win","Loss",IF(AA2442="Loss","Win","Draw")))</f>
        <v>Win</v>
      </c>
      <c r="AI2442" s="7" t="s">
        <v>102</v>
      </c>
    </row>
    <row r="2443" customFormat="false" ht="16.5" hidden="false" customHeight="true" outlineLevel="0" collapsed="false">
      <c r="A2443" s="8" t="s">
        <v>5308</v>
      </c>
      <c r="B2443" s="7" t="n">
        <v>2</v>
      </c>
      <c r="C2443" s="8" t="s">
        <v>390</v>
      </c>
      <c r="D2443" s="7" t="s">
        <v>391</v>
      </c>
      <c r="E2443" s="7" t="s">
        <v>1132</v>
      </c>
      <c r="F2443" s="7" t="s">
        <v>1133</v>
      </c>
      <c r="G2443" s="7" t="s">
        <v>4748</v>
      </c>
      <c r="H2443" s="7" t="s">
        <v>251</v>
      </c>
      <c r="I2443" s="7" t="s">
        <v>168</v>
      </c>
      <c r="J2443" s="7" t="s">
        <v>181</v>
      </c>
      <c r="K2443" s="7" t="s">
        <v>82</v>
      </c>
      <c r="L2443" s="7" t="s">
        <v>154</v>
      </c>
      <c r="M2443" s="7" t="s">
        <v>146</v>
      </c>
      <c r="N2443" s="7" t="s">
        <v>91</v>
      </c>
      <c r="O2443" s="7" t="s">
        <v>143</v>
      </c>
      <c r="P2443" s="7" t="s">
        <v>89</v>
      </c>
      <c r="Q2443" s="7" t="s">
        <v>82</v>
      </c>
      <c r="R2443" s="7" t="s">
        <v>213</v>
      </c>
      <c r="S2443" s="7" t="s">
        <v>84</v>
      </c>
      <c r="T2443" s="7" t="s">
        <v>85</v>
      </c>
      <c r="U2443" s="7" t="s">
        <v>156</v>
      </c>
      <c r="V2443" s="7" t="s">
        <v>202</v>
      </c>
      <c r="W2443" s="7" t="s">
        <v>112</v>
      </c>
      <c r="X2443" s="7" t="s">
        <v>97</v>
      </c>
      <c r="Y2443" s="7" t="n">
        <v>1</v>
      </c>
      <c r="Z2443" s="7" t="n">
        <v>0</v>
      </c>
      <c r="AA2443" s="7" t="str">
        <f aca="false">IF(Y2443&gt;Z2443,"Win",IF(Y2443&lt;Z2443,"Loss","Draw"))</f>
        <v>Win</v>
      </c>
      <c r="AB2443" s="7" t="s">
        <v>99</v>
      </c>
      <c r="AC2443" s="7" t="s">
        <v>99</v>
      </c>
      <c r="AD2443" s="7" t="s">
        <v>4749</v>
      </c>
      <c r="AE2443" s="7" t="s">
        <v>1994</v>
      </c>
      <c r="AF2443" s="7" t="str">
        <f aca="false">IF(AD2443&lt;AE2443,AD2443,AE2443)</f>
        <v>Archers, Arrows, Bowler, Giant, Giant Snowball, Graveyard, Skeletons, Zappies</v>
      </c>
      <c r="AG2443" s="7" t="str">
        <f aca="false">IF(AD2443&lt;AE2443,AE2443,AD2443)</f>
        <v>Archers, Barbarian Barrel, Goblin Hut, Ice Spirit, Lightning, Monk, Royal Hogs, Skeleton Dragons</v>
      </c>
      <c r="AH2443" s="7" t="str">
        <f aca="false">IF(AD2443=AF2443,AA2443,IF(AA2443="Win","Loss",IF(AA2443="Loss","Win","Draw")))</f>
        <v>Loss</v>
      </c>
      <c r="AI2443" s="7" t="s">
        <v>102</v>
      </c>
    </row>
    <row r="2444" customFormat="false" ht="16.5" hidden="false" customHeight="true" outlineLevel="0" collapsed="false">
      <c r="A2444" s="8" t="s">
        <v>5308</v>
      </c>
      <c r="B2444" s="7" t="n">
        <v>3</v>
      </c>
      <c r="C2444" s="8" t="s">
        <v>390</v>
      </c>
      <c r="D2444" s="7" t="s">
        <v>391</v>
      </c>
      <c r="E2444" s="7" t="s">
        <v>1132</v>
      </c>
      <c r="F2444" s="7" t="s">
        <v>1133</v>
      </c>
      <c r="G2444" s="7" t="s">
        <v>4750</v>
      </c>
      <c r="H2444" s="7" t="s">
        <v>251</v>
      </c>
      <c r="I2444" s="7" t="s">
        <v>225</v>
      </c>
      <c r="J2444" s="7" t="s">
        <v>141</v>
      </c>
      <c r="K2444" s="7" t="s">
        <v>140</v>
      </c>
      <c r="L2444" s="7" t="s">
        <v>111</v>
      </c>
      <c r="M2444" s="7" t="s">
        <v>226</v>
      </c>
      <c r="N2444" s="7" t="s">
        <v>87</v>
      </c>
      <c r="O2444" s="7" t="s">
        <v>113</v>
      </c>
      <c r="P2444" s="7" t="s">
        <v>120</v>
      </c>
      <c r="Q2444" s="7" t="s">
        <v>168</v>
      </c>
      <c r="R2444" s="7" t="s">
        <v>244</v>
      </c>
      <c r="S2444" s="7" t="s">
        <v>92</v>
      </c>
      <c r="T2444" s="7" t="s">
        <v>245</v>
      </c>
      <c r="U2444" s="7" t="s">
        <v>96</v>
      </c>
      <c r="V2444" s="7" t="s">
        <v>94</v>
      </c>
      <c r="W2444" s="7" t="s">
        <v>91</v>
      </c>
      <c r="X2444" s="7" t="s">
        <v>174</v>
      </c>
      <c r="Y2444" s="7" t="n">
        <v>1</v>
      </c>
      <c r="Z2444" s="7" t="n">
        <v>0</v>
      </c>
      <c r="AA2444" s="7" t="str">
        <f aca="false">IF(Y2444&gt;Z2444,"Win",IF(Y2444&lt;Z2444,"Loss","Draw"))</f>
        <v>Win</v>
      </c>
      <c r="AB2444" s="7" t="s">
        <v>99</v>
      </c>
      <c r="AC2444" s="7" t="s">
        <v>99</v>
      </c>
      <c r="AD2444" s="7" t="s">
        <v>228</v>
      </c>
      <c r="AE2444" s="7" t="s">
        <v>3019</v>
      </c>
      <c r="AF2444" s="7" t="str">
        <f aca="false">IF(AD2444&lt;AE2444,AD2444,AE2444)</f>
        <v>Barbarian Barrel, Fireball, Heal Spirit, Hunter, Ice Golem, Royal Ghost, Royal Hogs, Three Musketeers</v>
      </c>
      <c r="AG2444" s="7" t="str">
        <f aca="false">IF(AD2444&lt;AE2444,AE2444,AD2444)</f>
        <v>Bats, Berserker, Bomb Tower, Fire Spirit, Magic Archer, Miner, Royal Delivery, Wall Breakers</v>
      </c>
      <c r="AH2444" s="7" t="str">
        <f aca="false">IF(AD2444=AF2444,AA2444,IF(AA2444="Win","Loss",IF(AA2444="Loss","Win","Draw")))</f>
        <v>Loss</v>
      </c>
      <c r="AI2444" s="7" t="s">
        <v>102</v>
      </c>
    </row>
    <row r="2445" customFormat="false" ht="16.5" hidden="false" customHeight="true" outlineLevel="0" collapsed="false">
      <c r="A2445" s="8" t="s">
        <v>5309</v>
      </c>
      <c r="B2445" s="7" t="n">
        <v>1</v>
      </c>
      <c r="C2445" s="8" t="s">
        <v>390</v>
      </c>
      <c r="D2445" s="7" t="s">
        <v>391</v>
      </c>
      <c r="E2445" s="7" t="s">
        <v>1132</v>
      </c>
      <c r="F2445" s="7" t="s">
        <v>1133</v>
      </c>
      <c r="G2445" s="7" t="s">
        <v>4752</v>
      </c>
      <c r="H2445" s="7" t="s">
        <v>251</v>
      </c>
      <c r="I2445" s="7" t="s">
        <v>140</v>
      </c>
      <c r="J2445" s="7" t="s">
        <v>141</v>
      </c>
      <c r="K2445" s="7" t="s">
        <v>142</v>
      </c>
      <c r="L2445" s="7" t="s">
        <v>287</v>
      </c>
      <c r="M2445" s="7" t="s">
        <v>111</v>
      </c>
      <c r="N2445" s="7" t="s">
        <v>143</v>
      </c>
      <c r="O2445" s="7" t="s">
        <v>120</v>
      </c>
      <c r="P2445" s="7" t="s">
        <v>144</v>
      </c>
      <c r="Q2445" s="7" t="s">
        <v>169</v>
      </c>
      <c r="R2445" s="7" t="s">
        <v>91</v>
      </c>
      <c r="S2445" s="7" t="s">
        <v>128</v>
      </c>
      <c r="T2445" s="7" t="s">
        <v>85</v>
      </c>
      <c r="U2445" s="7" t="s">
        <v>88</v>
      </c>
      <c r="V2445" s="7" t="s">
        <v>191</v>
      </c>
      <c r="W2445" s="7" t="s">
        <v>336</v>
      </c>
      <c r="X2445" s="7" t="s">
        <v>149</v>
      </c>
      <c r="Y2445" s="7" t="n">
        <v>1</v>
      </c>
      <c r="Z2445" s="7" t="n">
        <v>0</v>
      </c>
      <c r="AA2445" s="7" t="str">
        <f aca="false">IF(Y2445&gt;Z2445,"Win",IF(Y2445&lt;Z2445,"Loss","Draw"))</f>
        <v>Win</v>
      </c>
      <c r="AB2445" s="7" t="s">
        <v>99</v>
      </c>
      <c r="AC2445" s="7" t="s">
        <v>99</v>
      </c>
      <c r="AD2445" s="7" t="s">
        <v>924</v>
      </c>
      <c r="AE2445" s="7" t="s">
        <v>2102</v>
      </c>
      <c r="AF2445" s="7" t="str">
        <f aca="false">IF(AD2445&lt;AE2445,AD2445,AE2445)</f>
        <v>Baby Dragon, Barbarian Barrel, Graveyard, Ice Wizard, Knight, Poison, Tombstone, Tornado</v>
      </c>
      <c r="AG2445" s="7" t="str">
        <f aca="false">IF(AD2445&lt;AE2445,AE2445,AD2445)</f>
        <v>Fire Spirit, Goblin Barrel, Ice Spirit, Magic Archer, Royal Delivery, Tesla, Valkyrie, Wall Breakers</v>
      </c>
      <c r="AH2445" s="7" t="str">
        <f aca="false">IF(AD2445=AF2445,AA2445,IF(AA2445="Win","Loss",IF(AA2445="Loss","Win","Draw")))</f>
        <v>Loss</v>
      </c>
      <c r="AI2445" s="7" t="s">
        <v>102</v>
      </c>
    </row>
    <row r="2446" customFormat="false" ht="16.5" hidden="false" customHeight="true" outlineLevel="0" collapsed="false">
      <c r="A2446" s="8" t="s">
        <v>5309</v>
      </c>
      <c r="B2446" s="7" t="n">
        <v>2</v>
      </c>
      <c r="C2446" s="8" t="s">
        <v>390</v>
      </c>
      <c r="D2446" s="7" t="s">
        <v>391</v>
      </c>
      <c r="E2446" s="7" t="s">
        <v>1132</v>
      </c>
      <c r="F2446" s="7" t="s">
        <v>1133</v>
      </c>
      <c r="G2446" s="7" t="s">
        <v>4753</v>
      </c>
      <c r="H2446" s="7" t="s">
        <v>251</v>
      </c>
      <c r="I2446" s="7" t="s">
        <v>375</v>
      </c>
      <c r="J2446" s="7" t="s">
        <v>181</v>
      </c>
      <c r="K2446" s="7" t="s">
        <v>170</v>
      </c>
      <c r="L2446" s="7" t="s">
        <v>154</v>
      </c>
      <c r="M2446" s="7" t="s">
        <v>93</v>
      </c>
      <c r="N2446" s="7" t="s">
        <v>97</v>
      </c>
      <c r="O2446" s="7" t="s">
        <v>182</v>
      </c>
      <c r="P2446" s="7" t="s">
        <v>167</v>
      </c>
      <c r="Q2446" s="7" t="s">
        <v>90</v>
      </c>
      <c r="R2446" s="7" t="s">
        <v>181</v>
      </c>
      <c r="S2446" s="7" t="s">
        <v>96</v>
      </c>
      <c r="T2446" s="7" t="s">
        <v>97</v>
      </c>
      <c r="U2446" s="7" t="s">
        <v>95</v>
      </c>
      <c r="V2446" s="7" t="s">
        <v>93</v>
      </c>
      <c r="W2446" s="7" t="s">
        <v>94</v>
      </c>
      <c r="X2446" s="7" t="s">
        <v>167</v>
      </c>
      <c r="Y2446" s="7" t="n">
        <v>1</v>
      </c>
      <c r="Z2446" s="7" t="n">
        <v>0</v>
      </c>
      <c r="AA2446" s="7" t="str">
        <f aca="false">IF(Y2446&gt;Z2446,"Win",IF(Y2446&lt;Z2446,"Loss","Draw"))</f>
        <v>Win</v>
      </c>
      <c r="AB2446" s="7" t="s">
        <v>99</v>
      </c>
      <c r="AC2446" s="7" t="s">
        <v>99</v>
      </c>
      <c r="AD2446" s="7" t="s">
        <v>4754</v>
      </c>
      <c r="AE2446" s="7" t="s">
        <v>1085</v>
      </c>
      <c r="AF2446" s="7" t="str">
        <f aca="false">IF(AD2446&lt;AE2446,AD2446,AE2446)</f>
        <v>Cannon, Electro Spirit, Executioner, Hog Rider, Lightning, Monk, Skeletons, The Log</v>
      </c>
      <c r="AG2446" s="7" t="str">
        <f aca="false">IF(AD2446&lt;AE2446,AE2446,AD2446)</f>
        <v>Electro Spirit, Fireball, Fisherman, Hunter, Monk, Royal Giant, Skeletons, The Log</v>
      </c>
      <c r="AH2446" s="7" t="str">
        <f aca="false">IF(AD2446=AF2446,AA2446,IF(AA2446="Win","Loss",IF(AA2446="Loss","Win","Draw")))</f>
        <v>Win</v>
      </c>
      <c r="AI2446" s="7" t="s">
        <v>102</v>
      </c>
    </row>
    <row r="2447" customFormat="false" ht="16.5" hidden="false" customHeight="true" outlineLevel="0" collapsed="false">
      <c r="A2447" s="8" t="s">
        <v>5309</v>
      </c>
      <c r="B2447" s="7" t="n">
        <v>3</v>
      </c>
      <c r="C2447" s="8" t="s">
        <v>390</v>
      </c>
      <c r="D2447" s="7" t="s">
        <v>391</v>
      </c>
      <c r="E2447" s="7" t="s">
        <v>1132</v>
      </c>
      <c r="F2447" s="7" t="s">
        <v>1133</v>
      </c>
      <c r="G2447" s="7" t="s">
        <v>4755</v>
      </c>
      <c r="H2447" s="7" t="s">
        <v>81</v>
      </c>
      <c r="I2447" s="7" t="s">
        <v>209</v>
      </c>
      <c r="J2447" s="7" t="s">
        <v>145</v>
      </c>
      <c r="K2447" s="7" t="s">
        <v>84</v>
      </c>
      <c r="L2447" s="7" t="s">
        <v>244</v>
      </c>
      <c r="M2447" s="7" t="s">
        <v>113</v>
      </c>
      <c r="N2447" s="7" t="s">
        <v>87</v>
      </c>
      <c r="O2447" s="7" t="s">
        <v>226</v>
      </c>
      <c r="P2447" s="7" t="s">
        <v>91</v>
      </c>
      <c r="Q2447" s="7" t="s">
        <v>142</v>
      </c>
      <c r="R2447" s="7" t="s">
        <v>232</v>
      </c>
      <c r="S2447" s="7" t="s">
        <v>176</v>
      </c>
      <c r="T2447" s="7" t="s">
        <v>111</v>
      </c>
      <c r="U2447" s="7" t="s">
        <v>143</v>
      </c>
      <c r="V2447" s="7" t="s">
        <v>120</v>
      </c>
      <c r="W2447" s="7" t="s">
        <v>144</v>
      </c>
      <c r="X2447" s="7" t="s">
        <v>87</v>
      </c>
      <c r="Y2447" s="7" t="n">
        <v>1</v>
      </c>
      <c r="Z2447" s="7" t="n">
        <v>0</v>
      </c>
      <c r="AA2447" s="7" t="str">
        <f aca="false">IF(Y2447&gt;Z2447,"Win",IF(Y2447&lt;Z2447,"Loss","Draw"))</f>
        <v>Win</v>
      </c>
      <c r="AB2447" s="7" t="s">
        <v>99</v>
      </c>
      <c r="AC2447" s="7" t="s">
        <v>99</v>
      </c>
      <c r="AD2447" s="7" t="s">
        <v>4756</v>
      </c>
      <c r="AE2447" s="7" t="s">
        <v>1937</v>
      </c>
      <c r="AF2447" s="7" t="str">
        <f aca="false">IF(AD2447&lt;AE2447,AD2447,AE2447)</f>
        <v>Balloon, Barbarian Barrel, Berserker, Bomb Tower, Giant Snowball, Ice Golem, Miner, Musketeer</v>
      </c>
      <c r="AG2447" s="7" t="str">
        <f aca="false">IF(AD2447&lt;AE2447,AE2447,AD2447)</f>
        <v>Berserker, Dart Goblin, Fire Spirit, Goblin Barrel, Ice Spirit, Mighty Miner, Royal Delivery, Tesla</v>
      </c>
      <c r="AH2447" s="7" t="str">
        <f aca="false">IF(AD2447=AF2447,AA2447,IF(AA2447="Win","Loss",IF(AA2447="Loss","Win","Draw")))</f>
        <v>Win</v>
      </c>
      <c r="AI2447" s="7" t="s">
        <v>102</v>
      </c>
    </row>
    <row r="2448" customFormat="false" ht="16.5" hidden="false" customHeight="true" outlineLevel="0" collapsed="false">
      <c r="A2448" s="6" t="s">
        <v>5310</v>
      </c>
      <c r="B2448" s="5" t="n">
        <v>1</v>
      </c>
      <c r="C2448" s="6" t="s">
        <v>390</v>
      </c>
      <c r="D2448" s="5" t="s">
        <v>391</v>
      </c>
      <c r="E2448" s="5" t="s">
        <v>1061</v>
      </c>
      <c r="F2448" s="5" t="s">
        <v>1062</v>
      </c>
      <c r="G2448" s="5" t="s">
        <v>5311</v>
      </c>
      <c r="H2448" s="5" t="s">
        <v>81</v>
      </c>
      <c r="I2448" s="5" t="s">
        <v>132</v>
      </c>
      <c r="J2448" s="5" t="s">
        <v>91</v>
      </c>
      <c r="K2448" s="5" t="s">
        <v>200</v>
      </c>
      <c r="L2448" s="5" t="s">
        <v>365</v>
      </c>
      <c r="M2448" s="5" t="s">
        <v>90</v>
      </c>
      <c r="N2448" s="5" t="s">
        <v>94</v>
      </c>
      <c r="O2448" s="5" t="s">
        <v>93</v>
      </c>
      <c r="P2448" s="5" t="s">
        <v>174</v>
      </c>
      <c r="Q2448" s="5" t="s">
        <v>90</v>
      </c>
      <c r="R2448" s="5" t="s">
        <v>91</v>
      </c>
      <c r="S2448" s="5" t="s">
        <v>92</v>
      </c>
      <c r="T2448" s="5" t="s">
        <v>96</v>
      </c>
      <c r="U2448" s="5" t="s">
        <v>95</v>
      </c>
      <c r="V2448" s="5" t="s">
        <v>94</v>
      </c>
      <c r="W2448" s="5" t="s">
        <v>97</v>
      </c>
      <c r="X2448" s="5" t="s">
        <v>93</v>
      </c>
      <c r="Y2448" s="5" t="n">
        <v>1</v>
      </c>
      <c r="Z2448" s="5" t="n">
        <v>0</v>
      </c>
      <c r="AA2448" s="5" t="str">
        <f aca="false">IF(Y2448&gt;Z2448,"Win",IF(Y2448&lt;Z2448,"Loss","Draw"))</f>
        <v>Win</v>
      </c>
      <c r="AB2448" s="5" t="s">
        <v>98</v>
      </c>
      <c r="AC2448" s="5" t="s">
        <v>99</v>
      </c>
      <c r="AD2448" s="5" t="s">
        <v>488</v>
      </c>
      <c r="AE2448" s="5" t="s">
        <v>101</v>
      </c>
      <c r="AF2448" s="5" t="str">
        <f aca="false">IF(AD2448&lt;AE2448,AD2448,AE2448)</f>
        <v>Barbarian Barrel, Electro Spirit, Fireball, Fisherman, Hunter, Royal Ghost, Royal Giant, Skeletons</v>
      </c>
      <c r="AG2448" s="5" t="str">
        <f aca="false">IF(AD2448&lt;AE2448,AE2448,AD2448)</f>
        <v>Barbarian Barrel, Electro Spirit, Fireball, Goblin Cage, Heal Spirit, Lumberjack, Phoenix, Royal Giant</v>
      </c>
      <c r="AH2448" s="5" t="str">
        <f aca="false">IF(AD2448=AF2448,AA2448,IF(AA2448="Win","Loss",IF(AA2448="Loss","Win","Draw")))</f>
        <v>Loss</v>
      </c>
      <c r="AI2448" s="5" t="s">
        <v>102</v>
      </c>
    </row>
    <row r="2449" customFormat="false" ht="16.5" hidden="false" customHeight="true" outlineLevel="0" collapsed="false">
      <c r="A2449" s="6" t="s">
        <v>5310</v>
      </c>
      <c r="B2449" s="5" t="n">
        <v>2</v>
      </c>
      <c r="C2449" s="6" t="s">
        <v>390</v>
      </c>
      <c r="D2449" s="5" t="s">
        <v>391</v>
      </c>
      <c r="E2449" s="5" t="s">
        <v>1061</v>
      </c>
      <c r="F2449" s="5" t="s">
        <v>1062</v>
      </c>
      <c r="G2449" s="5" t="s">
        <v>5312</v>
      </c>
      <c r="H2449" s="5" t="s">
        <v>251</v>
      </c>
      <c r="I2449" s="5" t="s">
        <v>140</v>
      </c>
      <c r="J2449" s="5" t="s">
        <v>141</v>
      </c>
      <c r="K2449" s="5" t="s">
        <v>225</v>
      </c>
      <c r="L2449" s="5" t="s">
        <v>226</v>
      </c>
      <c r="M2449" s="5" t="s">
        <v>87</v>
      </c>
      <c r="N2449" s="5" t="s">
        <v>111</v>
      </c>
      <c r="O2449" s="5" t="s">
        <v>120</v>
      </c>
      <c r="P2449" s="5" t="s">
        <v>113</v>
      </c>
      <c r="Q2449" s="5" t="s">
        <v>168</v>
      </c>
      <c r="R2449" s="5" t="s">
        <v>141</v>
      </c>
      <c r="S2449" s="5" t="s">
        <v>144</v>
      </c>
      <c r="T2449" s="5" t="s">
        <v>83</v>
      </c>
      <c r="U2449" s="5" t="s">
        <v>154</v>
      </c>
      <c r="V2449" s="5" t="s">
        <v>115</v>
      </c>
      <c r="W2449" s="5" t="s">
        <v>111</v>
      </c>
      <c r="X2449" s="5" t="s">
        <v>167</v>
      </c>
      <c r="Y2449" s="5" t="n">
        <v>1</v>
      </c>
      <c r="Z2449" s="5" t="n">
        <v>0</v>
      </c>
      <c r="AA2449" s="5" t="str">
        <f aca="false">IF(Y2449&gt;Z2449,"Win",IF(Y2449&lt;Z2449,"Loss","Draw"))</f>
        <v>Win</v>
      </c>
      <c r="AB2449" s="5" t="s">
        <v>98</v>
      </c>
      <c r="AC2449" s="5" t="s">
        <v>99</v>
      </c>
      <c r="AD2449" s="5" t="s">
        <v>228</v>
      </c>
      <c r="AE2449" s="5" t="s">
        <v>5313</v>
      </c>
      <c r="AF2449" s="5" t="str">
        <f aca="false">IF(AD2449&lt;AE2449,AD2449,AE2449)</f>
        <v>Bats, Berserker, Bomb Tower, Fire Spirit, Magic Archer, Miner, Royal Delivery, Wall Breakers</v>
      </c>
      <c r="AG2449" s="5" t="str">
        <f aca="false">IF(AD2449&lt;AE2449,AE2449,AD2449)</f>
        <v>Dark Prince, Fire Spirit, Goblins, Lightning, Magic Archer, Royal Hogs, Tesla, The Log</v>
      </c>
      <c r="AH2449" s="5" t="str">
        <f aca="false">IF(AD2449=AF2449,AA2449,IF(AA2449="Win","Loss",IF(AA2449="Loss","Win","Draw")))</f>
        <v>Win</v>
      </c>
      <c r="AI2449" s="5" t="s">
        <v>102</v>
      </c>
    </row>
    <row r="2450" customFormat="false" ht="16.5" hidden="false" customHeight="true" outlineLevel="0" collapsed="false">
      <c r="A2450" s="6" t="s">
        <v>5310</v>
      </c>
      <c r="B2450" s="5" t="n">
        <v>3</v>
      </c>
      <c r="C2450" s="6" t="s">
        <v>390</v>
      </c>
      <c r="D2450" s="5" t="s">
        <v>391</v>
      </c>
      <c r="E2450" s="5" t="s">
        <v>1061</v>
      </c>
      <c r="F2450" s="5" t="s">
        <v>1062</v>
      </c>
      <c r="G2450" s="5" t="s">
        <v>5314</v>
      </c>
      <c r="H2450" s="5" t="s">
        <v>251</v>
      </c>
      <c r="I2450" s="5" t="s">
        <v>210</v>
      </c>
      <c r="J2450" s="5" t="s">
        <v>213</v>
      </c>
      <c r="K2450" s="5" t="s">
        <v>135</v>
      </c>
      <c r="L2450" s="5" t="s">
        <v>112</v>
      </c>
      <c r="M2450" s="5" t="s">
        <v>182</v>
      </c>
      <c r="N2450" s="5" t="s">
        <v>147</v>
      </c>
      <c r="O2450" s="5" t="s">
        <v>227</v>
      </c>
      <c r="P2450" s="5" t="s">
        <v>240</v>
      </c>
      <c r="Q2450" s="5" t="s">
        <v>210</v>
      </c>
      <c r="R2450" s="5" t="s">
        <v>199</v>
      </c>
      <c r="S2450" s="5" t="s">
        <v>239</v>
      </c>
      <c r="T2450" s="5" t="s">
        <v>227</v>
      </c>
      <c r="U2450" s="5" t="s">
        <v>202</v>
      </c>
      <c r="V2450" s="5" t="s">
        <v>112</v>
      </c>
      <c r="W2450" s="5" t="s">
        <v>135</v>
      </c>
      <c r="X2450" s="5" t="s">
        <v>146</v>
      </c>
      <c r="Y2450" s="5" t="n">
        <v>0</v>
      </c>
      <c r="Z2450" s="5" t="n">
        <v>1</v>
      </c>
      <c r="AA2450" s="5" t="str">
        <f aca="false">IF(Y2450&gt;Z2450,"Win",IF(Y2450&lt;Z2450,"Loss","Draw"))</f>
        <v>Loss</v>
      </c>
      <c r="AB2450" s="5" t="s">
        <v>98</v>
      </c>
      <c r="AC2450" s="5" t="s">
        <v>99</v>
      </c>
      <c r="AD2450" s="5" t="s">
        <v>5315</v>
      </c>
      <c r="AE2450" s="5" t="s">
        <v>5316</v>
      </c>
      <c r="AF2450" s="5" t="str">
        <f aca="false">IF(AD2450&lt;AE2450,AD2450,AE2450)</f>
        <v>Arrows, Bandit, Bowler, Hog Rider, Mega Knight, Mother Witch, Spirit Empress, Zap</v>
      </c>
      <c r="AG2450" s="5" t="str">
        <f aca="false">IF(AD2450&lt;AE2450,AE2450,AD2450)</f>
        <v>Arrows, Battle Ram, Golden Knight, Mega Knight, Mother Witch, Skeleton Dragons, Zap, Zappies</v>
      </c>
      <c r="AH2450" s="5" t="str">
        <f aca="false">IF(AD2450=AF2450,AA2450,IF(AA2450="Win","Loss",IF(AA2450="Loss","Win","Draw")))</f>
        <v>Loss</v>
      </c>
      <c r="AI2450" s="5" t="s">
        <v>102</v>
      </c>
    </row>
    <row r="2451" customFormat="false" ht="16.5" hidden="false" customHeight="true" outlineLevel="0" collapsed="false">
      <c r="A2451" s="8" t="s">
        <v>5317</v>
      </c>
      <c r="B2451" s="7" t="n">
        <v>1</v>
      </c>
      <c r="C2451" s="8" t="s">
        <v>390</v>
      </c>
      <c r="D2451" s="7" t="s">
        <v>391</v>
      </c>
      <c r="E2451" s="7" t="s">
        <v>1061</v>
      </c>
      <c r="F2451" s="7" t="s">
        <v>1062</v>
      </c>
      <c r="G2451" s="7" t="s">
        <v>5318</v>
      </c>
      <c r="H2451" s="7" t="s">
        <v>251</v>
      </c>
      <c r="I2451" s="7" t="s">
        <v>144</v>
      </c>
      <c r="J2451" s="7" t="s">
        <v>128</v>
      </c>
      <c r="K2451" s="7" t="s">
        <v>84</v>
      </c>
      <c r="L2451" s="7" t="s">
        <v>87</v>
      </c>
      <c r="M2451" s="7" t="s">
        <v>88</v>
      </c>
      <c r="N2451" s="7" t="s">
        <v>130</v>
      </c>
      <c r="O2451" s="7" t="s">
        <v>111</v>
      </c>
      <c r="P2451" s="7" t="s">
        <v>107</v>
      </c>
      <c r="Q2451" s="7" t="s">
        <v>140</v>
      </c>
      <c r="R2451" s="7" t="s">
        <v>141</v>
      </c>
      <c r="S2451" s="7" t="s">
        <v>142</v>
      </c>
      <c r="T2451" s="7" t="s">
        <v>120</v>
      </c>
      <c r="U2451" s="7" t="s">
        <v>111</v>
      </c>
      <c r="V2451" s="7" t="s">
        <v>143</v>
      </c>
      <c r="W2451" s="7" t="s">
        <v>87</v>
      </c>
      <c r="X2451" s="7" t="s">
        <v>144</v>
      </c>
      <c r="Y2451" s="7" t="n">
        <v>0</v>
      </c>
      <c r="Z2451" s="7" t="n">
        <v>1</v>
      </c>
      <c r="AA2451" s="7" t="str">
        <f aca="false">IF(Y2451&gt;Z2451,"Win",IF(Y2451&lt;Z2451,"Loss","Draw"))</f>
        <v>Loss</v>
      </c>
      <c r="AB2451" s="7" t="s">
        <v>99</v>
      </c>
      <c r="AC2451" s="7" t="s">
        <v>99</v>
      </c>
      <c r="AD2451" s="7" t="s">
        <v>1187</v>
      </c>
      <c r="AE2451" s="7" t="s">
        <v>150</v>
      </c>
      <c r="AF2451" s="7" t="str">
        <f aca="false">IF(AD2451&lt;AE2451,AD2451,AE2451)</f>
        <v>Berserker, Bomber, Fire Spirit, Giant Snowball, Goblin Drill, Knight, Poison, Tesla</v>
      </c>
      <c r="AG2451" s="7" t="str">
        <f aca="false">IF(AD2451&lt;AE2451,AE2451,AD2451)</f>
        <v>Berserker, Fire Spirit, Goblin Barrel, Ice Spirit, Magic Archer, Royal Delivery, Tesla, Wall Breakers</v>
      </c>
      <c r="AH2451" s="7" t="str">
        <f aca="false">IF(AD2451=AF2451,AA2451,IF(AA2451="Win","Loss",IF(AA2451="Loss","Win","Draw")))</f>
        <v>Loss</v>
      </c>
      <c r="AI2451" s="7" t="s">
        <v>102</v>
      </c>
    </row>
    <row r="2452" customFormat="false" ht="16.5" hidden="false" customHeight="true" outlineLevel="0" collapsed="false">
      <c r="A2452" s="8" t="s">
        <v>5317</v>
      </c>
      <c r="B2452" s="7" t="n">
        <v>2</v>
      </c>
      <c r="C2452" s="8" t="s">
        <v>390</v>
      </c>
      <c r="D2452" s="7" t="s">
        <v>391</v>
      </c>
      <c r="E2452" s="7" t="s">
        <v>1061</v>
      </c>
      <c r="F2452" s="7" t="s">
        <v>1062</v>
      </c>
      <c r="G2452" s="7" t="s">
        <v>5319</v>
      </c>
      <c r="H2452" s="7" t="s">
        <v>251</v>
      </c>
      <c r="I2452" s="7" t="s">
        <v>168</v>
      </c>
      <c r="J2452" s="7" t="s">
        <v>232</v>
      </c>
      <c r="K2452" s="7" t="s">
        <v>169</v>
      </c>
      <c r="L2452" s="7" t="s">
        <v>154</v>
      </c>
      <c r="M2452" s="7" t="s">
        <v>93</v>
      </c>
      <c r="N2452" s="7" t="s">
        <v>97</v>
      </c>
      <c r="O2452" s="7" t="s">
        <v>167</v>
      </c>
      <c r="P2452" s="7" t="s">
        <v>170</v>
      </c>
      <c r="Q2452" s="7" t="s">
        <v>200</v>
      </c>
      <c r="R2452" s="7" t="s">
        <v>91</v>
      </c>
      <c r="S2452" s="7" t="s">
        <v>132</v>
      </c>
      <c r="T2452" s="7" t="s">
        <v>90</v>
      </c>
      <c r="U2452" s="7" t="s">
        <v>154</v>
      </c>
      <c r="V2452" s="7" t="s">
        <v>93</v>
      </c>
      <c r="W2452" s="7" t="s">
        <v>174</v>
      </c>
      <c r="X2452" s="7" t="s">
        <v>365</v>
      </c>
      <c r="Y2452" s="7" t="n">
        <v>0</v>
      </c>
      <c r="Z2452" s="7" t="n">
        <v>1</v>
      </c>
      <c r="AA2452" s="7" t="str">
        <f aca="false">IF(Y2452&gt;Z2452,"Win",IF(Y2452&lt;Z2452,"Loss","Draw"))</f>
        <v>Loss</v>
      </c>
      <c r="AB2452" s="7" t="s">
        <v>99</v>
      </c>
      <c r="AC2452" s="7" t="s">
        <v>99</v>
      </c>
      <c r="AD2452" s="7" t="s">
        <v>418</v>
      </c>
      <c r="AE2452" s="7" t="s">
        <v>715</v>
      </c>
      <c r="AF2452" s="7" t="str">
        <f aca="false">IF(AD2452&lt;AE2452,AD2452,AE2452)</f>
        <v>Baby Dragon, Cannon, Electro Spirit, Lightning, Mighty Miner, Royal Hogs, Skeletons, The Log</v>
      </c>
      <c r="AG2452" s="7" t="str">
        <f aca="false">IF(AD2452&lt;AE2452,AE2452,AD2452)</f>
        <v>Barbarian Barrel, Electro Spirit, Goblin Cage, Heal Spirit, Lightning, Lumberjack, Phoenix, Royal Giant</v>
      </c>
      <c r="AH2452" s="7" t="str">
        <f aca="false">IF(AD2452=AF2452,AA2452,IF(AA2452="Win","Loss",IF(AA2452="Loss","Win","Draw")))</f>
        <v>Loss</v>
      </c>
      <c r="AI2452" s="7" t="s">
        <v>102</v>
      </c>
    </row>
    <row r="2453" customFormat="false" ht="16.5" hidden="false" customHeight="true" outlineLevel="0" collapsed="false">
      <c r="A2453" s="8" t="s">
        <v>5317</v>
      </c>
      <c r="B2453" s="7" t="n">
        <v>3</v>
      </c>
      <c r="C2453" s="8" t="s">
        <v>390</v>
      </c>
      <c r="D2453" s="7" t="s">
        <v>391</v>
      </c>
      <c r="E2453" s="7" t="s">
        <v>1061</v>
      </c>
      <c r="F2453" s="7" t="s">
        <v>1062</v>
      </c>
      <c r="G2453" s="7" t="s">
        <v>5320</v>
      </c>
      <c r="H2453" s="7" t="s">
        <v>251</v>
      </c>
      <c r="I2453" s="7" t="s">
        <v>114</v>
      </c>
      <c r="J2453" s="7" t="s">
        <v>115</v>
      </c>
      <c r="K2453" s="7" t="s">
        <v>116</v>
      </c>
      <c r="L2453" s="7" t="s">
        <v>118</v>
      </c>
      <c r="M2453" s="7" t="s">
        <v>117</v>
      </c>
      <c r="N2453" s="7" t="s">
        <v>91</v>
      </c>
      <c r="O2453" s="7" t="s">
        <v>94</v>
      </c>
      <c r="P2453" s="7" t="s">
        <v>119</v>
      </c>
      <c r="Q2453" s="7" t="s">
        <v>135</v>
      </c>
      <c r="R2453" s="7" t="s">
        <v>145</v>
      </c>
      <c r="S2453" s="7" t="s">
        <v>180</v>
      </c>
      <c r="T2453" s="7" t="s">
        <v>327</v>
      </c>
      <c r="U2453" s="7" t="s">
        <v>226</v>
      </c>
      <c r="V2453" s="7" t="s">
        <v>336</v>
      </c>
      <c r="W2453" s="7" t="s">
        <v>170</v>
      </c>
      <c r="X2453" s="7" t="s">
        <v>97</v>
      </c>
      <c r="Y2453" s="7" t="n">
        <v>1</v>
      </c>
      <c r="Z2453" s="7" t="n">
        <v>0</v>
      </c>
      <c r="AA2453" s="7" t="str">
        <f aca="false">IF(Y2453&gt;Z2453,"Win",IF(Y2453&lt;Z2453,"Loss","Draw"))</f>
        <v>Win</v>
      </c>
      <c r="AB2453" s="7" t="s">
        <v>99</v>
      </c>
      <c r="AC2453" s="7" t="s">
        <v>99</v>
      </c>
      <c r="AD2453" s="7" t="s">
        <v>185</v>
      </c>
      <c r="AE2453" s="7" t="s">
        <v>5321</v>
      </c>
      <c r="AF2453" s="7" t="str">
        <f aca="false">IF(AD2453&lt;AE2453,AD2453,AE2453)</f>
        <v>Balloon, Cannon, Giant Skeleton, Miner, Skeletons, Tornado, Wizard, Zap</v>
      </c>
      <c r="AG2453" s="7" t="str">
        <f aca="false">IF(AD2453&lt;AE2453,AE2453,AD2453)</f>
        <v>Barbarian Barrel, Cannon Cart, Fireball, Goblins, Minions, Mortar, Rascals, Skeleton Barrel</v>
      </c>
      <c r="AH2453" s="7" t="str">
        <f aca="false">IF(AD2453=AF2453,AA2453,IF(AA2453="Win","Loss",IF(AA2453="Loss","Win","Draw")))</f>
        <v>Loss</v>
      </c>
      <c r="AI2453" s="7" t="s">
        <v>102</v>
      </c>
    </row>
    <row r="2454" customFormat="false" ht="16.5" hidden="false" customHeight="true" outlineLevel="0" collapsed="false">
      <c r="A2454" s="8" t="s">
        <v>5322</v>
      </c>
      <c r="B2454" s="7" t="n">
        <v>1</v>
      </c>
      <c r="C2454" s="8" t="s">
        <v>390</v>
      </c>
      <c r="D2454" s="7" t="s">
        <v>391</v>
      </c>
      <c r="E2454" s="7" t="s">
        <v>1061</v>
      </c>
      <c r="F2454" s="7" t="s">
        <v>1062</v>
      </c>
      <c r="G2454" s="7" t="s">
        <v>5323</v>
      </c>
      <c r="H2454" s="7" t="s">
        <v>81</v>
      </c>
      <c r="I2454" s="7" t="s">
        <v>169</v>
      </c>
      <c r="J2454" s="7" t="s">
        <v>199</v>
      </c>
      <c r="K2454" s="7" t="s">
        <v>200</v>
      </c>
      <c r="L2454" s="7" t="s">
        <v>136</v>
      </c>
      <c r="M2454" s="7" t="s">
        <v>154</v>
      </c>
      <c r="N2454" s="7" t="s">
        <v>191</v>
      </c>
      <c r="O2454" s="7" t="s">
        <v>336</v>
      </c>
      <c r="P2454" s="7" t="s">
        <v>91</v>
      </c>
      <c r="Q2454" s="7" t="s">
        <v>168</v>
      </c>
      <c r="R2454" s="7" t="s">
        <v>232</v>
      </c>
      <c r="S2454" s="7" t="s">
        <v>169</v>
      </c>
      <c r="T2454" s="7" t="s">
        <v>154</v>
      </c>
      <c r="U2454" s="7" t="s">
        <v>97</v>
      </c>
      <c r="V2454" s="7" t="s">
        <v>93</v>
      </c>
      <c r="W2454" s="7" t="s">
        <v>167</v>
      </c>
      <c r="X2454" s="7" t="s">
        <v>170</v>
      </c>
      <c r="Y2454" s="7" t="n">
        <v>1</v>
      </c>
      <c r="Z2454" s="7" t="n">
        <v>2</v>
      </c>
      <c r="AA2454" s="7" t="str">
        <f aca="false">IF(Y2454&gt;Z2454,"Win",IF(Y2454&lt;Z2454,"Loss","Draw"))</f>
        <v>Loss</v>
      </c>
      <c r="AB2454" s="7" t="s">
        <v>99</v>
      </c>
      <c r="AC2454" s="7" t="s">
        <v>99</v>
      </c>
      <c r="AD2454" s="7" t="s">
        <v>778</v>
      </c>
      <c r="AE2454" s="7" t="s">
        <v>418</v>
      </c>
      <c r="AF2454" s="7" t="str">
        <f aca="false">IF(AD2454&lt;AE2454,AD2454,AE2454)</f>
        <v>Baby Dragon, Barbarian Barrel, Goblin Cage, Golden Knight, Golem, Ice Wizard, Lightning, Tornado</v>
      </c>
      <c r="AG2454" s="7" t="str">
        <f aca="false">IF(AD2454&lt;AE2454,AE2454,AD2454)</f>
        <v>Baby Dragon, Cannon, Electro Spirit, Lightning, Mighty Miner, Royal Hogs, Skeletons, The Log</v>
      </c>
      <c r="AH2454" s="7" t="str">
        <f aca="false">IF(AD2454=AF2454,AA2454,IF(AA2454="Win","Loss",IF(AA2454="Loss","Win","Draw")))</f>
        <v>Loss</v>
      </c>
      <c r="AI2454" s="7" t="s">
        <v>102</v>
      </c>
    </row>
    <row r="2455" customFormat="false" ht="16.5" hidden="false" customHeight="true" outlineLevel="0" collapsed="false">
      <c r="A2455" s="8" t="s">
        <v>5322</v>
      </c>
      <c r="B2455" s="7" t="n">
        <v>2</v>
      </c>
      <c r="C2455" s="8" t="s">
        <v>390</v>
      </c>
      <c r="D2455" s="7" t="s">
        <v>391</v>
      </c>
      <c r="E2455" s="7" t="s">
        <v>1061</v>
      </c>
      <c r="F2455" s="7" t="s">
        <v>1062</v>
      </c>
      <c r="G2455" s="7" t="s">
        <v>5324</v>
      </c>
      <c r="H2455" s="7" t="s">
        <v>251</v>
      </c>
      <c r="I2455" s="7" t="s">
        <v>287</v>
      </c>
      <c r="J2455" s="7" t="s">
        <v>145</v>
      </c>
      <c r="K2455" s="7" t="s">
        <v>135</v>
      </c>
      <c r="L2455" s="7" t="s">
        <v>148</v>
      </c>
      <c r="M2455" s="7" t="s">
        <v>147</v>
      </c>
      <c r="N2455" s="7" t="s">
        <v>94</v>
      </c>
      <c r="O2455" s="7" t="s">
        <v>146</v>
      </c>
      <c r="P2455" s="7" t="s">
        <v>149</v>
      </c>
      <c r="Q2455" s="7" t="s">
        <v>293</v>
      </c>
      <c r="R2455" s="7" t="s">
        <v>91</v>
      </c>
      <c r="S2455" s="7" t="s">
        <v>144</v>
      </c>
      <c r="T2455" s="7" t="s">
        <v>88</v>
      </c>
      <c r="U2455" s="7" t="s">
        <v>128</v>
      </c>
      <c r="V2455" s="7" t="s">
        <v>85</v>
      </c>
      <c r="W2455" s="7" t="s">
        <v>143</v>
      </c>
      <c r="X2455" s="7" t="s">
        <v>87</v>
      </c>
      <c r="Y2455" s="7" t="n">
        <v>1</v>
      </c>
      <c r="Z2455" s="7" t="n">
        <v>0</v>
      </c>
      <c r="AA2455" s="7" t="str">
        <f aca="false">IF(Y2455&gt;Z2455,"Win",IF(Y2455&lt;Z2455,"Loss","Draw"))</f>
        <v>Win</v>
      </c>
      <c r="AB2455" s="7" t="s">
        <v>99</v>
      </c>
      <c r="AC2455" s="7" t="s">
        <v>99</v>
      </c>
      <c r="AD2455" s="7" t="s">
        <v>469</v>
      </c>
      <c r="AE2455" s="7" t="s">
        <v>1941</v>
      </c>
      <c r="AF2455" s="7" t="str">
        <f aca="false">IF(AD2455&lt;AE2455,AD2455,AE2455)</f>
        <v>Balloon, Fireball, Lava Hound, Skeleton Dragons, Spirit Empress, Tombstone, Valkyrie, Zap</v>
      </c>
      <c r="AG2455" s="7" t="str">
        <f aca="false">IF(AD2455&lt;AE2455,AE2455,AD2455)</f>
        <v>Barbarian Barrel, Berserker, Furnace, Graveyard, Ice Spirit, Knight, Poison, Tesla</v>
      </c>
      <c r="AH2455" s="7" t="str">
        <f aca="false">IF(AD2455=AF2455,AA2455,IF(AA2455="Win","Loss",IF(AA2455="Loss","Win","Draw")))</f>
        <v>Win</v>
      </c>
      <c r="AI2455" s="7" t="s">
        <v>102</v>
      </c>
    </row>
    <row r="2456" customFormat="false" ht="16.5" hidden="false" customHeight="true" outlineLevel="0" collapsed="false">
      <c r="A2456" s="8" t="s">
        <v>5322</v>
      </c>
      <c r="B2456" s="7" t="n">
        <v>3</v>
      </c>
      <c r="C2456" s="8" t="s">
        <v>390</v>
      </c>
      <c r="D2456" s="7" t="s">
        <v>391</v>
      </c>
      <c r="E2456" s="7" t="s">
        <v>1061</v>
      </c>
      <c r="F2456" s="7" t="s">
        <v>1062</v>
      </c>
      <c r="G2456" s="7" t="s">
        <v>5325</v>
      </c>
      <c r="H2456" s="7" t="s">
        <v>251</v>
      </c>
      <c r="I2456" s="7" t="s">
        <v>433</v>
      </c>
      <c r="J2456" s="7" t="s">
        <v>115</v>
      </c>
      <c r="K2456" s="7" t="s">
        <v>84</v>
      </c>
      <c r="L2456" s="7" t="s">
        <v>107</v>
      </c>
      <c r="M2456" s="7" t="s">
        <v>88</v>
      </c>
      <c r="N2456" s="7" t="s">
        <v>109</v>
      </c>
      <c r="O2456" s="7" t="s">
        <v>89</v>
      </c>
      <c r="P2456" s="7" t="s">
        <v>111</v>
      </c>
      <c r="Q2456" s="7" t="s">
        <v>210</v>
      </c>
      <c r="R2456" s="7" t="s">
        <v>199</v>
      </c>
      <c r="S2456" s="7" t="s">
        <v>239</v>
      </c>
      <c r="T2456" s="7" t="s">
        <v>227</v>
      </c>
      <c r="U2456" s="7" t="s">
        <v>202</v>
      </c>
      <c r="V2456" s="7" t="s">
        <v>240</v>
      </c>
      <c r="W2456" s="7" t="s">
        <v>112</v>
      </c>
      <c r="X2456" s="7" t="s">
        <v>135</v>
      </c>
      <c r="Y2456" s="7" t="n">
        <v>0</v>
      </c>
      <c r="Z2456" s="7" t="n">
        <v>1</v>
      </c>
      <c r="AA2456" s="7" t="str">
        <f aca="false">IF(Y2456&gt;Z2456,"Win",IF(Y2456&lt;Z2456,"Loss","Draw"))</f>
        <v>Loss</v>
      </c>
      <c r="AB2456" s="7" t="s">
        <v>99</v>
      </c>
      <c r="AC2456" s="7" t="s">
        <v>99</v>
      </c>
      <c r="AD2456" s="7" t="s">
        <v>5326</v>
      </c>
      <c r="AE2456" s="7" t="s">
        <v>5327</v>
      </c>
      <c r="AF2456" s="7" t="str">
        <f aca="false">IF(AD2456&lt;AE2456,AD2456,AE2456)</f>
        <v>Arrows, Bandit, Battle Ram, Golden Knight, Mega Knight, Mother Witch, Zap, Zappies</v>
      </c>
      <c r="AG2456" s="7" t="str">
        <f aca="false">IF(AD2456&lt;AE2456,AE2456,AD2456)</f>
        <v>Fire Spirit, Giant Snowball, Goblin Drill, Goblin Hut, Goblins, Poison, Princess, Ronin</v>
      </c>
      <c r="AH2456" s="7" t="str">
        <f aca="false">IF(AD2456=AF2456,AA2456,IF(AA2456="Win","Loss",IF(AA2456="Loss","Win","Draw")))</f>
        <v>Win</v>
      </c>
      <c r="AI2456" s="7" t="s">
        <v>102</v>
      </c>
    </row>
    <row r="2457" customFormat="false" ht="16.5" hidden="false" customHeight="true" outlineLevel="0" collapsed="false">
      <c r="A2457" s="8" t="s">
        <v>5328</v>
      </c>
      <c r="B2457" s="7" t="n">
        <v>1</v>
      </c>
      <c r="C2457" s="8" t="s">
        <v>390</v>
      </c>
      <c r="D2457" s="7" t="s">
        <v>391</v>
      </c>
      <c r="E2457" s="7" t="s">
        <v>1061</v>
      </c>
      <c r="F2457" s="7" t="s">
        <v>1062</v>
      </c>
      <c r="G2457" s="7" t="s">
        <v>5329</v>
      </c>
      <c r="H2457" s="7" t="s">
        <v>81</v>
      </c>
      <c r="I2457" s="7" t="s">
        <v>82</v>
      </c>
      <c r="J2457" s="7" t="s">
        <v>83</v>
      </c>
      <c r="K2457" s="7" t="s">
        <v>144</v>
      </c>
      <c r="L2457" s="7" t="s">
        <v>85</v>
      </c>
      <c r="M2457" s="7" t="s">
        <v>88</v>
      </c>
      <c r="N2457" s="7" t="s">
        <v>97</v>
      </c>
      <c r="O2457" s="7" t="s">
        <v>143</v>
      </c>
      <c r="P2457" s="7" t="s">
        <v>91</v>
      </c>
      <c r="Q2457" s="7" t="s">
        <v>169</v>
      </c>
      <c r="R2457" s="7" t="s">
        <v>199</v>
      </c>
      <c r="S2457" s="7" t="s">
        <v>200</v>
      </c>
      <c r="T2457" s="7" t="s">
        <v>136</v>
      </c>
      <c r="U2457" s="7" t="s">
        <v>154</v>
      </c>
      <c r="V2457" s="7" t="s">
        <v>191</v>
      </c>
      <c r="W2457" s="7" t="s">
        <v>336</v>
      </c>
      <c r="X2457" s="7" t="s">
        <v>91</v>
      </c>
      <c r="Y2457" s="7" t="n">
        <v>1</v>
      </c>
      <c r="Z2457" s="7" t="n">
        <v>0</v>
      </c>
      <c r="AA2457" s="7" t="str">
        <f aca="false">IF(Y2457&gt;Z2457,"Win",IF(Y2457&lt;Z2457,"Loss","Draw"))</f>
        <v>Win</v>
      </c>
      <c r="AB2457" s="7" t="s">
        <v>99</v>
      </c>
      <c r="AC2457" s="7" t="s">
        <v>99</v>
      </c>
      <c r="AD2457" s="7" t="s">
        <v>397</v>
      </c>
      <c r="AE2457" s="7" t="s">
        <v>778</v>
      </c>
      <c r="AF2457" s="7" t="str">
        <f aca="false">IF(AD2457&lt;AE2457,AD2457,AE2457)</f>
        <v>Archers, Barbarian Barrel, Dark Prince, Graveyard, Ice Spirit, Poison, Skeletons, Tesla</v>
      </c>
      <c r="AG2457" s="7" t="str">
        <f aca="false">IF(AD2457&lt;AE2457,AE2457,AD2457)</f>
        <v>Baby Dragon, Barbarian Barrel, Goblin Cage, Golden Knight, Golem, Ice Wizard, Lightning, Tornado</v>
      </c>
      <c r="AH2457" s="7" t="str">
        <f aca="false">IF(AD2457=AF2457,AA2457,IF(AA2457="Win","Loss",IF(AA2457="Loss","Win","Draw")))</f>
        <v>Win</v>
      </c>
      <c r="AI2457" s="7" t="s">
        <v>102</v>
      </c>
    </row>
    <row r="2458" customFormat="false" ht="16.5" hidden="false" customHeight="true" outlineLevel="0" collapsed="false">
      <c r="A2458" s="8" t="s">
        <v>5328</v>
      </c>
      <c r="B2458" s="7" t="n">
        <v>2</v>
      </c>
      <c r="C2458" s="8" t="s">
        <v>390</v>
      </c>
      <c r="D2458" s="7" t="s">
        <v>391</v>
      </c>
      <c r="E2458" s="7" t="s">
        <v>1061</v>
      </c>
      <c r="F2458" s="7" t="s">
        <v>1062</v>
      </c>
      <c r="G2458" s="7" t="s">
        <v>5330</v>
      </c>
      <c r="H2458" s="7" t="s">
        <v>251</v>
      </c>
      <c r="I2458" s="7" t="s">
        <v>210</v>
      </c>
      <c r="J2458" s="7" t="s">
        <v>141</v>
      </c>
      <c r="K2458" s="7" t="s">
        <v>170</v>
      </c>
      <c r="L2458" s="7" t="s">
        <v>87</v>
      </c>
      <c r="M2458" s="7" t="s">
        <v>182</v>
      </c>
      <c r="N2458" s="7" t="s">
        <v>93</v>
      </c>
      <c r="O2458" s="7" t="s">
        <v>154</v>
      </c>
      <c r="P2458" s="7" t="s">
        <v>167</v>
      </c>
      <c r="Q2458" s="7" t="s">
        <v>82</v>
      </c>
      <c r="R2458" s="7" t="s">
        <v>181</v>
      </c>
      <c r="S2458" s="7" t="s">
        <v>168</v>
      </c>
      <c r="T2458" s="7" t="s">
        <v>94</v>
      </c>
      <c r="U2458" s="7" t="s">
        <v>93</v>
      </c>
      <c r="V2458" s="7" t="s">
        <v>167</v>
      </c>
      <c r="W2458" s="7" t="s">
        <v>89</v>
      </c>
      <c r="X2458" s="7" t="s">
        <v>146</v>
      </c>
      <c r="Y2458" s="7" t="n">
        <v>0</v>
      </c>
      <c r="Z2458" s="7" t="n">
        <v>1</v>
      </c>
      <c r="AA2458" s="7" t="str">
        <f aca="false">IF(Y2458&gt;Z2458,"Win",IF(Y2458&lt;Z2458,"Loss","Draw"))</f>
        <v>Loss</v>
      </c>
      <c r="AB2458" s="7" t="s">
        <v>99</v>
      </c>
      <c r="AC2458" s="7" t="s">
        <v>99</v>
      </c>
      <c r="AD2458" s="7" t="s">
        <v>5331</v>
      </c>
      <c r="AE2458" s="7" t="s">
        <v>644</v>
      </c>
      <c r="AF2458" s="7" t="str">
        <f aca="false">IF(AD2458&lt;AE2458,AD2458,AE2458)</f>
        <v>Archers, Electro Spirit, Fireball, Goblin Hut, Monk, Royal Hogs, Skeleton Dragons, The Log</v>
      </c>
      <c r="AG2458" s="7" t="str">
        <f aca="false">IF(AD2458&lt;AE2458,AE2458,AD2458)</f>
        <v>Berserker, Cannon, Electro Spirit, Hog Rider, Lightning, Magic Archer, Mega Knight, The Log</v>
      </c>
      <c r="AH2458" s="7" t="str">
        <f aca="false">IF(AD2458=AF2458,AA2458,IF(AA2458="Win","Loss",IF(AA2458="Loss","Win","Draw")))</f>
        <v>Win</v>
      </c>
      <c r="AI2458" s="7" t="s">
        <v>102</v>
      </c>
    </row>
    <row r="2459" customFormat="false" ht="16.5" hidden="false" customHeight="true" outlineLevel="0" collapsed="false">
      <c r="A2459" s="8" t="s">
        <v>5328</v>
      </c>
      <c r="B2459" s="7" t="n">
        <v>3</v>
      </c>
      <c r="C2459" s="8" t="s">
        <v>390</v>
      </c>
      <c r="D2459" s="7" t="s">
        <v>391</v>
      </c>
      <c r="E2459" s="7" t="s">
        <v>1061</v>
      </c>
      <c r="F2459" s="7" t="s">
        <v>1062</v>
      </c>
      <c r="G2459" s="7" t="s">
        <v>5332</v>
      </c>
      <c r="H2459" s="7" t="s">
        <v>81</v>
      </c>
      <c r="I2459" s="7" t="s">
        <v>142</v>
      </c>
      <c r="J2459" s="7" t="s">
        <v>115</v>
      </c>
      <c r="K2459" s="7" t="s">
        <v>287</v>
      </c>
      <c r="L2459" s="7" t="s">
        <v>433</v>
      </c>
      <c r="M2459" s="7" t="s">
        <v>140</v>
      </c>
      <c r="N2459" s="7" t="s">
        <v>176</v>
      </c>
      <c r="O2459" s="7" t="s">
        <v>111</v>
      </c>
      <c r="P2459" s="7" t="s">
        <v>113</v>
      </c>
      <c r="Q2459" s="7" t="s">
        <v>375</v>
      </c>
      <c r="R2459" s="7" t="s">
        <v>145</v>
      </c>
      <c r="S2459" s="7" t="s">
        <v>84</v>
      </c>
      <c r="T2459" s="7" t="s">
        <v>226</v>
      </c>
      <c r="U2459" s="7" t="s">
        <v>327</v>
      </c>
      <c r="V2459" s="7" t="s">
        <v>95</v>
      </c>
      <c r="W2459" s="7" t="s">
        <v>117</v>
      </c>
      <c r="X2459" s="7" t="s">
        <v>112</v>
      </c>
      <c r="Y2459" s="7" t="n">
        <v>2</v>
      </c>
      <c r="Z2459" s="7" t="n">
        <v>1</v>
      </c>
      <c r="AA2459" s="7" t="str">
        <f aca="false">IF(Y2459&gt;Z2459,"Win",IF(Y2459&lt;Z2459,"Loss","Draw"))</f>
        <v>Win</v>
      </c>
      <c r="AB2459" s="7" t="s">
        <v>99</v>
      </c>
      <c r="AC2459" s="7" t="s">
        <v>99</v>
      </c>
      <c r="AD2459" s="7" t="s">
        <v>5333</v>
      </c>
      <c r="AE2459" s="7" t="s">
        <v>5334</v>
      </c>
      <c r="AF2459" s="7" t="str">
        <f aca="false">IF(AD2459&lt;AE2459,AD2459,AE2459)</f>
        <v>Arrows, Balloon, Executioner, Fisherman, Giant Skeleton, Giant Snowball, Miner, Minions</v>
      </c>
      <c r="AG2459" s="7" t="str">
        <f aca="false">IF(AD2459&lt;AE2459,AE2459,AD2459)</f>
        <v>Bomb Tower, Dart Goblin, Fire Spirit, Goblin Barrel, Goblins, Princess, Valkyrie, Wall Breakers</v>
      </c>
      <c r="AH2459" s="7" t="str">
        <f aca="false">IF(AD2459=AF2459,AA2459,IF(AA2459="Win","Loss",IF(AA2459="Loss","Win","Draw")))</f>
        <v>Loss</v>
      </c>
      <c r="AI2459" s="7" t="s">
        <v>102</v>
      </c>
    </row>
    <row r="2460" customFormat="false" ht="16.5" hidden="false" customHeight="true" outlineLevel="0" collapsed="false">
      <c r="A2460" s="8" t="s">
        <v>5335</v>
      </c>
      <c r="B2460" s="7" t="n">
        <v>1</v>
      </c>
      <c r="C2460" s="8" t="s">
        <v>390</v>
      </c>
      <c r="D2460" s="7" t="s">
        <v>391</v>
      </c>
      <c r="E2460" s="7" t="s">
        <v>1061</v>
      </c>
      <c r="F2460" s="7" t="s">
        <v>1062</v>
      </c>
      <c r="G2460" s="7" t="s">
        <v>5336</v>
      </c>
      <c r="H2460" s="7" t="s">
        <v>81</v>
      </c>
      <c r="I2460" s="7" t="s">
        <v>200</v>
      </c>
      <c r="J2460" s="7" t="s">
        <v>83</v>
      </c>
      <c r="K2460" s="7" t="s">
        <v>135</v>
      </c>
      <c r="L2460" s="7" t="s">
        <v>226</v>
      </c>
      <c r="M2460" s="7" t="s">
        <v>148</v>
      </c>
      <c r="N2460" s="7" t="s">
        <v>147</v>
      </c>
      <c r="O2460" s="7" t="s">
        <v>94</v>
      </c>
      <c r="P2460" s="7" t="s">
        <v>146</v>
      </c>
      <c r="Q2460" s="7" t="s">
        <v>84</v>
      </c>
      <c r="R2460" s="7" t="s">
        <v>128</v>
      </c>
      <c r="S2460" s="7" t="s">
        <v>144</v>
      </c>
      <c r="T2460" s="7" t="s">
        <v>107</v>
      </c>
      <c r="U2460" s="7" t="s">
        <v>86</v>
      </c>
      <c r="V2460" s="7" t="s">
        <v>109</v>
      </c>
      <c r="W2460" s="7" t="s">
        <v>88</v>
      </c>
      <c r="X2460" s="7" t="s">
        <v>111</v>
      </c>
      <c r="Y2460" s="7" t="n">
        <v>1</v>
      </c>
      <c r="Z2460" s="7" t="n">
        <v>0</v>
      </c>
      <c r="AA2460" s="7" t="str">
        <f aca="false">IF(Y2460&gt;Z2460,"Win",IF(Y2460&lt;Z2460,"Loss","Draw"))</f>
        <v>Win</v>
      </c>
      <c r="AB2460" s="7" t="s">
        <v>99</v>
      </c>
      <c r="AC2460" s="7" t="s">
        <v>99</v>
      </c>
      <c r="AD2460" s="7" t="s">
        <v>1147</v>
      </c>
      <c r="AE2460" s="7" t="s">
        <v>5337</v>
      </c>
      <c r="AF2460" s="7" t="str">
        <f aca="false">IF(AD2460&lt;AE2460,AD2460,AE2460)</f>
        <v>Dark Prince, Fireball, Goblin Cage, Lava Hound, Miner, Skeleton Dragons, Spirit Empress, Zap</v>
      </c>
      <c r="AG2460" s="7" t="str">
        <f aca="false">IF(AD2460&lt;AE2460,AE2460,AD2460)</f>
        <v>Fire Spirit, Giant Snowball, Goblin Demolisher, Goblin Drill, Knight, Poison, Ronin, Tesla</v>
      </c>
      <c r="AH2460" s="7" t="str">
        <f aca="false">IF(AD2460=AF2460,AA2460,IF(AA2460="Win","Loss",IF(AA2460="Loss","Win","Draw")))</f>
        <v>Win</v>
      </c>
      <c r="AI2460" s="7" t="s">
        <v>102</v>
      </c>
    </row>
    <row r="2461" customFormat="false" ht="16.5" hidden="false" customHeight="true" outlineLevel="0" collapsed="false">
      <c r="A2461" s="8" t="s">
        <v>5335</v>
      </c>
      <c r="B2461" s="7" t="n">
        <v>2</v>
      </c>
      <c r="C2461" s="8" t="s">
        <v>390</v>
      </c>
      <c r="D2461" s="7" t="s">
        <v>391</v>
      </c>
      <c r="E2461" s="7" t="s">
        <v>1061</v>
      </c>
      <c r="F2461" s="7" t="s">
        <v>1062</v>
      </c>
      <c r="G2461" s="7" t="s">
        <v>5338</v>
      </c>
      <c r="H2461" s="7" t="s">
        <v>81</v>
      </c>
      <c r="I2461" s="7" t="s">
        <v>210</v>
      </c>
      <c r="J2461" s="7" t="s">
        <v>209</v>
      </c>
      <c r="K2461" s="7" t="s">
        <v>144</v>
      </c>
      <c r="L2461" s="7" t="s">
        <v>97</v>
      </c>
      <c r="M2461" s="7" t="s">
        <v>182</v>
      </c>
      <c r="N2461" s="7" t="s">
        <v>93</v>
      </c>
      <c r="O2461" s="7" t="s">
        <v>154</v>
      </c>
      <c r="P2461" s="7" t="s">
        <v>167</v>
      </c>
      <c r="Q2461" s="7" t="s">
        <v>142</v>
      </c>
      <c r="R2461" s="7" t="s">
        <v>141</v>
      </c>
      <c r="S2461" s="7" t="s">
        <v>140</v>
      </c>
      <c r="T2461" s="7" t="s">
        <v>120</v>
      </c>
      <c r="U2461" s="7" t="s">
        <v>93</v>
      </c>
      <c r="V2461" s="7" t="s">
        <v>143</v>
      </c>
      <c r="W2461" s="7" t="s">
        <v>87</v>
      </c>
      <c r="X2461" s="7" t="s">
        <v>113</v>
      </c>
      <c r="Y2461" s="7" t="n">
        <v>0</v>
      </c>
      <c r="Z2461" s="7" t="n">
        <v>1</v>
      </c>
      <c r="AA2461" s="7" t="str">
        <f aca="false">IF(Y2461&gt;Z2461,"Win",IF(Y2461&lt;Z2461,"Loss","Draw"))</f>
        <v>Loss</v>
      </c>
      <c r="AB2461" s="7" t="s">
        <v>99</v>
      </c>
      <c r="AC2461" s="7" t="s">
        <v>99</v>
      </c>
      <c r="AD2461" s="7" t="s">
        <v>2840</v>
      </c>
      <c r="AE2461" s="7" t="s">
        <v>2234</v>
      </c>
      <c r="AF2461" s="7" t="str">
        <f aca="false">IF(AD2461&lt;AE2461,AD2461,AE2461)</f>
        <v>Berserker, Bomb Tower, Electro Spirit, Goblin Barrel, Ice Spirit, Magic Archer, Royal Delivery, Wall Breakers</v>
      </c>
      <c r="AG2461" s="7" t="str">
        <f aca="false">IF(AD2461&lt;AE2461,AE2461,AD2461)</f>
        <v>Electro Spirit, Hog Rider, Lightning, Mega Knight, Musketeer, Skeletons, Tesla, The Log</v>
      </c>
      <c r="AH2461" s="7" t="str">
        <f aca="false">IF(AD2461=AF2461,AA2461,IF(AA2461="Win","Loss",IF(AA2461="Loss","Win","Draw")))</f>
        <v>Win</v>
      </c>
      <c r="AI2461" s="7" t="s">
        <v>102</v>
      </c>
    </row>
    <row r="2462" customFormat="false" ht="16.5" hidden="false" customHeight="true" outlineLevel="0" collapsed="false">
      <c r="A2462" s="8" t="s">
        <v>5335</v>
      </c>
      <c r="B2462" s="7" t="n">
        <v>3</v>
      </c>
      <c r="C2462" s="8" t="s">
        <v>390</v>
      </c>
      <c r="D2462" s="7" t="s">
        <v>391</v>
      </c>
      <c r="E2462" s="7" t="s">
        <v>1061</v>
      </c>
      <c r="F2462" s="7" t="s">
        <v>1062</v>
      </c>
      <c r="G2462" s="7" t="s">
        <v>5339</v>
      </c>
      <c r="H2462" s="7" t="s">
        <v>81</v>
      </c>
      <c r="I2462" s="7" t="s">
        <v>375</v>
      </c>
      <c r="J2462" s="7" t="s">
        <v>145</v>
      </c>
      <c r="K2462" s="7" t="s">
        <v>84</v>
      </c>
      <c r="L2462" s="7" t="s">
        <v>327</v>
      </c>
      <c r="M2462" s="7" t="s">
        <v>149</v>
      </c>
      <c r="N2462" s="7" t="s">
        <v>202</v>
      </c>
      <c r="O2462" s="7" t="s">
        <v>336</v>
      </c>
      <c r="P2462" s="7" t="s">
        <v>132</v>
      </c>
      <c r="Q2462" s="7" t="s">
        <v>209</v>
      </c>
      <c r="R2462" s="7" t="s">
        <v>199</v>
      </c>
      <c r="S2462" s="7" t="s">
        <v>210</v>
      </c>
      <c r="T2462" s="7" t="s">
        <v>112</v>
      </c>
      <c r="U2462" s="7" t="s">
        <v>183</v>
      </c>
      <c r="V2462" s="7" t="s">
        <v>227</v>
      </c>
      <c r="W2462" s="7" t="s">
        <v>202</v>
      </c>
      <c r="X2462" s="7" t="s">
        <v>182</v>
      </c>
      <c r="Y2462" s="7" t="n">
        <v>1</v>
      </c>
      <c r="Z2462" s="7" t="n">
        <v>0</v>
      </c>
      <c r="AA2462" s="7" t="str">
        <f aca="false">IF(Y2462&gt;Z2462,"Win",IF(Y2462&lt;Z2462,"Loss","Draw"))</f>
        <v>Win</v>
      </c>
      <c r="AB2462" s="7" t="s">
        <v>99</v>
      </c>
      <c r="AC2462" s="7" t="s">
        <v>99</v>
      </c>
      <c r="AD2462" s="7" t="s">
        <v>5340</v>
      </c>
      <c r="AE2462" s="7" t="s">
        <v>5341</v>
      </c>
      <c r="AF2462" s="7" t="str">
        <f aca="false">IF(AD2462&lt;AE2462,AD2462,AE2462)</f>
        <v>Arrows, Earthquake, Golden Knight, Hog Rider, Mega Knight, Mother Witch, Musketeer, Zappies</v>
      </c>
      <c r="AG2462" s="7" t="str">
        <f aca="false">IF(AD2462&lt;AE2462,AE2462,AD2462)</f>
        <v>Balloon, Executioner, Giant Skeleton, Giant Snowball, Lumberjack, Tombstone, Tornado, Zappies</v>
      </c>
      <c r="AH2462" s="7" t="str">
        <f aca="false">IF(AD2462=AF2462,AA2462,IF(AA2462="Win","Loss",IF(AA2462="Loss","Win","Draw")))</f>
        <v>Loss</v>
      </c>
      <c r="AI2462" s="7" t="s">
        <v>102</v>
      </c>
    </row>
    <row r="2463" customFormat="false" ht="16.5" hidden="false" customHeight="true" outlineLevel="0" collapsed="false">
      <c r="A2463" s="8" t="s">
        <v>5342</v>
      </c>
      <c r="B2463" s="7" t="n">
        <v>1</v>
      </c>
      <c r="C2463" s="8" t="s">
        <v>390</v>
      </c>
      <c r="D2463" s="7" t="s">
        <v>391</v>
      </c>
      <c r="E2463" s="7" t="s">
        <v>1061</v>
      </c>
      <c r="F2463" s="7" t="s">
        <v>1062</v>
      </c>
      <c r="G2463" s="7" t="s">
        <v>5343</v>
      </c>
      <c r="H2463" s="7" t="s">
        <v>81</v>
      </c>
      <c r="I2463" s="7" t="s">
        <v>140</v>
      </c>
      <c r="J2463" s="7" t="s">
        <v>141</v>
      </c>
      <c r="K2463" s="7" t="s">
        <v>153</v>
      </c>
      <c r="L2463" s="7" t="s">
        <v>226</v>
      </c>
      <c r="M2463" s="7" t="s">
        <v>87</v>
      </c>
      <c r="N2463" s="7" t="s">
        <v>336</v>
      </c>
      <c r="O2463" s="7" t="s">
        <v>91</v>
      </c>
      <c r="P2463" s="7" t="s">
        <v>113</v>
      </c>
      <c r="Q2463" s="7" t="s">
        <v>116</v>
      </c>
      <c r="R2463" s="7" t="s">
        <v>153</v>
      </c>
      <c r="S2463" s="7" t="s">
        <v>92</v>
      </c>
      <c r="T2463" s="7" t="s">
        <v>154</v>
      </c>
      <c r="U2463" s="7" t="s">
        <v>119</v>
      </c>
      <c r="V2463" s="7" t="s">
        <v>117</v>
      </c>
      <c r="W2463" s="7" t="s">
        <v>97</v>
      </c>
      <c r="X2463" s="7" t="s">
        <v>91</v>
      </c>
      <c r="Y2463" s="7" t="n">
        <v>0</v>
      </c>
      <c r="Z2463" s="7" t="n">
        <v>1</v>
      </c>
      <c r="AA2463" s="7" t="str">
        <f aca="false">IF(Y2463&gt;Z2463,"Win",IF(Y2463&lt;Z2463,"Loss","Draw"))</f>
        <v>Loss</v>
      </c>
      <c r="AB2463" s="7" t="s">
        <v>99</v>
      </c>
      <c r="AC2463" s="7" t="s">
        <v>99</v>
      </c>
      <c r="AD2463" s="7" t="s">
        <v>338</v>
      </c>
      <c r="AE2463" s="7" t="s">
        <v>160</v>
      </c>
      <c r="AF2463" s="7" t="str">
        <f aca="false">IF(AD2463&lt;AE2463,AD2463,AE2463)</f>
        <v>Barbarian Barrel, Berserker, Bomb Tower, Goblinstein, Magic Archer, Miner, Tornado, Wall Breakers</v>
      </c>
      <c r="AG2463" s="7" t="str">
        <f aca="false">IF(AD2463&lt;AE2463,AE2463,AD2463)</f>
        <v>Barbarian Barrel, Cannon Cart, Goblinstein, Lightning, Minions, Mortar, Royal Ghost, Skeletons</v>
      </c>
      <c r="AH2463" s="7" t="str">
        <f aca="false">IF(AD2463=AF2463,AA2463,IF(AA2463="Win","Loss",IF(AA2463="Loss","Win","Draw")))</f>
        <v>Loss</v>
      </c>
      <c r="AI2463" s="7" t="s">
        <v>102</v>
      </c>
    </row>
    <row r="2464" customFormat="false" ht="16.5" hidden="false" customHeight="true" outlineLevel="0" collapsed="false">
      <c r="A2464" s="8" t="s">
        <v>5342</v>
      </c>
      <c r="B2464" s="7" t="n">
        <v>2</v>
      </c>
      <c r="C2464" s="8" t="s">
        <v>390</v>
      </c>
      <c r="D2464" s="7" t="s">
        <v>391</v>
      </c>
      <c r="E2464" s="7" t="s">
        <v>1061</v>
      </c>
      <c r="F2464" s="7" t="s">
        <v>1062</v>
      </c>
      <c r="G2464" s="7" t="s">
        <v>1126</v>
      </c>
      <c r="H2464" s="7" t="s">
        <v>251</v>
      </c>
      <c r="I2464" s="7" t="s">
        <v>107</v>
      </c>
      <c r="J2464" s="7" t="s">
        <v>128</v>
      </c>
      <c r="K2464" s="7" t="s">
        <v>84</v>
      </c>
      <c r="L2464" s="7" t="s">
        <v>97</v>
      </c>
      <c r="M2464" s="7" t="s">
        <v>111</v>
      </c>
      <c r="N2464" s="7" t="s">
        <v>86</v>
      </c>
      <c r="O2464" s="7" t="s">
        <v>88</v>
      </c>
      <c r="P2464" s="7" t="s">
        <v>144</v>
      </c>
      <c r="Q2464" s="7" t="s">
        <v>209</v>
      </c>
      <c r="R2464" s="7" t="s">
        <v>145</v>
      </c>
      <c r="S2464" s="7" t="s">
        <v>225</v>
      </c>
      <c r="T2464" s="7" t="s">
        <v>244</v>
      </c>
      <c r="U2464" s="7" t="s">
        <v>113</v>
      </c>
      <c r="V2464" s="7" t="s">
        <v>226</v>
      </c>
      <c r="W2464" s="7" t="s">
        <v>84</v>
      </c>
      <c r="X2464" s="7" t="s">
        <v>87</v>
      </c>
      <c r="Y2464" s="7" t="n">
        <v>0</v>
      </c>
      <c r="Z2464" s="7" t="n">
        <v>3</v>
      </c>
      <c r="AA2464" s="7" t="str">
        <f aca="false">IF(Y2464&gt;Z2464,"Win",IF(Y2464&lt;Z2464,"Loss","Draw"))</f>
        <v>Loss</v>
      </c>
      <c r="AB2464" s="7" t="s">
        <v>99</v>
      </c>
      <c r="AC2464" s="7" t="s">
        <v>99</v>
      </c>
      <c r="AD2464" s="7" t="s">
        <v>277</v>
      </c>
      <c r="AE2464" s="7" t="s">
        <v>1127</v>
      </c>
      <c r="AF2464" s="7" t="str">
        <f aca="false">IF(AD2464&lt;AE2464,AD2464,AE2464)</f>
        <v>Balloon, Bats, Berserker, Bomb Tower, Giant Snowball, Ice Golem, Miner, Musketeer</v>
      </c>
      <c r="AG2464" s="7" t="str">
        <f aca="false">IF(AD2464&lt;AE2464,AE2464,AD2464)</f>
        <v>Fire Spirit, Giant Snowball, Goblin Demolisher, Goblin Drill, Knight, Poison, Skeletons, Tesla</v>
      </c>
      <c r="AH2464" s="7" t="str">
        <f aca="false">IF(AD2464=AF2464,AA2464,IF(AA2464="Win","Loss",IF(AA2464="Loss","Win","Draw")))</f>
        <v>Win</v>
      </c>
      <c r="AI2464" s="7" t="s">
        <v>102</v>
      </c>
    </row>
    <row r="2465" customFormat="false" ht="16.5" hidden="false" customHeight="true" outlineLevel="0" collapsed="false">
      <c r="A2465" s="8" t="s">
        <v>5342</v>
      </c>
      <c r="B2465" s="7" t="n">
        <v>3</v>
      </c>
      <c r="C2465" s="8" t="s">
        <v>390</v>
      </c>
      <c r="D2465" s="7" t="s">
        <v>391</v>
      </c>
      <c r="E2465" s="7" t="s">
        <v>1061</v>
      </c>
      <c r="F2465" s="7" t="s">
        <v>1062</v>
      </c>
      <c r="G2465" s="7" t="s">
        <v>1128</v>
      </c>
      <c r="H2465" s="7" t="s">
        <v>81</v>
      </c>
      <c r="I2465" s="7" t="s">
        <v>210</v>
      </c>
      <c r="J2465" s="7" t="s">
        <v>180</v>
      </c>
      <c r="K2465" s="7" t="s">
        <v>135</v>
      </c>
      <c r="L2465" s="7" t="s">
        <v>182</v>
      </c>
      <c r="M2465" s="7" t="s">
        <v>157</v>
      </c>
      <c r="N2465" s="7" t="s">
        <v>240</v>
      </c>
      <c r="O2465" s="7" t="s">
        <v>117</v>
      </c>
      <c r="P2465" s="7" t="s">
        <v>112</v>
      </c>
      <c r="Q2465" s="7" t="s">
        <v>168</v>
      </c>
      <c r="R2465" s="7" t="s">
        <v>83</v>
      </c>
      <c r="S2465" s="7" t="s">
        <v>169</v>
      </c>
      <c r="T2465" s="7" t="s">
        <v>183</v>
      </c>
      <c r="U2465" s="7" t="s">
        <v>144</v>
      </c>
      <c r="V2465" s="7" t="s">
        <v>93</v>
      </c>
      <c r="W2465" s="7" t="s">
        <v>167</v>
      </c>
      <c r="X2465" s="7" t="s">
        <v>115</v>
      </c>
      <c r="Y2465" s="7" t="n">
        <v>1</v>
      </c>
      <c r="Z2465" s="7" t="n">
        <v>0</v>
      </c>
      <c r="AA2465" s="7" t="str">
        <f aca="false">IF(Y2465&gt;Z2465,"Win",IF(Y2465&lt;Z2465,"Loss","Draw"))</f>
        <v>Win</v>
      </c>
      <c r="AB2465" s="7" t="s">
        <v>99</v>
      </c>
      <c r="AC2465" s="7" t="s">
        <v>99</v>
      </c>
      <c r="AD2465" s="7" t="s">
        <v>1130</v>
      </c>
      <c r="AE2465" s="7" t="s">
        <v>1129</v>
      </c>
      <c r="AF2465" s="7" t="str">
        <f aca="false">IF(AD2465&lt;AE2465,AD2465,AE2465)</f>
        <v>Arrows, Bandit, Hog Rider, Mega Knight, Mini P.E.K.K.A, Minions, Wizard, Zap</v>
      </c>
      <c r="AG2465" s="7" t="str">
        <f aca="false">IF(AD2465&lt;AE2465,AE2465,AD2465)</f>
        <v>Baby Dragon, Dark Prince, Earthquake, Electro Spirit, Goblins, Royal Hogs, Tesla, The Log</v>
      </c>
      <c r="AH2465" s="7" t="str">
        <f aca="false">IF(AD2465=AF2465,AA2465,IF(AA2465="Win","Loss",IF(AA2465="Loss","Win","Draw")))</f>
        <v>Win</v>
      </c>
      <c r="AI2465" s="7" t="s">
        <v>102</v>
      </c>
    </row>
    <row r="2466" customFormat="false" ht="16.5" hidden="false" customHeight="true" outlineLevel="0" collapsed="false">
      <c r="A2466" s="6" t="s">
        <v>5344</v>
      </c>
      <c r="B2466" s="5" t="n">
        <v>1</v>
      </c>
      <c r="C2466" s="6" t="s">
        <v>390</v>
      </c>
      <c r="D2466" s="5" t="s">
        <v>391</v>
      </c>
      <c r="E2466" s="5" t="s">
        <v>1790</v>
      </c>
      <c r="F2466" s="5" t="s">
        <v>1791</v>
      </c>
      <c r="G2466" s="5" t="s">
        <v>2312</v>
      </c>
      <c r="H2466" s="5" t="s">
        <v>216</v>
      </c>
      <c r="I2466" s="5" t="s">
        <v>169</v>
      </c>
      <c r="J2466" s="5" t="s">
        <v>199</v>
      </c>
      <c r="K2466" s="5" t="s">
        <v>200</v>
      </c>
      <c r="L2466" s="5" t="s">
        <v>136</v>
      </c>
      <c r="M2466" s="5" t="s">
        <v>154</v>
      </c>
      <c r="N2466" s="5" t="s">
        <v>191</v>
      </c>
      <c r="O2466" s="5" t="s">
        <v>336</v>
      </c>
      <c r="P2466" s="5" t="s">
        <v>91</v>
      </c>
      <c r="Q2466" s="5" t="s">
        <v>200</v>
      </c>
      <c r="R2466" s="5" t="s">
        <v>199</v>
      </c>
      <c r="S2466" s="5" t="s">
        <v>169</v>
      </c>
      <c r="T2466" s="5" t="s">
        <v>336</v>
      </c>
      <c r="U2466" s="5" t="s">
        <v>136</v>
      </c>
      <c r="V2466" s="5" t="s">
        <v>154</v>
      </c>
      <c r="W2466" s="5" t="s">
        <v>91</v>
      </c>
      <c r="X2466" s="5" t="s">
        <v>191</v>
      </c>
      <c r="Y2466" s="5" t="n">
        <v>0</v>
      </c>
      <c r="Z2466" s="5" t="n">
        <v>1</v>
      </c>
      <c r="AA2466" s="5" t="str">
        <f aca="false">IF(Y2466&gt;Z2466,"Win",IF(Y2466&lt;Z2466,"Loss","Draw"))</f>
        <v>Loss</v>
      </c>
      <c r="AB2466" s="5" t="s">
        <v>98</v>
      </c>
      <c r="AC2466" s="5" t="s">
        <v>99</v>
      </c>
      <c r="AD2466" s="5" t="s">
        <v>778</v>
      </c>
      <c r="AE2466" s="5" t="s">
        <v>778</v>
      </c>
      <c r="AF2466" s="5" t="str">
        <f aca="false">IF(AD2466&lt;AE2466,AD2466,AE2466)</f>
        <v>Baby Dragon, Barbarian Barrel, Goblin Cage, Golden Knight, Golem, Ice Wizard, Lightning, Tornado</v>
      </c>
      <c r="AG2466" s="5" t="str">
        <f aca="false">IF(AD2466&lt;AE2466,AE2466,AD2466)</f>
        <v>Baby Dragon, Barbarian Barrel, Goblin Cage, Golden Knight, Golem, Ice Wizard, Lightning, Tornado</v>
      </c>
      <c r="AH2466" s="5" t="str">
        <f aca="false">IF(AD2466=AF2466,AA2466,IF(AA2466="Win","Loss",IF(AA2466="Loss","Win","Draw")))</f>
        <v>Loss</v>
      </c>
      <c r="AI2466" s="5" t="s">
        <v>123</v>
      </c>
    </row>
    <row r="2467" customFormat="false" ht="16.5" hidden="false" customHeight="true" outlineLevel="0" collapsed="false">
      <c r="A2467" s="6" t="s">
        <v>5344</v>
      </c>
      <c r="B2467" s="5" t="n">
        <v>2</v>
      </c>
      <c r="C2467" s="6" t="s">
        <v>390</v>
      </c>
      <c r="D2467" s="5" t="s">
        <v>391</v>
      </c>
      <c r="E2467" s="5" t="s">
        <v>1790</v>
      </c>
      <c r="F2467" s="5" t="s">
        <v>1791</v>
      </c>
      <c r="G2467" s="5" t="s">
        <v>2314</v>
      </c>
      <c r="H2467" s="5" t="s">
        <v>216</v>
      </c>
      <c r="I2467" s="5" t="s">
        <v>319</v>
      </c>
      <c r="J2467" s="5" t="s">
        <v>145</v>
      </c>
      <c r="K2467" s="5" t="s">
        <v>195</v>
      </c>
      <c r="L2467" s="5" t="s">
        <v>94</v>
      </c>
      <c r="M2467" s="5" t="s">
        <v>148</v>
      </c>
      <c r="N2467" s="5" t="s">
        <v>130</v>
      </c>
      <c r="O2467" s="5" t="s">
        <v>117</v>
      </c>
      <c r="P2467" s="5" t="s">
        <v>84</v>
      </c>
      <c r="Q2467" s="5" t="s">
        <v>144</v>
      </c>
      <c r="R2467" s="5" t="s">
        <v>141</v>
      </c>
      <c r="S2467" s="5" t="s">
        <v>168</v>
      </c>
      <c r="T2467" s="5" t="s">
        <v>167</v>
      </c>
      <c r="U2467" s="5" t="s">
        <v>154</v>
      </c>
      <c r="V2467" s="5" t="s">
        <v>109</v>
      </c>
      <c r="W2467" s="5" t="s">
        <v>93</v>
      </c>
      <c r="X2467" s="5" t="s">
        <v>97</v>
      </c>
      <c r="Y2467" s="5" t="n">
        <v>2</v>
      </c>
      <c r="Z2467" s="5" t="n">
        <v>1</v>
      </c>
      <c r="AA2467" s="5" t="str">
        <f aca="false">IF(Y2467&gt;Z2467,"Win",IF(Y2467&lt;Z2467,"Loss","Draw"))</f>
        <v>Win</v>
      </c>
      <c r="AB2467" s="5" t="s">
        <v>98</v>
      </c>
      <c r="AC2467" s="5" t="s">
        <v>99</v>
      </c>
      <c r="AD2467" s="5" t="s">
        <v>718</v>
      </c>
      <c r="AE2467" s="5" t="s">
        <v>2315</v>
      </c>
      <c r="AF2467" s="5" t="str">
        <f aca="false">IF(AD2467&lt;AE2467,AD2467,AE2467)</f>
        <v>Balloon, Bomber, Fireball, Giant Snowball, Inferno Dragon, Lava Hound, Minions, Skeleton Army</v>
      </c>
      <c r="AG2467" s="5" t="str">
        <f aca="false">IF(AD2467&lt;AE2467,AE2467,AD2467)</f>
        <v>Electro Spirit, Lightning, Magic Archer, Ronin, Royal Hogs, Skeletons, Tesla, The Log</v>
      </c>
      <c r="AH2467" s="5" t="str">
        <f aca="false">IF(AD2467=AF2467,AA2467,IF(AA2467="Win","Loss",IF(AA2467="Loss","Win","Draw")))</f>
        <v>Win</v>
      </c>
      <c r="AI2467" s="5" t="s">
        <v>123</v>
      </c>
    </row>
    <row r="2468" customFormat="false" ht="16.5" hidden="false" customHeight="true" outlineLevel="0" collapsed="false">
      <c r="A2468" s="8" t="s">
        <v>5345</v>
      </c>
      <c r="B2468" s="7" t="n">
        <v>1</v>
      </c>
      <c r="C2468" s="8" t="s">
        <v>390</v>
      </c>
      <c r="D2468" s="7" t="s">
        <v>391</v>
      </c>
      <c r="E2468" s="7" t="s">
        <v>1790</v>
      </c>
      <c r="F2468" s="7" t="s">
        <v>1791</v>
      </c>
      <c r="G2468" s="7" t="s">
        <v>2317</v>
      </c>
      <c r="H2468" s="7" t="s">
        <v>216</v>
      </c>
      <c r="I2468" s="7" t="s">
        <v>168</v>
      </c>
      <c r="J2468" s="7" t="s">
        <v>232</v>
      </c>
      <c r="K2468" s="7" t="s">
        <v>169</v>
      </c>
      <c r="L2468" s="7" t="s">
        <v>154</v>
      </c>
      <c r="M2468" s="7" t="s">
        <v>97</v>
      </c>
      <c r="N2468" s="7" t="s">
        <v>93</v>
      </c>
      <c r="O2468" s="7" t="s">
        <v>167</v>
      </c>
      <c r="P2468" s="7" t="s">
        <v>170</v>
      </c>
      <c r="Q2468" s="7" t="s">
        <v>90</v>
      </c>
      <c r="R2468" s="7" t="s">
        <v>181</v>
      </c>
      <c r="S2468" s="7" t="s">
        <v>92</v>
      </c>
      <c r="T2468" s="7" t="s">
        <v>93</v>
      </c>
      <c r="U2468" s="7" t="s">
        <v>95</v>
      </c>
      <c r="V2468" s="7" t="s">
        <v>96</v>
      </c>
      <c r="W2468" s="7" t="s">
        <v>94</v>
      </c>
      <c r="X2468" s="7" t="s">
        <v>91</v>
      </c>
      <c r="Y2468" s="7" t="n">
        <v>1</v>
      </c>
      <c r="Z2468" s="7" t="n">
        <v>0</v>
      </c>
      <c r="AA2468" s="7" t="str">
        <f aca="false">IF(Y2468&gt;Z2468,"Win",IF(Y2468&lt;Z2468,"Loss","Draw"))</f>
        <v>Win</v>
      </c>
      <c r="AB2468" s="7" t="s">
        <v>99</v>
      </c>
      <c r="AC2468" s="7" t="s">
        <v>99</v>
      </c>
      <c r="AD2468" s="7" t="s">
        <v>418</v>
      </c>
      <c r="AE2468" s="7" t="s">
        <v>2318</v>
      </c>
      <c r="AF2468" s="7" t="str">
        <f aca="false">IF(AD2468&lt;AE2468,AD2468,AE2468)</f>
        <v>Baby Dragon, Cannon, Electro Spirit, Lightning, Mighty Miner, Royal Hogs, Skeletons, The Log</v>
      </c>
      <c r="AG2468" s="7" t="str">
        <f aca="false">IF(AD2468&lt;AE2468,AE2468,AD2468)</f>
        <v>Barbarian Barrel, Electro Spirit, Fireball, Fisherman, Hunter, Monk, Royal Ghost, Royal Giant</v>
      </c>
      <c r="AH2468" s="7" t="str">
        <f aca="false">IF(AD2468=AF2468,AA2468,IF(AA2468="Win","Loss",IF(AA2468="Loss","Win","Draw")))</f>
        <v>Win</v>
      </c>
      <c r="AI2468" s="7" t="s">
        <v>123</v>
      </c>
    </row>
    <row r="2469" customFormat="false" ht="16.5" hidden="false" customHeight="true" outlineLevel="0" collapsed="false">
      <c r="A2469" s="8" t="s">
        <v>5346</v>
      </c>
      <c r="B2469" s="7" t="n">
        <v>1</v>
      </c>
      <c r="C2469" s="8" t="s">
        <v>390</v>
      </c>
      <c r="D2469" s="7" t="s">
        <v>391</v>
      </c>
      <c r="E2469" s="7" t="s">
        <v>1790</v>
      </c>
      <c r="F2469" s="7" t="s">
        <v>1791</v>
      </c>
      <c r="G2469" s="7" t="s">
        <v>2319</v>
      </c>
      <c r="H2469" s="7" t="s">
        <v>216</v>
      </c>
      <c r="I2469" s="7" t="s">
        <v>140</v>
      </c>
      <c r="J2469" s="7" t="s">
        <v>141</v>
      </c>
      <c r="K2469" s="7" t="s">
        <v>225</v>
      </c>
      <c r="L2469" s="7" t="s">
        <v>97</v>
      </c>
      <c r="M2469" s="7" t="s">
        <v>167</v>
      </c>
      <c r="N2469" s="7" t="s">
        <v>113</v>
      </c>
      <c r="O2469" s="7" t="s">
        <v>226</v>
      </c>
      <c r="P2469" s="7" t="s">
        <v>111</v>
      </c>
      <c r="Q2469" s="7" t="s">
        <v>107</v>
      </c>
      <c r="R2469" s="7" t="s">
        <v>141</v>
      </c>
      <c r="S2469" s="7" t="s">
        <v>84</v>
      </c>
      <c r="T2469" s="7" t="s">
        <v>111</v>
      </c>
      <c r="U2469" s="7" t="s">
        <v>87</v>
      </c>
      <c r="V2469" s="7" t="s">
        <v>144</v>
      </c>
      <c r="W2469" s="7" t="s">
        <v>109</v>
      </c>
      <c r="X2469" s="7" t="s">
        <v>88</v>
      </c>
      <c r="Y2469" s="7" t="n">
        <v>1</v>
      </c>
      <c r="Z2469" s="7" t="n">
        <v>0</v>
      </c>
      <c r="AA2469" s="7" t="str">
        <f aca="false">IF(Y2469&gt;Z2469,"Win",IF(Y2469&lt;Z2469,"Loss","Draw"))</f>
        <v>Win</v>
      </c>
      <c r="AB2469" s="7" t="s">
        <v>99</v>
      </c>
      <c r="AC2469" s="7" t="s">
        <v>99</v>
      </c>
      <c r="AD2469" s="7" t="s">
        <v>639</v>
      </c>
      <c r="AE2469" s="7" t="s">
        <v>2320</v>
      </c>
      <c r="AF2469" s="7" t="str">
        <f aca="false">IF(AD2469&lt;AE2469,AD2469,AE2469)</f>
        <v>Bats, Bomb Tower, Fire Spirit, Magic Archer, Miner, Skeletons, The Log, Wall Breakers</v>
      </c>
      <c r="AG2469" s="7" t="str">
        <f aca="false">IF(AD2469&lt;AE2469,AE2469,AD2469)</f>
        <v>Berserker, Fire Spirit, Giant Snowball, Goblin Drill, Magic Archer, Poison, Ronin, Tesla</v>
      </c>
      <c r="AH2469" s="7" t="str">
        <f aca="false">IF(AD2469=AF2469,AA2469,IF(AA2469="Win","Loss",IF(AA2469="Loss","Win","Draw")))</f>
        <v>Win</v>
      </c>
      <c r="AI2469" s="7" t="s">
        <v>123</v>
      </c>
    </row>
    <row r="2470" customFormat="false" ht="16.5" hidden="false" customHeight="true" outlineLevel="0" collapsed="false">
      <c r="A2470" s="8" t="s">
        <v>5347</v>
      </c>
      <c r="B2470" s="7" t="n">
        <v>1</v>
      </c>
      <c r="C2470" s="8" t="s">
        <v>390</v>
      </c>
      <c r="D2470" s="7" t="s">
        <v>391</v>
      </c>
      <c r="E2470" s="7" t="s">
        <v>1790</v>
      </c>
      <c r="F2470" s="7" t="s">
        <v>1791</v>
      </c>
      <c r="G2470" s="7" t="s">
        <v>2322</v>
      </c>
      <c r="H2470" s="7" t="s">
        <v>216</v>
      </c>
      <c r="I2470" s="7" t="s">
        <v>107</v>
      </c>
      <c r="J2470" s="7" t="s">
        <v>128</v>
      </c>
      <c r="K2470" s="7" t="s">
        <v>84</v>
      </c>
      <c r="L2470" s="7" t="s">
        <v>111</v>
      </c>
      <c r="M2470" s="7" t="s">
        <v>97</v>
      </c>
      <c r="N2470" s="7" t="s">
        <v>144</v>
      </c>
      <c r="O2470" s="7" t="s">
        <v>130</v>
      </c>
      <c r="P2470" s="7" t="s">
        <v>88</v>
      </c>
      <c r="Q2470" s="7" t="s">
        <v>116</v>
      </c>
      <c r="R2470" s="7" t="s">
        <v>153</v>
      </c>
      <c r="S2470" s="7" t="s">
        <v>92</v>
      </c>
      <c r="T2470" s="7" t="s">
        <v>154</v>
      </c>
      <c r="U2470" s="7" t="s">
        <v>119</v>
      </c>
      <c r="V2470" s="7" t="s">
        <v>117</v>
      </c>
      <c r="W2470" s="7" t="s">
        <v>91</v>
      </c>
      <c r="X2470" s="7" t="s">
        <v>97</v>
      </c>
      <c r="Y2470" s="7" t="n">
        <v>0</v>
      </c>
      <c r="Z2470" s="7" t="n">
        <v>1</v>
      </c>
      <c r="AA2470" s="7" t="str">
        <f aca="false">IF(Y2470&gt;Z2470,"Win",IF(Y2470&lt;Z2470,"Loss","Draw"))</f>
        <v>Loss</v>
      </c>
      <c r="AB2470" s="7" t="s">
        <v>99</v>
      </c>
      <c r="AC2470" s="7" t="s">
        <v>99</v>
      </c>
      <c r="AD2470" s="7" t="s">
        <v>448</v>
      </c>
      <c r="AE2470" s="7" t="s">
        <v>160</v>
      </c>
      <c r="AF2470" s="7" t="str">
        <f aca="false">IF(AD2470&lt;AE2470,AD2470,AE2470)</f>
        <v>Barbarian Barrel, Cannon Cart, Goblinstein, Lightning, Minions, Mortar, Royal Ghost, Skeletons</v>
      </c>
      <c r="AG2470" s="7" t="str">
        <f aca="false">IF(AD2470&lt;AE2470,AE2470,AD2470)</f>
        <v>Bomber, Fire Spirit, Giant Snowball, Goblin Drill, Knight, Poison, Skeletons, Tesla</v>
      </c>
      <c r="AH2470" s="7" t="str">
        <f aca="false">IF(AD2470=AF2470,AA2470,IF(AA2470="Win","Loss",IF(AA2470="Loss","Win","Draw")))</f>
        <v>Win</v>
      </c>
      <c r="AI2470" s="7" t="s">
        <v>123</v>
      </c>
    </row>
    <row r="2471" customFormat="false" ht="16.5" hidden="false" customHeight="true" outlineLevel="0" collapsed="false">
      <c r="A2471" s="6" t="s">
        <v>5348</v>
      </c>
      <c r="B2471" s="5" t="n">
        <v>1</v>
      </c>
      <c r="C2471" s="6" t="s">
        <v>390</v>
      </c>
      <c r="D2471" s="5" t="s">
        <v>391</v>
      </c>
      <c r="E2471" s="5" t="s">
        <v>5152</v>
      </c>
      <c r="F2471" s="5" t="s">
        <v>5153</v>
      </c>
      <c r="G2471" s="5" t="s">
        <v>5349</v>
      </c>
      <c r="H2471" s="5" t="s">
        <v>81</v>
      </c>
      <c r="I2471" s="5" t="s">
        <v>375</v>
      </c>
      <c r="J2471" s="5" t="s">
        <v>145</v>
      </c>
      <c r="K2471" s="5" t="s">
        <v>135</v>
      </c>
      <c r="L2471" s="5" t="s">
        <v>226</v>
      </c>
      <c r="M2471" s="5" t="s">
        <v>336</v>
      </c>
      <c r="N2471" s="5" t="s">
        <v>97</v>
      </c>
      <c r="O2471" s="5" t="s">
        <v>327</v>
      </c>
      <c r="P2471" s="5" t="s">
        <v>170</v>
      </c>
      <c r="Q2471" s="5" t="s">
        <v>84</v>
      </c>
      <c r="R2471" s="5" t="s">
        <v>128</v>
      </c>
      <c r="S2471" s="5" t="s">
        <v>170</v>
      </c>
      <c r="T2471" s="5" t="s">
        <v>107</v>
      </c>
      <c r="U2471" s="5" t="s">
        <v>88</v>
      </c>
      <c r="V2471" s="5" t="s">
        <v>130</v>
      </c>
      <c r="W2471" s="5" t="s">
        <v>111</v>
      </c>
      <c r="X2471" s="5" t="s">
        <v>97</v>
      </c>
      <c r="Y2471" s="5" t="n">
        <v>1</v>
      </c>
      <c r="Z2471" s="5" t="n">
        <v>0</v>
      </c>
      <c r="AA2471" s="5" t="str">
        <f aca="false">IF(Y2471&gt;Z2471,"Win",IF(Y2471&lt;Z2471,"Loss","Draw"))</f>
        <v>Win</v>
      </c>
      <c r="AB2471" s="5" t="s">
        <v>98</v>
      </c>
      <c r="AC2471" s="5" t="s">
        <v>99</v>
      </c>
      <c r="AD2471" s="5" t="s">
        <v>5350</v>
      </c>
      <c r="AE2471" s="5" t="s">
        <v>980</v>
      </c>
      <c r="AF2471" s="5" t="str">
        <f aca="false">IF(AD2471&lt;AE2471,AD2471,AE2471)</f>
        <v>Balloon, Cannon, Executioner, Giant Skeleton, Miner, Skeletons, Tornado, Zap</v>
      </c>
      <c r="AG2471" s="5" t="str">
        <f aca="false">IF(AD2471&lt;AE2471,AE2471,AD2471)</f>
        <v>Bomber, Cannon, Fire Spirit, Giant Snowball, Goblin Drill, Knight, Poison, Skeletons</v>
      </c>
      <c r="AH2471" s="5" t="str">
        <f aca="false">IF(AD2471=AF2471,AA2471,IF(AA2471="Win","Loss",IF(AA2471="Loss","Win","Draw")))</f>
        <v>Win</v>
      </c>
      <c r="AI2471" s="5" t="s">
        <v>123</v>
      </c>
    </row>
    <row r="2472" customFormat="false" ht="16.5" hidden="false" customHeight="true" outlineLevel="0" collapsed="false">
      <c r="A2472" s="6" t="s">
        <v>5348</v>
      </c>
      <c r="B2472" s="5" t="n">
        <v>2</v>
      </c>
      <c r="C2472" s="6" t="s">
        <v>390</v>
      </c>
      <c r="D2472" s="5" t="s">
        <v>391</v>
      </c>
      <c r="E2472" s="5" t="s">
        <v>5152</v>
      </c>
      <c r="F2472" s="5" t="s">
        <v>5153</v>
      </c>
      <c r="G2472" s="5" t="s">
        <v>4148</v>
      </c>
      <c r="H2472" s="5" t="s">
        <v>251</v>
      </c>
      <c r="I2472" s="5" t="s">
        <v>210</v>
      </c>
      <c r="J2472" s="5" t="s">
        <v>131</v>
      </c>
      <c r="K2472" s="5" t="s">
        <v>82</v>
      </c>
      <c r="L2472" s="5" t="s">
        <v>85</v>
      </c>
      <c r="M2472" s="5" t="s">
        <v>87</v>
      </c>
      <c r="N2472" s="5" t="s">
        <v>88</v>
      </c>
      <c r="O2472" s="5" t="s">
        <v>89</v>
      </c>
      <c r="P2472" s="5" t="s">
        <v>84</v>
      </c>
      <c r="Q2472" s="5" t="s">
        <v>132</v>
      </c>
      <c r="R2472" s="5" t="s">
        <v>131</v>
      </c>
      <c r="S2472" s="5" t="s">
        <v>135</v>
      </c>
      <c r="T2472" s="5" t="s">
        <v>112</v>
      </c>
      <c r="U2472" s="5" t="s">
        <v>87</v>
      </c>
      <c r="V2472" s="5" t="s">
        <v>134</v>
      </c>
      <c r="W2472" s="5" t="s">
        <v>136</v>
      </c>
      <c r="X2472" s="5" t="s">
        <v>133</v>
      </c>
      <c r="Y2472" s="5" t="n">
        <v>1</v>
      </c>
      <c r="Z2472" s="5" t="n">
        <v>0</v>
      </c>
      <c r="AA2472" s="5" t="str">
        <f aca="false">IF(Y2472&gt;Z2472,"Win",IF(Y2472&lt;Z2472,"Loss","Draw"))</f>
        <v>Win</v>
      </c>
      <c r="AB2472" s="5" t="s">
        <v>98</v>
      </c>
      <c r="AC2472" s="5" t="s">
        <v>99</v>
      </c>
      <c r="AD2472" s="5" t="s">
        <v>5351</v>
      </c>
      <c r="AE2472" s="5" t="s">
        <v>5352</v>
      </c>
      <c r="AF2472" s="5" t="str">
        <f aca="false">IF(AD2472&lt;AE2472,AD2472,AE2472)</f>
        <v>Archers, Berserker, Giant Snowball, Goblin Hut, Graveyard, Mega Knight, Mega Minion, Poison</v>
      </c>
      <c r="AG2472" s="5" t="str">
        <f aca="false">IF(AD2472&lt;AE2472,AE2472,AD2472)</f>
        <v>Arrows, Berserker, Elite Barbarians, Golem, Lumberjack, Mega Minion, Night Witch, Zap</v>
      </c>
      <c r="AH2472" s="5" t="str">
        <f aca="false">IF(AD2472=AF2472,AA2472,IF(AA2472="Win","Loss",IF(AA2472="Loss","Win","Draw")))</f>
        <v>Win</v>
      </c>
      <c r="AI2472" s="5" t="s">
        <v>123</v>
      </c>
    </row>
    <row r="2473" customFormat="false" ht="16.5" hidden="false" customHeight="true" outlineLevel="0" collapsed="false">
      <c r="A2473" s="6" t="s">
        <v>5353</v>
      </c>
      <c r="B2473" s="5" t="n">
        <v>1</v>
      </c>
      <c r="C2473" s="6" t="s">
        <v>390</v>
      </c>
      <c r="D2473" s="5" t="s">
        <v>391</v>
      </c>
      <c r="E2473" s="5" t="s">
        <v>5354</v>
      </c>
      <c r="F2473" s="5" t="s">
        <v>5355</v>
      </c>
      <c r="G2473" s="5" t="s">
        <v>5356</v>
      </c>
      <c r="H2473" s="5" t="s">
        <v>81</v>
      </c>
      <c r="I2473" s="5" t="s">
        <v>168</v>
      </c>
      <c r="J2473" s="5" t="s">
        <v>232</v>
      </c>
      <c r="K2473" s="5" t="s">
        <v>169</v>
      </c>
      <c r="L2473" s="5" t="s">
        <v>154</v>
      </c>
      <c r="M2473" s="5" t="s">
        <v>93</v>
      </c>
      <c r="N2473" s="5" t="s">
        <v>97</v>
      </c>
      <c r="O2473" s="5" t="s">
        <v>167</v>
      </c>
      <c r="P2473" s="5" t="s">
        <v>170</v>
      </c>
      <c r="Q2473" s="5" t="s">
        <v>158</v>
      </c>
      <c r="R2473" s="5" t="s">
        <v>156</v>
      </c>
      <c r="S2473" s="5" t="s">
        <v>84</v>
      </c>
      <c r="T2473" s="5" t="s">
        <v>157</v>
      </c>
      <c r="U2473" s="5" t="s">
        <v>213</v>
      </c>
      <c r="V2473" s="5" t="s">
        <v>117</v>
      </c>
      <c r="W2473" s="5" t="s">
        <v>112</v>
      </c>
      <c r="X2473" s="5" t="s">
        <v>85</v>
      </c>
      <c r="Y2473" s="5" t="n">
        <v>1</v>
      </c>
      <c r="Z2473" s="5" t="n">
        <v>0</v>
      </c>
      <c r="AA2473" s="5" t="str">
        <f aca="false">IF(Y2473&gt;Z2473,"Win",IF(Y2473&lt;Z2473,"Loss","Draw"))</f>
        <v>Win</v>
      </c>
      <c r="AB2473" s="5" t="s">
        <v>98</v>
      </c>
      <c r="AC2473" s="5" t="s">
        <v>99</v>
      </c>
      <c r="AD2473" s="5" t="s">
        <v>418</v>
      </c>
      <c r="AE2473" s="5" t="s">
        <v>1399</v>
      </c>
      <c r="AF2473" s="5" t="str">
        <f aca="false">IF(AD2473&lt;AE2473,AD2473,AE2473)</f>
        <v>Arrows, Bowler, Giant, Giant Snowball, Graveyard, Mini P.E.K.K.A, Minions, Witch</v>
      </c>
      <c r="AG2473" s="5" t="str">
        <f aca="false">IF(AD2473&lt;AE2473,AE2473,AD2473)</f>
        <v>Baby Dragon, Cannon, Electro Spirit, Lightning, Mighty Miner, Royal Hogs, Skeletons, The Log</v>
      </c>
      <c r="AH2473" s="5" t="str">
        <f aca="false">IF(AD2473=AF2473,AA2473,IF(AA2473="Win","Loss",IF(AA2473="Loss","Win","Draw")))</f>
        <v>Loss</v>
      </c>
      <c r="AI2473" s="5" t="s">
        <v>123</v>
      </c>
    </row>
    <row r="2474" customFormat="false" ht="16.5" hidden="false" customHeight="true" outlineLevel="0" collapsed="false">
      <c r="A2474" s="6" t="s">
        <v>5353</v>
      </c>
      <c r="B2474" s="5" t="n">
        <v>2</v>
      </c>
      <c r="C2474" s="6" t="s">
        <v>390</v>
      </c>
      <c r="D2474" s="5" t="s">
        <v>391</v>
      </c>
      <c r="E2474" s="5" t="s">
        <v>5354</v>
      </c>
      <c r="F2474" s="5" t="s">
        <v>5355</v>
      </c>
      <c r="G2474" s="5" t="s">
        <v>616</v>
      </c>
      <c r="H2474" s="5" t="s">
        <v>81</v>
      </c>
      <c r="I2474" s="5" t="s">
        <v>82</v>
      </c>
      <c r="J2474" s="5" t="s">
        <v>128</v>
      </c>
      <c r="K2474" s="5" t="s">
        <v>84</v>
      </c>
      <c r="L2474" s="5" t="s">
        <v>111</v>
      </c>
      <c r="M2474" s="5" t="s">
        <v>89</v>
      </c>
      <c r="N2474" s="5" t="s">
        <v>86</v>
      </c>
      <c r="O2474" s="5" t="s">
        <v>107</v>
      </c>
      <c r="P2474" s="5" t="s">
        <v>88</v>
      </c>
      <c r="Q2474" s="5" t="s">
        <v>144</v>
      </c>
      <c r="R2474" s="5" t="s">
        <v>128</v>
      </c>
      <c r="S2474" s="5" t="s">
        <v>82</v>
      </c>
      <c r="T2474" s="5" t="s">
        <v>166</v>
      </c>
      <c r="U2474" s="5" t="s">
        <v>167</v>
      </c>
      <c r="V2474" s="5" t="s">
        <v>94</v>
      </c>
      <c r="W2474" s="5" t="s">
        <v>97</v>
      </c>
      <c r="X2474" s="5" t="s">
        <v>93</v>
      </c>
      <c r="Y2474" s="5" t="n">
        <v>1</v>
      </c>
      <c r="Z2474" s="5" t="n">
        <v>0</v>
      </c>
      <c r="AA2474" s="5" t="str">
        <f aca="false">IF(Y2474&gt;Z2474,"Win",IF(Y2474&lt;Z2474,"Loss","Draw"))</f>
        <v>Win</v>
      </c>
      <c r="AB2474" s="5" t="s">
        <v>98</v>
      </c>
      <c r="AC2474" s="5" t="s">
        <v>99</v>
      </c>
      <c r="AD2474" s="5" t="s">
        <v>3661</v>
      </c>
      <c r="AE2474" s="5" t="s">
        <v>171</v>
      </c>
      <c r="AF2474" s="5" t="str">
        <f aca="false">IF(AD2474&lt;AE2474,AD2474,AE2474)</f>
        <v>Archers, Electro Spirit, Fireball, Knight, Skeletons, Tesla, The Log, X-Bow</v>
      </c>
      <c r="AG2474" s="5" t="str">
        <f aca="false">IF(AD2474&lt;AE2474,AE2474,AD2474)</f>
        <v>Archers, Fire Spirit, Giant Snowball, Goblin Demolisher, Goblin Drill, Goblin Hut, Knight, Poison</v>
      </c>
      <c r="AH2474" s="5" t="str">
        <f aca="false">IF(AD2474=AF2474,AA2474,IF(AA2474="Win","Loss",IF(AA2474="Loss","Win","Draw")))</f>
        <v>Loss</v>
      </c>
      <c r="AI2474" s="5" t="s">
        <v>123</v>
      </c>
    </row>
    <row r="2475" customFormat="false" ht="16.5" hidden="false" customHeight="true" outlineLevel="0" collapsed="false">
      <c r="A2475" s="6" t="s">
        <v>5357</v>
      </c>
      <c r="B2475" s="5" t="n">
        <v>1</v>
      </c>
      <c r="C2475" s="6" t="s">
        <v>390</v>
      </c>
      <c r="D2475" s="5" t="s">
        <v>391</v>
      </c>
      <c r="E2475" s="5" t="s">
        <v>651</v>
      </c>
      <c r="F2475" s="5" t="s">
        <v>652</v>
      </c>
      <c r="G2475" s="5" t="s">
        <v>5358</v>
      </c>
      <c r="H2475" s="5" t="s">
        <v>81</v>
      </c>
      <c r="I2475" s="5" t="s">
        <v>140</v>
      </c>
      <c r="J2475" s="5" t="s">
        <v>141</v>
      </c>
      <c r="K2475" s="5" t="s">
        <v>225</v>
      </c>
      <c r="L2475" s="5" t="s">
        <v>226</v>
      </c>
      <c r="M2475" s="5" t="s">
        <v>87</v>
      </c>
      <c r="N2475" s="5" t="s">
        <v>111</v>
      </c>
      <c r="O2475" s="5" t="s">
        <v>120</v>
      </c>
      <c r="P2475" s="5" t="s">
        <v>113</v>
      </c>
      <c r="Q2475" s="5" t="s">
        <v>210</v>
      </c>
      <c r="R2475" s="5" t="s">
        <v>83</v>
      </c>
      <c r="S2475" s="5" t="s">
        <v>239</v>
      </c>
      <c r="T2475" s="5" t="s">
        <v>240</v>
      </c>
      <c r="U2475" s="5" t="s">
        <v>227</v>
      </c>
      <c r="V2475" s="5" t="s">
        <v>112</v>
      </c>
      <c r="W2475" s="5" t="s">
        <v>202</v>
      </c>
      <c r="X2475" s="5" t="s">
        <v>109</v>
      </c>
      <c r="Y2475" s="5" t="n">
        <v>1</v>
      </c>
      <c r="Z2475" s="5" t="n">
        <v>0</v>
      </c>
      <c r="AA2475" s="5" t="str">
        <f aca="false">IF(Y2475&gt;Z2475,"Win",IF(Y2475&lt;Z2475,"Loss","Draw"))</f>
        <v>Win</v>
      </c>
      <c r="AB2475" s="5" t="s">
        <v>98</v>
      </c>
      <c r="AC2475" s="5" t="s">
        <v>99</v>
      </c>
      <c r="AD2475" s="5" t="s">
        <v>228</v>
      </c>
      <c r="AE2475" s="5" t="s">
        <v>5359</v>
      </c>
      <c r="AF2475" s="5" t="str">
        <f aca="false">IF(AD2475&lt;AE2475,AD2475,AE2475)</f>
        <v>Arrows, Bandit, Battle Ram, Dark Prince, Mega Knight, Mother Witch, Ronin, Zappies</v>
      </c>
      <c r="AG2475" s="5" t="str">
        <f aca="false">IF(AD2475&lt;AE2475,AE2475,AD2475)</f>
        <v>Bats, Berserker, Bomb Tower, Fire Spirit, Magic Archer, Miner, Royal Delivery, Wall Breakers</v>
      </c>
      <c r="AH2475" s="5" t="str">
        <f aca="false">IF(AD2475=AF2475,AA2475,IF(AA2475="Win","Loss",IF(AA2475="Loss","Win","Draw")))</f>
        <v>Loss</v>
      </c>
      <c r="AI2475" s="5" t="s">
        <v>123</v>
      </c>
    </row>
    <row r="2476" customFormat="false" ht="16.5" hidden="false" customHeight="true" outlineLevel="0" collapsed="false">
      <c r="A2476" s="6" t="s">
        <v>5357</v>
      </c>
      <c r="B2476" s="5" t="n">
        <v>2</v>
      </c>
      <c r="C2476" s="6" t="s">
        <v>390</v>
      </c>
      <c r="D2476" s="5" t="s">
        <v>391</v>
      </c>
      <c r="E2476" s="5" t="s">
        <v>651</v>
      </c>
      <c r="F2476" s="5" t="s">
        <v>652</v>
      </c>
      <c r="G2476" s="5" t="s">
        <v>842</v>
      </c>
      <c r="H2476" s="5" t="s">
        <v>81</v>
      </c>
      <c r="I2476" s="5" t="s">
        <v>82</v>
      </c>
      <c r="J2476" s="5" t="s">
        <v>83</v>
      </c>
      <c r="K2476" s="5" t="s">
        <v>144</v>
      </c>
      <c r="L2476" s="5" t="s">
        <v>85</v>
      </c>
      <c r="M2476" s="5" t="s">
        <v>88</v>
      </c>
      <c r="N2476" s="5" t="s">
        <v>97</v>
      </c>
      <c r="O2476" s="5" t="s">
        <v>143</v>
      </c>
      <c r="P2476" s="5" t="s">
        <v>91</v>
      </c>
      <c r="Q2476" s="5" t="s">
        <v>96</v>
      </c>
      <c r="R2476" s="5" t="s">
        <v>145</v>
      </c>
      <c r="S2476" s="5" t="s">
        <v>135</v>
      </c>
      <c r="T2476" s="5" t="s">
        <v>226</v>
      </c>
      <c r="U2476" s="5" t="s">
        <v>327</v>
      </c>
      <c r="V2476" s="5" t="s">
        <v>244</v>
      </c>
      <c r="W2476" s="5" t="s">
        <v>117</v>
      </c>
      <c r="X2476" s="5" t="s">
        <v>93</v>
      </c>
      <c r="Y2476" s="5" t="n">
        <v>1</v>
      </c>
      <c r="Z2476" s="5" t="n">
        <v>0</v>
      </c>
      <c r="AA2476" s="5" t="str">
        <f aca="false">IF(Y2476&gt;Z2476,"Win",IF(Y2476&lt;Z2476,"Loss","Draw"))</f>
        <v>Win</v>
      </c>
      <c r="AB2476" s="5" t="s">
        <v>98</v>
      </c>
      <c r="AC2476" s="5" t="s">
        <v>99</v>
      </c>
      <c r="AD2476" s="5" t="s">
        <v>397</v>
      </c>
      <c r="AE2476" s="5" t="s">
        <v>5360</v>
      </c>
      <c r="AF2476" s="5" t="str">
        <f aca="false">IF(AD2476&lt;AE2476,AD2476,AE2476)</f>
        <v>Archers, Barbarian Barrel, Dark Prince, Graveyard, Ice Spirit, Poison, Skeletons, Tesla</v>
      </c>
      <c r="AG2476" s="5" t="str">
        <f aca="false">IF(AD2476&lt;AE2476,AE2476,AD2476)</f>
        <v>Balloon, Electro Spirit, Giant Skeleton, Hunter, Ice Golem, Miner, Minions, Zap</v>
      </c>
      <c r="AH2476" s="5" t="str">
        <f aca="false">IF(AD2476=AF2476,AA2476,IF(AA2476="Win","Loss",IF(AA2476="Loss","Win","Draw")))</f>
        <v>Win</v>
      </c>
      <c r="AI2476" s="5" t="s">
        <v>123</v>
      </c>
    </row>
    <row r="2477" customFormat="false" ht="16.5" hidden="false" customHeight="true" outlineLevel="0" collapsed="false">
      <c r="A2477" s="6" t="s">
        <v>5361</v>
      </c>
      <c r="B2477" s="5" t="n">
        <v>1</v>
      </c>
      <c r="C2477" s="6" t="s">
        <v>390</v>
      </c>
      <c r="D2477" s="5" t="s">
        <v>391</v>
      </c>
      <c r="E2477" s="5" t="s">
        <v>3458</v>
      </c>
      <c r="F2477" s="5" t="s">
        <v>3459</v>
      </c>
      <c r="G2477" s="5" t="s">
        <v>3566</v>
      </c>
      <c r="H2477" s="5" t="s">
        <v>251</v>
      </c>
      <c r="I2477" s="5" t="s">
        <v>107</v>
      </c>
      <c r="J2477" s="5" t="s">
        <v>128</v>
      </c>
      <c r="K2477" s="5" t="s">
        <v>84</v>
      </c>
      <c r="L2477" s="5" t="s">
        <v>97</v>
      </c>
      <c r="M2477" s="5" t="s">
        <v>86</v>
      </c>
      <c r="N2477" s="5" t="s">
        <v>88</v>
      </c>
      <c r="O2477" s="5" t="s">
        <v>111</v>
      </c>
      <c r="P2477" s="5" t="s">
        <v>144</v>
      </c>
      <c r="Q2477" s="5" t="s">
        <v>107</v>
      </c>
      <c r="R2477" s="5" t="s">
        <v>141</v>
      </c>
      <c r="S2477" s="5" t="s">
        <v>84</v>
      </c>
      <c r="T2477" s="5" t="s">
        <v>109</v>
      </c>
      <c r="U2477" s="5" t="s">
        <v>87</v>
      </c>
      <c r="V2477" s="5" t="s">
        <v>88</v>
      </c>
      <c r="W2477" s="5" t="s">
        <v>111</v>
      </c>
      <c r="X2477" s="5" t="s">
        <v>144</v>
      </c>
      <c r="Y2477" s="5" t="n">
        <v>1</v>
      </c>
      <c r="Z2477" s="5" t="n">
        <v>0</v>
      </c>
      <c r="AA2477" s="5" t="str">
        <f aca="false">IF(Y2477&gt;Z2477,"Win",IF(Y2477&lt;Z2477,"Loss","Draw"))</f>
        <v>Win</v>
      </c>
      <c r="AB2477" s="5" t="s">
        <v>98</v>
      </c>
      <c r="AC2477" s="5" t="s">
        <v>99</v>
      </c>
      <c r="AD2477" s="5" t="s">
        <v>277</v>
      </c>
      <c r="AE2477" s="5" t="s">
        <v>2320</v>
      </c>
      <c r="AF2477" s="5" t="str">
        <f aca="false">IF(AD2477&lt;AE2477,AD2477,AE2477)</f>
        <v>Berserker, Fire Spirit, Giant Snowball, Goblin Drill, Magic Archer, Poison, Ronin, Tesla</v>
      </c>
      <c r="AG2477" s="5" t="str">
        <f aca="false">IF(AD2477&lt;AE2477,AE2477,AD2477)</f>
        <v>Fire Spirit, Giant Snowball, Goblin Demolisher, Goblin Drill, Knight, Poison, Skeletons, Tesla</v>
      </c>
      <c r="AH2477" s="5" t="str">
        <f aca="false">IF(AD2477=AF2477,AA2477,IF(AA2477="Win","Loss",IF(AA2477="Loss","Win","Draw")))</f>
        <v>Loss</v>
      </c>
      <c r="AI2477" s="5" t="s">
        <v>123</v>
      </c>
    </row>
    <row r="2478" customFormat="false" ht="16.5" hidden="false" customHeight="true" outlineLevel="0" collapsed="false">
      <c r="A2478" s="6" t="s">
        <v>5361</v>
      </c>
      <c r="B2478" s="5" t="n">
        <v>2</v>
      </c>
      <c r="C2478" s="6" t="s">
        <v>390</v>
      </c>
      <c r="D2478" s="5" t="s">
        <v>391</v>
      </c>
      <c r="E2478" s="5" t="s">
        <v>3458</v>
      </c>
      <c r="F2478" s="5" t="s">
        <v>3459</v>
      </c>
      <c r="G2478" s="5" t="s">
        <v>3141</v>
      </c>
      <c r="H2478" s="5" t="s">
        <v>251</v>
      </c>
      <c r="I2478" s="5" t="s">
        <v>132</v>
      </c>
      <c r="J2478" s="5" t="s">
        <v>91</v>
      </c>
      <c r="K2478" s="5" t="s">
        <v>200</v>
      </c>
      <c r="L2478" s="5" t="s">
        <v>365</v>
      </c>
      <c r="M2478" s="5" t="s">
        <v>90</v>
      </c>
      <c r="N2478" s="5" t="s">
        <v>94</v>
      </c>
      <c r="O2478" s="5" t="s">
        <v>174</v>
      </c>
      <c r="P2478" s="5" t="s">
        <v>93</v>
      </c>
      <c r="Q2478" s="5" t="s">
        <v>169</v>
      </c>
      <c r="R2478" s="5" t="s">
        <v>213</v>
      </c>
      <c r="S2478" s="5" t="s">
        <v>200</v>
      </c>
      <c r="T2478" s="5" t="s">
        <v>596</v>
      </c>
      <c r="U2478" s="5" t="s">
        <v>154</v>
      </c>
      <c r="V2478" s="5" t="s">
        <v>191</v>
      </c>
      <c r="W2478" s="5" t="s">
        <v>336</v>
      </c>
      <c r="X2478" s="5" t="s">
        <v>91</v>
      </c>
      <c r="Y2478" s="5" t="n">
        <v>1</v>
      </c>
      <c r="Z2478" s="5" t="n">
        <v>0</v>
      </c>
      <c r="AA2478" s="5" t="str">
        <f aca="false">IF(Y2478&gt;Z2478,"Win",IF(Y2478&lt;Z2478,"Loss","Draw"))</f>
        <v>Win</v>
      </c>
      <c r="AB2478" s="5" t="s">
        <v>98</v>
      </c>
      <c r="AC2478" s="5" t="s">
        <v>99</v>
      </c>
      <c r="AD2478" s="5" t="s">
        <v>488</v>
      </c>
      <c r="AE2478" s="5" t="s">
        <v>762</v>
      </c>
      <c r="AF2478" s="5" t="str">
        <f aca="false">IF(AD2478&lt;AE2478,AD2478,AE2478)</f>
        <v>Baby Dragon, Barbarian Barrel, Bowler, Electro Giant, Goblin Cage, Ice Wizard, Lightning, Tornado</v>
      </c>
      <c r="AG2478" s="5" t="str">
        <f aca="false">IF(AD2478&lt;AE2478,AE2478,AD2478)</f>
        <v>Barbarian Barrel, Electro Spirit, Fireball, Goblin Cage, Heal Spirit, Lumberjack, Phoenix, Royal Giant</v>
      </c>
      <c r="AH2478" s="5" t="str">
        <f aca="false">IF(AD2478=AF2478,AA2478,IF(AA2478="Win","Loss",IF(AA2478="Loss","Win","Draw")))</f>
        <v>Loss</v>
      </c>
      <c r="AI2478" s="5" t="s">
        <v>123</v>
      </c>
    </row>
    <row r="2479" customFormat="false" ht="16.5" hidden="false" customHeight="true" outlineLevel="0" collapsed="false">
      <c r="A2479" s="6" t="s">
        <v>5362</v>
      </c>
      <c r="B2479" s="5" t="n">
        <v>1</v>
      </c>
      <c r="C2479" s="6" t="s">
        <v>390</v>
      </c>
      <c r="D2479" s="5" t="s">
        <v>391</v>
      </c>
      <c r="E2479" s="5" t="s">
        <v>2104</v>
      </c>
      <c r="F2479" s="5" t="s">
        <v>2105</v>
      </c>
      <c r="G2479" s="5" t="s">
        <v>5363</v>
      </c>
      <c r="H2479" s="5" t="s">
        <v>408</v>
      </c>
      <c r="I2479" s="5" t="s">
        <v>176</v>
      </c>
      <c r="J2479" s="5" t="s">
        <v>232</v>
      </c>
      <c r="K2479" s="5" t="s">
        <v>142</v>
      </c>
      <c r="L2479" s="5" t="s">
        <v>120</v>
      </c>
      <c r="M2479" s="5" t="s">
        <v>111</v>
      </c>
      <c r="N2479" s="5" t="s">
        <v>143</v>
      </c>
      <c r="O2479" s="5" t="s">
        <v>87</v>
      </c>
      <c r="P2479" s="5" t="s">
        <v>113</v>
      </c>
      <c r="Q2479" s="5" t="s">
        <v>132</v>
      </c>
      <c r="R2479" s="5" t="s">
        <v>91</v>
      </c>
      <c r="S2479" s="5" t="s">
        <v>200</v>
      </c>
      <c r="T2479" s="5" t="s">
        <v>90</v>
      </c>
      <c r="U2479" s="5" t="s">
        <v>365</v>
      </c>
      <c r="V2479" s="5" t="s">
        <v>94</v>
      </c>
      <c r="W2479" s="5" t="s">
        <v>93</v>
      </c>
      <c r="X2479" s="5" t="s">
        <v>174</v>
      </c>
      <c r="Y2479" s="5" t="n">
        <v>1</v>
      </c>
      <c r="Z2479" s="5" t="n">
        <v>0</v>
      </c>
      <c r="AA2479" s="5" t="str">
        <f aca="false">IF(Y2479&gt;Z2479,"Win",IF(Y2479&lt;Z2479,"Loss","Draw"))</f>
        <v>Win</v>
      </c>
      <c r="AB2479" s="5" t="s">
        <v>98</v>
      </c>
      <c r="AC2479" s="5" t="s">
        <v>99</v>
      </c>
      <c r="AD2479" s="5" t="s">
        <v>234</v>
      </c>
      <c r="AE2479" s="5" t="s">
        <v>488</v>
      </c>
      <c r="AF2479" s="5" t="str">
        <f aca="false">IF(AD2479&lt;AE2479,AD2479,AE2479)</f>
        <v>Barbarian Barrel, Electro Spirit, Fireball, Goblin Cage, Heal Spirit, Lumberjack, Phoenix, Royal Giant</v>
      </c>
      <c r="AG2479" s="5" t="str">
        <f aca="false">IF(AD2479&lt;AE2479,AE2479,AD2479)</f>
        <v>Berserker, Bomb Tower, Dart Goblin, Fire Spirit, Goblin Barrel, Ice Spirit, Mighty Miner, Royal Delivery</v>
      </c>
      <c r="AH2479" s="5" t="str">
        <f aca="false">IF(AD2479=AF2479,AA2479,IF(AA2479="Win","Loss",IF(AA2479="Loss","Win","Draw")))</f>
        <v>Loss</v>
      </c>
      <c r="AI2479" s="5" t="s">
        <v>123</v>
      </c>
    </row>
    <row r="2480" customFormat="false" ht="16.5" hidden="false" customHeight="true" outlineLevel="0" collapsed="false">
      <c r="A2480" s="6" t="s">
        <v>5362</v>
      </c>
      <c r="B2480" s="5" t="n">
        <v>2</v>
      </c>
      <c r="C2480" s="6" t="s">
        <v>390</v>
      </c>
      <c r="D2480" s="5" t="s">
        <v>391</v>
      </c>
      <c r="E2480" s="5" t="s">
        <v>2104</v>
      </c>
      <c r="F2480" s="5" t="s">
        <v>2105</v>
      </c>
      <c r="G2480" s="5" t="s">
        <v>5364</v>
      </c>
      <c r="H2480" s="5" t="s">
        <v>251</v>
      </c>
      <c r="I2480" s="5" t="s">
        <v>375</v>
      </c>
      <c r="J2480" s="5" t="s">
        <v>145</v>
      </c>
      <c r="K2480" s="5" t="s">
        <v>84</v>
      </c>
      <c r="L2480" s="5" t="s">
        <v>149</v>
      </c>
      <c r="M2480" s="5" t="s">
        <v>202</v>
      </c>
      <c r="N2480" s="5" t="s">
        <v>327</v>
      </c>
      <c r="O2480" s="5" t="s">
        <v>336</v>
      </c>
      <c r="P2480" s="5" t="s">
        <v>226</v>
      </c>
      <c r="Q2480" s="5" t="s">
        <v>375</v>
      </c>
      <c r="R2480" s="5" t="s">
        <v>199</v>
      </c>
      <c r="S2480" s="5" t="s">
        <v>195</v>
      </c>
      <c r="T2480" s="5" t="s">
        <v>85</v>
      </c>
      <c r="U2480" s="5" t="s">
        <v>213</v>
      </c>
      <c r="V2480" s="5" t="s">
        <v>202</v>
      </c>
      <c r="W2480" s="5" t="s">
        <v>336</v>
      </c>
      <c r="X2480" s="5" t="s">
        <v>420</v>
      </c>
      <c r="Y2480" s="5" t="n">
        <v>1</v>
      </c>
      <c r="Z2480" s="5" t="n">
        <v>0</v>
      </c>
      <c r="AA2480" s="5" t="str">
        <f aca="false">IF(Y2480&gt;Z2480,"Win",IF(Y2480&lt;Z2480,"Loss","Draw"))</f>
        <v>Win</v>
      </c>
      <c r="AB2480" s="5" t="s">
        <v>98</v>
      </c>
      <c r="AC2480" s="5" t="s">
        <v>99</v>
      </c>
      <c r="AD2480" s="5" t="s">
        <v>1812</v>
      </c>
      <c r="AE2480" s="5" t="s">
        <v>422</v>
      </c>
      <c r="AF2480" s="5" t="str">
        <f aca="false">IF(AD2480&lt;AE2480,AD2480,AE2480)</f>
        <v>Balloon, Executioner, Giant Skeleton, Giant Snowball, Miner, Tombstone, Tornado, Zappies</v>
      </c>
      <c r="AG2480" s="5" t="str">
        <f aca="false">IF(AD2480&lt;AE2480,AE2480,AD2480)</f>
        <v>Bowler, Executioner, Freeze, Golden Knight, Graveyard, Inferno Dragon, Tornado, Zappies</v>
      </c>
      <c r="AH2480" s="5" t="str">
        <f aca="false">IF(AD2480=AF2480,AA2480,IF(AA2480="Win","Loss",IF(AA2480="Loss","Win","Draw")))</f>
        <v>Win</v>
      </c>
      <c r="AI2480" s="5" t="s">
        <v>123</v>
      </c>
    </row>
    <row r="2481" customFormat="false" ht="16.5" hidden="false" customHeight="true" outlineLevel="0" collapsed="false">
      <c r="A2481" s="6" t="s">
        <v>5365</v>
      </c>
      <c r="B2481" s="5" t="n">
        <v>1</v>
      </c>
      <c r="C2481" s="6" t="s">
        <v>390</v>
      </c>
      <c r="D2481" s="5" t="s">
        <v>391</v>
      </c>
      <c r="E2481" s="6" t="s">
        <v>3959</v>
      </c>
      <c r="F2481" s="5" t="s">
        <v>3960</v>
      </c>
      <c r="G2481" s="5" t="s">
        <v>5366</v>
      </c>
      <c r="H2481" s="5" t="s">
        <v>81</v>
      </c>
      <c r="I2481" s="5" t="s">
        <v>168</v>
      </c>
      <c r="J2481" s="5" t="s">
        <v>141</v>
      </c>
      <c r="K2481" s="5" t="s">
        <v>144</v>
      </c>
      <c r="L2481" s="5" t="s">
        <v>109</v>
      </c>
      <c r="M2481" s="5" t="s">
        <v>97</v>
      </c>
      <c r="N2481" s="5" t="s">
        <v>93</v>
      </c>
      <c r="O2481" s="5" t="s">
        <v>154</v>
      </c>
      <c r="P2481" s="5" t="s">
        <v>91</v>
      </c>
      <c r="Q2481" s="5" t="s">
        <v>116</v>
      </c>
      <c r="R2481" s="5" t="s">
        <v>213</v>
      </c>
      <c r="S2481" s="5" t="s">
        <v>169</v>
      </c>
      <c r="T2481" s="5" t="s">
        <v>596</v>
      </c>
      <c r="U2481" s="5" t="s">
        <v>154</v>
      </c>
      <c r="V2481" s="5" t="s">
        <v>191</v>
      </c>
      <c r="W2481" s="5" t="s">
        <v>336</v>
      </c>
      <c r="X2481" s="5" t="s">
        <v>91</v>
      </c>
      <c r="Y2481" s="5" t="n">
        <v>1</v>
      </c>
      <c r="Z2481" s="5" t="n">
        <v>0</v>
      </c>
      <c r="AA2481" s="5" t="str">
        <f aca="false">IF(Y2481&gt;Z2481,"Win",IF(Y2481&lt;Z2481,"Loss","Draw"))</f>
        <v>Win</v>
      </c>
      <c r="AB2481" s="5" t="s">
        <v>98</v>
      </c>
      <c r="AC2481" s="5" t="s">
        <v>99</v>
      </c>
      <c r="AD2481" s="5" t="s">
        <v>223</v>
      </c>
      <c r="AE2481" s="5" t="s">
        <v>5367</v>
      </c>
      <c r="AF2481" s="5" t="str">
        <f aca="false">IF(AD2481&lt;AE2481,AD2481,AE2481)</f>
        <v>Baby Dragon, Barbarian Barrel, Bowler, Electro Giant, Ice Wizard, Lightning, Mortar, Tornado</v>
      </c>
      <c r="AG2481" s="5" t="str">
        <f aca="false">IF(AD2481&lt;AE2481,AE2481,AD2481)</f>
        <v>Barbarian Barrel, Electro Spirit, Lightning, Magic Archer, Ronin, Royal Hogs, Skeletons, Tesla</v>
      </c>
      <c r="AH2481" s="5" t="str">
        <f aca="false">IF(AD2481=AF2481,AA2481,IF(AA2481="Win","Loss",IF(AA2481="Loss","Win","Draw")))</f>
        <v>Loss</v>
      </c>
      <c r="AI2481" s="5" t="s">
        <v>123</v>
      </c>
    </row>
    <row r="2482" customFormat="false" ht="16.5" hidden="false" customHeight="true" outlineLevel="0" collapsed="false">
      <c r="A2482" s="6" t="s">
        <v>5365</v>
      </c>
      <c r="B2482" s="5" t="n">
        <v>2</v>
      </c>
      <c r="C2482" s="6" t="s">
        <v>390</v>
      </c>
      <c r="D2482" s="5" t="s">
        <v>391</v>
      </c>
      <c r="E2482" s="6" t="s">
        <v>3959</v>
      </c>
      <c r="F2482" s="5" t="s">
        <v>3960</v>
      </c>
      <c r="G2482" s="5" t="s">
        <v>3572</v>
      </c>
      <c r="H2482" s="5" t="s">
        <v>81</v>
      </c>
      <c r="I2482" s="5" t="s">
        <v>239</v>
      </c>
      <c r="J2482" s="5" t="s">
        <v>180</v>
      </c>
      <c r="K2482" s="5" t="s">
        <v>132</v>
      </c>
      <c r="L2482" s="5" t="s">
        <v>327</v>
      </c>
      <c r="M2482" s="5" t="s">
        <v>92</v>
      </c>
      <c r="N2482" s="5" t="s">
        <v>146</v>
      </c>
      <c r="O2482" s="5" t="s">
        <v>257</v>
      </c>
      <c r="P2482" s="5" t="s">
        <v>202</v>
      </c>
      <c r="Q2482" s="5" t="s">
        <v>142</v>
      </c>
      <c r="R2482" s="5" t="s">
        <v>232</v>
      </c>
      <c r="S2482" s="5" t="s">
        <v>176</v>
      </c>
      <c r="T2482" s="5" t="s">
        <v>140</v>
      </c>
      <c r="U2482" s="5" t="s">
        <v>87</v>
      </c>
      <c r="V2482" s="5" t="s">
        <v>89</v>
      </c>
      <c r="W2482" s="5" t="s">
        <v>143</v>
      </c>
      <c r="X2482" s="5" t="s">
        <v>120</v>
      </c>
      <c r="Y2482" s="5" t="n">
        <v>1</v>
      </c>
      <c r="Z2482" s="5" t="n">
        <v>0</v>
      </c>
      <c r="AA2482" s="5" t="str">
        <f aca="false">IF(Y2482&gt;Z2482,"Win",IF(Y2482&lt;Z2482,"Loss","Draw"))</f>
        <v>Win</v>
      </c>
      <c r="AB2482" s="5" t="s">
        <v>98</v>
      </c>
      <c r="AC2482" s="5" t="s">
        <v>99</v>
      </c>
      <c r="AD2482" s="5" t="s">
        <v>5368</v>
      </c>
      <c r="AE2482" s="5" t="s">
        <v>5369</v>
      </c>
      <c r="AF2482" s="5" t="str">
        <f aca="false">IF(AD2482&lt;AE2482,AD2482,AE2482)</f>
        <v>Battle Ram, Giant Skeleton, Lumberjack, Royal Ghost, Skeleton Dragons, Vines, Wizard, Zappies</v>
      </c>
      <c r="AG2482" s="5" t="str">
        <f aca="false">IF(AD2482&lt;AE2482,AE2482,AD2482)</f>
        <v>Berserker, Dart Goblin, Goblin Barrel, Goblin Hut, Ice Spirit, Mighty Miner, Royal Delivery, Wall Breakers</v>
      </c>
      <c r="AH2482" s="5" t="str">
        <f aca="false">IF(AD2482=AF2482,AA2482,IF(AA2482="Win","Loss",IF(AA2482="Loss","Win","Draw")))</f>
        <v>Win</v>
      </c>
      <c r="AI2482" s="5" t="s">
        <v>123</v>
      </c>
    </row>
    <row r="2483" customFormat="false" ht="16.5" hidden="false" customHeight="true" outlineLevel="0" collapsed="false">
      <c r="A2483" s="6" t="s">
        <v>5370</v>
      </c>
      <c r="B2483" s="5" t="n">
        <v>1</v>
      </c>
      <c r="C2483" s="6" t="s">
        <v>390</v>
      </c>
      <c r="D2483" s="5" t="s">
        <v>391</v>
      </c>
      <c r="E2483" s="6" t="s">
        <v>862</v>
      </c>
      <c r="F2483" s="5" t="s">
        <v>863</v>
      </c>
      <c r="G2483" s="5" t="s">
        <v>1653</v>
      </c>
      <c r="H2483" s="5" t="s">
        <v>251</v>
      </c>
      <c r="I2483" s="5" t="s">
        <v>132</v>
      </c>
      <c r="J2483" s="5" t="s">
        <v>91</v>
      </c>
      <c r="K2483" s="5" t="s">
        <v>200</v>
      </c>
      <c r="L2483" s="5" t="s">
        <v>365</v>
      </c>
      <c r="M2483" s="5" t="s">
        <v>90</v>
      </c>
      <c r="N2483" s="5" t="s">
        <v>94</v>
      </c>
      <c r="O2483" s="5" t="s">
        <v>93</v>
      </c>
      <c r="P2483" s="5" t="s">
        <v>174</v>
      </c>
      <c r="Q2483" s="5" t="s">
        <v>116</v>
      </c>
      <c r="R2483" s="5" t="s">
        <v>213</v>
      </c>
      <c r="S2483" s="5" t="s">
        <v>114</v>
      </c>
      <c r="T2483" s="5" t="s">
        <v>176</v>
      </c>
      <c r="U2483" s="5" t="s">
        <v>91</v>
      </c>
      <c r="V2483" s="5" t="s">
        <v>118</v>
      </c>
      <c r="W2483" s="5" t="s">
        <v>88</v>
      </c>
      <c r="X2483" s="5" t="s">
        <v>97</v>
      </c>
      <c r="Y2483" s="5" t="n">
        <v>1</v>
      </c>
      <c r="Z2483" s="5" t="n">
        <v>0</v>
      </c>
      <c r="AA2483" s="5" t="str">
        <f aca="false">IF(Y2483&gt;Z2483,"Win",IF(Y2483&lt;Z2483,"Loss","Draw"))</f>
        <v>Win</v>
      </c>
      <c r="AB2483" s="5" t="s">
        <v>98</v>
      </c>
      <c r="AC2483" s="5" t="s">
        <v>99</v>
      </c>
      <c r="AD2483" s="5" t="s">
        <v>488</v>
      </c>
      <c r="AE2483" s="5" t="s">
        <v>5371</v>
      </c>
      <c r="AF2483" s="5" t="str">
        <f aca="false">IF(AD2483&lt;AE2483,AD2483,AE2483)</f>
        <v>Barbarian Barrel, Bowler, Dart Goblin, Mortar, Poison, Rascals, Skeleton Barrel, Skeletons</v>
      </c>
      <c r="AG2483" s="5" t="str">
        <f aca="false">IF(AD2483&lt;AE2483,AE2483,AD2483)</f>
        <v>Barbarian Barrel, Electro Spirit, Fireball, Goblin Cage, Heal Spirit, Lumberjack, Phoenix, Royal Giant</v>
      </c>
      <c r="AH2483" s="5" t="str">
        <f aca="false">IF(AD2483=AF2483,AA2483,IF(AA2483="Win","Loss",IF(AA2483="Loss","Win","Draw")))</f>
        <v>Loss</v>
      </c>
      <c r="AI2483" s="5" t="s">
        <v>123</v>
      </c>
    </row>
    <row r="2484" customFormat="false" ht="16.5" hidden="false" customHeight="true" outlineLevel="0" collapsed="false">
      <c r="A2484" s="6" t="s">
        <v>5370</v>
      </c>
      <c r="B2484" s="5" t="n">
        <v>2</v>
      </c>
      <c r="C2484" s="6" t="s">
        <v>390</v>
      </c>
      <c r="D2484" s="5" t="s">
        <v>391</v>
      </c>
      <c r="E2484" s="6" t="s">
        <v>862</v>
      </c>
      <c r="F2484" s="5" t="s">
        <v>863</v>
      </c>
      <c r="G2484" s="5" t="s">
        <v>5372</v>
      </c>
      <c r="H2484" s="5" t="s">
        <v>251</v>
      </c>
      <c r="I2484" s="5" t="s">
        <v>375</v>
      </c>
      <c r="J2484" s="5" t="s">
        <v>145</v>
      </c>
      <c r="K2484" s="5" t="s">
        <v>135</v>
      </c>
      <c r="L2484" s="5" t="s">
        <v>327</v>
      </c>
      <c r="M2484" s="5" t="s">
        <v>113</v>
      </c>
      <c r="N2484" s="5" t="s">
        <v>226</v>
      </c>
      <c r="O2484" s="5" t="s">
        <v>336</v>
      </c>
      <c r="P2484" s="5" t="s">
        <v>97</v>
      </c>
      <c r="Q2484" s="5" t="s">
        <v>142</v>
      </c>
      <c r="R2484" s="5" t="s">
        <v>141</v>
      </c>
      <c r="S2484" s="5" t="s">
        <v>140</v>
      </c>
      <c r="T2484" s="5" t="s">
        <v>120</v>
      </c>
      <c r="U2484" s="5" t="s">
        <v>111</v>
      </c>
      <c r="V2484" s="5" t="s">
        <v>143</v>
      </c>
      <c r="W2484" s="5" t="s">
        <v>113</v>
      </c>
      <c r="X2484" s="5" t="s">
        <v>109</v>
      </c>
      <c r="Y2484" s="5" t="n">
        <v>1</v>
      </c>
      <c r="Z2484" s="5" t="n">
        <v>0</v>
      </c>
      <c r="AA2484" s="5" t="str">
        <f aca="false">IF(Y2484&gt;Z2484,"Win",IF(Y2484&lt;Z2484,"Loss","Draw"))</f>
        <v>Win</v>
      </c>
      <c r="AB2484" s="5" t="s">
        <v>98</v>
      </c>
      <c r="AC2484" s="5" t="s">
        <v>99</v>
      </c>
      <c r="AD2484" s="5" t="s">
        <v>927</v>
      </c>
      <c r="AE2484" s="5" t="s">
        <v>741</v>
      </c>
      <c r="AF2484" s="5" t="str">
        <f aca="false">IF(AD2484&lt;AE2484,AD2484,AE2484)</f>
        <v>Balloon, Bomb Tower, Executioner, Giant Skeleton, Miner, Skeletons, Tornado, Zap</v>
      </c>
      <c r="AG2484" s="5" t="str">
        <f aca="false">IF(AD2484&lt;AE2484,AE2484,AD2484)</f>
        <v>Bomb Tower, Fire Spirit, Goblin Barrel, Ice Spirit, Magic Archer, Ronin, Royal Delivery, Wall Breakers</v>
      </c>
      <c r="AH2484" s="5" t="str">
        <f aca="false">IF(AD2484=AF2484,AA2484,IF(AA2484="Win","Loss",IF(AA2484="Loss","Win","Draw")))</f>
        <v>Win</v>
      </c>
      <c r="AI2484" s="5" t="s">
        <v>123</v>
      </c>
    </row>
    <row r="2485" customFormat="false" ht="16.5" hidden="false" customHeight="true" outlineLevel="0" collapsed="false">
      <c r="A2485" s="6" t="s">
        <v>5373</v>
      </c>
      <c r="B2485" s="5" t="n">
        <v>1</v>
      </c>
      <c r="C2485" s="6" t="s">
        <v>390</v>
      </c>
      <c r="D2485" s="5" t="s">
        <v>391</v>
      </c>
      <c r="E2485" s="6" t="s">
        <v>2981</v>
      </c>
      <c r="F2485" s="5" t="s">
        <v>2982</v>
      </c>
      <c r="G2485" s="5" t="s">
        <v>5374</v>
      </c>
      <c r="H2485" s="5" t="s">
        <v>251</v>
      </c>
      <c r="I2485" s="5" t="s">
        <v>210</v>
      </c>
      <c r="J2485" s="5" t="s">
        <v>141</v>
      </c>
      <c r="K2485" s="5" t="s">
        <v>144</v>
      </c>
      <c r="L2485" s="5" t="s">
        <v>167</v>
      </c>
      <c r="M2485" s="5" t="s">
        <v>182</v>
      </c>
      <c r="N2485" s="5" t="s">
        <v>154</v>
      </c>
      <c r="O2485" s="5" t="s">
        <v>93</v>
      </c>
      <c r="P2485" s="5" t="s">
        <v>97</v>
      </c>
      <c r="Q2485" s="5" t="s">
        <v>82</v>
      </c>
      <c r="R2485" s="5" t="s">
        <v>83</v>
      </c>
      <c r="S2485" s="5" t="s">
        <v>144</v>
      </c>
      <c r="T2485" s="5" t="s">
        <v>97</v>
      </c>
      <c r="U2485" s="5" t="s">
        <v>85</v>
      </c>
      <c r="V2485" s="5" t="s">
        <v>88</v>
      </c>
      <c r="W2485" s="5" t="s">
        <v>91</v>
      </c>
      <c r="X2485" s="5" t="s">
        <v>143</v>
      </c>
      <c r="Y2485" s="5" t="n">
        <v>1</v>
      </c>
      <c r="Z2485" s="5" t="n">
        <v>0</v>
      </c>
      <c r="AA2485" s="5" t="str">
        <f aca="false">IF(Y2485&gt;Z2485,"Win",IF(Y2485&lt;Z2485,"Loss","Draw"))</f>
        <v>Win</v>
      </c>
      <c r="AB2485" s="5" t="s">
        <v>98</v>
      </c>
      <c r="AC2485" s="5" t="s">
        <v>99</v>
      </c>
      <c r="AD2485" s="5" t="s">
        <v>3755</v>
      </c>
      <c r="AE2485" s="5" t="s">
        <v>397</v>
      </c>
      <c r="AF2485" s="5" t="str">
        <f aca="false">IF(AD2485&lt;AE2485,AD2485,AE2485)</f>
        <v>Archers, Barbarian Barrel, Dark Prince, Graveyard, Ice Spirit, Poison, Skeletons, Tesla</v>
      </c>
      <c r="AG2485" s="5" t="str">
        <f aca="false">IF(AD2485&lt;AE2485,AE2485,AD2485)</f>
        <v>Electro Spirit, Hog Rider, Lightning, Magic Archer, Mega Knight, Skeletons, Tesla, The Log</v>
      </c>
      <c r="AH2485" s="5" t="str">
        <f aca="false">IF(AD2485=AF2485,AA2485,IF(AA2485="Win","Loss",IF(AA2485="Loss","Win","Draw")))</f>
        <v>Loss</v>
      </c>
      <c r="AI2485" s="5" t="s">
        <v>123</v>
      </c>
    </row>
    <row r="2486" customFormat="false" ht="16.5" hidden="false" customHeight="true" outlineLevel="0" collapsed="false">
      <c r="A2486" s="6" t="s">
        <v>5373</v>
      </c>
      <c r="B2486" s="5" t="n">
        <v>2</v>
      </c>
      <c r="C2486" s="6" t="s">
        <v>390</v>
      </c>
      <c r="D2486" s="5" t="s">
        <v>391</v>
      </c>
      <c r="E2486" s="6" t="s">
        <v>2981</v>
      </c>
      <c r="F2486" s="5" t="s">
        <v>2982</v>
      </c>
      <c r="G2486" s="5" t="s">
        <v>1575</v>
      </c>
      <c r="H2486" s="5" t="s">
        <v>251</v>
      </c>
      <c r="I2486" s="5" t="s">
        <v>107</v>
      </c>
      <c r="J2486" s="5" t="s">
        <v>128</v>
      </c>
      <c r="K2486" s="5" t="s">
        <v>84</v>
      </c>
      <c r="L2486" s="5" t="s">
        <v>111</v>
      </c>
      <c r="M2486" s="5" t="s">
        <v>87</v>
      </c>
      <c r="N2486" s="5" t="s">
        <v>88</v>
      </c>
      <c r="O2486" s="5" t="s">
        <v>170</v>
      </c>
      <c r="P2486" s="5" t="s">
        <v>130</v>
      </c>
      <c r="Q2486" s="5" t="s">
        <v>375</v>
      </c>
      <c r="R2486" s="5" t="s">
        <v>145</v>
      </c>
      <c r="S2486" s="5" t="s">
        <v>128</v>
      </c>
      <c r="T2486" s="5" t="s">
        <v>135</v>
      </c>
      <c r="U2486" s="5" t="s">
        <v>226</v>
      </c>
      <c r="V2486" s="5" t="s">
        <v>113</v>
      </c>
      <c r="W2486" s="5" t="s">
        <v>336</v>
      </c>
      <c r="X2486" s="5" t="s">
        <v>87</v>
      </c>
      <c r="Y2486" s="5" t="n">
        <v>0</v>
      </c>
      <c r="Z2486" s="5" t="n">
        <v>2</v>
      </c>
      <c r="AA2486" s="5" t="str">
        <f aca="false">IF(Y2486&gt;Z2486,"Win",IF(Y2486&lt;Z2486,"Loss","Draw"))</f>
        <v>Loss</v>
      </c>
      <c r="AB2486" s="5" t="s">
        <v>98</v>
      </c>
      <c r="AC2486" s="5" t="s">
        <v>99</v>
      </c>
      <c r="AD2486" s="5" t="s">
        <v>818</v>
      </c>
      <c r="AE2486" s="5" t="s">
        <v>377</v>
      </c>
      <c r="AF2486" s="5" t="str">
        <f aca="false">IF(AD2486&lt;AE2486,AD2486,AE2486)</f>
        <v>Balloon, Berserker, Bomb Tower, Executioner, Knight, Miner, Tornado, Zap</v>
      </c>
      <c r="AG2486" s="5" t="str">
        <f aca="false">IF(AD2486&lt;AE2486,AE2486,AD2486)</f>
        <v>Berserker, Bomber, Cannon, Fire Spirit, Giant Snowball, Goblin Drill, Knight, Poison</v>
      </c>
      <c r="AH2486" s="5" t="str">
        <f aca="false">IF(AD2486=AF2486,AA2486,IF(AA2486="Win","Loss",IF(AA2486="Loss","Win","Draw")))</f>
        <v>Win</v>
      </c>
      <c r="AI2486" s="5" t="s">
        <v>123</v>
      </c>
    </row>
    <row r="2487" customFormat="false" ht="16.5" hidden="false" customHeight="true" outlineLevel="0" collapsed="false">
      <c r="A2487" s="6" t="s">
        <v>5373</v>
      </c>
      <c r="B2487" s="5" t="n">
        <v>3</v>
      </c>
      <c r="C2487" s="6" t="s">
        <v>390</v>
      </c>
      <c r="D2487" s="5" t="s">
        <v>391</v>
      </c>
      <c r="E2487" s="6" t="s">
        <v>2981</v>
      </c>
      <c r="F2487" s="5" t="s">
        <v>2982</v>
      </c>
      <c r="G2487" s="5" t="s">
        <v>5375</v>
      </c>
      <c r="H2487" s="5" t="s">
        <v>81</v>
      </c>
      <c r="I2487" s="5" t="s">
        <v>200</v>
      </c>
      <c r="J2487" s="5" t="s">
        <v>83</v>
      </c>
      <c r="K2487" s="5" t="s">
        <v>135</v>
      </c>
      <c r="L2487" s="5" t="s">
        <v>148</v>
      </c>
      <c r="M2487" s="5" t="s">
        <v>147</v>
      </c>
      <c r="N2487" s="5" t="s">
        <v>94</v>
      </c>
      <c r="O2487" s="5" t="s">
        <v>146</v>
      </c>
      <c r="P2487" s="5" t="s">
        <v>91</v>
      </c>
      <c r="Q2487" s="5" t="s">
        <v>142</v>
      </c>
      <c r="R2487" s="5" t="s">
        <v>141</v>
      </c>
      <c r="S2487" s="5" t="s">
        <v>140</v>
      </c>
      <c r="T2487" s="5" t="s">
        <v>287</v>
      </c>
      <c r="U2487" s="5" t="s">
        <v>111</v>
      </c>
      <c r="V2487" s="5" t="s">
        <v>93</v>
      </c>
      <c r="W2487" s="5" t="s">
        <v>115</v>
      </c>
      <c r="X2487" s="5" t="s">
        <v>129</v>
      </c>
      <c r="Y2487" s="5" t="n">
        <v>0</v>
      </c>
      <c r="Z2487" s="5" t="n">
        <v>1</v>
      </c>
      <c r="AA2487" s="5" t="str">
        <f aca="false">IF(Y2487&gt;Z2487,"Win",IF(Y2487&lt;Z2487,"Loss","Draw"))</f>
        <v>Loss</v>
      </c>
      <c r="AB2487" s="5" t="s">
        <v>98</v>
      </c>
      <c r="AC2487" s="5" t="s">
        <v>99</v>
      </c>
      <c r="AD2487" s="5" t="s">
        <v>1657</v>
      </c>
      <c r="AE2487" s="5" t="s">
        <v>5376</v>
      </c>
      <c r="AF2487" s="5" t="str">
        <f aca="false">IF(AD2487&lt;AE2487,AD2487,AE2487)</f>
        <v>Barbarian Barrel, Dark Prince, Fireball, Goblin Cage, Lava Hound, Skeleton Dragons, Spirit Empress, Zap</v>
      </c>
      <c r="AG2487" s="5" t="str">
        <f aca="false">IF(AD2487&lt;AE2487,AE2487,AD2487)</f>
        <v>Electro Spirit, Fire Spirit, Goblin Barrel, Goblins, Inferno Tower, Magic Archer, Valkyrie, Wall Breakers</v>
      </c>
      <c r="AH2487" s="5" t="str">
        <f aca="false">IF(AD2487=AF2487,AA2487,IF(AA2487="Win","Loss",IF(AA2487="Loss","Win","Draw")))</f>
        <v>Loss</v>
      </c>
      <c r="AI2487" s="5" t="s">
        <v>123</v>
      </c>
    </row>
    <row r="2488" customFormat="false" ht="16.5" hidden="false" customHeight="true" outlineLevel="0" collapsed="false">
      <c r="A2488" s="6" t="s">
        <v>5377</v>
      </c>
      <c r="B2488" s="5" t="n">
        <v>1</v>
      </c>
      <c r="C2488" s="6" t="s">
        <v>390</v>
      </c>
      <c r="D2488" s="5" t="s">
        <v>391</v>
      </c>
      <c r="E2488" s="5" t="s">
        <v>280</v>
      </c>
      <c r="F2488" s="5" t="s">
        <v>281</v>
      </c>
      <c r="G2488" s="5" t="s">
        <v>392</v>
      </c>
      <c r="H2488" s="5" t="s">
        <v>251</v>
      </c>
      <c r="I2488" s="5" t="s">
        <v>239</v>
      </c>
      <c r="J2488" s="5" t="s">
        <v>199</v>
      </c>
      <c r="K2488" s="5" t="s">
        <v>210</v>
      </c>
      <c r="L2488" s="5" t="s">
        <v>227</v>
      </c>
      <c r="M2488" s="5" t="s">
        <v>146</v>
      </c>
      <c r="N2488" s="5" t="s">
        <v>393</v>
      </c>
      <c r="O2488" s="5" t="s">
        <v>240</v>
      </c>
      <c r="P2488" s="5" t="s">
        <v>112</v>
      </c>
      <c r="Q2488" s="5" t="s">
        <v>142</v>
      </c>
      <c r="R2488" s="5" t="s">
        <v>115</v>
      </c>
      <c r="S2488" s="5" t="s">
        <v>287</v>
      </c>
      <c r="T2488" s="5" t="s">
        <v>111</v>
      </c>
      <c r="U2488" s="5" t="s">
        <v>140</v>
      </c>
      <c r="V2488" s="5" t="s">
        <v>143</v>
      </c>
      <c r="W2488" s="5" t="s">
        <v>176</v>
      </c>
      <c r="X2488" s="5" t="s">
        <v>334</v>
      </c>
      <c r="Y2488" s="5" t="n">
        <v>0</v>
      </c>
      <c r="Z2488" s="5" t="n">
        <v>1</v>
      </c>
      <c r="AA2488" s="5" t="str">
        <f aca="false">IF(Y2488&gt;Z2488,"Win",IF(Y2488&lt;Z2488,"Loss","Draw"))</f>
        <v>Loss</v>
      </c>
      <c r="AB2488" s="5" t="s">
        <v>98</v>
      </c>
      <c r="AC2488" s="5" t="s">
        <v>99</v>
      </c>
      <c r="AD2488" s="5" t="s">
        <v>395</v>
      </c>
      <c r="AE2488" s="5" t="s">
        <v>394</v>
      </c>
      <c r="AF2488" s="5" t="str">
        <f aca="false">IF(AD2488&lt;AE2488,AD2488,AE2488)</f>
        <v>Arrows, Bandit, Battle Ram, Electro Wizard, Golden Knight, Mega Knight, Mother Witch, Skeleton Dragons</v>
      </c>
      <c r="AG2488" s="5" t="str">
        <f aca="false">IF(AD2488&lt;AE2488,AE2488,AD2488)</f>
        <v>Dart Goblin, Fire Spirit, Goblin Barrel, Goblins, Ice Spirit, Rocket, Valkyrie, Wall Breakers</v>
      </c>
      <c r="AH2488" s="5" t="str">
        <f aca="false">IF(AD2488=AF2488,AA2488,IF(AA2488="Win","Loss",IF(AA2488="Loss","Win","Draw")))</f>
        <v>Loss</v>
      </c>
      <c r="AI2488" s="5" t="s">
        <v>123</v>
      </c>
    </row>
    <row r="2489" customFormat="false" ht="16.5" hidden="false" customHeight="true" outlineLevel="0" collapsed="false">
      <c r="A2489" s="6" t="s">
        <v>5377</v>
      </c>
      <c r="B2489" s="5" t="n">
        <v>2</v>
      </c>
      <c r="C2489" s="6" t="s">
        <v>390</v>
      </c>
      <c r="D2489" s="5" t="s">
        <v>391</v>
      </c>
      <c r="E2489" s="5" t="s">
        <v>280</v>
      </c>
      <c r="F2489" s="5" t="s">
        <v>281</v>
      </c>
      <c r="G2489" s="5" t="s">
        <v>396</v>
      </c>
      <c r="H2489" s="5" t="s">
        <v>251</v>
      </c>
      <c r="I2489" s="5" t="s">
        <v>82</v>
      </c>
      <c r="J2489" s="5" t="s">
        <v>83</v>
      </c>
      <c r="K2489" s="5" t="s">
        <v>144</v>
      </c>
      <c r="L2489" s="5" t="s">
        <v>85</v>
      </c>
      <c r="M2489" s="5" t="s">
        <v>88</v>
      </c>
      <c r="N2489" s="5" t="s">
        <v>97</v>
      </c>
      <c r="O2489" s="5" t="s">
        <v>143</v>
      </c>
      <c r="P2489" s="5" t="s">
        <v>91</v>
      </c>
      <c r="Q2489" s="5" t="s">
        <v>168</v>
      </c>
      <c r="R2489" s="5" t="s">
        <v>141</v>
      </c>
      <c r="S2489" s="5" t="s">
        <v>144</v>
      </c>
      <c r="T2489" s="5" t="s">
        <v>93</v>
      </c>
      <c r="U2489" s="5" t="s">
        <v>91</v>
      </c>
      <c r="V2489" s="5" t="s">
        <v>97</v>
      </c>
      <c r="W2489" s="5" t="s">
        <v>109</v>
      </c>
      <c r="X2489" s="5" t="s">
        <v>154</v>
      </c>
      <c r="Y2489" s="5" t="n">
        <v>1</v>
      </c>
      <c r="Z2489" s="5" t="n">
        <v>0</v>
      </c>
      <c r="AA2489" s="5" t="str">
        <f aca="false">IF(Y2489&gt;Z2489,"Win",IF(Y2489&lt;Z2489,"Loss","Draw"))</f>
        <v>Win</v>
      </c>
      <c r="AB2489" s="5" t="s">
        <v>98</v>
      </c>
      <c r="AC2489" s="5" t="s">
        <v>99</v>
      </c>
      <c r="AD2489" s="5" t="s">
        <v>397</v>
      </c>
      <c r="AE2489" s="5" t="s">
        <v>223</v>
      </c>
      <c r="AF2489" s="5" t="str">
        <f aca="false">IF(AD2489&lt;AE2489,AD2489,AE2489)</f>
        <v>Archers, Barbarian Barrel, Dark Prince, Graveyard, Ice Spirit, Poison, Skeletons, Tesla</v>
      </c>
      <c r="AG2489" s="5" t="str">
        <f aca="false">IF(AD2489&lt;AE2489,AE2489,AD2489)</f>
        <v>Barbarian Barrel, Electro Spirit, Lightning, Magic Archer, Ronin, Royal Hogs, Skeletons, Tesla</v>
      </c>
      <c r="AH2489" s="5" t="str">
        <f aca="false">IF(AD2489=AF2489,AA2489,IF(AA2489="Win","Loss",IF(AA2489="Loss","Win","Draw")))</f>
        <v>Win</v>
      </c>
      <c r="AI2489" s="5" t="s">
        <v>123</v>
      </c>
    </row>
    <row r="2490" customFormat="false" ht="16.5" hidden="false" customHeight="true" outlineLevel="0" collapsed="false">
      <c r="A2490" s="6" t="s">
        <v>5377</v>
      </c>
      <c r="B2490" s="5" t="n">
        <v>3</v>
      </c>
      <c r="C2490" s="6" t="s">
        <v>390</v>
      </c>
      <c r="D2490" s="5" t="s">
        <v>391</v>
      </c>
      <c r="E2490" s="5" t="s">
        <v>280</v>
      </c>
      <c r="F2490" s="5" t="s">
        <v>281</v>
      </c>
      <c r="G2490" s="5" t="s">
        <v>398</v>
      </c>
      <c r="H2490" s="5" t="s">
        <v>251</v>
      </c>
      <c r="I2490" s="5" t="s">
        <v>142</v>
      </c>
      <c r="J2490" s="5" t="s">
        <v>141</v>
      </c>
      <c r="K2490" s="5" t="s">
        <v>140</v>
      </c>
      <c r="L2490" s="5" t="s">
        <v>109</v>
      </c>
      <c r="M2490" s="5" t="s">
        <v>170</v>
      </c>
      <c r="N2490" s="5" t="s">
        <v>111</v>
      </c>
      <c r="O2490" s="5" t="s">
        <v>87</v>
      </c>
      <c r="P2490" s="5" t="s">
        <v>120</v>
      </c>
      <c r="Q2490" s="5" t="s">
        <v>132</v>
      </c>
      <c r="R2490" s="5" t="s">
        <v>149</v>
      </c>
      <c r="S2490" s="5" t="s">
        <v>225</v>
      </c>
      <c r="T2490" s="5" t="s">
        <v>147</v>
      </c>
      <c r="U2490" s="5" t="s">
        <v>146</v>
      </c>
      <c r="V2490" s="5" t="s">
        <v>326</v>
      </c>
      <c r="W2490" s="5" t="s">
        <v>399</v>
      </c>
      <c r="X2490" s="5" t="s">
        <v>148</v>
      </c>
      <c r="Y2490" s="5" t="n">
        <v>0</v>
      </c>
      <c r="Z2490" s="5" t="n">
        <v>1</v>
      </c>
      <c r="AA2490" s="5" t="str">
        <f aca="false">IF(Y2490&gt;Z2490,"Win",IF(Y2490&lt;Z2490,"Loss","Draw"))</f>
        <v>Loss</v>
      </c>
      <c r="AB2490" s="5" t="s">
        <v>98</v>
      </c>
      <c r="AC2490" s="5" t="s">
        <v>99</v>
      </c>
      <c r="AD2490" s="5" t="s">
        <v>401</v>
      </c>
      <c r="AE2490" s="5" t="s">
        <v>400</v>
      </c>
      <c r="AF2490" s="5" t="str">
        <f aca="false">IF(AD2490&lt;AE2490,AD2490,AE2490)</f>
        <v>Bats, Clone, Lava Hound, Lumberjack, Skeleton Dragons, Spirit Empress, Tombstone, Void</v>
      </c>
      <c r="AG2490" s="5" t="str">
        <f aca="false">IF(AD2490&lt;AE2490,AE2490,AD2490)</f>
        <v>Berserker, Cannon, Fire Spirit, Goblin Barrel, Magic Archer, Ronin, Royal Delivery, Wall Breakers</v>
      </c>
      <c r="AH2490" s="5" t="str">
        <f aca="false">IF(AD2490=AF2490,AA2490,IF(AA2490="Win","Loss",IF(AA2490="Loss","Win","Draw")))</f>
        <v>Win</v>
      </c>
      <c r="AI2490" s="5" t="s">
        <v>123</v>
      </c>
    </row>
    <row r="2491" customFormat="false" ht="16.5" hidden="false" customHeight="true" outlineLevel="0" collapsed="false">
      <c r="A2491" s="6" t="s">
        <v>5378</v>
      </c>
      <c r="B2491" s="5" t="n">
        <v>1</v>
      </c>
      <c r="C2491" s="6" t="s">
        <v>2427</v>
      </c>
      <c r="D2491" s="5" t="s">
        <v>2428</v>
      </c>
      <c r="E2491" s="5" t="s">
        <v>1790</v>
      </c>
      <c r="F2491" s="5" t="s">
        <v>1791</v>
      </c>
      <c r="G2491" s="5" t="s">
        <v>5379</v>
      </c>
      <c r="H2491" s="5" t="s">
        <v>668</v>
      </c>
      <c r="I2491" s="5" t="s">
        <v>210</v>
      </c>
      <c r="J2491" s="5" t="s">
        <v>199</v>
      </c>
      <c r="K2491" s="5" t="s">
        <v>239</v>
      </c>
      <c r="L2491" s="5" t="s">
        <v>112</v>
      </c>
      <c r="M2491" s="5" t="s">
        <v>227</v>
      </c>
      <c r="N2491" s="5" t="s">
        <v>109</v>
      </c>
      <c r="O2491" s="5" t="s">
        <v>393</v>
      </c>
      <c r="P2491" s="5" t="s">
        <v>240</v>
      </c>
      <c r="Q2491" s="5" t="s">
        <v>140</v>
      </c>
      <c r="R2491" s="5" t="s">
        <v>141</v>
      </c>
      <c r="S2491" s="5" t="s">
        <v>225</v>
      </c>
      <c r="T2491" s="5" t="s">
        <v>226</v>
      </c>
      <c r="U2491" s="5" t="s">
        <v>109</v>
      </c>
      <c r="V2491" s="5" t="s">
        <v>113</v>
      </c>
      <c r="W2491" s="5" t="s">
        <v>111</v>
      </c>
      <c r="X2491" s="5" t="s">
        <v>120</v>
      </c>
      <c r="Y2491" s="5" t="n">
        <v>1</v>
      </c>
      <c r="Z2491" s="5" t="n">
        <v>0</v>
      </c>
      <c r="AA2491" s="5" t="str">
        <f aca="false">IF(Y2491&gt;Z2491,"Win",IF(Y2491&lt;Z2491,"Loss","Draw"))</f>
        <v>Win</v>
      </c>
      <c r="AB2491" s="5" t="s">
        <v>98</v>
      </c>
      <c r="AC2491" s="5" t="s">
        <v>99</v>
      </c>
      <c r="AD2491" s="5" t="s">
        <v>1079</v>
      </c>
      <c r="AE2491" s="5" t="s">
        <v>497</v>
      </c>
      <c r="AF2491" s="5" t="str">
        <f aca="false">IF(AD2491&lt;AE2491,AD2491,AE2491)</f>
        <v>Arrows, Bandit, Battle Ram, Electro Wizard, Golden Knight, Mega Knight, Mother Witch, Ronin</v>
      </c>
      <c r="AG2491" s="5" t="str">
        <f aca="false">IF(AD2491&lt;AE2491,AE2491,AD2491)</f>
        <v>Bats, Bomb Tower, Fire Spirit, Magic Archer, Miner, Ronin, Royal Delivery, Wall Breakers</v>
      </c>
      <c r="AH2491" s="5" t="str">
        <f aca="false">IF(AD2491=AF2491,AA2491,IF(AA2491="Win","Loss",IF(AA2491="Loss","Win","Draw")))</f>
        <v>Win</v>
      </c>
      <c r="AI2491" s="5" t="s">
        <v>102</v>
      </c>
    </row>
    <row r="2492" customFormat="false" ht="16.5" hidden="false" customHeight="true" outlineLevel="0" collapsed="false">
      <c r="A2492" s="6" t="s">
        <v>5378</v>
      </c>
      <c r="B2492" s="5" t="n">
        <v>2</v>
      </c>
      <c r="C2492" s="6" t="s">
        <v>2427</v>
      </c>
      <c r="D2492" s="5" t="s">
        <v>2428</v>
      </c>
      <c r="E2492" s="5" t="s">
        <v>1790</v>
      </c>
      <c r="F2492" s="5" t="s">
        <v>1791</v>
      </c>
      <c r="G2492" s="5" t="s">
        <v>5380</v>
      </c>
      <c r="H2492" s="5" t="s">
        <v>668</v>
      </c>
      <c r="I2492" s="5" t="s">
        <v>225</v>
      </c>
      <c r="J2492" s="5" t="s">
        <v>141</v>
      </c>
      <c r="K2492" s="5" t="s">
        <v>140</v>
      </c>
      <c r="L2492" s="5" t="s">
        <v>226</v>
      </c>
      <c r="M2492" s="5" t="s">
        <v>167</v>
      </c>
      <c r="N2492" s="5" t="s">
        <v>111</v>
      </c>
      <c r="O2492" s="5" t="s">
        <v>97</v>
      </c>
      <c r="P2492" s="5" t="s">
        <v>113</v>
      </c>
      <c r="Q2492" s="5" t="s">
        <v>375</v>
      </c>
      <c r="R2492" s="5" t="s">
        <v>199</v>
      </c>
      <c r="S2492" s="5" t="s">
        <v>84</v>
      </c>
      <c r="T2492" s="5" t="s">
        <v>327</v>
      </c>
      <c r="U2492" s="5" t="s">
        <v>107</v>
      </c>
      <c r="V2492" s="5" t="s">
        <v>110</v>
      </c>
      <c r="W2492" s="5" t="s">
        <v>336</v>
      </c>
      <c r="X2492" s="5" t="s">
        <v>170</v>
      </c>
      <c r="Y2492" s="5" t="n">
        <v>1</v>
      </c>
      <c r="Z2492" s="5" t="n">
        <v>0</v>
      </c>
      <c r="AA2492" s="5" t="str">
        <f aca="false">IF(Y2492&gt;Z2492,"Win",IF(Y2492&lt;Z2492,"Loss","Draw"))</f>
        <v>Win</v>
      </c>
      <c r="AB2492" s="5" t="s">
        <v>98</v>
      </c>
      <c r="AC2492" s="5" t="s">
        <v>99</v>
      </c>
      <c r="AD2492" s="5" t="s">
        <v>639</v>
      </c>
      <c r="AE2492" s="5" t="s">
        <v>5381</v>
      </c>
      <c r="AF2492" s="5" t="str">
        <f aca="false">IF(AD2492&lt;AE2492,AD2492,AE2492)</f>
        <v>Bats, Bomb Tower, Fire Spirit, Magic Archer, Miner, Skeletons, The Log, Wall Breakers</v>
      </c>
      <c r="AG2492" s="5" t="str">
        <f aca="false">IF(AD2492&lt;AE2492,AE2492,AD2492)</f>
        <v>Cannon, Executioner, Giant Skeleton, Giant Snowball, Goblin Drill, Golden Knight, Guards, Tornado</v>
      </c>
      <c r="AH2492" s="5" t="str">
        <f aca="false">IF(AD2492=AF2492,AA2492,IF(AA2492="Win","Loss",IF(AA2492="Loss","Win","Draw")))</f>
        <v>Win</v>
      </c>
      <c r="AI2492" s="5" t="s">
        <v>102</v>
      </c>
    </row>
    <row r="2493" customFormat="false" ht="16.5" hidden="false" customHeight="true" outlineLevel="0" collapsed="false">
      <c r="A2493" s="6" t="s">
        <v>5378</v>
      </c>
      <c r="B2493" s="5" t="n">
        <v>3</v>
      </c>
      <c r="C2493" s="6" t="s">
        <v>2427</v>
      </c>
      <c r="D2493" s="5" t="s">
        <v>2428</v>
      </c>
      <c r="E2493" s="5" t="s">
        <v>1790</v>
      </c>
      <c r="F2493" s="5" t="s">
        <v>1791</v>
      </c>
      <c r="G2493" s="5" t="s">
        <v>5382</v>
      </c>
      <c r="H2493" s="5" t="s">
        <v>216</v>
      </c>
      <c r="I2493" s="5" t="s">
        <v>90</v>
      </c>
      <c r="J2493" s="5" t="s">
        <v>181</v>
      </c>
      <c r="K2493" s="5" t="s">
        <v>180</v>
      </c>
      <c r="L2493" s="5" t="s">
        <v>91</v>
      </c>
      <c r="M2493" s="5" t="s">
        <v>94</v>
      </c>
      <c r="N2493" s="5" t="s">
        <v>95</v>
      </c>
      <c r="O2493" s="5" t="s">
        <v>149</v>
      </c>
      <c r="P2493" s="5" t="s">
        <v>202</v>
      </c>
      <c r="Q2493" s="5" t="s">
        <v>82</v>
      </c>
      <c r="R2493" s="5" t="s">
        <v>181</v>
      </c>
      <c r="S2493" s="5" t="s">
        <v>168</v>
      </c>
      <c r="T2493" s="5" t="s">
        <v>89</v>
      </c>
      <c r="U2493" s="5" t="s">
        <v>146</v>
      </c>
      <c r="V2493" s="5" t="s">
        <v>87</v>
      </c>
      <c r="W2493" s="5" t="s">
        <v>94</v>
      </c>
      <c r="X2493" s="5" t="s">
        <v>167</v>
      </c>
      <c r="Y2493" s="5" t="n">
        <v>1</v>
      </c>
      <c r="Z2493" s="5" t="n">
        <v>0</v>
      </c>
      <c r="AA2493" s="5" t="str">
        <f aca="false">IF(Y2493&gt;Z2493,"Win",IF(Y2493&lt;Z2493,"Loss","Draw"))</f>
        <v>Win</v>
      </c>
      <c r="AB2493" s="5" t="s">
        <v>98</v>
      </c>
      <c r="AC2493" s="5" t="s">
        <v>99</v>
      </c>
      <c r="AD2493" s="5" t="s">
        <v>1322</v>
      </c>
      <c r="AE2493" s="5" t="s">
        <v>5383</v>
      </c>
      <c r="AF2493" s="5" t="str">
        <f aca="false">IF(AD2493&lt;AE2493,AD2493,AE2493)</f>
        <v>Archers, Berserker, Fireball, Goblin Hut, Monk, Royal Hogs, Skeleton Dragons, The Log</v>
      </c>
      <c r="AG2493" s="5" t="str">
        <f aca="false">IF(AD2493&lt;AE2493,AE2493,AD2493)</f>
        <v>Barbarian Barrel, Fireball, Fisherman, Monk, Royal Giant, Tombstone, Wizard, Zappies</v>
      </c>
      <c r="AH2493" s="5" t="str">
        <f aca="false">IF(AD2493=AF2493,AA2493,IF(AA2493="Win","Loss",IF(AA2493="Loss","Win","Draw")))</f>
        <v>Loss</v>
      </c>
      <c r="AI2493" s="5" t="s">
        <v>102</v>
      </c>
    </row>
    <row r="2494" customFormat="false" ht="16.5" hidden="false" customHeight="true" outlineLevel="0" collapsed="false">
      <c r="A2494" s="6" t="s">
        <v>5384</v>
      </c>
      <c r="B2494" s="5" t="n">
        <v>1</v>
      </c>
      <c r="C2494" s="6" t="s">
        <v>2427</v>
      </c>
      <c r="D2494" s="5" t="s">
        <v>2428</v>
      </c>
      <c r="E2494" s="5" t="s">
        <v>723</v>
      </c>
      <c r="F2494" s="5" t="s">
        <v>724</v>
      </c>
      <c r="G2494" s="5" t="s">
        <v>5385</v>
      </c>
      <c r="H2494" s="5" t="s">
        <v>668</v>
      </c>
      <c r="I2494" s="5" t="s">
        <v>168</v>
      </c>
      <c r="J2494" s="5" t="s">
        <v>232</v>
      </c>
      <c r="K2494" s="5" t="s">
        <v>169</v>
      </c>
      <c r="L2494" s="5" t="s">
        <v>154</v>
      </c>
      <c r="M2494" s="5" t="s">
        <v>93</v>
      </c>
      <c r="N2494" s="5" t="s">
        <v>167</v>
      </c>
      <c r="O2494" s="5" t="s">
        <v>170</v>
      </c>
      <c r="P2494" s="5" t="s">
        <v>97</v>
      </c>
      <c r="Q2494" s="5" t="s">
        <v>140</v>
      </c>
      <c r="R2494" s="5" t="s">
        <v>141</v>
      </c>
      <c r="S2494" s="5" t="s">
        <v>153</v>
      </c>
      <c r="T2494" s="5" t="s">
        <v>226</v>
      </c>
      <c r="U2494" s="5" t="s">
        <v>336</v>
      </c>
      <c r="V2494" s="5" t="s">
        <v>97</v>
      </c>
      <c r="W2494" s="5" t="s">
        <v>91</v>
      </c>
      <c r="X2494" s="5" t="s">
        <v>113</v>
      </c>
      <c r="Y2494" s="5" t="n">
        <v>1</v>
      </c>
      <c r="Z2494" s="5" t="n">
        <v>0</v>
      </c>
      <c r="AA2494" s="5" t="str">
        <f aca="false">IF(Y2494&gt;Z2494,"Win",IF(Y2494&lt;Z2494,"Loss","Draw"))</f>
        <v>Win</v>
      </c>
      <c r="AB2494" s="5" t="s">
        <v>98</v>
      </c>
      <c r="AC2494" s="5" t="s">
        <v>99</v>
      </c>
      <c r="AD2494" s="5" t="s">
        <v>418</v>
      </c>
      <c r="AE2494" s="5" t="s">
        <v>477</v>
      </c>
      <c r="AF2494" s="5" t="str">
        <f aca="false">IF(AD2494&lt;AE2494,AD2494,AE2494)</f>
        <v>Baby Dragon, Cannon, Electro Spirit, Lightning, Mighty Miner, Royal Hogs, Skeletons, The Log</v>
      </c>
      <c r="AG2494" s="5" t="str">
        <f aca="false">IF(AD2494&lt;AE2494,AE2494,AD2494)</f>
        <v>Barbarian Barrel, Bomb Tower, Goblinstein, Magic Archer, Miner, Skeletons, Tornado, Wall Breakers</v>
      </c>
      <c r="AH2494" s="5" t="str">
        <f aca="false">IF(AD2494=AF2494,AA2494,IF(AA2494="Win","Loss",IF(AA2494="Loss","Win","Draw")))</f>
        <v>Win</v>
      </c>
      <c r="AI2494" s="5" t="s">
        <v>102</v>
      </c>
    </row>
    <row r="2495" customFormat="false" ht="16.5" hidden="false" customHeight="true" outlineLevel="0" collapsed="false">
      <c r="A2495" s="6" t="s">
        <v>5384</v>
      </c>
      <c r="B2495" s="5" t="n">
        <v>2</v>
      </c>
      <c r="C2495" s="6" t="s">
        <v>2427</v>
      </c>
      <c r="D2495" s="5" t="s">
        <v>2428</v>
      </c>
      <c r="E2495" s="5" t="s">
        <v>723</v>
      </c>
      <c r="F2495" s="5" t="s">
        <v>724</v>
      </c>
      <c r="G2495" s="5" t="s">
        <v>5386</v>
      </c>
      <c r="H2495" s="5" t="s">
        <v>668</v>
      </c>
      <c r="I2495" s="5" t="s">
        <v>84</v>
      </c>
      <c r="J2495" s="5" t="s">
        <v>199</v>
      </c>
      <c r="K2495" s="5" t="s">
        <v>144</v>
      </c>
      <c r="L2495" s="5" t="s">
        <v>107</v>
      </c>
      <c r="M2495" s="5" t="s">
        <v>88</v>
      </c>
      <c r="N2495" s="5" t="s">
        <v>111</v>
      </c>
      <c r="O2495" s="5" t="s">
        <v>115</v>
      </c>
      <c r="P2495" s="5" t="s">
        <v>130</v>
      </c>
      <c r="Q2495" s="5" t="s">
        <v>82</v>
      </c>
      <c r="R2495" s="5" t="s">
        <v>83</v>
      </c>
      <c r="S2495" s="5" t="s">
        <v>84</v>
      </c>
      <c r="T2495" s="5" t="s">
        <v>88</v>
      </c>
      <c r="U2495" s="5" t="s">
        <v>89</v>
      </c>
      <c r="V2495" s="5" t="s">
        <v>85</v>
      </c>
      <c r="W2495" s="5" t="s">
        <v>143</v>
      </c>
      <c r="X2495" s="5" t="s">
        <v>87</v>
      </c>
      <c r="Y2495" s="5" t="n">
        <v>1</v>
      </c>
      <c r="Z2495" s="5" t="n">
        <v>0</v>
      </c>
      <c r="AA2495" s="5" t="str">
        <f aca="false">IF(Y2495&gt;Z2495,"Win",IF(Y2495&lt;Z2495,"Loss","Draw"))</f>
        <v>Win</v>
      </c>
      <c r="AB2495" s="5" t="s">
        <v>98</v>
      </c>
      <c r="AC2495" s="5" t="s">
        <v>99</v>
      </c>
      <c r="AD2495" s="5" t="s">
        <v>3443</v>
      </c>
      <c r="AE2495" s="5" t="s">
        <v>3968</v>
      </c>
      <c r="AF2495" s="5" t="str">
        <f aca="false">IF(AD2495&lt;AE2495,AD2495,AE2495)</f>
        <v>Archers, Berserker, Dark Prince, Giant Snowball, Goblin Hut, Graveyard, Ice Spirit, Poison</v>
      </c>
      <c r="AG2495" s="5" t="str">
        <f aca="false">IF(AD2495&lt;AE2495,AE2495,AD2495)</f>
        <v>Bomber, Fire Spirit, Giant Snowball, Goblin Drill, Goblins, Golden Knight, Poison, Tesla</v>
      </c>
      <c r="AH2495" s="5" t="str">
        <f aca="false">IF(AD2495=AF2495,AA2495,IF(AA2495="Win","Loss",IF(AA2495="Loss","Win","Draw")))</f>
        <v>Loss</v>
      </c>
      <c r="AI2495" s="5" t="s">
        <v>102</v>
      </c>
    </row>
    <row r="2496" customFormat="false" ht="16.5" hidden="false" customHeight="true" outlineLevel="0" collapsed="false">
      <c r="A2496" s="6" t="s">
        <v>5384</v>
      </c>
      <c r="B2496" s="5" t="n">
        <v>3</v>
      </c>
      <c r="C2496" s="6" t="s">
        <v>2427</v>
      </c>
      <c r="D2496" s="5" t="s">
        <v>2428</v>
      </c>
      <c r="E2496" s="5" t="s">
        <v>723</v>
      </c>
      <c r="F2496" s="5" t="s">
        <v>724</v>
      </c>
      <c r="G2496" s="5" t="s">
        <v>5387</v>
      </c>
      <c r="H2496" s="5" t="s">
        <v>81</v>
      </c>
      <c r="I2496" s="5" t="s">
        <v>140</v>
      </c>
      <c r="J2496" s="5" t="s">
        <v>141</v>
      </c>
      <c r="K2496" s="5" t="s">
        <v>153</v>
      </c>
      <c r="L2496" s="5" t="s">
        <v>226</v>
      </c>
      <c r="M2496" s="5" t="s">
        <v>336</v>
      </c>
      <c r="N2496" s="5" t="s">
        <v>91</v>
      </c>
      <c r="O2496" s="5" t="s">
        <v>113</v>
      </c>
      <c r="P2496" s="5" t="s">
        <v>110</v>
      </c>
      <c r="Q2496" s="5" t="s">
        <v>271</v>
      </c>
      <c r="R2496" s="5" t="s">
        <v>232</v>
      </c>
      <c r="S2496" s="5" t="s">
        <v>144</v>
      </c>
      <c r="T2496" s="5" t="s">
        <v>167</v>
      </c>
      <c r="U2496" s="5" t="s">
        <v>182</v>
      </c>
      <c r="V2496" s="5" t="s">
        <v>183</v>
      </c>
      <c r="W2496" s="5" t="s">
        <v>115</v>
      </c>
      <c r="X2496" s="5" t="s">
        <v>93</v>
      </c>
      <c r="Y2496" s="5" t="n">
        <v>0</v>
      </c>
      <c r="Z2496" s="5" t="n">
        <v>1</v>
      </c>
      <c r="AA2496" s="5" t="str">
        <f aca="false">IF(Y2496&gt;Z2496,"Win",IF(Y2496&lt;Z2496,"Loss","Draw"))</f>
        <v>Loss</v>
      </c>
      <c r="AB2496" s="5" t="s">
        <v>98</v>
      </c>
      <c r="AC2496" s="5" t="s">
        <v>99</v>
      </c>
      <c r="AD2496" s="5" t="s">
        <v>5388</v>
      </c>
      <c r="AE2496" s="5" t="s">
        <v>5389</v>
      </c>
      <c r="AF2496" s="5" t="str">
        <f aca="false">IF(AD2496&lt;AE2496,AD2496,AE2496)</f>
        <v>Barbarian Barrel, Bomb Tower, Goblinstein, Guards, Magic Archer, Miner, Tornado, Wall Breakers</v>
      </c>
      <c r="AG2496" s="5" t="str">
        <f aca="false">IF(AD2496&lt;AE2496,AE2496,AD2496)</f>
        <v>Earthquake, Electro Spirit, Firecracker, Goblins, Hog Rider, Mighty Miner, Tesla, The Log</v>
      </c>
      <c r="AH2496" s="5" t="str">
        <f aca="false">IF(AD2496=AF2496,AA2496,IF(AA2496="Win","Loss",IF(AA2496="Loss","Win","Draw")))</f>
        <v>Loss</v>
      </c>
      <c r="AI2496" s="5" t="s">
        <v>102</v>
      </c>
    </row>
    <row r="2497" customFormat="false" ht="16.5" hidden="false" customHeight="true" outlineLevel="0" collapsed="false">
      <c r="A2497" s="8" t="s">
        <v>5390</v>
      </c>
      <c r="B2497" s="7" t="n">
        <v>1</v>
      </c>
      <c r="C2497" s="8" t="s">
        <v>2427</v>
      </c>
      <c r="D2497" s="7" t="s">
        <v>2428</v>
      </c>
      <c r="E2497" s="7" t="s">
        <v>723</v>
      </c>
      <c r="F2497" s="7" t="s">
        <v>724</v>
      </c>
      <c r="G2497" s="7" t="s">
        <v>5391</v>
      </c>
      <c r="H2497" s="7" t="s">
        <v>668</v>
      </c>
      <c r="I2497" s="7" t="s">
        <v>144</v>
      </c>
      <c r="J2497" s="7" t="s">
        <v>83</v>
      </c>
      <c r="K2497" s="7" t="s">
        <v>82</v>
      </c>
      <c r="L2497" s="7" t="s">
        <v>91</v>
      </c>
      <c r="M2497" s="7" t="s">
        <v>143</v>
      </c>
      <c r="N2497" s="7" t="s">
        <v>88</v>
      </c>
      <c r="O2497" s="7" t="s">
        <v>85</v>
      </c>
      <c r="P2497" s="7" t="s">
        <v>97</v>
      </c>
      <c r="Q2497" s="7" t="s">
        <v>319</v>
      </c>
      <c r="R2497" s="7" t="s">
        <v>145</v>
      </c>
      <c r="S2497" s="7" t="s">
        <v>195</v>
      </c>
      <c r="T2497" s="7" t="s">
        <v>148</v>
      </c>
      <c r="U2497" s="7" t="s">
        <v>94</v>
      </c>
      <c r="V2497" s="7" t="s">
        <v>117</v>
      </c>
      <c r="W2497" s="7" t="s">
        <v>130</v>
      </c>
      <c r="X2497" s="7" t="s">
        <v>84</v>
      </c>
      <c r="Y2497" s="7" t="n">
        <v>1</v>
      </c>
      <c r="Z2497" s="7" t="n">
        <v>0</v>
      </c>
      <c r="AA2497" s="7" t="str">
        <f aca="false">IF(Y2497&gt;Z2497,"Win",IF(Y2497&lt;Z2497,"Loss","Draw"))</f>
        <v>Win</v>
      </c>
      <c r="AB2497" s="7" t="s">
        <v>99</v>
      </c>
      <c r="AC2497" s="7" t="s">
        <v>99</v>
      </c>
      <c r="AD2497" s="7" t="s">
        <v>397</v>
      </c>
      <c r="AE2497" s="7" t="s">
        <v>718</v>
      </c>
      <c r="AF2497" s="7" t="str">
        <f aca="false">IF(AD2497&lt;AE2497,AD2497,AE2497)</f>
        <v>Archers, Barbarian Barrel, Dark Prince, Graveyard, Ice Spirit, Poison, Skeletons, Tesla</v>
      </c>
      <c r="AG2497" s="7" t="str">
        <f aca="false">IF(AD2497&lt;AE2497,AE2497,AD2497)</f>
        <v>Balloon, Bomber, Fireball, Giant Snowball, Inferno Dragon, Lava Hound, Minions, Skeleton Army</v>
      </c>
      <c r="AH2497" s="7" t="str">
        <f aca="false">IF(AD2497=AF2497,AA2497,IF(AA2497="Win","Loss",IF(AA2497="Loss","Win","Draw")))</f>
        <v>Win</v>
      </c>
      <c r="AI2497" s="7" t="s">
        <v>102</v>
      </c>
    </row>
    <row r="2498" customFormat="false" ht="16.5" hidden="false" customHeight="true" outlineLevel="0" collapsed="false">
      <c r="A2498" s="8" t="s">
        <v>5390</v>
      </c>
      <c r="B2498" s="7" t="n">
        <v>2</v>
      </c>
      <c r="C2498" s="8" t="s">
        <v>2427</v>
      </c>
      <c r="D2498" s="7" t="s">
        <v>2428</v>
      </c>
      <c r="E2498" s="7" t="s">
        <v>723</v>
      </c>
      <c r="F2498" s="7" t="s">
        <v>724</v>
      </c>
      <c r="G2498" s="7" t="s">
        <v>5392</v>
      </c>
      <c r="H2498" s="7" t="s">
        <v>668</v>
      </c>
      <c r="I2498" s="7" t="s">
        <v>142</v>
      </c>
      <c r="J2498" s="7" t="s">
        <v>141</v>
      </c>
      <c r="K2498" s="7" t="s">
        <v>140</v>
      </c>
      <c r="L2498" s="7" t="s">
        <v>287</v>
      </c>
      <c r="M2498" s="7" t="s">
        <v>111</v>
      </c>
      <c r="N2498" s="7" t="s">
        <v>93</v>
      </c>
      <c r="O2498" s="7" t="s">
        <v>170</v>
      </c>
      <c r="P2498" s="7" t="s">
        <v>84</v>
      </c>
      <c r="Q2498" s="7" t="s">
        <v>114</v>
      </c>
      <c r="R2498" s="7" t="s">
        <v>115</v>
      </c>
      <c r="S2498" s="7" t="s">
        <v>116</v>
      </c>
      <c r="T2498" s="7" t="s">
        <v>119</v>
      </c>
      <c r="U2498" s="7" t="s">
        <v>88</v>
      </c>
      <c r="V2498" s="7" t="s">
        <v>109</v>
      </c>
      <c r="W2498" s="7" t="s">
        <v>176</v>
      </c>
      <c r="X2498" s="7" t="s">
        <v>93</v>
      </c>
      <c r="Y2498" s="7" t="n">
        <v>1</v>
      </c>
      <c r="Z2498" s="7" t="n">
        <v>0</v>
      </c>
      <c r="AA2498" s="7" t="str">
        <f aca="false">IF(Y2498&gt;Z2498,"Win",IF(Y2498&lt;Z2498,"Loss","Draw"))</f>
        <v>Win</v>
      </c>
      <c r="AB2498" s="7" t="s">
        <v>99</v>
      </c>
      <c r="AC2498" s="7" t="s">
        <v>99</v>
      </c>
      <c r="AD2498" s="7" t="s">
        <v>5393</v>
      </c>
      <c r="AE2498" s="7" t="s">
        <v>5394</v>
      </c>
      <c r="AF2498" s="7" t="str">
        <f aca="false">IF(AD2498&lt;AE2498,AD2498,AE2498)</f>
        <v>Cannon Cart, Dart Goblin, Electro Spirit, Goblins, Mortar, Poison, Ronin, Skeleton Barrel</v>
      </c>
      <c r="AG2498" s="7" t="str">
        <f aca="false">IF(AD2498&lt;AE2498,AE2498,AD2498)</f>
        <v>Cannon, Electro Spirit, Fire Spirit, Giant Snowball, Goblin Barrel, Magic Archer, Valkyrie, Wall Breakers</v>
      </c>
      <c r="AH2498" s="7" t="str">
        <f aca="false">IF(AD2498=AF2498,AA2498,IF(AA2498="Win","Loss",IF(AA2498="Loss","Win","Draw")))</f>
        <v>Loss</v>
      </c>
      <c r="AI2498" s="7" t="s">
        <v>102</v>
      </c>
    </row>
    <row r="2499" customFormat="false" ht="16.5" hidden="false" customHeight="true" outlineLevel="0" collapsed="false">
      <c r="A2499" s="8" t="s">
        <v>5390</v>
      </c>
      <c r="B2499" s="7" t="n">
        <v>3</v>
      </c>
      <c r="C2499" s="8" t="s">
        <v>2427</v>
      </c>
      <c r="D2499" s="7" t="s">
        <v>2428</v>
      </c>
      <c r="E2499" s="7" t="s">
        <v>723</v>
      </c>
      <c r="F2499" s="7" t="s">
        <v>724</v>
      </c>
      <c r="G2499" s="7" t="s">
        <v>5395</v>
      </c>
      <c r="H2499" s="7" t="s">
        <v>668</v>
      </c>
      <c r="I2499" s="7" t="s">
        <v>90</v>
      </c>
      <c r="J2499" s="7" t="s">
        <v>181</v>
      </c>
      <c r="K2499" s="7" t="s">
        <v>149</v>
      </c>
      <c r="L2499" s="7" t="s">
        <v>202</v>
      </c>
      <c r="M2499" s="7" t="s">
        <v>146</v>
      </c>
      <c r="N2499" s="7" t="s">
        <v>94</v>
      </c>
      <c r="O2499" s="7" t="s">
        <v>167</v>
      </c>
      <c r="P2499" s="7" t="s">
        <v>95</v>
      </c>
      <c r="Q2499" s="7" t="s">
        <v>225</v>
      </c>
      <c r="R2499" s="7" t="s">
        <v>141</v>
      </c>
      <c r="S2499" s="7" t="s">
        <v>140</v>
      </c>
      <c r="T2499" s="7" t="s">
        <v>144</v>
      </c>
      <c r="U2499" s="7" t="s">
        <v>120</v>
      </c>
      <c r="V2499" s="7" t="s">
        <v>226</v>
      </c>
      <c r="W2499" s="7" t="s">
        <v>111</v>
      </c>
      <c r="X2499" s="7" t="s">
        <v>87</v>
      </c>
      <c r="Y2499" s="7" t="n">
        <v>0</v>
      </c>
      <c r="Z2499" s="7" t="n">
        <v>1</v>
      </c>
      <c r="AA2499" s="7" t="str">
        <f aca="false">IF(Y2499&gt;Z2499,"Win",IF(Y2499&lt;Z2499,"Loss","Draw"))</f>
        <v>Loss</v>
      </c>
      <c r="AB2499" s="7" t="s">
        <v>99</v>
      </c>
      <c r="AC2499" s="7" t="s">
        <v>99</v>
      </c>
      <c r="AD2499" s="7" t="s">
        <v>414</v>
      </c>
      <c r="AE2499" s="7" t="s">
        <v>3887</v>
      </c>
      <c r="AF2499" s="7" t="str">
        <f aca="false">IF(AD2499&lt;AE2499,AD2499,AE2499)</f>
        <v>Bats, Berserker, Fire Spirit, Magic Archer, Miner, Royal Delivery, Tesla, Wall Breakers</v>
      </c>
      <c r="AG2499" s="7" t="str">
        <f aca="false">IF(AD2499&lt;AE2499,AE2499,AD2499)</f>
        <v>Fireball, Fisherman, Monk, Royal Giant, Skeleton Dragons, The Log, Tombstone, Zappies</v>
      </c>
      <c r="AH2499" s="7" t="str">
        <f aca="false">IF(AD2499=AF2499,AA2499,IF(AA2499="Win","Loss",IF(AA2499="Loss","Win","Draw")))</f>
        <v>Win</v>
      </c>
      <c r="AI2499" s="7" t="s">
        <v>102</v>
      </c>
    </row>
    <row r="2500" customFormat="false" ht="16.5" hidden="false" customHeight="true" outlineLevel="0" collapsed="false">
      <c r="A2500" s="8" t="s">
        <v>5396</v>
      </c>
      <c r="B2500" s="7" t="n">
        <v>1</v>
      </c>
      <c r="C2500" s="8" t="s">
        <v>2427</v>
      </c>
      <c r="D2500" s="7" t="s">
        <v>2428</v>
      </c>
      <c r="E2500" s="7" t="s">
        <v>723</v>
      </c>
      <c r="F2500" s="7" t="s">
        <v>724</v>
      </c>
      <c r="G2500" s="7" t="s">
        <v>5397</v>
      </c>
      <c r="H2500" s="7" t="s">
        <v>81</v>
      </c>
      <c r="I2500" s="7" t="s">
        <v>210</v>
      </c>
      <c r="J2500" s="7" t="s">
        <v>199</v>
      </c>
      <c r="K2500" s="7" t="s">
        <v>239</v>
      </c>
      <c r="L2500" s="7" t="s">
        <v>112</v>
      </c>
      <c r="M2500" s="7" t="s">
        <v>227</v>
      </c>
      <c r="N2500" s="7" t="s">
        <v>109</v>
      </c>
      <c r="O2500" s="7" t="s">
        <v>393</v>
      </c>
      <c r="P2500" s="7" t="s">
        <v>240</v>
      </c>
      <c r="Q2500" s="7" t="s">
        <v>140</v>
      </c>
      <c r="R2500" s="7" t="s">
        <v>141</v>
      </c>
      <c r="S2500" s="7" t="s">
        <v>142</v>
      </c>
      <c r="T2500" s="7" t="s">
        <v>144</v>
      </c>
      <c r="U2500" s="7" t="s">
        <v>120</v>
      </c>
      <c r="V2500" s="7" t="s">
        <v>87</v>
      </c>
      <c r="W2500" s="7" t="s">
        <v>111</v>
      </c>
      <c r="X2500" s="7" t="s">
        <v>143</v>
      </c>
      <c r="Y2500" s="7" t="n">
        <v>0</v>
      </c>
      <c r="Z2500" s="7" t="n">
        <v>1</v>
      </c>
      <c r="AA2500" s="7" t="str">
        <f aca="false">IF(Y2500&gt;Z2500,"Win",IF(Y2500&lt;Z2500,"Loss","Draw"))</f>
        <v>Loss</v>
      </c>
      <c r="AB2500" s="7" t="s">
        <v>99</v>
      </c>
      <c r="AC2500" s="7" t="s">
        <v>99</v>
      </c>
      <c r="AD2500" s="7" t="s">
        <v>1079</v>
      </c>
      <c r="AE2500" s="7" t="s">
        <v>150</v>
      </c>
      <c r="AF2500" s="7" t="str">
        <f aca="false">IF(AD2500&lt;AE2500,AD2500,AE2500)</f>
        <v>Arrows, Bandit, Battle Ram, Electro Wizard, Golden Knight, Mega Knight, Mother Witch, Ronin</v>
      </c>
      <c r="AG2500" s="7" t="str">
        <f aca="false">IF(AD2500&lt;AE2500,AE2500,AD2500)</f>
        <v>Berserker, Fire Spirit, Goblin Barrel, Ice Spirit, Magic Archer, Royal Delivery, Tesla, Wall Breakers</v>
      </c>
      <c r="AH2500" s="7" t="str">
        <f aca="false">IF(AD2500=AF2500,AA2500,IF(AA2500="Win","Loss",IF(AA2500="Loss","Win","Draw")))</f>
        <v>Loss</v>
      </c>
      <c r="AI2500" s="7" t="s">
        <v>102</v>
      </c>
    </row>
    <row r="2501" customFormat="false" ht="16.5" hidden="false" customHeight="true" outlineLevel="0" collapsed="false">
      <c r="A2501" s="8" t="s">
        <v>5396</v>
      </c>
      <c r="B2501" s="7" t="n">
        <v>2</v>
      </c>
      <c r="C2501" s="8" t="s">
        <v>2427</v>
      </c>
      <c r="D2501" s="7" t="s">
        <v>2428</v>
      </c>
      <c r="E2501" s="7" t="s">
        <v>723</v>
      </c>
      <c r="F2501" s="7" t="s">
        <v>724</v>
      </c>
      <c r="G2501" s="7" t="s">
        <v>5398</v>
      </c>
      <c r="H2501" s="7" t="s">
        <v>668</v>
      </c>
      <c r="I2501" s="7" t="s">
        <v>375</v>
      </c>
      <c r="J2501" s="7" t="s">
        <v>145</v>
      </c>
      <c r="K2501" s="7" t="s">
        <v>135</v>
      </c>
      <c r="L2501" s="7" t="s">
        <v>128</v>
      </c>
      <c r="M2501" s="7" t="s">
        <v>113</v>
      </c>
      <c r="N2501" s="7" t="s">
        <v>336</v>
      </c>
      <c r="O2501" s="7" t="s">
        <v>87</v>
      </c>
      <c r="P2501" s="7" t="s">
        <v>226</v>
      </c>
      <c r="Q2501" s="7" t="s">
        <v>82</v>
      </c>
      <c r="R2501" s="7" t="s">
        <v>83</v>
      </c>
      <c r="S2501" s="7" t="s">
        <v>168</v>
      </c>
      <c r="T2501" s="7" t="s">
        <v>154</v>
      </c>
      <c r="U2501" s="7" t="s">
        <v>91</v>
      </c>
      <c r="V2501" s="7" t="s">
        <v>170</v>
      </c>
      <c r="W2501" s="7" t="s">
        <v>93</v>
      </c>
      <c r="X2501" s="7" t="s">
        <v>146</v>
      </c>
      <c r="Y2501" s="7" t="n">
        <v>0</v>
      </c>
      <c r="Z2501" s="7" t="n">
        <v>1</v>
      </c>
      <c r="AA2501" s="7" t="str">
        <f aca="false">IF(Y2501&gt;Z2501,"Win",IF(Y2501&lt;Z2501,"Loss","Draw"))</f>
        <v>Loss</v>
      </c>
      <c r="AB2501" s="7" t="s">
        <v>99</v>
      </c>
      <c r="AC2501" s="7" t="s">
        <v>99</v>
      </c>
      <c r="AD2501" s="7" t="s">
        <v>377</v>
      </c>
      <c r="AE2501" s="7" t="s">
        <v>5399</v>
      </c>
      <c r="AF2501" s="7" t="str">
        <f aca="false">IF(AD2501&lt;AE2501,AD2501,AE2501)</f>
        <v>Archers, Barbarian Barrel, Cannon, Dark Prince, Electro Spirit, Lightning, Royal Hogs, Skeleton Dragons</v>
      </c>
      <c r="AG2501" s="7" t="str">
        <f aca="false">IF(AD2501&lt;AE2501,AE2501,AD2501)</f>
        <v>Balloon, Berserker, Bomb Tower, Executioner, Knight, Miner, Tornado, Zap</v>
      </c>
      <c r="AH2501" s="7" t="str">
        <f aca="false">IF(AD2501=AF2501,AA2501,IF(AA2501="Win","Loss",IF(AA2501="Loss","Win","Draw")))</f>
        <v>Win</v>
      </c>
      <c r="AI2501" s="7" t="s">
        <v>102</v>
      </c>
    </row>
    <row r="2502" customFormat="false" ht="16.5" hidden="false" customHeight="true" outlineLevel="0" collapsed="false">
      <c r="A2502" s="8" t="s">
        <v>5396</v>
      </c>
      <c r="B2502" s="7" t="n">
        <v>3</v>
      </c>
      <c r="C2502" s="8" t="s">
        <v>2427</v>
      </c>
      <c r="D2502" s="7" t="s">
        <v>2428</v>
      </c>
      <c r="E2502" s="7" t="s">
        <v>723</v>
      </c>
      <c r="F2502" s="7" t="s">
        <v>724</v>
      </c>
      <c r="G2502" s="7" t="s">
        <v>5400</v>
      </c>
      <c r="H2502" s="7" t="s">
        <v>668</v>
      </c>
      <c r="I2502" s="7" t="s">
        <v>90</v>
      </c>
      <c r="J2502" s="7" t="s">
        <v>91</v>
      </c>
      <c r="K2502" s="7" t="s">
        <v>92</v>
      </c>
      <c r="L2502" s="7" t="s">
        <v>96</v>
      </c>
      <c r="M2502" s="7" t="s">
        <v>94</v>
      </c>
      <c r="N2502" s="7" t="s">
        <v>97</v>
      </c>
      <c r="O2502" s="7" t="s">
        <v>93</v>
      </c>
      <c r="P2502" s="7" t="s">
        <v>95</v>
      </c>
      <c r="Q2502" s="7" t="s">
        <v>116</v>
      </c>
      <c r="R2502" s="7" t="s">
        <v>213</v>
      </c>
      <c r="S2502" s="7" t="s">
        <v>114</v>
      </c>
      <c r="T2502" s="7" t="s">
        <v>167</v>
      </c>
      <c r="U2502" s="7" t="s">
        <v>94</v>
      </c>
      <c r="V2502" s="7" t="s">
        <v>117</v>
      </c>
      <c r="W2502" s="7" t="s">
        <v>118</v>
      </c>
      <c r="X2502" s="7" t="s">
        <v>97</v>
      </c>
      <c r="Y2502" s="7" t="n">
        <v>0</v>
      </c>
      <c r="Z2502" s="7" t="n">
        <v>1</v>
      </c>
      <c r="AA2502" s="7" t="str">
        <f aca="false">IF(Y2502&gt;Z2502,"Win",IF(Y2502&lt;Z2502,"Loss","Draw"))</f>
        <v>Loss</v>
      </c>
      <c r="AB2502" s="7" t="s">
        <v>99</v>
      </c>
      <c r="AC2502" s="7" t="s">
        <v>99</v>
      </c>
      <c r="AD2502" s="7" t="s">
        <v>101</v>
      </c>
      <c r="AE2502" s="7" t="s">
        <v>5401</v>
      </c>
      <c r="AF2502" s="7" t="str">
        <f aca="false">IF(AD2502&lt;AE2502,AD2502,AE2502)</f>
        <v>Barbarian Barrel, Electro Spirit, Fireball, Fisherman, Hunter, Royal Ghost, Royal Giant, Skeletons</v>
      </c>
      <c r="AG2502" s="7" t="str">
        <f aca="false">IF(AD2502&lt;AE2502,AE2502,AD2502)</f>
        <v>Bowler, Fireball, Minions, Mortar, Rascals, Skeleton Barrel, Skeletons, The Log</v>
      </c>
      <c r="AH2502" s="7" t="str">
        <f aca="false">IF(AD2502=AF2502,AA2502,IF(AA2502="Win","Loss",IF(AA2502="Loss","Win","Draw")))</f>
        <v>Loss</v>
      </c>
      <c r="AI2502" s="7" t="s">
        <v>102</v>
      </c>
    </row>
    <row r="2503" customFormat="false" ht="16.5" hidden="false" customHeight="true" outlineLevel="0" collapsed="false">
      <c r="A2503" s="8" t="s">
        <v>5402</v>
      </c>
      <c r="B2503" s="7" t="n">
        <v>1</v>
      </c>
      <c r="C2503" s="8" t="s">
        <v>2427</v>
      </c>
      <c r="D2503" s="7" t="s">
        <v>2428</v>
      </c>
      <c r="E2503" s="7" t="s">
        <v>723</v>
      </c>
      <c r="F2503" s="7" t="s">
        <v>724</v>
      </c>
      <c r="G2503" s="7" t="s">
        <v>3754</v>
      </c>
      <c r="H2503" s="7" t="s">
        <v>81</v>
      </c>
      <c r="I2503" s="7" t="s">
        <v>210</v>
      </c>
      <c r="J2503" s="7" t="s">
        <v>141</v>
      </c>
      <c r="K2503" s="7" t="s">
        <v>144</v>
      </c>
      <c r="L2503" s="7" t="s">
        <v>182</v>
      </c>
      <c r="M2503" s="7" t="s">
        <v>154</v>
      </c>
      <c r="N2503" s="7" t="s">
        <v>97</v>
      </c>
      <c r="O2503" s="7" t="s">
        <v>93</v>
      </c>
      <c r="P2503" s="7" t="s">
        <v>167</v>
      </c>
      <c r="Q2503" s="7" t="s">
        <v>200</v>
      </c>
      <c r="R2503" s="7" t="s">
        <v>91</v>
      </c>
      <c r="S2503" s="7" t="s">
        <v>132</v>
      </c>
      <c r="T2503" s="7" t="s">
        <v>365</v>
      </c>
      <c r="U2503" s="7" t="s">
        <v>93</v>
      </c>
      <c r="V2503" s="7" t="s">
        <v>174</v>
      </c>
      <c r="W2503" s="7" t="s">
        <v>90</v>
      </c>
      <c r="X2503" s="7" t="s">
        <v>94</v>
      </c>
      <c r="Y2503" s="7" t="n">
        <v>0</v>
      </c>
      <c r="Z2503" s="7" t="n">
        <v>1</v>
      </c>
      <c r="AA2503" s="7" t="str">
        <f aca="false">IF(Y2503&gt;Z2503,"Win",IF(Y2503&lt;Z2503,"Loss","Draw"))</f>
        <v>Loss</v>
      </c>
      <c r="AB2503" s="7" t="s">
        <v>99</v>
      </c>
      <c r="AC2503" s="7" t="s">
        <v>99</v>
      </c>
      <c r="AD2503" s="7" t="s">
        <v>3755</v>
      </c>
      <c r="AE2503" s="7" t="s">
        <v>488</v>
      </c>
      <c r="AF2503" s="7" t="str">
        <f aca="false">IF(AD2503&lt;AE2503,AD2503,AE2503)</f>
        <v>Barbarian Barrel, Electro Spirit, Fireball, Goblin Cage, Heal Spirit, Lumberjack, Phoenix, Royal Giant</v>
      </c>
      <c r="AG2503" s="7" t="str">
        <f aca="false">IF(AD2503&lt;AE2503,AE2503,AD2503)</f>
        <v>Electro Spirit, Hog Rider, Lightning, Magic Archer, Mega Knight, Skeletons, Tesla, The Log</v>
      </c>
      <c r="AH2503" s="7" t="str">
        <f aca="false">IF(AD2503=AF2503,AA2503,IF(AA2503="Win","Loss",IF(AA2503="Loss","Win","Draw")))</f>
        <v>Win</v>
      </c>
      <c r="AI2503" s="7" t="s">
        <v>102</v>
      </c>
    </row>
    <row r="2504" customFormat="false" ht="16.5" hidden="false" customHeight="true" outlineLevel="0" collapsed="false">
      <c r="A2504" s="8" t="s">
        <v>5402</v>
      </c>
      <c r="B2504" s="7" t="n">
        <v>2</v>
      </c>
      <c r="C2504" s="8" t="s">
        <v>2427</v>
      </c>
      <c r="D2504" s="7" t="s">
        <v>2428</v>
      </c>
      <c r="E2504" s="7" t="s">
        <v>723</v>
      </c>
      <c r="F2504" s="7" t="s">
        <v>724</v>
      </c>
      <c r="G2504" s="7" t="s">
        <v>3756</v>
      </c>
      <c r="H2504" s="7" t="s">
        <v>668</v>
      </c>
      <c r="I2504" s="7" t="s">
        <v>114</v>
      </c>
      <c r="J2504" s="7" t="s">
        <v>115</v>
      </c>
      <c r="K2504" s="7" t="s">
        <v>116</v>
      </c>
      <c r="L2504" s="7" t="s">
        <v>117</v>
      </c>
      <c r="M2504" s="7" t="s">
        <v>94</v>
      </c>
      <c r="N2504" s="7" t="s">
        <v>118</v>
      </c>
      <c r="O2504" s="7" t="s">
        <v>119</v>
      </c>
      <c r="P2504" s="7" t="s">
        <v>91</v>
      </c>
      <c r="Q2504" s="7" t="s">
        <v>375</v>
      </c>
      <c r="R2504" s="7" t="s">
        <v>145</v>
      </c>
      <c r="S2504" s="7" t="s">
        <v>135</v>
      </c>
      <c r="T2504" s="7" t="s">
        <v>113</v>
      </c>
      <c r="U2504" s="7" t="s">
        <v>87</v>
      </c>
      <c r="V2504" s="7" t="s">
        <v>226</v>
      </c>
      <c r="W2504" s="7" t="s">
        <v>336</v>
      </c>
      <c r="X2504" s="7" t="s">
        <v>128</v>
      </c>
      <c r="Y2504" s="7" t="n">
        <v>0</v>
      </c>
      <c r="Z2504" s="7" t="n">
        <v>1</v>
      </c>
      <c r="AA2504" s="7" t="str">
        <f aca="false">IF(Y2504&gt;Z2504,"Win",IF(Y2504&lt;Z2504,"Loss","Draw"))</f>
        <v>Loss</v>
      </c>
      <c r="AB2504" s="7" t="s">
        <v>99</v>
      </c>
      <c r="AC2504" s="7" t="s">
        <v>99</v>
      </c>
      <c r="AD2504" s="7" t="s">
        <v>185</v>
      </c>
      <c r="AE2504" s="7" t="s">
        <v>377</v>
      </c>
      <c r="AF2504" s="7" t="str">
        <f aca="false">IF(AD2504&lt;AE2504,AD2504,AE2504)</f>
        <v>Balloon, Berserker, Bomb Tower, Executioner, Knight, Miner, Tornado, Zap</v>
      </c>
      <c r="AG2504" s="7" t="str">
        <f aca="false">IF(AD2504&lt;AE2504,AE2504,AD2504)</f>
        <v>Barbarian Barrel, Cannon Cart, Fireball, Goblins, Minions, Mortar, Rascals, Skeleton Barrel</v>
      </c>
      <c r="AH2504" s="7" t="str">
        <f aca="false">IF(AD2504=AF2504,AA2504,IF(AA2504="Win","Loss",IF(AA2504="Loss","Win","Draw")))</f>
        <v>Win</v>
      </c>
      <c r="AI2504" s="7" t="s">
        <v>102</v>
      </c>
    </row>
    <row r="2505" customFormat="false" ht="16.5" hidden="false" customHeight="true" outlineLevel="0" collapsed="false">
      <c r="A2505" s="8" t="s">
        <v>5402</v>
      </c>
      <c r="B2505" s="7" t="n">
        <v>3</v>
      </c>
      <c r="C2505" s="8" t="s">
        <v>2427</v>
      </c>
      <c r="D2505" s="7" t="s">
        <v>2428</v>
      </c>
      <c r="E2505" s="7" t="s">
        <v>723</v>
      </c>
      <c r="F2505" s="7" t="s">
        <v>724</v>
      </c>
      <c r="G2505" s="7" t="s">
        <v>3757</v>
      </c>
      <c r="H2505" s="7" t="s">
        <v>668</v>
      </c>
      <c r="I2505" s="7" t="s">
        <v>168</v>
      </c>
      <c r="J2505" s="7" t="s">
        <v>181</v>
      </c>
      <c r="K2505" s="7" t="s">
        <v>92</v>
      </c>
      <c r="L2505" s="7" t="s">
        <v>227</v>
      </c>
      <c r="M2505" s="7" t="s">
        <v>245</v>
      </c>
      <c r="N2505" s="7" t="s">
        <v>174</v>
      </c>
      <c r="O2505" s="7" t="s">
        <v>183</v>
      </c>
      <c r="P2505" s="7" t="s">
        <v>112</v>
      </c>
      <c r="Q2505" s="7" t="s">
        <v>210</v>
      </c>
      <c r="R2505" s="7" t="s">
        <v>115</v>
      </c>
      <c r="S2505" s="7" t="s">
        <v>144</v>
      </c>
      <c r="T2505" s="7" t="s">
        <v>182</v>
      </c>
      <c r="U2505" s="7" t="s">
        <v>227</v>
      </c>
      <c r="V2505" s="7" t="s">
        <v>167</v>
      </c>
      <c r="W2505" s="7" t="s">
        <v>111</v>
      </c>
      <c r="X2505" s="7" t="s">
        <v>154</v>
      </c>
      <c r="Y2505" s="7" t="n">
        <v>0</v>
      </c>
      <c r="Z2505" s="7" t="n">
        <v>1</v>
      </c>
      <c r="AA2505" s="7" t="str">
        <f aca="false">IF(Y2505&gt;Z2505,"Win",IF(Y2505&lt;Z2505,"Loss","Draw"))</f>
        <v>Loss</v>
      </c>
      <c r="AB2505" s="7" t="s">
        <v>99</v>
      </c>
      <c r="AC2505" s="7" t="s">
        <v>99</v>
      </c>
      <c r="AD2505" s="7" t="s">
        <v>3759</v>
      </c>
      <c r="AE2505" s="7" t="s">
        <v>3758</v>
      </c>
      <c r="AF2505" s="7" t="str">
        <f aca="false">IF(AD2505&lt;AE2505,AD2505,AE2505)</f>
        <v>Arrows, Earthquake, Heal Spirit, Monk, Mother Witch, Royal Ghost, Royal Hogs, Three Musketeers</v>
      </c>
      <c r="AG2505" s="7" t="str">
        <f aca="false">IF(AD2505&lt;AE2505,AE2505,AD2505)</f>
        <v>Fire Spirit, Goblins, Hog Rider, Lightning, Mega Knight, Mother Witch, Tesla, The Log</v>
      </c>
      <c r="AH2505" s="7" t="str">
        <f aca="false">IF(AD2505=AF2505,AA2505,IF(AA2505="Win","Loss",IF(AA2505="Loss","Win","Draw")))</f>
        <v>Loss</v>
      </c>
      <c r="AI2505" s="7" t="s">
        <v>102</v>
      </c>
    </row>
    <row r="2506" customFormat="false" ht="16.5" hidden="false" customHeight="true" outlineLevel="0" collapsed="false">
      <c r="A2506" s="8" t="s">
        <v>5403</v>
      </c>
      <c r="B2506" s="7" t="n">
        <v>1</v>
      </c>
      <c r="C2506" s="8" t="s">
        <v>2427</v>
      </c>
      <c r="D2506" s="7" t="s">
        <v>2428</v>
      </c>
      <c r="E2506" s="7" t="s">
        <v>723</v>
      </c>
      <c r="F2506" s="7" t="s">
        <v>724</v>
      </c>
      <c r="G2506" s="7" t="s">
        <v>3761</v>
      </c>
      <c r="H2506" s="7" t="s">
        <v>668</v>
      </c>
      <c r="I2506" s="7" t="s">
        <v>84</v>
      </c>
      <c r="J2506" s="7" t="s">
        <v>128</v>
      </c>
      <c r="K2506" s="7" t="s">
        <v>144</v>
      </c>
      <c r="L2506" s="7" t="s">
        <v>107</v>
      </c>
      <c r="M2506" s="7" t="s">
        <v>88</v>
      </c>
      <c r="N2506" s="7" t="s">
        <v>97</v>
      </c>
      <c r="O2506" s="7" t="s">
        <v>111</v>
      </c>
      <c r="P2506" s="7" t="s">
        <v>130</v>
      </c>
      <c r="Q2506" s="7" t="s">
        <v>84</v>
      </c>
      <c r="R2506" s="7" t="s">
        <v>141</v>
      </c>
      <c r="S2506" s="7" t="s">
        <v>107</v>
      </c>
      <c r="T2506" s="7" t="s">
        <v>144</v>
      </c>
      <c r="U2506" s="7" t="s">
        <v>128</v>
      </c>
      <c r="V2506" s="7" t="s">
        <v>88</v>
      </c>
      <c r="W2506" s="7" t="s">
        <v>111</v>
      </c>
      <c r="X2506" s="7" t="s">
        <v>97</v>
      </c>
      <c r="Y2506" s="7" t="n">
        <v>0</v>
      </c>
      <c r="Z2506" s="7" t="n">
        <v>1</v>
      </c>
      <c r="AA2506" s="7" t="str">
        <f aca="false">IF(Y2506&gt;Z2506,"Win",IF(Y2506&lt;Z2506,"Loss","Draw"))</f>
        <v>Loss</v>
      </c>
      <c r="AB2506" s="7" t="s">
        <v>99</v>
      </c>
      <c r="AC2506" s="7" t="s">
        <v>99</v>
      </c>
      <c r="AD2506" s="7" t="s">
        <v>448</v>
      </c>
      <c r="AE2506" s="7" t="s">
        <v>832</v>
      </c>
      <c r="AF2506" s="7" t="str">
        <f aca="false">IF(AD2506&lt;AE2506,AD2506,AE2506)</f>
        <v>Bomber, Fire Spirit, Giant Snowball, Goblin Drill, Knight, Poison, Skeletons, Tesla</v>
      </c>
      <c r="AG2506" s="7" t="str">
        <f aca="false">IF(AD2506&lt;AE2506,AE2506,AD2506)</f>
        <v>Fire Spirit, Giant Snowball, Goblin Drill, Knight, Magic Archer, Poison, Skeletons, Tesla</v>
      </c>
      <c r="AH2506" s="7" t="str">
        <f aca="false">IF(AD2506=AF2506,AA2506,IF(AA2506="Win","Loss",IF(AA2506="Loss","Win","Draw")))</f>
        <v>Loss</v>
      </c>
      <c r="AI2506" s="7" t="s">
        <v>102</v>
      </c>
    </row>
    <row r="2507" customFormat="false" ht="16.5" hidden="false" customHeight="true" outlineLevel="0" collapsed="false">
      <c r="A2507" s="8" t="s">
        <v>5403</v>
      </c>
      <c r="B2507" s="7" t="n">
        <v>2</v>
      </c>
      <c r="C2507" s="8" t="s">
        <v>2427</v>
      </c>
      <c r="D2507" s="7" t="s">
        <v>2428</v>
      </c>
      <c r="E2507" s="7" t="s">
        <v>723</v>
      </c>
      <c r="F2507" s="7" t="s">
        <v>724</v>
      </c>
      <c r="G2507" s="7" t="s">
        <v>3762</v>
      </c>
      <c r="H2507" s="7" t="s">
        <v>668</v>
      </c>
      <c r="I2507" s="7" t="s">
        <v>375</v>
      </c>
      <c r="J2507" s="7" t="s">
        <v>145</v>
      </c>
      <c r="K2507" s="7" t="s">
        <v>135</v>
      </c>
      <c r="L2507" s="7" t="s">
        <v>146</v>
      </c>
      <c r="M2507" s="7" t="s">
        <v>327</v>
      </c>
      <c r="N2507" s="7" t="s">
        <v>226</v>
      </c>
      <c r="O2507" s="7" t="s">
        <v>336</v>
      </c>
      <c r="P2507" s="7" t="s">
        <v>149</v>
      </c>
      <c r="Q2507" s="7" t="s">
        <v>225</v>
      </c>
      <c r="R2507" s="7" t="s">
        <v>199</v>
      </c>
      <c r="S2507" s="7" t="s">
        <v>140</v>
      </c>
      <c r="T2507" s="7" t="s">
        <v>226</v>
      </c>
      <c r="U2507" s="7" t="s">
        <v>167</v>
      </c>
      <c r="V2507" s="7" t="s">
        <v>94</v>
      </c>
      <c r="W2507" s="7" t="s">
        <v>129</v>
      </c>
      <c r="X2507" s="7" t="s">
        <v>303</v>
      </c>
      <c r="Y2507" s="7" t="n">
        <v>1</v>
      </c>
      <c r="Z2507" s="7" t="n">
        <v>0</v>
      </c>
      <c r="AA2507" s="7" t="str">
        <f aca="false">IF(Y2507&gt;Z2507,"Win",IF(Y2507&lt;Z2507,"Loss","Draw"))</f>
        <v>Win</v>
      </c>
      <c r="AB2507" s="7" t="s">
        <v>99</v>
      </c>
      <c r="AC2507" s="7" t="s">
        <v>99</v>
      </c>
      <c r="AD2507" s="7" t="s">
        <v>450</v>
      </c>
      <c r="AE2507" s="7" t="s">
        <v>3763</v>
      </c>
      <c r="AF2507" s="7" t="str">
        <f aca="false">IF(AD2507&lt;AE2507,AD2507,AE2507)</f>
        <v>Balloon, Executioner, Giant Skeleton, Miner, Skeleton Dragons, Tombstone, Tornado, Zap</v>
      </c>
      <c r="AG2507" s="7" t="str">
        <f aca="false">IF(AD2507&lt;AE2507,AE2507,AD2507)</f>
        <v>Bats, Fireball, Golden Knight, Inferno Tower, Miner, Spear Goblins, The Log, Wall Breakers</v>
      </c>
      <c r="AH2507" s="7" t="str">
        <f aca="false">IF(AD2507=AF2507,AA2507,IF(AA2507="Win","Loss",IF(AA2507="Loss","Win","Draw")))</f>
        <v>Win</v>
      </c>
      <c r="AI2507" s="7" t="s">
        <v>102</v>
      </c>
    </row>
    <row r="2508" customFormat="false" ht="16.5" hidden="false" customHeight="true" outlineLevel="0" collapsed="false">
      <c r="A2508" s="8" t="s">
        <v>5403</v>
      </c>
      <c r="B2508" s="7" t="n">
        <v>3</v>
      </c>
      <c r="C2508" s="8" t="s">
        <v>2427</v>
      </c>
      <c r="D2508" s="7" t="s">
        <v>2428</v>
      </c>
      <c r="E2508" s="7" t="s">
        <v>723</v>
      </c>
      <c r="F2508" s="7" t="s">
        <v>724</v>
      </c>
      <c r="G2508" s="7" t="s">
        <v>3764</v>
      </c>
      <c r="H2508" s="7" t="s">
        <v>81</v>
      </c>
      <c r="I2508" s="7" t="s">
        <v>142</v>
      </c>
      <c r="J2508" s="7" t="s">
        <v>141</v>
      </c>
      <c r="K2508" s="7" t="s">
        <v>140</v>
      </c>
      <c r="L2508" s="7" t="s">
        <v>167</v>
      </c>
      <c r="M2508" s="7" t="s">
        <v>170</v>
      </c>
      <c r="N2508" s="7" t="s">
        <v>287</v>
      </c>
      <c r="O2508" s="7" t="s">
        <v>143</v>
      </c>
      <c r="P2508" s="7" t="s">
        <v>93</v>
      </c>
      <c r="Q2508" s="7" t="s">
        <v>169</v>
      </c>
      <c r="R2508" s="7" t="s">
        <v>83</v>
      </c>
      <c r="S2508" s="7" t="s">
        <v>200</v>
      </c>
      <c r="T2508" s="7" t="s">
        <v>91</v>
      </c>
      <c r="U2508" s="7" t="s">
        <v>336</v>
      </c>
      <c r="V2508" s="7" t="s">
        <v>154</v>
      </c>
      <c r="W2508" s="7" t="s">
        <v>136</v>
      </c>
      <c r="X2508" s="7" t="s">
        <v>393</v>
      </c>
      <c r="Y2508" s="7" t="n">
        <v>0</v>
      </c>
      <c r="Z2508" s="7" t="n">
        <v>1</v>
      </c>
      <c r="AA2508" s="7" t="str">
        <f aca="false">IF(Y2508&gt;Z2508,"Win",IF(Y2508&lt;Z2508,"Loss","Draw"))</f>
        <v>Loss</v>
      </c>
      <c r="AB2508" s="7" t="s">
        <v>99</v>
      </c>
      <c r="AC2508" s="7" t="s">
        <v>99</v>
      </c>
      <c r="AD2508" s="7" t="s">
        <v>3766</v>
      </c>
      <c r="AE2508" s="7" t="s">
        <v>3765</v>
      </c>
      <c r="AF2508" s="7" t="str">
        <f aca="false">IF(AD2508&lt;AE2508,AD2508,AE2508)</f>
        <v>Baby Dragon, Barbarian Barrel, Dark Prince, Electro Wizard, Goblin Cage, Golem, Lightning, Tornado</v>
      </c>
      <c r="AG2508" s="7" t="str">
        <f aca="false">IF(AD2508&lt;AE2508,AE2508,AD2508)</f>
        <v>Cannon, Electro Spirit, Goblin Barrel, Ice Spirit, Magic Archer, The Log, Valkyrie, Wall Breakers</v>
      </c>
      <c r="AH2508" s="7" t="str">
        <f aca="false">IF(AD2508=AF2508,AA2508,IF(AA2508="Win","Loss",IF(AA2508="Loss","Win","Draw")))</f>
        <v>Win</v>
      </c>
      <c r="AI2508" s="7" t="s">
        <v>102</v>
      </c>
    </row>
    <row r="2509" customFormat="false" ht="16.5" hidden="false" customHeight="true" outlineLevel="0" collapsed="false">
      <c r="A2509" s="8" t="s">
        <v>5404</v>
      </c>
      <c r="B2509" s="7" t="n">
        <v>1</v>
      </c>
      <c r="C2509" s="8" t="s">
        <v>2427</v>
      </c>
      <c r="D2509" s="7" t="s">
        <v>2428</v>
      </c>
      <c r="E2509" s="7" t="s">
        <v>723</v>
      </c>
      <c r="F2509" s="7" t="s">
        <v>724</v>
      </c>
      <c r="G2509" s="7" t="s">
        <v>3768</v>
      </c>
      <c r="H2509" s="7" t="s">
        <v>668</v>
      </c>
      <c r="I2509" s="7" t="s">
        <v>90</v>
      </c>
      <c r="J2509" s="7" t="s">
        <v>91</v>
      </c>
      <c r="K2509" s="7" t="s">
        <v>92</v>
      </c>
      <c r="L2509" s="7" t="s">
        <v>96</v>
      </c>
      <c r="M2509" s="7" t="s">
        <v>94</v>
      </c>
      <c r="N2509" s="7" t="s">
        <v>97</v>
      </c>
      <c r="O2509" s="7" t="s">
        <v>93</v>
      </c>
      <c r="P2509" s="7" t="s">
        <v>95</v>
      </c>
      <c r="Q2509" s="7" t="s">
        <v>168</v>
      </c>
      <c r="R2509" s="7" t="s">
        <v>141</v>
      </c>
      <c r="S2509" s="7" t="s">
        <v>144</v>
      </c>
      <c r="T2509" s="7" t="s">
        <v>91</v>
      </c>
      <c r="U2509" s="7" t="s">
        <v>83</v>
      </c>
      <c r="V2509" s="7" t="s">
        <v>154</v>
      </c>
      <c r="W2509" s="7" t="s">
        <v>93</v>
      </c>
      <c r="X2509" s="7" t="s">
        <v>97</v>
      </c>
      <c r="Y2509" s="7" t="n">
        <v>0</v>
      </c>
      <c r="Z2509" s="7" t="n">
        <v>1</v>
      </c>
      <c r="AA2509" s="7" t="str">
        <f aca="false">IF(Y2509&gt;Z2509,"Win",IF(Y2509&lt;Z2509,"Loss","Draw"))</f>
        <v>Loss</v>
      </c>
      <c r="AB2509" s="7" t="s">
        <v>99</v>
      </c>
      <c r="AC2509" s="7" t="s">
        <v>99</v>
      </c>
      <c r="AD2509" s="7" t="s">
        <v>101</v>
      </c>
      <c r="AE2509" s="7" t="s">
        <v>3769</v>
      </c>
      <c r="AF2509" s="7" t="str">
        <f aca="false">IF(AD2509&lt;AE2509,AD2509,AE2509)</f>
        <v>Barbarian Barrel, Dark Prince, Electro Spirit, Lightning, Magic Archer, Royal Hogs, Skeletons, Tesla</v>
      </c>
      <c r="AG2509" s="7" t="str">
        <f aca="false">IF(AD2509&lt;AE2509,AE2509,AD2509)</f>
        <v>Barbarian Barrel, Electro Spirit, Fireball, Fisherman, Hunter, Royal Ghost, Royal Giant, Skeletons</v>
      </c>
      <c r="AH2509" s="7" t="str">
        <f aca="false">IF(AD2509=AF2509,AA2509,IF(AA2509="Win","Loss",IF(AA2509="Loss","Win","Draw")))</f>
        <v>Win</v>
      </c>
      <c r="AI2509" s="7" t="s">
        <v>102</v>
      </c>
    </row>
    <row r="2510" customFormat="false" ht="16.5" hidden="false" customHeight="true" outlineLevel="0" collapsed="false">
      <c r="A2510" s="8" t="s">
        <v>5404</v>
      </c>
      <c r="B2510" s="7" t="n">
        <v>2</v>
      </c>
      <c r="C2510" s="8" t="s">
        <v>2427</v>
      </c>
      <c r="D2510" s="7" t="s">
        <v>2428</v>
      </c>
      <c r="E2510" s="7" t="s">
        <v>723</v>
      </c>
      <c r="F2510" s="7" t="s">
        <v>724</v>
      </c>
      <c r="G2510" s="7" t="s">
        <v>3770</v>
      </c>
      <c r="H2510" s="7" t="s">
        <v>668</v>
      </c>
      <c r="I2510" s="7" t="s">
        <v>84</v>
      </c>
      <c r="J2510" s="7" t="s">
        <v>115</v>
      </c>
      <c r="K2510" s="7" t="s">
        <v>144</v>
      </c>
      <c r="L2510" s="7" t="s">
        <v>88</v>
      </c>
      <c r="M2510" s="7" t="s">
        <v>107</v>
      </c>
      <c r="N2510" s="7" t="s">
        <v>111</v>
      </c>
      <c r="O2510" s="7" t="s">
        <v>128</v>
      </c>
      <c r="P2510" s="7" t="s">
        <v>130</v>
      </c>
      <c r="Q2510" s="7" t="s">
        <v>239</v>
      </c>
      <c r="R2510" s="7" t="s">
        <v>180</v>
      </c>
      <c r="S2510" s="7" t="s">
        <v>132</v>
      </c>
      <c r="T2510" s="7" t="s">
        <v>257</v>
      </c>
      <c r="U2510" s="7" t="s">
        <v>112</v>
      </c>
      <c r="V2510" s="7" t="s">
        <v>202</v>
      </c>
      <c r="W2510" s="7" t="s">
        <v>227</v>
      </c>
      <c r="X2510" s="7" t="s">
        <v>327</v>
      </c>
      <c r="Y2510" s="7" t="n">
        <v>0</v>
      </c>
      <c r="Z2510" s="7" t="n">
        <v>1</v>
      </c>
      <c r="AA2510" s="7" t="str">
        <f aca="false">IF(Y2510&gt;Z2510,"Win",IF(Y2510&lt;Z2510,"Loss","Draw"))</f>
        <v>Loss</v>
      </c>
      <c r="AB2510" s="7" t="s">
        <v>99</v>
      </c>
      <c r="AC2510" s="7" t="s">
        <v>99</v>
      </c>
      <c r="AD2510" s="7" t="s">
        <v>3771</v>
      </c>
      <c r="AE2510" s="7" t="s">
        <v>1264</v>
      </c>
      <c r="AF2510" s="7" t="str">
        <f aca="false">IF(AD2510&lt;AE2510,AD2510,AE2510)</f>
        <v>Arrows, Battle Ram, Giant Skeleton, Lumberjack, Mother Witch, Vines, Wizard, Zappies</v>
      </c>
      <c r="AG2510" s="7" t="str">
        <f aca="false">IF(AD2510&lt;AE2510,AE2510,AD2510)</f>
        <v>Bomber, Fire Spirit, Giant Snowball, Goblin Drill, Goblins, Knight, Poison, Tesla</v>
      </c>
      <c r="AH2510" s="7" t="str">
        <f aca="false">IF(AD2510=AF2510,AA2510,IF(AA2510="Win","Loss",IF(AA2510="Loss","Win","Draw")))</f>
        <v>Win</v>
      </c>
      <c r="AI2510" s="7" t="s">
        <v>102</v>
      </c>
    </row>
    <row r="2511" customFormat="false" ht="16.5" hidden="false" customHeight="true" outlineLevel="0" collapsed="false">
      <c r="A2511" s="8" t="s">
        <v>5404</v>
      </c>
      <c r="B2511" s="7" t="n">
        <v>3</v>
      </c>
      <c r="C2511" s="8" t="s">
        <v>2427</v>
      </c>
      <c r="D2511" s="7" t="s">
        <v>2428</v>
      </c>
      <c r="E2511" s="7" t="s">
        <v>723</v>
      </c>
      <c r="F2511" s="7" t="s">
        <v>724</v>
      </c>
      <c r="G2511" s="7" t="s">
        <v>3772</v>
      </c>
      <c r="H2511" s="7" t="s">
        <v>668</v>
      </c>
      <c r="I2511" s="7" t="s">
        <v>170</v>
      </c>
      <c r="J2511" s="7" t="s">
        <v>141</v>
      </c>
      <c r="K2511" s="7" t="s">
        <v>143</v>
      </c>
      <c r="L2511" s="7" t="s">
        <v>109</v>
      </c>
      <c r="M2511" s="7" t="s">
        <v>167</v>
      </c>
      <c r="N2511" s="7" t="s">
        <v>154</v>
      </c>
      <c r="O2511" s="7" t="s">
        <v>182</v>
      </c>
      <c r="P2511" s="7" t="s">
        <v>87</v>
      </c>
      <c r="Q2511" s="7" t="s">
        <v>375</v>
      </c>
      <c r="R2511" s="7" t="s">
        <v>145</v>
      </c>
      <c r="S2511" s="7" t="s">
        <v>287</v>
      </c>
      <c r="T2511" s="7" t="s">
        <v>135</v>
      </c>
      <c r="U2511" s="7" t="s">
        <v>336</v>
      </c>
      <c r="V2511" s="7" t="s">
        <v>226</v>
      </c>
      <c r="W2511" s="7" t="s">
        <v>113</v>
      </c>
      <c r="X2511" s="7" t="s">
        <v>87</v>
      </c>
      <c r="Y2511" s="7" t="n">
        <v>1</v>
      </c>
      <c r="Z2511" s="7" t="n">
        <v>0</v>
      </c>
      <c r="AA2511" s="7" t="str">
        <f aca="false">IF(Y2511&gt;Z2511,"Win",IF(Y2511&lt;Z2511,"Loss","Draw"))</f>
        <v>Win</v>
      </c>
      <c r="AB2511" s="7" t="s">
        <v>99</v>
      </c>
      <c r="AC2511" s="7" t="s">
        <v>99</v>
      </c>
      <c r="AD2511" s="7" t="s">
        <v>1824</v>
      </c>
      <c r="AE2511" s="7" t="s">
        <v>3773</v>
      </c>
      <c r="AF2511" s="7" t="str">
        <f aca="false">IF(AD2511&lt;AE2511,AD2511,AE2511)</f>
        <v>Balloon, Berserker, Bomb Tower, Executioner, Miner, Tornado, Valkyrie, Zap</v>
      </c>
      <c r="AG2511" s="7" t="str">
        <f aca="false">IF(AD2511&lt;AE2511,AE2511,AD2511)</f>
        <v>Berserker, Cannon, Hog Rider, Ice Spirit, Lightning, Magic Archer, Ronin, The Log</v>
      </c>
      <c r="AH2511" s="7" t="str">
        <f aca="false">IF(AD2511=AF2511,AA2511,IF(AA2511="Win","Loss",IF(AA2511="Loss","Win","Draw")))</f>
        <v>Loss</v>
      </c>
      <c r="AI2511" s="7" t="s">
        <v>102</v>
      </c>
    </row>
    <row r="2512" customFormat="false" ht="16.5" hidden="false" customHeight="true" outlineLevel="0" collapsed="false">
      <c r="A2512" s="8" t="s">
        <v>5405</v>
      </c>
      <c r="B2512" s="7" t="n">
        <v>1</v>
      </c>
      <c r="C2512" s="8" t="s">
        <v>2427</v>
      </c>
      <c r="D2512" s="7" t="s">
        <v>2428</v>
      </c>
      <c r="E2512" s="7" t="s">
        <v>723</v>
      </c>
      <c r="F2512" s="7" t="s">
        <v>724</v>
      </c>
      <c r="G2512" s="7" t="s">
        <v>3775</v>
      </c>
      <c r="H2512" s="7" t="s">
        <v>668</v>
      </c>
      <c r="I2512" s="7" t="s">
        <v>116</v>
      </c>
      <c r="J2512" s="7" t="s">
        <v>115</v>
      </c>
      <c r="K2512" s="7" t="s">
        <v>114</v>
      </c>
      <c r="L2512" s="7" t="s">
        <v>119</v>
      </c>
      <c r="M2512" s="7" t="s">
        <v>94</v>
      </c>
      <c r="N2512" s="7" t="s">
        <v>117</v>
      </c>
      <c r="O2512" s="7" t="s">
        <v>93</v>
      </c>
      <c r="P2512" s="7" t="s">
        <v>118</v>
      </c>
      <c r="Q2512" s="7" t="s">
        <v>82</v>
      </c>
      <c r="R2512" s="7" t="s">
        <v>128</v>
      </c>
      <c r="S2512" s="7" t="s">
        <v>144</v>
      </c>
      <c r="T2512" s="7" t="s">
        <v>166</v>
      </c>
      <c r="U2512" s="7" t="s">
        <v>94</v>
      </c>
      <c r="V2512" s="7" t="s">
        <v>97</v>
      </c>
      <c r="W2512" s="7" t="s">
        <v>93</v>
      </c>
      <c r="X2512" s="7" t="s">
        <v>167</v>
      </c>
      <c r="Y2512" s="7" t="n">
        <v>0</v>
      </c>
      <c r="Z2512" s="7" t="n">
        <v>1</v>
      </c>
      <c r="AA2512" s="7" t="str">
        <f aca="false">IF(Y2512&gt;Z2512,"Win",IF(Y2512&lt;Z2512,"Loss","Draw"))</f>
        <v>Loss</v>
      </c>
      <c r="AB2512" s="7" t="s">
        <v>99</v>
      </c>
      <c r="AC2512" s="7" t="s">
        <v>99</v>
      </c>
      <c r="AD2512" s="7" t="s">
        <v>307</v>
      </c>
      <c r="AE2512" s="7" t="s">
        <v>171</v>
      </c>
      <c r="AF2512" s="7" t="str">
        <f aca="false">IF(AD2512&lt;AE2512,AD2512,AE2512)</f>
        <v>Archers, Electro Spirit, Fireball, Knight, Skeletons, Tesla, The Log, X-Bow</v>
      </c>
      <c r="AG2512" s="7" t="str">
        <f aca="false">IF(AD2512&lt;AE2512,AE2512,AD2512)</f>
        <v>Cannon Cart, Electro Spirit, Fireball, Goblins, Minions, Mortar, Rascals, Skeleton Barrel</v>
      </c>
      <c r="AH2512" s="7" t="str">
        <f aca="false">IF(AD2512=AF2512,AA2512,IF(AA2512="Win","Loss",IF(AA2512="Loss","Win","Draw")))</f>
        <v>Win</v>
      </c>
      <c r="AI2512" s="7" t="s">
        <v>102</v>
      </c>
    </row>
    <row r="2513" customFormat="false" ht="16.5" hidden="false" customHeight="true" outlineLevel="0" collapsed="false">
      <c r="A2513" s="8" t="s">
        <v>5405</v>
      </c>
      <c r="B2513" s="7" t="n">
        <v>2</v>
      </c>
      <c r="C2513" s="8" t="s">
        <v>2427</v>
      </c>
      <c r="D2513" s="7" t="s">
        <v>2428</v>
      </c>
      <c r="E2513" s="7" t="s">
        <v>723</v>
      </c>
      <c r="F2513" s="7" t="s">
        <v>724</v>
      </c>
      <c r="G2513" s="7" t="s">
        <v>3776</v>
      </c>
      <c r="H2513" s="7" t="s">
        <v>668</v>
      </c>
      <c r="I2513" s="7" t="s">
        <v>375</v>
      </c>
      <c r="J2513" s="7" t="s">
        <v>145</v>
      </c>
      <c r="K2513" s="7" t="s">
        <v>135</v>
      </c>
      <c r="L2513" s="7" t="s">
        <v>146</v>
      </c>
      <c r="M2513" s="7" t="s">
        <v>327</v>
      </c>
      <c r="N2513" s="7" t="s">
        <v>226</v>
      </c>
      <c r="O2513" s="7" t="s">
        <v>336</v>
      </c>
      <c r="P2513" s="7" t="s">
        <v>149</v>
      </c>
      <c r="Q2513" s="7" t="s">
        <v>271</v>
      </c>
      <c r="R2513" s="7" t="s">
        <v>181</v>
      </c>
      <c r="S2513" s="7" t="s">
        <v>90</v>
      </c>
      <c r="T2513" s="7" t="s">
        <v>155</v>
      </c>
      <c r="U2513" s="7" t="s">
        <v>112</v>
      </c>
      <c r="V2513" s="7" t="s">
        <v>146</v>
      </c>
      <c r="W2513" s="7" t="s">
        <v>149</v>
      </c>
      <c r="X2513" s="7" t="s">
        <v>95</v>
      </c>
      <c r="Y2513" s="7" t="n">
        <v>1</v>
      </c>
      <c r="Z2513" s="7" t="n">
        <v>0</v>
      </c>
      <c r="AA2513" s="7" t="str">
        <f aca="false">IF(Y2513&gt;Z2513,"Win",IF(Y2513&lt;Z2513,"Loss","Draw"))</f>
        <v>Win</v>
      </c>
      <c r="AB2513" s="7" t="s">
        <v>99</v>
      </c>
      <c r="AC2513" s="7" t="s">
        <v>99</v>
      </c>
      <c r="AD2513" s="7" t="s">
        <v>450</v>
      </c>
      <c r="AE2513" s="7" t="s">
        <v>3777</v>
      </c>
      <c r="AF2513" s="7" t="str">
        <f aca="false">IF(AD2513&lt;AE2513,AD2513,AE2513)</f>
        <v>Arrows, Firecracker, Fisherman, Monk, Rage, Royal Giant, Skeleton Dragons, Tombstone</v>
      </c>
      <c r="AG2513" s="7" t="str">
        <f aca="false">IF(AD2513&lt;AE2513,AE2513,AD2513)</f>
        <v>Balloon, Executioner, Giant Skeleton, Miner, Skeleton Dragons, Tombstone, Tornado, Zap</v>
      </c>
      <c r="AH2513" s="7" t="str">
        <f aca="false">IF(AD2513=AF2513,AA2513,IF(AA2513="Win","Loss",IF(AA2513="Loss","Win","Draw")))</f>
        <v>Loss</v>
      </c>
      <c r="AI2513" s="7" t="s">
        <v>102</v>
      </c>
    </row>
    <row r="2514" customFormat="false" ht="16.5" hidden="false" customHeight="true" outlineLevel="0" collapsed="false">
      <c r="A2514" s="8" t="s">
        <v>5405</v>
      </c>
      <c r="B2514" s="7" t="n">
        <v>3</v>
      </c>
      <c r="C2514" s="8" t="s">
        <v>2427</v>
      </c>
      <c r="D2514" s="7" t="s">
        <v>2428</v>
      </c>
      <c r="E2514" s="7" t="s">
        <v>723</v>
      </c>
      <c r="F2514" s="7" t="s">
        <v>724</v>
      </c>
      <c r="G2514" s="7" t="s">
        <v>3778</v>
      </c>
      <c r="H2514" s="7" t="s">
        <v>668</v>
      </c>
      <c r="I2514" s="7" t="s">
        <v>142</v>
      </c>
      <c r="J2514" s="7" t="s">
        <v>232</v>
      </c>
      <c r="K2514" s="7" t="s">
        <v>176</v>
      </c>
      <c r="L2514" s="7" t="s">
        <v>144</v>
      </c>
      <c r="M2514" s="7" t="s">
        <v>120</v>
      </c>
      <c r="N2514" s="7" t="s">
        <v>97</v>
      </c>
      <c r="O2514" s="7" t="s">
        <v>111</v>
      </c>
      <c r="P2514" s="7" t="s">
        <v>143</v>
      </c>
      <c r="Q2514" s="7" t="s">
        <v>84</v>
      </c>
      <c r="R2514" s="7" t="s">
        <v>199</v>
      </c>
      <c r="S2514" s="7" t="s">
        <v>107</v>
      </c>
      <c r="T2514" s="7" t="s">
        <v>88</v>
      </c>
      <c r="U2514" s="7" t="s">
        <v>130</v>
      </c>
      <c r="V2514" s="7" t="s">
        <v>170</v>
      </c>
      <c r="W2514" s="7" t="s">
        <v>111</v>
      </c>
      <c r="X2514" s="7" t="s">
        <v>115</v>
      </c>
      <c r="Y2514" s="7" t="n">
        <v>1</v>
      </c>
      <c r="Z2514" s="7" t="n">
        <v>0</v>
      </c>
      <c r="AA2514" s="7" t="str">
        <f aca="false">IF(Y2514&gt;Z2514,"Win",IF(Y2514&lt;Z2514,"Loss","Draw"))</f>
        <v>Win</v>
      </c>
      <c r="AB2514" s="7" t="s">
        <v>99</v>
      </c>
      <c r="AC2514" s="7" t="s">
        <v>99</v>
      </c>
      <c r="AD2514" s="7" t="s">
        <v>3779</v>
      </c>
      <c r="AE2514" s="7" t="s">
        <v>2430</v>
      </c>
      <c r="AF2514" s="7" t="str">
        <f aca="false">IF(AD2514&lt;AE2514,AD2514,AE2514)</f>
        <v>Bomber, Cannon, Fire Spirit, Giant Snowball, Goblin Drill, Goblins, Golden Knight, Poison</v>
      </c>
      <c r="AG2514" s="7" t="str">
        <f aca="false">IF(AD2514&lt;AE2514,AE2514,AD2514)</f>
        <v>Dart Goblin, Fire Spirit, Goblin Barrel, Ice Spirit, Mighty Miner, Royal Delivery, Skeletons, Tesla</v>
      </c>
      <c r="AH2514" s="7" t="str">
        <f aca="false">IF(AD2514=AF2514,AA2514,IF(AA2514="Win","Loss",IF(AA2514="Loss","Win","Draw")))</f>
        <v>Loss</v>
      </c>
      <c r="AI2514" s="7" t="s">
        <v>102</v>
      </c>
    </row>
    <row r="2515" customFormat="false" ht="16.5" hidden="false" customHeight="true" outlineLevel="0" collapsed="false">
      <c r="A2515" s="6" t="s">
        <v>5406</v>
      </c>
      <c r="B2515" s="5" t="n">
        <v>1</v>
      </c>
      <c r="C2515" s="6" t="s">
        <v>2427</v>
      </c>
      <c r="D2515" s="5" t="s">
        <v>2428</v>
      </c>
      <c r="E2515" s="5" t="s">
        <v>871</v>
      </c>
      <c r="F2515" s="5" t="s">
        <v>872</v>
      </c>
      <c r="G2515" s="5" t="s">
        <v>2429</v>
      </c>
      <c r="H2515" s="5" t="s">
        <v>668</v>
      </c>
      <c r="I2515" s="5" t="s">
        <v>84</v>
      </c>
      <c r="J2515" s="5" t="s">
        <v>199</v>
      </c>
      <c r="K2515" s="5" t="s">
        <v>107</v>
      </c>
      <c r="L2515" s="5" t="s">
        <v>170</v>
      </c>
      <c r="M2515" s="5" t="s">
        <v>88</v>
      </c>
      <c r="N2515" s="5" t="s">
        <v>115</v>
      </c>
      <c r="O2515" s="5" t="s">
        <v>111</v>
      </c>
      <c r="P2515" s="5" t="s">
        <v>130</v>
      </c>
      <c r="Q2515" s="5" t="s">
        <v>142</v>
      </c>
      <c r="R2515" s="5" t="s">
        <v>141</v>
      </c>
      <c r="S2515" s="5" t="s">
        <v>140</v>
      </c>
      <c r="T2515" s="5" t="s">
        <v>87</v>
      </c>
      <c r="U2515" s="5" t="s">
        <v>111</v>
      </c>
      <c r="V2515" s="5" t="s">
        <v>143</v>
      </c>
      <c r="W2515" s="5" t="s">
        <v>120</v>
      </c>
      <c r="X2515" s="5" t="s">
        <v>144</v>
      </c>
      <c r="Y2515" s="5" t="n">
        <v>0</v>
      </c>
      <c r="Z2515" s="5" t="n">
        <v>1</v>
      </c>
      <c r="AA2515" s="5" t="str">
        <f aca="false">IF(Y2515&gt;Z2515,"Win",IF(Y2515&lt;Z2515,"Loss","Draw"))</f>
        <v>Loss</v>
      </c>
      <c r="AB2515" s="5" t="s">
        <v>98</v>
      </c>
      <c r="AC2515" s="5" t="s">
        <v>99</v>
      </c>
      <c r="AD2515" s="5" t="s">
        <v>2430</v>
      </c>
      <c r="AE2515" s="5" t="s">
        <v>150</v>
      </c>
      <c r="AF2515" s="5" t="str">
        <f aca="false">IF(AD2515&lt;AE2515,AD2515,AE2515)</f>
        <v>Berserker, Fire Spirit, Goblin Barrel, Ice Spirit, Magic Archer, Royal Delivery, Tesla, Wall Breakers</v>
      </c>
      <c r="AG2515" s="5" t="str">
        <f aca="false">IF(AD2515&lt;AE2515,AE2515,AD2515)</f>
        <v>Bomber, Cannon, Fire Spirit, Giant Snowball, Goblin Drill, Goblins, Golden Knight, Poison</v>
      </c>
      <c r="AH2515" s="5" t="str">
        <f aca="false">IF(AD2515=AF2515,AA2515,IF(AA2515="Win","Loss",IF(AA2515="Loss","Win","Draw")))</f>
        <v>Win</v>
      </c>
      <c r="AI2515" s="5" t="s">
        <v>102</v>
      </c>
    </row>
    <row r="2516" customFormat="false" ht="16.5" hidden="false" customHeight="true" outlineLevel="0" collapsed="false">
      <c r="A2516" s="6" t="s">
        <v>5406</v>
      </c>
      <c r="B2516" s="5" t="n">
        <v>2</v>
      </c>
      <c r="C2516" s="6" t="s">
        <v>2427</v>
      </c>
      <c r="D2516" s="5" t="s">
        <v>2428</v>
      </c>
      <c r="E2516" s="5" t="s">
        <v>871</v>
      </c>
      <c r="F2516" s="5" t="s">
        <v>872</v>
      </c>
      <c r="G2516" s="5" t="s">
        <v>2431</v>
      </c>
      <c r="H2516" s="5" t="s">
        <v>668</v>
      </c>
      <c r="I2516" s="5" t="s">
        <v>375</v>
      </c>
      <c r="J2516" s="5" t="s">
        <v>145</v>
      </c>
      <c r="K2516" s="5" t="s">
        <v>135</v>
      </c>
      <c r="L2516" s="5" t="s">
        <v>146</v>
      </c>
      <c r="M2516" s="5" t="s">
        <v>149</v>
      </c>
      <c r="N2516" s="5" t="s">
        <v>336</v>
      </c>
      <c r="O2516" s="5" t="s">
        <v>226</v>
      </c>
      <c r="P2516" s="5" t="s">
        <v>327</v>
      </c>
      <c r="Q2516" s="5" t="s">
        <v>114</v>
      </c>
      <c r="R2516" s="5" t="s">
        <v>115</v>
      </c>
      <c r="S2516" s="5" t="s">
        <v>116</v>
      </c>
      <c r="T2516" s="5" t="s">
        <v>117</v>
      </c>
      <c r="U2516" s="5" t="s">
        <v>94</v>
      </c>
      <c r="V2516" s="5" t="s">
        <v>118</v>
      </c>
      <c r="W2516" s="5" t="s">
        <v>109</v>
      </c>
      <c r="X2516" s="5" t="s">
        <v>93</v>
      </c>
      <c r="Y2516" s="5" t="n">
        <v>0</v>
      </c>
      <c r="Z2516" s="5" t="n">
        <v>1</v>
      </c>
      <c r="AA2516" s="5" t="str">
        <f aca="false">IF(Y2516&gt;Z2516,"Win",IF(Y2516&lt;Z2516,"Loss","Draw"))</f>
        <v>Loss</v>
      </c>
      <c r="AB2516" s="5" t="s">
        <v>98</v>
      </c>
      <c r="AC2516" s="5" t="s">
        <v>99</v>
      </c>
      <c r="AD2516" s="5" t="s">
        <v>450</v>
      </c>
      <c r="AE2516" s="5" t="s">
        <v>1114</v>
      </c>
      <c r="AF2516" s="5" t="str">
        <f aca="false">IF(AD2516&lt;AE2516,AD2516,AE2516)</f>
        <v>Balloon, Executioner, Giant Skeleton, Miner, Skeleton Dragons, Tombstone, Tornado, Zap</v>
      </c>
      <c r="AG2516" s="5" t="str">
        <f aca="false">IF(AD2516&lt;AE2516,AE2516,AD2516)</f>
        <v>Electro Spirit, Fireball, Goblins, Minions, Mortar, Rascals, Ronin, Skeleton Barrel</v>
      </c>
      <c r="AH2516" s="5" t="str">
        <f aca="false">IF(AD2516=AF2516,AA2516,IF(AA2516="Win","Loss",IF(AA2516="Loss","Win","Draw")))</f>
        <v>Loss</v>
      </c>
      <c r="AI2516" s="5" t="s">
        <v>102</v>
      </c>
    </row>
    <row r="2517" customFormat="false" ht="16.5" hidden="false" customHeight="true" outlineLevel="0" collapsed="false">
      <c r="A2517" s="8" t="s">
        <v>5407</v>
      </c>
      <c r="B2517" s="7" t="n">
        <v>1</v>
      </c>
      <c r="C2517" s="8" t="s">
        <v>2427</v>
      </c>
      <c r="D2517" s="7" t="s">
        <v>2428</v>
      </c>
      <c r="E2517" s="7" t="s">
        <v>871</v>
      </c>
      <c r="F2517" s="7" t="s">
        <v>872</v>
      </c>
      <c r="G2517" s="7" t="s">
        <v>2432</v>
      </c>
      <c r="H2517" s="7" t="s">
        <v>668</v>
      </c>
      <c r="I2517" s="7" t="s">
        <v>114</v>
      </c>
      <c r="J2517" s="7" t="s">
        <v>115</v>
      </c>
      <c r="K2517" s="7" t="s">
        <v>116</v>
      </c>
      <c r="L2517" s="7" t="s">
        <v>117</v>
      </c>
      <c r="M2517" s="7" t="s">
        <v>94</v>
      </c>
      <c r="N2517" s="7" t="s">
        <v>118</v>
      </c>
      <c r="O2517" s="7" t="s">
        <v>109</v>
      </c>
      <c r="P2517" s="7" t="s">
        <v>93</v>
      </c>
      <c r="Q2517" s="7" t="s">
        <v>375</v>
      </c>
      <c r="R2517" s="7" t="s">
        <v>145</v>
      </c>
      <c r="S2517" s="7" t="s">
        <v>135</v>
      </c>
      <c r="T2517" s="7" t="s">
        <v>146</v>
      </c>
      <c r="U2517" s="7" t="s">
        <v>149</v>
      </c>
      <c r="V2517" s="7" t="s">
        <v>336</v>
      </c>
      <c r="W2517" s="7" t="s">
        <v>226</v>
      </c>
      <c r="X2517" s="7" t="s">
        <v>327</v>
      </c>
      <c r="Y2517" s="7" t="n">
        <v>1</v>
      </c>
      <c r="Z2517" s="7" t="n">
        <v>0</v>
      </c>
      <c r="AA2517" s="7" t="str">
        <f aca="false">IF(Y2517&gt;Z2517,"Win",IF(Y2517&lt;Z2517,"Loss","Draw"))</f>
        <v>Win</v>
      </c>
      <c r="AB2517" s="7" t="s">
        <v>99</v>
      </c>
      <c r="AC2517" s="7" t="s">
        <v>99</v>
      </c>
      <c r="AD2517" s="7" t="s">
        <v>1114</v>
      </c>
      <c r="AE2517" s="7" t="s">
        <v>450</v>
      </c>
      <c r="AF2517" s="7" t="str">
        <f aca="false">IF(AD2517&lt;AE2517,AD2517,AE2517)</f>
        <v>Balloon, Executioner, Giant Skeleton, Miner, Skeleton Dragons, Tombstone, Tornado, Zap</v>
      </c>
      <c r="AG2517" s="7" t="str">
        <f aca="false">IF(AD2517&lt;AE2517,AE2517,AD2517)</f>
        <v>Electro Spirit, Fireball, Goblins, Minions, Mortar, Rascals, Ronin, Skeleton Barrel</v>
      </c>
      <c r="AH2517" s="7" t="str">
        <f aca="false">IF(AD2517=AF2517,AA2517,IF(AA2517="Win","Loss",IF(AA2517="Loss","Win","Draw")))</f>
        <v>Loss</v>
      </c>
      <c r="AI2517" s="7" t="s">
        <v>102</v>
      </c>
    </row>
    <row r="2518" customFormat="false" ht="16.5" hidden="false" customHeight="true" outlineLevel="0" collapsed="false">
      <c r="A2518" s="8" t="s">
        <v>5407</v>
      </c>
      <c r="B2518" s="7" t="n">
        <v>2</v>
      </c>
      <c r="C2518" s="8" t="s">
        <v>2427</v>
      </c>
      <c r="D2518" s="7" t="s">
        <v>2428</v>
      </c>
      <c r="E2518" s="7" t="s">
        <v>871</v>
      </c>
      <c r="F2518" s="7" t="s">
        <v>872</v>
      </c>
      <c r="G2518" s="7" t="s">
        <v>2434</v>
      </c>
      <c r="H2518" s="7" t="s">
        <v>668</v>
      </c>
      <c r="I2518" s="7" t="s">
        <v>375</v>
      </c>
      <c r="J2518" s="7" t="s">
        <v>145</v>
      </c>
      <c r="K2518" s="7" t="s">
        <v>135</v>
      </c>
      <c r="L2518" s="7" t="s">
        <v>146</v>
      </c>
      <c r="M2518" s="7" t="s">
        <v>149</v>
      </c>
      <c r="N2518" s="7" t="s">
        <v>336</v>
      </c>
      <c r="O2518" s="7" t="s">
        <v>226</v>
      </c>
      <c r="P2518" s="7" t="s">
        <v>327</v>
      </c>
      <c r="Q2518" s="7" t="s">
        <v>114</v>
      </c>
      <c r="R2518" s="7" t="s">
        <v>115</v>
      </c>
      <c r="S2518" s="7" t="s">
        <v>116</v>
      </c>
      <c r="T2518" s="7" t="s">
        <v>117</v>
      </c>
      <c r="U2518" s="7" t="s">
        <v>94</v>
      </c>
      <c r="V2518" s="7" t="s">
        <v>118</v>
      </c>
      <c r="W2518" s="7" t="s">
        <v>109</v>
      </c>
      <c r="X2518" s="7" t="s">
        <v>93</v>
      </c>
      <c r="Y2518" s="7" t="n">
        <v>1</v>
      </c>
      <c r="Z2518" s="7" t="n">
        <v>0</v>
      </c>
      <c r="AA2518" s="7" t="str">
        <f aca="false">IF(Y2518&gt;Z2518,"Win",IF(Y2518&lt;Z2518,"Loss","Draw"))</f>
        <v>Win</v>
      </c>
      <c r="AB2518" s="7" t="s">
        <v>99</v>
      </c>
      <c r="AC2518" s="7" t="s">
        <v>99</v>
      </c>
      <c r="AD2518" s="7" t="s">
        <v>450</v>
      </c>
      <c r="AE2518" s="7" t="s">
        <v>1114</v>
      </c>
      <c r="AF2518" s="7" t="str">
        <f aca="false">IF(AD2518&lt;AE2518,AD2518,AE2518)</f>
        <v>Balloon, Executioner, Giant Skeleton, Miner, Skeleton Dragons, Tombstone, Tornado, Zap</v>
      </c>
      <c r="AG2518" s="7" t="str">
        <f aca="false">IF(AD2518&lt;AE2518,AE2518,AD2518)</f>
        <v>Electro Spirit, Fireball, Goblins, Minions, Mortar, Rascals, Ronin, Skeleton Barrel</v>
      </c>
      <c r="AH2518" s="7" t="str">
        <f aca="false">IF(AD2518=AF2518,AA2518,IF(AA2518="Win","Loss",IF(AA2518="Loss","Win","Draw")))</f>
        <v>Win</v>
      </c>
      <c r="AI2518" s="7" t="s">
        <v>102</v>
      </c>
    </row>
    <row r="2519" customFormat="false" ht="16.5" hidden="false" customHeight="true" outlineLevel="0" collapsed="false">
      <c r="A2519" s="8" t="s">
        <v>5408</v>
      </c>
      <c r="B2519" s="7" t="n">
        <v>1</v>
      </c>
      <c r="C2519" s="8" t="s">
        <v>2427</v>
      </c>
      <c r="D2519" s="7" t="s">
        <v>2428</v>
      </c>
      <c r="E2519" s="7" t="s">
        <v>871</v>
      </c>
      <c r="F2519" s="7" t="s">
        <v>872</v>
      </c>
      <c r="G2519" s="7" t="s">
        <v>2435</v>
      </c>
      <c r="H2519" s="7" t="s">
        <v>668</v>
      </c>
      <c r="I2519" s="7" t="s">
        <v>114</v>
      </c>
      <c r="J2519" s="7" t="s">
        <v>115</v>
      </c>
      <c r="K2519" s="7" t="s">
        <v>116</v>
      </c>
      <c r="L2519" s="7" t="s">
        <v>117</v>
      </c>
      <c r="M2519" s="7" t="s">
        <v>94</v>
      </c>
      <c r="N2519" s="7" t="s">
        <v>118</v>
      </c>
      <c r="O2519" s="7" t="s">
        <v>119</v>
      </c>
      <c r="P2519" s="7" t="s">
        <v>93</v>
      </c>
      <c r="Q2519" s="7" t="s">
        <v>375</v>
      </c>
      <c r="R2519" s="7" t="s">
        <v>145</v>
      </c>
      <c r="S2519" s="7" t="s">
        <v>135</v>
      </c>
      <c r="T2519" s="7" t="s">
        <v>146</v>
      </c>
      <c r="U2519" s="7" t="s">
        <v>149</v>
      </c>
      <c r="V2519" s="7" t="s">
        <v>336</v>
      </c>
      <c r="W2519" s="7" t="s">
        <v>226</v>
      </c>
      <c r="X2519" s="7" t="s">
        <v>327</v>
      </c>
      <c r="Y2519" s="7" t="n">
        <v>0</v>
      </c>
      <c r="Z2519" s="7" t="n">
        <v>1</v>
      </c>
      <c r="AA2519" s="7" t="str">
        <f aca="false">IF(Y2519&gt;Z2519,"Win",IF(Y2519&lt;Z2519,"Loss","Draw"))</f>
        <v>Loss</v>
      </c>
      <c r="AB2519" s="7" t="s">
        <v>99</v>
      </c>
      <c r="AC2519" s="7" t="s">
        <v>99</v>
      </c>
      <c r="AD2519" s="7" t="s">
        <v>307</v>
      </c>
      <c r="AE2519" s="7" t="s">
        <v>450</v>
      </c>
      <c r="AF2519" s="7" t="str">
        <f aca="false">IF(AD2519&lt;AE2519,AD2519,AE2519)</f>
        <v>Balloon, Executioner, Giant Skeleton, Miner, Skeleton Dragons, Tombstone, Tornado, Zap</v>
      </c>
      <c r="AG2519" s="7" t="str">
        <f aca="false">IF(AD2519&lt;AE2519,AE2519,AD2519)</f>
        <v>Cannon Cart, Electro Spirit, Fireball, Goblins, Minions, Mortar, Rascals, Skeleton Barrel</v>
      </c>
      <c r="AH2519" s="7" t="str">
        <f aca="false">IF(AD2519=AF2519,AA2519,IF(AA2519="Win","Loss",IF(AA2519="Loss","Win","Draw")))</f>
        <v>Win</v>
      </c>
      <c r="AI2519" s="7" t="s">
        <v>102</v>
      </c>
    </row>
    <row r="2520" customFormat="false" ht="16.5" hidden="false" customHeight="true" outlineLevel="0" collapsed="false">
      <c r="A2520" s="8" t="s">
        <v>5408</v>
      </c>
      <c r="B2520" s="7" t="n">
        <v>2</v>
      </c>
      <c r="C2520" s="8" t="s">
        <v>2427</v>
      </c>
      <c r="D2520" s="7" t="s">
        <v>2428</v>
      </c>
      <c r="E2520" s="7" t="s">
        <v>871</v>
      </c>
      <c r="F2520" s="7" t="s">
        <v>872</v>
      </c>
      <c r="G2520" s="7" t="s">
        <v>2437</v>
      </c>
      <c r="H2520" s="7" t="s">
        <v>668</v>
      </c>
      <c r="I2520" s="7" t="s">
        <v>375</v>
      </c>
      <c r="J2520" s="7" t="s">
        <v>145</v>
      </c>
      <c r="K2520" s="7" t="s">
        <v>135</v>
      </c>
      <c r="L2520" s="7" t="s">
        <v>146</v>
      </c>
      <c r="M2520" s="7" t="s">
        <v>149</v>
      </c>
      <c r="N2520" s="7" t="s">
        <v>336</v>
      </c>
      <c r="O2520" s="7" t="s">
        <v>226</v>
      </c>
      <c r="P2520" s="7" t="s">
        <v>327</v>
      </c>
      <c r="Q2520" s="7" t="s">
        <v>114</v>
      </c>
      <c r="R2520" s="7" t="s">
        <v>115</v>
      </c>
      <c r="S2520" s="7" t="s">
        <v>116</v>
      </c>
      <c r="T2520" s="7" t="s">
        <v>117</v>
      </c>
      <c r="U2520" s="7" t="s">
        <v>94</v>
      </c>
      <c r="V2520" s="7" t="s">
        <v>118</v>
      </c>
      <c r="W2520" s="7" t="s">
        <v>119</v>
      </c>
      <c r="X2520" s="7" t="s">
        <v>93</v>
      </c>
      <c r="Y2520" s="7" t="n">
        <v>0</v>
      </c>
      <c r="Z2520" s="7" t="n">
        <v>1</v>
      </c>
      <c r="AA2520" s="7" t="str">
        <f aca="false">IF(Y2520&gt;Z2520,"Win",IF(Y2520&lt;Z2520,"Loss","Draw"))</f>
        <v>Loss</v>
      </c>
      <c r="AB2520" s="7" t="s">
        <v>99</v>
      </c>
      <c r="AC2520" s="7" t="s">
        <v>99</v>
      </c>
      <c r="AD2520" s="7" t="s">
        <v>450</v>
      </c>
      <c r="AE2520" s="7" t="s">
        <v>307</v>
      </c>
      <c r="AF2520" s="7" t="str">
        <f aca="false">IF(AD2520&lt;AE2520,AD2520,AE2520)</f>
        <v>Balloon, Executioner, Giant Skeleton, Miner, Skeleton Dragons, Tombstone, Tornado, Zap</v>
      </c>
      <c r="AG2520" s="7" t="str">
        <f aca="false">IF(AD2520&lt;AE2520,AE2520,AD2520)</f>
        <v>Cannon Cart, Electro Spirit, Fireball, Goblins, Minions, Mortar, Rascals, Skeleton Barrel</v>
      </c>
      <c r="AH2520" s="7" t="str">
        <f aca="false">IF(AD2520=AF2520,AA2520,IF(AA2520="Win","Loss",IF(AA2520="Loss","Win","Draw")))</f>
        <v>Loss</v>
      </c>
      <c r="AI2520" s="7" t="s">
        <v>102</v>
      </c>
    </row>
    <row r="2521" customFormat="false" ht="16.5" hidden="false" customHeight="true" outlineLevel="0" collapsed="false">
      <c r="A2521" s="8" t="s">
        <v>5409</v>
      </c>
      <c r="B2521" s="7" t="n">
        <v>1</v>
      </c>
      <c r="C2521" s="8" t="s">
        <v>2427</v>
      </c>
      <c r="D2521" s="7" t="s">
        <v>2428</v>
      </c>
      <c r="E2521" s="7" t="s">
        <v>871</v>
      </c>
      <c r="F2521" s="7" t="s">
        <v>872</v>
      </c>
      <c r="G2521" s="7" t="s">
        <v>2438</v>
      </c>
      <c r="H2521" s="7" t="s">
        <v>668</v>
      </c>
      <c r="I2521" s="7" t="s">
        <v>168</v>
      </c>
      <c r="J2521" s="7" t="s">
        <v>232</v>
      </c>
      <c r="K2521" s="7" t="s">
        <v>169</v>
      </c>
      <c r="L2521" s="7" t="s">
        <v>154</v>
      </c>
      <c r="M2521" s="7" t="s">
        <v>93</v>
      </c>
      <c r="N2521" s="7" t="s">
        <v>167</v>
      </c>
      <c r="O2521" s="7" t="s">
        <v>170</v>
      </c>
      <c r="P2521" s="7" t="s">
        <v>97</v>
      </c>
      <c r="Q2521" s="7" t="s">
        <v>375</v>
      </c>
      <c r="R2521" s="7" t="s">
        <v>145</v>
      </c>
      <c r="S2521" s="7" t="s">
        <v>135</v>
      </c>
      <c r="T2521" s="7" t="s">
        <v>146</v>
      </c>
      <c r="U2521" s="7" t="s">
        <v>149</v>
      </c>
      <c r="V2521" s="7" t="s">
        <v>336</v>
      </c>
      <c r="W2521" s="7" t="s">
        <v>226</v>
      </c>
      <c r="X2521" s="7" t="s">
        <v>327</v>
      </c>
      <c r="Y2521" s="7" t="n">
        <v>1</v>
      </c>
      <c r="Z2521" s="7" t="n">
        <v>0</v>
      </c>
      <c r="AA2521" s="7" t="str">
        <f aca="false">IF(Y2521&gt;Z2521,"Win",IF(Y2521&lt;Z2521,"Loss","Draw"))</f>
        <v>Win</v>
      </c>
      <c r="AB2521" s="7" t="s">
        <v>99</v>
      </c>
      <c r="AC2521" s="7" t="s">
        <v>99</v>
      </c>
      <c r="AD2521" s="7" t="s">
        <v>418</v>
      </c>
      <c r="AE2521" s="7" t="s">
        <v>450</v>
      </c>
      <c r="AF2521" s="7" t="str">
        <f aca="false">IF(AD2521&lt;AE2521,AD2521,AE2521)</f>
        <v>Baby Dragon, Cannon, Electro Spirit, Lightning, Mighty Miner, Royal Hogs, Skeletons, The Log</v>
      </c>
      <c r="AG2521" s="7" t="str">
        <f aca="false">IF(AD2521&lt;AE2521,AE2521,AD2521)</f>
        <v>Balloon, Executioner, Giant Skeleton, Miner, Skeleton Dragons, Tombstone, Tornado, Zap</v>
      </c>
      <c r="AH2521" s="7" t="str">
        <f aca="false">IF(AD2521=AF2521,AA2521,IF(AA2521="Win","Loss",IF(AA2521="Loss","Win","Draw")))</f>
        <v>Win</v>
      </c>
      <c r="AI2521" s="7" t="s">
        <v>102</v>
      </c>
    </row>
    <row r="2522" customFormat="false" ht="16.5" hidden="false" customHeight="true" outlineLevel="0" collapsed="false">
      <c r="A2522" s="8" t="s">
        <v>5409</v>
      </c>
      <c r="B2522" s="7" t="n">
        <v>2</v>
      </c>
      <c r="C2522" s="8" t="s">
        <v>2427</v>
      </c>
      <c r="D2522" s="7" t="s">
        <v>2428</v>
      </c>
      <c r="E2522" s="7" t="s">
        <v>871</v>
      </c>
      <c r="F2522" s="7" t="s">
        <v>872</v>
      </c>
      <c r="G2522" s="7" t="s">
        <v>2440</v>
      </c>
      <c r="H2522" s="7" t="s">
        <v>668</v>
      </c>
      <c r="I2522" s="7" t="s">
        <v>375</v>
      </c>
      <c r="J2522" s="7" t="s">
        <v>145</v>
      </c>
      <c r="K2522" s="7" t="s">
        <v>135</v>
      </c>
      <c r="L2522" s="7" t="s">
        <v>146</v>
      </c>
      <c r="M2522" s="7" t="s">
        <v>149</v>
      </c>
      <c r="N2522" s="7" t="s">
        <v>336</v>
      </c>
      <c r="O2522" s="7" t="s">
        <v>226</v>
      </c>
      <c r="P2522" s="7" t="s">
        <v>327</v>
      </c>
      <c r="Q2522" s="7" t="s">
        <v>168</v>
      </c>
      <c r="R2522" s="7" t="s">
        <v>232</v>
      </c>
      <c r="S2522" s="7" t="s">
        <v>169</v>
      </c>
      <c r="T2522" s="7" t="s">
        <v>154</v>
      </c>
      <c r="U2522" s="7" t="s">
        <v>93</v>
      </c>
      <c r="V2522" s="7" t="s">
        <v>167</v>
      </c>
      <c r="W2522" s="7" t="s">
        <v>170</v>
      </c>
      <c r="X2522" s="7" t="s">
        <v>97</v>
      </c>
      <c r="Y2522" s="7" t="n">
        <v>1</v>
      </c>
      <c r="Z2522" s="7" t="n">
        <v>0</v>
      </c>
      <c r="AA2522" s="7" t="str">
        <f aca="false">IF(Y2522&gt;Z2522,"Win",IF(Y2522&lt;Z2522,"Loss","Draw"))</f>
        <v>Win</v>
      </c>
      <c r="AB2522" s="7" t="s">
        <v>99</v>
      </c>
      <c r="AC2522" s="7" t="s">
        <v>99</v>
      </c>
      <c r="AD2522" s="7" t="s">
        <v>450</v>
      </c>
      <c r="AE2522" s="7" t="s">
        <v>418</v>
      </c>
      <c r="AF2522" s="7" t="str">
        <f aca="false">IF(AD2522&lt;AE2522,AD2522,AE2522)</f>
        <v>Baby Dragon, Cannon, Electro Spirit, Lightning, Mighty Miner, Royal Hogs, Skeletons, The Log</v>
      </c>
      <c r="AG2522" s="7" t="str">
        <f aca="false">IF(AD2522&lt;AE2522,AE2522,AD2522)</f>
        <v>Balloon, Executioner, Giant Skeleton, Miner, Skeleton Dragons, Tombstone, Tornado, Zap</v>
      </c>
      <c r="AH2522" s="7" t="str">
        <f aca="false">IF(AD2522=AF2522,AA2522,IF(AA2522="Win","Loss",IF(AA2522="Loss","Win","Draw")))</f>
        <v>Loss</v>
      </c>
      <c r="AI2522" s="7" t="s">
        <v>102</v>
      </c>
    </row>
    <row r="2523" customFormat="false" ht="16.5" hidden="false" customHeight="true" outlineLevel="0" collapsed="false">
      <c r="A2523" s="8" t="s">
        <v>5409</v>
      </c>
      <c r="B2523" s="7" t="n">
        <v>3</v>
      </c>
      <c r="C2523" s="8" t="s">
        <v>2427</v>
      </c>
      <c r="D2523" s="7" t="s">
        <v>2428</v>
      </c>
      <c r="E2523" s="7" t="s">
        <v>871</v>
      </c>
      <c r="F2523" s="7" t="s">
        <v>872</v>
      </c>
      <c r="G2523" s="7" t="s">
        <v>2441</v>
      </c>
      <c r="H2523" s="7" t="s">
        <v>668</v>
      </c>
      <c r="I2523" s="7" t="s">
        <v>375</v>
      </c>
      <c r="J2523" s="7" t="s">
        <v>145</v>
      </c>
      <c r="K2523" s="7" t="s">
        <v>135</v>
      </c>
      <c r="L2523" s="7" t="s">
        <v>146</v>
      </c>
      <c r="M2523" s="7" t="s">
        <v>149</v>
      </c>
      <c r="N2523" s="7" t="s">
        <v>336</v>
      </c>
      <c r="O2523" s="7" t="s">
        <v>226</v>
      </c>
      <c r="P2523" s="7" t="s">
        <v>327</v>
      </c>
      <c r="Q2523" s="7" t="s">
        <v>168</v>
      </c>
      <c r="R2523" s="7" t="s">
        <v>232</v>
      </c>
      <c r="S2523" s="7" t="s">
        <v>169</v>
      </c>
      <c r="T2523" s="7" t="s">
        <v>154</v>
      </c>
      <c r="U2523" s="7" t="s">
        <v>93</v>
      </c>
      <c r="V2523" s="7" t="s">
        <v>167</v>
      </c>
      <c r="W2523" s="7" t="s">
        <v>170</v>
      </c>
      <c r="X2523" s="7" t="s">
        <v>97</v>
      </c>
      <c r="Y2523" s="7" t="n">
        <v>0</v>
      </c>
      <c r="Z2523" s="7" t="n">
        <v>1</v>
      </c>
      <c r="AA2523" s="7" t="str">
        <f aca="false">IF(Y2523&gt;Z2523,"Win",IF(Y2523&lt;Z2523,"Loss","Draw"))</f>
        <v>Loss</v>
      </c>
      <c r="AB2523" s="7" t="s">
        <v>99</v>
      </c>
      <c r="AC2523" s="7" t="s">
        <v>98</v>
      </c>
      <c r="AD2523" s="7" t="s">
        <v>450</v>
      </c>
      <c r="AE2523" s="7" t="s">
        <v>418</v>
      </c>
      <c r="AF2523" s="7" t="str">
        <f aca="false">IF(AD2523&lt;AE2523,AD2523,AE2523)</f>
        <v>Baby Dragon, Cannon, Electro Spirit, Lightning, Mighty Miner, Royal Hogs, Skeletons, The Log</v>
      </c>
      <c r="AG2523" s="7" t="str">
        <f aca="false">IF(AD2523&lt;AE2523,AE2523,AD2523)</f>
        <v>Balloon, Executioner, Giant Skeleton, Miner, Skeleton Dragons, Tombstone, Tornado, Zap</v>
      </c>
      <c r="AH2523" s="7" t="str">
        <f aca="false">IF(AD2523=AF2523,AA2523,IF(AA2523="Win","Loss",IF(AA2523="Loss","Win","Draw")))</f>
        <v>Win</v>
      </c>
      <c r="AI2523" s="7" t="s">
        <v>102</v>
      </c>
    </row>
    <row r="2524" customFormat="false" ht="16.5" hidden="false" customHeight="true" outlineLevel="0" collapsed="false">
      <c r="A2524" s="8" t="s">
        <v>5410</v>
      </c>
      <c r="B2524" s="7" t="n">
        <v>1</v>
      </c>
      <c r="C2524" s="8" t="s">
        <v>2427</v>
      </c>
      <c r="D2524" s="7" t="s">
        <v>2428</v>
      </c>
      <c r="E2524" s="7" t="s">
        <v>871</v>
      </c>
      <c r="F2524" s="7" t="s">
        <v>872</v>
      </c>
      <c r="G2524" s="7" t="s">
        <v>2442</v>
      </c>
      <c r="H2524" s="7" t="s">
        <v>668</v>
      </c>
      <c r="I2524" s="7" t="s">
        <v>168</v>
      </c>
      <c r="J2524" s="7" t="s">
        <v>232</v>
      </c>
      <c r="K2524" s="7" t="s">
        <v>169</v>
      </c>
      <c r="L2524" s="7" t="s">
        <v>154</v>
      </c>
      <c r="M2524" s="7" t="s">
        <v>93</v>
      </c>
      <c r="N2524" s="7" t="s">
        <v>167</v>
      </c>
      <c r="O2524" s="7" t="s">
        <v>170</v>
      </c>
      <c r="P2524" s="7" t="s">
        <v>97</v>
      </c>
      <c r="Q2524" s="7" t="s">
        <v>375</v>
      </c>
      <c r="R2524" s="7" t="s">
        <v>145</v>
      </c>
      <c r="S2524" s="7" t="s">
        <v>135</v>
      </c>
      <c r="T2524" s="7" t="s">
        <v>202</v>
      </c>
      <c r="U2524" s="7" t="s">
        <v>149</v>
      </c>
      <c r="V2524" s="7" t="s">
        <v>336</v>
      </c>
      <c r="W2524" s="7" t="s">
        <v>226</v>
      </c>
      <c r="X2524" s="7" t="s">
        <v>327</v>
      </c>
      <c r="Y2524" s="7" t="n">
        <v>0</v>
      </c>
      <c r="Z2524" s="7" t="n">
        <v>1</v>
      </c>
      <c r="AA2524" s="7" t="str">
        <f aca="false">IF(Y2524&gt;Z2524,"Win",IF(Y2524&lt;Z2524,"Loss","Draw"))</f>
        <v>Loss</v>
      </c>
      <c r="AB2524" s="7" t="s">
        <v>99</v>
      </c>
      <c r="AC2524" s="7" t="s">
        <v>99</v>
      </c>
      <c r="AD2524" s="7" t="s">
        <v>418</v>
      </c>
      <c r="AE2524" s="7" t="s">
        <v>711</v>
      </c>
      <c r="AF2524" s="7" t="str">
        <f aca="false">IF(AD2524&lt;AE2524,AD2524,AE2524)</f>
        <v>Baby Dragon, Cannon, Electro Spirit, Lightning, Mighty Miner, Royal Hogs, Skeletons, The Log</v>
      </c>
      <c r="AG2524" s="7" t="str">
        <f aca="false">IF(AD2524&lt;AE2524,AE2524,AD2524)</f>
        <v>Balloon, Executioner, Giant Skeleton, Miner, Tombstone, Tornado, Zap, Zappies</v>
      </c>
      <c r="AH2524" s="7" t="str">
        <f aca="false">IF(AD2524=AF2524,AA2524,IF(AA2524="Win","Loss",IF(AA2524="Loss","Win","Draw")))</f>
        <v>Loss</v>
      </c>
      <c r="AI2524" s="7" t="s">
        <v>102</v>
      </c>
    </row>
    <row r="2525" customFormat="false" ht="16.5" hidden="false" customHeight="true" outlineLevel="0" collapsed="false">
      <c r="A2525" s="8" t="s">
        <v>5410</v>
      </c>
      <c r="B2525" s="7" t="n">
        <v>2</v>
      </c>
      <c r="C2525" s="8" t="s">
        <v>2427</v>
      </c>
      <c r="D2525" s="7" t="s">
        <v>2428</v>
      </c>
      <c r="E2525" s="7" t="s">
        <v>871</v>
      </c>
      <c r="F2525" s="7" t="s">
        <v>872</v>
      </c>
      <c r="G2525" s="7" t="s">
        <v>2443</v>
      </c>
      <c r="H2525" s="7" t="s">
        <v>668</v>
      </c>
      <c r="I2525" s="7" t="s">
        <v>168</v>
      </c>
      <c r="J2525" s="7" t="s">
        <v>232</v>
      </c>
      <c r="K2525" s="7" t="s">
        <v>169</v>
      </c>
      <c r="L2525" s="7" t="s">
        <v>154</v>
      </c>
      <c r="M2525" s="7" t="s">
        <v>93</v>
      </c>
      <c r="N2525" s="7" t="s">
        <v>167</v>
      </c>
      <c r="O2525" s="7" t="s">
        <v>170</v>
      </c>
      <c r="P2525" s="7" t="s">
        <v>97</v>
      </c>
      <c r="Q2525" s="7" t="s">
        <v>375</v>
      </c>
      <c r="R2525" s="7" t="s">
        <v>145</v>
      </c>
      <c r="S2525" s="7" t="s">
        <v>135</v>
      </c>
      <c r="T2525" s="7" t="s">
        <v>202</v>
      </c>
      <c r="U2525" s="7" t="s">
        <v>149</v>
      </c>
      <c r="V2525" s="7" t="s">
        <v>336</v>
      </c>
      <c r="W2525" s="7" t="s">
        <v>226</v>
      </c>
      <c r="X2525" s="7" t="s">
        <v>327</v>
      </c>
      <c r="Y2525" s="7" t="n">
        <v>0</v>
      </c>
      <c r="Z2525" s="7" t="n">
        <v>3</v>
      </c>
      <c r="AA2525" s="7" t="str">
        <f aca="false">IF(Y2525&gt;Z2525,"Win",IF(Y2525&lt;Z2525,"Loss","Draw"))</f>
        <v>Loss</v>
      </c>
      <c r="AB2525" s="7" t="s">
        <v>99</v>
      </c>
      <c r="AC2525" s="7" t="s">
        <v>98</v>
      </c>
      <c r="AD2525" s="7" t="s">
        <v>418</v>
      </c>
      <c r="AE2525" s="7" t="s">
        <v>711</v>
      </c>
      <c r="AF2525" s="7" t="str">
        <f aca="false">IF(AD2525&lt;AE2525,AD2525,AE2525)</f>
        <v>Baby Dragon, Cannon, Electro Spirit, Lightning, Mighty Miner, Royal Hogs, Skeletons, The Log</v>
      </c>
      <c r="AG2525" s="7" t="str">
        <f aca="false">IF(AD2525&lt;AE2525,AE2525,AD2525)</f>
        <v>Balloon, Executioner, Giant Skeleton, Miner, Tombstone, Tornado, Zap, Zappies</v>
      </c>
      <c r="AH2525" s="7" t="str">
        <f aca="false">IF(AD2525=AF2525,AA2525,IF(AA2525="Win","Loss",IF(AA2525="Loss","Win","Draw")))</f>
        <v>Loss</v>
      </c>
      <c r="AI2525" s="7" t="s">
        <v>102</v>
      </c>
    </row>
    <row r="2526" customFormat="false" ht="16.5" hidden="false" customHeight="true" outlineLevel="0" collapsed="false">
      <c r="A2526" s="8" t="s">
        <v>5410</v>
      </c>
      <c r="B2526" s="7" t="n">
        <v>3</v>
      </c>
      <c r="C2526" s="8" t="s">
        <v>2427</v>
      </c>
      <c r="D2526" s="7" t="s">
        <v>2428</v>
      </c>
      <c r="E2526" s="7" t="s">
        <v>871</v>
      </c>
      <c r="F2526" s="7" t="s">
        <v>872</v>
      </c>
      <c r="G2526" s="7" t="s">
        <v>740</v>
      </c>
      <c r="H2526" s="7" t="s">
        <v>668</v>
      </c>
      <c r="I2526" s="7" t="s">
        <v>375</v>
      </c>
      <c r="J2526" s="7" t="s">
        <v>145</v>
      </c>
      <c r="K2526" s="7" t="s">
        <v>135</v>
      </c>
      <c r="L2526" s="7" t="s">
        <v>202</v>
      </c>
      <c r="M2526" s="7" t="s">
        <v>149</v>
      </c>
      <c r="N2526" s="7" t="s">
        <v>336</v>
      </c>
      <c r="O2526" s="7" t="s">
        <v>226</v>
      </c>
      <c r="P2526" s="7" t="s">
        <v>327</v>
      </c>
      <c r="Q2526" s="7" t="s">
        <v>168</v>
      </c>
      <c r="R2526" s="7" t="s">
        <v>232</v>
      </c>
      <c r="S2526" s="7" t="s">
        <v>169</v>
      </c>
      <c r="T2526" s="7" t="s">
        <v>154</v>
      </c>
      <c r="U2526" s="7" t="s">
        <v>93</v>
      </c>
      <c r="V2526" s="7" t="s">
        <v>167</v>
      </c>
      <c r="W2526" s="7" t="s">
        <v>170</v>
      </c>
      <c r="X2526" s="7" t="s">
        <v>97</v>
      </c>
      <c r="Y2526" s="7" t="n">
        <v>1</v>
      </c>
      <c r="Z2526" s="7" t="n">
        <v>0</v>
      </c>
      <c r="AA2526" s="7" t="str">
        <f aca="false">IF(Y2526&gt;Z2526,"Win",IF(Y2526&lt;Z2526,"Loss","Draw"))</f>
        <v>Win</v>
      </c>
      <c r="AB2526" s="7" t="s">
        <v>99</v>
      </c>
      <c r="AC2526" s="7" t="s">
        <v>99</v>
      </c>
      <c r="AD2526" s="7" t="s">
        <v>711</v>
      </c>
      <c r="AE2526" s="7" t="s">
        <v>418</v>
      </c>
      <c r="AF2526" s="7" t="str">
        <f aca="false">IF(AD2526&lt;AE2526,AD2526,AE2526)</f>
        <v>Baby Dragon, Cannon, Electro Spirit, Lightning, Mighty Miner, Royal Hogs, Skeletons, The Log</v>
      </c>
      <c r="AG2526" s="7" t="str">
        <f aca="false">IF(AD2526&lt;AE2526,AE2526,AD2526)</f>
        <v>Balloon, Executioner, Giant Skeleton, Miner, Tombstone, Tornado, Zap, Zappies</v>
      </c>
      <c r="AH2526" s="7" t="str">
        <f aca="false">IF(AD2526=AF2526,AA2526,IF(AA2526="Win","Loss",IF(AA2526="Loss","Win","Draw")))</f>
        <v>Loss</v>
      </c>
      <c r="AI2526" s="7" t="s">
        <v>102</v>
      </c>
    </row>
    <row r="2527" customFormat="false" ht="16.5" hidden="false" customHeight="true" outlineLevel="0" collapsed="false">
      <c r="A2527" s="8" t="s">
        <v>5411</v>
      </c>
      <c r="B2527" s="7" t="n">
        <v>1</v>
      </c>
      <c r="C2527" s="8" t="s">
        <v>2427</v>
      </c>
      <c r="D2527" s="7" t="s">
        <v>2428</v>
      </c>
      <c r="E2527" s="7" t="s">
        <v>871</v>
      </c>
      <c r="F2527" s="7" t="s">
        <v>872</v>
      </c>
      <c r="G2527" s="7" t="s">
        <v>2445</v>
      </c>
      <c r="H2527" s="7" t="s">
        <v>81</v>
      </c>
      <c r="I2527" s="7" t="s">
        <v>239</v>
      </c>
      <c r="J2527" s="7" t="s">
        <v>180</v>
      </c>
      <c r="K2527" s="7" t="s">
        <v>132</v>
      </c>
      <c r="L2527" s="7" t="s">
        <v>257</v>
      </c>
      <c r="M2527" s="7" t="s">
        <v>91</v>
      </c>
      <c r="N2527" s="7" t="s">
        <v>202</v>
      </c>
      <c r="O2527" s="7" t="s">
        <v>227</v>
      </c>
      <c r="P2527" s="7" t="s">
        <v>327</v>
      </c>
      <c r="Q2527" s="7" t="s">
        <v>225</v>
      </c>
      <c r="R2527" s="7" t="s">
        <v>141</v>
      </c>
      <c r="S2527" s="7" t="s">
        <v>140</v>
      </c>
      <c r="T2527" s="7" t="s">
        <v>226</v>
      </c>
      <c r="U2527" s="7" t="s">
        <v>87</v>
      </c>
      <c r="V2527" s="7" t="s">
        <v>111</v>
      </c>
      <c r="W2527" s="7" t="s">
        <v>120</v>
      </c>
      <c r="X2527" s="7" t="s">
        <v>113</v>
      </c>
      <c r="Y2527" s="7" t="n">
        <v>1</v>
      </c>
      <c r="Z2527" s="7" t="n">
        <v>0</v>
      </c>
      <c r="AA2527" s="7" t="str">
        <f aca="false">IF(Y2527&gt;Z2527,"Win",IF(Y2527&lt;Z2527,"Loss","Draw"))</f>
        <v>Win</v>
      </c>
      <c r="AB2527" s="7" t="s">
        <v>99</v>
      </c>
      <c r="AC2527" s="7" t="s">
        <v>99</v>
      </c>
      <c r="AD2527" s="7" t="s">
        <v>2248</v>
      </c>
      <c r="AE2527" s="7" t="s">
        <v>228</v>
      </c>
      <c r="AF2527" s="7" t="str">
        <f aca="false">IF(AD2527&lt;AE2527,AD2527,AE2527)</f>
        <v>Barbarian Barrel, Battle Ram, Giant Skeleton, Lumberjack, Mother Witch, Vines, Wizard, Zappies</v>
      </c>
      <c r="AG2527" s="7" t="str">
        <f aca="false">IF(AD2527&lt;AE2527,AE2527,AD2527)</f>
        <v>Bats, Berserker, Bomb Tower, Fire Spirit, Magic Archer, Miner, Royal Delivery, Wall Breakers</v>
      </c>
      <c r="AH2527" s="7" t="str">
        <f aca="false">IF(AD2527=AF2527,AA2527,IF(AA2527="Win","Loss",IF(AA2527="Loss","Win","Draw")))</f>
        <v>Win</v>
      </c>
      <c r="AI2527" s="7" t="s">
        <v>102</v>
      </c>
    </row>
    <row r="2528" customFormat="false" ht="16.5" hidden="false" customHeight="true" outlineLevel="0" collapsed="false">
      <c r="A2528" s="8" t="s">
        <v>5412</v>
      </c>
      <c r="B2528" s="7" t="n">
        <v>1</v>
      </c>
      <c r="C2528" s="8" t="s">
        <v>2427</v>
      </c>
      <c r="D2528" s="7" t="s">
        <v>2428</v>
      </c>
      <c r="E2528" s="7" t="s">
        <v>871</v>
      </c>
      <c r="F2528" s="7" t="s">
        <v>872</v>
      </c>
      <c r="G2528" s="7" t="s">
        <v>2446</v>
      </c>
      <c r="H2528" s="7" t="s">
        <v>668</v>
      </c>
      <c r="I2528" s="7" t="s">
        <v>210</v>
      </c>
      <c r="J2528" s="7" t="s">
        <v>199</v>
      </c>
      <c r="K2528" s="7" t="s">
        <v>239</v>
      </c>
      <c r="L2528" s="7" t="s">
        <v>112</v>
      </c>
      <c r="M2528" s="7" t="s">
        <v>227</v>
      </c>
      <c r="N2528" s="7" t="s">
        <v>109</v>
      </c>
      <c r="O2528" s="7" t="s">
        <v>393</v>
      </c>
      <c r="P2528" s="7" t="s">
        <v>240</v>
      </c>
      <c r="Q2528" s="7" t="s">
        <v>225</v>
      </c>
      <c r="R2528" s="7" t="s">
        <v>141</v>
      </c>
      <c r="S2528" s="7" t="s">
        <v>140</v>
      </c>
      <c r="T2528" s="7" t="s">
        <v>226</v>
      </c>
      <c r="U2528" s="7" t="s">
        <v>87</v>
      </c>
      <c r="V2528" s="7" t="s">
        <v>111</v>
      </c>
      <c r="W2528" s="7" t="s">
        <v>120</v>
      </c>
      <c r="X2528" s="7" t="s">
        <v>113</v>
      </c>
      <c r="Y2528" s="7" t="n">
        <v>2</v>
      </c>
      <c r="Z2528" s="7" t="n">
        <v>0</v>
      </c>
      <c r="AA2528" s="7" t="str">
        <f aca="false">IF(Y2528&gt;Z2528,"Win",IF(Y2528&lt;Z2528,"Loss","Draw"))</f>
        <v>Win</v>
      </c>
      <c r="AB2528" s="7" t="s">
        <v>99</v>
      </c>
      <c r="AC2528" s="7" t="s">
        <v>99</v>
      </c>
      <c r="AD2528" s="7" t="s">
        <v>1079</v>
      </c>
      <c r="AE2528" s="7" t="s">
        <v>228</v>
      </c>
      <c r="AF2528" s="7" t="str">
        <f aca="false">IF(AD2528&lt;AE2528,AD2528,AE2528)</f>
        <v>Arrows, Bandit, Battle Ram, Electro Wizard, Golden Knight, Mega Knight, Mother Witch, Ronin</v>
      </c>
      <c r="AG2528" s="7" t="str">
        <f aca="false">IF(AD2528&lt;AE2528,AE2528,AD2528)</f>
        <v>Bats, Berserker, Bomb Tower, Fire Spirit, Magic Archer, Miner, Royal Delivery, Wall Breakers</v>
      </c>
      <c r="AH2528" s="7" t="str">
        <f aca="false">IF(AD2528=AF2528,AA2528,IF(AA2528="Win","Loss",IF(AA2528="Loss","Win","Draw")))</f>
        <v>Win</v>
      </c>
      <c r="AI2528" s="7" t="s">
        <v>102</v>
      </c>
    </row>
    <row r="2529" customFormat="false" ht="16.5" hidden="false" customHeight="true" outlineLevel="0" collapsed="false">
      <c r="A2529" s="8" t="s">
        <v>5413</v>
      </c>
      <c r="B2529" s="7" t="n">
        <v>1</v>
      </c>
      <c r="C2529" s="8" t="s">
        <v>2427</v>
      </c>
      <c r="D2529" s="7" t="s">
        <v>2428</v>
      </c>
      <c r="E2529" s="7" t="s">
        <v>871</v>
      </c>
      <c r="F2529" s="7" t="s">
        <v>872</v>
      </c>
      <c r="G2529" s="7" t="s">
        <v>2447</v>
      </c>
      <c r="H2529" s="7" t="s">
        <v>668</v>
      </c>
      <c r="I2529" s="7" t="s">
        <v>210</v>
      </c>
      <c r="J2529" s="7" t="s">
        <v>199</v>
      </c>
      <c r="K2529" s="7" t="s">
        <v>239</v>
      </c>
      <c r="L2529" s="7" t="s">
        <v>112</v>
      </c>
      <c r="M2529" s="7" t="s">
        <v>227</v>
      </c>
      <c r="N2529" s="7" t="s">
        <v>109</v>
      </c>
      <c r="O2529" s="7" t="s">
        <v>393</v>
      </c>
      <c r="P2529" s="7" t="s">
        <v>146</v>
      </c>
      <c r="Q2529" s="7" t="s">
        <v>225</v>
      </c>
      <c r="R2529" s="7" t="s">
        <v>141</v>
      </c>
      <c r="S2529" s="7" t="s">
        <v>140</v>
      </c>
      <c r="T2529" s="7" t="s">
        <v>226</v>
      </c>
      <c r="U2529" s="7" t="s">
        <v>87</v>
      </c>
      <c r="V2529" s="7" t="s">
        <v>111</v>
      </c>
      <c r="W2529" s="7" t="s">
        <v>120</v>
      </c>
      <c r="X2529" s="7" t="s">
        <v>113</v>
      </c>
      <c r="Y2529" s="7" t="n">
        <v>0</v>
      </c>
      <c r="Z2529" s="7" t="n">
        <v>1</v>
      </c>
      <c r="AA2529" s="7" t="str">
        <f aca="false">IF(Y2529&gt;Z2529,"Win",IF(Y2529&lt;Z2529,"Loss","Draw"))</f>
        <v>Loss</v>
      </c>
      <c r="AB2529" s="7" t="s">
        <v>99</v>
      </c>
      <c r="AC2529" s="7" t="s">
        <v>99</v>
      </c>
      <c r="AD2529" s="7" t="s">
        <v>2288</v>
      </c>
      <c r="AE2529" s="7" t="s">
        <v>228</v>
      </c>
      <c r="AF2529" s="7" t="str">
        <f aca="false">IF(AD2529&lt;AE2529,AD2529,AE2529)</f>
        <v>Arrows, Battle Ram, Electro Wizard, Golden Knight, Mega Knight, Mother Witch, Ronin, Skeleton Dragons</v>
      </c>
      <c r="AG2529" s="7" t="str">
        <f aca="false">IF(AD2529&lt;AE2529,AE2529,AD2529)</f>
        <v>Bats, Berserker, Bomb Tower, Fire Spirit, Magic Archer, Miner, Royal Delivery, Wall Breakers</v>
      </c>
      <c r="AH2529" s="7" t="str">
        <f aca="false">IF(AD2529=AF2529,AA2529,IF(AA2529="Win","Loss",IF(AA2529="Loss","Win","Draw")))</f>
        <v>Loss</v>
      </c>
      <c r="AI2529" s="7" t="s">
        <v>102</v>
      </c>
    </row>
    <row r="2530" customFormat="false" ht="16.5" hidden="false" customHeight="true" outlineLevel="0" collapsed="false">
      <c r="A2530" s="8" t="s">
        <v>5413</v>
      </c>
      <c r="B2530" s="7" t="n">
        <v>2</v>
      </c>
      <c r="C2530" s="8" t="s">
        <v>2427</v>
      </c>
      <c r="D2530" s="7" t="s">
        <v>2428</v>
      </c>
      <c r="E2530" s="7" t="s">
        <v>871</v>
      </c>
      <c r="F2530" s="7" t="s">
        <v>872</v>
      </c>
      <c r="G2530" s="7" t="s">
        <v>2449</v>
      </c>
      <c r="H2530" s="7" t="s">
        <v>668</v>
      </c>
      <c r="I2530" s="7" t="s">
        <v>225</v>
      </c>
      <c r="J2530" s="7" t="s">
        <v>141</v>
      </c>
      <c r="K2530" s="7" t="s">
        <v>140</v>
      </c>
      <c r="L2530" s="7" t="s">
        <v>226</v>
      </c>
      <c r="M2530" s="7" t="s">
        <v>87</v>
      </c>
      <c r="N2530" s="7" t="s">
        <v>111</v>
      </c>
      <c r="O2530" s="7" t="s">
        <v>120</v>
      </c>
      <c r="P2530" s="7" t="s">
        <v>113</v>
      </c>
      <c r="Q2530" s="7" t="s">
        <v>239</v>
      </c>
      <c r="R2530" s="7" t="s">
        <v>180</v>
      </c>
      <c r="S2530" s="7" t="s">
        <v>132</v>
      </c>
      <c r="T2530" s="7" t="s">
        <v>257</v>
      </c>
      <c r="U2530" s="7" t="s">
        <v>91</v>
      </c>
      <c r="V2530" s="7" t="s">
        <v>202</v>
      </c>
      <c r="W2530" s="7" t="s">
        <v>227</v>
      </c>
      <c r="X2530" s="7" t="s">
        <v>327</v>
      </c>
      <c r="Y2530" s="7" t="n">
        <v>1</v>
      </c>
      <c r="Z2530" s="7" t="n">
        <v>0</v>
      </c>
      <c r="AA2530" s="7" t="str">
        <f aca="false">IF(Y2530&gt;Z2530,"Win",IF(Y2530&lt;Z2530,"Loss","Draw"))</f>
        <v>Win</v>
      </c>
      <c r="AB2530" s="7" t="s">
        <v>99</v>
      </c>
      <c r="AC2530" s="7" t="s">
        <v>99</v>
      </c>
      <c r="AD2530" s="7" t="s">
        <v>228</v>
      </c>
      <c r="AE2530" s="7" t="s">
        <v>2248</v>
      </c>
      <c r="AF2530" s="7" t="str">
        <f aca="false">IF(AD2530&lt;AE2530,AD2530,AE2530)</f>
        <v>Barbarian Barrel, Battle Ram, Giant Skeleton, Lumberjack, Mother Witch, Vines, Wizard, Zappies</v>
      </c>
      <c r="AG2530" s="7" t="str">
        <f aca="false">IF(AD2530&lt;AE2530,AE2530,AD2530)</f>
        <v>Bats, Berserker, Bomb Tower, Fire Spirit, Magic Archer, Miner, Royal Delivery, Wall Breakers</v>
      </c>
      <c r="AH2530" s="7" t="str">
        <f aca="false">IF(AD2530=AF2530,AA2530,IF(AA2530="Win","Loss",IF(AA2530="Loss","Win","Draw")))</f>
        <v>Loss</v>
      </c>
      <c r="AI2530" s="7" t="s">
        <v>102</v>
      </c>
    </row>
    <row r="2531" customFormat="false" ht="16.5" hidden="false" customHeight="true" outlineLevel="0" collapsed="false">
      <c r="A2531" s="8" t="s">
        <v>5413</v>
      </c>
      <c r="B2531" s="7" t="n">
        <v>3</v>
      </c>
      <c r="C2531" s="8" t="s">
        <v>2427</v>
      </c>
      <c r="D2531" s="7" t="s">
        <v>2428</v>
      </c>
      <c r="E2531" s="7" t="s">
        <v>871</v>
      </c>
      <c r="F2531" s="7" t="s">
        <v>872</v>
      </c>
      <c r="G2531" s="7" t="s">
        <v>2451</v>
      </c>
      <c r="H2531" s="7" t="s">
        <v>668</v>
      </c>
      <c r="I2531" s="7" t="s">
        <v>225</v>
      </c>
      <c r="J2531" s="7" t="s">
        <v>141</v>
      </c>
      <c r="K2531" s="7" t="s">
        <v>140</v>
      </c>
      <c r="L2531" s="7" t="s">
        <v>226</v>
      </c>
      <c r="M2531" s="7" t="s">
        <v>87</v>
      </c>
      <c r="N2531" s="7" t="s">
        <v>111</v>
      </c>
      <c r="O2531" s="7" t="s">
        <v>120</v>
      </c>
      <c r="P2531" s="7" t="s">
        <v>113</v>
      </c>
      <c r="Q2531" s="7" t="s">
        <v>210</v>
      </c>
      <c r="R2531" s="7" t="s">
        <v>199</v>
      </c>
      <c r="S2531" s="7" t="s">
        <v>239</v>
      </c>
      <c r="T2531" s="7" t="s">
        <v>112</v>
      </c>
      <c r="U2531" s="7" t="s">
        <v>227</v>
      </c>
      <c r="V2531" s="7" t="s">
        <v>109</v>
      </c>
      <c r="W2531" s="7" t="s">
        <v>393</v>
      </c>
      <c r="X2531" s="7" t="s">
        <v>240</v>
      </c>
      <c r="Y2531" s="7" t="n">
        <v>0</v>
      </c>
      <c r="Z2531" s="7" t="n">
        <v>1</v>
      </c>
      <c r="AA2531" s="7" t="str">
        <f aca="false">IF(Y2531&gt;Z2531,"Win",IF(Y2531&lt;Z2531,"Loss","Draw"))</f>
        <v>Loss</v>
      </c>
      <c r="AB2531" s="7" t="s">
        <v>99</v>
      </c>
      <c r="AC2531" s="7" t="s">
        <v>98</v>
      </c>
      <c r="AD2531" s="7" t="s">
        <v>228</v>
      </c>
      <c r="AE2531" s="7" t="s">
        <v>1079</v>
      </c>
      <c r="AF2531" s="7" t="str">
        <f aca="false">IF(AD2531&lt;AE2531,AD2531,AE2531)</f>
        <v>Arrows, Bandit, Battle Ram, Electro Wizard, Golden Knight, Mega Knight, Mother Witch, Ronin</v>
      </c>
      <c r="AG2531" s="7" t="str">
        <f aca="false">IF(AD2531&lt;AE2531,AE2531,AD2531)</f>
        <v>Bats, Berserker, Bomb Tower, Fire Spirit, Magic Archer, Miner, Royal Delivery, Wall Breakers</v>
      </c>
      <c r="AH2531" s="7" t="str">
        <f aca="false">IF(AD2531=AF2531,AA2531,IF(AA2531="Win","Loss",IF(AA2531="Loss","Win","Draw")))</f>
        <v>Win</v>
      </c>
      <c r="AI2531" s="7" t="s">
        <v>102</v>
      </c>
    </row>
    <row r="2532" customFormat="false" ht="16.5" hidden="false" customHeight="true" outlineLevel="0" collapsed="false">
      <c r="A2532" s="8" t="s">
        <v>5414</v>
      </c>
      <c r="B2532" s="7" t="n">
        <v>1</v>
      </c>
      <c r="C2532" s="8" t="s">
        <v>2427</v>
      </c>
      <c r="D2532" s="7" t="s">
        <v>2428</v>
      </c>
      <c r="E2532" s="7" t="s">
        <v>871</v>
      </c>
      <c r="F2532" s="7" t="s">
        <v>872</v>
      </c>
      <c r="G2532" s="7" t="s">
        <v>2453</v>
      </c>
      <c r="H2532" s="7" t="s">
        <v>668</v>
      </c>
      <c r="I2532" s="7" t="s">
        <v>225</v>
      </c>
      <c r="J2532" s="7" t="s">
        <v>141</v>
      </c>
      <c r="K2532" s="7" t="s">
        <v>140</v>
      </c>
      <c r="L2532" s="7" t="s">
        <v>226</v>
      </c>
      <c r="M2532" s="7" t="s">
        <v>167</v>
      </c>
      <c r="N2532" s="7" t="s">
        <v>111</v>
      </c>
      <c r="O2532" s="7" t="s">
        <v>97</v>
      </c>
      <c r="P2532" s="7" t="s">
        <v>113</v>
      </c>
      <c r="Q2532" s="7" t="s">
        <v>239</v>
      </c>
      <c r="R2532" s="7" t="s">
        <v>180</v>
      </c>
      <c r="S2532" s="7" t="s">
        <v>132</v>
      </c>
      <c r="T2532" s="7" t="s">
        <v>257</v>
      </c>
      <c r="U2532" s="7" t="s">
        <v>91</v>
      </c>
      <c r="V2532" s="7" t="s">
        <v>202</v>
      </c>
      <c r="W2532" s="7" t="s">
        <v>227</v>
      </c>
      <c r="X2532" s="7" t="s">
        <v>327</v>
      </c>
      <c r="Y2532" s="7" t="n">
        <v>0</v>
      </c>
      <c r="Z2532" s="7" t="n">
        <v>1</v>
      </c>
      <c r="AA2532" s="7" t="str">
        <f aca="false">IF(Y2532&gt;Z2532,"Win",IF(Y2532&lt;Z2532,"Loss","Draw"))</f>
        <v>Loss</v>
      </c>
      <c r="AB2532" s="7" t="s">
        <v>99</v>
      </c>
      <c r="AC2532" s="7" t="s">
        <v>99</v>
      </c>
      <c r="AD2532" s="7" t="s">
        <v>639</v>
      </c>
      <c r="AE2532" s="7" t="s">
        <v>2248</v>
      </c>
      <c r="AF2532" s="7" t="str">
        <f aca="false">IF(AD2532&lt;AE2532,AD2532,AE2532)</f>
        <v>Barbarian Barrel, Battle Ram, Giant Skeleton, Lumberjack, Mother Witch, Vines, Wizard, Zappies</v>
      </c>
      <c r="AG2532" s="7" t="str">
        <f aca="false">IF(AD2532&lt;AE2532,AE2532,AD2532)</f>
        <v>Bats, Bomb Tower, Fire Spirit, Magic Archer, Miner, Skeletons, The Log, Wall Breakers</v>
      </c>
      <c r="AH2532" s="7" t="str">
        <f aca="false">IF(AD2532=AF2532,AA2532,IF(AA2532="Win","Loss",IF(AA2532="Loss","Win","Draw")))</f>
        <v>Win</v>
      </c>
      <c r="AI2532" s="7" t="s">
        <v>102</v>
      </c>
    </row>
    <row r="2533" customFormat="false" ht="16.5" hidden="false" customHeight="true" outlineLevel="0" collapsed="false">
      <c r="A2533" s="6" t="s">
        <v>5415</v>
      </c>
      <c r="B2533" s="5" t="n">
        <v>1</v>
      </c>
      <c r="C2533" s="6" t="s">
        <v>2427</v>
      </c>
      <c r="D2533" s="5" t="s">
        <v>2428</v>
      </c>
      <c r="E2533" s="5" t="s">
        <v>1409</v>
      </c>
      <c r="F2533" s="5" t="s">
        <v>1410</v>
      </c>
      <c r="G2533" s="5" t="s">
        <v>5416</v>
      </c>
      <c r="H2533" s="5" t="s">
        <v>668</v>
      </c>
      <c r="I2533" s="5" t="s">
        <v>319</v>
      </c>
      <c r="J2533" s="5" t="s">
        <v>145</v>
      </c>
      <c r="K2533" s="5" t="s">
        <v>195</v>
      </c>
      <c r="L2533" s="5" t="s">
        <v>148</v>
      </c>
      <c r="M2533" s="5" t="s">
        <v>117</v>
      </c>
      <c r="N2533" s="5" t="s">
        <v>130</v>
      </c>
      <c r="O2533" s="5" t="s">
        <v>94</v>
      </c>
      <c r="P2533" s="5" t="s">
        <v>84</v>
      </c>
      <c r="Q2533" s="5" t="s">
        <v>140</v>
      </c>
      <c r="R2533" s="5" t="s">
        <v>141</v>
      </c>
      <c r="S2533" s="5" t="s">
        <v>225</v>
      </c>
      <c r="T2533" s="5" t="s">
        <v>113</v>
      </c>
      <c r="U2533" s="5" t="s">
        <v>111</v>
      </c>
      <c r="V2533" s="5" t="s">
        <v>97</v>
      </c>
      <c r="W2533" s="5" t="s">
        <v>167</v>
      </c>
      <c r="X2533" s="5" t="s">
        <v>226</v>
      </c>
      <c r="Y2533" s="5" t="n">
        <v>2</v>
      </c>
      <c r="Z2533" s="5" t="n">
        <v>1</v>
      </c>
      <c r="AA2533" s="5" t="str">
        <f aca="false">IF(Y2533&gt;Z2533,"Win",IF(Y2533&lt;Z2533,"Loss","Draw"))</f>
        <v>Win</v>
      </c>
      <c r="AB2533" s="5" t="s">
        <v>98</v>
      </c>
      <c r="AC2533" s="5" t="s">
        <v>99</v>
      </c>
      <c r="AD2533" s="5" t="s">
        <v>718</v>
      </c>
      <c r="AE2533" s="5" t="s">
        <v>639</v>
      </c>
      <c r="AF2533" s="5" t="str">
        <f aca="false">IF(AD2533&lt;AE2533,AD2533,AE2533)</f>
        <v>Balloon, Bomber, Fireball, Giant Snowball, Inferno Dragon, Lava Hound, Minions, Skeleton Army</v>
      </c>
      <c r="AG2533" s="5" t="str">
        <f aca="false">IF(AD2533&lt;AE2533,AE2533,AD2533)</f>
        <v>Bats, Bomb Tower, Fire Spirit, Magic Archer, Miner, Skeletons, The Log, Wall Breakers</v>
      </c>
      <c r="AH2533" s="5" t="str">
        <f aca="false">IF(AD2533=AF2533,AA2533,IF(AA2533="Win","Loss",IF(AA2533="Loss","Win","Draw")))</f>
        <v>Win</v>
      </c>
      <c r="AI2533" s="5" t="s">
        <v>102</v>
      </c>
    </row>
    <row r="2534" customFormat="false" ht="16.5" hidden="false" customHeight="true" outlineLevel="0" collapsed="false">
      <c r="A2534" s="6" t="s">
        <v>5415</v>
      </c>
      <c r="B2534" s="5" t="n">
        <v>2</v>
      </c>
      <c r="C2534" s="6" t="s">
        <v>2427</v>
      </c>
      <c r="D2534" s="5" t="s">
        <v>2428</v>
      </c>
      <c r="E2534" s="5" t="s">
        <v>1409</v>
      </c>
      <c r="F2534" s="5" t="s">
        <v>1410</v>
      </c>
      <c r="G2534" s="5" t="s">
        <v>5417</v>
      </c>
      <c r="H2534" s="5" t="s">
        <v>668</v>
      </c>
      <c r="I2534" s="5" t="s">
        <v>210</v>
      </c>
      <c r="J2534" s="5" t="s">
        <v>199</v>
      </c>
      <c r="K2534" s="5" t="s">
        <v>239</v>
      </c>
      <c r="L2534" s="5" t="s">
        <v>112</v>
      </c>
      <c r="M2534" s="5" t="s">
        <v>227</v>
      </c>
      <c r="N2534" s="5" t="s">
        <v>109</v>
      </c>
      <c r="O2534" s="5" t="s">
        <v>393</v>
      </c>
      <c r="P2534" s="5" t="s">
        <v>240</v>
      </c>
      <c r="Q2534" s="5" t="s">
        <v>200</v>
      </c>
      <c r="R2534" s="5" t="s">
        <v>91</v>
      </c>
      <c r="S2534" s="5" t="s">
        <v>168</v>
      </c>
      <c r="T2534" s="5" t="s">
        <v>202</v>
      </c>
      <c r="U2534" s="5" t="s">
        <v>146</v>
      </c>
      <c r="V2534" s="5" t="s">
        <v>119</v>
      </c>
      <c r="W2534" s="5" t="s">
        <v>174</v>
      </c>
      <c r="X2534" s="5" t="s">
        <v>94</v>
      </c>
      <c r="Y2534" s="5" t="n">
        <v>0</v>
      </c>
      <c r="Z2534" s="5" t="n">
        <v>1</v>
      </c>
      <c r="AA2534" s="5" t="str">
        <f aca="false">IF(Y2534&gt;Z2534,"Win",IF(Y2534&lt;Z2534,"Loss","Draw"))</f>
        <v>Loss</v>
      </c>
      <c r="AB2534" s="5" t="s">
        <v>98</v>
      </c>
      <c r="AC2534" s="5" t="s">
        <v>99</v>
      </c>
      <c r="AD2534" s="5" t="s">
        <v>1079</v>
      </c>
      <c r="AE2534" s="5" t="s">
        <v>5418</v>
      </c>
      <c r="AF2534" s="5" t="str">
        <f aca="false">IF(AD2534&lt;AE2534,AD2534,AE2534)</f>
        <v>Arrows, Bandit, Battle Ram, Electro Wizard, Golden Knight, Mega Knight, Mother Witch, Ronin</v>
      </c>
      <c r="AG2534" s="5" t="str">
        <f aca="false">IF(AD2534&lt;AE2534,AE2534,AD2534)</f>
        <v>Barbarian Barrel, Cannon Cart, Fireball, Goblin Cage, Heal Spirit, Royal Hogs, Skeleton Dragons, Zappies</v>
      </c>
      <c r="AH2534" s="5" t="str">
        <f aca="false">IF(AD2534=AF2534,AA2534,IF(AA2534="Win","Loss",IF(AA2534="Loss","Win","Draw")))</f>
        <v>Loss</v>
      </c>
      <c r="AI2534" s="5" t="s">
        <v>102</v>
      </c>
    </row>
    <row r="2535" customFormat="false" ht="16.5" hidden="false" customHeight="true" outlineLevel="0" collapsed="false">
      <c r="A2535" s="6" t="s">
        <v>5415</v>
      </c>
      <c r="B2535" s="5" t="n">
        <v>3</v>
      </c>
      <c r="C2535" s="6" t="s">
        <v>2427</v>
      </c>
      <c r="D2535" s="5" t="s">
        <v>2428</v>
      </c>
      <c r="E2535" s="5" t="s">
        <v>1409</v>
      </c>
      <c r="F2535" s="5" t="s">
        <v>1410</v>
      </c>
      <c r="G2535" s="5" t="s">
        <v>5419</v>
      </c>
      <c r="H2535" s="5" t="s">
        <v>668</v>
      </c>
      <c r="I2535" s="5" t="s">
        <v>142</v>
      </c>
      <c r="J2535" s="5" t="s">
        <v>232</v>
      </c>
      <c r="K2535" s="5" t="s">
        <v>176</v>
      </c>
      <c r="L2535" s="5" t="s">
        <v>111</v>
      </c>
      <c r="M2535" s="5" t="s">
        <v>97</v>
      </c>
      <c r="N2535" s="5" t="s">
        <v>93</v>
      </c>
      <c r="O2535" s="5" t="s">
        <v>170</v>
      </c>
      <c r="P2535" s="5" t="s">
        <v>140</v>
      </c>
      <c r="Q2535" s="5" t="s">
        <v>82</v>
      </c>
      <c r="R2535" s="5" t="s">
        <v>318</v>
      </c>
      <c r="S2535" s="5" t="s">
        <v>84</v>
      </c>
      <c r="T2535" s="5" t="s">
        <v>87</v>
      </c>
      <c r="U2535" s="5" t="s">
        <v>144</v>
      </c>
      <c r="V2535" s="5" t="s">
        <v>85</v>
      </c>
      <c r="W2535" s="5" t="s">
        <v>88</v>
      </c>
      <c r="X2535" s="5" t="s">
        <v>143</v>
      </c>
      <c r="Y2535" s="5" t="n">
        <v>1</v>
      </c>
      <c r="Z2535" s="5" t="n">
        <v>0</v>
      </c>
      <c r="AA2535" s="5" t="str">
        <f aca="false">IF(Y2535&gt;Z2535,"Win",IF(Y2535&lt;Z2535,"Loss","Draw"))</f>
        <v>Win</v>
      </c>
      <c r="AB2535" s="5" t="s">
        <v>98</v>
      </c>
      <c r="AC2535" s="5" t="s">
        <v>99</v>
      </c>
      <c r="AD2535" s="5" t="s">
        <v>456</v>
      </c>
      <c r="AE2535" s="5" t="s">
        <v>5420</v>
      </c>
      <c r="AF2535" s="5" t="str">
        <f aca="false">IF(AD2535&lt;AE2535,AD2535,AE2535)</f>
        <v>Archers, Berserker, Giant Snowball, Graveyard, Ice Spirit, Poison, Skeleton King, Tesla</v>
      </c>
      <c r="AG2535" s="5" t="str">
        <f aca="false">IF(AD2535&lt;AE2535,AE2535,AD2535)</f>
        <v>Cannon, Dart Goblin, Electro Spirit, Fire Spirit, Goblin Barrel, Mighty Miner, Skeletons, Wall Breakers</v>
      </c>
      <c r="AH2535" s="5" t="str">
        <f aca="false">IF(AD2535=AF2535,AA2535,IF(AA2535="Win","Loss",IF(AA2535="Loss","Win","Draw")))</f>
        <v>Loss</v>
      </c>
      <c r="AI2535" s="5" t="s">
        <v>102</v>
      </c>
    </row>
    <row r="2536" customFormat="false" ht="16.5" hidden="false" customHeight="true" outlineLevel="0" collapsed="false">
      <c r="A2536" s="8" t="s">
        <v>5421</v>
      </c>
      <c r="B2536" s="7" t="n">
        <v>1</v>
      </c>
      <c r="C2536" s="8" t="s">
        <v>2427</v>
      </c>
      <c r="D2536" s="7" t="s">
        <v>2428</v>
      </c>
      <c r="E2536" s="7" t="s">
        <v>1409</v>
      </c>
      <c r="F2536" s="7" t="s">
        <v>1410</v>
      </c>
      <c r="G2536" s="7" t="s">
        <v>5422</v>
      </c>
      <c r="H2536" s="7" t="s">
        <v>668</v>
      </c>
      <c r="I2536" s="7" t="s">
        <v>132</v>
      </c>
      <c r="J2536" s="7" t="s">
        <v>91</v>
      </c>
      <c r="K2536" s="7" t="s">
        <v>200</v>
      </c>
      <c r="L2536" s="7" t="s">
        <v>365</v>
      </c>
      <c r="M2536" s="7" t="s">
        <v>174</v>
      </c>
      <c r="N2536" s="7" t="s">
        <v>93</v>
      </c>
      <c r="O2536" s="7" t="s">
        <v>94</v>
      </c>
      <c r="P2536" s="7" t="s">
        <v>90</v>
      </c>
      <c r="Q2536" s="7" t="s">
        <v>92</v>
      </c>
      <c r="R2536" s="7" t="s">
        <v>153</v>
      </c>
      <c r="S2536" s="7" t="s">
        <v>116</v>
      </c>
      <c r="T2536" s="7" t="s">
        <v>97</v>
      </c>
      <c r="U2536" s="7" t="s">
        <v>117</v>
      </c>
      <c r="V2536" s="7" t="s">
        <v>119</v>
      </c>
      <c r="W2536" s="7" t="s">
        <v>154</v>
      </c>
      <c r="X2536" s="7" t="s">
        <v>91</v>
      </c>
      <c r="Y2536" s="7" t="n">
        <v>1</v>
      </c>
      <c r="Z2536" s="7" t="n">
        <v>0</v>
      </c>
      <c r="AA2536" s="7" t="str">
        <f aca="false">IF(Y2536&gt;Z2536,"Win",IF(Y2536&lt;Z2536,"Loss","Draw"))</f>
        <v>Win</v>
      </c>
      <c r="AB2536" s="7" t="s">
        <v>99</v>
      </c>
      <c r="AC2536" s="7" t="s">
        <v>99</v>
      </c>
      <c r="AD2536" s="7" t="s">
        <v>488</v>
      </c>
      <c r="AE2536" s="7" t="s">
        <v>160</v>
      </c>
      <c r="AF2536" s="7" t="str">
        <f aca="false">IF(AD2536&lt;AE2536,AD2536,AE2536)</f>
        <v>Barbarian Barrel, Cannon Cart, Goblinstein, Lightning, Minions, Mortar, Royal Ghost, Skeletons</v>
      </c>
      <c r="AG2536" s="7" t="str">
        <f aca="false">IF(AD2536&lt;AE2536,AE2536,AD2536)</f>
        <v>Barbarian Barrel, Electro Spirit, Fireball, Goblin Cage, Heal Spirit, Lumberjack, Phoenix, Royal Giant</v>
      </c>
      <c r="AH2536" s="7" t="str">
        <f aca="false">IF(AD2536=AF2536,AA2536,IF(AA2536="Win","Loss",IF(AA2536="Loss","Win","Draw")))</f>
        <v>Loss</v>
      </c>
      <c r="AI2536" s="7" t="s">
        <v>102</v>
      </c>
    </row>
    <row r="2537" customFormat="false" ht="16.5" hidden="false" customHeight="true" outlineLevel="0" collapsed="false">
      <c r="A2537" s="8" t="s">
        <v>5421</v>
      </c>
      <c r="B2537" s="7" t="n">
        <v>2</v>
      </c>
      <c r="C2537" s="8" t="s">
        <v>2427</v>
      </c>
      <c r="D2537" s="7" t="s">
        <v>2428</v>
      </c>
      <c r="E2537" s="7" t="s">
        <v>1409</v>
      </c>
      <c r="F2537" s="7" t="s">
        <v>1410</v>
      </c>
      <c r="G2537" s="7" t="s">
        <v>5423</v>
      </c>
      <c r="H2537" s="7" t="s">
        <v>668</v>
      </c>
      <c r="I2537" s="7" t="s">
        <v>84</v>
      </c>
      <c r="J2537" s="7" t="s">
        <v>128</v>
      </c>
      <c r="K2537" s="7" t="s">
        <v>144</v>
      </c>
      <c r="L2537" s="7" t="s">
        <v>107</v>
      </c>
      <c r="M2537" s="7" t="s">
        <v>88</v>
      </c>
      <c r="N2537" s="7" t="s">
        <v>97</v>
      </c>
      <c r="O2537" s="7" t="s">
        <v>111</v>
      </c>
      <c r="P2537" s="7" t="s">
        <v>130</v>
      </c>
      <c r="Q2537" s="7" t="s">
        <v>293</v>
      </c>
      <c r="R2537" s="7" t="s">
        <v>115</v>
      </c>
      <c r="S2537" s="7" t="s">
        <v>84</v>
      </c>
      <c r="T2537" s="7" t="s">
        <v>107</v>
      </c>
      <c r="U2537" s="7" t="s">
        <v>88</v>
      </c>
      <c r="V2537" s="7" t="s">
        <v>109</v>
      </c>
      <c r="W2537" s="7" t="s">
        <v>170</v>
      </c>
      <c r="X2537" s="7" t="s">
        <v>111</v>
      </c>
      <c r="Y2537" s="7" t="n">
        <v>1</v>
      </c>
      <c r="Z2537" s="7" t="n">
        <v>0</v>
      </c>
      <c r="AA2537" s="7" t="str">
        <f aca="false">IF(Y2537&gt;Z2537,"Win",IF(Y2537&lt;Z2537,"Loss","Draw"))</f>
        <v>Win</v>
      </c>
      <c r="AB2537" s="7" t="s">
        <v>99</v>
      </c>
      <c r="AC2537" s="7" t="s">
        <v>99</v>
      </c>
      <c r="AD2537" s="7" t="s">
        <v>448</v>
      </c>
      <c r="AE2537" s="7" t="s">
        <v>5424</v>
      </c>
      <c r="AF2537" s="7" t="str">
        <f aca="false">IF(AD2537&lt;AE2537,AD2537,AE2537)</f>
        <v>Bomber, Fire Spirit, Giant Snowball, Goblin Drill, Knight, Poison, Skeletons, Tesla</v>
      </c>
      <c r="AG2537" s="7" t="str">
        <f aca="false">IF(AD2537&lt;AE2537,AE2537,AD2537)</f>
        <v>Cannon, Fire Spirit, Furnace, Giant Snowball, Goblin Drill, Goblins, Poison, Ronin</v>
      </c>
      <c r="AH2537" s="7" t="str">
        <f aca="false">IF(AD2537=AF2537,AA2537,IF(AA2537="Win","Loss",IF(AA2537="Loss","Win","Draw")))</f>
        <v>Win</v>
      </c>
      <c r="AI2537" s="7" t="s">
        <v>102</v>
      </c>
    </row>
    <row r="2538" customFormat="false" ht="16.5" hidden="false" customHeight="true" outlineLevel="0" collapsed="false">
      <c r="A2538" s="8" t="s">
        <v>5421</v>
      </c>
      <c r="B2538" s="7" t="n">
        <v>3</v>
      </c>
      <c r="C2538" s="8" t="s">
        <v>2427</v>
      </c>
      <c r="D2538" s="7" t="s">
        <v>2428</v>
      </c>
      <c r="E2538" s="7" t="s">
        <v>1409</v>
      </c>
      <c r="F2538" s="7" t="s">
        <v>1410</v>
      </c>
      <c r="G2538" s="7" t="s">
        <v>5425</v>
      </c>
      <c r="H2538" s="7" t="s">
        <v>668</v>
      </c>
      <c r="I2538" s="7" t="s">
        <v>170</v>
      </c>
      <c r="J2538" s="7" t="s">
        <v>141</v>
      </c>
      <c r="K2538" s="7" t="s">
        <v>143</v>
      </c>
      <c r="L2538" s="7" t="s">
        <v>109</v>
      </c>
      <c r="M2538" s="7" t="s">
        <v>154</v>
      </c>
      <c r="N2538" s="7" t="s">
        <v>167</v>
      </c>
      <c r="O2538" s="7" t="s">
        <v>182</v>
      </c>
      <c r="P2538" s="7" t="s">
        <v>87</v>
      </c>
      <c r="Q2538" s="7" t="s">
        <v>90</v>
      </c>
      <c r="R2538" s="7" t="s">
        <v>318</v>
      </c>
      <c r="S2538" s="7" t="s">
        <v>180</v>
      </c>
      <c r="T2538" s="7" t="s">
        <v>202</v>
      </c>
      <c r="U2538" s="7" t="s">
        <v>95</v>
      </c>
      <c r="V2538" s="7" t="s">
        <v>94</v>
      </c>
      <c r="W2538" s="7" t="s">
        <v>149</v>
      </c>
      <c r="X2538" s="7" t="s">
        <v>174</v>
      </c>
      <c r="Y2538" s="7" t="n">
        <v>0</v>
      </c>
      <c r="Z2538" s="7" t="n">
        <v>1</v>
      </c>
      <c r="AA2538" s="7" t="str">
        <f aca="false">IF(Y2538&gt;Z2538,"Win",IF(Y2538&lt;Z2538,"Loss","Draw"))</f>
        <v>Loss</v>
      </c>
      <c r="AB2538" s="7" t="s">
        <v>99</v>
      </c>
      <c r="AC2538" s="7" t="s">
        <v>99</v>
      </c>
      <c r="AD2538" s="7" t="s">
        <v>1824</v>
      </c>
      <c r="AE2538" s="7" t="s">
        <v>5426</v>
      </c>
      <c r="AF2538" s="7" t="str">
        <f aca="false">IF(AD2538&lt;AE2538,AD2538,AE2538)</f>
        <v>Berserker, Cannon, Hog Rider, Ice Spirit, Lightning, Magic Archer, Ronin, The Log</v>
      </c>
      <c r="AG2538" s="7" t="str">
        <f aca="false">IF(AD2538&lt;AE2538,AE2538,AD2538)</f>
        <v>Fireball, Fisherman, Heal Spirit, Royal Giant, Skeleton King, Tombstone, Wizard, Zappies</v>
      </c>
      <c r="AH2538" s="7" t="str">
        <f aca="false">IF(AD2538=AF2538,AA2538,IF(AA2538="Win","Loss",IF(AA2538="Loss","Win","Draw")))</f>
        <v>Loss</v>
      </c>
      <c r="AI2538" s="7" t="s">
        <v>102</v>
      </c>
    </row>
    <row r="2539" customFormat="false" ht="16.5" hidden="false" customHeight="true" outlineLevel="0" collapsed="false">
      <c r="A2539" s="8" t="s">
        <v>5427</v>
      </c>
      <c r="B2539" s="7" t="n">
        <v>1</v>
      </c>
      <c r="C2539" s="8" t="s">
        <v>2427</v>
      </c>
      <c r="D2539" s="7" t="s">
        <v>2428</v>
      </c>
      <c r="E2539" s="7" t="s">
        <v>1409</v>
      </c>
      <c r="F2539" s="7" t="s">
        <v>1410</v>
      </c>
      <c r="G2539" s="7" t="s">
        <v>5428</v>
      </c>
      <c r="H2539" s="7" t="s">
        <v>668</v>
      </c>
      <c r="I2539" s="7" t="s">
        <v>144</v>
      </c>
      <c r="J2539" s="7" t="s">
        <v>83</v>
      </c>
      <c r="K2539" s="7" t="s">
        <v>82</v>
      </c>
      <c r="L2539" s="7" t="s">
        <v>91</v>
      </c>
      <c r="M2539" s="7" t="s">
        <v>143</v>
      </c>
      <c r="N2539" s="7" t="s">
        <v>88</v>
      </c>
      <c r="O2539" s="7" t="s">
        <v>85</v>
      </c>
      <c r="P2539" s="7" t="s">
        <v>97</v>
      </c>
      <c r="Q2539" s="7" t="s">
        <v>170</v>
      </c>
      <c r="R2539" s="7" t="s">
        <v>108</v>
      </c>
      <c r="S2539" s="7" t="s">
        <v>168</v>
      </c>
      <c r="T2539" s="7" t="s">
        <v>183</v>
      </c>
      <c r="U2539" s="7" t="s">
        <v>167</v>
      </c>
      <c r="V2539" s="7" t="s">
        <v>97</v>
      </c>
      <c r="W2539" s="7" t="s">
        <v>143</v>
      </c>
      <c r="X2539" s="7" t="s">
        <v>120</v>
      </c>
      <c r="Y2539" s="7" t="n">
        <v>1</v>
      </c>
      <c r="Z2539" s="7" t="n">
        <v>0</v>
      </c>
      <c r="AA2539" s="7" t="str">
        <f aca="false">IF(Y2539&gt;Z2539,"Win",IF(Y2539&lt;Z2539,"Loss","Draw"))</f>
        <v>Win</v>
      </c>
      <c r="AB2539" s="7" t="s">
        <v>99</v>
      </c>
      <c r="AC2539" s="7" t="s">
        <v>99</v>
      </c>
      <c r="AD2539" s="7" t="s">
        <v>397</v>
      </c>
      <c r="AE2539" s="7" t="s">
        <v>770</v>
      </c>
      <c r="AF2539" s="7" t="str">
        <f aca="false">IF(AD2539&lt;AE2539,AD2539,AE2539)</f>
        <v>Archer Queen, Cannon, Earthquake, Ice Spirit, Royal Delivery, Royal Hogs, Skeletons, The Log</v>
      </c>
      <c r="AG2539" s="7" t="str">
        <f aca="false">IF(AD2539&lt;AE2539,AE2539,AD2539)</f>
        <v>Archers, Barbarian Barrel, Dark Prince, Graveyard, Ice Spirit, Poison, Skeletons, Tesla</v>
      </c>
      <c r="AH2539" s="7" t="str">
        <f aca="false">IF(AD2539=AF2539,AA2539,IF(AA2539="Win","Loss",IF(AA2539="Loss","Win","Draw")))</f>
        <v>Loss</v>
      </c>
      <c r="AI2539" s="7" t="s">
        <v>102</v>
      </c>
    </row>
    <row r="2540" customFormat="false" ht="16.5" hidden="false" customHeight="true" outlineLevel="0" collapsed="false">
      <c r="A2540" s="8" t="s">
        <v>5427</v>
      </c>
      <c r="B2540" s="7" t="n">
        <v>2</v>
      </c>
      <c r="C2540" s="8" t="s">
        <v>2427</v>
      </c>
      <c r="D2540" s="7" t="s">
        <v>2428</v>
      </c>
      <c r="E2540" s="7" t="s">
        <v>1409</v>
      </c>
      <c r="F2540" s="7" t="s">
        <v>1410</v>
      </c>
      <c r="G2540" s="7" t="s">
        <v>5429</v>
      </c>
      <c r="H2540" s="7" t="s">
        <v>668</v>
      </c>
      <c r="I2540" s="7" t="s">
        <v>114</v>
      </c>
      <c r="J2540" s="7" t="s">
        <v>115</v>
      </c>
      <c r="K2540" s="7" t="s">
        <v>116</v>
      </c>
      <c r="L2540" s="7" t="s">
        <v>117</v>
      </c>
      <c r="M2540" s="7" t="s">
        <v>94</v>
      </c>
      <c r="N2540" s="7" t="s">
        <v>118</v>
      </c>
      <c r="O2540" s="7" t="s">
        <v>109</v>
      </c>
      <c r="P2540" s="7" t="s">
        <v>93</v>
      </c>
      <c r="Q2540" s="7" t="s">
        <v>239</v>
      </c>
      <c r="R2540" s="7" t="s">
        <v>180</v>
      </c>
      <c r="S2540" s="7" t="s">
        <v>92</v>
      </c>
      <c r="T2540" s="7" t="s">
        <v>327</v>
      </c>
      <c r="U2540" s="7" t="s">
        <v>227</v>
      </c>
      <c r="V2540" s="7" t="s">
        <v>202</v>
      </c>
      <c r="W2540" s="7" t="s">
        <v>257</v>
      </c>
      <c r="X2540" s="7" t="s">
        <v>91</v>
      </c>
      <c r="Y2540" s="7" t="n">
        <v>1</v>
      </c>
      <c r="Z2540" s="7" t="n">
        <v>0</v>
      </c>
      <c r="AA2540" s="7" t="str">
        <f aca="false">IF(Y2540&gt;Z2540,"Win",IF(Y2540&lt;Z2540,"Loss","Draw"))</f>
        <v>Win</v>
      </c>
      <c r="AB2540" s="7" t="s">
        <v>99</v>
      </c>
      <c r="AC2540" s="7" t="s">
        <v>99</v>
      </c>
      <c r="AD2540" s="7" t="s">
        <v>1114</v>
      </c>
      <c r="AE2540" s="7" t="s">
        <v>614</v>
      </c>
      <c r="AF2540" s="7" t="str">
        <f aca="false">IF(AD2540&lt;AE2540,AD2540,AE2540)</f>
        <v>Barbarian Barrel, Battle Ram, Giant Skeleton, Mother Witch, Royal Ghost, Vines, Wizard, Zappies</v>
      </c>
      <c r="AG2540" s="7" t="str">
        <f aca="false">IF(AD2540&lt;AE2540,AE2540,AD2540)</f>
        <v>Electro Spirit, Fireball, Goblins, Minions, Mortar, Rascals, Ronin, Skeleton Barrel</v>
      </c>
      <c r="AH2540" s="7" t="str">
        <f aca="false">IF(AD2540=AF2540,AA2540,IF(AA2540="Win","Loss",IF(AA2540="Loss","Win","Draw")))</f>
        <v>Loss</v>
      </c>
      <c r="AI2540" s="7" t="s">
        <v>102</v>
      </c>
    </row>
    <row r="2541" customFormat="false" ht="16.5" hidden="false" customHeight="true" outlineLevel="0" collapsed="false">
      <c r="A2541" s="8" t="s">
        <v>5427</v>
      </c>
      <c r="B2541" s="7" t="n">
        <v>3</v>
      </c>
      <c r="C2541" s="8" t="s">
        <v>2427</v>
      </c>
      <c r="D2541" s="7" t="s">
        <v>2428</v>
      </c>
      <c r="E2541" s="7" t="s">
        <v>1409</v>
      </c>
      <c r="F2541" s="7" t="s">
        <v>1410</v>
      </c>
      <c r="G2541" s="7" t="s">
        <v>5430</v>
      </c>
      <c r="H2541" s="7" t="s">
        <v>408</v>
      </c>
      <c r="I2541" s="7" t="s">
        <v>142</v>
      </c>
      <c r="J2541" s="7" t="s">
        <v>141</v>
      </c>
      <c r="K2541" s="7" t="s">
        <v>140</v>
      </c>
      <c r="L2541" s="7" t="s">
        <v>287</v>
      </c>
      <c r="M2541" s="7" t="s">
        <v>111</v>
      </c>
      <c r="N2541" s="7" t="s">
        <v>87</v>
      </c>
      <c r="O2541" s="7" t="s">
        <v>170</v>
      </c>
      <c r="P2541" s="7" t="s">
        <v>84</v>
      </c>
      <c r="Q2541" s="7" t="s">
        <v>142</v>
      </c>
      <c r="R2541" s="7" t="s">
        <v>141</v>
      </c>
      <c r="S2541" s="7" t="s">
        <v>140</v>
      </c>
      <c r="T2541" s="7" t="s">
        <v>87</v>
      </c>
      <c r="U2541" s="7" t="s">
        <v>113</v>
      </c>
      <c r="V2541" s="7" t="s">
        <v>93</v>
      </c>
      <c r="W2541" s="7" t="s">
        <v>111</v>
      </c>
      <c r="X2541" s="7" t="s">
        <v>84</v>
      </c>
      <c r="Y2541" s="7" t="n">
        <v>0</v>
      </c>
      <c r="Z2541" s="7" t="n">
        <v>1</v>
      </c>
      <c r="AA2541" s="7" t="str">
        <f aca="false">IF(Y2541&gt;Z2541,"Win",IF(Y2541&lt;Z2541,"Loss","Draw"))</f>
        <v>Loss</v>
      </c>
      <c r="AB2541" s="7" t="s">
        <v>99</v>
      </c>
      <c r="AC2541" s="7" t="s">
        <v>99</v>
      </c>
      <c r="AD2541" s="7" t="s">
        <v>1925</v>
      </c>
      <c r="AE2541" s="7" t="s">
        <v>5431</v>
      </c>
      <c r="AF2541" s="7" t="str">
        <f aca="false">IF(AD2541&lt;AE2541,AD2541,AE2541)</f>
        <v>Berserker, Bomb Tower, Electro Spirit, Fire Spirit, Giant Snowball, Goblin Barrel, Magic Archer, Wall Breakers</v>
      </c>
      <c r="AG2541" s="7" t="str">
        <f aca="false">IF(AD2541&lt;AE2541,AE2541,AD2541)</f>
        <v>Berserker, Cannon, Fire Spirit, Giant Snowball, Goblin Barrel, Magic Archer, Valkyrie, Wall Breakers</v>
      </c>
      <c r="AH2541" s="7" t="str">
        <f aca="false">IF(AD2541=AF2541,AA2541,IF(AA2541="Win","Loss",IF(AA2541="Loss","Win","Draw")))</f>
        <v>Win</v>
      </c>
      <c r="AI2541" s="7" t="s">
        <v>102</v>
      </c>
    </row>
    <row r="2542" customFormat="false" ht="16.5" hidden="false" customHeight="true" outlineLevel="0" collapsed="false">
      <c r="A2542" s="8" t="s">
        <v>5432</v>
      </c>
      <c r="B2542" s="7" t="n">
        <v>1</v>
      </c>
      <c r="C2542" s="8" t="s">
        <v>2427</v>
      </c>
      <c r="D2542" s="7" t="s">
        <v>2428</v>
      </c>
      <c r="E2542" s="7" t="s">
        <v>1409</v>
      </c>
      <c r="F2542" s="7" t="s">
        <v>1410</v>
      </c>
      <c r="G2542" s="7" t="s">
        <v>5433</v>
      </c>
      <c r="H2542" s="7" t="s">
        <v>408</v>
      </c>
      <c r="I2542" s="7" t="s">
        <v>90</v>
      </c>
      <c r="J2542" s="7" t="s">
        <v>91</v>
      </c>
      <c r="K2542" s="7" t="s">
        <v>92</v>
      </c>
      <c r="L2542" s="7" t="s">
        <v>94</v>
      </c>
      <c r="M2542" s="7" t="s">
        <v>93</v>
      </c>
      <c r="N2542" s="7" t="s">
        <v>95</v>
      </c>
      <c r="O2542" s="7" t="s">
        <v>97</v>
      </c>
      <c r="P2542" s="7" t="s">
        <v>96</v>
      </c>
      <c r="Q2542" s="7" t="s">
        <v>90</v>
      </c>
      <c r="R2542" s="7" t="s">
        <v>91</v>
      </c>
      <c r="S2542" s="7" t="s">
        <v>92</v>
      </c>
      <c r="T2542" s="7" t="s">
        <v>94</v>
      </c>
      <c r="U2542" s="7" t="s">
        <v>93</v>
      </c>
      <c r="V2542" s="7" t="s">
        <v>95</v>
      </c>
      <c r="W2542" s="7" t="s">
        <v>97</v>
      </c>
      <c r="X2542" s="7" t="s">
        <v>96</v>
      </c>
      <c r="Y2542" s="7" t="n">
        <v>1</v>
      </c>
      <c r="Z2542" s="7" t="n">
        <v>0</v>
      </c>
      <c r="AA2542" s="7" t="str">
        <f aca="false">IF(Y2542&gt;Z2542,"Win",IF(Y2542&lt;Z2542,"Loss","Draw"))</f>
        <v>Win</v>
      </c>
      <c r="AB2542" s="7" t="s">
        <v>99</v>
      </c>
      <c r="AC2542" s="7" t="s">
        <v>99</v>
      </c>
      <c r="AD2542" s="7" t="s">
        <v>101</v>
      </c>
      <c r="AE2542" s="7" t="s">
        <v>101</v>
      </c>
      <c r="AF2542" s="7" t="str">
        <f aca="false">IF(AD2542&lt;AE2542,AD2542,AE2542)</f>
        <v>Barbarian Barrel, Electro Spirit, Fireball, Fisherman, Hunter, Royal Ghost, Royal Giant, Skeletons</v>
      </c>
      <c r="AG2542" s="7" t="str">
        <f aca="false">IF(AD2542&lt;AE2542,AE2542,AD2542)</f>
        <v>Barbarian Barrel, Electro Spirit, Fireball, Fisherman, Hunter, Royal Ghost, Royal Giant, Skeletons</v>
      </c>
      <c r="AH2542" s="7" t="str">
        <f aca="false">IF(AD2542=AF2542,AA2542,IF(AA2542="Win","Loss",IF(AA2542="Loss","Win","Draw")))</f>
        <v>Win</v>
      </c>
      <c r="AI2542" s="7" t="s">
        <v>102</v>
      </c>
    </row>
    <row r="2543" customFormat="false" ht="16.5" hidden="false" customHeight="true" outlineLevel="0" collapsed="false">
      <c r="A2543" s="8" t="s">
        <v>5432</v>
      </c>
      <c r="B2543" s="7" t="n">
        <v>2</v>
      </c>
      <c r="C2543" s="8" t="s">
        <v>2427</v>
      </c>
      <c r="D2543" s="7" t="s">
        <v>2428</v>
      </c>
      <c r="E2543" s="7" t="s">
        <v>1409</v>
      </c>
      <c r="F2543" s="7" t="s">
        <v>1410</v>
      </c>
      <c r="G2543" s="7" t="s">
        <v>5434</v>
      </c>
      <c r="H2543" s="7" t="s">
        <v>668</v>
      </c>
      <c r="I2543" s="7" t="s">
        <v>168</v>
      </c>
      <c r="J2543" s="7" t="s">
        <v>141</v>
      </c>
      <c r="K2543" s="7" t="s">
        <v>144</v>
      </c>
      <c r="L2543" s="7" t="s">
        <v>87</v>
      </c>
      <c r="M2543" s="7" t="s">
        <v>154</v>
      </c>
      <c r="N2543" s="7" t="s">
        <v>167</v>
      </c>
      <c r="O2543" s="7" t="s">
        <v>143</v>
      </c>
      <c r="P2543" s="7" t="s">
        <v>109</v>
      </c>
      <c r="Q2543" s="7" t="s">
        <v>84</v>
      </c>
      <c r="R2543" s="7" t="s">
        <v>213</v>
      </c>
      <c r="S2543" s="7" t="s">
        <v>209</v>
      </c>
      <c r="T2543" s="7" t="s">
        <v>112</v>
      </c>
      <c r="U2543" s="7" t="s">
        <v>156</v>
      </c>
      <c r="V2543" s="7" t="s">
        <v>85</v>
      </c>
      <c r="W2543" s="7" t="s">
        <v>110</v>
      </c>
      <c r="X2543" s="7" t="s">
        <v>133</v>
      </c>
      <c r="Y2543" s="7" t="n">
        <v>0</v>
      </c>
      <c r="Z2543" s="7" t="n">
        <v>1</v>
      </c>
      <c r="AA2543" s="7" t="str">
        <f aca="false">IF(Y2543&gt;Z2543,"Win",IF(Y2543&lt;Z2543,"Loss","Draw"))</f>
        <v>Loss</v>
      </c>
      <c r="AB2543" s="7" t="s">
        <v>99</v>
      </c>
      <c r="AC2543" s="7" t="s">
        <v>99</v>
      </c>
      <c r="AD2543" s="7" t="s">
        <v>1376</v>
      </c>
      <c r="AE2543" s="7" t="s">
        <v>4050</v>
      </c>
      <c r="AF2543" s="7" t="str">
        <f aca="false">IF(AD2543&lt;AE2543,AD2543,AE2543)</f>
        <v>Arrows, Bowler, Giant, Giant Snowball, Graveyard, Guards, Musketeer, Night Witch</v>
      </c>
      <c r="AG2543" s="7" t="str">
        <f aca="false">IF(AD2543&lt;AE2543,AE2543,AD2543)</f>
        <v>Berserker, Ice Spirit, Lightning, Magic Archer, Ronin, Royal Hogs, Tesla, The Log</v>
      </c>
      <c r="AH2543" s="7" t="str">
        <f aca="false">IF(AD2543=AF2543,AA2543,IF(AA2543="Win","Loss",IF(AA2543="Loss","Win","Draw")))</f>
        <v>Win</v>
      </c>
      <c r="AI2543" s="7" t="s">
        <v>102</v>
      </c>
    </row>
    <row r="2544" customFormat="false" ht="16.5" hidden="false" customHeight="true" outlineLevel="0" collapsed="false">
      <c r="A2544" s="8" t="s">
        <v>5432</v>
      </c>
      <c r="B2544" s="7" t="n">
        <v>3</v>
      </c>
      <c r="C2544" s="8" t="s">
        <v>2427</v>
      </c>
      <c r="D2544" s="7" t="s">
        <v>2428</v>
      </c>
      <c r="E2544" s="7" t="s">
        <v>1409</v>
      </c>
      <c r="F2544" s="7" t="s">
        <v>1410</v>
      </c>
      <c r="G2544" s="7" t="s">
        <v>5435</v>
      </c>
      <c r="H2544" s="7" t="s">
        <v>408</v>
      </c>
      <c r="I2544" s="7" t="s">
        <v>375</v>
      </c>
      <c r="J2544" s="7" t="s">
        <v>145</v>
      </c>
      <c r="K2544" s="7" t="s">
        <v>135</v>
      </c>
      <c r="L2544" s="7" t="s">
        <v>146</v>
      </c>
      <c r="M2544" s="7" t="s">
        <v>226</v>
      </c>
      <c r="N2544" s="7" t="s">
        <v>149</v>
      </c>
      <c r="O2544" s="7" t="s">
        <v>336</v>
      </c>
      <c r="P2544" s="7" t="s">
        <v>327</v>
      </c>
      <c r="Q2544" s="7" t="s">
        <v>198</v>
      </c>
      <c r="R2544" s="7" t="s">
        <v>199</v>
      </c>
      <c r="S2544" s="7" t="s">
        <v>200</v>
      </c>
      <c r="T2544" s="7" t="s">
        <v>202</v>
      </c>
      <c r="U2544" s="7" t="s">
        <v>201</v>
      </c>
      <c r="V2544" s="7" t="s">
        <v>174</v>
      </c>
      <c r="W2544" s="7" t="s">
        <v>168</v>
      </c>
      <c r="X2544" s="7" t="s">
        <v>257</v>
      </c>
      <c r="Y2544" s="7" t="n">
        <v>1</v>
      </c>
      <c r="Z2544" s="7" t="n">
        <v>0</v>
      </c>
      <c r="AA2544" s="7" t="str">
        <f aca="false">IF(Y2544&gt;Z2544,"Win",IF(Y2544&lt;Z2544,"Loss","Draw"))</f>
        <v>Win</v>
      </c>
      <c r="AB2544" s="7" t="s">
        <v>99</v>
      </c>
      <c r="AC2544" s="7" t="s">
        <v>99</v>
      </c>
      <c r="AD2544" s="7" t="s">
        <v>450</v>
      </c>
      <c r="AE2544" s="7" t="s">
        <v>5436</v>
      </c>
      <c r="AF2544" s="7" t="str">
        <f aca="false">IF(AD2544&lt;AE2544,AD2544,AE2544)</f>
        <v>Balloon, Executioner, Giant Skeleton, Miner, Skeleton Dragons, Tombstone, Tornado, Zap</v>
      </c>
      <c r="AG2544" s="7" t="str">
        <f aca="false">IF(AD2544&lt;AE2544,AE2544,AD2544)</f>
        <v>Flying Machine, Goblin Cage, Golden Knight, Heal Spirit, Royal Hogs, Royal Recruits, Vines, Zappies</v>
      </c>
      <c r="AH2544" s="7" t="str">
        <f aca="false">IF(AD2544=AF2544,AA2544,IF(AA2544="Win","Loss",IF(AA2544="Loss","Win","Draw")))</f>
        <v>Win</v>
      </c>
      <c r="AI2544" s="7" t="s">
        <v>102</v>
      </c>
    </row>
    <row r="2545" customFormat="false" ht="16.5" hidden="false" customHeight="true" outlineLevel="0" collapsed="false">
      <c r="A2545" s="6" t="s">
        <v>5437</v>
      </c>
      <c r="B2545" s="5" t="n">
        <v>1</v>
      </c>
      <c r="C2545" s="6" t="s">
        <v>2427</v>
      </c>
      <c r="D2545" s="5" t="s">
        <v>2428</v>
      </c>
      <c r="E2545" s="5" t="s">
        <v>871</v>
      </c>
      <c r="F2545" s="5" t="s">
        <v>872</v>
      </c>
      <c r="G2545" s="5" t="s">
        <v>2459</v>
      </c>
      <c r="H2545" s="5" t="s">
        <v>668</v>
      </c>
      <c r="I2545" s="5" t="s">
        <v>114</v>
      </c>
      <c r="J2545" s="5" t="s">
        <v>115</v>
      </c>
      <c r="K2545" s="5" t="s">
        <v>116</v>
      </c>
      <c r="L2545" s="5" t="s">
        <v>117</v>
      </c>
      <c r="M2545" s="5" t="s">
        <v>94</v>
      </c>
      <c r="N2545" s="5" t="s">
        <v>118</v>
      </c>
      <c r="O2545" s="5" t="s">
        <v>109</v>
      </c>
      <c r="P2545" s="5" t="s">
        <v>93</v>
      </c>
      <c r="Q2545" s="5" t="s">
        <v>142</v>
      </c>
      <c r="R2545" s="5" t="s">
        <v>141</v>
      </c>
      <c r="S2545" s="5" t="s">
        <v>140</v>
      </c>
      <c r="T2545" s="5" t="s">
        <v>87</v>
      </c>
      <c r="U2545" s="5" t="s">
        <v>111</v>
      </c>
      <c r="V2545" s="5" t="s">
        <v>143</v>
      </c>
      <c r="W2545" s="5" t="s">
        <v>120</v>
      </c>
      <c r="X2545" s="5" t="s">
        <v>144</v>
      </c>
      <c r="Y2545" s="5" t="n">
        <v>1</v>
      </c>
      <c r="Z2545" s="5" t="n">
        <v>0</v>
      </c>
      <c r="AA2545" s="5" t="str">
        <f aca="false">IF(Y2545&gt;Z2545,"Win",IF(Y2545&lt;Z2545,"Loss","Draw"))</f>
        <v>Win</v>
      </c>
      <c r="AB2545" s="5" t="s">
        <v>98</v>
      </c>
      <c r="AC2545" s="5" t="s">
        <v>99</v>
      </c>
      <c r="AD2545" s="5" t="s">
        <v>1114</v>
      </c>
      <c r="AE2545" s="5" t="s">
        <v>150</v>
      </c>
      <c r="AF2545" s="5" t="str">
        <f aca="false">IF(AD2545&lt;AE2545,AD2545,AE2545)</f>
        <v>Berserker, Fire Spirit, Goblin Barrel, Ice Spirit, Magic Archer, Royal Delivery, Tesla, Wall Breakers</v>
      </c>
      <c r="AG2545" s="5" t="str">
        <f aca="false">IF(AD2545&lt;AE2545,AE2545,AD2545)</f>
        <v>Electro Spirit, Fireball, Goblins, Minions, Mortar, Rascals, Ronin, Skeleton Barrel</v>
      </c>
      <c r="AH2545" s="5" t="str">
        <f aca="false">IF(AD2545=AF2545,AA2545,IF(AA2545="Win","Loss",IF(AA2545="Loss","Win","Draw")))</f>
        <v>Loss</v>
      </c>
      <c r="AI2545" s="5" t="s">
        <v>123</v>
      </c>
    </row>
    <row r="2546" customFormat="false" ht="16.5" hidden="false" customHeight="true" outlineLevel="0" collapsed="false">
      <c r="A2546" s="8" t="s">
        <v>5438</v>
      </c>
      <c r="B2546" s="7" t="n">
        <v>1</v>
      </c>
      <c r="C2546" s="8" t="s">
        <v>2427</v>
      </c>
      <c r="D2546" s="7" t="s">
        <v>2428</v>
      </c>
      <c r="E2546" s="7" t="s">
        <v>871</v>
      </c>
      <c r="F2546" s="7" t="s">
        <v>872</v>
      </c>
      <c r="G2546" s="7" t="s">
        <v>2460</v>
      </c>
      <c r="H2546" s="7" t="s">
        <v>668</v>
      </c>
      <c r="I2546" s="7" t="s">
        <v>82</v>
      </c>
      <c r="J2546" s="7" t="s">
        <v>128</v>
      </c>
      <c r="K2546" s="7" t="s">
        <v>144</v>
      </c>
      <c r="L2546" s="7" t="s">
        <v>166</v>
      </c>
      <c r="M2546" s="7" t="s">
        <v>94</v>
      </c>
      <c r="N2546" s="7" t="s">
        <v>97</v>
      </c>
      <c r="O2546" s="7" t="s">
        <v>93</v>
      </c>
      <c r="P2546" s="7" t="s">
        <v>167</v>
      </c>
      <c r="Q2546" s="7" t="s">
        <v>169</v>
      </c>
      <c r="R2546" s="7" t="s">
        <v>213</v>
      </c>
      <c r="S2546" s="7" t="s">
        <v>200</v>
      </c>
      <c r="T2546" s="7" t="s">
        <v>91</v>
      </c>
      <c r="U2546" s="7" t="s">
        <v>596</v>
      </c>
      <c r="V2546" s="7" t="s">
        <v>336</v>
      </c>
      <c r="W2546" s="7" t="s">
        <v>191</v>
      </c>
      <c r="X2546" s="7" t="s">
        <v>154</v>
      </c>
      <c r="Y2546" s="7" t="n">
        <v>1</v>
      </c>
      <c r="Z2546" s="7" t="n">
        <v>0</v>
      </c>
      <c r="AA2546" s="7" t="str">
        <f aca="false">IF(Y2546&gt;Z2546,"Win",IF(Y2546&lt;Z2546,"Loss","Draw"))</f>
        <v>Win</v>
      </c>
      <c r="AB2546" s="7" t="s">
        <v>99</v>
      </c>
      <c r="AC2546" s="7" t="s">
        <v>99</v>
      </c>
      <c r="AD2546" s="7" t="s">
        <v>171</v>
      </c>
      <c r="AE2546" s="7" t="s">
        <v>762</v>
      </c>
      <c r="AF2546" s="7" t="str">
        <f aca="false">IF(AD2546&lt;AE2546,AD2546,AE2546)</f>
        <v>Archers, Electro Spirit, Fireball, Knight, Skeletons, Tesla, The Log, X-Bow</v>
      </c>
      <c r="AG2546" s="7" t="str">
        <f aca="false">IF(AD2546&lt;AE2546,AE2546,AD2546)</f>
        <v>Baby Dragon, Barbarian Barrel, Bowler, Electro Giant, Goblin Cage, Ice Wizard, Lightning, Tornado</v>
      </c>
      <c r="AH2546" s="7" t="str">
        <f aca="false">IF(AD2546=AF2546,AA2546,IF(AA2546="Win","Loss",IF(AA2546="Loss","Win","Draw")))</f>
        <v>Win</v>
      </c>
      <c r="AI2546" s="7" t="s">
        <v>123</v>
      </c>
    </row>
    <row r="2547" customFormat="false" ht="16.5" hidden="false" customHeight="true" outlineLevel="0" collapsed="false">
      <c r="A2547" s="8" t="s">
        <v>5439</v>
      </c>
      <c r="B2547" s="7" t="n">
        <v>1</v>
      </c>
      <c r="C2547" s="8" t="s">
        <v>2427</v>
      </c>
      <c r="D2547" s="7" t="s">
        <v>2428</v>
      </c>
      <c r="E2547" s="7" t="s">
        <v>871</v>
      </c>
      <c r="F2547" s="7" t="s">
        <v>872</v>
      </c>
      <c r="G2547" s="7" t="s">
        <v>2462</v>
      </c>
      <c r="H2547" s="7" t="s">
        <v>668</v>
      </c>
      <c r="I2547" s="7" t="s">
        <v>168</v>
      </c>
      <c r="J2547" s="7" t="s">
        <v>83</v>
      </c>
      <c r="K2547" s="7" t="s">
        <v>82</v>
      </c>
      <c r="L2547" s="7" t="s">
        <v>154</v>
      </c>
      <c r="M2547" s="7" t="s">
        <v>97</v>
      </c>
      <c r="N2547" s="7" t="s">
        <v>93</v>
      </c>
      <c r="O2547" s="7" t="s">
        <v>91</v>
      </c>
      <c r="P2547" s="7" t="s">
        <v>144</v>
      </c>
      <c r="Q2547" s="7" t="s">
        <v>132</v>
      </c>
      <c r="R2547" s="7" t="s">
        <v>91</v>
      </c>
      <c r="S2547" s="7" t="s">
        <v>200</v>
      </c>
      <c r="T2547" s="7" t="s">
        <v>174</v>
      </c>
      <c r="U2547" s="7" t="s">
        <v>365</v>
      </c>
      <c r="V2547" s="7" t="s">
        <v>94</v>
      </c>
      <c r="W2547" s="7" t="s">
        <v>93</v>
      </c>
      <c r="X2547" s="7" t="s">
        <v>90</v>
      </c>
      <c r="Y2547" s="7" t="n">
        <v>0</v>
      </c>
      <c r="Z2547" s="7" t="n">
        <v>1</v>
      </c>
      <c r="AA2547" s="7" t="str">
        <f aca="false">IF(Y2547&gt;Z2547,"Win",IF(Y2547&lt;Z2547,"Loss","Draw"))</f>
        <v>Loss</v>
      </c>
      <c r="AB2547" s="7" t="s">
        <v>99</v>
      </c>
      <c r="AC2547" s="7" t="s">
        <v>99</v>
      </c>
      <c r="AD2547" s="7" t="s">
        <v>285</v>
      </c>
      <c r="AE2547" s="7" t="s">
        <v>488</v>
      </c>
      <c r="AF2547" s="7" t="str">
        <f aca="false">IF(AD2547&lt;AE2547,AD2547,AE2547)</f>
        <v>Archers, Barbarian Barrel, Dark Prince, Electro Spirit, Lightning, Royal Hogs, Skeletons, Tesla</v>
      </c>
      <c r="AG2547" s="7" t="str">
        <f aca="false">IF(AD2547&lt;AE2547,AE2547,AD2547)</f>
        <v>Barbarian Barrel, Electro Spirit, Fireball, Goblin Cage, Heal Spirit, Lumberjack, Phoenix, Royal Giant</v>
      </c>
      <c r="AH2547" s="7" t="str">
        <f aca="false">IF(AD2547=AF2547,AA2547,IF(AA2547="Win","Loss",IF(AA2547="Loss","Win","Draw")))</f>
        <v>Loss</v>
      </c>
      <c r="AI2547" s="7" t="s">
        <v>123</v>
      </c>
    </row>
    <row r="2548" customFormat="false" ht="16.5" hidden="false" customHeight="true" outlineLevel="0" collapsed="false">
      <c r="A2548" s="8" t="s">
        <v>5440</v>
      </c>
      <c r="B2548" s="7" t="n">
        <v>1</v>
      </c>
      <c r="C2548" s="8" t="s">
        <v>2427</v>
      </c>
      <c r="D2548" s="7" t="s">
        <v>2428</v>
      </c>
      <c r="E2548" s="7" t="s">
        <v>871</v>
      </c>
      <c r="F2548" s="7" t="s">
        <v>872</v>
      </c>
      <c r="G2548" s="7" t="s">
        <v>2464</v>
      </c>
      <c r="H2548" s="7" t="s">
        <v>81</v>
      </c>
      <c r="I2548" s="7" t="s">
        <v>128</v>
      </c>
      <c r="J2548" s="7" t="s">
        <v>131</v>
      </c>
      <c r="K2548" s="7" t="s">
        <v>1083</v>
      </c>
      <c r="L2548" s="7" t="s">
        <v>231</v>
      </c>
      <c r="M2548" s="7" t="s">
        <v>412</v>
      </c>
      <c r="N2548" s="7" t="s">
        <v>112</v>
      </c>
      <c r="O2548" s="7" t="s">
        <v>135</v>
      </c>
      <c r="P2548" s="7" t="s">
        <v>91</v>
      </c>
      <c r="Q2548" s="7" t="s">
        <v>116</v>
      </c>
      <c r="R2548" s="7" t="s">
        <v>115</v>
      </c>
      <c r="S2548" s="7" t="s">
        <v>114</v>
      </c>
      <c r="T2548" s="7" t="s">
        <v>109</v>
      </c>
      <c r="U2548" s="7" t="s">
        <v>93</v>
      </c>
      <c r="V2548" s="7" t="s">
        <v>94</v>
      </c>
      <c r="W2548" s="7" t="s">
        <v>117</v>
      </c>
      <c r="X2548" s="7" t="s">
        <v>118</v>
      </c>
      <c r="Y2548" s="7" t="n">
        <v>0</v>
      </c>
      <c r="Z2548" s="7" t="n">
        <v>1</v>
      </c>
      <c r="AA2548" s="7" t="str">
        <f aca="false">IF(Y2548&gt;Z2548,"Win",IF(Y2548&lt;Z2548,"Loss","Draw"))</f>
        <v>Loss</v>
      </c>
      <c r="AB2548" s="7" t="s">
        <v>99</v>
      </c>
      <c r="AC2548" s="7" t="s">
        <v>99</v>
      </c>
      <c r="AD2548" s="7" t="s">
        <v>2465</v>
      </c>
      <c r="AE2548" s="7" t="s">
        <v>1114</v>
      </c>
      <c r="AF2548" s="7" t="str">
        <f aca="false">IF(AD2548&lt;AE2548,AD2548,AE2548)</f>
        <v>Arrows, Barbarian Barrel, Knight, Little Prince, Mega Minion, P.E.K.K.A, Ram Rider, Zap</v>
      </c>
      <c r="AG2548" s="7" t="str">
        <f aca="false">IF(AD2548&lt;AE2548,AE2548,AD2548)</f>
        <v>Electro Spirit, Fireball, Goblins, Minions, Mortar, Rascals, Ronin, Skeleton Barrel</v>
      </c>
      <c r="AH2548" s="7" t="str">
        <f aca="false">IF(AD2548=AF2548,AA2548,IF(AA2548="Win","Loss",IF(AA2548="Loss","Win","Draw")))</f>
        <v>Loss</v>
      </c>
      <c r="AI2548" s="7" t="s">
        <v>123</v>
      </c>
    </row>
    <row r="2549" customFormat="false" ht="16.5" hidden="false" customHeight="true" outlineLevel="0" collapsed="false">
      <c r="A2549" s="8" t="s">
        <v>5440</v>
      </c>
      <c r="B2549" s="7" t="n">
        <v>2</v>
      </c>
      <c r="C2549" s="8" t="s">
        <v>2427</v>
      </c>
      <c r="D2549" s="7" t="s">
        <v>2428</v>
      </c>
      <c r="E2549" s="7" t="s">
        <v>871</v>
      </c>
      <c r="F2549" s="7" t="s">
        <v>872</v>
      </c>
      <c r="G2549" s="7" t="s">
        <v>2466</v>
      </c>
      <c r="H2549" s="7" t="s">
        <v>668</v>
      </c>
      <c r="I2549" s="7" t="s">
        <v>1695</v>
      </c>
      <c r="J2549" s="7" t="s">
        <v>153</v>
      </c>
      <c r="K2549" s="7" t="s">
        <v>626</v>
      </c>
      <c r="L2549" s="7" t="s">
        <v>156</v>
      </c>
      <c r="M2549" s="7" t="s">
        <v>1512</v>
      </c>
      <c r="N2549" s="7" t="s">
        <v>130</v>
      </c>
      <c r="O2549" s="7" t="s">
        <v>336</v>
      </c>
      <c r="P2549" s="7" t="s">
        <v>159</v>
      </c>
      <c r="Q2549" s="7" t="s">
        <v>169</v>
      </c>
      <c r="R2549" s="7" t="s">
        <v>145</v>
      </c>
      <c r="S2549" s="7" t="s">
        <v>412</v>
      </c>
      <c r="T2549" s="7" t="s">
        <v>91</v>
      </c>
      <c r="U2549" s="7" t="s">
        <v>420</v>
      </c>
      <c r="V2549" s="7" t="s">
        <v>336</v>
      </c>
      <c r="W2549" s="7" t="s">
        <v>191</v>
      </c>
      <c r="X2549" s="7" t="s">
        <v>132</v>
      </c>
      <c r="Y2549" s="7" t="n">
        <v>1</v>
      </c>
      <c r="Z2549" s="7" t="n">
        <v>0</v>
      </c>
      <c r="AA2549" s="7" t="str">
        <f aca="false">IF(Y2549&gt;Z2549,"Win",IF(Y2549&lt;Z2549,"Loss","Draw"))</f>
        <v>Win</v>
      </c>
      <c r="AB2549" s="7" t="s">
        <v>99</v>
      </c>
      <c r="AC2549" s="7" t="s">
        <v>99</v>
      </c>
      <c r="AD2549" s="7" t="s">
        <v>2468</v>
      </c>
      <c r="AE2549" s="7" t="s">
        <v>2467</v>
      </c>
      <c r="AF2549" s="7" t="str">
        <f aca="false">IF(AD2549&lt;AE2549,AD2549,AE2549)</f>
        <v>Baby Dragon, Balloon, Barbarian Barrel, Freeze, Ice Wizard, Lumberjack, P.E.K.K.A, Tornado</v>
      </c>
      <c r="AG2549" s="7" t="str">
        <f aca="false">IF(AD2549&lt;AE2549,AE2549,AD2549)</f>
        <v>Barbarians, Battle Healer, Bomber, Electro Dragon, Elixir Collector, Giant, Goblinstein, Tornado</v>
      </c>
      <c r="AH2549" s="7" t="str">
        <f aca="false">IF(AD2549=AF2549,AA2549,IF(AA2549="Win","Loss",IF(AA2549="Loss","Win","Draw")))</f>
        <v>Loss</v>
      </c>
      <c r="AI2549" s="7" t="s">
        <v>123</v>
      </c>
    </row>
    <row r="2550" customFormat="false" ht="16.5" hidden="false" customHeight="true" outlineLevel="0" collapsed="false">
      <c r="A2550" s="6" t="s">
        <v>5441</v>
      </c>
      <c r="B2550" s="5" t="n">
        <v>1</v>
      </c>
      <c r="C2550" s="6" t="s">
        <v>2427</v>
      </c>
      <c r="D2550" s="5" t="s">
        <v>2428</v>
      </c>
      <c r="E2550" s="5" t="s">
        <v>2664</v>
      </c>
      <c r="F2550" s="5" t="s">
        <v>2665</v>
      </c>
      <c r="G2550" s="5" t="s">
        <v>5442</v>
      </c>
      <c r="H2550" s="5" t="s">
        <v>668</v>
      </c>
      <c r="I2550" s="5" t="s">
        <v>168</v>
      </c>
      <c r="J2550" s="5" t="s">
        <v>232</v>
      </c>
      <c r="K2550" s="5" t="s">
        <v>169</v>
      </c>
      <c r="L2550" s="5" t="s">
        <v>154</v>
      </c>
      <c r="M2550" s="5" t="s">
        <v>93</v>
      </c>
      <c r="N2550" s="5" t="s">
        <v>167</v>
      </c>
      <c r="O2550" s="5" t="s">
        <v>170</v>
      </c>
      <c r="P2550" s="5" t="s">
        <v>97</v>
      </c>
      <c r="Q2550" s="5" t="s">
        <v>239</v>
      </c>
      <c r="R2550" s="5" t="s">
        <v>199</v>
      </c>
      <c r="S2550" s="5" t="s">
        <v>210</v>
      </c>
      <c r="T2550" s="5" t="s">
        <v>227</v>
      </c>
      <c r="U2550" s="5" t="s">
        <v>109</v>
      </c>
      <c r="V2550" s="5" t="s">
        <v>240</v>
      </c>
      <c r="W2550" s="5" t="s">
        <v>202</v>
      </c>
      <c r="X2550" s="5" t="s">
        <v>112</v>
      </c>
      <c r="Y2550" s="5" t="n">
        <v>1</v>
      </c>
      <c r="Z2550" s="5" t="n">
        <v>0</v>
      </c>
      <c r="AA2550" s="5" t="str">
        <f aca="false">IF(Y2550&gt;Z2550,"Win",IF(Y2550&lt;Z2550,"Loss","Draw"))</f>
        <v>Win</v>
      </c>
      <c r="AB2550" s="5" t="s">
        <v>98</v>
      </c>
      <c r="AC2550" s="5" t="s">
        <v>99</v>
      </c>
      <c r="AD2550" s="5" t="s">
        <v>418</v>
      </c>
      <c r="AE2550" s="5" t="s">
        <v>242</v>
      </c>
      <c r="AF2550" s="5" t="str">
        <f aca="false">IF(AD2550&lt;AE2550,AD2550,AE2550)</f>
        <v>Arrows, Bandit, Battle Ram, Golden Knight, Mega Knight, Mother Witch, Ronin, Zappies</v>
      </c>
      <c r="AG2550" s="5" t="str">
        <f aca="false">IF(AD2550&lt;AE2550,AE2550,AD2550)</f>
        <v>Baby Dragon, Cannon, Electro Spirit, Lightning, Mighty Miner, Royal Hogs, Skeletons, The Log</v>
      </c>
      <c r="AH2550" s="5" t="str">
        <f aca="false">IF(AD2550=AF2550,AA2550,IF(AA2550="Win","Loss",IF(AA2550="Loss","Win","Draw")))</f>
        <v>Loss</v>
      </c>
      <c r="AI2550" s="5" t="s">
        <v>123</v>
      </c>
    </row>
    <row r="2551" customFormat="false" ht="16.5" hidden="false" customHeight="true" outlineLevel="0" collapsed="false">
      <c r="A2551" s="6" t="s">
        <v>5441</v>
      </c>
      <c r="B2551" s="5" t="n">
        <v>2</v>
      </c>
      <c r="C2551" s="6" t="s">
        <v>2427</v>
      </c>
      <c r="D2551" s="5" t="s">
        <v>2428</v>
      </c>
      <c r="E2551" s="5" t="s">
        <v>2664</v>
      </c>
      <c r="F2551" s="5" t="s">
        <v>2665</v>
      </c>
      <c r="G2551" s="5" t="s">
        <v>5443</v>
      </c>
      <c r="H2551" s="5" t="s">
        <v>668</v>
      </c>
      <c r="I2551" s="5" t="s">
        <v>84</v>
      </c>
      <c r="J2551" s="5" t="s">
        <v>128</v>
      </c>
      <c r="K2551" s="5" t="s">
        <v>82</v>
      </c>
      <c r="L2551" s="5" t="s">
        <v>85</v>
      </c>
      <c r="M2551" s="5" t="s">
        <v>88</v>
      </c>
      <c r="N2551" s="5" t="s">
        <v>129</v>
      </c>
      <c r="O2551" s="5" t="s">
        <v>143</v>
      </c>
      <c r="P2551" s="5" t="s">
        <v>86</v>
      </c>
      <c r="Q2551" s="5" t="s">
        <v>116</v>
      </c>
      <c r="R2551" s="5" t="s">
        <v>153</v>
      </c>
      <c r="S2551" s="5" t="s">
        <v>92</v>
      </c>
      <c r="T2551" s="5" t="s">
        <v>119</v>
      </c>
      <c r="U2551" s="5" t="s">
        <v>154</v>
      </c>
      <c r="V2551" s="5" t="s">
        <v>117</v>
      </c>
      <c r="W2551" s="5" t="s">
        <v>97</v>
      </c>
      <c r="X2551" s="5" t="s">
        <v>91</v>
      </c>
      <c r="Y2551" s="5" t="n">
        <v>1</v>
      </c>
      <c r="Z2551" s="5" t="n">
        <v>0</v>
      </c>
      <c r="AA2551" s="5" t="str">
        <f aca="false">IF(Y2551&gt;Z2551,"Win",IF(Y2551&lt;Z2551,"Loss","Draw"))</f>
        <v>Win</v>
      </c>
      <c r="AB2551" s="5" t="s">
        <v>98</v>
      </c>
      <c r="AC2551" s="5" t="s">
        <v>99</v>
      </c>
      <c r="AD2551" s="5" t="s">
        <v>5444</v>
      </c>
      <c r="AE2551" s="5" t="s">
        <v>160</v>
      </c>
      <c r="AF2551" s="5" t="str">
        <f aca="false">IF(AD2551&lt;AE2551,AD2551,AE2551)</f>
        <v>Archers, Giant Snowball, Goblin Demolisher, Graveyard, Ice Spirit, Inferno Tower, Knight, Poison</v>
      </c>
      <c r="AG2551" s="5" t="str">
        <f aca="false">IF(AD2551&lt;AE2551,AE2551,AD2551)</f>
        <v>Barbarian Barrel, Cannon Cart, Goblinstein, Lightning, Minions, Mortar, Royal Ghost, Skeletons</v>
      </c>
      <c r="AH2551" s="5" t="str">
        <f aca="false">IF(AD2551=AF2551,AA2551,IF(AA2551="Win","Loss",IF(AA2551="Loss","Win","Draw")))</f>
        <v>Win</v>
      </c>
      <c r="AI2551" s="5" t="s">
        <v>123</v>
      </c>
    </row>
    <row r="2552" customFormat="false" ht="16.5" hidden="false" customHeight="true" outlineLevel="0" collapsed="false">
      <c r="A2552" s="6" t="s">
        <v>5445</v>
      </c>
      <c r="B2552" s="5" t="n">
        <v>1</v>
      </c>
      <c r="C2552" s="6" t="s">
        <v>2427</v>
      </c>
      <c r="D2552" s="5" t="s">
        <v>2428</v>
      </c>
      <c r="E2552" s="5" t="s">
        <v>5125</v>
      </c>
      <c r="F2552" s="5" t="s">
        <v>5126</v>
      </c>
      <c r="G2552" s="5" t="s">
        <v>5446</v>
      </c>
      <c r="H2552" s="5" t="s">
        <v>668</v>
      </c>
      <c r="I2552" s="5" t="s">
        <v>142</v>
      </c>
      <c r="J2552" s="5" t="s">
        <v>141</v>
      </c>
      <c r="K2552" s="5" t="s">
        <v>140</v>
      </c>
      <c r="L2552" s="5" t="s">
        <v>111</v>
      </c>
      <c r="M2552" s="5" t="s">
        <v>120</v>
      </c>
      <c r="N2552" s="5" t="s">
        <v>144</v>
      </c>
      <c r="O2552" s="5" t="s">
        <v>143</v>
      </c>
      <c r="P2552" s="5" t="s">
        <v>287</v>
      </c>
      <c r="Q2552" s="5" t="s">
        <v>200</v>
      </c>
      <c r="R2552" s="5" t="s">
        <v>83</v>
      </c>
      <c r="S2552" s="5" t="s">
        <v>135</v>
      </c>
      <c r="T2552" s="5" t="s">
        <v>148</v>
      </c>
      <c r="U2552" s="5" t="s">
        <v>147</v>
      </c>
      <c r="V2552" s="5" t="s">
        <v>94</v>
      </c>
      <c r="W2552" s="5" t="s">
        <v>146</v>
      </c>
      <c r="X2552" s="5" t="s">
        <v>87</v>
      </c>
      <c r="Y2552" s="5" t="n">
        <v>0</v>
      </c>
      <c r="Z2552" s="5" t="n">
        <v>1</v>
      </c>
      <c r="AA2552" s="5" t="str">
        <f aca="false">IF(Y2552&gt;Z2552,"Win",IF(Y2552&lt;Z2552,"Loss","Draw"))</f>
        <v>Loss</v>
      </c>
      <c r="AB2552" s="5" t="s">
        <v>98</v>
      </c>
      <c r="AC2552" s="5" t="s">
        <v>99</v>
      </c>
      <c r="AD2552" s="5" t="s">
        <v>924</v>
      </c>
      <c r="AE2552" s="5" t="s">
        <v>1822</v>
      </c>
      <c r="AF2552" s="5" t="str">
        <f aca="false">IF(AD2552&lt;AE2552,AD2552,AE2552)</f>
        <v>Berserker, Dark Prince, Fireball, Goblin Cage, Lava Hound, Skeleton Dragons, Spirit Empress, Zap</v>
      </c>
      <c r="AG2552" s="5" t="str">
        <f aca="false">IF(AD2552&lt;AE2552,AE2552,AD2552)</f>
        <v>Fire Spirit, Goblin Barrel, Ice Spirit, Magic Archer, Royal Delivery, Tesla, Valkyrie, Wall Breakers</v>
      </c>
      <c r="AH2552" s="5" t="str">
        <f aca="false">IF(AD2552=AF2552,AA2552,IF(AA2552="Win","Loss",IF(AA2552="Loss","Win","Draw")))</f>
        <v>Win</v>
      </c>
      <c r="AI2552" s="5" t="s">
        <v>123</v>
      </c>
    </row>
    <row r="2553" customFormat="false" ht="16.5" hidden="false" customHeight="true" outlineLevel="0" collapsed="false">
      <c r="A2553" s="6" t="s">
        <v>5445</v>
      </c>
      <c r="B2553" s="5" t="n">
        <v>2</v>
      </c>
      <c r="C2553" s="6" t="s">
        <v>2427</v>
      </c>
      <c r="D2553" s="5" t="s">
        <v>2428</v>
      </c>
      <c r="E2553" s="5" t="s">
        <v>5125</v>
      </c>
      <c r="F2553" s="5" t="s">
        <v>5126</v>
      </c>
      <c r="G2553" s="5" t="s">
        <v>616</v>
      </c>
      <c r="H2553" s="5" t="s">
        <v>668</v>
      </c>
      <c r="I2553" s="5" t="s">
        <v>90</v>
      </c>
      <c r="J2553" s="5" t="s">
        <v>181</v>
      </c>
      <c r="K2553" s="5" t="s">
        <v>149</v>
      </c>
      <c r="L2553" s="5" t="s">
        <v>94</v>
      </c>
      <c r="M2553" s="5" t="s">
        <v>167</v>
      </c>
      <c r="N2553" s="5" t="s">
        <v>95</v>
      </c>
      <c r="O2553" s="5" t="s">
        <v>202</v>
      </c>
      <c r="P2553" s="5" t="s">
        <v>146</v>
      </c>
      <c r="Q2553" s="5" t="s">
        <v>210</v>
      </c>
      <c r="R2553" s="5" t="s">
        <v>199</v>
      </c>
      <c r="S2553" s="5" t="s">
        <v>239</v>
      </c>
      <c r="T2553" s="5" t="s">
        <v>112</v>
      </c>
      <c r="U2553" s="5" t="s">
        <v>240</v>
      </c>
      <c r="V2553" s="5" t="s">
        <v>227</v>
      </c>
      <c r="W2553" s="5" t="s">
        <v>202</v>
      </c>
      <c r="X2553" s="5" t="s">
        <v>117</v>
      </c>
      <c r="Y2553" s="5" t="n">
        <v>0</v>
      </c>
      <c r="Z2553" s="5" t="n">
        <v>1</v>
      </c>
      <c r="AA2553" s="5" t="str">
        <f aca="false">IF(Y2553&gt;Z2553,"Win",IF(Y2553&lt;Z2553,"Loss","Draw"))</f>
        <v>Loss</v>
      </c>
      <c r="AB2553" s="5" t="s">
        <v>98</v>
      </c>
      <c r="AC2553" s="5" t="s">
        <v>99</v>
      </c>
      <c r="AD2553" s="5" t="s">
        <v>414</v>
      </c>
      <c r="AE2553" s="5" t="s">
        <v>5447</v>
      </c>
      <c r="AF2553" s="5" t="str">
        <f aca="false">IF(AD2553&lt;AE2553,AD2553,AE2553)</f>
        <v>Arrows, Bandit, Battle Ram, Golden Knight, Mega Knight, Minions, Mother Witch, Zappies</v>
      </c>
      <c r="AG2553" s="5" t="str">
        <f aca="false">IF(AD2553&lt;AE2553,AE2553,AD2553)</f>
        <v>Fireball, Fisherman, Monk, Royal Giant, Skeleton Dragons, The Log, Tombstone, Zappies</v>
      </c>
      <c r="AH2553" s="5" t="str">
        <f aca="false">IF(AD2553=AF2553,AA2553,IF(AA2553="Win","Loss",IF(AA2553="Loss","Win","Draw")))</f>
        <v>Win</v>
      </c>
      <c r="AI2553" s="5" t="s">
        <v>123</v>
      </c>
    </row>
    <row r="2554" customFormat="false" ht="16.5" hidden="false" customHeight="true" outlineLevel="0" collapsed="false">
      <c r="A2554" s="6" t="s">
        <v>5448</v>
      </c>
      <c r="B2554" s="5" t="n">
        <v>1</v>
      </c>
      <c r="C2554" s="6" t="s">
        <v>2427</v>
      </c>
      <c r="D2554" s="5" t="s">
        <v>2428</v>
      </c>
      <c r="E2554" s="6" t="s">
        <v>5449</v>
      </c>
      <c r="F2554" s="5" t="s">
        <v>5450</v>
      </c>
      <c r="G2554" s="5" t="s">
        <v>5451</v>
      </c>
      <c r="H2554" s="5" t="s">
        <v>81</v>
      </c>
      <c r="I2554" s="5" t="s">
        <v>140</v>
      </c>
      <c r="J2554" s="5" t="s">
        <v>141</v>
      </c>
      <c r="K2554" s="5" t="s">
        <v>153</v>
      </c>
      <c r="L2554" s="5" t="s">
        <v>226</v>
      </c>
      <c r="M2554" s="5" t="s">
        <v>336</v>
      </c>
      <c r="N2554" s="5" t="s">
        <v>167</v>
      </c>
      <c r="O2554" s="5" t="s">
        <v>113</v>
      </c>
      <c r="P2554" s="5" t="s">
        <v>97</v>
      </c>
      <c r="Q2554" s="5" t="s">
        <v>90</v>
      </c>
      <c r="R2554" s="5" t="s">
        <v>181</v>
      </c>
      <c r="S2554" s="5" t="s">
        <v>96</v>
      </c>
      <c r="T2554" s="5" t="s">
        <v>97</v>
      </c>
      <c r="U2554" s="5" t="s">
        <v>93</v>
      </c>
      <c r="V2554" s="5" t="s">
        <v>94</v>
      </c>
      <c r="W2554" s="5" t="s">
        <v>95</v>
      </c>
      <c r="X2554" s="5" t="s">
        <v>91</v>
      </c>
      <c r="Y2554" s="5" t="n">
        <v>0</v>
      </c>
      <c r="Z2554" s="5" t="n">
        <v>1</v>
      </c>
      <c r="AA2554" s="5" t="str">
        <f aca="false">IF(Y2554&gt;Z2554,"Win",IF(Y2554&lt;Z2554,"Loss","Draw"))</f>
        <v>Loss</v>
      </c>
      <c r="AB2554" s="5" t="s">
        <v>98</v>
      </c>
      <c r="AC2554" s="5" t="s">
        <v>99</v>
      </c>
      <c r="AD2554" s="5" t="s">
        <v>1849</v>
      </c>
      <c r="AE2554" s="5" t="s">
        <v>765</v>
      </c>
      <c r="AF2554" s="5" t="str">
        <f aca="false">IF(AD2554&lt;AE2554,AD2554,AE2554)</f>
        <v>Barbarian Barrel, Electro Spirit, Fireball, Fisherman, Hunter, Monk, Royal Giant, Skeletons</v>
      </c>
      <c r="AG2554" s="5" t="str">
        <f aca="false">IF(AD2554&lt;AE2554,AE2554,AD2554)</f>
        <v>Bomb Tower, Goblinstein, Magic Archer, Miner, Skeletons, The Log, Tornado, Wall Breakers</v>
      </c>
      <c r="AH2554" s="5" t="str">
        <f aca="false">IF(AD2554=AF2554,AA2554,IF(AA2554="Win","Loss",IF(AA2554="Loss","Win","Draw")))</f>
        <v>Win</v>
      </c>
      <c r="AI2554" s="5" t="s">
        <v>123</v>
      </c>
    </row>
    <row r="2555" customFormat="false" ht="16.5" hidden="false" customHeight="true" outlineLevel="0" collapsed="false">
      <c r="A2555" s="6" t="s">
        <v>5448</v>
      </c>
      <c r="B2555" s="5" t="n">
        <v>2</v>
      </c>
      <c r="C2555" s="6" t="s">
        <v>2427</v>
      </c>
      <c r="D2555" s="5" t="s">
        <v>2428</v>
      </c>
      <c r="E2555" s="6" t="s">
        <v>5449</v>
      </c>
      <c r="F2555" s="5" t="s">
        <v>5450</v>
      </c>
      <c r="G2555" s="5" t="s">
        <v>5452</v>
      </c>
      <c r="H2555" s="5" t="s">
        <v>81</v>
      </c>
      <c r="I2555" s="5" t="s">
        <v>210</v>
      </c>
      <c r="J2555" s="5" t="s">
        <v>199</v>
      </c>
      <c r="K2555" s="5" t="s">
        <v>239</v>
      </c>
      <c r="L2555" s="5" t="s">
        <v>393</v>
      </c>
      <c r="M2555" s="5" t="s">
        <v>146</v>
      </c>
      <c r="N2555" s="5" t="s">
        <v>112</v>
      </c>
      <c r="O2555" s="5" t="s">
        <v>227</v>
      </c>
      <c r="P2555" s="5" t="s">
        <v>240</v>
      </c>
      <c r="Q2555" s="5" t="s">
        <v>116</v>
      </c>
      <c r="R2555" s="5" t="s">
        <v>209</v>
      </c>
      <c r="S2555" s="5" t="s">
        <v>287</v>
      </c>
      <c r="T2555" s="5" t="s">
        <v>110</v>
      </c>
      <c r="U2555" s="5" t="s">
        <v>143</v>
      </c>
      <c r="V2555" s="5" t="s">
        <v>167</v>
      </c>
      <c r="W2555" s="5" t="s">
        <v>88</v>
      </c>
      <c r="X2555" s="5" t="s">
        <v>226</v>
      </c>
      <c r="Y2555" s="5" t="n">
        <v>3</v>
      </c>
      <c r="Z2555" s="5" t="n">
        <v>0</v>
      </c>
      <c r="AA2555" s="5" t="str">
        <f aca="false">IF(Y2555&gt;Z2555,"Win",IF(Y2555&lt;Z2555,"Loss","Draw"))</f>
        <v>Win</v>
      </c>
      <c r="AB2555" s="5" t="s">
        <v>98</v>
      </c>
      <c r="AC2555" s="5" t="s">
        <v>99</v>
      </c>
      <c r="AD2555" s="5" t="s">
        <v>395</v>
      </c>
      <c r="AE2555" s="5" t="s">
        <v>5453</v>
      </c>
      <c r="AF2555" s="5" t="str">
        <f aca="false">IF(AD2555&lt;AE2555,AD2555,AE2555)</f>
        <v>Arrows, Bandit, Battle Ram, Electro Wizard, Golden Knight, Mega Knight, Mother Witch, Skeleton Dragons</v>
      </c>
      <c r="AG2555" s="5" t="str">
        <f aca="false">IF(AD2555&lt;AE2555,AE2555,AD2555)</f>
        <v>Guards, Ice Spirit, Miner, Mortar, Musketeer, Poison, The Log, Valkyrie</v>
      </c>
      <c r="AH2555" s="5" t="str">
        <f aca="false">IF(AD2555=AF2555,AA2555,IF(AA2555="Win","Loss",IF(AA2555="Loss","Win","Draw")))</f>
        <v>Win</v>
      </c>
      <c r="AI2555" s="5" t="s">
        <v>123</v>
      </c>
    </row>
    <row r="2556" customFormat="false" ht="16.5" hidden="false" customHeight="true" outlineLevel="0" collapsed="false">
      <c r="A2556" s="6" t="s">
        <v>5448</v>
      </c>
      <c r="B2556" s="5" t="n">
        <v>3</v>
      </c>
      <c r="C2556" s="6" t="s">
        <v>2427</v>
      </c>
      <c r="D2556" s="5" t="s">
        <v>2428</v>
      </c>
      <c r="E2556" s="6" t="s">
        <v>5449</v>
      </c>
      <c r="F2556" s="5" t="s">
        <v>5450</v>
      </c>
      <c r="G2556" s="5" t="s">
        <v>5454</v>
      </c>
      <c r="H2556" s="5" t="s">
        <v>81</v>
      </c>
      <c r="I2556" s="5" t="s">
        <v>142</v>
      </c>
      <c r="J2556" s="5" t="s">
        <v>232</v>
      </c>
      <c r="K2556" s="5" t="s">
        <v>176</v>
      </c>
      <c r="L2556" s="5" t="s">
        <v>170</v>
      </c>
      <c r="M2556" s="5" t="s">
        <v>120</v>
      </c>
      <c r="N2556" s="5" t="s">
        <v>111</v>
      </c>
      <c r="O2556" s="5" t="s">
        <v>143</v>
      </c>
      <c r="P2556" s="5" t="s">
        <v>87</v>
      </c>
      <c r="Q2556" s="5" t="s">
        <v>210</v>
      </c>
      <c r="R2556" s="5" t="s">
        <v>199</v>
      </c>
      <c r="S2556" s="5" t="s">
        <v>200</v>
      </c>
      <c r="T2556" s="5" t="s">
        <v>146</v>
      </c>
      <c r="U2556" s="5" t="s">
        <v>182</v>
      </c>
      <c r="V2556" s="5" t="s">
        <v>183</v>
      </c>
      <c r="W2556" s="5" t="s">
        <v>112</v>
      </c>
      <c r="X2556" s="5" t="s">
        <v>227</v>
      </c>
      <c r="Y2556" s="5" t="n">
        <v>1</v>
      </c>
      <c r="Z2556" s="5" t="n">
        <v>0</v>
      </c>
      <c r="AA2556" s="5" t="str">
        <f aca="false">IF(Y2556&gt;Z2556,"Win",IF(Y2556&lt;Z2556,"Loss","Draw"))</f>
        <v>Win</v>
      </c>
      <c r="AB2556" s="5" t="s">
        <v>98</v>
      </c>
      <c r="AC2556" s="5" t="s">
        <v>99</v>
      </c>
      <c r="AD2556" s="5" t="s">
        <v>2202</v>
      </c>
      <c r="AE2556" s="5" t="s">
        <v>2200</v>
      </c>
      <c r="AF2556" s="5" t="str">
        <f aca="false">IF(AD2556&lt;AE2556,AD2556,AE2556)</f>
        <v>Arrows, Earthquake, Goblin Cage, Golden Knight, Hog Rider, Mega Knight, Mother Witch, Skeleton Dragons</v>
      </c>
      <c r="AG2556" s="5" t="str">
        <f aca="false">IF(AD2556&lt;AE2556,AE2556,AD2556)</f>
        <v>Berserker, Cannon, Dart Goblin, Fire Spirit, Goblin Barrel, Ice Spirit, Mighty Miner, Royal Delivery</v>
      </c>
      <c r="AH2556" s="5" t="str">
        <f aca="false">IF(AD2556=AF2556,AA2556,IF(AA2556="Win","Loss",IF(AA2556="Loss","Win","Draw")))</f>
        <v>Loss</v>
      </c>
      <c r="AI2556" s="5" t="s">
        <v>123</v>
      </c>
    </row>
    <row r="2557" customFormat="false" ht="16.5" hidden="false" customHeight="true" outlineLevel="0" collapsed="false">
      <c r="A2557" s="6" t="s">
        <v>5455</v>
      </c>
      <c r="B2557" s="5" t="n">
        <v>1</v>
      </c>
      <c r="C2557" s="6" t="s">
        <v>2427</v>
      </c>
      <c r="D2557" s="5" t="s">
        <v>2428</v>
      </c>
      <c r="E2557" s="5" t="s">
        <v>829</v>
      </c>
      <c r="F2557" s="5" t="s">
        <v>830</v>
      </c>
      <c r="G2557" s="5" t="s">
        <v>4401</v>
      </c>
      <c r="H2557" s="5" t="s">
        <v>668</v>
      </c>
      <c r="I2557" s="5" t="s">
        <v>168</v>
      </c>
      <c r="J2557" s="5" t="s">
        <v>83</v>
      </c>
      <c r="K2557" s="5" t="s">
        <v>82</v>
      </c>
      <c r="L2557" s="5" t="s">
        <v>154</v>
      </c>
      <c r="M2557" s="5" t="s">
        <v>97</v>
      </c>
      <c r="N2557" s="5" t="s">
        <v>93</v>
      </c>
      <c r="O2557" s="5" t="s">
        <v>91</v>
      </c>
      <c r="P2557" s="5" t="s">
        <v>144</v>
      </c>
      <c r="Q2557" s="5" t="s">
        <v>107</v>
      </c>
      <c r="R2557" s="5" t="s">
        <v>115</v>
      </c>
      <c r="S2557" s="5" t="s">
        <v>84</v>
      </c>
      <c r="T2557" s="5" t="s">
        <v>130</v>
      </c>
      <c r="U2557" s="5" t="s">
        <v>109</v>
      </c>
      <c r="V2557" s="5" t="s">
        <v>111</v>
      </c>
      <c r="W2557" s="5" t="s">
        <v>144</v>
      </c>
      <c r="X2557" s="5" t="s">
        <v>88</v>
      </c>
      <c r="Y2557" s="5" t="n">
        <v>0</v>
      </c>
      <c r="Z2557" s="5" t="n">
        <v>1</v>
      </c>
      <c r="AA2557" s="5" t="str">
        <f aca="false">IF(Y2557&gt;Z2557,"Win",IF(Y2557&lt;Z2557,"Loss","Draw"))</f>
        <v>Loss</v>
      </c>
      <c r="AB2557" s="5" t="s">
        <v>98</v>
      </c>
      <c r="AC2557" s="5" t="s">
        <v>99</v>
      </c>
      <c r="AD2557" s="5" t="s">
        <v>285</v>
      </c>
      <c r="AE2557" s="5" t="s">
        <v>315</v>
      </c>
      <c r="AF2557" s="5" t="str">
        <f aca="false">IF(AD2557&lt;AE2557,AD2557,AE2557)</f>
        <v>Archers, Barbarian Barrel, Dark Prince, Electro Spirit, Lightning, Royal Hogs, Skeletons, Tesla</v>
      </c>
      <c r="AG2557" s="5" t="str">
        <f aca="false">IF(AD2557&lt;AE2557,AE2557,AD2557)</f>
        <v>Bomber, Fire Spirit, Giant Snowball, Goblin Drill, Goblins, Poison, Ronin, Tesla</v>
      </c>
      <c r="AH2557" s="5" t="str">
        <f aca="false">IF(AD2557=AF2557,AA2557,IF(AA2557="Win","Loss",IF(AA2557="Loss","Win","Draw")))</f>
        <v>Loss</v>
      </c>
      <c r="AI2557" s="5" t="s">
        <v>123</v>
      </c>
    </row>
    <row r="2558" customFormat="false" ht="16.5" hidden="false" customHeight="true" outlineLevel="0" collapsed="false">
      <c r="A2558" s="6" t="s">
        <v>5455</v>
      </c>
      <c r="B2558" s="5" t="n">
        <v>2</v>
      </c>
      <c r="C2558" s="6" t="s">
        <v>2427</v>
      </c>
      <c r="D2558" s="5" t="s">
        <v>2428</v>
      </c>
      <c r="E2558" s="5" t="s">
        <v>829</v>
      </c>
      <c r="F2558" s="5" t="s">
        <v>830</v>
      </c>
      <c r="G2558" s="5" t="s">
        <v>2354</v>
      </c>
      <c r="H2558" s="5" t="s">
        <v>372</v>
      </c>
      <c r="I2558" s="5" t="s">
        <v>210</v>
      </c>
      <c r="J2558" s="5" t="s">
        <v>199</v>
      </c>
      <c r="K2558" s="5" t="s">
        <v>239</v>
      </c>
      <c r="L2558" s="5" t="s">
        <v>146</v>
      </c>
      <c r="M2558" s="5" t="s">
        <v>393</v>
      </c>
      <c r="N2558" s="5" t="s">
        <v>112</v>
      </c>
      <c r="O2558" s="5" t="s">
        <v>227</v>
      </c>
      <c r="P2558" s="5" t="s">
        <v>240</v>
      </c>
      <c r="Q2558" s="5" t="s">
        <v>142</v>
      </c>
      <c r="R2558" s="5" t="s">
        <v>141</v>
      </c>
      <c r="S2558" s="5" t="s">
        <v>287</v>
      </c>
      <c r="T2558" s="5" t="s">
        <v>140</v>
      </c>
      <c r="U2558" s="5" t="s">
        <v>129</v>
      </c>
      <c r="V2558" s="5" t="s">
        <v>143</v>
      </c>
      <c r="W2558" s="5" t="s">
        <v>97</v>
      </c>
      <c r="X2558" s="5" t="s">
        <v>167</v>
      </c>
      <c r="Y2558" s="5" t="n">
        <v>0</v>
      </c>
      <c r="Z2558" s="5" t="n">
        <v>1</v>
      </c>
      <c r="AA2558" s="5" t="str">
        <f aca="false">IF(Y2558&gt;Z2558,"Win",IF(Y2558&lt;Z2558,"Loss","Draw"))</f>
        <v>Loss</v>
      </c>
      <c r="AB2558" s="5" t="s">
        <v>98</v>
      </c>
      <c r="AC2558" s="5" t="s">
        <v>99</v>
      </c>
      <c r="AD2558" s="5" t="s">
        <v>395</v>
      </c>
      <c r="AE2558" s="5" t="s">
        <v>4402</v>
      </c>
      <c r="AF2558" s="5" t="str">
        <f aca="false">IF(AD2558&lt;AE2558,AD2558,AE2558)</f>
        <v>Arrows, Bandit, Battle Ram, Electro Wizard, Golden Knight, Mega Knight, Mother Witch, Skeleton Dragons</v>
      </c>
      <c r="AG2558" s="5" t="str">
        <f aca="false">IF(AD2558&lt;AE2558,AE2558,AD2558)</f>
        <v>Goblin Barrel, Ice Spirit, Inferno Tower, Magic Archer, Skeletons, The Log, Valkyrie, Wall Breakers</v>
      </c>
      <c r="AH2558" s="5" t="str">
        <f aca="false">IF(AD2558=AF2558,AA2558,IF(AA2558="Win","Loss",IF(AA2558="Loss","Win","Draw")))</f>
        <v>Loss</v>
      </c>
      <c r="AI2558" s="5" t="s">
        <v>123</v>
      </c>
    </row>
    <row r="2559" customFormat="false" ht="16.5" hidden="false" customHeight="true" outlineLevel="0" collapsed="false">
      <c r="A2559" s="6" t="s">
        <v>5456</v>
      </c>
      <c r="B2559" s="5" t="n">
        <v>1</v>
      </c>
      <c r="C2559" s="6" t="s">
        <v>2427</v>
      </c>
      <c r="D2559" s="5" t="s">
        <v>2428</v>
      </c>
      <c r="E2559" s="5" t="s">
        <v>5457</v>
      </c>
      <c r="F2559" s="5" t="s">
        <v>5458</v>
      </c>
      <c r="G2559" s="5" t="s">
        <v>5459</v>
      </c>
      <c r="H2559" s="5" t="s">
        <v>81</v>
      </c>
      <c r="I2559" s="5" t="s">
        <v>84</v>
      </c>
      <c r="J2559" s="5" t="s">
        <v>128</v>
      </c>
      <c r="K2559" s="5" t="s">
        <v>144</v>
      </c>
      <c r="L2559" s="5" t="s">
        <v>107</v>
      </c>
      <c r="M2559" s="5" t="s">
        <v>88</v>
      </c>
      <c r="N2559" s="5" t="s">
        <v>97</v>
      </c>
      <c r="O2559" s="5" t="s">
        <v>111</v>
      </c>
      <c r="P2559" s="5" t="s">
        <v>130</v>
      </c>
      <c r="Q2559" s="5" t="s">
        <v>90</v>
      </c>
      <c r="R2559" s="5" t="s">
        <v>91</v>
      </c>
      <c r="S2559" s="5" t="s">
        <v>92</v>
      </c>
      <c r="T2559" s="5" t="s">
        <v>96</v>
      </c>
      <c r="U2559" s="5" t="s">
        <v>95</v>
      </c>
      <c r="V2559" s="5" t="s">
        <v>94</v>
      </c>
      <c r="W2559" s="5" t="s">
        <v>97</v>
      </c>
      <c r="X2559" s="5" t="s">
        <v>93</v>
      </c>
      <c r="Y2559" s="5" t="n">
        <v>1</v>
      </c>
      <c r="Z2559" s="5" t="n">
        <v>0</v>
      </c>
      <c r="AA2559" s="5" t="str">
        <f aca="false">IF(Y2559&gt;Z2559,"Win",IF(Y2559&lt;Z2559,"Loss","Draw"))</f>
        <v>Win</v>
      </c>
      <c r="AB2559" s="5" t="s">
        <v>98</v>
      </c>
      <c r="AC2559" s="5" t="s">
        <v>99</v>
      </c>
      <c r="AD2559" s="5" t="s">
        <v>448</v>
      </c>
      <c r="AE2559" s="5" t="s">
        <v>101</v>
      </c>
      <c r="AF2559" s="5" t="str">
        <f aca="false">IF(AD2559&lt;AE2559,AD2559,AE2559)</f>
        <v>Barbarian Barrel, Electro Spirit, Fireball, Fisherman, Hunter, Royal Ghost, Royal Giant, Skeletons</v>
      </c>
      <c r="AG2559" s="5" t="str">
        <f aca="false">IF(AD2559&lt;AE2559,AE2559,AD2559)</f>
        <v>Bomber, Fire Spirit, Giant Snowball, Goblin Drill, Knight, Poison, Skeletons, Tesla</v>
      </c>
      <c r="AH2559" s="5" t="str">
        <f aca="false">IF(AD2559=AF2559,AA2559,IF(AA2559="Win","Loss",IF(AA2559="Loss","Win","Draw")))</f>
        <v>Loss</v>
      </c>
      <c r="AI2559" s="5" t="s">
        <v>123</v>
      </c>
    </row>
    <row r="2560" customFormat="false" ht="16.5" hidden="false" customHeight="true" outlineLevel="0" collapsed="false">
      <c r="A2560" s="6" t="s">
        <v>5456</v>
      </c>
      <c r="B2560" s="5" t="n">
        <v>2</v>
      </c>
      <c r="C2560" s="6" t="s">
        <v>2427</v>
      </c>
      <c r="D2560" s="5" t="s">
        <v>2428</v>
      </c>
      <c r="E2560" s="5" t="s">
        <v>5457</v>
      </c>
      <c r="F2560" s="5" t="s">
        <v>5458</v>
      </c>
      <c r="G2560" s="5" t="s">
        <v>5460</v>
      </c>
      <c r="H2560" s="5" t="s">
        <v>81</v>
      </c>
      <c r="I2560" s="5" t="s">
        <v>168</v>
      </c>
      <c r="J2560" s="5" t="s">
        <v>232</v>
      </c>
      <c r="K2560" s="5" t="s">
        <v>169</v>
      </c>
      <c r="L2560" s="5" t="s">
        <v>154</v>
      </c>
      <c r="M2560" s="5" t="s">
        <v>93</v>
      </c>
      <c r="N2560" s="5" t="s">
        <v>167</v>
      </c>
      <c r="O2560" s="5" t="s">
        <v>170</v>
      </c>
      <c r="P2560" s="5" t="s">
        <v>87</v>
      </c>
      <c r="Q2560" s="5" t="s">
        <v>239</v>
      </c>
      <c r="R2560" s="5" t="s">
        <v>115</v>
      </c>
      <c r="S2560" s="5" t="s">
        <v>199</v>
      </c>
      <c r="T2560" s="5" t="s">
        <v>227</v>
      </c>
      <c r="U2560" s="5" t="s">
        <v>109</v>
      </c>
      <c r="V2560" s="5" t="s">
        <v>146</v>
      </c>
      <c r="W2560" s="5" t="s">
        <v>393</v>
      </c>
      <c r="X2560" s="5" t="s">
        <v>112</v>
      </c>
      <c r="Y2560" s="5" t="n">
        <v>3</v>
      </c>
      <c r="Z2560" s="5" t="n">
        <v>0</v>
      </c>
      <c r="AA2560" s="5" t="str">
        <f aca="false">IF(Y2560&gt;Z2560,"Win",IF(Y2560&lt;Z2560,"Loss","Draw"))</f>
        <v>Win</v>
      </c>
      <c r="AB2560" s="5" t="s">
        <v>98</v>
      </c>
      <c r="AC2560" s="5" t="s">
        <v>99</v>
      </c>
      <c r="AD2560" s="5" t="s">
        <v>496</v>
      </c>
      <c r="AE2560" s="5" t="s">
        <v>5461</v>
      </c>
      <c r="AF2560" s="5" t="str">
        <f aca="false">IF(AD2560&lt;AE2560,AD2560,AE2560)</f>
        <v>Arrows, Battle Ram, Electro Wizard, Goblins, Golden Knight, Mother Witch, Ronin, Skeleton Dragons</v>
      </c>
      <c r="AG2560" s="5" t="str">
        <f aca="false">IF(AD2560&lt;AE2560,AE2560,AD2560)</f>
        <v>Baby Dragon, Berserker, Cannon, Electro Spirit, Lightning, Mighty Miner, Royal Hogs, The Log</v>
      </c>
      <c r="AH2560" s="5" t="str">
        <f aca="false">IF(AD2560=AF2560,AA2560,IF(AA2560="Win","Loss",IF(AA2560="Loss","Win","Draw")))</f>
        <v>Loss</v>
      </c>
      <c r="AI2560" s="5" t="s">
        <v>123</v>
      </c>
    </row>
    <row r="2561" customFormat="false" ht="16.5" hidden="false" customHeight="true" outlineLevel="0" collapsed="false">
      <c r="A2561" s="6" t="s">
        <v>5462</v>
      </c>
      <c r="B2561" s="5" t="n">
        <v>1</v>
      </c>
      <c r="C2561" s="6" t="s">
        <v>2427</v>
      </c>
      <c r="D2561" s="5" t="s">
        <v>2428</v>
      </c>
      <c r="E2561" s="5" t="s">
        <v>3877</v>
      </c>
      <c r="F2561" s="5" t="s">
        <v>3878</v>
      </c>
      <c r="G2561" s="5" t="s">
        <v>5463</v>
      </c>
      <c r="H2561" s="5" t="s">
        <v>668</v>
      </c>
      <c r="I2561" s="5" t="s">
        <v>168</v>
      </c>
      <c r="J2561" s="5" t="s">
        <v>232</v>
      </c>
      <c r="K2561" s="5" t="s">
        <v>169</v>
      </c>
      <c r="L2561" s="5" t="s">
        <v>154</v>
      </c>
      <c r="M2561" s="5" t="s">
        <v>93</v>
      </c>
      <c r="N2561" s="5" t="s">
        <v>167</v>
      </c>
      <c r="O2561" s="5" t="s">
        <v>170</v>
      </c>
      <c r="P2561" s="5" t="s">
        <v>97</v>
      </c>
      <c r="Q2561" s="5" t="s">
        <v>210</v>
      </c>
      <c r="R2561" s="5" t="s">
        <v>115</v>
      </c>
      <c r="S2561" s="5" t="s">
        <v>92</v>
      </c>
      <c r="T2561" s="5" t="s">
        <v>135</v>
      </c>
      <c r="U2561" s="5" t="s">
        <v>231</v>
      </c>
      <c r="V2561" s="5" t="s">
        <v>147</v>
      </c>
      <c r="W2561" s="5" t="s">
        <v>293</v>
      </c>
      <c r="X2561" s="5" t="s">
        <v>94</v>
      </c>
      <c r="Y2561" s="5" t="n">
        <v>1</v>
      </c>
      <c r="Z2561" s="5" t="n">
        <v>0</v>
      </c>
      <c r="AA2561" s="5" t="str">
        <f aca="false">IF(Y2561&gt;Z2561,"Win",IF(Y2561&lt;Z2561,"Loss","Draw"))</f>
        <v>Win</v>
      </c>
      <c r="AB2561" s="5" t="s">
        <v>98</v>
      </c>
      <c r="AC2561" s="5" t="s">
        <v>99</v>
      </c>
      <c r="AD2561" s="5" t="s">
        <v>418</v>
      </c>
      <c r="AE2561" s="5" t="s">
        <v>1419</v>
      </c>
      <c r="AF2561" s="5" t="str">
        <f aca="false">IF(AD2561&lt;AE2561,AD2561,AE2561)</f>
        <v>Baby Dragon, Cannon, Electro Spirit, Lightning, Mighty Miner, Royal Hogs, Skeletons, The Log</v>
      </c>
      <c r="AG2561" s="5" t="str">
        <f aca="false">IF(AD2561&lt;AE2561,AE2561,AD2561)</f>
        <v>Fireball, Furnace, Goblins, Mega Knight, Ram Rider, Royal Ghost, Spirit Empress, Zap</v>
      </c>
      <c r="AH2561" s="5" t="str">
        <f aca="false">IF(AD2561=AF2561,AA2561,IF(AA2561="Win","Loss",IF(AA2561="Loss","Win","Draw")))</f>
        <v>Win</v>
      </c>
      <c r="AI2561" s="5" t="s">
        <v>123</v>
      </c>
    </row>
    <row r="2562" customFormat="false" ht="16.5" hidden="false" customHeight="true" outlineLevel="0" collapsed="false">
      <c r="A2562" s="6" t="s">
        <v>5462</v>
      </c>
      <c r="B2562" s="5" t="n">
        <v>2</v>
      </c>
      <c r="C2562" s="6" t="s">
        <v>2427</v>
      </c>
      <c r="D2562" s="5" t="s">
        <v>2428</v>
      </c>
      <c r="E2562" s="5" t="s">
        <v>3877</v>
      </c>
      <c r="F2562" s="5" t="s">
        <v>3878</v>
      </c>
      <c r="G2562" s="5" t="s">
        <v>5464</v>
      </c>
      <c r="H2562" s="5" t="s">
        <v>668</v>
      </c>
      <c r="I2562" s="5" t="s">
        <v>90</v>
      </c>
      <c r="J2562" s="5" t="s">
        <v>181</v>
      </c>
      <c r="K2562" s="5" t="s">
        <v>91</v>
      </c>
      <c r="L2562" s="5" t="s">
        <v>94</v>
      </c>
      <c r="M2562" s="5" t="s">
        <v>149</v>
      </c>
      <c r="N2562" s="5" t="s">
        <v>95</v>
      </c>
      <c r="O2562" s="5" t="s">
        <v>202</v>
      </c>
      <c r="P2562" s="5" t="s">
        <v>146</v>
      </c>
      <c r="Q2562" s="5" t="s">
        <v>375</v>
      </c>
      <c r="R2562" s="5" t="s">
        <v>199</v>
      </c>
      <c r="S2562" s="5" t="s">
        <v>84</v>
      </c>
      <c r="T2562" s="5" t="s">
        <v>336</v>
      </c>
      <c r="U2562" s="5" t="s">
        <v>202</v>
      </c>
      <c r="V2562" s="5" t="s">
        <v>107</v>
      </c>
      <c r="W2562" s="5" t="s">
        <v>170</v>
      </c>
      <c r="X2562" s="5" t="s">
        <v>327</v>
      </c>
      <c r="Y2562" s="5" t="n">
        <v>1</v>
      </c>
      <c r="Z2562" s="5" t="n">
        <v>0</v>
      </c>
      <c r="AA2562" s="5" t="str">
        <f aca="false">IF(Y2562&gt;Z2562,"Win",IF(Y2562&lt;Z2562,"Loss","Draw"))</f>
        <v>Win</v>
      </c>
      <c r="AB2562" s="5" t="s">
        <v>98</v>
      </c>
      <c r="AC2562" s="5" t="s">
        <v>99</v>
      </c>
      <c r="AD2562" s="5" t="s">
        <v>5465</v>
      </c>
      <c r="AE2562" s="5" t="s">
        <v>5466</v>
      </c>
      <c r="AF2562" s="5" t="str">
        <f aca="false">IF(AD2562&lt;AE2562,AD2562,AE2562)</f>
        <v>Barbarian Barrel, Fireball, Fisherman, Monk, Royal Giant, Skeleton Dragons, Tombstone, Zappies</v>
      </c>
      <c r="AG2562" s="5" t="str">
        <f aca="false">IF(AD2562&lt;AE2562,AE2562,AD2562)</f>
        <v>Cannon, Executioner, Giant Skeleton, Giant Snowball, Goblin Drill, Golden Knight, Tornado, Zappies</v>
      </c>
      <c r="AH2562" s="5" t="str">
        <f aca="false">IF(AD2562=AF2562,AA2562,IF(AA2562="Win","Loss",IF(AA2562="Loss","Win","Draw")))</f>
        <v>Win</v>
      </c>
      <c r="AI2562" s="5" t="s">
        <v>123</v>
      </c>
    </row>
    <row r="2563" customFormat="false" ht="16.5" hidden="false" customHeight="true" outlineLevel="0" collapsed="false">
      <c r="A2563" s="6" t="s">
        <v>5467</v>
      </c>
      <c r="B2563" s="5" t="n">
        <v>1</v>
      </c>
      <c r="C2563" s="6" t="s">
        <v>2427</v>
      </c>
      <c r="D2563" s="5" t="s">
        <v>2428</v>
      </c>
      <c r="E2563" s="5" t="s">
        <v>4067</v>
      </c>
      <c r="F2563" s="5" t="s">
        <v>4068</v>
      </c>
      <c r="G2563" s="5" t="s">
        <v>5468</v>
      </c>
      <c r="H2563" s="5" t="s">
        <v>668</v>
      </c>
      <c r="I2563" s="5" t="s">
        <v>375</v>
      </c>
      <c r="J2563" s="5" t="s">
        <v>145</v>
      </c>
      <c r="K2563" s="5" t="s">
        <v>135</v>
      </c>
      <c r="L2563" s="5" t="s">
        <v>170</v>
      </c>
      <c r="M2563" s="5" t="s">
        <v>202</v>
      </c>
      <c r="N2563" s="5" t="s">
        <v>336</v>
      </c>
      <c r="O2563" s="5" t="s">
        <v>327</v>
      </c>
      <c r="P2563" s="5" t="s">
        <v>226</v>
      </c>
      <c r="Q2563" s="5" t="s">
        <v>169</v>
      </c>
      <c r="R2563" s="5" t="s">
        <v>83</v>
      </c>
      <c r="S2563" s="5" t="s">
        <v>168</v>
      </c>
      <c r="T2563" s="5" t="s">
        <v>170</v>
      </c>
      <c r="U2563" s="5" t="s">
        <v>167</v>
      </c>
      <c r="V2563" s="5" t="s">
        <v>87</v>
      </c>
      <c r="W2563" s="5" t="s">
        <v>93</v>
      </c>
      <c r="X2563" s="5" t="s">
        <v>154</v>
      </c>
      <c r="Y2563" s="5" t="n">
        <v>1</v>
      </c>
      <c r="Z2563" s="5" t="n">
        <v>0</v>
      </c>
      <c r="AA2563" s="5" t="str">
        <f aca="false">IF(Y2563&gt;Z2563,"Win",IF(Y2563&lt;Z2563,"Loss","Draw"))</f>
        <v>Win</v>
      </c>
      <c r="AB2563" s="5" t="s">
        <v>98</v>
      </c>
      <c r="AC2563" s="5" t="s">
        <v>99</v>
      </c>
      <c r="AD2563" s="5" t="s">
        <v>2489</v>
      </c>
      <c r="AE2563" s="5" t="s">
        <v>1464</v>
      </c>
      <c r="AF2563" s="5" t="str">
        <f aca="false">IF(AD2563&lt;AE2563,AD2563,AE2563)</f>
        <v>Baby Dragon, Berserker, Cannon, Dark Prince, Electro Spirit, Lightning, Royal Hogs, The Log</v>
      </c>
      <c r="AG2563" s="5" t="str">
        <f aca="false">IF(AD2563&lt;AE2563,AE2563,AD2563)</f>
        <v>Balloon, Cannon, Executioner, Giant Skeleton, Miner, Tornado, Zap, Zappies</v>
      </c>
      <c r="AH2563" s="5" t="str">
        <f aca="false">IF(AD2563=AF2563,AA2563,IF(AA2563="Win","Loss",IF(AA2563="Loss","Win","Draw")))</f>
        <v>Loss</v>
      </c>
      <c r="AI2563" s="5" t="s">
        <v>123</v>
      </c>
    </row>
    <row r="2564" customFormat="false" ht="16.5" hidden="false" customHeight="true" outlineLevel="0" collapsed="false">
      <c r="A2564" s="6" t="s">
        <v>5467</v>
      </c>
      <c r="B2564" s="5" t="n">
        <v>2</v>
      </c>
      <c r="C2564" s="6" t="s">
        <v>2427</v>
      </c>
      <c r="D2564" s="5" t="s">
        <v>2428</v>
      </c>
      <c r="E2564" s="5" t="s">
        <v>4067</v>
      </c>
      <c r="F2564" s="5" t="s">
        <v>4068</v>
      </c>
      <c r="G2564" s="5" t="s">
        <v>1566</v>
      </c>
      <c r="H2564" s="5" t="s">
        <v>668</v>
      </c>
      <c r="I2564" s="5" t="s">
        <v>142</v>
      </c>
      <c r="J2564" s="5" t="s">
        <v>141</v>
      </c>
      <c r="K2564" s="5" t="s">
        <v>140</v>
      </c>
      <c r="L2564" s="5" t="s">
        <v>111</v>
      </c>
      <c r="M2564" s="5" t="s">
        <v>120</v>
      </c>
      <c r="N2564" s="5" t="s">
        <v>144</v>
      </c>
      <c r="O2564" s="5" t="s">
        <v>143</v>
      </c>
      <c r="P2564" s="5" t="s">
        <v>287</v>
      </c>
      <c r="Q2564" s="5" t="s">
        <v>116</v>
      </c>
      <c r="R2564" s="5" t="s">
        <v>115</v>
      </c>
      <c r="S2564" s="5" t="s">
        <v>114</v>
      </c>
      <c r="T2564" s="5" t="s">
        <v>117</v>
      </c>
      <c r="U2564" s="5" t="s">
        <v>91</v>
      </c>
      <c r="V2564" s="5" t="s">
        <v>118</v>
      </c>
      <c r="W2564" s="5" t="s">
        <v>94</v>
      </c>
      <c r="X2564" s="5" t="s">
        <v>119</v>
      </c>
      <c r="Y2564" s="5" t="n">
        <v>1</v>
      </c>
      <c r="Z2564" s="5" t="n">
        <v>0</v>
      </c>
      <c r="AA2564" s="5" t="str">
        <f aca="false">IF(Y2564&gt;Z2564,"Win",IF(Y2564&lt;Z2564,"Loss","Draw"))</f>
        <v>Win</v>
      </c>
      <c r="AB2564" s="5" t="s">
        <v>98</v>
      </c>
      <c r="AC2564" s="5" t="s">
        <v>99</v>
      </c>
      <c r="AD2564" s="5" t="s">
        <v>924</v>
      </c>
      <c r="AE2564" s="5" t="s">
        <v>185</v>
      </c>
      <c r="AF2564" s="5" t="str">
        <f aca="false">IF(AD2564&lt;AE2564,AD2564,AE2564)</f>
        <v>Barbarian Barrel, Cannon Cart, Fireball, Goblins, Minions, Mortar, Rascals, Skeleton Barrel</v>
      </c>
      <c r="AG2564" s="5" t="str">
        <f aca="false">IF(AD2564&lt;AE2564,AE2564,AD2564)</f>
        <v>Fire Spirit, Goblin Barrel, Ice Spirit, Magic Archer, Royal Delivery, Tesla, Valkyrie, Wall Breakers</v>
      </c>
      <c r="AH2564" s="5" t="str">
        <f aca="false">IF(AD2564=AF2564,AA2564,IF(AA2564="Win","Loss",IF(AA2564="Loss","Win","Draw")))</f>
        <v>Loss</v>
      </c>
      <c r="AI2564" s="5" t="s">
        <v>123</v>
      </c>
    </row>
    <row r="2565" customFormat="false" ht="16.5" hidden="false" customHeight="true" outlineLevel="0" collapsed="false">
      <c r="A2565" s="6" t="s">
        <v>5469</v>
      </c>
      <c r="B2565" s="5" t="n">
        <v>1</v>
      </c>
      <c r="C2565" s="6" t="s">
        <v>2427</v>
      </c>
      <c r="D2565" s="5" t="s">
        <v>2428</v>
      </c>
      <c r="E2565" s="5" t="s">
        <v>2179</v>
      </c>
      <c r="F2565" s="5" t="s">
        <v>2180</v>
      </c>
      <c r="G2565" s="5" t="s">
        <v>5470</v>
      </c>
      <c r="H2565" s="5" t="s">
        <v>81</v>
      </c>
      <c r="I2565" s="5" t="s">
        <v>90</v>
      </c>
      <c r="J2565" s="5" t="s">
        <v>180</v>
      </c>
      <c r="K2565" s="5" t="s">
        <v>181</v>
      </c>
      <c r="L2565" s="5" t="s">
        <v>94</v>
      </c>
      <c r="M2565" s="5" t="s">
        <v>149</v>
      </c>
      <c r="N2565" s="5" t="s">
        <v>95</v>
      </c>
      <c r="O2565" s="5" t="s">
        <v>202</v>
      </c>
      <c r="P2565" s="5" t="s">
        <v>167</v>
      </c>
      <c r="Q2565" s="5" t="s">
        <v>169</v>
      </c>
      <c r="R2565" s="5" t="s">
        <v>131</v>
      </c>
      <c r="S2565" s="5" t="s">
        <v>200</v>
      </c>
      <c r="T2565" s="5" t="s">
        <v>136</v>
      </c>
      <c r="U2565" s="5" t="s">
        <v>109</v>
      </c>
      <c r="V2565" s="5" t="s">
        <v>154</v>
      </c>
      <c r="W2565" s="5" t="s">
        <v>336</v>
      </c>
      <c r="X2565" s="5" t="s">
        <v>91</v>
      </c>
      <c r="Y2565" s="5" t="n">
        <v>1</v>
      </c>
      <c r="Z2565" s="5" t="n">
        <v>0</v>
      </c>
      <c r="AA2565" s="5" t="str">
        <f aca="false">IF(Y2565&gt;Z2565,"Win",IF(Y2565&lt;Z2565,"Loss","Draw"))</f>
        <v>Win</v>
      </c>
      <c r="AB2565" s="5" t="s">
        <v>98</v>
      </c>
      <c r="AC2565" s="5" t="s">
        <v>99</v>
      </c>
      <c r="AD2565" s="5" t="s">
        <v>565</v>
      </c>
      <c r="AE2565" s="5" t="s">
        <v>604</v>
      </c>
      <c r="AF2565" s="5" t="str">
        <f aca="false">IF(AD2565&lt;AE2565,AD2565,AE2565)</f>
        <v>Baby Dragon, Barbarian Barrel, Goblin Cage, Golem, Lightning, Mega Minion, Ronin, Tornado</v>
      </c>
      <c r="AG2565" s="5" t="str">
        <f aca="false">IF(AD2565&lt;AE2565,AE2565,AD2565)</f>
        <v>Fireball, Fisherman, Monk, Royal Giant, The Log, Tombstone, Wizard, Zappies</v>
      </c>
      <c r="AH2565" s="5" t="str">
        <f aca="false">IF(AD2565=AF2565,AA2565,IF(AA2565="Win","Loss",IF(AA2565="Loss","Win","Draw")))</f>
        <v>Loss</v>
      </c>
      <c r="AI2565" s="5" t="s">
        <v>123</v>
      </c>
    </row>
    <row r="2566" customFormat="false" ht="16.5" hidden="false" customHeight="true" outlineLevel="0" collapsed="false">
      <c r="A2566" s="6" t="s">
        <v>5469</v>
      </c>
      <c r="B2566" s="5" t="n">
        <v>2</v>
      </c>
      <c r="C2566" s="6" t="s">
        <v>2427</v>
      </c>
      <c r="D2566" s="5" t="s">
        <v>2428</v>
      </c>
      <c r="E2566" s="5" t="s">
        <v>2179</v>
      </c>
      <c r="F2566" s="5" t="s">
        <v>2180</v>
      </c>
      <c r="G2566" s="5" t="s">
        <v>4426</v>
      </c>
      <c r="H2566" s="5" t="s">
        <v>668</v>
      </c>
      <c r="I2566" s="5" t="s">
        <v>142</v>
      </c>
      <c r="J2566" s="5" t="s">
        <v>232</v>
      </c>
      <c r="K2566" s="5" t="s">
        <v>176</v>
      </c>
      <c r="L2566" s="5" t="s">
        <v>97</v>
      </c>
      <c r="M2566" s="5" t="s">
        <v>111</v>
      </c>
      <c r="N2566" s="5" t="s">
        <v>143</v>
      </c>
      <c r="O2566" s="5" t="s">
        <v>113</v>
      </c>
      <c r="P2566" s="5" t="s">
        <v>120</v>
      </c>
      <c r="Q2566" s="5" t="s">
        <v>90</v>
      </c>
      <c r="R2566" s="5" t="s">
        <v>149</v>
      </c>
      <c r="S2566" s="5" t="s">
        <v>181</v>
      </c>
      <c r="T2566" s="5" t="s">
        <v>227</v>
      </c>
      <c r="U2566" s="5" t="s">
        <v>95</v>
      </c>
      <c r="V2566" s="5" t="s">
        <v>94</v>
      </c>
      <c r="W2566" s="5" t="s">
        <v>146</v>
      </c>
      <c r="X2566" s="5" t="s">
        <v>167</v>
      </c>
      <c r="Y2566" s="5" t="n">
        <v>1</v>
      </c>
      <c r="Z2566" s="5" t="n">
        <v>0</v>
      </c>
      <c r="AA2566" s="5" t="str">
        <f aca="false">IF(Y2566&gt;Z2566,"Win",IF(Y2566&lt;Z2566,"Loss","Draw"))</f>
        <v>Win</v>
      </c>
      <c r="AB2566" s="5" t="s">
        <v>98</v>
      </c>
      <c r="AC2566" s="5" t="s">
        <v>99</v>
      </c>
      <c r="AD2566" s="5" t="s">
        <v>4465</v>
      </c>
      <c r="AE2566" s="5" t="s">
        <v>229</v>
      </c>
      <c r="AF2566" s="5" t="str">
        <f aca="false">IF(AD2566&lt;AE2566,AD2566,AE2566)</f>
        <v>Bomb Tower, Dart Goblin, Fire Spirit, Goblin Barrel, Ice Spirit, Mighty Miner, Royal Delivery, Skeletons</v>
      </c>
      <c r="AG2566" s="5" t="str">
        <f aca="false">IF(AD2566&lt;AE2566,AE2566,AD2566)</f>
        <v>Fireball, Fisherman, Monk, Mother Witch, Royal Giant, Skeleton Dragons, The Log, Tombstone</v>
      </c>
      <c r="AH2566" s="5" t="str">
        <f aca="false">IF(AD2566=AF2566,AA2566,IF(AA2566="Win","Loss",IF(AA2566="Loss","Win","Draw")))</f>
        <v>Win</v>
      </c>
      <c r="AI2566" s="5" t="s">
        <v>123</v>
      </c>
    </row>
    <row r="2567" customFormat="false" ht="16.5" hidden="false" customHeight="true" outlineLevel="0" collapsed="false">
      <c r="A2567" s="6" t="s">
        <v>5471</v>
      </c>
      <c r="B2567" s="5" t="n">
        <v>1</v>
      </c>
      <c r="C2567" s="6" t="s">
        <v>2427</v>
      </c>
      <c r="D2567" s="5" t="s">
        <v>2428</v>
      </c>
      <c r="E2567" s="5" t="s">
        <v>5472</v>
      </c>
      <c r="F2567" s="5" t="s">
        <v>5473</v>
      </c>
      <c r="G2567" s="5" t="s">
        <v>5073</v>
      </c>
      <c r="H2567" s="5" t="s">
        <v>372</v>
      </c>
      <c r="I2567" s="5" t="s">
        <v>144</v>
      </c>
      <c r="J2567" s="5" t="s">
        <v>91</v>
      </c>
      <c r="K2567" s="5" t="s">
        <v>293</v>
      </c>
      <c r="L2567" s="5" t="s">
        <v>128</v>
      </c>
      <c r="M2567" s="5" t="s">
        <v>143</v>
      </c>
      <c r="N2567" s="5" t="s">
        <v>88</v>
      </c>
      <c r="O2567" s="5" t="s">
        <v>85</v>
      </c>
      <c r="P2567" s="5" t="s">
        <v>97</v>
      </c>
      <c r="Q2567" s="5" t="s">
        <v>142</v>
      </c>
      <c r="R2567" s="5" t="s">
        <v>141</v>
      </c>
      <c r="S2567" s="5" t="s">
        <v>287</v>
      </c>
      <c r="T2567" s="5" t="s">
        <v>140</v>
      </c>
      <c r="U2567" s="5" t="s">
        <v>120</v>
      </c>
      <c r="V2567" s="5" t="s">
        <v>143</v>
      </c>
      <c r="W2567" s="5" t="s">
        <v>111</v>
      </c>
      <c r="X2567" s="5" t="s">
        <v>113</v>
      </c>
      <c r="Y2567" s="5" t="n">
        <v>0</v>
      </c>
      <c r="Z2567" s="5" t="n">
        <v>1</v>
      </c>
      <c r="AA2567" s="5" t="str">
        <f aca="false">IF(Y2567&gt;Z2567,"Win",IF(Y2567&lt;Z2567,"Loss","Draw"))</f>
        <v>Loss</v>
      </c>
      <c r="AB2567" s="5" t="s">
        <v>98</v>
      </c>
      <c r="AC2567" s="5" t="s">
        <v>99</v>
      </c>
      <c r="AD2567" s="5" t="s">
        <v>410</v>
      </c>
      <c r="AE2567" s="5" t="s">
        <v>2644</v>
      </c>
      <c r="AF2567" s="5" t="str">
        <f aca="false">IF(AD2567&lt;AE2567,AD2567,AE2567)</f>
        <v>Barbarian Barrel, Furnace, Graveyard, Ice Spirit, Knight, Poison, Skeletons, Tesla</v>
      </c>
      <c r="AG2567" s="5" t="str">
        <f aca="false">IF(AD2567&lt;AE2567,AE2567,AD2567)</f>
        <v>Bomb Tower, Fire Spirit, Goblin Barrel, Ice Spirit, Magic Archer, Royal Delivery, Valkyrie, Wall Breakers</v>
      </c>
      <c r="AH2567" s="5" t="str">
        <f aca="false">IF(AD2567=AF2567,AA2567,IF(AA2567="Win","Loss",IF(AA2567="Loss","Win","Draw")))</f>
        <v>Loss</v>
      </c>
      <c r="AI2567" s="5" t="s">
        <v>123</v>
      </c>
    </row>
    <row r="2568" customFormat="false" ht="16.5" hidden="false" customHeight="true" outlineLevel="0" collapsed="false">
      <c r="A2568" s="6" t="s">
        <v>5471</v>
      </c>
      <c r="B2568" s="5" t="n">
        <v>2</v>
      </c>
      <c r="C2568" s="6" t="s">
        <v>2427</v>
      </c>
      <c r="D2568" s="5" t="s">
        <v>2428</v>
      </c>
      <c r="E2568" s="5" t="s">
        <v>5472</v>
      </c>
      <c r="F2568" s="5" t="s">
        <v>5473</v>
      </c>
      <c r="G2568" s="5" t="s">
        <v>3750</v>
      </c>
      <c r="H2568" s="5" t="s">
        <v>372</v>
      </c>
      <c r="I2568" s="5" t="s">
        <v>168</v>
      </c>
      <c r="J2568" s="5" t="s">
        <v>232</v>
      </c>
      <c r="K2568" s="5" t="s">
        <v>169</v>
      </c>
      <c r="L2568" s="5" t="s">
        <v>154</v>
      </c>
      <c r="M2568" s="5" t="s">
        <v>93</v>
      </c>
      <c r="N2568" s="5" t="s">
        <v>167</v>
      </c>
      <c r="O2568" s="5" t="s">
        <v>170</v>
      </c>
      <c r="P2568" s="5" t="s">
        <v>87</v>
      </c>
      <c r="Q2568" s="5" t="s">
        <v>90</v>
      </c>
      <c r="R2568" s="5" t="s">
        <v>91</v>
      </c>
      <c r="S2568" s="5" t="s">
        <v>200</v>
      </c>
      <c r="T2568" s="5" t="s">
        <v>365</v>
      </c>
      <c r="U2568" s="5" t="s">
        <v>93</v>
      </c>
      <c r="V2568" s="5" t="s">
        <v>94</v>
      </c>
      <c r="W2568" s="5" t="s">
        <v>109</v>
      </c>
      <c r="X2568" s="5" t="s">
        <v>146</v>
      </c>
      <c r="Y2568" s="5" t="n">
        <v>1</v>
      </c>
      <c r="Z2568" s="5" t="n">
        <v>0</v>
      </c>
      <c r="AA2568" s="5" t="str">
        <f aca="false">IF(Y2568&gt;Z2568,"Win",IF(Y2568&lt;Z2568,"Loss","Draw"))</f>
        <v>Win</v>
      </c>
      <c r="AB2568" s="5" t="s">
        <v>98</v>
      </c>
      <c r="AC2568" s="5" t="s">
        <v>99</v>
      </c>
      <c r="AD2568" s="5" t="s">
        <v>496</v>
      </c>
      <c r="AE2568" s="5" t="s">
        <v>5474</v>
      </c>
      <c r="AF2568" s="5" t="str">
        <f aca="false">IF(AD2568&lt;AE2568,AD2568,AE2568)</f>
        <v>Baby Dragon, Berserker, Cannon, Electro Spirit, Lightning, Mighty Miner, Royal Hogs, The Log</v>
      </c>
      <c r="AG2568" s="5" t="str">
        <f aca="false">IF(AD2568&lt;AE2568,AE2568,AD2568)</f>
        <v>Barbarian Barrel, Electro Spirit, Fireball, Goblin Cage, Phoenix, Ronin, Royal Giant, Skeleton Dragons</v>
      </c>
      <c r="AH2568" s="5" t="str">
        <f aca="false">IF(AD2568=AF2568,AA2568,IF(AA2568="Win","Loss",IF(AA2568="Loss","Win","Draw")))</f>
        <v>Win</v>
      </c>
      <c r="AI2568" s="5" t="s">
        <v>123</v>
      </c>
    </row>
    <row r="2569" customFormat="false" ht="16.5" hidden="false" customHeight="true" outlineLevel="0" collapsed="false">
      <c r="A2569" s="6" t="s">
        <v>5471</v>
      </c>
      <c r="B2569" s="5" t="n">
        <v>3</v>
      </c>
      <c r="C2569" s="6" t="s">
        <v>2427</v>
      </c>
      <c r="D2569" s="5" t="s">
        <v>2428</v>
      </c>
      <c r="E2569" s="5" t="s">
        <v>5472</v>
      </c>
      <c r="F2569" s="5" t="s">
        <v>5473</v>
      </c>
      <c r="G2569" s="5" t="s">
        <v>5475</v>
      </c>
      <c r="H2569" s="5" t="s">
        <v>668</v>
      </c>
      <c r="I2569" s="5" t="s">
        <v>84</v>
      </c>
      <c r="J2569" s="5" t="s">
        <v>181</v>
      </c>
      <c r="K2569" s="5" t="s">
        <v>107</v>
      </c>
      <c r="L2569" s="5" t="s">
        <v>334</v>
      </c>
      <c r="M2569" s="5" t="s">
        <v>111</v>
      </c>
      <c r="N2569" s="5" t="s">
        <v>130</v>
      </c>
      <c r="O2569" s="5" t="s">
        <v>113</v>
      </c>
      <c r="P2569" s="5" t="s">
        <v>115</v>
      </c>
      <c r="Q2569" s="5" t="s">
        <v>168</v>
      </c>
      <c r="R2569" s="5" t="s">
        <v>199</v>
      </c>
      <c r="S2569" s="5" t="s">
        <v>244</v>
      </c>
      <c r="T2569" s="5" t="s">
        <v>245</v>
      </c>
      <c r="U2569" s="5" t="s">
        <v>92</v>
      </c>
      <c r="V2569" s="5" t="s">
        <v>95</v>
      </c>
      <c r="W2569" s="5" t="s">
        <v>167</v>
      </c>
      <c r="X2569" s="5" t="s">
        <v>96</v>
      </c>
      <c r="Y2569" s="5" t="n">
        <v>0</v>
      </c>
      <c r="Z2569" s="5" t="n">
        <v>1</v>
      </c>
      <c r="AA2569" s="5" t="str">
        <f aca="false">IF(Y2569&gt;Z2569,"Win",IF(Y2569&lt;Z2569,"Loss","Draw"))</f>
        <v>Loss</v>
      </c>
      <c r="AB2569" s="5" t="s">
        <v>98</v>
      </c>
      <c r="AC2569" s="5" t="s">
        <v>99</v>
      </c>
      <c r="AD2569" s="5" t="s">
        <v>5476</v>
      </c>
      <c r="AE2569" s="5" t="s">
        <v>5477</v>
      </c>
      <c r="AF2569" s="5" t="str">
        <f aca="false">IF(AD2569&lt;AE2569,AD2569,AE2569)</f>
        <v>Bomb Tower, Bomber, Fire Spirit, Giant Snowball, Goblin Drill, Goblins, Monk, Rocket</v>
      </c>
      <c r="AG2569" s="5" t="str">
        <f aca="false">IF(AD2569&lt;AE2569,AE2569,AD2569)</f>
        <v>Fisherman, Golden Knight, Hunter, Ice Golem, Royal Ghost, Royal Hogs, The Log, Three Musketeers</v>
      </c>
      <c r="AH2569" s="5" t="str">
        <f aca="false">IF(AD2569=AF2569,AA2569,IF(AA2569="Win","Loss",IF(AA2569="Loss","Win","Draw")))</f>
        <v>Loss</v>
      </c>
      <c r="AI2569" s="5" t="s">
        <v>123</v>
      </c>
    </row>
    <row r="2570" customFormat="false" ht="16.5" hidden="false" customHeight="true" outlineLevel="0" collapsed="false">
      <c r="A2570" s="6" t="s">
        <v>5478</v>
      </c>
      <c r="B2570" s="5" t="n">
        <v>1</v>
      </c>
      <c r="C2570" s="6" t="s">
        <v>405</v>
      </c>
      <c r="D2570" s="5" t="s">
        <v>406</v>
      </c>
      <c r="E2570" s="5" t="s">
        <v>723</v>
      </c>
      <c r="F2570" s="5" t="s">
        <v>724</v>
      </c>
      <c r="G2570" s="5" t="s">
        <v>5479</v>
      </c>
      <c r="H2570" s="5" t="s">
        <v>408</v>
      </c>
      <c r="I2570" s="5" t="s">
        <v>142</v>
      </c>
      <c r="J2570" s="5" t="s">
        <v>141</v>
      </c>
      <c r="K2570" s="5" t="s">
        <v>140</v>
      </c>
      <c r="L2570" s="5" t="s">
        <v>109</v>
      </c>
      <c r="M2570" s="5" t="s">
        <v>111</v>
      </c>
      <c r="N2570" s="5" t="s">
        <v>143</v>
      </c>
      <c r="O2570" s="5" t="s">
        <v>144</v>
      </c>
      <c r="P2570" s="5" t="s">
        <v>120</v>
      </c>
      <c r="Q2570" s="5" t="s">
        <v>375</v>
      </c>
      <c r="R2570" s="5" t="s">
        <v>145</v>
      </c>
      <c r="S2570" s="5" t="s">
        <v>199</v>
      </c>
      <c r="T2570" s="5" t="s">
        <v>135</v>
      </c>
      <c r="U2570" s="5" t="s">
        <v>336</v>
      </c>
      <c r="V2570" s="5" t="s">
        <v>110</v>
      </c>
      <c r="W2570" s="5" t="s">
        <v>149</v>
      </c>
      <c r="X2570" s="5" t="s">
        <v>226</v>
      </c>
      <c r="Y2570" s="5" t="n">
        <v>1</v>
      </c>
      <c r="Z2570" s="5" t="n">
        <v>0</v>
      </c>
      <c r="AA2570" s="5" t="str">
        <f aca="false">IF(Y2570&gt;Z2570,"Win",IF(Y2570&lt;Z2570,"Loss","Draw"))</f>
        <v>Win</v>
      </c>
      <c r="AB2570" s="5" t="s">
        <v>98</v>
      </c>
      <c r="AC2570" s="5" t="s">
        <v>99</v>
      </c>
      <c r="AD2570" s="5" t="s">
        <v>649</v>
      </c>
      <c r="AE2570" s="5" t="s">
        <v>5480</v>
      </c>
      <c r="AF2570" s="5" t="str">
        <f aca="false">IF(AD2570&lt;AE2570,AD2570,AE2570)</f>
        <v>Balloon, Executioner, Golden Knight, Guards, Miner, Tombstone, Tornado, Zap</v>
      </c>
      <c r="AG2570" s="5" t="str">
        <f aca="false">IF(AD2570&lt;AE2570,AE2570,AD2570)</f>
        <v>Fire Spirit, Goblin Barrel, Ice Spirit, Magic Archer, Ronin, Royal Delivery, Tesla, Wall Breakers</v>
      </c>
      <c r="AH2570" s="5" t="str">
        <f aca="false">IF(AD2570=AF2570,AA2570,IF(AA2570="Win","Loss",IF(AA2570="Loss","Win","Draw")))</f>
        <v>Loss</v>
      </c>
      <c r="AI2570" s="5" t="s">
        <v>102</v>
      </c>
    </row>
    <row r="2571" customFormat="false" ht="16.5" hidden="false" customHeight="true" outlineLevel="0" collapsed="false">
      <c r="A2571" s="6" t="s">
        <v>5478</v>
      </c>
      <c r="B2571" s="5" t="n">
        <v>2</v>
      </c>
      <c r="C2571" s="6" t="s">
        <v>405</v>
      </c>
      <c r="D2571" s="5" t="s">
        <v>406</v>
      </c>
      <c r="E2571" s="5" t="s">
        <v>723</v>
      </c>
      <c r="F2571" s="5" t="s">
        <v>724</v>
      </c>
      <c r="G2571" s="5" t="s">
        <v>5481</v>
      </c>
      <c r="H2571" s="5" t="s">
        <v>408</v>
      </c>
      <c r="I2571" s="5" t="s">
        <v>170</v>
      </c>
      <c r="J2571" s="5" t="s">
        <v>180</v>
      </c>
      <c r="K2571" s="5" t="s">
        <v>181</v>
      </c>
      <c r="L2571" s="5" t="s">
        <v>167</v>
      </c>
      <c r="M2571" s="5" t="s">
        <v>154</v>
      </c>
      <c r="N2571" s="5" t="s">
        <v>182</v>
      </c>
      <c r="O2571" s="5" t="s">
        <v>93</v>
      </c>
      <c r="P2571" s="5" t="s">
        <v>97</v>
      </c>
      <c r="Q2571" s="5" t="s">
        <v>142</v>
      </c>
      <c r="R2571" s="5" t="s">
        <v>141</v>
      </c>
      <c r="S2571" s="5" t="s">
        <v>140</v>
      </c>
      <c r="T2571" s="5" t="s">
        <v>109</v>
      </c>
      <c r="U2571" s="5" t="s">
        <v>111</v>
      </c>
      <c r="V2571" s="5" t="s">
        <v>143</v>
      </c>
      <c r="W2571" s="5" t="s">
        <v>144</v>
      </c>
      <c r="X2571" s="5" t="s">
        <v>120</v>
      </c>
      <c r="Y2571" s="5" t="n">
        <v>1</v>
      </c>
      <c r="Z2571" s="5" t="n">
        <v>0</v>
      </c>
      <c r="AA2571" s="5" t="str">
        <f aca="false">IF(Y2571&gt;Z2571,"Win",IF(Y2571&lt;Z2571,"Loss","Draw"))</f>
        <v>Win</v>
      </c>
      <c r="AB2571" s="5" t="s">
        <v>98</v>
      </c>
      <c r="AC2571" s="5" t="s">
        <v>99</v>
      </c>
      <c r="AD2571" s="5" t="s">
        <v>5482</v>
      </c>
      <c r="AE2571" s="5" t="s">
        <v>649</v>
      </c>
      <c r="AF2571" s="5" t="str">
        <f aca="false">IF(AD2571&lt;AE2571,AD2571,AE2571)</f>
        <v>Cannon, Electro Spirit, Hog Rider, Lightning, Monk, Skeletons, The Log, Wizard</v>
      </c>
      <c r="AG2571" s="5" t="str">
        <f aca="false">IF(AD2571&lt;AE2571,AE2571,AD2571)</f>
        <v>Fire Spirit, Goblin Barrel, Ice Spirit, Magic Archer, Ronin, Royal Delivery, Tesla, Wall Breakers</v>
      </c>
      <c r="AH2571" s="5" t="str">
        <f aca="false">IF(AD2571=AF2571,AA2571,IF(AA2571="Win","Loss",IF(AA2571="Loss","Win","Draw")))</f>
        <v>Win</v>
      </c>
      <c r="AI2571" s="5" t="s">
        <v>102</v>
      </c>
    </row>
    <row r="2572" customFormat="false" ht="16.5" hidden="false" customHeight="true" outlineLevel="0" collapsed="false">
      <c r="A2572" s="6" t="s">
        <v>5483</v>
      </c>
      <c r="B2572" s="5" t="n">
        <v>1</v>
      </c>
      <c r="C2572" s="6" t="s">
        <v>405</v>
      </c>
      <c r="D2572" s="5" t="s">
        <v>406</v>
      </c>
      <c r="E2572" s="5" t="s">
        <v>403</v>
      </c>
      <c r="F2572" s="5" t="s">
        <v>404</v>
      </c>
      <c r="G2572" s="5" t="s">
        <v>5484</v>
      </c>
      <c r="H2572" s="5" t="s">
        <v>408</v>
      </c>
      <c r="I2572" s="5" t="s">
        <v>225</v>
      </c>
      <c r="J2572" s="5" t="s">
        <v>141</v>
      </c>
      <c r="K2572" s="5" t="s">
        <v>140</v>
      </c>
      <c r="L2572" s="5" t="s">
        <v>226</v>
      </c>
      <c r="M2572" s="5" t="s">
        <v>120</v>
      </c>
      <c r="N2572" s="5" t="s">
        <v>111</v>
      </c>
      <c r="O2572" s="5" t="s">
        <v>87</v>
      </c>
      <c r="P2572" s="5" t="s">
        <v>113</v>
      </c>
      <c r="Q2572" s="5" t="s">
        <v>142</v>
      </c>
      <c r="R2572" s="5" t="s">
        <v>115</v>
      </c>
      <c r="S2572" s="5" t="s">
        <v>287</v>
      </c>
      <c r="T2572" s="5" t="s">
        <v>176</v>
      </c>
      <c r="U2572" s="5" t="s">
        <v>143</v>
      </c>
      <c r="V2572" s="5" t="s">
        <v>140</v>
      </c>
      <c r="W2572" s="5" t="s">
        <v>334</v>
      </c>
      <c r="X2572" s="5" t="s">
        <v>111</v>
      </c>
      <c r="Y2572" s="5" t="n">
        <v>0</v>
      </c>
      <c r="Z2572" s="5" t="n">
        <v>1</v>
      </c>
      <c r="AA2572" s="5" t="str">
        <f aca="false">IF(Y2572&gt;Z2572,"Win",IF(Y2572&lt;Z2572,"Loss","Draw"))</f>
        <v>Loss</v>
      </c>
      <c r="AB2572" s="5" t="s">
        <v>98</v>
      </c>
      <c r="AC2572" s="5" t="s">
        <v>99</v>
      </c>
      <c r="AD2572" s="5" t="s">
        <v>228</v>
      </c>
      <c r="AE2572" s="5" t="s">
        <v>394</v>
      </c>
      <c r="AF2572" s="5" t="str">
        <f aca="false">IF(AD2572&lt;AE2572,AD2572,AE2572)</f>
        <v>Bats, Berserker, Bomb Tower, Fire Spirit, Magic Archer, Miner, Royal Delivery, Wall Breakers</v>
      </c>
      <c r="AG2572" s="5" t="str">
        <f aca="false">IF(AD2572&lt;AE2572,AE2572,AD2572)</f>
        <v>Dart Goblin, Fire Spirit, Goblin Barrel, Goblins, Ice Spirit, Rocket, Valkyrie, Wall Breakers</v>
      </c>
      <c r="AH2572" s="5" t="str">
        <f aca="false">IF(AD2572=AF2572,AA2572,IF(AA2572="Win","Loss",IF(AA2572="Loss","Win","Draw")))</f>
        <v>Loss</v>
      </c>
      <c r="AI2572" s="5" t="s">
        <v>102</v>
      </c>
    </row>
    <row r="2573" customFormat="false" ht="16.5" hidden="false" customHeight="true" outlineLevel="0" collapsed="false">
      <c r="A2573" s="6" t="s">
        <v>5483</v>
      </c>
      <c r="B2573" s="5" t="n">
        <v>2</v>
      </c>
      <c r="C2573" s="6" t="s">
        <v>405</v>
      </c>
      <c r="D2573" s="5" t="s">
        <v>406</v>
      </c>
      <c r="E2573" s="5" t="s">
        <v>403</v>
      </c>
      <c r="F2573" s="5" t="s">
        <v>404</v>
      </c>
      <c r="G2573" s="5" t="s">
        <v>407</v>
      </c>
      <c r="H2573" s="5" t="s">
        <v>408</v>
      </c>
      <c r="I2573" s="5" t="s">
        <v>144</v>
      </c>
      <c r="J2573" s="5" t="s">
        <v>91</v>
      </c>
      <c r="K2573" s="5" t="s">
        <v>293</v>
      </c>
      <c r="L2573" s="5" t="s">
        <v>128</v>
      </c>
      <c r="M2573" s="5" t="s">
        <v>143</v>
      </c>
      <c r="N2573" s="5" t="s">
        <v>88</v>
      </c>
      <c r="O2573" s="5" t="s">
        <v>85</v>
      </c>
      <c r="P2573" s="5" t="s">
        <v>97</v>
      </c>
      <c r="Q2573" s="5" t="s">
        <v>135</v>
      </c>
      <c r="R2573" s="5" t="s">
        <v>83</v>
      </c>
      <c r="S2573" s="5" t="s">
        <v>200</v>
      </c>
      <c r="T2573" s="5" t="s">
        <v>147</v>
      </c>
      <c r="U2573" s="5" t="s">
        <v>169</v>
      </c>
      <c r="V2573" s="5" t="s">
        <v>87</v>
      </c>
      <c r="W2573" s="5" t="s">
        <v>94</v>
      </c>
      <c r="X2573" s="5" t="s">
        <v>148</v>
      </c>
      <c r="Y2573" s="5" t="n">
        <v>1</v>
      </c>
      <c r="Z2573" s="5" t="n">
        <v>0</v>
      </c>
      <c r="AA2573" s="5" t="str">
        <f aca="false">IF(Y2573&gt;Z2573,"Win",IF(Y2573&lt;Z2573,"Loss","Draw"))</f>
        <v>Win</v>
      </c>
      <c r="AB2573" s="5" t="s">
        <v>98</v>
      </c>
      <c r="AC2573" s="5" t="s">
        <v>99</v>
      </c>
      <c r="AD2573" s="5" t="s">
        <v>410</v>
      </c>
      <c r="AE2573" s="5" t="s">
        <v>409</v>
      </c>
      <c r="AF2573" s="5" t="str">
        <f aca="false">IF(AD2573&lt;AE2573,AD2573,AE2573)</f>
        <v>Baby Dragon, Berserker, Dark Prince, Fireball, Goblin Cage, Lava Hound, Spirit Empress, Zap</v>
      </c>
      <c r="AG2573" s="5" t="str">
        <f aca="false">IF(AD2573&lt;AE2573,AE2573,AD2573)</f>
        <v>Barbarian Barrel, Furnace, Graveyard, Ice Spirit, Knight, Poison, Skeletons, Tesla</v>
      </c>
      <c r="AH2573" s="5" t="str">
        <f aca="false">IF(AD2573=AF2573,AA2573,IF(AA2573="Win","Loss",IF(AA2573="Loss","Win","Draw")))</f>
        <v>Loss</v>
      </c>
      <c r="AI2573" s="5" t="s">
        <v>102</v>
      </c>
    </row>
    <row r="2574" customFormat="false" ht="16.5" hidden="false" customHeight="true" outlineLevel="0" collapsed="false">
      <c r="A2574" s="6" t="s">
        <v>5483</v>
      </c>
      <c r="B2574" s="5" t="n">
        <v>3</v>
      </c>
      <c r="C2574" s="6" t="s">
        <v>405</v>
      </c>
      <c r="D2574" s="5" t="s">
        <v>406</v>
      </c>
      <c r="E2574" s="5" t="s">
        <v>403</v>
      </c>
      <c r="F2574" s="5" t="s">
        <v>404</v>
      </c>
      <c r="G2574" s="5" t="s">
        <v>411</v>
      </c>
      <c r="H2574" s="5" t="s">
        <v>408</v>
      </c>
      <c r="I2574" s="5" t="s">
        <v>90</v>
      </c>
      <c r="J2574" s="5" t="s">
        <v>149</v>
      </c>
      <c r="K2574" s="5" t="s">
        <v>181</v>
      </c>
      <c r="L2574" s="5" t="s">
        <v>167</v>
      </c>
      <c r="M2574" s="5" t="s">
        <v>95</v>
      </c>
      <c r="N2574" s="5" t="s">
        <v>94</v>
      </c>
      <c r="O2574" s="5" t="s">
        <v>146</v>
      </c>
      <c r="P2574" s="5" t="s">
        <v>202</v>
      </c>
      <c r="Q2574" s="5" t="s">
        <v>412</v>
      </c>
      <c r="R2574" s="5" t="s">
        <v>199</v>
      </c>
      <c r="S2574" s="5" t="s">
        <v>84</v>
      </c>
      <c r="T2574" s="5" t="s">
        <v>227</v>
      </c>
      <c r="U2574" s="5" t="s">
        <v>112</v>
      </c>
      <c r="V2574" s="5" t="s">
        <v>393</v>
      </c>
      <c r="W2574" s="5" t="s">
        <v>146</v>
      </c>
      <c r="X2574" s="5" t="s">
        <v>182</v>
      </c>
      <c r="Y2574" s="5" t="n">
        <v>0</v>
      </c>
      <c r="Z2574" s="5" t="n">
        <v>1</v>
      </c>
      <c r="AA2574" s="5" t="str">
        <f aca="false">IF(Y2574&gt;Z2574,"Win",IF(Y2574&lt;Z2574,"Loss","Draw"))</f>
        <v>Loss</v>
      </c>
      <c r="AB2574" s="5" t="s">
        <v>98</v>
      </c>
      <c r="AC2574" s="5" t="s">
        <v>99</v>
      </c>
      <c r="AD2574" s="5" t="s">
        <v>414</v>
      </c>
      <c r="AE2574" s="5" t="s">
        <v>413</v>
      </c>
      <c r="AF2574" s="5" t="str">
        <f aca="false">IF(AD2574&lt;AE2574,AD2574,AE2574)</f>
        <v>Arrows, Electro Wizard, Giant Snowball, Golden Knight, Hog Rider, Mother Witch, P.E.K.K.A, Skeleton Dragons</v>
      </c>
      <c r="AG2574" s="5" t="str">
        <f aca="false">IF(AD2574&lt;AE2574,AE2574,AD2574)</f>
        <v>Fireball, Fisherman, Monk, Royal Giant, Skeleton Dragons, The Log, Tombstone, Zappies</v>
      </c>
      <c r="AH2574" s="5" t="str">
        <f aca="false">IF(AD2574=AF2574,AA2574,IF(AA2574="Win","Loss",IF(AA2574="Loss","Win","Draw")))</f>
        <v>Win</v>
      </c>
      <c r="AI2574" s="5" t="s">
        <v>102</v>
      </c>
    </row>
    <row r="2575" customFormat="false" ht="16.5" hidden="false" customHeight="true" outlineLevel="0" collapsed="false">
      <c r="A2575" s="8" t="s">
        <v>5485</v>
      </c>
      <c r="B2575" s="7" t="n">
        <v>1</v>
      </c>
      <c r="C2575" s="8" t="s">
        <v>405</v>
      </c>
      <c r="D2575" s="7" t="s">
        <v>406</v>
      </c>
      <c r="E2575" s="7" t="s">
        <v>403</v>
      </c>
      <c r="F2575" s="7" t="s">
        <v>404</v>
      </c>
      <c r="G2575" s="7" t="s">
        <v>416</v>
      </c>
      <c r="H2575" s="7" t="s">
        <v>216</v>
      </c>
      <c r="I2575" s="7" t="s">
        <v>168</v>
      </c>
      <c r="J2575" s="7" t="s">
        <v>232</v>
      </c>
      <c r="K2575" s="7" t="s">
        <v>169</v>
      </c>
      <c r="L2575" s="7" t="s">
        <v>154</v>
      </c>
      <c r="M2575" s="7" t="s">
        <v>93</v>
      </c>
      <c r="N2575" s="7" t="s">
        <v>167</v>
      </c>
      <c r="O2575" s="7" t="s">
        <v>170</v>
      </c>
      <c r="P2575" s="7" t="s">
        <v>97</v>
      </c>
      <c r="Q2575" s="7" t="s">
        <v>84</v>
      </c>
      <c r="R2575" s="7" t="s">
        <v>141</v>
      </c>
      <c r="S2575" s="7" t="s">
        <v>144</v>
      </c>
      <c r="T2575" s="7" t="s">
        <v>107</v>
      </c>
      <c r="U2575" s="7" t="s">
        <v>128</v>
      </c>
      <c r="V2575" s="7" t="s">
        <v>87</v>
      </c>
      <c r="W2575" s="7" t="s">
        <v>88</v>
      </c>
      <c r="X2575" s="7" t="s">
        <v>111</v>
      </c>
      <c r="Y2575" s="7" t="n">
        <v>0</v>
      </c>
      <c r="Z2575" s="7" t="n">
        <v>1</v>
      </c>
      <c r="AA2575" s="7" t="str">
        <f aca="false">IF(Y2575&gt;Z2575,"Win",IF(Y2575&lt;Z2575,"Loss","Draw"))</f>
        <v>Loss</v>
      </c>
      <c r="AB2575" s="7" t="s">
        <v>99</v>
      </c>
      <c r="AC2575" s="7" t="s">
        <v>99</v>
      </c>
      <c r="AD2575" s="7" t="s">
        <v>418</v>
      </c>
      <c r="AE2575" s="7" t="s">
        <v>417</v>
      </c>
      <c r="AF2575" s="7" t="str">
        <f aca="false">IF(AD2575&lt;AE2575,AD2575,AE2575)</f>
        <v>Baby Dragon, Cannon, Electro Spirit, Lightning, Mighty Miner, Royal Hogs, Skeletons, The Log</v>
      </c>
      <c r="AG2575" s="7" t="str">
        <f aca="false">IF(AD2575&lt;AE2575,AE2575,AD2575)</f>
        <v>Berserker, Fire Spirit, Giant Snowball, Goblin Drill, Knight, Magic Archer, Poison, Tesla</v>
      </c>
      <c r="AH2575" s="7" t="str">
        <f aca="false">IF(AD2575=AF2575,AA2575,IF(AA2575="Win","Loss",IF(AA2575="Loss","Win","Draw")))</f>
        <v>Loss</v>
      </c>
      <c r="AI2575" s="7" t="s">
        <v>102</v>
      </c>
    </row>
    <row r="2576" customFormat="false" ht="16.5" hidden="false" customHeight="true" outlineLevel="0" collapsed="false">
      <c r="A2576" s="8" t="s">
        <v>5485</v>
      </c>
      <c r="B2576" s="7" t="n">
        <v>2</v>
      </c>
      <c r="C2576" s="8" t="s">
        <v>405</v>
      </c>
      <c r="D2576" s="7" t="s">
        <v>406</v>
      </c>
      <c r="E2576" s="7" t="s">
        <v>403</v>
      </c>
      <c r="F2576" s="7" t="s">
        <v>404</v>
      </c>
      <c r="G2576" s="7" t="s">
        <v>419</v>
      </c>
      <c r="H2576" s="7" t="s">
        <v>408</v>
      </c>
      <c r="I2576" s="7" t="s">
        <v>375</v>
      </c>
      <c r="J2576" s="7" t="s">
        <v>199</v>
      </c>
      <c r="K2576" s="7" t="s">
        <v>195</v>
      </c>
      <c r="L2576" s="7" t="s">
        <v>213</v>
      </c>
      <c r="M2576" s="7" t="s">
        <v>420</v>
      </c>
      <c r="N2576" s="7" t="s">
        <v>336</v>
      </c>
      <c r="O2576" s="7" t="s">
        <v>202</v>
      </c>
      <c r="P2576" s="7" t="s">
        <v>85</v>
      </c>
      <c r="Q2576" s="7" t="s">
        <v>142</v>
      </c>
      <c r="R2576" s="7" t="s">
        <v>175</v>
      </c>
      <c r="S2576" s="7" t="s">
        <v>176</v>
      </c>
      <c r="T2576" s="7" t="s">
        <v>143</v>
      </c>
      <c r="U2576" s="7" t="s">
        <v>170</v>
      </c>
      <c r="V2576" s="7" t="s">
        <v>120</v>
      </c>
      <c r="W2576" s="7" t="s">
        <v>93</v>
      </c>
      <c r="X2576" s="7" t="s">
        <v>97</v>
      </c>
      <c r="Y2576" s="7" t="n">
        <v>0</v>
      </c>
      <c r="Z2576" s="7" t="n">
        <v>1</v>
      </c>
      <c r="AA2576" s="7" t="str">
        <f aca="false">IF(Y2576&gt;Z2576,"Win",IF(Y2576&lt;Z2576,"Loss","Draw"))</f>
        <v>Loss</v>
      </c>
      <c r="AB2576" s="7" t="s">
        <v>99</v>
      </c>
      <c r="AC2576" s="7" t="s">
        <v>99</v>
      </c>
      <c r="AD2576" s="7" t="s">
        <v>422</v>
      </c>
      <c r="AE2576" s="7" t="s">
        <v>421</v>
      </c>
      <c r="AF2576" s="7" t="str">
        <f aca="false">IF(AD2576&lt;AE2576,AD2576,AE2576)</f>
        <v>Boss Bandit, Cannon, Dart Goblin, Electro Spirit, Goblin Barrel, Ice Spirit, Royal Delivery, Skeletons</v>
      </c>
      <c r="AG2576" s="7" t="str">
        <f aca="false">IF(AD2576&lt;AE2576,AE2576,AD2576)</f>
        <v>Bowler, Executioner, Freeze, Golden Knight, Graveyard, Inferno Dragon, Tornado, Zappies</v>
      </c>
      <c r="AH2576" s="7" t="str">
        <f aca="false">IF(AD2576=AF2576,AA2576,IF(AA2576="Win","Loss",IF(AA2576="Loss","Win","Draw")))</f>
        <v>Win</v>
      </c>
      <c r="AI2576" s="7" t="s">
        <v>102</v>
      </c>
    </row>
    <row r="2577" customFormat="false" ht="16.5" hidden="false" customHeight="true" outlineLevel="0" collapsed="false">
      <c r="A2577" s="8" t="s">
        <v>5485</v>
      </c>
      <c r="B2577" s="7" t="n">
        <v>3</v>
      </c>
      <c r="C2577" s="8" t="s">
        <v>405</v>
      </c>
      <c r="D2577" s="7" t="s">
        <v>406</v>
      </c>
      <c r="E2577" s="7" t="s">
        <v>403</v>
      </c>
      <c r="F2577" s="7" t="s">
        <v>404</v>
      </c>
      <c r="G2577" s="7" t="s">
        <v>423</v>
      </c>
      <c r="H2577" s="7" t="s">
        <v>216</v>
      </c>
      <c r="I2577" s="7" t="s">
        <v>200</v>
      </c>
      <c r="J2577" s="7" t="s">
        <v>131</v>
      </c>
      <c r="K2577" s="7" t="s">
        <v>135</v>
      </c>
      <c r="L2577" s="7" t="s">
        <v>148</v>
      </c>
      <c r="M2577" s="7" t="s">
        <v>147</v>
      </c>
      <c r="N2577" s="7" t="s">
        <v>94</v>
      </c>
      <c r="O2577" s="7" t="s">
        <v>226</v>
      </c>
      <c r="P2577" s="7" t="s">
        <v>109</v>
      </c>
      <c r="Q2577" s="7" t="s">
        <v>90</v>
      </c>
      <c r="R2577" s="7" t="s">
        <v>83</v>
      </c>
      <c r="S2577" s="7" t="s">
        <v>200</v>
      </c>
      <c r="T2577" s="7" t="s">
        <v>365</v>
      </c>
      <c r="U2577" s="7" t="s">
        <v>154</v>
      </c>
      <c r="V2577" s="7" t="s">
        <v>167</v>
      </c>
      <c r="W2577" s="7" t="s">
        <v>174</v>
      </c>
      <c r="X2577" s="7" t="s">
        <v>130</v>
      </c>
      <c r="Y2577" s="7" t="n">
        <v>3</v>
      </c>
      <c r="Z2577" s="7" t="n">
        <v>0</v>
      </c>
      <c r="AA2577" s="7" t="str">
        <f aca="false">IF(Y2577&gt;Z2577,"Win",IF(Y2577&lt;Z2577,"Loss","Draw"))</f>
        <v>Win</v>
      </c>
      <c r="AB2577" s="7" t="s">
        <v>99</v>
      </c>
      <c r="AC2577" s="7" t="s">
        <v>99</v>
      </c>
      <c r="AD2577" s="7" t="s">
        <v>425</v>
      </c>
      <c r="AE2577" s="7" t="s">
        <v>424</v>
      </c>
      <c r="AF2577" s="7" t="str">
        <f aca="false">IF(AD2577&lt;AE2577,AD2577,AE2577)</f>
        <v>Bomber, Dark Prince, Goblin Cage, Heal Spirit, Lightning, Phoenix, Royal Giant, The Log</v>
      </c>
      <c r="AG2577" s="7" t="str">
        <f aca="false">IF(AD2577&lt;AE2577,AE2577,AD2577)</f>
        <v>Fireball, Goblin Cage, Lava Hound, Mega Minion, Miner, Ronin, Spirit Empress, Zap</v>
      </c>
      <c r="AH2577" s="7" t="str">
        <f aca="false">IF(AD2577=AF2577,AA2577,IF(AA2577="Win","Loss",IF(AA2577="Loss","Win","Draw")))</f>
        <v>Loss</v>
      </c>
      <c r="AI2577" s="7" t="s">
        <v>102</v>
      </c>
    </row>
    <row r="2578" customFormat="false" ht="16.5" hidden="false" customHeight="true" outlineLevel="0" collapsed="false">
      <c r="A2578" s="8" t="s">
        <v>5486</v>
      </c>
      <c r="B2578" s="7" t="n">
        <v>1</v>
      </c>
      <c r="C2578" s="8" t="s">
        <v>405</v>
      </c>
      <c r="D2578" s="7" t="s">
        <v>406</v>
      </c>
      <c r="E2578" s="7" t="s">
        <v>403</v>
      </c>
      <c r="F2578" s="7" t="s">
        <v>404</v>
      </c>
      <c r="G2578" s="7" t="s">
        <v>427</v>
      </c>
      <c r="H2578" s="7" t="s">
        <v>216</v>
      </c>
      <c r="I2578" s="7" t="s">
        <v>144</v>
      </c>
      <c r="J2578" s="7" t="s">
        <v>83</v>
      </c>
      <c r="K2578" s="7" t="s">
        <v>82</v>
      </c>
      <c r="L2578" s="7" t="s">
        <v>91</v>
      </c>
      <c r="M2578" s="7" t="s">
        <v>143</v>
      </c>
      <c r="N2578" s="7" t="s">
        <v>88</v>
      </c>
      <c r="O2578" s="7" t="s">
        <v>85</v>
      </c>
      <c r="P2578" s="7" t="s">
        <v>97</v>
      </c>
      <c r="Q2578" s="7" t="s">
        <v>96</v>
      </c>
      <c r="R2578" s="7" t="s">
        <v>244</v>
      </c>
      <c r="S2578" s="7" t="s">
        <v>92</v>
      </c>
      <c r="T2578" s="7" t="s">
        <v>245</v>
      </c>
      <c r="U2578" s="7" t="s">
        <v>231</v>
      </c>
      <c r="V2578" s="7" t="s">
        <v>94</v>
      </c>
      <c r="W2578" s="7" t="s">
        <v>91</v>
      </c>
      <c r="X2578" s="7" t="s">
        <v>174</v>
      </c>
      <c r="Y2578" s="7" t="n">
        <v>0</v>
      </c>
      <c r="Z2578" s="7" t="n">
        <v>1</v>
      </c>
      <c r="AA2578" s="7" t="str">
        <f aca="false">IF(Y2578&gt;Z2578,"Win",IF(Y2578&lt;Z2578,"Loss","Draw"))</f>
        <v>Loss</v>
      </c>
      <c r="AB2578" s="7" t="s">
        <v>99</v>
      </c>
      <c r="AC2578" s="7" t="s">
        <v>99</v>
      </c>
      <c r="AD2578" s="7" t="s">
        <v>397</v>
      </c>
      <c r="AE2578" s="7" t="s">
        <v>428</v>
      </c>
      <c r="AF2578" s="7" t="str">
        <f aca="false">IF(AD2578&lt;AE2578,AD2578,AE2578)</f>
        <v>Archers, Barbarian Barrel, Dark Prince, Graveyard, Ice Spirit, Poison, Skeletons, Tesla</v>
      </c>
      <c r="AG2578" s="7" t="str">
        <f aca="false">IF(AD2578&lt;AE2578,AE2578,AD2578)</f>
        <v>Barbarian Barrel, Fireball, Heal Spirit, Hunter, Ice Golem, Ram Rider, Royal Ghost, Three Musketeers</v>
      </c>
      <c r="AH2578" s="7" t="str">
        <f aca="false">IF(AD2578=AF2578,AA2578,IF(AA2578="Win","Loss",IF(AA2578="Loss","Win","Draw")))</f>
        <v>Loss</v>
      </c>
      <c r="AI2578" s="7" t="s">
        <v>102</v>
      </c>
    </row>
    <row r="2579" customFormat="false" ht="16.5" hidden="false" customHeight="true" outlineLevel="0" collapsed="false">
      <c r="A2579" s="8" t="s">
        <v>5486</v>
      </c>
      <c r="B2579" s="7" t="n">
        <v>2</v>
      </c>
      <c r="C2579" s="8" t="s">
        <v>405</v>
      </c>
      <c r="D2579" s="7" t="s">
        <v>406</v>
      </c>
      <c r="E2579" s="7" t="s">
        <v>403</v>
      </c>
      <c r="F2579" s="7" t="s">
        <v>404</v>
      </c>
      <c r="G2579" s="7" t="s">
        <v>429</v>
      </c>
      <c r="H2579" s="7" t="s">
        <v>408</v>
      </c>
      <c r="I2579" s="7" t="s">
        <v>210</v>
      </c>
      <c r="J2579" s="7" t="s">
        <v>199</v>
      </c>
      <c r="K2579" s="7" t="s">
        <v>239</v>
      </c>
      <c r="L2579" s="7" t="s">
        <v>202</v>
      </c>
      <c r="M2579" s="7" t="s">
        <v>227</v>
      </c>
      <c r="N2579" s="7" t="s">
        <v>240</v>
      </c>
      <c r="O2579" s="7" t="s">
        <v>112</v>
      </c>
      <c r="P2579" s="7" t="s">
        <v>146</v>
      </c>
      <c r="Q2579" s="7" t="s">
        <v>114</v>
      </c>
      <c r="R2579" s="7" t="s">
        <v>115</v>
      </c>
      <c r="S2579" s="7" t="s">
        <v>116</v>
      </c>
      <c r="T2579" s="7" t="s">
        <v>109</v>
      </c>
      <c r="U2579" s="7" t="s">
        <v>176</v>
      </c>
      <c r="V2579" s="7" t="s">
        <v>118</v>
      </c>
      <c r="W2579" s="7" t="s">
        <v>112</v>
      </c>
      <c r="X2579" s="7" t="s">
        <v>87</v>
      </c>
      <c r="Y2579" s="7" t="n">
        <v>1</v>
      </c>
      <c r="Z2579" s="7" t="n">
        <v>0</v>
      </c>
      <c r="AA2579" s="7" t="str">
        <f aca="false">IF(Y2579&gt;Z2579,"Win",IF(Y2579&lt;Z2579,"Loss","Draw"))</f>
        <v>Win</v>
      </c>
      <c r="AB2579" s="7" t="s">
        <v>99</v>
      </c>
      <c r="AC2579" s="7" t="s">
        <v>99</v>
      </c>
      <c r="AD2579" s="7" t="s">
        <v>431</v>
      </c>
      <c r="AE2579" s="7" t="s">
        <v>430</v>
      </c>
      <c r="AF2579" s="7" t="str">
        <f aca="false">IF(AD2579&lt;AE2579,AD2579,AE2579)</f>
        <v>Arrows, Bandit, Battle Ram, Golden Knight, Mega Knight, Mother Witch, Skeleton Dragons, Zappies</v>
      </c>
      <c r="AG2579" s="7" t="str">
        <f aca="false">IF(AD2579&lt;AE2579,AE2579,AD2579)</f>
        <v>Arrows, Berserker, Dart Goblin, Goblins, Mortar, Rascals, Ronin, Skeleton Barrel</v>
      </c>
      <c r="AH2579" s="7" t="str">
        <f aca="false">IF(AD2579=AF2579,AA2579,IF(AA2579="Win","Loss",IF(AA2579="Loss","Win","Draw")))</f>
        <v>Win</v>
      </c>
      <c r="AI2579" s="7" t="s">
        <v>102</v>
      </c>
    </row>
    <row r="2580" customFormat="false" ht="16.5" hidden="false" customHeight="true" outlineLevel="0" collapsed="false">
      <c r="A2580" s="8" t="s">
        <v>5486</v>
      </c>
      <c r="B2580" s="7" t="n">
        <v>3</v>
      </c>
      <c r="C2580" s="8" t="s">
        <v>405</v>
      </c>
      <c r="D2580" s="7" t="s">
        <v>406</v>
      </c>
      <c r="E2580" s="7" t="s">
        <v>403</v>
      </c>
      <c r="F2580" s="7" t="s">
        <v>404</v>
      </c>
      <c r="G2580" s="7" t="s">
        <v>432</v>
      </c>
      <c r="H2580" s="7" t="s">
        <v>408</v>
      </c>
      <c r="I2580" s="7" t="s">
        <v>84</v>
      </c>
      <c r="J2580" s="7" t="s">
        <v>128</v>
      </c>
      <c r="K2580" s="7" t="s">
        <v>107</v>
      </c>
      <c r="L2580" s="7" t="s">
        <v>334</v>
      </c>
      <c r="M2580" s="7" t="s">
        <v>111</v>
      </c>
      <c r="N2580" s="7" t="s">
        <v>87</v>
      </c>
      <c r="O2580" s="7" t="s">
        <v>170</v>
      </c>
      <c r="P2580" s="7" t="s">
        <v>130</v>
      </c>
      <c r="Q2580" s="7" t="s">
        <v>433</v>
      </c>
      <c r="R2580" s="7" t="s">
        <v>83</v>
      </c>
      <c r="S2580" s="7" t="s">
        <v>84</v>
      </c>
      <c r="T2580" s="7" t="s">
        <v>107</v>
      </c>
      <c r="U2580" s="7" t="s">
        <v>88</v>
      </c>
      <c r="V2580" s="7" t="s">
        <v>89</v>
      </c>
      <c r="W2580" s="7" t="s">
        <v>293</v>
      </c>
      <c r="X2580" s="7" t="s">
        <v>111</v>
      </c>
      <c r="Y2580" s="7" t="n">
        <v>1</v>
      </c>
      <c r="Z2580" s="7" t="n">
        <v>0</v>
      </c>
      <c r="AA2580" s="7" t="str">
        <f aca="false">IF(Y2580&gt;Z2580,"Win",IF(Y2580&lt;Z2580,"Loss","Draw"))</f>
        <v>Win</v>
      </c>
      <c r="AB2580" s="7" t="s">
        <v>99</v>
      </c>
      <c r="AC2580" s="7" t="s">
        <v>99</v>
      </c>
      <c r="AD2580" s="7" t="s">
        <v>435</v>
      </c>
      <c r="AE2580" s="7" t="s">
        <v>434</v>
      </c>
      <c r="AF2580" s="7" t="str">
        <f aca="false">IF(AD2580&lt;AE2580,AD2580,AE2580)</f>
        <v>Berserker, Bomber, Cannon, Fire Spirit, Giant Snowball, Goblin Drill, Knight, Rocket</v>
      </c>
      <c r="AG2580" s="7" t="str">
        <f aca="false">IF(AD2580&lt;AE2580,AE2580,AD2580)</f>
        <v>Dark Prince, Fire Spirit, Furnace, Giant Snowball, Goblin Drill, Goblin Hut, Poison, Princess</v>
      </c>
      <c r="AH2580" s="7" t="str">
        <f aca="false">IF(AD2580=AF2580,AA2580,IF(AA2580="Win","Loss",IF(AA2580="Loss","Win","Draw")))</f>
        <v>Win</v>
      </c>
      <c r="AI2580" s="7" t="s">
        <v>102</v>
      </c>
    </row>
    <row r="2581" customFormat="false" ht="16.5" hidden="false" customHeight="true" outlineLevel="0" collapsed="false">
      <c r="A2581" s="8" t="s">
        <v>5487</v>
      </c>
      <c r="B2581" s="7" t="n">
        <v>1</v>
      </c>
      <c r="C2581" s="8" t="s">
        <v>405</v>
      </c>
      <c r="D2581" s="7" t="s">
        <v>406</v>
      </c>
      <c r="E2581" s="7" t="s">
        <v>403</v>
      </c>
      <c r="F2581" s="7" t="s">
        <v>404</v>
      </c>
      <c r="G2581" s="7" t="s">
        <v>437</v>
      </c>
      <c r="H2581" s="7" t="s">
        <v>216</v>
      </c>
      <c r="I2581" s="7" t="s">
        <v>142</v>
      </c>
      <c r="J2581" s="7" t="s">
        <v>141</v>
      </c>
      <c r="K2581" s="7" t="s">
        <v>140</v>
      </c>
      <c r="L2581" s="7" t="s">
        <v>287</v>
      </c>
      <c r="M2581" s="7" t="s">
        <v>120</v>
      </c>
      <c r="N2581" s="7" t="s">
        <v>143</v>
      </c>
      <c r="O2581" s="7" t="s">
        <v>97</v>
      </c>
      <c r="P2581" s="7" t="s">
        <v>144</v>
      </c>
      <c r="Q2581" s="7" t="s">
        <v>107</v>
      </c>
      <c r="R2581" s="7" t="s">
        <v>128</v>
      </c>
      <c r="S2581" s="7" t="s">
        <v>84</v>
      </c>
      <c r="T2581" s="7" t="s">
        <v>334</v>
      </c>
      <c r="U2581" s="7" t="s">
        <v>87</v>
      </c>
      <c r="V2581" s="7" t="s">
        <v>130</v>
      </c>
      <c r="W2581" s="7" t="s">
        <v>111</v>
      </c>
      <c r="X2581" s="7" t="s">
        <v>170</v>
      </c>
      <c r="Y2581" s="7" t="n">
        <v>1</v>
      </c>
      <c r="Z2581" s="7" t="n">
        <v>0</v>
      </c>
      <c r="AA2581" s="7" t="str">
        <f aca="false">IF(Y2581&gt;Z2581,"Win",IF(Y2581&lt;Z2581,"Loss","Draw"))</f>
        <v>Win</v>
      </c>
      <c r="AB2581" s="7" t="s">
        <v>99</v>
      </c>
      <c r="AC2581" s="7" t="s">
        <v>99</v>
      </c>
      <c r="AD2581" s="7" t="s">
        <v>438</v>
      </c>
      <c r="AE2581" s="7" t="s">
        <v>435</v>
      </c>
      <c r="AF2581" s="7" t="str">
        <f aca="false">IF(AD2581&lt;AE2581,AD2581,AE2581)</f>
        <v>Berserker, Bomber, Cannon, Fire Spirit, Giant Snowball, Goblin Drill, Knight, Rocket</v>
      </c>
      <c r="AG2581" s="7" t="str">
        <f aca="false">IF(AD2581&lt;AE2581,AE2581,AD2581)</f>
        <v>Goblin Barrel, Ice Spirit, Magic Archer, Royal Delivery, Skeletons, Tesla, Valkyrie, Wall Breakers</v>
      </c>
      <c r="AH2581" s="7" t="str">
        <f aca="false">IF(AD2581=AF2581,AA2581,IF(AA2581="Win","Loss",IF(AA2581="Loss","Win","Draw")))</f>
        <v>Loss</v>
      </c>
      <c r="AI2581" s="7" t="s">
        <v>102</v>
      </c>
    </row>
    <row r="2582" customFormat="false" ht="16.5" hidden="false" customHeight="true" outlineLevel="0" collapsed="false">
      <c r="A2582" s="8" t="s">
        <v>5487</v>
      </c>
      <c r="B2582" s="7" t="n">
        <v>2</v>
      </c>
      <c r="C2582" s="8" t="s">
        <v>405</v>
      </c>
      <c r="D2582" s="7" t="s">
        <v>406</v>
      </c>
      <c r="E2582" s="7" t="s">
        <v>403</v>
      </c>
      <c r="F2582" s="7" t="s">
        <v>404</v>
      </c>
      <c r="G2582" s="7" t="s">
        <v>439</v>
      </c>
      <c r="H2582" s="7" t="s">
        <v>408</v>
      </c>
      <c r="I2582" s="7" t="s">
        <v>375</v>
      </c>
      <c r="J2582" s="7" t="s">
        <v>145</v>
      </c>
      <c r="K2582" s="7" t="s">
        <v>135</v>
      </c>
      <c r="L2582" s="7" t="s">
        <v>128</v>
      </c>
      <c r="M2582" s="7" t="s">
        <v>226</v>
      </c>
      <c r="N2582" s="7" t="s">
        <v>336</v>
      </c>
      <c r="O2582" s="7" t="s">
        <v>87</v>
      </c>
      <c r="P2582" s="7" t="s">
        <v>170</v>
      </c>
      <c r="Q2582" s="7" t="s">
        <v>82</v>
      </c>
      <c r="R2582" s="7" t="s">
        <v>115</v>
      </c>
      <c r="S2582" s="7" t="s">
        <v>144</v>
      </c>
      <c r="T2582" s="7" t="s">
        <v>182</v>
      </c>
      <c r="U2582" s="7" t="s">
        <v>154</v>
      </c>
      <c r="V2582" s="7" t="s">
        <v>109</v>
      </c>
      <c r="W2582" s="7" t="s">
        <v>143</v>
      </c>
      <c r="X2582" s="7" t="s">
        <v>167</v>
      </c>
      <c r="Y2582" s="7" t="n">
        <v>1</v>
      </c>
      <c r="Z2582" s="7" t="n">
        <v>0</v>
      </c>
      <c r="AA2582" s="7" t="str">
        <f aca="false">IF(Y2582&gt;Z2582,"Win",IF(Y2582&lt;Z2582,"Loss","Draw"))</f>
        <v>Win</v>
      </c>
      <c r="AB2582" s="7" t="s">
        <v>99</v>
      </c>
      <c r="AC2582" s="7" t="s">
        <v>99</v>
      </c>
      <c r="AD2582" s="7" t="s">
        <v>441</v>
      </c>
      <c r="AE2582" s="7" t="s">
        <v>440</v>
      </c>
      <c r="AF2582" s="7" t="str">
        <f aca="false">IF(AD2582&lt;AE2582,AD2582,AE2582)</f>
        <v>Archers, Goblins, Hog Rider, Ice Spirit, Lightning, Ronin, Tesla, The Log</v>
      </c>
      <c r="AG2582" s="7" t="str">
        <f aca="false">IF(AD2582&lt;AE2582,AE2582,AD2582)</f>
        <v>Balloon, Berserker, Cannon, Executioner, Knight, Miner, Tornado, Zap</v>
      </c>
      <c r="AH2582" s="7" t="str">
        <f aca="false">IF(AD2582=AF2582,AA2582,IF(AA2582="Win","Loss",IF(AA2582="Loss","Win","Draw")))</f>
        <v>Loss</v>
      </c>
      <c r="AI2582" s="7" t="s">
        <v>102</v>
      </c>
    </row>
    <row r="2583" customFormat="false" ht="16.5" hidden="false" customHeight="true" outlineLevel="0" collapsed="false">
      <c r="A2583" s="8" t="s">
        <v>5487</v>
      </c>
      <c r="B2583" s="7" t="n">
        <v>3</v>
      </c>
      <c r="C2583" s="8" t="s">
        <v>405</v>
      </c>
      <c r="D2583" s="7" t="s">
        <v>406</v>
      </c>
      <c r="E2583" s="7" t="s">
        <v>403</v>
      </c>
      <c r="F2583" s="7" t="s">
        <v>404</v>
      </c>
      <c r="G2583" s="7" t="s">
        <v>442</v>
      </c>
      <c r="H2583" s="7" t="s">
        <v>216</v>
      </c>
      <c r="I2583" s="7" t="s">
        <v>239</v>
      </c>
      <c r="J2583" s="7" t="s">
        <v>180</v>
      </c>
      <c r="K2583" s="7" t="s">
        <v>132</v>
      </c>
      <c r="L2583" s="7" t="s">
        <v>327</v>
      </c>
      <c r="M2583" s="7" t="s">
        <v>91</v>
      </c>
      <c r="N2583" s="7" t="s">
        <v>94</v>
      </c>
      <c r="O2583" s="7" t="s">
        <v>202</v>
      </c>
      <c r="P2583" s="7" t="s">
        <v>227</v>
      </c>
      <c r="Q2583" s="7" t="s">
        <v>158</v>
      </c>
      <c r="R2583" s="7" t="s">
        <v>213</v>
      </c>
      <c r="S2583" s="7" t="s">
        <v>135</v>
      </c>
      <c r="T2583" s="7" t="s">
        <v>85</v>
      </c>
      <c r="U2583" s="7" t="s">
        <v>117</v>
      </c>
      <c r="V2583" s="7" t="s">
        <v>112</v>
      </c>
      <c r="W2583" s="7" t="s">
        <v>157</v>
      </c>
      <c r="X2583" s="7" t="s">
        <v>156</v>
      </c>
      <c r="Y2583" s="7" t="n">
        <v>0</v>
      </c>
      <c r="Z2583" s="7" t="n">
        <v>1</v>
      </c>
      <c r="AA2583" s="7" t="str">
        <f aca="false">IF(Y2583&gt;Z2583,"Win",IF(Y2583&lt;Z2583,"Loss","Draw"))</f>
        <v>Loss</v>
      </c>
      <c r="AB2583" s="7" t="s">
        <v>99</v>
      </c>
      <c r="AC2583" s="7" t="s">
        <v>99</v>
      </c>
      <c r="AD2583" s="7" t="s">
        <v>444</v>
      </c>
      <c r="AE2583" s="7" t="s">
        <v>443</v>
      </c>
      <c r="AF2583" s="7" t="str">
        <f aca="false">IF(AD2583&lt;AE2583,AD2583,AE2583)</f>
        <v>Arrows, Bowler, Giant, Graveyard, Mini P.E.K.K.A, Minions, Witch, Zap</v>
      </c>
      <c r="AG2583" s="7" t="str">
        <f aca="false">IF(AD2583&lt;AE2583,AE2583,AD2583)</f>
        <v>Barbarian Barrel, Battle Ram, Fireball, Giant Skeleton, Lumberjack, Mother Witch, Wizard, Zappies</v>
      </c>
      <c r="AH2583" s="7" t="str">
        <f aca="false">IF(AD2583=AF2583,AA2583,IF(AA2583="Win","Loss",IF(AA2583="Loss","Win","Draw")))</f>
        <v>Win</v>
      </c>
      <c r="AI2583" s="7" t="s">
        <v>102</v>
      </c>
    </row>
    <row r="2584" customFormat="false" ht="16.5" hidden="false" customHeight="true" outlineLevel="0" collapsed="false">
      <c r="A2584" s="8" t="s">
        <v>5488</v>
      </c>
      <c r="B2584" s="7" t="n">
        <v>1</v>
      </c>
      <c r="C2584" s="8" t="s">
        <v>405</v>
      </c>
      <c r="D2584" s="7" t="s">
        <v>406</v>
      </c>
      <c r="E2584" s="7" t="s">
        <v>403</v>
      </c>
      <c r="F2584" s="7" t="s">
        <v>404</v>
      </c>
      <c r="G2584" s="7" t="s">
        <v>446</v>
      </c>
      <c r="H2584" s="7" t="s">
        <v>408</v>
      </c>
      <c r="I2584" s="7" t="s">
        <v>84</v>
      </c>
      <c r="J2584" s="7" t="s">
        <v>128</v>
      </c>
      <c r="K2584" s="7" t="s">
        <v>144</v>
      </c>
      <c r="L2584" s="7" t="s">
        <v>107</v>
      </c>
      <c r="M2584" s="7" t="s">
        <v>88</v>
      </c>
      <c r="N2584" s="7" t="s">
        <v>97</v>
      </c>
      <c r="O2584" s="7" t="s">
        <v>111</v>
      </c>
      <c r="P2584" s="7" t="s">
        <v>130</v>
      </c>
      <c r="Q2584" s="7" t="s">
        <v>158</v>
      </c>
      <c r="R2584" s="7" t="s">
        <v>115</v>
      </c>
      <c r="S2584" s="7" t="s">
        <v>84</v>
      </c>
      <c r="T2584" s="7" t="s">
        <v>107</v>
      </c>
      <c r="U2584" s="7" t="s">
        <v>87</v>
      </c>
      <c r="V2584" s="7" t="s">
        <v>88</v>
      </c>
      <c r="W2584" s="7" t="s">
        <v>170</v>
      </c>
      <c r="X2584" s="7" t="s">
        <v>111</v>
      </c>
      <c r="Y2584" s="7" t="n">
        <v>1</v>
      </c>
      <c r="Z2584" s="7" t="n">
        <v>0</v>
      </c>
      <c r="AA2584" s="7" t="str">
        <f aca="false">IF(Y2584&gt;Z2584,"Win",IF(Y2584&lt;Z2584,"Loss","Draw"))</f>
        <v>Win</v>
      </c>
      <c r="AB2584" s="7" t="s">
        <v>99</v>
      </c>
      <c r="AC2584" s="7" t="s">
        <v>99</v>
      </c>
      <c r="AD2584" s="7" t="s">
        <v>448</v>
      </c>
      <c r="AE2584" s="7" t="s">
        <v>447</v>
      </c>
      <c r="AF2584" s="7" t="str">
        <f aca="false">IF(AD2584&lt;AE2584,AD2584,AE2584)</f>
        <v>Berserker, Cannon, Fire Spirit, Giant Snowball, Goblin Drill, Goblins, Poison, Witch</v>
      </c>
      <c r="AG2584" s="7" t="str">
        <f aca="false">IF(AD2584&lt;AE2584,AE2584,AD2584)</f>
        <v>Bomber, Fire Spirit, Giant Snowball, Goblin Drill, Knight, Poison, Skeletons, Tesla</v>
      </c>
      <c r="AH2584" s="7" t="str">
        <f aca="false">IF(AD2584=AF2584,AA2584,IF(AA2584="Win","Loss",IF(AA2584="Loss","Win","Draw")))</f>
        <v>Loss</v>
      </c>
      <c r="AI2584" s="7" t="s">
        <v>102</v>
      </c>
    </row>
    <row r="2585" customFormat="false" ht="16.5" hidden="false" customHeight="true" outlineLevel="0" collapsed="false">
      <c r="A2585" s="8" t="s">
        <v>5488</v>
      </c>
      <c r="B2585" s="7" t="n">
        <v>2</v>
      </c>
      <c r="C2585" s="8" t="s">
        <v>405</v>
      </c>
      <c r="D2585" s="7" t="s">
        <v>406</v>
      </c>
      <c r="E2585" s="7" t="s">
        <v>403</v>
      </c>
      <c r="F2585" s="7" t="s">
        <v>404</v>
      </c>
      <c r="G2585" s="7" t="s">
        <v>449</v>
      </c>
      <c r="H2585" s="7" t="s">
        <v>216</v>
      </c>
      <c r="I2585" s="7" t="s">
        <v>375</v>
      </c>
      <c r="J2585" s="7" t="s">
        <v>145</v>
      </c>
      <c r="K2585" s="7" t="s">
        <v>135</v>
      </c>
      <c r="L2585" s="7" t="s">
        <v>327</v>
      </c>
      <c r="M2585" s="7" t="s">
        <v>146</v>
      </c>
      <c r="N2585" s="7" t="s">
        <v>336</v>
      </c>
      <c r="O2585" s="7" t="s">
        <v>226</v>
      </c>
      <c r="P2585" s="7" t="s">
        <v>170</v>
      </c>
      <c r="Q2585" s="7" t="s">
        <v>375</v>
      </c>
      <c r="R2585" s="7" t="s">
        <v>145</v>
      </c>
      <c r="S2585" s="7" t="s">
        <v>135</v>
      </c>
      <c r="T2585" s="7" t="s">
        <v>226</v>
      </c>
      <c r="U2585" s="7" t="s">
        <v>327</v>
      </c>
      <c r="V2585" s="7" t="s">
        <v>146</v>
      </c>
      <c r="W2585" s="7" t="s">
        <v>336</v>
      </c>
      <c r="X2585" s="7" t="s">
        <v>149</v>
      </c>
      <c r="Y2585" s="7" t="n">
        <v>1</v>
      </c>
      <c r="Z2585" s="7" t="n">
        <v>0</v>
      </c>
      <c r="AA2585" s="7" t="str">
        <f aca="false">IF(Y2585&gt;Z2585,"Win",IF(Y2585&lt;Z2585,"Loss","Draw"))</f>
        <v>Win</v>
      </c>
      <c r="AB2585" s="7" t="s">
        <v>99</v>
      </c>
      <c r="AC2585" s="7" t="s">
        <v>99</v>
      </c>
      <c r="AD2585" s="7" t="s">
        <v>451</v>
      </c>
      <c r="AE2585" s="7" t="s">
        <v>450</v>
      </c>
      <c r="AF2585" s="7" t="str">
        <f aca="false">IF(AD2585&lt;AE2585,AD2585,AE2585)</f>
        <v>Balloon, Cannon, Executioner, Giant Skeleton, Miner, Skeleton Dragons, Tornado, Zap</v>
      </c>
      <c r="AG2585" s="7" t="str">
        <f aca="false">IF(AD2585&lt;AE2585,AE2585,AD2585)</f>
        <v>Balloon, Executioner, Giant Skeleton, Miner, Skeleton Dragons, Tombstone, Tornado, Zap</v>
      </c>
      <c r="AH2585" s="7" t="str">
        <f aca="false">IF(AD2585=AF2585,AA2585,IF(AA2585="Win","Loss",IF(AA2585="Loss","Win","Draw")))</f>
        <v>Win</v>
      </c>
      <c r="AI2585" s="7" t="s">
        <v>102</v>
      </c>
    </row>
    <row r="2586" customFormat="false" ht="16.5" hidden="false" customHeight="true" outlineLevel="0" collapsed="false">
      <c r="A2586" s="8" t="s">
        <v>5488</v>
      </c>
      <c r="B2586" s="7" t="n">
        <v>3</v>
      </c>
      <c r="C2586" s="8" t="s">
        <v>405</v>
      </c>
      <c r="D2586" s="7" t="s">
        <v>406</v>
      </c>
      <c r="E2586" s="7" t="s">
        <v>403</v>
      </c>
      <c r="F2586" s="7" t="s">
        <v>404</v>
      </c>
      <c r="G2586" s="7" t="s">
        <v>452</v>
      </c>
      <c r="H2586" s="7" t="s">
        <v>408</v>
      </c>
      <c r="I2586" s="7" t="s">
        <v>114</v>
      </c>
      <c r="J2586" s="7" t="s">
        <v>115</v>
      </c>
      <c r="K2586" s="7" t="s">
        <v>116</v>
      </c>
      <c r="L2586" s="7" t="s">
        <v>117</v>
      </c>
      <c r="M2586" s="7" t="s">
        <v>94</v>
      </c>
      <c r="N2586" s="7" t="s">
        <v>118</v>
      </c>
      <c r="O2586" s="7" t="s">
        <v>119</v>
      </c>
      <c r="P2586" s="7" t="s">
        <v>91</v>
      </c>
      <c r="Q2586" s="7" t="s">
        <v>116</v>
      </c>
      <c r="R2586" s="7" t="s">
        <v>209</v>
      </c>
      <c r="S2586" s="7" t="s">
        <v>114</v>
      </c>
      <c r="T2586" s="7" t="s">
        <v>109</v>
      </c>
      <c r="U2586" s="7" t="s">
        <v>97</v>
      </c>
      <c r="V2586" s="7" t="s">
        <v>167</v>
      </c>
      <c r="W2586" s="7" t="s">
        <v>334</v>
      </c>
      <c r="X2586" s="7" t="s">
        <v>143</v>
      </c>
      <c r="Y2586" s="7" t="n">
        <v>1</v>
      </c>
      <c r="Z2586" s="7" t="n">
        <v>0</v>
      </c>
      <c r="AA2586" s="7" t="str">
        <f aca="false">IF(Y2586&gt;Z2586,"Win",IF(Y2586&lt;Z2586,"Loss","Draw"))</f>
        <v>Win</v>
      </c>
      <c r="AB2586" s="7" t="s">
        <v>99</v>
      </c>
      <c r="AC2586" s="7" t="s">
        <v>99</v>
      </c>
      <c r="AD2586" s="7" t="s">
        <v>185</v>
      </c>
      <c r="AE2586" s="7" t="s">
        <v>453</v>
      </c>
      <c r="AF2586" s="7" t="str">
        <f aca="false">IF(AD2586&lt;AE2586,AD2586,AE2586)</f>
        <v>Barbarian Barrel, Cannon Cart, Fireball, Goblins, Minions, Mortar, Rascals, Skeleton Barrel</v>
      </c>
      <c r="AG2586" s="7" t="str">
        <f aca="false">IF(AD2586&lt;AE2586,AE2586,AD2586)</f>
        <v>Ice Spirit, Mortar, Musketeer, Rocket, Ronin, Skeleton Barrel, Skeletons, The Log</v>
      </c>
      <c r="AH2586" s="7" t="str">
        <f aca="false">IF(AD2586=AF2586,AA2586,IF(AA2586="Win","Loss",IF(AA2586="Loss","Win","Draw")))</f>
        <v>Win</v>
      </c>
      <c r="AI2586" s="7" t="s">
        <v>102</v>
      </c>
    </row>
    <row r="2587" customFormat="false" ht="16.5" hidden="false" customHeight="true" outlineLevel="0" collapsed="false">
      <c r="A2587" s="8" t="s">
        <v>5489</v>
      </c>
      <c r="B2587" s="7" t="n">
        <v>1</v>
      </c>
      <c r="C2587" s="8" t="s">
        <v>405</v>
      </c>
      <c r="D2587" s="7" t="s">
        <v>406</v>
      </c>
      <c r="E2587" s="7" t="s">
        <v>403</v>
      </c>
      <c r="F2587" s="7" t="s">
        <v>404</v>
      </c>
      <c r="G2587" s="7" t="s">
        <v>455</v>
      </c>
      <c r="H2587" s="7" t="s">
        <v>216</v>
      </c>
      <c r="I2587" s="7" t="s">
        <v>142</v>
      </c>
      <c r="J2587" s="7" t="s">
        <v>232</v>
      </c>
      <c r="K2587" s="7" t="s">
        <v>176</v>
      </c>
      <c r="L2587" s="7" t="s">
        <v>140</v>
      </c>
      <c r="M2587" s="7" t="s">
        <v>97</v>
      </c>
      <c r="N2587" s="7" t="s">
        <v>93</v>
      </c>
      <c r="O2587" s="7" t="s">
        <v>111</v>
      </c>
      <c r="P2587" s="7" t="s">
        <v>170</v>
      </c>
      <c r="Q2587" s="7" t="s">
        <v>168</v>
      </c>
      <c r="R2587" s="7" t="s">
        <v>232</v>
      </c>
      <c r="S2587" s="7" t="s">
        <v>169</v>
      </c>
      <c r="T2587" s="7" t="s">
        <v>154</v>
      </c>
      <c r="U2587" s="7" t="s">
        <v>97</v>
      </c>
      <c r="V2587" s="7" t="s">
        <v>93</v>
      </c>
      <c r="W2587" s="7" t="s">
        <v>167</v>
      </c>
      <c r="X2587" s="7" t="s">
        <v>170</v>
      </c>
      <c r="Y2587" s="7" t="n">
        <v>0</v>
      </c>
      <c r="Z2587" s="7" t="n">
        <v>1</v>
      </c>
      <c r="AA2587" s="7" t="str">
        <f aca="false">IF(Y2587&gt;Z2587,"Win",IF(Y2587&lt;Z2587,"Loss","Draw"))</f>
        <v>Loss</v>
      </c>
      <c r="AB2587" s="7" t="s">
        <v>99</v>
      </c>
      <c r="AC2587" s="7" t="s">
        <v>99</v>
      </c>
      <c r="AD2587" s="7" t="s">
        <v>456</v>
      </c>
      <c r="AE2587" s="7" t="s">
        <v>418</v>
      </c>
      <c r="AF2587" s="7" t="str">
        <f aca="false">IF(AD2587&lt;AE2587,AD2587,AE2587)</f>
        <v>Baby Dragon, Cannon, Electro Spirit, Lightning, Mighty Miner, Royal Hogs, Skeletons, The Log</v>
      </c>
      <c r="AG2587" s="7" t="str">
        <f aca="false">IF(AD2587&lt;AE2587,AE2587,AD2587)</f>
        <v>Cannon, Dart Goblin, Electro Spirit, Fire Spirit, Goblin Barrel, Mighty Miner, Skeletons, Wall Breakers</v>
      </c>
      <c r="AH2587" s="7" t="str">
        <f aca="false">IF(AD2587=AF2587,AA2587,IF(AA2587="Win","Loss",IF(AA2587="Loss","Win","Draw")))</f>
        <v>Win</v>
      </c>
      <c r="AI2587" s="7" t="s">
        <v>102</v>
      </c>
    </row>
    <row r="2588" customFormat="false" ht="16.5" hidden="false" customHeight="true" outlineLevel="0" collapsed="false">
      <c r="A2588" s="8" t="s">
        <v>5489</v>
      </c>
      <c r="B2588" s="7" t="n">
        <v>2</v>
      </c>
      <c r="C2588" s="8" t="s">
        <v>405</v>
      </c>
      <c r="D2588" s="7" t="s">
        <v>406</v>
      </c>
      <c r="E2588" s="7" t="s">
        <v>403</v>
      </c>
      <c r="F2588" s="7" t="s">
        <v>404</v>
      </c>
      <c r="G2588" s="7" t="s">
        <v>457</v>
      </c>
      <c r="H2588" s="7" t="s">
        <v>216</v>
      </c>
      <c r="I2588" s="7" t="s">
        <v>168</v>
      </c>
      <c r="J2588" s="7" t="s">
        <v>244</v>
      </c>
      <c r="K2588" s="7" t="s">
        <v>132</v>
      </c>
      <c r="L2588" s="7" t="s">
        <v>245</v>
      </c>
      <c r="M2588" s="7" t="s">
        <v>91</v>
      </c>
      <c r="N2588" s="7" t="s">
        <v>183</v>
      </c>
      <c r="O2588" s="7" t="s">
        <v>174</v>
      </c>
      <c r="P2588" s="7" t="s">
        <v>202</v>
      </c>
      <c r="Q2588" s="7" t="s">
        <v>132</v>
      </c>
      <c r="R2588" s="7" t="s">
        <v>213</v>
      </c>
      <c r="S2588" s="7" t="s">
        <v>210</v>
      </c>
      <c r="T2588" s="7" t="s">
        <v>182</v>
      </c>
      <c r="U2588" s="7" t="s">
        <v>227</v>
      </c>
      <c r="V2588" s="7" t="s">
        <v>183</v>
      </c>
      <c r="W2588" s="7" t="s">
        <v>202</v>
      </c>
      <c r="X2588" s="7" t="s">
        <v>112</v>
      </c>
      <c r="Y2588" s="7" t="n">
        <v>0</v>
      </c>
      <c r="Z2588" s="7" t="n">
        <v>1</v>
      </c>
      <c r="AA2588" s="7" t="str">
        <f aca="false">IF(Y2588&gt;Z2588,"Win",IF(Y2588&lt;Z2588,"Loss","Draw"))</f>
        <v>Loss</v>
      </c>
      <c r="AB2588" s="7" t="s">
        <v>99</v>
      </c>
      <c r="AC2588" s="7" t="s">
        <v>99</v>
      </c>
      <c r="AD2588" s="7" t="s">
        <v>459</v>
      </c>
      <c r="AE2588" s="7" t="s">
        <v>458</v>
      </c>
      <c r="AF2588" s="7" t="str">
        <f aca="false">IF(AD2588&lt;AE2588,AD2588,AE2588)</f>
        <v>Arrows, Bowler, Earthquake, Hog Rider, Lumberjack, Mega Knight, Mother Witch, Zappies</v>
      </c>
      <c r="AG2588" s="7" t="str">
        <f aca="false">IF(AD2588&lt;AE2588,AE2588,AD2588)</f>
        <v>Barbarian Barrel, Earthquake, Heal Spirit, Ice Golem, Lumberjack, Royal Hogs, Three Musketeers, Zappies</v>
      </c>
      <c r="AH2588" s="7" t="str">
        <f aca="false">IF(AD2588=AF2588,AA2588,IF(AA2588="Win","Loss",IF(AA2588="Loss","Win","Draw")))</f>
        <v>Win</v>
      </c>
      <c r="AI2588" s="7" t="s">
        <v>102</v>
      </c>
    </row>
    <row r="2589" customFormat="false" ht="16.5" hidden="false" customHeight="true" outlineLevel="0" collapsed="false">
      <c r="A2589" s="8" t="s">
        <v>5489</v>
      </c>
      <c r="B2589" s="7" t="n">
        <v>3</v>
      </c>
      <c r="C2589" s="8" t="s">
        <v>405</v>
      </c>
      <c r="D2589" s="7" t="s">
        <v>406</v>
      </c>
      <c r="E2589" s="7" t="s">
        <v>403</v>
      </c>
      <c r="F2589" s="7" t="s">
        <v>404</v>
      </c>
      <c r="G2589" s="7" t="s">
        <v>460</v>
      </c>
      <c r="H2589" s="7" t="s">
        <v>408</v>
      </c>
      <c r="I2589" s="7" t="s">
        <v>114</v>
      </c>
      <c r="J2589" s="7" t="s">
        <v>115</v>
      </c>
      <c r="K2589" s="7" t="s">
        <v>116</v>
      </c>
      <c r="L2589" s="7" t="s">
        <v>117</v>
      </c>
      <c r="M2589" s="7" t="s">
        <v>94</v>
      </c>
      <c r="N2589" s="7" t="s">
        <v>118</v>
      </c>
      <c r="O2589" s="7" t="s">
        <v>109</v>
      </c>
      <c r="P2589" s="7" t="s">
        <v>167</v>
      </c>
      <c r="Q2589" s="7" t="s">
        <v>90</v>
      </c>
      <c r="R2589" s="7" t="s">
        <v>149</v>
      </c>
      <c r="S2589" s="7" t="s">
        <v>181</v>
      </c>
      <c r="T2589" s="7" t="s">
        <v>95</v>
      </c>
      <c r="U2589" s="7" t="s">
        <v>94</v>
      </c>
      <c r="V2589" s="7" t="s">
        <v>146</v>
      </c>
      <c r="W2589" s="7" t="s">
        <v>174</v>
      </c>
      <c r="X2589" s="7" t="s">
        <v>87</v>
      </c>
      <c r="Y2589" s="7" t="n">
        <v>1</v>
      </c>
      <c r="Z2589" s="7" t="n">
        <v>0</v>
      </c>
      <c r="AA2589" s="7" t="str">
        <f aca="false">IF(Y2589&gt;Z2589,"Win",IF(Y2589&lt;Z2589,"Loss","Draw"))</f>
        <v>Win</v>
      </c>
      <c r="AB2589" s="7" t="s">
        <v>99</v>
      </c>
      <c r="AC2589" s="7" t="s">
        <v>99</v>
      </c>
      <c r="AD2589" s="7" t="s">
        <v>462</v>
      </c>
      <c r="AE2589" s="7" t="s">
        <v>461</v>
      </c>
      <c r="AF2589" s="7" t="str">
        <f aca="false">IF(AD2589&lt;AE2589,AD2589,AE2589)</f>
        <v>Berserker, Fireball, Fisherman, Heal Spirit, Monk, Royal Giant, Skeleton Dragons, Tombstone</v>
      </c>
      <c r="AG2589" s="7" t="str">
        <f aca="false">IF(AD2589&lt;AE2589,AE2589,AD2589)</f>
        <v>Fireball, Goblins, Minions, Mortar, Rascals, Ronin, Skeleton Barrel, The Log</v>
      </c>
      <c r="AH2589" s="7" t="str">
        <f aca="false">IF(AD2589=AF2589,AA2589,IF(AA2589="Win","Loss",IF(AA2589="Loss","Win","Draw")))</f>
        <v>Loss</v>
      </c>
      <c r="AI2589" s="7" t="s">
        <v>102</v>
      </c>
    </row>
    <row r="2590" customFormat="false" ht="16.5" hidden="false" customHeight="true" outlineLevel="0" collapsed="false">
      <c r="A2590" s="8" t="s">
        <v>5490</v>
      </c>
      <c r="B2590" s="7" t="n">
        <v>1</v>
      </c>
      <c r="C2590" s="8" t="s">
        <v>405</v>
      </c>
      <c r="D2590" s="7" t="s">
        <v>406</v>
      </c>
      <c r="E2590" s="7" t="s">
        <v>403</v>
      </c>
      <c r="F2590" s="7" t="s">
        <v>404</v>
      </c>
      <c r="G2590" s="7" t="s">
        <v>464</v>
      </c>
      <c r="H2590" s="7" t="s">
        <v>408</v>
      </c>
      <c r="I2590" s="7" t="s">
        <v>107</v>
      </c>
      <c r="J2590" s="7" t="s">
        <v>128</v>
      </c>
      <c r="K2590" s="7" t="s">
        <v>141</v>
      </c>
      <c r="L2590" s="7" t="s">
        <v>97</v>
      </c>
      <c r="M2590" s="7" t="s">
        <v>86</v>
      </c>
      <c r="N2590" s="7" t="s">
        <v>167</v>
      </c>
      <c r="O2590" s="7" t="s">
        <v>113</v>
      </c>
      <c r="P2590" s="7" t="s">
        <v>336</v>
      </c>
      <c r="Q2590" s="7" t="s">
        <v>433</v>
      </c>
      <c r="R2590" s="7" t="s">
        <v>199</v>
      </c>
      <c r="S2590" s="7" t="s">
        <v>84</v>
      </c>
      <c r="T2590" s="7" t="s">
        <v>107</v>
      </c>
      <c r="U2590" s="7" t="s">
        <v>87</v>
      </c>
      <c r="V2590" s="7" t="s">
        <v>88</v>
      </c>
      <c r="W2590" s="7" t="s">
        <v>111</v>
      </c>
      <c r="X2590" s="7" t="s">
        <v>144</v>
      </c>
      <c r="Y2590" s="7" t="n">
        <v>1</v>
      </c>
      <c r="Z2590" s="7" t="n">
        <v>0</v>
      </c>
      <c r="AA2590" s="7" t="str">
        <f aca="false">IF(Y2590&gt;Z2590,"Win",IF(Y2590&lt;Z2590,"Loss","Draw"))</f>
        <v>Win</v>
      </c>
      <c r="AB2590" s="7" t="s">
        <v>99</v>
      </c>
      <c r="AC2590" s="7" t="s">
        <v>99</v>
      </c>
      <c r="AD2590" s="7" t="s">
        <v>466</v>
      </c>
      <c r="AE2590" s="7" t="s">
        <v>465</v>
      </c>
      <c r="AF2590" s="7" t="str">
        <f aca="false">IF(AD2590&lt;AE2590,AD2590,AE2590)</f>
        <v>Berserker, Fire Spirit, Giant Snowball, Goblin Drill, Golden Knight, Poison, Princess, Tesla</v>
      </c>
      <c r="AG2590" s="7" t="str">
        <f aca="false">IF(AD2590&lt;AE2590,AE2590,AD2590)</f>
        <v>Bomb Tower, Goblin Demolisher, Goblin Drill, Knight, Magic Archer, Skeletons, The Log, Tornado</v>
      </c>
      <c r="AH2590" s="7" t="str">
        <f aca="false">IF(AD2590=AF2590,AA2590,IF(AA2590="Win","Loss",IF(AA2590="Loss","Win","Draw")))</f>
        <v>Loss</v>
      </c>
      <c r="AI2590" s="7" t="s">
        <v>102</v>
      </c>
    </row>
    <row r="2591" customFormat="false" ht="16.5" hidden="false" customHeight="true" outlineLevel="0" collapsed="false">
      <c r="A2591" s="8" t="s">
        <v>5490</v>
      </c>
      <c r="B2591" s="7" t="n">
        <v>2</v>
      </c>
      <c r="C2591" s="8" t="s">
        <v>405</v>
      </c>
      <c r="D2591" s="7" t="s">
        <v>406</v>
      </c>
      <c r="E2591" s="7" t="s">
        <v>403</v>
      </c>
      <c r="F2591" s="7" t="s">
        <v>404</v>
      </c>
      <c r="G2591" s="7" t="s">
        <v>467</v>
      </c>
      <c r="H2591" s="7" t="s">
        <v>408</v>
      </c>
      <c r="I2591" s="7" t="s">
        <v>287</v>
      </c>
      <c r="J2591" s="7" t="s">
        <v>145</v>
      </c>
      <c r="K2591" s="7" t="s">
        <v>135</v>
      </c>
      <c r="L2591" s="7" t="s">
        <v>149</v>
      </c>
      <c r="M2591" s="7" t="s">
        <v>148</v>
      </c>
      <c r="N2591" s="7" t="s">
        <v>94</v>
      </c>
      <c r="O2591" s="7" t="s">
        <v>147</v>
      </c>
      <c r="P2591" s="7" t="s">
        <v>146</v>
      </c>
      <c r="Q2591" s="7" t="s">
        <v>82</v>
      </c>
      <c r="R2591" s="7" t="s">
        <v>181</v>
      </c>
      <c r="S2591" s="7" t="s">
        <v>145</v>
      </c>
      <c r="T2591" s="7" t="s">
        <v>112</v>
      </c>
      <c r="U2591" s="7" t="s">
        <v>365</v>
      </c>
      <c r="V2591" s="7" t="s">
        <v>113</v>
      </c>
      <c r="W2591" s="7" t="s">
        <v>226</v>
      </c>
      <c r="X2591" s="7" t="s">
        <v>135</v>
      </c>
      <c r="Y2591" s="7" t="n">
        <v>1</v>
      </c>
      <c r="Z2591" s="7" t="n">
        <v>0</v>
      </c>
      <c r="AA2591" s="7" t="str">
        <f aca="false">IF(Y2591&gt;Z2591,"Win",IF(Y2591&lt;Z2591,"Loss","Draw"))</f>
        <v>Win</v>
      </c>
      <c r="AB2591" s="7" t="s">
        <v>99</v>
      </c>
      <c r="AC2591" s="7" t="s">
        <v>99</v>
      </c>
      <c r="AD2591" s="7" t="s">
        <v>469</v>
      </c>
      <c r="AE2591" s="7" t="s">
        <v>468</v>
      </c>
      <c r="AF2591" s="7" t="str">
        <f aca="false">IF(AD2591&lt;AE2591,AD2591,AE2591)</f>
        <v>Archers, Arrows, Balloon, Bomb Tower, Miner, Monk, Phoenix, Zap</v>
      </c>
      <c r="AG2591" s="7" t="str">
        <f aca="false">IF(AD2591&lt;AE2591,AE2591,AD2591)</f>
        <v>Balloon, Fireball, Lava Hound, Skeleton Dragons, Spirit Empress, Tombstone, Valkyrie, Zap</v>
      </c>
      <c r="AH2591" s="7" t="str">
        <f aca="false">IF(AD2591=AF2591,AA2591,IF(AA2591="Win","Loss",IF(AA2591="Loss","Win","Draw")))</f>
        <v>Loss</v>
      </c>
      <c r="AI2591" s="7" t="s">
        <v>102</v>
      </c>
    </row>
    <row r="2592" customFormat="false" ht="16.5" hidden="false" customHeight="true" outlineLevel="0" collapsed="false">
      <c r="A2592" s="8" t="s">
        <v>5490</v>
      </c>
      <c r="B2592" s="7" t="n">
        <v>3</v>
      </c>
      <c r="C2592" s="8" t="s">
        <v>405</v>
      </c>
      <c r="D2592" s="7" t="s">
        <v>406</v>
      </c>
      <c r="E2592" s="7" t="s">
        <v>403</v>
      </c>
      <c r="F2592" s="7" t="s">
        <v>404</v>
      </c>
      <c r="G2592" s="7" t="s">
        <v>470</v>
      </c>
      <c r="H2592" s="7" t="s">
        <v>216</v>
      </c>
      <c r="I2592" s="7" t="s">
        <v>90</v>
      </c>
      <c r="J2592" s="7" t="s">
        <v>181</v>
      </c>
      <c r="K2592" s="7" t="s">
        <v>92</v>
      </c>
      <c r="L2592" s="7" t="s">
        <v>91</v>
      </c>
      <c r="M2592" s="7" t="s">
        <v>112</v>
      </c>
      <c r="N2592" s="7" t="s">
        <v>95</v>
      </c>
      <c r="O2592" s="7" t="s">
        <v>227</v>
      </c>
      <c r="P2592" s="7" t="s">
        <v>93</v>
      </c>
      <c r="Q2592" s="7" t="s">
        <v>210</v>
      </c>
      <c r="R2592" s="7" t="s">
        <v>141</v>
      </c>
      <c r="S2592" s="7" t="s">
        <v>132</v>
      </c>
      <c r="T2592" s="7" t="s">
        <v>94</v>
      </c>
      <c r="U2592" s="7" t="s">
        <v>115</v>
      </c>
      <c r="V2592" s="7" t="s">
        <v>91</v>
      </c>
      <c r="W2592" s="7" t="s">
        <v>170</v>
      </c>
      <c r="X2592" s="7" t="s">
        <v>182</v>
      </c>
      <c r="Y2592" s="7" t="n">
        <v>0</v>
      </c>
      <c r="Z2592" s="7" t="n">
        <v>1</v>
      </c>
      <c r="AA2592" s="7" t="str">
        <f aca="false">IF(Y2592&gt;Z2592,"Win",IF(Y2592&lt;Z2592,"Loss","Draw"))</f>
        <v>Loss</v>
      </c>
      <c r="AB2592" s="7" t="s">
        <v>99</v>
      </c>
      <c r="AC2592" s="7" t="s">
        <v>99</v>
      </c>
      <c r="AD2592" s="7" t="s">
        <v>472</v>
      </c>
      <c r="AE2592" s="7" t="s">
        <v>471</v>
      </c>
      <c r="AF2592" s="7" t="str">
        <f aca="false">IF(AD2592&lt;AE2592,AD2592,AE2592)</f>
        <v>Arrows, Barbarian Barrel, Electro Spirit, Fisherman, Monk, Mother Witch, Royal Ghost, Royal Giant</v>
      </c>
      <c r="AG2592" s="7" t="str">
        <f aca="false">IF(AD2592&lt;AE2592,AE2592,AD2592)</f>
        <v>Barbarian Barrel, Cannon, Fireball, Goblins, Hog Rider, Lumberjack, Magic Archer, Mega Knight</v>
      </c>
      <c r="AH2592" s="7" t="str">
        <f aca="false">IF(AD2592=AF2592,AA2592,IF(AA2592="Win","Loss",IF(AA2592="Loss","Win","Draw")))</f>
        <v>Loss</v>
      </c>
      <c r="AI2592" s="7" t="s">
        <v>102</v>
      </c>
    </row>
    <row r="2593" customFormat="false" ht="16.5" hidden="false" customHeight="true" outlineLevel="0" collapsed="false">
      <c r="A2593" s="6" t="s">
        <v>5491</v>
      </c>
      <c r="B2593" s="5" t="n">
        <v>1</v>
      </c>
      <c r="C2593" s="6" t="s">
        <v>405</v>
      </c>
      <c r="D2593" s="5" t="s">
        <v>406</v>
      </c>
      <c r="E2593" s="5" t="s">
        <v>5492</v>
      </c>
      <c r="F2593" s="5" t="s">
        <v>5493</v>
      </c>
      <c r="G2593" s="5" t="s">
        <v>5494</v>
      </c>
      <c r="H2593" s="5" t="s">
        <v>81</v>
      </c>
      <c r="I2593" s="5" t="s">
        <v>144</v>
      </c>
      <c r="J2593" s="5" t="s">
        <v>128</v>
      </c>
      <c r="K2593" s="5" t="s">
        <v>84</v>
      </c>
      <c r="L2593" s="5" t="s">
        <v>130</v>
      </c>
      <c r="M2593" s="5" t="s">
        <v>107</v>
      </c>
      <c r="N2593" s="5" t="s">
        <v>88</v>
      </c>
      <c r="O2593" s="5" t="s">
        <v>111</v>
      </c>
      <c r="P2593" s="5" t="s">
        <v>97</v>
      </c>
      <c r="Q2593" s="5" t="s">
        <v>130</v>
      </c>
      <c r="R2593" s="5" t="s">
        <v>133</v>
      </c>
      <c r="S2593" s="5" t="s">
        <v>225</v>
      </c>
      <c r="T2593" s="5" t="s">
        <v>336</v>
      </c>
      <c r="U2593" s="5" t="s">
        <v>154</v>
      </c>
      <c r="V2593" s="5" t="s">
        <v>146</v>
      </c>
      <c r="W2593" s="5" t="s">
        <v>136</v>
      </c>
      <c r="X2593" s="5" t="s">
        <v>190</v>
      </c>
      <c r="Y2593" s="5" t="n">
        <v>1</v>
      </c>
      <c r="Z2593" s="5" t="n">
        <v>0</v>
      </c>
      <c r="AA2593" s="5" t="str">
        <f aca="false">IF(Y2593&gt;Z2593,"Win",IF(Y2593&lt;Z2593,"Loss","Draw"))</f>
        <v>Win</v>
      </c>
      <c r="AB2593" s="5" t="s">
        <v>98</v>
      </c>
      <c r="AC2593" s="5" t="s">
        <v>99</v>
      </c>
      <c r="AD2593" s="5" t="s">
        <v>448</v>
      </c>
      <c r="AE2593" s="5" t="s">
        <v>5495</v>
      </c>
      <c r="AF2593" s="5" t="str">
        <f aca="false">IF(AD2593&lt;AE2593,AD2593,AE2593)</f>
        <v>Bats, Bomber, Golem, Lightning, Night Witch, Prince, Skeleton Dragons, Tornado</v>
      </c>
      <c r="AG2593" s="5" t="str">
        <f aca="false">IF(AD2593&lt;AE2593,AE2593,AD2593)</f>
        <v>Bomber, Fire Spirit, Giant Snowball, Goblin Drill, Knight, Poison, Skeletons, Tesla</v>
      </c>
      <c r="AH2593" s="5" t="str">
        <f aca="false">IF(AD2593=AF2593,AA2593,IF(AA2593="Win","Loss",IF(AA2593="Loss","Win","Draw")))</f>
        <v>Loss</v>
      </c>
      <c r="AI2593" s="5" t="s">
        <v>123</v>
      </c>
    </row>
    <row r="2594" customFormat="false" ht="16.5" hidden="false" customHeight="true" outlineLevel="0" collapsed="false">
      <c r="A2594" s="6" t="s">
        <v>5491</v>
      </c>
      <c r="B2594" s="5" t="n">
        <v>2</v>
      </c>
      <c r="C2594" s="6" t="s">
        <v>405</v>
      </c>
      <c r="D2594" s="5" t="s">
        <v>406</v>
      </c>
      <c r="E2594" s="5" t="s">
        <v>5492</v>
      </c>
      <c r="F2594" s="5" t="s">
        <v>5493</v>
      </c>
      <c r="G2594" s="5" t="s">
        <v>2527</v>
      </c>
      <c r="H2594" s="5" t="s">
        <v>408</v>
      </c>
      <c r="I2594" s="5" t="s">
        <v>169</v>
      </c>
      <c r="J2594" s="5" t="s">
        <v>232</v>
      </c>
      <c r="K2594" s="5" t="s">
        <v>168</v>
      </c>
      <c r="L2594" s="5" t="s">
        <v>154</v>
      </c>
      <c r="M2594" s="5" t="s">
        <v>167</v>
      </c>
      <c r="N2594" s="5" t="s">
        <v>93</v>
      </c>
      <c r="O2594" s="5" t="s">
        <v>170</v>
      </c>
      <c r="P2594" s="5" t="s">
        <v>87</v>
      </c>
      <c r="Q2594" s="5" t="s">
        <v>293</v>
      </c>
      <c r="R2594" s="5" t="s">
        <v>91</v>
      </c>
      <c r="S2594" s="5" t="s">
        <v>144</v>
      </c>
      <c r="T2594" s="5" t="s">
        <v>97</v>
      </c>
      <c r="U2594" s="5" t="s">
        <v>109</v>
      </c>
      <c r="V2594" s="5" t="s">
        <v>143</v>
      </c>
      <c r="W2594" s="5" t="s">
        <v>85</v>
      </c>
      <c r="X2594" s="5" t="s">
        <v>88</v>
      </c>
      <c r="Y2594" s="5" t="n">
        <v>1</v>
      </c>
      <c r="Z2594" s="5" t="n">
        <v>0</v>
      </c>
      <c r="AA2594" s="5" t="str">
        <f aca="false">IF(Y2594&gt;Z2594,"Win",IF(Y2594&lt;Z2594,"Loss","Draw"))</f>
        <v>Win</v>
      </c>
      <c r="AB2594" s="5" t="s">
        <v>98</v>
      </c>
      <c r="AC2594" s="5" t="s">
        <v>99</v>
      </c>
      <c r="AD2594" s="5" t="s">
        <v>496</v>
      </c>
      <c r="AE2594" s="5" t="s">
        <v>5496</v>
      </c>
      <c r="AF2594" s="5" t="str">
        <f aca="false">IF(AD2594&lt;AE2594,AD2594,AE2594)</f>
        <v>Baby Dragon, Berserker, Cannon, Electro Spirit, Lightning, Mighty Miner, Royal Hogs, The Log</v>
      </c>
      <c r="AG2594" s="5" t="str">
        <f aca="false">IF(AD2594&lt;AE2594,AE2594,AD2594)</f>
        <v>Barbarian Barrel, Furnace, Graveyard, Ice Spirit, Poison, Ronin, Skeletons, Tesla</v>
      </c>
      <c r="AH2594" s="5" t="str">
        <f aca="false">IF(AD2594=AF2594,AA2594,IF(AA2594="Win","Loss",IF(AA2594="Loss","Win","Draw")))</f>
        <v>Win</v>
      </c>
      <c r="AI2594" s="5" t="s">
        <v>123</v>
      </c>
    </row>
    <row r="2595" customFormat="false" ht="16.5" hidden="false" customHeight="true" outlineLevel="0" collapsed="false">
      <c r="A2595" s="6" t="s">
        <v>5497</v>
      </c>
      <c r="B2595" s="5" t="n">
        <v>1</v>
      </c>
      <c r="C2595" s="6" t="s">
        <v>405</v>
      </c>
      <c r="D2595" s="5" t="s">
        <v>406</v>
      </c>
      <c r="E2595" s="5" t="s">
        <v>1641</v>
      </c>
      <c r="F2595" s="5" t="s">
        <v>1642</v>
      </c>
      <c r="G2595" s="5" t="s">
        <v>1527</v>
      </c>
      <c r="H2595" s="5" t="s">
        <v>408</v>
      </c>
      <c r="I2595" s="5" t="s">
        <v>142</v>
      </c>
      <c r="J2595" s="5" t="s">
        <v>232</v>
      </c>
      <c r="K2595" s="5" t="s">
        <v>176</v>
      </c>
      <c r="L2595" s="5" t="s">
        <v>143</v>
      </c>
      <c r="M2595" s="5" t="s">
        <v>87</v>
      </c>
      <c r="N2595" s="5" t="s">
        <v>111</v>
      </c>
      <c r="O2595" s="5" t="s">
        <v>113</v>
      </c>
      <c r="P2595" s="5" t="s">
        <v>120</v>
      </c>
      <c r="Q2595" s="5" t="s">
        <v>92</v>
      </c>
      <c r="R2595" s="5" t="s">
        <v>83</v>
      </c>
      <c r="S2595" s="5" t="s">
        <v>239</v>
      </c>
      <c r="T2595" s="5" t="s">
        <v>112</v>
      </c>
      <c r="U2595" s="5" t="s">
        <v>240</v>
      </c>
      <c r="V2595" s="5" t="s">
        <v>412</v>
      </c>
      <c r="W2595" s="5" t="s">
        <v>393</v>
      </c>
      <c r="X2595" s="5" t="s">
        <v>227</v>
      </c>
      <c r="Y2595" s="5" t="n">
        <v>1</v>
      </c>
      <c r="Z2595" s="5" t="n">
        <v>0</v>
      </c>
      <c r="AA2595" s="5" t="str">
        <f aca="false">IF(Y2595&gt;Z2595,"Win",IF(Y2595&lt;Z2595,"Loss","Draw"))</f>
        <v>Win</v>
      </c>
      <c r="AB2595" s="5" t="s">
        <v>98</v>
      </c>
      <c r="AC2595" s="5" t="s">
        <v>99</v>
      </c>
      <c r="AD2595" s="5" t="s">
        <v>234</v>
      </c>
      <c r="AE2595" s="5" t="s">
        <v>1647</v>
      </c>
      <c r="AF2595" s="5" t="str">
        <f aca="false">IF(AD2595&lt;AE2595,AD2595,AE2595)</f>
        <v>Arrows, Bandit, Battle Ram, Dark Prince, Electro Wizard, Mother Witch, P.E.K.K.A, Royal Ghost</v>
      </c>
      <c r="AG2595" s="5" t="str">
        <f aca="false">IF(AD2595&lt;AE2595,AE2595,AD2595)</f>
        <v>Berserker, Bomb Tower, Dart Goblin, Fire Spirit, Goblin Barrel, Ice Spirit, Mighty Miner, Royal Delivery</v>
      </c>
      <c r="AH2595" s="5" t="str">
        <f aca="false">IF(AD2595=AF2595,AA2595,IF(AA2595="Win","Loss",IF(AA2595="Loss","Win","Draw")))</f>
        <v>Loss</v>
      </c>
      <c r="AI2595" s="5" t="s">
        <v>123</v>
      </c>
    </row>
    <row r="2596" customFormat="false" ht="16.5" hidden="false" customHeight="true" outlineLevel="0" collapsed="false">
      <c r="A2596" s="6" t="s">
        <v>5497</v>
      </c>
      <c r="B2596" s="5" t="n">
        <v>2</v>
      </c>
      <c r="C2596" s="6" t="s">
        <v>405</v>
      </c>
      <c r="D2596" s="5" t="s">
        <v>406</v>
      </c>
      <c r="E2596" s="5" t="s">
        <v>1641</v>
      </c>
      <c r="F2596" s="5" t="s">
        <v>1642</v>
      </c>
      <c r="G2596" s="5" t="s">
        <v>5498</v>
      </c>
      <c r="H2596" s="5" t="s">
        <v>408</v>
      </c>
      <c r="I2596" s="5" t="s">
        <v>116</v>
      </c>
      <c r="J2596" s="5" t="s">
        <v>115</v>
      </c>
      <c r="K2596" s="5" t="s">
        <v>114</v>
      </c>
      <c r="L2596" s="5" t="s">
        <v>91</v>
      </c>
      <c r="M2596" s="5" t="s">
        <v>117</v>
      </c>
      <c r="N2596" s="5" t="s">
        <v>109</v>
      </c>
      <c r="O2596" s="5" t="s">
        <v>94</v>
      </c>
      <c r="P2596" s="5" t="s">
        <v>118</v>
      </c>
      <c r="Q2596" s="5" t="s">
        <v>84</v>
      </c>
      <c r="R2596" s="5" t="s">
        <v>199</v>
      </c>
      <c r="S2596" s="5" t="s">
        <v>175</v>
      </c>
      <c r="T2596" s="5" t="s">
        <v>257</v>
      </c>
      <c r="U2596" s="5" t="s">
        <v>109</v>
      </c>
      <c r="V2596" s="5" t="s">
        <v>91</v>
      </c>
      <c r="W2596" s="5" t="s">
        <v>231</v>
      </c>
      <c r="X2596" s="5" t="s">
        <v>375</v>
      </c>
      <c r="Y2596" s="5" t="n">
        <v>1</v>
      </c>
      <c r="Z2596" s="5" t="n">
        <v>0</v>
      </c>
      <c r="AA2596" s="5" t="str">
        <f aca="false">IF(Y2596&gt;Z2596,"Win",IF(Y2596&lt;Z2596,"Loss","Draw"))</f>
        <v>Win</v>
      </c>
      <c r="AB2596" s="5" t="s">
        <v>98</v>
      </c>
      <c r="AC2596" s="5" t="s">
        <v>99</v>
      </c>
      <c r="AD2596" s="5" t="s">
        <v>623</v>
      </c>
      <c r="AE2596" s="5" t="s">
        <v>1644</v>
      </c>
      <c r="AF2596" s="5" t="str">
        <f aca="false">IF(AD2596&lt;AE2596,AD2596,AE2596)</f>
        <v>Barbarian Barrel, Boss Bandit, Executioner, Giant Snowball, Golden Knight, Ram Rider, Ronin, Vines</v>
      </c>
      <c r="AG2596" s="5" t="str">
        <f aca="false">IF(AD2596&lt;AE2596,AE2596,AD2596)</f>
        <v>Barbarian Barrel, Fireball, Goblins, Minions, Mortar, Rascals, Ronin, Skeleton Barrel</v>
      </c>
      <c r="AH2596" s="5" t="str">
        <f aca="false">IF(AD2596=AF2596,AA2596,IF(AA2596="Win","Loss",IF(AA2596="Loss","Win","Draw")))</f>
        <v>Loss</v>
      </c>
      <c r="AI2596" s="5" t="s">
        <v>123</v>
      </c>
    </row>
    <row r="2597" customFormat="false" ht="16.5" hidden="false" customHeight="true" outlineLevel="0" collapsed="false">
      <c r="A2597" s="6" t="s">
        <v>5499</v>
      </c>
      <c r="B2597" s="5" t="n">
        <v>1</v>
      </c>
      <c r="C2597" s="6" t="s">
        <v>405</v>
      </c>
      <c r="D2597" s="5" t="s">
        <v>406</v>
      </c>
      <c r="E2597" s="5" t="s">
        <v>5500</v>
      </c>
      <c r="F2597" s="5" t="s">
        <v>5501</v>
      </c>
      <c r="G2597" s="5" t="s">
        <v>1870</v>
      </c>
      <c r="H2597" s="5" t="s">
        <v>1394</v>
      </c>
      <c r="I2597" s="5" t="s">
        <v>169</v>
      </c>
      <c r="J2597" s="5" t="s">
        <v>232</v>
      </c>
      <c r="K2597" s="5" t="s">
        <v>168</v>
      </c>
      <c r="L2597" s="5" t="s">
        <v>154</v>
      </c>
      <c r="M2597" s="5" t="s">
        <v>167</v>
      </c>
      <c r="N2597" s="5" t="s">
        <v>97</v>
      </c>
      <c r="O2597" s="5" t="s">
        <v>93</v>
      </c>
      <c r="P2597" s="5" t="s">
        <v>170</v>
      </c>
      <c r="Q2597" s="5" t="s">
        <v>84</v>
      </c>
      <c r="R2597" s="5" t="s">
        <v>141</v>
      </c>
      <c r="S2597" s="5" t="s">
        <v>144</v>
      </c>
      <c r="T2597" s="5" t="s">
        <v>97</v>
      </c>
      <c r="U2597" s="5" t="s">
        <v>111</v>
      </c>
      <c r="V2597" s="5" t="s">
        <v>107</v>
      </c>
      <c r="W2597" s="5" t="s">
        <v>88</v>
      </c>
      <c r="X2597" s="5" t="s">
        <v>287</v>
      </c>
      <c r="Y2597" s="5" t="n">
        <v>1</v>
      </c>
      <c r="Z2597" s="5" t="n">
        <v>0</v>
      </c>
      <c r="AA2597" s="5" t="str">
        <f aca="false">IF(Y2597&gt;Z2597,"Win",IF(Y2597&lt;Z2597,"Loss","Draw"))</f>
        <v>Win</v>
      </c>
      <c r="AB2597" s="5" t="s">
        <v>98</v>
      </c>
      <c r="AC2597" s="5" t="s">
        <v>99</v>
      </c>
      <c r="AD2597" s="5" t="s">
        <v>418</v>
      </c>
      <c r="AE2597" s="5" t="s">
        <v>5502</v>
      </c>
      <c r="AF2597" s="5" t="str">
        <f aca="false">IF(AD2597&lt;AE2597,AD2597,AE2597)</f>
        <v>Baby Dragon, Cannon, Electro Spirit, Lightning, Mighty Miner, Royal Hogs, Skeletons, The Log</v>
      </c>
      <c r="AG2597" s="5" t="str">
        <f aca="false">IF(AD2597&lt;AE2597,AE2597,AD2597)</f>
        <v>Fire Spirit, Giant Snowball, Goblin Drill, Magic Archer, Poison, Skeletons, Tesla, Valkyrie</v>
      </c>
      <c r="AH2597" s="5" t="str">
        <f aca="false">IF(AD2597=AF2597,AA2597,IF(AA2597="Win","Loss",IF(AA2597="Loss","Win","Draw")))</f>
        <v>Win</v>
      </c>
      <c r="AI2597" s="5" t="s">
        <v>123</v>
      </c>
    </row>
    <row r="2598" customFormat="false" ht="16.5" hidden="false" customHeight="true" outlineLevel="0" collapsed="false">
      <c r="A2598" s="6" t="s">
        <v>5499</v>
      </c>
      <c r="B2598" s="5" t="n">
        <v>2</v>
      </c>
      <c r="C2598" s="6" t="s">
        <v>405</v>
      </c>
      <c r="D2598" s="5" t="s">
        <v>406</v>
      </c>
      <c r="E2598" s="5" t="s">
        <v>5500</v>
      </c>
      <c r="F2598" s="5" t="s">
        <v>5501</v>
      </c>
      <c r="G2598" s="5" t="s">
        <v>5503</v>
      </c>
      <c r="H2598" s="5" t="s">
        <v>1394</v>
      </c>
      <c r="I2598" s="5" t="s">
        <v>375</v>
      </c>
      <c r="J2598" s="5" t="s">
        <v>145</v>
      </c>
      <c r="K2598" s="5" t="s">
        <v>135</v>
      </c>
      <c r="L2598" s="5" t="s">
        <v>146</v>
      </c>
      <c r="M2598" s="5" t="s">
        <v>327</v>
      </c>
      <c r="N2598" s="5" t="s">
        <v>226</v>
      </c>
      <c r="O2598" s="5" t="s">
        <v>336</v>
      </c>
      <c r="P2598" s="5" t="s">
        <v>149</v>
      </c>
      <c r="Q2598" s="5" t="s">
        <v>170</v>
      </c>
      <c r="R2598" s="5" t="s">
        <v>181</v>
      </c>
      <c r="S2598" s="5" t="s">
        <v>180</v>
      </c>
      <c r="T2598" s="5" t="s">
        <v>93</v>
      </c>
      <c r="U2598" s="5" t="s">
        <v>182</v>
      </c>
      <c r="V2598" s="5" t="s">
        <v>183</v>
      </c>
      <c r="W2598" s="5" t="s">
        <v>167</v>
      </c>
      <c r="X2598" s="5" t="s">
        <v>110</v>
      </c>
      <c r="Y2598" s="5" t="n">
        <v>1</v>
      </c>
      <c r="Z2598" s="5" t="n">
        <v>0</v>
      </c>
      <c r="AA2598" s="5" t="str">
        <f aca="false">IF(Y2598&gt;Z2598,"Win",IF(Y2598&lt;Z2598,"Loss","Draw"))</f>
        <v>Win</v>
      </c>
      <c r="AB2598" s="5" t="s">
        <v>98</v>
      </c>
      <c r="AC2598" s="5" t="s">
        <v>99</v>
      </c>
      <c r="AD2598" s="5" t="s">
        <v>450</v>
      </c>
      <c r="AE2598" s="5" t="s">
        <v>5504</v>
      </c>
      <c r="AF2598" s="5" t="str">
        <f aca="false">IF(AD2598&lt;AE2598,AD2598,AE2598)</f>
        <v>Balloon, Executioner, Giant Skeleton, Miner, Skeleton Dragons, Tombstone, Tornado, Zap</v>
      </c>
      <c r="AG2598" s="5" t="str">
        <f aca="false">IF(AD2598&lt;AE2598,AE2598,AD2598)</f>
        <v>Cannon, Earthquake, Electro Spirit, Guards, Hog Rider, Monk, The Log, Wizard</v>
      </c>
      <c r="AH2598" s="5" t="str">
        <f aca="false">IF(AD2598=AF2598,AA2598,IF(AA2598="Win","Loss",IF(AA2598="Loss","Win","Draw")))</f>
        <v>Win</v>
      </c>
      <c r="AI2598" s="5" t="s">
        <v>123</v>
      </c>
    </row>
    <row r="2599" customFormat="false" ht="16.5" hidden="false" customHeight="true" outlineLevel="0" collapsed="false">
      <c r="A2599" s="6" t="s">
        <v>5505</v>
      </c>
      <c r="B2599" s="5" t="n">
        <v>1</v>
      </c>
      <c r="C2599" s="6" t="s">
        <v>405</v>
      </c>
      <c r="D2599" s="5" t="s">
        <v>406</v>
      </c>
      <c r="E2599" s="6" t="s">
        <v>1740</v>
      </c>
      <c r="F2599" s="5" t="s">
        <v>1741</v>
      </c>
      <c r="G2599" s="5" t="s">
        <v>5506</v>
      </c>
      <c r="H2599" s="5" t="s">
        <v>251</v>
      </c>
      <c r="I2599" s="5" t="s">
        <v>142</v>
      </c>
      <c r="J2599" s="5" t="s">
        <v>141</v>
      </c>
      <c r="K2599" s="5" t="s">
        <v>140</v>
      </c>
      <c r="L2599" s="5" t="s">
        <v>111</v>
      </c>
      <c r="M2599" s="5" t="s">
        <v>120</v>
      </c>
      <c r="N2599" s="5" t="s">
        <v>144</v>
      </c>
      <c r="O2599" s="5" t="s">
        <v>143</v>
      </c>
      <c r="P2599" s="5" t="s">
        <v>287</v>
      </c>
      <c r="Q2599" s="5" t="s">
        <v>198</v>
      </c>
      <c r="R2599" s="5" t="s">
        <v>145</v>
      </c>
      <c r="S2599" s="5" t="s">
        <v>168</v>
      </c>
      <c r="T2599" s="5" t="s">
        <v>112</v>
      </c>
      <c r="U2599" s="5" t="s">
        <v>200</v>
      </c>
      <c r="V2599" s="5" t="s">
        <v>202</v>
      </c>
      <c r="W2599" s="5" t="s">
        <v>91</v>
      </c>
      <c r="X2599" s="5" t="s">
        <v>201</v>
      </c>
      <c r="Y2599" s="5" t="n">
        <v>1</v>
      </c>
      <c r="Z2599" s="5" t="n">
        <v>0</v>
      </c>
      <c r="AA2599" s="5" t="str">
        <f aca="false">IF(Y2599&gt;Z2599,"Win",IF(Y2599&lt;Z2599,"Loss","Draw"))</f>
        <v>Win</v>
      </c>
      <c r="AB2599" s="5" t="s">
        <v>98</v>
      </c>
      <c r="AC2599" s="5" t="s">
        <v>99</v>
      </c>
      <c r="AD2599" s="5" t="s">
        <v>924</v>
      </c>
      <c r="AE2599" s="5" t="s">
        <v>5507</v>
      </c>
      <c r="AF2599" s="5" t="str">
        <f aca="false">IF(AD2599&lt;AE2599,AD2599,AE2599)</f>
        <v>Arrows, Balloon, Barbarian Barrel, Flying Machine, Goblin Cage, Royal Hogs, Royal Recruits, Zappies</v>
      </c>
      <c r="AG2599" s="5" t="str">
        <f aca="false">IF(AD2599&lt;AE2599,AE2599,AD2599)</f>
        <v>Fire Spirit, Goblin Barrel, Ice Spirit, Magic Archer, Royal Delivery, Tesla, Valkyrie, Wall Breakers</v>
      </c>
      <c r="AH2599" s="5" t="str">
        <f aca="false">IF(AD2599=AF2599,AA2599,IF(AA2599="Win","Loss",IF(AA2599="Loss","Win","Draw")))</f>
        <v>Loss</v>
      </c>
      <c r="AI2599" s="5" t="s">
        <v>123</v>
      </c>
    </row>
    <row r="2600" customFormat="false" ht="16.5" hidden="false" customHeight="true" outlineLevel="0" collapsed="false">
      <c r="A2600" s="6" t="s">
        <v>5508</v>
      </c>
      <c r="B2600" s="5" t="n">
        <v>1</v>
      </c>
      <c r="C2600" s="6" t="s">
        <v>405</v>
      </c>
      <c r="D2600" s="5" t="s">
        <v>406</v>
      </c>
      <c r="E2600" s="5" t="s">
        <v>268</v>
      </c>
      <c r="F2600" s="5" t="s">
        <v>269</v>
      </c>
      <c r="G2600" s="5" t="s">
        <v>2192</v>
      </c>
      <c r="H2600" s="5" t="s">
        <v>408</v>
      </c>
      <c r="I2600" s="5" t="s">
        <v>293</v>
      </c>
      <c r="J2600" s="5" t="s">
        <v>91</v>
      </c>
      <c r="K2600" s="5" t="s">
        <v>144</v>
      </c>
      <c r="L2600" s="5" t="s">
        <v>143</v>
      </c>
      <c r="M2600" s="5" t="s">
        <v>97</v>
      </c>
      <c r="N2600" s="5" t="s">
        <v>85</v>
      </c>
      <c r="O2600" s="5" t="s">
        <v>128</v>
      </c>
      <c r="P2600" s="5" t="s">
        <v>88</v>
      </c>
      <c r="Q2600" s="5" t="s">
        <v>169</v>
      </c>
      <c r="R2600" s="5" t="s">
        <v>199</v>
      </c>
      <c r="S2600" s="5" t="s">
        <v>200</v>
      </c>
      <c r="T2600" s="5" t="s">
        <v>136</v>
      </c>
      <c r="U2600" s="5" t="s">
        <v>191</v>
      </c>
      <c r="V2600" s="5" t="s">
        <v>154</v>
      </c>
      <c r="W2600" s="5" t="s">
        <v>336</v>
      </c>
      <c r="X2600" s="5" t="s">
        <v>91</v>
      </c>
      <c r="Y2600" s="5" t="n">
        <v>1</v>
      </c>
      <c r="Z2600" s="5" t="n">
        <v>0</v>
      </c>
      <c r="AA2600" s="5" t="str">
        <f aca="false">IF(Y2600&gt;Z2600,"Win",IF(Y2600&lt;Z2600,"Loss","Draw"))</f>
        <v>Win</v>
      </c>
      <c r="AB2600" s="5" t="s">
        <v>98</v>
      </c>
      <c r="AC2600" s="5" t="s">
        <v>99</v>
      </c>
      <c r="AD2600" s="5" t="s">
        <v>410</v>
      </c>
      <c r="AE2600" s="5" t="s">
        <v>778</v>
      </c>
      <c r="AF2600" s="5" t="str">
        <f aca="false">IF(AD2600&lt;AE2600,AD2600,AE2600)</f>
        <v>Baby Dragon, Barbarian Barrel, Goblin Cage, Golden Knight, Golem, Ice Wizard, Lightning, Tornado</v>
      </c>
      <c r="AG2600" s="5" t="str">
        <f aca="false">IF(AD2600&lt;AE2600,AE2600,AD2600)</f>
        <v>Barbarian Barrel, Furnace, Graveyard, Ice Spirit, Knight, Poison, Skeletons, Tesla</v>
      </c>
      <c r="AH2600" s="5" t="str">
        <f aca="false">IF(AD2600=AF2600,AA2600,IF(AA2600="Win","Loss",IF(AA2600="Loss","Win","Draw")))</f>
        <v>Loss</v>
      </c>
      <c r="AI2600" s="5" t="s">
        <v>123</v>
      </c>
    </row>
    <row r="2601" customFormat="false" ht="16.5" hidden="false" customHeight="true" outlineLevel="0" collapsed="false">
      <c r="A2601" s="6" t="s">
        <v>5508</v>
      </c>
      <c r="B2601" s="5" t="n">
        <v>2</v>
      </c>
      <c r="C2601" s="6" t="s">
        <v>405</v>
      </c>
      <c r="D2601" s="5" t="s">
        <v>406</v>
      </c>
      <c r="E2601" s="5" t="s">
        <v>268</v>
      </c>
      <c r="F2601" s="5" t="s">
        <v>269</v>
      </c>
      <c r="G2601" s="5" t="s">
        <v>1478</v>
      </c>
      <c r="H2601" s="5" t="s">
        <v>408</v>
      </c>
      <c r="I2601" s="5" t="s">
        <v>142</v>
      </c>
      <c r="J2601" s="5" t="s">
        <v>141</v>
      </c>
      <c r="K2601" s="5" t="s">
        <v>140</v>
      </c>
      <c r="L2601" s="5" t="s">
        <v>170</v>
      </c>
      <c r="M2601" s="5" t="s">
        <v>84</v>
      </c>
      <c r="N2601" s="5" t="s">
        <v>87</v>
      </c>
      <c r="O2601" s="5" t="s">
        <v>111</v>
      </c>
      <c r="P2601" s="5" t="s">
        <v>93</v>
      </c>
      <c r="Q2601" s="5" t="s">
        <v>271</v>
      </c>
      <c r="R2601" s="5" t="s">
        <v>175</v>
      </c>
      <c r="S2601" s="5" t="s">
        <v>144</v>
      </c>
      <c r="T2601" s="5" t="s">
        <v>182</v>
      </c>
      <c r="U2601" s="5" t="s">
        <v>93</v>
      </c>
      <c r="V2601" s="5" t="s">
        <v>87</v>
      </c>
      <c r="W2601" s="5" t="s">
        <v>154</v>
      </c>
      <c r="X2601" s="5" t="s">
        <v>167</v>
      </c>
      <c r="Y2601" s="5" t="n">
        <v>1</v>
      </c>
      <c r="Z2601" s="5" t="n">
        <v>0</v>
      </c>
      <c r="AA2601" s="5" t="str">
        <f aca="false">IF(Y2601&gt;Z2601,"Win",IF(Y2601&lt;Z2601,"Loss","Draw"))</f>
        <v>Win</v>
      </c>
      <c r="AB2601" s="5" t="s">
        <v>98</v>
      </c>
      <c r="AC2601" s="5" t="s">
        <v>99</v>
      </c>
      <c r="AD2601" s="5" t="s">
        <v>2195</v>
      </c>
      <c r="AE2601" s="5" t="s">
        <v>2194</v>
      </c>
      <c r="AF2601" s="5" t="str">
        <f aca="false">IF(AD2601&lt;AE2601,AD2601,AE2601)</f>
        <v>Berserker, Boss Bandit, Electro Spirit, Firecracker, Hog Rider, Lightning, Tesla, The Log</v>
      </c>
      <c r="AG2601" s="5" t="str">
        <f aca="false">IF(AD2601&lt;AE2601,AE2601,AD2601)</f>
        <v>Berserker, Cannon, Electro Spirit, Fire Spirit, Giant Snowball, Goblin Barrel, Magic Archer, Wall Breakers</v>
      </c>
      <c r="AH2601" s="5" t="str">
        <f aca="false">IF(AD2601=AF2601,AA2601,IF(AA2601="Win","Loss",IF(AA2601="Loss","Win","Draw")))</f>
        <v>Loss</v>
      </c>
      <c r="AI2601" s="5" t="s">
        <v>123</v>
      </c>
    </row>
    <row r="2602" customFormat="false" ht="16.5" hidden="false" customHeight="true" outlineLevel="0" collapsed="false">
      <c r="A2602" s="6" t="s">
        <v>5509</v>
      </c>
      <c r="B2602" s="5" t="n">
        <v>1</v>
      </c>
      <c r="C2602" s="6" t="s">
        <v>405</v>
      </c>
      <c r="D2602" s="5" t="s">
        <v>406</v>
      </c>
      <c r="E2602" s="5" t="s">
        <v>641</v>
      </c>
      <c r="F2602" s="5" t="s">
        <v>642</v>
      </c>
      <c r="G2602" s="5" t="s">
        <v>3441</v>
      </c>
      <c r="H2602" s="5" t="s">
        <v>408</v>
      </c>
      <c r="I2602" s="5" t="s">
        <v>169</v>
      </c>
      <c r="J2602" s="5" t="s">
        <v>232</v>
      </c>
      <c r="K2602" s="5" t="s">
        <v>168</v>
      </c>
      <c r="L2602" s="5" t="s">
        <v>154</v>
      </c>
      <c r="M2602" s="5" t="s">
        <v>167</v>
      </c>
      <c r="N2602" s="5" t="s">
        <v>97</v>
      </c>
      <c r="O2602" s="5" t="s">
        <v>93</v>
      </c>
      <c r="P2602" s="5" t="s">
        <v>170</v>
      </c>
      <c r="Q2602" s="5" t="s">
        <v>82</v>
      </c>
      <c r="R2602" s="5" t="s">
        <v>83</v>
      </c>
      <c r="S2602" s="5" t="s">
        <v>84</v>
      </c>
      <c r="T2602" s="5" t="s">
        <v>85</v>
      </c>
      <c r="U2602" s="5" t="s">
        <v>86</v>
      </c>
      <c r="V2602" s="5" t="s">
        <v>88</v>
      </c>
      <c r="W2602" s="5" t="s">
        <v>89</v>
      </c>
      <c r="X2602" s="5" t="s">
        <v>111</v>
      </c>
      <c r="Y2602" s="5" t="n">
        <v>0</v>
      </c>
      <c r="Z2602" s="5" t="n">
        <v>1</v>
      </c>
      <c r="AA2602" s="5" t="str">
        <f aca="false">IF(Y2602&gt;Z2602,"Win",IF(Y2602&lt;Z2602,"Loss","Draw"))</f>
        <v>Loss</v>
      </c>
      <c r="AB2602" s="5" t="s">
        <v>98</v>
      </c>
      <c r="AC2602" s="5" t="s">
        <v>99</v>
      </c>
      <c r="AD2602" s="5" t="s">
        <v>418</v>
      </c>
      <c r="AE2602" s="5" t="s">
        <v>673</v>
      </c>
      <c r="AF2602" s="5" t="str">
        <f aca="false">IF(AD2602&lt;AE2602,AD2602,AE2602)</f>
        <v>Archers, Dark Prince, Fire Spirit, Giant Snowball, Goblin Demolisher, Goblin Hut, Graveyard, Poison</v>
      </c>
      <c r="AG2602" s="5" t="str">
        <f aca="false">IF(AD2602&lt;AE2602,AE2602,AD2602)</f>
        <v>Baby Dragon, Cannon, Electro Spirit, Lightning, Mighty Miner, Royal Hogs, Skeletons, The Log</v>
      </c>
      <c r="AH2602" s="5" t="str">
        <f aca="false">IF(AD2602=AF2602,AA2602,IF(AA2602="Win","Loss",IF(AA2602="Loss","Win","Draw")))</f>
        <v>Win</v>
      </c>
      <c r="AI2602" s="5" t="s">
        <v>123</v>
      </c>
    </row>
    <row r="2603" customFormat="false" ht="16.5" hidden="false" customHeight="true" outlineLevel="0" collapsed="false">
      <c r="A2603" s="6" t="s">
        <v>5509</v>
      </c>
      <c r="B2603" s="5" t="n">
        <v>2</v>
      </c>
      <c r="C2603" s="6" t="s">
        <v>405</v>
      </c>
      <c r="D2603" s="5" t="s">
        <v>406</v>
      </c>
      <c r="E2603" s="5" t="s">
        <v>641</v>
      </c>
      <c r="F2603" s="5" t="s">
        <v>642</v>
      </c>
      <c r="G2603" s="5" t="s">
        <v>3442</v>
      </c>
      <c r="H2603" s="5" t="s">
        <v>81</v>
      </c>
      <c r="I2603" s="5" t="s">
        <v>84</v>
      </c>
      <c r="J2603" s="5" t="s">
        <v>199</v>
      </c>
      <c r="K2603" s="5" t="s">
        <v>107</v>
      </c>
      <c r="L2603" s="5" t="s">
        <v>88</v>
      </c>
      <c r="M2603" s="5" t="s">
        <v>144</v>
      </c>
      <c r="N2603" s="5" t="s">
        <v>111</v>
      </c>
      <c r="O2603" s="5" t="s">
        <v>115</v>
      </c>
      <c r="P2603" s="5" t="s">
        <v>130</v>
      </c>
      <c r="Q2603" s="5" t="s">
        <v>114</v>
      </c>
      <c r="R2603" s="5" t="s">
        <v>115</v>
      </c>
      <c r="S2603" s="5" t="s">
        <v>116</v>
      </c>
      <c r="T2603" s="5" t="s">
        <v>94</v>
      </c>
      <c r="U2603" s="5" t="s">
        <v>176</v>
      </c>
      <c r="V2603" s="5" t="s">
        <v>117</v>
      </c>
      <c r="W2603" s="5" t="s">
        <v>118</v>
      </c>
      <c r="X2603" s="5" t="s">
        <v>93</v>
      </c>
      <c r="Y2603" s="5" t="n">
        <v>1</v>
      </c>
      <c r="Z2603" s="5" t="n">
        <v>0</v>
      </c>
      <c r="AA2603" s="5" t="str">
        <f aca="false">IF(Y2603&gt;Z2603,"Win",IF(Y2603&lt;Z2603,"Loss","Draw"))</f>
        <v>Win</v>
      </c>
      <c r="AB2603" s="5" t="s">
        <v>98</v>
      </c>
      <c r="AC2603" s="5" t="s">
        <v>99</v>
      </c>
      <c r="AD2603" s="5" t="s">
        <v>3443</v>
      </c>
      <c r="AE2603" s="5" t="s">
        <v>2398</v>
      </c>
      <c r="AF2603" s="5" t="str">
        <f aca="false">IF(AD2603&lt;AE2603,AD2603,AE2603)</f>
        <v>Bomber, Fire Spirit, Giant Snowball, Goblin Drill, Goblins, Golden Knight, Poison, Tesla</v>
      </c>
      <c r="AG2603" s="5" t="str">
        <f aca="false">IF(AD2603&lt;AE2603,AE2603,AD2603)</f>
        <v>Dart Goblin, Electro Spirit, Fireball, Goblins, Minions, Mortar, Rascals, Skeleton Barrel</v>
      </c>
      <c r="AH2603" s="5" t="str">
        <f aca="false">IF(AD2603=AF2603,AA2603,IF(AA2603="Win","Loss",IF(AA2603="Loss","Win","Draw")))</f>
        <v>Win</v>
      </c>
      <c r="AI2603" s="5" t="s">
        <v>123</v>
      </c>
    </row>
    <row r="2604" customFormat="false" ht="16.5" hidden="false" customHeight="true" outlineLevel="0" collapsed="false">
      <c r="A2604" s="6" t="s">
        <v>5509</v>
      </c>
      <c r="B2604" s="5" t="n">
        <v>3</v>
      </c>
      <c r="C2604" s="6" t="s">
        <v>405</v>
      </c>
      <c r="D2604" s="5" t="s">
        <v>406</v>
      </c>
      <c r="E2604" s="5" t="s">
        <v>641</v>
      </c>
      <c r="F2604" s="5" t="s">
        <v>642</v>
      </c>
      <c r="G2604" s="5" t="s">
        <v>3444</v>
      </c>
      <c r="H2604" s="5" t="s">
        <v>408</v>
      </c>
      <c r="I2604" s="5" t="s">
        <v>90</v>
      </c>
      <c r="J2604" s="5" t="s">
        <v>181</v>
      </c>
      <c r="K2604" s="5" t="s">
        <v>180</v>
      </c>
      <c r="L2604" s="5" t="s">
        <v>94</v>
      </c>
      <c r="M2604" s="5" t="s">
        <v>91</v>
      </c>
      <c r="N2604" s="5" t="s">
        <v>202</v>
      </c>
      <c r="O2604" s="5" t="s">
        <v>149</v>
      </c>
      <c r="P2604" s="5" t="s">
        <v>95</v>
      </c>
      <c r="Q2604" s="5" t="s">
        <v>168</v>
      </c>
      <c r="R2604" s="5" t="s">
        <v>141</v>
      </c>
      <c r="S2604" s="5" t="s">
        <v>144</v>
      </c>
      <c r="T2604" s="5" t="s">
        <v>109</v>
      </c>
      <c r="U2604" s="5" t="s">
        <v>87</v>
      </c>
      <c r="V2604" s="5" t="s">
        <v>154</v>
      </c>
      <c r="W2604" s="5" t="s">
        <v>143</v>
      </c>
      <c r="X2604" s="5" t="s">
        <v>167</v>
      </c>
      <c r="Y2604" s="5" t="n">
        <v>1</v>
      </c>
      <c r="Z2604" s="5" t="n">
        <v>0</v>
      </c>
      <c r="AA2604" s="5" t="str">
        <f aca="false">IF(Y2604&gt;Z2604,"Win",IF(Y2604&lt;Z2604,"Loss","Draw"))</f>
        <v>Win</v>
      </c>
      <c r="AB2604" s="5" t="s">
        <v>98</v>
      </c>
      <c r="AC2604" s="5" t="s">
        <v>99</v>
      </c>
      <c r="AD2604" s="5" t="s">
        <v>1322</v>
      </c>
      <c r="AE2604" s="5" t="s">
        <v>1376</v>
      </c>
      <c r="AF2604" s="5" t="str">
        <f aca="false">IF(AD2604&lt;AE2604,AD2604,AE2604)</f>
        <v>Barbarian Barrel, Fireball, Fisherman, Monk, Royal Giant, Tombstone, Wizard, Zappies</v>
      </c>
      <c r="AG2604" s="5" t="str">
        <f aca="false">IF(AD2604&lt;AE2604,AE2604,AD2604)</f>
        <v>Berserker, Ice Spirit, Lightning, Magic Archer, Ronin, Royal Hogs, Tesla, The Log</v>
      </c>
      <c r="AH2604" s="5" t="str">
        <f aca="false">IF(AD2604=AF2604,AA2604,IF(AA2604="Win","Loss",IF(AA2604="Loss","Win","Draw")))</f>
        <v>Win</v>
      </c>
      <c r="AI2604" s="5" t="s">
        <v>123</v>
      </c>
    </row>
    <row r="2605" customFormat="false" ht="16.5" hidden="false" customHeight="true" outlineLevel="0" collapsed="false">
      <c r="A2605" s="6" t="s">
        <v>5510</v>
      </c>
      <c r="B2605" s="5" t="n">
        <v>1</v>
      </c>
      <c r="C2605" s="6" t="s">
        <v>405</v>
      </c>
      <c r="D2605" s="5" t="s">
        <v>406</v>
      </c>
      <c r="E2605" s="6" t="s">
        <v>2981</v>
      </c>
      <c r="F2605" s="5" t="s">
        <v>2982</v>
      </c>
      <c r="G2605" s="5" t="s">
        <v>5511</v>
      </c>
      <c r="H2605" s="5" t="s">
        <v>81</v>
      </c>
      <c r="I2605" s="5" t="s">
        <v>82</v>
      </c>
      <c r="J2605" s="5" t="s">
        <v>83</v>
      </c>
      <c r="K2605" s="5" t="s">
        <v>168</v>
      </c>
      <c r="L2605" s="5" t="s">
        <v>144</v>
      </c>
      <c r="M2605" s="5" t="s">
        <v>91</v>
      </c>
      <c r="N2605" s="5" t="s">
        <v>97</v>
      </c>
      <c r="O2605" s="5" t="s">
        <v>93</v>
      </c>
      <c r="P2605" s="5" t="s">
        <v>154</v>
      </c>
      <c r="Q2605" s="5" t="s">
        <v>82</v>
      </c>
      <c r="R2605" s="5" t="s">
        <v>83</v>
      </c>
      <c r="S2605" s="5" t="s">
        <v>84</v>
      </c>
      <c r="T2605" s="5" t="s">
        <v>97</v>
      </c>
      <c r="U2605" s="5" t="s">
        <v>85</v>
      </c>
      <c r="V2605" s="5" t="s">
        <v>88</v>
      </c>
      <c r="W2605" s="5" t="s">
        <v>91</v>
      </c>
      <c r="X2605" s="5" t="s">
        <v>113</v>
      </c>
      <c r="Y2605" s="5" t="n">
        <v>0</v>
      </c>
      <c r="Z2605" s="5" t="n">
        <v>1</v>
      </c>
      <c r="AA2605" s="5" t="str">
        <f aca="false">IF(Y2605&gt;Z2605,"Win",IF(Y2605&lt;Z2605,"Loss","Draw"))</f>
        <v>Loss</v>
      </c>
      <c r="AB2605" s="5" t="s">
        <v>98</v>
      </c>
      <c r="AC2605" s="5" t="s">
        <v>99</v>
      </c>
      <c r="AD2605" s="5" t="s">
        <v>285</v>
      </c>
      <c r="AE2605" s="5" t="s">
        <v>5512</v>
      </c>
      <c r="AF2605" s="5" t="str">
        <f aca="false">IF(AD2605&lt;AE2605,AD2605,AE2605)</f>
        <v>Archers, Barbarian Barrel, Bomb Tower, Dark Prince, Giant Snowball, Graveyard, Poison, Skeletons</v>
      </c>
      <c r="AG2605" s="5" t="str">
        <f aca="false">IF(AD2605&lt;AE2605,AE2605,AD2605)</f>
        <v>Archers, Barbarian Barrel, Dark Prince, Electro Spirit, Lightning, Royal Hogs, Skeletons, Tesla</v>
      </c>
      <c r="AH2605" s="5" t="str">
        <f aca="false">IF(AD2605=AF2605,AA2605,IF(AA2605="Win","Loss",IF(AA2605="Loss","Win","Draw")))</f>
        <v>Win</v>
      </c>
      <c r="AI2605" s="5" t="s">
        <v>123</v>
      </c>
    </row>
    <row r="2606" customFormat="false" ht="16.5" hidden="false" customHeight="true" outlineLevel="0" collapsed="false">
      <c r="A2606" s="6" t="s">
        <v>5510</v>
      </c>
      <c r="B2606" s="5" t="n">
        <v>2</v>
      </c>
      <c r="C2606" s="6" t="s">
        <v>405</v>
      </c>
      <c r="D2606" s="5" t="s">
        <v>406</v>
      </c>
      <c r="E2606" s="6" t="s">
        <v>2981</v>
      </c>
      <c r="F2606" s="5" t="s">
        <v>2982</v>
      </c>
      <c r="G2606" s="5" t="s">
        <v>1566</v>
      </c>
      <c r="H2606" s="5" t="s">
        <v>81</v>
      </c>
      <c r="I2606" s="5" t="s">
        <v>375</v>
      </c>
      <c r="J2606" s="5" t="s">
        <v>145</v>
      </c>
      <c r="K2606" s="5" t="s">
        <v>135</v>
      </c>
      <c r="L2606" s="5" t="s">
        <v>170</v>
      </c>
      <c r="M2606" s="5" t="s">
        <v>202</v>
      </c>
      <c r="N2606" s="5" t="s">
        <v>327</v>
      </c>
      <c r="O2606" s="5" t="s">
        <v>226</v>
      </c>
      <c r="P2606" s="5" t="s">
        <v>336</v>
      </c>
      <c r="Q2606" s="5" t="s">
        <v>142</v>
      </c>
      <c r="R2606" s="5" t="s">
        <v>141</v>
      </c>
      <c r="S2606" s="5" t="s">
        <v>140</v>
      </c>
      <c r="T2606" s="5" t="s">
        <v>120</v>
      </c>
      <c r="U2606" s="5" t="s">
        <v>111</v>
      </c>
      <c r="V2606" s="5" t="s">
        <v>143</v>
      </c>
      <c r="W2606" s="5" t="s">
        <v>87</v>
      </c>
      <c r="X2606" s="5" t="s">
        <v>144</v>
      </c>
      <c r="Y2606" s="5" t="n">
        <v>0</v>
      </c>
      <c r="Z2606" s="5" t="n">
        <v>1</v>
      </c>
      <c r="AA2606" s="5" t="str">
        <f aca="false">IF(Y2606&gt;Z2606,"Win",IF(Y2606&lt;Z2606,"Loss","Draw"))</f>
        <v>Loss</v>
      </c>
      <c r="AB2606" s="5" t="s">
        <v>98</v>
      </c>
      <c r="AC2606" s="5" t="s">
        <v>99</v>
      </c>
      <c r="AD2606" s="5" t="s">
        <v>2489</v>
      </c>
      <c r="AE2606" s="5" t="s">
        <v>150</v>
      </c>
      <c r="AF2606" s="5" t="str">
        <f aca="false">IF(AD2606&lt;AE2606,AD2606,AE2606)</f>
        <v>Balloon, Cannon, Executioner, Giant Skeleton, Miner, Tornado, Zap, Zappies</v>
      </c>
      <c r="AG2606" s="5" t="str">
        <f aca="false">IF(AD2606&lt;AE2606,AE2606,AD2606)</f>
        <v>Berserker, Fire Spirit, Goblin Barrel, Ice Spirit, Magic Archer, Royal Delivery, Tesla, Wall Breakers</v>
      </c>
      <c r="AH2606" s="5" t="str">
        <f aca="false">IF(AD2606=AF2606,AA2606,IF(AA2606="Win","Loss",IF(AA2606="Loss","Win","Draw")))</f>
        <v>Loss</v>
      </c>
      <c r="AI2606" s="5" t="s">
        <v>123</v>
      </c>
    </row>
    <row r="2607" customFormat="false" ht="16.5" hidden="false" customHeight="true" outlineLevel="0" collapsed="false">
      <c r="A2607" s="6" t="s">
        <v>5513</v>
      </c>
      <c r="B2607" s="5" t="n">
        <v>1</v>
      </c>
      <c r="C2607" s="6" t="s">
        <v>405</v>
      </c>
      <c r="D2607" s="5" t="s">
        <v>406</v>
      </c>
      <c r="E2607" s="6" t="s">
        <v>3952</v>
      </c>
      <c r="F2607" s="5" t="s">
        <v>3953</v>
      </c>
      <c r="G2607" s="5" t="s">
        <v>5514</v>
      </c>
      <c r="H2607" s="5" t="s">
        <v>408</v>
      </c>
      <c r="I2607" s="5" t="s">
        <v>107</v>
      </c>
      <c r="J2607" s="5" t="s">
        <v>141</v>
      </c>
      <c r="K2607" s="5" t="s">
        <v>84</v>
      </c>
      <c r="L2607" s="5" t="s">
        <v>128</v>
      </c>
      <c r="M2607" s="5" t="s">
        <v>144</v>
      </c>
      <c r="N2607" s="5" t="s">
        <v>87</v>
      </c>
      <c r="O2607" s="5" t="s">
        <v>111</v>
      </c>
      <c r="P2607" s="5" t="s">
        <v>88</v>
      </c>
      <c r="Q2607" s="5" t="s">
        <v>210</v>
      </c>
      <c r="R2607" s="5" t="s">
        <v>213</v>
      </c>
      <c r="S2607" s="5" t="s">
        <v>132</v>
      </c>
      <c r="T2607" s="5" t="s">
        <v>183</v>
      </c>
      <c r="U2607" s="5" t="s">
        <v>112</v>
      </c>
      <c r="V2607" s="5" t="s">
        <v>182</v>
      </c>
      <c r="W2607" s="5" t="s">
        <v>227</v>
      </c>
      <c r="X2607" s="5" t="s">
        <v>202</v>
      </c>
      <c r="Y2607" s="5" t="n">
        <v>1</v>
      </c>
      <c r="Z2607" s="5" t="n">
        <v>0</v>
      </c>
      <c r="AA2607" s="5" t="str">
        <f aca="false">IF(Y2607&gt;Z2607,"Win",IF(Y2607&lt;Z2607,"Loss","Draw"))</f>
        <v>Win</v>
      </c>
      <c r="AB2607" s="5" t="s">
        <v>98</v>
      </c>
      <c r="AC2607" s="5" t="s">
        <v>99</v>
      </c>
      <c r="AD2607" s="5" t="s">
        <v>417</v>
      </c>
      <c r="AE2607" s="5" t="s">
        <v>458</v>
      </c>
      <c r="AF2607" s="5" t="str">
        <f aca="false">IF(AD2607&lt;AE2607,AD2607,AE2607)</f>
        <v>Arrows, Bowler, Earthquake, Hog Rider, Lumberjack, Mega Knight, Mother Witch, Zappies</v>
      </c>
      <c r="AG2607" s="5" t="str">
        <f aca="false">IF(AD2607&lt;AE2607,AE2607,AD2607)</f>
        <v>Berserker, Fire Spirit, Giant Snowball, Goblin Drill, Knight, Magic Archer, Poison, Tesla</v>
      </c>
      <c r="AH2607" s="5" t="str">
        <f aca="false">IF(AD2607=AF2607,AA2607,IF(AA2607="Win","Loss",IF(AA2607="Loss","Win","Draw")))</f>
        <v>Loss</v>
      </c>
      <c r="AI2607" s="5" t="s">
        <v>123</v>
      </c>
    </row>
    <row r="2608" customFormat="false" ht="16.5" hidden="false" customHeight="true" outlineLevel="0" collapsed="false">
      <c r="A2608" s="6" t="s">
        <v>5513</v>
      </c>
      <c r="B2608" s="5" t="n">
        <v>2</v>
      </c>
      <c r="C2608" s="6" t="s">
        <v>405</v>
      </c>
      <c r="D2608" s="5" t="s">
        <v>406</v>
      </c>
      <c r="E2608" s="6" t="s">
        <v>3952</v>
      </c>
      <c r="F2608" s="5" t="s">
        <v>3953</v>
      </c>
      <c r="G2608" s="5" t="s">
        <v>5515</v>
      </c>
      <c r="H2608" s="5" t="s">
        <v>408</v>
      </c>
      <c r="I2608" s="5" t="s">
        <v>142</v>
      </c>
      <c r="J2608" s="5" t="s">
        <v>232</v>
      </c>
      <c r="K2608" s="5" t="s">
        <v>176</v>
      </c>
      <c r="L2608" s="5" t="s">
        <v>97</v>
      </c>
      <c r="M2608" s="5" t="s">
        <v>143</v>
      </c>
      <c r="N2608" s="5" t="s">
        <v>93</v>
      </c>
      <c r="O2608" s="5" t="s">
        <v>120</v>
      </c>
      <c r="P2608" s="5" t="s">
        <v>113</v>
      </c>
      <c r="Q2608" s="5" t="s">
        <v>293</v>
      </c>
      <c r="R2608" s="5" t="s">
        <v>83</v>
      </c>
      <c r="S2608" s="5" t="s">
        <v>200</v>
      </c>
      <c r="T2608" s="5" t="s">
        <v>143</v>
      </c>
      <c r="U2608" s="5" t="s">
        <v>85</v>
      </c>
      <c r="V2608" s="5" t="s">
        <v>88</v>
      </c>
      <c r="W2608" s="5" t="s">
        <v>146</v>
      </c>
      <c r="X2608" s="5" t="s">
        <v>91</v>
      </c>
      <c r="Y2608" s="5" t="n">
        <v>0</v>
      </c>
      <c r="Z2608" s="5" t="n">
        <v>1</v>
      </c>
      <c r="AA2608" s="5" t="str">
        <f aca="false">IF(Y2608&gt;Z2608,"Win",IF(Y2608&lt;Z2608,"Loss","Draw"))</f>
        <v>Loss</v>
      </c>
      <c r="AB2608" s="5" t="s">
        <v>98</v>
      </c>
      <c r="AC2608" s="5" t="s">
        <v>99</v>
      </c>
      <c r="AD2608" s="5" t="s">
        <v>5516</v>
      </c>
      <c r="AE2608" s="5" t="s">
        <v>5517</v>
      </c>
      <c r="AF2608" s="5" t="str">
        <f aca="false">IF(AD2608&lt;AE2608,AD2608,AE2608)</f>
        <v>Barbarian Barrel, Dark Prince, Furnace, Goblin Cage, Graveyard, Ice Spirit, Poison, Skeleton Dragons</v>
      </c>
      <c r="AG2608" s="5" t="str">
        <f aca="false">IF(AD2608&lt;AE2608,AE2608,AD2608)</f>
        <v>Bomb Tower, Dart Goblin, Electro Spirit, Goblin Barrel, Ice Spirit, Mighty Miner, Royal Delivery, Skeletons</v>
      </c>
      <c r="AH2608" s="5" t="str">
        <f aca="false">IF(AD2608=AF2608,AA2608,IF(AA2608="Win","Loss",IF(AA2608="Loss","Win","Draw")))</f>
        <v>Win</v>
      </c>
      <c r="AI2608" s="5" t="s">
        <v>123</v>
      </c>
    </row>
    <row r="2609" customFormat="false" ht="16.5" hidden="false" customHeight="true" outlineLevel="0" collapsed="false">
      <c r="A2609" s="6" t="s">
        <v>5513</v>
      </c>
      <c r="B2609" s="5" t="n">
        <v>3</v>
      </c>
      <c r="C2609" s="6" t="s">
        <v>405</v>
      </c>
      <c r="D2609" s="5" t="s">
        <v>406</v>
      </c>
      <c r="E2609" s="6" t="s">
        <v>3952</v>
      </c>
      <c r="F2609" s="5" t="s">
        <v>3953</v>
      </c>
      <c r="G2609" s="5" t="s">
        <v>3964</v>
      </c>
      <c r="H2609" s="5" t="s">
        <v>372</v>
      </c>
      <c r="I2609" s="5" t="s">
        <v>375</v>
      </c>
      <c r="J2609" s="5" t="s">
        <v>199</v>
      </c>
      <c r="K2609" s="5" t="s">
        <v>195</v>
      </c>
      <c r="L2609" s="5" t="s">
        <v>213</v>
      </c>
      <c r="M2609" s="5" t="s">
        <v>85</v>
      </c>
      <c r="N2609" s="5" t="s">
        <v>336</v>
      </c>
      <c r="O2609" s="5" t="s">
        <v>202</v>
      </c>
      <c r="P2609" s="5" t="s">
        <v>420</v>
      </c>
      <c r="Q2609" s="5" t="s">
        <v>107</v>
      </c>
      <c r="R2609" s="5" t="s">
        <v>141</v>
      </c>
      <c r="S2609" s="5" t="s">
        <v>199</v>
      </c>
      <c r="T2609" s="5" t="s">
        <v>94</v>
      </c>
      <c r="U2609" s="5" t="s">
        <v>113</v>
      </c>
      <c r="V2609" s="5" t="s">
        <v>336</v>
      </c>
      <c r="W2609" s="5" t="s">
        <v>97</v>
      </c>
      <c r="X2609" s="5" t="s">
        <v>111</v>
      </c>
      <c r="Y2609" s="5" t="n">
        <v>1</v>
      </c>
      <c r="Z2609" s="5" t="n">
        <v>0</v>
      </c>
      <c r="AA2609" s="5" t="str">
        <f aca="false">IF(Y2609&gt;Z2609,"Win",IF(Y2609&lt;Z2609,"Loss","Draw"))</f>
        <v>Win</v>
      </c>
      <c r="AB2609" s="5" t="s">
        <v>98</v>
      </c>
      <c r="AC2609" s="5" t="s">
        <v>99</v>
      </c>
      <c r="AD2609" s="5" t="s">
        <v>422</v>
      </c>
      <c r="AE2609" s="5" t="s">
        <v>5518</v>
      </c>
      <c r="AF2609" s="5" t="str">
        <f aca="false">IF(AD2609&lt;AE2609,AD2609,AE2609)</f>
        <v>Bomb Tower, Fire Spirit, Fireball, Goblin Drill, Golden Knight, Magic Archer, Skeletons, Tornado</v>
      </c>
      <c r="AG2609" s="5" t="str">
        <f aca="false">IF(AD2609&lt;AE2609,AE2609,AD2609)</f>
        <v>Bowler, Executioner, Freeze, Golden Knight, Graveyard, Inferno Dragon, Tornado, Zappies</v>
      </c>
      <c r="AH2609" s="5" t="str">
        <f aca="false">IF(AD2609=AF2609,AA2609,IF(AA2609="Win","Loss",IF(AA2609="Loss","Win","Draw")))</f>
        <v>Loss</v>
      </c>
      <c r="AI2609" s="5" t="s">
        <v>123</v>
      </c>
    </row>
    <row r="2610" customFormat="false" ht="16.5" hidden="false" customHeight="true" outlineLevel="0" collapsed="false">
      <c r="A2610" s="6" t="s">
        <v>5519</v>
      </c>
      <c r="B2610" s="5" t="n">
        <v>1</v>
      </c>
      <c r="C2610" s="6" t="s">
        <v>405</v>
      </c>
      <c r="D2610" s="5" t="s">
        <v>406</v>
      </c>
      <c r="E2610" s="5" t="s">
        <v>163</v>
      </c>
      <c r="F2610" s="5" t="s">
        <v>164</v>
      </c>
      <c r="G2610" s="5" t="s">
        <v>5520</v>
      </c>
      <c r="H2610" s="5" t="s">
        <v>81</v>
      </c>
      <c r="I2610" s="5" t="s">
        <v>116</v>
      </c>
      <c r="J2610" s="5" t="s">
        <v>115</v>
      </c>
      <c r="K2610" s="5" t="s">
        <v>114</v>
      </c>
      <c r="L2610" s="5" t="s">
        <v>93</v>
      </c>
      <c r="M2610" s="5" t="s">
        <v>117</v>
      </c>
      <c r="N2610" s="5" t="s">
        <v>109</v>
      </c>
      <c r="O2610" s="5" t="s">
        <v>94</v>
      </c>
      <c r="P2610" s="5" t="s">
        <v>118</v>
      </c>
      <c r="Q2610" s="5" t="s">
        <v>140</v>
      </c>
      <c r="R2610" s="5" t="s">
        <v>175</v>
      </c>
      <c r="S2610" s="5" t="s">
        <v>142</v>
      </c>
      <c r="T2610" s="5" t="s">
        <v>176</v>
      </c>
      <c r="U2610" s="5" t="s">
        <v>111</v>
      </c>
      <c r="V2610" s="5" t="s">
        <v>143</v>
      </c>
      <c r="W2610" s="5" t="s">
        <v>120</v>
      </c>
      <c r="X2610" s="5" t="s">
        <v>113</v>
      </c>
      <c r="Y2610" s="5" t="n">
        <v>1</v>
      </c>
      <c r="Z2610" s="5" t="n">
        <v>0</v>
      </c>
      <c r="AA2610" s="5" t="str">
        <f aca="false">IF(Y2610&gt;Z2610,"Win",IF(Y2610&lt;Z2610,"Loss","Draw"))</f>
        <v>Win</v>
      </c>
      <c r="AB2610" s="5" t="s">
        <v>98</v>
      </c>
      <c r="AC2610" s="5" t="s">
        <v>99</v>
      </c>
      <c r="AD2610" s="5" t="s">
        <v>1114</v>
      </c>
      <c r="AE2610" s="5" t="s">
        <v>178</v>
      </c>
      <c r="AF2610" s="5" t="str">
        <f aca="false">IF(AD2610&lt;AE2610,AD2610,AE2610)</f>
        <v>Bomb Tower, Boss Bandit, Dart Goblin, Fire Spirit, Goblin Barrel, Ice Spirit, Royal Delivery, Wall Breakers</v>
      </c>
      <c r="AG2610" s="5" t="str">
        <f aca="false">IF(AD2610&lt;AE2610,AE2610,AD2610)</f>
        <v>Electro Spirit, Fireball, Goblins, Minions, Mortar, Rascals, Ronin, Skeleton Barrel</v>
      </c>
      <c r="AH2610" s="5" t="str">
        <f aca="false">IF(AD2610=AF2610,AA2610,IF(AA2610="Win","Loss",IF(AA2610="Loss","Win","Draw")))</f>
        <v>Loss</v>
      </c>
      <c r="AI2610" s="5" t="s">
        <v>123</v>
      </c>
    </row>
    <row r="2611" customFormat="false" ht="16.5" hidden="false" customHeight="true" outlineLevel="0" collapsed="false">
      <c r="A2611" s="6" t="s">
        <v>5519</v>
      </c>
      <c r="B2611" s="5" t="n">
        <v>2</v>
      </c>
      <c r="C2611" s="6" t="s">
        <v>405</v>
      </c>
      <c r="D2611" s="5" t="s">
        <v>406</v>
      </c>
      <c r="E2611" s="5" t="s">
        <v>163</v>
      </c>
      <c r="F2611" s="5" t="s">
        <v>164</v>
      </c>
      <c r="G2611" s="5" t="s">
        <v>5521</v>
      </c>
      <c r="H2611" s="5" t="s">
        <v>81</v>
      </c>
      <c r="I2611" s="5" t="s">
        <v>375</v>
      </c>
      <c r="J2611" s="5" t="s">
        <v>145</v>
      </c>
      <c r="K2611" s="5" t="s">
        <v>135</v>
      </c>
      <c r="L2611" s="5" t="s">
        <v>170</v>
      </c>
      <c r="M2611" s="5" t="s">
        <v>202</v>
      </c>
      <c r="N2611" s="5" t="s">
        <v>327</v>
      </c>
      <c r="O2611" s="5" t="s">
        <v>226</v>
      </c>
      <c r="P2611" s="5" t="s">
        <v>336</v>
      </c>
      <c r="Q2611" s="5" t="s">
        <v>116</v>
      </c>
      <c r="R2611" s="5" t="s">
        <v>115</v>
      </c>
      <c r="S2611" s="5" t="s">
        <v>114</v>
      </c>
      <c r="T2611" s="5" t="s">
        <v>91</v>
      </c>
      <c r="U2611" s="5" t="s">
        <v>117</v>
      </c>
      <c r="V2611" s="5" t="s">
        <v>109</v>
      </c>
      <c r="W2611" s="5" t="s">
        <v>94</v>
      </c>
      <c r="X2611" s="5" t="s">
        <v>118</v>
      </c>
      <c r="Y2611" s="5" t="n">
        <v>0</v>
      </c>
      <c r="Z2611" s="5" t="n">
        <v>1</v>
      </c>
      <c r="AA2611" s="5" t="str">
        <f aca="false">IF(Y2611&gt;Z2611,"Win",IF(Y2611&lt;Z2611,"Loss","Draw"))</f>
        <v>Loss</v>
      </c>
      <c r="AB2611" s="5" t="s">
        <v>98</v>
      </c>
      <c r="AC2611" s="5" t="s">
        <v>99</v>
      </c>
      <c r="AD2611" s="5" t="s">
        <v>2489</v>
      </c>
      <c r="AE2611" s="5" t="s">
        <v>623</v>
      </c>
      <c r="AF2611" s="5" t="str">
        <f aca="false">IF(AD2611&lt;AE2611,AD2611,AE2611)</f>
        <v>Balloon, Cannon, Executioner, Giant Skeleton, Miner, Tornado, Zap, Zappies</v>
      </c>
      <c r="AG2611" s="5" t="str">
        <f aca="false">IF(AD2611&lt;AE2611,AE2611,AD2611)</f>
        <v>Barbarian Barrel, Fireball, Goblins, Minions, Mortar, Rascals, Ronin, Skeleton Barrel</v>
      </c>
      <c r="AH2611" s="5" t="str">
        <f aca="false">IF(AD2611=AF2611,AA2611,IF(AA2611="Win","Loss",IF(AA2611="Loss","Win","Draw")))</f>
        <v>Loss</v>
      </c>
      <c r="AI2611" s="5" t="s">
        <v>123</v>
      </c>
    </row>
    <row r="2612" customFormat="false" ht="16.5" hidden="false" customHeight="true" outlineLevel="0" collapsed="false">
      <c r="A2612" s="6" t="s">
        <v>5519</v>
      </c>
      <c r="B2612" s="5" t="n">
        <v>3</v>
      </c>
      <c r="C2612" s="6" t="s">
        <v>405</v>
      </c>
      <c r="D2612" s="5" t="s">
        <v>406</v>
      </c>
      <c r="E2612" s="5" t="s">
        <v>163</v>
      </c>
      <c r="F2612" s="5" t="s">
        <v>164</v>
      </c>
      <c r="G2612" s="5" t="s">
        <v>5522</v>
      </c>
      <c r="H2612" s="5" t="s">
        <v>81</v>
      </c>
      <c r="I2612" s="5" t="s">
        <v>144</v>
      </c>
      <c r="J2612" s="5" t="s">
        <v>180</v>
      </c>
      <c r="K2612" s="5" t="s">
        <v>181</v>
      </c>
      <c r="L2612" s="5" t="s">
        <v>154</v>
      </c>
      <c r="M2612" s="5" t="s">
        <v>167</v>
      </c>
      <c r="N2612" s="5" t="s">
        <v>182</v>
      </c>
      <c r="O2612" s="5" t="s">
        <v>97</v>
      </c>
      <c r="P2612" s="5" t="s">
        <v>143</v>
      </c>
      <c r="Q2612" s="5" t="s">
        <v>375</v>
      </c>
      <c r="R2612" s="5" t="s">
        <v>145</v>
      </c>
      <c r="S2612" s="5" t="s">
        <v>135</v>
      </c>
      <c r="T2612" s="5" t="s">
        <v>144</v>
      </c>
      <c r="U2612" s="5" t="s">
        <v>202</v>
      </c>
      <c r="V2612" s="5" t="s">
        <v>327</v>
      </c>
      <c r="W2612" s="5" t="s">
        <v>226</v>
      </c>
      <c r="X2612" s="5" t="s">
        <v>336</v>
      </c>
      <c r="Y2612" s="5" t="n">
        <v>1</v>
      </c>
      <c r="Z2612" s="5" t="n">
        <v>0</v>
      </c>
      <c r="AA2612" s="5" t="str">
        <f aca="false">IF(Y2612&gt;Z2612,"Win",IF(Y2612&lt;Z2612,"Loss","Draw"))</f>
        <v>Win</v>
      </c>
      <c r="AB2612" s="5" t="s">
        <v>98</v>
      </c>
      <c r="AC2612" s="5" t="s">
        <v>99</v>
      </c>
      <c r="AD2612" s="5" t="s">
        <v>5523</v>
      </c>
      <c r="AE2612" s="5" t="s">
        <v>5524</v>
      </c>
      <c r="AF2612" s="5" t="str">
        <f aca="false">IF(AD2612&lt;AE2612,AD2612,AE2612)</f>
        <v>Balloon, Executioner, Giant Skeleton, Miner, Tesla, Tornado, Zap, Zappies</v>
      </c>
      <c r="AG2612" s="5" t="str">
        <f aca="false">IF(AD2612&lt;AE2612,AE2612,AD2612)</f>
        <v>Hog Rider, Ice Spirit, Lightning, Monk, Skeletons, Tesla, The Log, Wizard</v>
      </c>
      <c r="AH2612" s="5" t="str">
        <f aca="false">IF(AD2612=AF2612,AA2612,IF(AA2612="Win","Loss",IF(AA2612="Loss","Win","Draw")))</f>
        <v>Loss</v>
      </c>
      <c r="AI2612" s="5" t="s">
        <v>123</v>
      </c>
    </row>
    <row r="2613" customFormat="false" ht="16.5" hidden="false" customHeight="true" outlineLevel="0" collapsed="false">
      <c r="A2613" s="6" t="s">
        <v>5525</v>
      </c>
      <c r="B2613" s="5" t="n">
        <v>1</v>
      </c>
      <c r="C2613" s="6" t="s">
        <v>1540</v>
      </c>
      <c r="D2613" s="5" t="s">
        <v>1541</v>
      </c>
      <c r="E2613" s="5" t="s">
        <v>4505</v>
      </c>
      <c r="F2613" s="5" t="s">
        <v>4506</v>
      </c>
      <c r="G2613" s="5" t="s">
        <v>5526</v>
      </c>
      <c r="H2613" s="5" t="s">
        <v>81</v>
      </c>
      <c r="I2613" s="5" t="s">
        <v>195</v>
      </c>
      <c r="J2613" s="5" t="s">
        <v>145</v>
      </c>
      <c r="K2613" s="5" t="s">
        <v>287</v>
      </c>
      <c r="L2613" s="5" t="s">
        <v>110</v>
      </c>
      <c r="M2613" s="5" t="s">
        <v>135</v>
      </c>
      <c r="N2613" s="5" t="s">
        <v>146</v>
      </c>
      <c r="O2613" s="5" t="s">
        <v>94</v>
      </c>
      <c r="P2613" s="5" t="s">
        <v>148</v>
      </c>
      <c r="Q2613" s="5" t="s">
        <v>140</v>
      </c>
      <c r="R2613" s="5" t="s">
        <v>141</v>
      </c>
      <c r="S2613" s="5" t="s">
        <v>225</v>
      </c>
      <c r="T2613" s="5" t="s">
        <v>226</v>
      </c>
      <c r="U2613" s="5" t="s">
        <v>111</v>
      </c>
      <c r="V2613" s="5" t="s">
        <v>97</v>
      </c>
      <c r="W2613" s="5" t="s">
        <v>167</v>
      </c>
      <c r="X2613" s="5" t="s">
        <v>113</v>
      </c>
      <c r="Y2613" s="5" t="n">
        <v>1</v>
      </c>
      <c r="Z2613" s="5" t="n">
        <v>0</v>
      </c>
      <c r="AA2613" s="5" t="str">
        <f aca="false">IF(Y2613&gt;Z2613,"Win",IF(Y2613&lt;Z2613,"Loss","Draw"))</f>
        <v>Win</v>
      </c>
      <c r="AB2613" s="5" t="s">
        <v>98</v>
      </c>
      <c r="AC2613" s="5" t="s">
        <v>99</v>
      </c>
      <c r="AD2613" s="5" t="s">
        <v>5247</v>
      </c>
      <c r="AE2613" s="5" t="s">
        <v>639</v>
      </c>
      <c r="AF2613" s="5" t="str">
        <f aca="false">IF(AD2613&lt;AE2613,AD2613,AE2613)</f>
        <v>Balloon, Fireball, Guards, Inferno Dragon, Lava Hound, Skeleton Dragons, Valkyrie, Zap</v>
      </c>
      <c r="AG2613" s="5" t="str">
        <f aca="false">IF(AD2613&lt;AE2613,AE2613,AD2613)</f>
        <v>Bats, Bomb Tower, Fire Spirit, Magic Archer, Miner, Skeletons, The Log, Wall Breakers</v>
      </c>
      <c r="AH2613" s="5" t="str">
        <f aca="false">IF(AD2613=AF2613,AA2613,IF(AA2613="Win","Loss",IF(AA2613="Loss","Win","Draw")))</f>
        <v>Win</v>
      </c>
      <c r="AI2613" s="5" t="s">
        <v>123</v>
      </c>
    </row>
    <row r="2614" customFormat="false" ht="16.5" hidden="false" customHeight="true" outlineLevel="0" collapsed="false">
      <c r="A2614" s="6" t="s">
        <v>5525</v>
      </c>
      <c r="B2614" s="5" t="n">
        <v>2</v>
      </c>
      <c r="C2614" s="6" t="s">
        <v>1540</v>
      </c>
      <c r="D2614" s="5" t="s">
        <v>1541</v>
      </c>
      <c r="E2614" s="5" t="s">
        <v>4505</v>
      </c>
      <c r="F2614" s="5" t="s">
        <v>4506</v>
      </c>
      <c r="G2614" s="5" t="s">
        <v>5527</v>
      </c>
      <c r="H2614" s="5" t="s">
        <v>81</v>
      </c>
      <c r="I2614" s="5" t="s">
        <v>144</v>
      </c>
      <c r="J2614" s="5" t="s">
        <v>128</v>
      </c>
      <c r="K2614" s="5" t="s">
        <v>293</v>
      </c>
      <c r="L2614" s="5" t="s">
        <v>143</v>
      </c>
      <c r="M2614" s="5" t="s">
        <v>97</v>
      </c>
      <c r="N2614" s="5" t="s">
        <v>91</v>
      </c>
      <c r="O2614" s="5" t="s">
        <v>88</v>
      </c>
      <c r="P2614" s="5" t="s">
        <v>85</v>
      </c>
      <c r="Q2614" s="5" t="s">
        <v>168</v>
      </c>
      <c r="R2614" s="5" t="s">
        <v>91</v>
      </c>
      <c r="S2614" s="5" t="s">
        <v>144</v>
      </c>
      <c r="T2614" s="5" t="s">
        <v>154</v>
      </c>
      <c r="U2614" s="5" t="s">
        <v>146</v>
      </c>
      <c r="V2614" s="5" t="s">
        <v>97</v>
      </c>
      <c r="W2614" s="5" t="s">
        <v>93</v>
      </c>
      <c r="X2614" s="5" t="s">
        <v>109</v>
      </c>
      <c r="Y2614" s="5" t="n">
        <v>1</v>
      </c>
      <c r="Z2614" s="5" t="n">
        <v>0</v>
      </c>
      <c r="AA2614" s="5" t="str">
        <f aca="false">IF(Y2614&gt;Z2614,"Win",IF(Y2614&lt;Z2614,"Loss","Draw"))</f>
        <v>Win</v>
      </c>
      <c r="AB2614" s="5" t="s">
        <v>98</v>
      </c>
      <c r="AC2614" s="5" t="s">
        <v>99</v>
      </c>
      <c r="AD2614" s="5" t="s">
        <v>410</v>
      </c>
      <c r="AE2614" s="5" t="s">
        <v>2277</v>
      </c>
      <c r="AF2614" s="5" t="str">
        <f aca="false">IF(AD2614&lt;AE2614,AD2614,AE2614)</f>
        <v>Barbarian Barrel, Electro Spirit, Lightning, Ronin, Royal Hogs, Skeleton Dragons, Skeletons, Tesla</v>
      </c>
      <c r="AG2614" s="5" t="str">
        <f aca="false">IF(AD2614&lt;AE2614,AE2614,AD2614)</f>
        <v>Barbarian Barrel, Furnace, Graveyard, Ice Spirit, Knight, Poison, Skeletons, Tesla</v>
      </c>
      <c r="AH2614" s="5" t="str">
        <f aca="false">IF(AD2614=AF2614,AA2614,IF(AA2614="Win","Loss",IF(AA2614="Loss","Win","Draw")))</f>
        <v>Loss</v>
      </c>
      <c r="AI2614" s="5" t="s">
        <v>123</v>
      </c>
    </row>
    <row r="2615" customFormat="false" ht="16.5" hidden="false" customHeight="true" outlineLevel="0" collapsed="false">
      <c r="A2615" s="8" t="s">
        <v>5528</v>
      </c>
      <c r="B2615" s="7" t="n">
        <v>1</v>
      </c>
      <c r="C2615" s="8" t="s">
        <v>1540</v>
      </c>
      <c r="D2615" s="7" t="s">
        <v>1541</v>
      </c>
      <c r="E2615" s="7" t="s">
        <v>4505</v>
      </c>
      <c r="F2615" s="7" t="s">
        <v>4506</v>
      </c>
      <c r="G2615" s="7" t="s">
        <v>5529</v>
      </c>
      <c r="H2615" s="7" t="s">
        <v>81</v>
      </c>
      <c r="I2615" s="7" t="s">
        <v>142</v>
      </c>
      <c r="J2615" s="7" t="s">
        <v>115</v>
      </c>
      <c r="K2615" s="7" t="s">
        <v>287</v>
      </c>
      <c r="L2615" s="7" t="s">
        <v>111</v>
      </c>
      <c r="M2615" s="7" t="s">
        <v>140</v>
      </c>
      <c r="N2615" s="7" t="s">
        <v>143</v>
      </c>
      <c r="O2615" s="7" t="s">
        <v>176</v>
      </c>
      <c r="P2615" s="7" t="s">
        <v>334</v>
      </c>
      <c r="Q2615" s="7" t="s">
        <v>84</v>
      </c>
      <c r="R2615" s="7" t="s">
        <v>128</v>
      </c>
      <c r="S2615" s="7" t="s">
        <v>107</v>
      </c>
      <c r="T2615" s="7" t="s">
        <v>170</v>
      </c>
      <c r="U2615" s="7" t="s">
        <v>111</v>
      </c>
      <c r="V2615" s="7" t="s">
        <v>130</v>
      </c>
      <c r="W2615" s="7" t="s">
        <v>88</v>
      </c>
      <c r="X2615" s="7" t="s">
        <v>97</v>
      </c>
      <c r="Y2615" s="7" t="n">
        <v>1</v>
      </c>
      <c r="Z2615" s="7" t="n">
        <v>0</v>
      </c>
      <c r="AA2615" s="7" t="str">
        <f aca="false">IF(Y2615&gt;Z2615,"Win",IF(Y2615&lt;Z2615,"Loss","Draw"))</f>
        <v>Win</v>
      </c>
      <c r="AB2615" s="7" t="s">
        <v>99</v>
      </c>
      <c r="AC2615" s="7" t="s">
        <v>99</v>
      </c>
      <c r="AD2615" s="7" t="s">
        <v>394</v>
      </c>
      <c r="AE2615" s="7" t="s">
        <v>980</v>
      </c>
      <c r="AF2615" s="7" t="str">
        <f aca="false">IF(AD2615&lt;AE2615,AD2615,AE2615)</f>
        <v>Bomber, Cannon, Fire Spirit, Giant Snowball, Goblin Drill, Knight, Poison, Skeletons</v>
      </c>
      <c r="AG2615" s="7" t="str">
        <f aca="false">IF(AD2615&lt;AE2615,AE2615,AD2615)</f>
        <v>Dart Goblin, Fire Spirit, Goblin Barrel, Goblins, Ice Spirit, Rocket, Valkyrie, Wall Breakers</v>
      </c>
      <c r="AH2615" s="7" t="str">
        <f aca="false">IF(AD2615=AF2615,AA2615,IF(AA2615="Win","Loss",IF(AA2615="Loss","Win","Draw")))</f>
        <v>Loss</v>
      </c>
      <c r="AI2615" s="7" t="s">
        <v>123</v>
      </c>
    </row>
    <row r="2616" customFormat="false" ht="16.5" hidden="false" customHeight="true" outlineLevel="0" collapsed="false">
      <c r="A2616" s="8" t="s">
        <v>5528</v>
      </c>
      <c r="B2616" s="7" t="n">
        <v>2</v>
      </c>
      <c r="C2616" s="8" t="s">
        <v>1540</v>
      </c>
      <c r="D2616" s="7" t="s">
        <v>1541</v>
      </c>
      <c r="E2616" s="7" t="s">
        <v>4505</v>
      </c>
      <c r="F2616" s="7" t="s">
        <v>4506</v>
      </c>
      <c r="G2616" s="7" t="s">
        <v>5530</v>
      </c>
      <c r="H2616" s="7" t="s">
        <v>251</v>
      </c>
      <c r="I2616" s="7" t="s">
        <v>90</v>
      </c>
      <c r="J2616" s="7" t="s">
        <v>181</v>
      </c>
      <c r="K2616" s="7" t="s">
        <v>96</v>
      </c>
      <c r="L2616" s="7" t="s">
        <v>97</v>
      </c>
      <c r="M2616" s="7" t="s">
        <v>93</v>
      </c>
      <c r="N2616" s="7" t="s">
        <v>91</v>
      </c>
      <c r="O2616" s="7" t="s">
        <v>94</v>
      </c>
      <c r="P2616" s="7" t="s">
        <v>95</v>
      </c>
      <c r="Q2616" s="7" t="s">
        <v>239</v>
      </c>
      <c r="R2616" s="7" t="s">
        <v>199</v>
      </c>
      <c r="S2616" s="7" t="s">
        <v>210</v>
      </c>
      <c r="T2616" s="7" t="s">
        <v>227</v>
      </c>
      <c r="U2616" s="7" t="s">
        <v>146</v>
      </c>
      <c r="V2616" s="7" t="s">
        <v>393</v>
      </c>
      <c r="W2616" s="7" t="s">
        <v>240</v>
      </c>
      <c r="X2616" s="7" t="s">
        <v>112</v>
      </c>
      <c r="Y2616" s="7" t="n">
        <v>0</v>
      </c>
      <c r="Z2616" s="7" t="n">
        <v>1</v>
      </c>
      <c r="AA2616" s="7" t="str">
        <f aca="false">IF(Y2616&gt;Z2616,"Win",IF(Y2616&lt;Z2616,"Loss","Draw"))</f>
        <v>Loss</v>
      </c>
      <c r="AB2616" s="7" t="s">
        <v>99</v>
      </c>
      <c r="AC2616" s="7" t="s">
        <v>99</v>
      </c>
      <c r="AD2616" s="7" t="s">
        <v>765</v>
      </c>
      <c r="AE2616" s="7" t="s">
        <v>395</v>
      </c>
      <c r="AF2616" s="7" t="str">
        <f aca="false">IF(AD2616&lt;AE2616,AD2616,AE2616)</f>
        <v>Arrows, Bandit, Battle Ram, Electro Wizard, Golden Knight, Mega Knight, Mother Witch, Skeleton Dragons</v>
      </c>
      <c r="AG2616" s="7" t="str">
        <f aca="false">IF(AD2616&lt;AE2616,AE2616,AD2616)</f>
        <v>Barbarian Barrel, Electro Spirit, Fireball, Fisherman, Hunter, Monk, Royal Giant, Skeletons</v>
      </c>
      <c r="AH2616" s="7" t="str">
        <f aca="false">IF(AD2616=AF2616,AA2616,IF(AA2616="Win","Loss",IF(AA2616="Loss","Win","Draw")))</f>
        <v>Win</v>
      </c>
      <c r="AI2616" s="7" t="s">
        <v>123</v>
      </c>
    </row>
    <row r="2617" customFormat="false" ht="16.5" hidden="false" customHeight="true" outlineLevel="0" collapsed="false">
      <c r="A2617" s="8" t="s">
        <v>5531</v>
      </c>
      <c r="B2617" s="7" t="n">
        <v>1</v>
      </c>
      <c r="C2617" s="8" t="s">
        <v>1540</v>
      </c>
      <c r="D2617" s="7" t="s">
        <v>1541</v>
      </c>
      <c r="E2617" s="7" t="s">
        <v>4505</v>
      </c>
      <c r="F2617" s="7" t="s">
        <v>4506</v>
      </c>
      <c r="G2617" s="7" t="s">
        <v>5532</v>
      </c>
      <c r="H2617" s="7" t="s">
        <v>81</v>
      </c>
      <c r="I2617" s="7" t="s">
        <v>198</v>
      </c>
      <c r="J2617" s="7" t="s">
        <v>91</v>
      </c>
      <c r="K2617" s="7" t="s">
        <v>200</v>
      </c>
      <c r="L2617" s="7" t="s">
        <v>93</v>
      </c>
      <c r="M2617" s="7" t="s">
        <v>201</v>
      </c>
      <c r="N2617" s="7" t="s">
        <v>168</v>
      </c>
      <c r="O2617" s="7" t="s">
        <v>112</v>
      </c>
      <c r="P2617" s="7" t="s">
        <v>202</v>
      </c>
      <c r="Q2617" s="7" t="s">
        <v>114</v>
      </c>
      <c r="R2617" s="7" t="s">
        <v>115</v>
      </c>
      <c r="S2617" s="7" t="s">
        <v>116</v>
      </c>
      <c r="T2617" s="7" t="s">
        <v>119</v>
      </c>
      <c r="U2617" s="7" t="s">
        <v>94</v>
      </c>
      <c r="V2617" s="7" t="s">
        <v>117</v>
      </c>
      <c r="W2617" s="7" t="s">
        <v>118</v>
      </c>
      <c r="X2617" s="7" t="s">
        <v>91</v>
      </c>
      <c r="Y2617" s="7" t="n">
        <v>1</v>
      </c>
      <c r="Z2617" s="7" t="n">
        <v>0</v>
      </c>
      <c r="AA2617" s="7" t="str">
        <f aca="false">IF(Y2617&gt;Z2617,"Win",IF(Y2617&lt;Z2617,"Loss","Draw"))</f>
        <v>Win</v>
      </c>
      <c r="AB2617" s="7" t="s">
        <v>99</v>
      </c>
      <c r="AC2617" s="7" t="s">
        <v>99</v>
      </c>
      <c r="AD2617" s="7" t="s">
        <v>1021</v>
      </c>
      <c r="AE2617" s="7" t="s">
        <v>185</v>
      </c>
      <c r="AF2617" s="7" t="str">
        <f aca="false">IF(AD2617&lt;AE2617,AD2617,AE2617)</f>
        <v>Arrows, Barbarian Barrel, Electro Spirit, Flying Machine, Goblin Cage, Royal Hogs, Royal Recruits, Zappies</v>
      </c>
      <c r="AG2617" s="7" t="str">
        <f aca="false">IF(AD2617&lt;AE2617,AE2617,AD2617)</f>
        <v>Barbarian Barrel, Cannon Cart, Fireball, Goblins, Minions, Mortar, Rascals, Skeleton Barrel</v>
      </c>
      <c r="AH2617" s="7" t="str">
        <f aca="false">IF(AD2617=AF2617,AA2617,IF(AA2617="Win","Loss",IF(AA2617="Loss","Win","Draw")))</f>
        <v>Win</v>
      </c>
      <c r="AI2617" s="7" t="s">
        <v>123</v>
      </c>
    </row>
    <row r="2618" customFormat="false" ht="16.5" hidden="false" customHeight="true" outlineLevel="0" collapsed="false">
      <c r="A2618" s="8" t="s">
        <v>5533</v>
      </c>
      <c r="B2618" s="7" t="n">
        <v>1</v>
      </c>
      <c r="C2618" s="8" t="s">
        <v>1540</v>
      </c>
      <c r="D2618" s="7" t="s">
        <v>1541</v>
      </c>
      <c r="E2618" s="7" t="s">
        <v>4505</v>
      </c>
      <c r="F2618" s="7" t="s">
        <v>4506</v>
      </c>
      <c r="G2618" s="7" t="s">
        <v>5534</v>
      </c>
      <c r="H2618" s="7" t="s">
        <v>251</v>
      </c>
      <c r="I2618" s="7" t="s">
        <v>271</v>
      </c>
      <c r="J2618" s="7" t="s">
        <v>232</v>
      </c>
      <c r="K2618" s="7" t="s">
        <v>170</v>
      </c>
      <c r="L2618" s="7" t="s">
        <v>183</v>
      </c>
      <c r="M2618" s="7" t="s">
        <v>97</v>
      </c>
      <c r="N2618" s="7" t="s">
        <v>182</v>
      </c>
      <c r="O2618" s="7" t="s">
        <v>93</v>
      </c>
      <c r="P2618" s="7" t="s">
        <v>167</v>
      </c>
      <c r="Q2618" s="7" t="s">
        <v>84</v>
      </c>
      <c r="R2618" s="7" t="s">
        <v>128</v>
      </c>
      <c r="S2618" s="7" t="s">
        <v>107</v>
      </c>
      <c r="T2618" s="7" t="s">
        <v>170</v>
      </c>
      <c r="U2618" s="7" t="s">
        <v>111</v>
      </c>
      <c r="V2618" s="7" t="s">
        <v>130</v>
      </c>
      <c r="W2618" s="7" t="s">
        <v>88</v>
      </c>
      <c r="X2618" s="7" t="s">
        <v>97</v>
      </c>
      <c r="Y2618" s="7" t="n">
        <v>0</v>
      </c>
      <c r="Z2618" s="7" t="n">
        <v>1</v>
      </c>
      <c r="AA2618" s="7" t="str">
        <f aca="false">IF(Y2618&gt;Z2618,"Win",IF(Y2618&lt;Z2618,"Loss","Draw"))</f>
        <v>Loss</v>
      </c>
      <c r="AB2618" s="7" t="s">
        <v>99</v>
      </c>
      <c r="AC2618" s="7" t="s">
        <v>99</v>
      </c>
      <c r="AD2618" s="7" t="s">
        <v>1281</v>
      </c>
      <c r="AE2618" s="7" t="s">
        <v>980</v>
      </c>
      <c r="AF2618" s="7" t="str">
        <f aca="false">IF(AD2618&lt;AE2618,AD2618,AE2618)</f>
        <v>Bomber, Cannon, Fire Spirit, Giant Snowball, Goblin Drill, Knight, Poison, Skeletons</v>
      </c>
      <c r="AG2618" s="7" t="str">
        <f aca="false">IF(AD2618&lt;AE2618,AE2618,AD2618)</f>
        <v>Cannon, Earthquake, Electro Spirit, Firecracker, Hog Rider, Mighty Miner, Skeletons, The Log</v>
      </c>
      <c r="AH2618" s="7" t="str">
        <f aca="false">IF(AD2618=AF2618,AA2618,IF(AA2618="Win","Loss",IF(AA2618="Loss","Win","Draw")))</f>
        <v>Win</v>
      </c>
      <c r="AI2618" s="7" t="s">
        <v>123</v>
      </c>
    </row>
    <row r="2619" customFormat="false" ht="16.5" hidden="false" customHeight="true" outlineLevel="0" collapsed="false">
      <c r="A2619" s="8" t="s">
        <v>5535</v>
      </c>
      <c r="B2619" s="7" t="n">
        <v>1</v>
      </c>
      <c r="C2619" s="8" t="s">
        <v>1540</v>
      </c>
      <c r="D2619" s="7" t="s">
        <v>1541</v>
      </c>
      <c r="E2619" s="7" t="s">
        <v>4505</v>
      </c>
      <c r="F2619" s="7" t="s">
        <v>4506</v>
      </c>
      <c r="G2619" s="7" t="s">
        <v>5536</v>
      </c>
      <c r="H2619" s="7" t="s">
        <v>81</v>
      </c>
      <c r="I2619" s="7" t="s">
        <v>132</v>
      </c>
      <c r="J2619" s="7" t="s">
        <v>91</v>
      </c>
      <c r="K2619" s="7" t="s">
        <v>200</v>
      </c>
      <c r="L2619" s="7" t="s">
        <v>90</v>
      </c>
      <c r="M2619" s="7" t="s">
        <v>365</v>
      </c>
      <c r="N2619" s="7" t="s">
        <v>94</v>
      </c>
      <c r="O2619" s="7" t="s">
        <v>93</v>
      </c>
      <c r="P2619" s="7" t="s">
        <v>174</v>
      </c>
      <c r="Q2619" s="7" t="s">
        <v>169</v>
      </c>
      <c r="R2619" s="7" t="s">
        <v>199</v>
      </c>
      <c r="S2619" s="7" t="s">
        <v>200</v>
      </c>
      <c r="T2619" s="7" t="s">
        <v>136</v>
      </c>
      <c r="U2619" s="7" t="s">
        <v>154</v>
      </c>
      <c r="V2619" s="7" t="s">
        <v>130</v>
      </c>
      <c r="W2619" s="7" t="s">
        <v>191</v>
      </c>
      <c r="X2619" s="7" t="s">
        <v>336</v>
      </c>
      <c r="Y2619" s="7" t="n">
        <v>0</v>
      </c>
      <c r="Z2619" s="7" t="n">
        <v>1</v>
      </c>
      <c r="AA2619" s="7" t="str">
        <f aca="false">IF(Y2619&gt;Z2619,"Win",IF(Y2619&lt;Z2619,"Loss","Draw"))</f>
        <v>Loss</v>
      </c>
      <c r="AB2619" s="7" t="s">
        <v>99</v>
      </c>
      <c r="AC2619" s="7" t="s">
        <v>99</v>
      </c>
      <c r="AD2619" s="7" t="s">
        <v>488</v>
      </c>
      <c r="AE2619" s="7" t="s">
        <v>795</v>
      </c>
      <c r="AF2619" s="7" t="str">
        <f aca="false">IF(AD2619&lt;AE2619,AD2619,AE2619)</f>
        <v>Baby Dragon, Bomber, Goblin Cage, Golden Knight, Golem, Ice Wizard, Lightning, Tornado</v>
      </c>
      <c r="AG2619" s="7" t="str">
        <f aca="false">IF(AD2619&lt;AE2619,AE2619,AD2619)</f>
        <v>Barbarian Barrel, Electro Spirit, Fireball, Goblin Cage, Heal Spirit, Lumberjack, Phoenix, Royal Giant</v>
      </c>
      <c r="AH2619" s="7" t="str">
        <f aca="false">IF(AD2619=AF2619,AA2619,IF(AA2619="Win","Loss",IF(AA2619="Loss","Win","Draw")))</f>
        <v>Win</v>
      </c>
      <c r="AI2619" s="7" t="s">
        <v>123</v>
      </c>
    </row>
    <row r="2620" customFormat="false" ht="16.5" hidden="false" customHeight="true" outlineLevel="0" collapsed="false">
      <c r="A2620" s="6" t="s">
        <v>5537</v>
      </c>
      <c r="B2620" s="5" t="n">
        <v>1</v>
      </c>
      <c r="C2620" s="6" t="s">
        <v>1540</v>
      </c>
      <c r="D2620" s="5" t="s">
        <v>1541</v>
      </c>
      <c r="E2620" s="6" t="s">
        <v>5538</v>
      </c>
      <c r="F2620" s="5" t="s">
        <v>5539</v>
      </c>
      <c r="G2620" s="5" t="s">
        <v>5540</v>
      </c>
      <c r="H2620" s="5" t="s">
        <v>408</v>
      </c>
      <c r="I2620" s="5" t="s">
        <v>271</v>
      </c>
      <c r="J2620" s="5" t="s">
        <v>232</v>
      </c>
      <c r="K2620" s="5" t="s">
        <v>170</v>
      </c>
      <c r="L2620" s="5" t="s">
        <v>183</v>
      </c>
      <c r="M2620" s="5" t="s">
        <v>97</v>
      </c>
      <c r="N2620" s="5" t="s">
        <v>182</v>
      </c>
      <c r="O2620" s="5" t="s">
        <v>93</v>
      </c>
      <c r="P2620" s="5" t="s">
        <v>167</v>
      </c>
      <c r="Q2620" s="5" t="s">
        <v>90</v>
      </c>
      <c r="R2620" s="5" t="s">
        <v>108</v>
      </c>
      <c r="S2620" s="5" t="s">
        <v>97</v>
      </c>
      <c r="T2620" s="5" t="s">
        <v>327</v>
      </c>
      <c r="U2620" s="5" t="s">
        <v>95</v>
      </c>
      <c r="V2620" s="5" t="s">
        <v>202</v>
      </c>
      <c r="W2620" s="5" t="s">
        <v>227</v>
      </c>
      <c r="X2620" s="5" t="s">
        <v>112</v>
      </c>
      <c r="Y2620" s="5" t="n">
        <v>1</v>
      </c>
      <c r="Z2620" s="5" t="n">
        <v>0</v>
      </c>
      <c r="AA2620" s="5" t="str">
        <f aca="false">IF(Y2620&gt;Z2620,"Win",IF(Y2620&lt;Z2620,"Loss","Draw"))</f>
        <v>Win</v>
      </c>
      <c r="AB2620" s="5" t="s">
        <v>98</v>
      </c>
      <c r="AC2620" s="5" t="s">
        <v>99</v>
      </c>
      <c r="AD2620" s="5" t="s">
        <v>1281</v>
      </c>
      <c r="AE2620" s="5" t="s">
        <v>5541</v>
      </c>
      <c r="AF2620" s="5" t="str">
        <f aca="false">IF(AD2620&lt;AE2620,AD2620,AE2620)</f>
        <v>Archer Queen, Arrows, Fisherman, Giant Skeleton, Mother Witch, Royal Giant, Skeletons, Zappies</v>
      </c>
      <c r="AG2620" s="5" t="str">
        <f aca="false">IF(AD2620&lt;AE2620,AE2620,AD2620)</f>
        <v>Cannon, Earthquake, Electro Spirit, Firecracker, Hog Rider, Mighty Miner, Skeletons, The Log</v>
      </c>
      <c r="AH2620" s="5" t="str">
        <f aca="false">IF(AD2620=AF2620,AA2620,IF(AA2620="Win","Loss",IF(AA2620="Loss","Win","Draw")))</f>
        <v>Loss</v>
      </c>
      <c r="AI2620" s="5" t="s">
        <v>123</v>
      </c>
    </row>
    <row r="2621" customFormat="false" ht="16.5" hidden="false" customHeight="true" outlineLevel="0" collapsed="false">
      <c r="A2621" s="6" t="s">
        <v>5537</v>
      </c>
      <c r="B2621" s="5" t="n">
        <v>2</v>
      </c>
      <c r="C2621" s="6" t="s">
        <v>1540</v>
      </c>
      <c r="D2621" s="5" t="s">
        <v>1541</v>
      </c>
      <c r="E2621" s="6" t="s">
        <v>5538</v>
      </c>
      <c r="F2621" s="5" t="s">
        <v>5539</v>
      </c>
      <c r="G2621" s="5" t="s">
        <v>5542</v>
      </c>
      <c r="H2621" s="5" t="s">
        <v>251</v>
      </c>
      <c r="I2621" s="5" t="s">
        <v>132</v>
      </c>
      <c r="J2621" s="5" t="s">
        <v>91</v>
      </c>
      <c r="K2621" s="5" t="s">
        <v>200</v>
      </c>
      <c r="L2621" s="5" t="s">
        <v>90</v>
      </c>
      <c r="M2621" s="5" t="s">
        <v>365</v>
      </c>
      <c r="N2621" s="5" t="s">
        <v>94</v>
      </c>
      <c r="O2621" s="5" t="s">
        <v>174</v>
      </c>
      <c r="P2621" s="5" t="s">
        <v>111</v>
      </c>
      <c r="Q2621" s="5" t="s">
        <v>158</v>
      </c>
      <c r="R2621" s="5" t="s">
        <v>213</v>
      </c>
      <c r="S2621" s="5" t="s">
        <v>199</v>
      </c>
      <c r="T2621" s="5" t="s">
        <v>287</v>
      </c>
      <c r="U2621" s="5" t="s">
        <v>86</v>
      </c>
      <c r="V2621" s="5" t="s">
        <v>180</v>
      </c>
      <c r="W2621" s="5" t="s">
        <v>293</v>
      </c>
      <c r="X2621" s="5" t="s">
        <v>94</v>
      </c>
      <c r="Y2621" s="5" t="n">
        <v>1</v>
      </c>
      <c r="Z2621" s="5" t="n">
        <v>0</v>
      </c>
      <c r="AA2621" s="5" t="str">
        <f aca="false">IF(Y2621&gt;Z2621,"Win",IF(Y2621&lt;Z2621,"Loss","Draw"))</f>
        <v>Win</v>
      </c>
      <c r="AB2621" s="5" t="s">
        <v>98</v>
      </c>
      <c r="AC2621" s="5" t="s">
        <v>99</v>
      </c>
      <c r="AD2621" s="5" t="s">
        <v>5543</v>
      </c>
      <c r="AE2621" s="5" t="s">
        <v>5544</v>
      </c>
      <c r="AF2621" s="5" t="str">
        <f aca="false">IF(AD2621&lt;AE2621,AD2621,AE2621)</f>
        <v>Barbarian Barrel, Fire Spirit, Fireball, Goblin Cage, Heal Spirit, Lumberjack, Phoenix, Royal Giant</v>
      </c>
      <c r="AG2621" s="5" t="str">
        <f aca="false">IF(AD2621&lt;AE2621,AE2621,AD2621)</f>
        <v>Bowler, Fireball, Furnace, Goblin Demolisher, Golden Knight, Valkyrie, Witch, Wizard</v>
      </c>
      <c r="AH2621" s="5" t="str">
        <f aca="false">IF(AD2621=AF2621,AA2621,IF(AA2621="Win","Loss",IF(AA2621="Loss","Win","Draw")))</f>
        <v>Win</v>
      </c>
      <c r="AI2621" s="5" t="s">
        <v>123</v>
      </c>
    </row>
    <row r="2622" customFormat="false" ht="16.5" hidden="false" customHeight="true" outlineLevel="0" collapsed="false">
      <c r="A2622" s="6" t="s">
        <v>5545</v>
      </c>
      <c r="B2622" s="5" t="n">
        <v>1</v>
      </c>
      <c r="C2622" s="6" t="s">
        <v>1540</v>
      </c>
      <c r="D2622" s="5" t="s">
        <v>1541</v>
      </c>
      <c r="E2622" s="5" t="s">
        <v>5546</v>
      </c>
      <c r="F2622" s="5" t="s">
        <v>5547</v>
      </c>
      <c r="G2622" s="5" t="s">
        <v>3554</v>
      </c>
      <c r="H2622" s="5" t="s">
        <v>251</v>
      </c>
      <c r="I2622" s="5" t="s">
        <v>144</v>
      </c>
      <c r="J2622" s="5" t="s">
        <v>128</v>
      </c>
      <c r="K2622" s="5" t="s">
        <v>293</v>
      </c>
      <c r="L2622" s="5" t="s">
        <v>143</v>
      </c>
      <c r="M2622" s="5" t="s">
        <v>97</v>
      </c>
      <c r="N2622" s="5" t="s">
        <v>91</v>
      </c>
      <c r="O2622" s="5" t="s">
        <v>88</v>
      </c>
      <c r="P2622" s="5" t="s">
        <v>85</v>
      </c>
      <c r="Q2622" s="5" t="s">
        <v>114</v>
      </c>
      <c r="R2622" s="5" t="s">
        <v>115</v>
      </c>
      <c r="S2622" s="5" t="s">
        <v>116</v>
      </c>
      <c r="T2622" s="5" t="s">
        <v>119</v>
      </c>
      <c r="U2622" s="5" t="s">
        <v>94</v>
      </c>
      <c r="V2622" s="5" t="s">
        <v>117</v>
      </c>
      <c r="W2622" s="5" t="s">
        <v>118</v>
      </c>
      <c r="X2622" s="5" t="s">
        <v>91</v>
      </c>
      <c r="Y2622" s="5" t="n">
        <v>1</v>
      </c>
      <c r="Z2622" s="5" t="n">
        <v>0</v>
      </c>
      <c r="AA2622" s="5" t="str">
        <f aca="false">IF(Y2622&gt;Z2622,"Win",IF(Y2622&lt;Z2622,"Loss","Draw"))</f>
        <v>Win</v>
      </c>
      <c r="AB2622" s="5" t="s">
        <v>98</v>
      </c>
      <c r="AC2622" s="5" t="s">
        <v>99</v>
      </c>
      <c r="AD2622" s="5" t="s">
        <v>410</v>
      </c>
      <c r="AE2622" s="5" t="s">
        <v>185</v>
      </c>
      <c r="AF2622" s="5" t="str">
        <f aca="false">IF(AD2622&lt;AE2622,AD2622,AE2622)</f>
        <v>Barbarian Barrel, Cannon Cart, Fireball, Goblins, Minions, Mortar, Rascals, Skeleton Barrel</v>
      </c>
      <c r="AG2622" s="5" t="str">
        <f aca="false">IF(AD2622&lt;AE2622,AE2622,AD2622)</f>
        <v>Barbarian Barrel, Furnace, Graveyard, Ice Spirit, Knight, Poison, Skeletons, Tesla</v>
      </c>
      <c r="AH2622" s="5" t="str">
        <f aca="false">IF(AD2622=AF2622,AA2622,IF(AA2622="Win","Loss",IF(AA2622="Loss","Win","Draw")))</f>
        <v>Loss</v>
      </c>
      <c r="AI2622" s="5" t="s">
        <v>123</v>
      </c>
    </row>
    <row r="2623" customFormat="false" ht="16.5" hidden="false" customHeight="true" outlineLevel="0" collapsed="false">
      <c r="A2623" s="6" t="s">
        <v>5545</v>
      </c>
      <c r="B2623" s="5" t="n">
        <v>2</v>
      </c>
      <c r="C2623" s="6" t="s">
        <v>1540</v>
      </c>
      <c r="D2623" s="5" t="s">
        <v>1541</v>
      </c>
      <c r="E2623" s="5" t="s">
        <v>5546</v>
      </c>
      <c r="F2623" s="5" t="s">
        <v>5547</v>
      </c>
      <c r="G2623" s="5" t="s">
        <v>5548</v>
      </c>
      <c r="H2623" s="5" t="s">
        <v>81</v>
      </c>
      <c r="I2623" s="5" t="s">
        <v>200</v>
      </c>
      <c r="J2623" s="5" t="s">
        <v>141</v>
      </c>
      <c r="K2623" s="5" t="s">
        <v>168</v>
      </c>
      <c r="L2623" s="5" t="s">
        <v>119</v>
      </c>
      <c r="M2623" s="5" t="s">
        <v>167</v>
      </c>
      <c r="N2623" s="5" t="s">
        <v>94</v>
      </c>
      <c r="O2623" s="5" t="s">
        <v>202</v>
      </c>
      <c r="P2623" s="5" t="s">
        <v>87</v>
      </c>
      <c r="Q2623" s="5" t="s">
        <v>82</v>
      </c>
      <c r="R2623" s="5" t="s">
        <v>181</v>
      </c>
      <c r="S2623" s="5" t="s">
        <v>168</v>
      </c>
      <c r="T2623" s="5" t="s">
        <v>146</v>
      </c>
      <c r="U2623" s="5" t="s">
        <v>89</v>
      </c>
      <c r="V2623" s="5" t="s">
        <v>93</v>
      </c>
      <c r="W2623" s="5" t="s">
        <v>97</v>
      </c>
      <c r="X2623" s="5" t="s">
        <v>88</v>
      </c>
      <c r="Y2623" s="5" t="n">
        <v>1</v>
      </c>
      <c r="Z2623" s="5" t="n">
        <v>0</v>
      </c>
      <c r="AA2623" s="5" t="str">
        <f aca="false">IF(Y2623&gt;Z2623,"Win",IF(Y2623&lt;Z2623,"Loss","Draw"))</f>
        <v>Win</v>
      </c>
      <c r="AB2623" s="5" t="s">
        <v>98</v>
      </c>
      <c r="AC2623" s="5" t="s">
        <v>99</v>
      </c>
      <c r="AD2623" s="5" t="s">
        <v>5549</v>
      </c>
      <c r="AE2623" s="5" t="s">
        <v>5550</v>
      </c>
      <c r="AF2623" s="5" t="str">
        <f aca="false">IF(AD2623&lt;AE2623,AD2623,AE2623)</f>
        <v>Archers, Electro Spirit, Goblin Hut, Monk, Poison, Royal Hogs, Skeleton Dragons, Skeletons</v>
      </c>
      <c r="AG2623" s="5" t="str">
        <f aca="false">IF(AD2623&lt;AE2623,AE2623,AD2623)</f>
        <v>Berserker, Cannon Cart, Fireball, Goblin Cage, Magic Archer, Royal Hogs, The Log, Zappies</v>
      </c>
      <c r="AH2623" s="5" t="str">
        <f aca="false">IF(AD2623=AF2623,AA2623,IF(AA2623="Win","Loss",IF(AA2623="Loss","Win","Draw")))</f>
        <v>Loss</v>
      </c>
      <c r="AI2623" s="5" t="s">
        <v>123</v>
      </c>
    </row>
    <row r="2624" customFormat="false" ht="16.5" hidden="false" customHeight="true" outlineLevel="0" collapsed="false">
      <c r="A2624" s="6" t="s">
        <v>5551</v>
      </c>
      <c r="B2624" s="5" t="n">
        <v>1</v>
      </c>
      <c r="C2624" s="6" t="s">
        <v>1540</v>
      </c>
      <c r="D2624" s="5" t="s">
        <v>1541</v>
      </c>
      <c r="E2624" s="5" t="s">
        <v>5125</v>
      </c>
      <c r="F2624" s="5" t="s">
        <v>5126</v>
      </c>
      <c r="G2624" s="5" t="s">
        <v>5552</v>
      </c>
      <c r="H2624" s="5" t="s">
        <v>668</v>
      </c>
      <c r="I2624" s="5" t="s">
        <v>114</v>
      </c>
      <c r="J2624" s="5" t="s">
        <v>115</v>
      </c>
      <c r="K2624" s="5" t="s">
        <v>116</v>
      </c>
      <c r="L2624" s="5" t="s">
        <v>118</v>
      </c>
      <c r="M2624" s="5" t="s">
        <v>119</v>
      </c>
      <c r="N2624" s="5" t="s">
        <v>91</v>
      </c>
      <c r="O2624" s="5" t="s">
        <v>117</v>
      </c>
      <c r="P2624" s="5" t="s">
        <v>94</v>
      </c>
      <c r="Q2624" s="5" t="s">
        <v>200</v>
      </c>
      <c r="R2624" s="5" t="s">
        <v>83</v>
      </c>
      <c r="S2624" s="5" t="s">
        <v>135</v>
      </c>
      <c r="T2624" s="5" t="s">
        <v>148</v>
      </c>
      <c r="U2624" s="5" t="s">
        <v>147</v>
      </c>
      <c r="V2624" s="5" t="s">
        <v>94</v>
      </c>
      <c r="W2624" s="5" t="s">
        <v>146</v>
      </c>
      <c r="X2624" s="5" t="s">
        <v>87</v>
      </c>
      <c r="Y2624" s="5" t="n">
        <v>1</v>
      </c>
      <c r="Z2624" s="5" t="n">
        <v>0</v>
      </c>
      <c r="AA2624" s="5" t="str">
        <f aca="false">IF(Y2624&gt;Z2624,"Win",IF(Y2624&lt;Z2624,"Loss","Draw"))</f>
        <v>Win</v>
      </c>
      <c r="AB2624" s="5" t="s">
        <v>98</v>
      </c>
      <c r="AC2624" s="5" t="s">
        <v>99</v>
      </c>
      <c r="AD2624" s="5" t="s">
        <v>185</v>
      </c>
      <c r="AE2624" s="5" t="s">
        <v>1822</v>
      </c>
      <c r="AF2624" s="5" t="str">
        <f aca="false">IF(AD2624&lt;AE2624,AD2624,AE2624)</f>
        <v>Barbarian Barrel, Cannon Cart, Fireball, Goblins, Minions, Mortar, Rascals, Skeleton Barrel</v>
      </c>
      <c r="AG2624" s="5" t="str">
        <f aca="false">IF(AD2624&lt;AE2624,AE2624,AD2624)</f>
        <v>Berserker, Dark Prince, Fireball, Goblin Cage, Lava Hound, Skeleton Dragons, Spirit Empress, Zap</v>
      </c>
      <c r="AH2624" s="5" t="str">
        <f aca="false">IF(AD2624=AF2624,AA2624,IF(AA2624="Win","Loss",IF(AA2624="Loss","Win","Draw")))</f>
        <v>Win</v>
      </c>
      <c r="AI2624" s="5" t="s">
        <v>123</v>
      </c>
    </row>
    <row r="2625" customFormat="false" ht="16.5" hidden="false" customHeight="true" outlineLevel="0" collapsed="false">
      <c r="A2625" s="6" t="s">
        <v>5551</v>
      </c>
      <c r="B2625" s="5" t="n">
        <v>2</v>
      </c>
      <c r="C2625" s="6" t="s">
        <v>1540</v>
      </c>
      <c r="D2625" s="5" t="s">
        <v>1541</v>
      </c>
      <c r="E2625" s="5" t="s">
        <v>5125</v>
      </c>
      <c r="F2625" s="5" t="s">
        <v>5126</v>
      </c>
      <c r="G2625" s="5" t="s">
        <v>5553</v>
      </c>
      <c r="H2625" s="5" t="s">
        <v>668</v>
      </c>
      <c r="I2625" s="5" t="s">
        <v>210</v>
      </c>
      <c r="J2625" s="5" t="s">
        <v>141</v>
      </c>
      <c r="K2625" s="5" t="s">
        <v>132</v>
      </c>
      <c r="L2625" s="5" t="s">
        <v>167</v>
      </c>
      <c r="M2625" s="5" t="s">
        <v>97</v>
      </c>
      <c r="N2625" s="5" t="s">
        <v>154</v>
      </c>
      <c r="O2625" s="5" t="s">
        <v>202</v>
      </c>
      <c r="P2625" s="5" t="s">
        <v>182</v>
      </c>
      <c r="Q2625" s="5" t="s">
        <v>375</v>
      </c>
      <c r="R2625" s="5" t="s">
        <v>145</v>
      </c>
      <c r="S2625" s="5" t="s">
        <v>84</v>
      </c>
      <c r="T2625" s="5" t="s">
        <v>109</v>
      </c>
      <c r="U2625" s="5" t="s">
        <v>336</v>
      </c>
      <c r="V2625" s="5" t="s">
        <v>226</v>
      </c>
      <c r="W2625" s="5" t="s">
        <v>113</v>
      </c>
      <c r="X2625" s="5" t="s">
        <v>97</v>
      </c>
      <c r="Y2625" s="5" t="n">
        <v>0</v>
      </c>
      <c r="Z2625" s="5" t="n">
        <v>1</v>
      </c>
      <c r="AA2625" s="5" t="str">
        <f aca="false">IF(Y2625&gt;Z2625,"Win",IF(Y2625&lt;Z2625,"Loss","Draw"))</f>
        <v>Loss</v>
      </c>
      <c r="AB2625" s="5" t="s">
        <v>98</v>
      </c>
      <c r="AC2625" s="5" t="s">
        <v>99</v>
      </c>
      <c r="AD2625" s="5" t="s">
        <v>1542</v>
      </c>
      <c r="AE2625" s="5" t="s">
        <v>5554</v>
      </c>
      <c r="AF2625" s="5" t="str">
        <f aca="false">IF(AD2625&lt;AE2625,AD2625,AE2625)</f>
        <v>Balloon, Bomb Tower, Executioner, Giant Snowball, Miner, Ronin, Skeletons, Tornado</v>
      </c>
      <c r="AG2625" s="5" t="str">
        <f aca="false">IF(AD2625&lt;AE2625,AE2625,AD2625)</f>
        <v>Hog Rider, Lightning, Lumberjack, Magic Archer, Mega Knight, Skeletons, The Log, Zappies</v>
      </c>
      <c r="AH2625" s="5" t="str">
        <f aca="false">IF(AD2625=AF2625,AA2625,IF(AA2625="Win","Loss",IF(AA2625="Loss","Win","Draw")))</f>
        <v>Win</v>
      </c>
      <c r="AI2625" s="5" t="s">
        <v>123</v>
      </c>
    </row>
    <row r="2626" customFormat="false" ht="16.5" hidden="false" customHeight="true" outlineLevel="0" collapsed="false">
      <c r="A2626" s="6" t="s">
        <v>5551</v>
      </c>
      <c r="B2626" s="5" t="n">
        <v>3</v>
      </c>
      <c r="C2626" s="6" t="s">
        <v>1540</v>
      </c>
      <c r="D2626" s="5" t="s">
        <v>1541</v>
      </c>
      <c r="E2626" s="5" t="s">
        <v>5125</v>
      </c>
      <c r="F2626" s="5" t="s">
        <v>5126</v>
      </c>
      <c r="G2626" s="5" t="s">
        <v>5555</v>
      </c>
      <c r="H2626" s="5" t="s">
        <v>668</v>
      </c>
      <c r="I2626" s="5" t="s">
        <v>293</v>
      </c>
      <c r="J2626" s="5" t="s">
        <v>128</v>
      </c>
      <c r="K2626" s="5" t="s">
        <v>84</v>
      </c>
      <c r="L2626" s="5" t="s">
        <v>89</v>
      </c>
      <c r="M2626" s="5" t="s">
        <v>143</v>
      </c>
      <c r="N2626" s="5" t="s">
        <v>88</v>
      </c>
      <c r="O2626" s="5" t="s">
        <v>87</v>
      </c>
      <c r="P2626" s="5" t="s">
        <v>85</v>
      </c>
      <c r="Q2626" s="5" t="s">
        <v>142</v>
      </c>
      <c r="R2626" s="5" t="s">
        <v>141</v>
      </c>
      <c r="S2626" s="5" t="s">
        <v>140</v>
      </c>
      <c r="T2626" s="5" t="s">
        <v>287</v>
      </c>
      <c r="U2626" s="5" t="s">
        <v>93</v>
      </c>
      <c r="V2626" s="5" t="s">
        <v>111</v>
      </c>
      <c r="W2626" s="5" t="s">
        <v>120</v>
      </c>
      <c r="X2626" s="5" t="s">
        <v>144</v>
      </c>
      <c r="Y2626" s="5" t="n">
        <v>0</v>
      </c>
      <c r="Z2626" s="5" t="n">
        <v>1</v>
      </c>
      <c r="AA2626" s="5" t="str">
        <f aca="false">IF(Y2626&gt;Z2626,"Win",IF(Y2626&lt;Z2626,"Loss","Draw"))</f>
        <v>Loss</v>
      </c>
      <c r="AB2626" s="5" t="s">
        <v>98</v>
      </c>
      <c r="AC2626" s="5" t="s">
        <v>99</v>
      </c>
      <c r="AD2626" s="5" t="s">
        <v>5188</v>
      </c>
      <c r="AE2626" s="5" t="s">
        <v>5556</v>
      </c>
      <c r="AF2626" s="5" t="str">
        <f aca="false">IF(AD2626&lt;AE2626,AD2626,AE2626)</f>
        <v>Berserker, Furnace, Giant Snowball, Goblin Hut, Graveyard, Ice Spirit, Knight, Poison</v>
      </c>
      <c r="AG2626" s="5" t="str">
        <f aca="false">IF(AD2626&lt;AE2626,AE2626,AD2626)</f>
        <v>Electro Spirit, Fire Spirit, Goblin Barrel, Magic Archer, Royal Delivery, Tesla, Valkyrie, Wall Breakers</v>
      </c>
      <c r="AH2626" s="5" t="str">
        <f aca="false">IF(AD2626=AF2626,AA2626,IF(AA2626="Win","Loss",IF(AA2626="Loss","Win","Draw")))</f>
        <v>Loss</v>
      </c>
      <c r="AI2626" s="5" t="s">
        <v>123</v>
      </c>
    </row>
    <row r="2627" customFormat="false" ht="16.5" hidden="false" customHeight="true" outlineLevel="0" collapsed="false">
      <c r="A2627" s="6" t="s">
        <v>5557</v>
      </c>
      <c r="B2627" s="5" t="n">
        <v>1</v>
      </c>
      <c r="C2627" s="6" t="s">
        <v>1540</v>
      </c>
      <c r="D2627" s="5" t="s">
        <v>1541</v>
      </c>
      <c r="E2627" s="5" t="s">
        <v>1515</v>
      </c>
      <c r="F2627" s="5" t="s">
        <v>1516</v>
      </c>
      <c r="G2627" s="5" t="s">
        <v>848</v>
      </c>
      <c r="H2627" s="5" t="s">
        <v>81</v>
      </c>
      <c r="I2627" s="5" t="s">
        <v>210</v>
      </c>
      <c r="J2627" s="5" t="s">
        <v>141</v>
      </c>
      <c r="K2627" s="5" t="s">
        <v>132</v>
      </c>
      <c r="L2627" s="5" t="s">
        <v>167</v>
      </c>
      <c r="M2627" s="5" t="s">
        <v>97</v>
      </c>
      <c r="N2627" s="5" t="s">
        <v>154</v>
      </c>
      <c r="O2627" s="5" t="s">
        <v>202</v>
      </c>
      <c r="P2627" s="5" t="s">
        <v>182</v>
      </c>
      <c r="Q2627" s="5" t="s">
        <v>90</v>
      </c>
      <c r="R2627" s="5" t="s">
        <v>181</v>
      </c>
      <c r="S2627" s="5" t="s">
        <v>96</v>
      </c>
      <c r="T2627" s="5" t="s">
        <v>95</v>
      </c>
      <c r="U2627" s="5" t="s">
        <v>97</v>
      </c>
      <c r="V2627" s="5" t="s">
        <v>93</v>
      </c>
      <c r="W2627" s="5" t="s">
        <v>91</v>
      </c>
      <c r="X2627" s="5" t="s">
        <v>94</v>
      </c>
      <c r="Y2627" s="5" t="n">
        <v>0</v>
      </c>
      <c r="Z2627" s="5" t="n">
        <v>1</v>
      </c>
      <c r="AA2627" s="5" t="str">
        <f aca="false">IF(Y2627&gt;Z2627,"Win",IF(Y2627&lt;Z2627,"Loss","Draw"))</f>
        <v>Loss</v>
      </c>
      <c r="AB2627" s="5" t="s">
        <v>98</v>
      </c>
      <c r="AC2627" s="5" t="s">
        <v>99</v>
      </c>
      <c r="AD2627" s="5" t="s">
        <v>1542</v>
      </c>
      <c r="AE2627" s="5" t="s">
        <v>765</v>
      </c>
      <c r="AF2627" s="5" t="str">
        <f aca="false">IF(AD2627&lt;AE2627,AD2627,AE2627)</f>
        <v>Barbarian Barrel, Electro Spirit, Fireball, Fisherman, Hunter, Monk, Royal Giant, Skeletons</v>
      </c>
      <c r="AG2627" s="5" t="str">
        <f aca="false">IF(AD2627&lt;AE2627,AE2627,AD2627)</f>
        <v>Hog Rider, Lightning, Lumberjack, Magic Archer, Mega Knight, Skeletons, The Log, Zappies</v>
      </c>
      <c r="AH2627" s="5" t="str">
        <f aca="false">IF(AD2627=AF2627,AA2627,IF(AA2627="Win","Loss",IF(AA2627="Loss","Win","Draw")))</f>
        <v>Win</v>
      </c>
      <c r="AI2627" s="5" t="s">
        <v>123</v>
      </c>
    </row>
    <row r="2628" customFormat="false" ht="16.5" hidden="false" customHeight="true" outlineLevel="0" collapsed="false">
      <c r="A2628" s="6" t="s">
        <v>5557</v>
      </c>
      <c r="B2628" s="5" t="n">
        <v>2</v>
      </c>
      <c r="C2628" s="6" t="s">
        <v>1540</v>
      </c>
      <c r="D2628" s="5" t="s">
        <v>1541</v>
      </c>
      <c r="E2628" s="5" t="s">
        <v>1515</v>
      </c>
      <c r="F2628" s="5" t="s">
        <v>1516</v>
      </c>
      <c r="G2628" s="5" t="s">
        <v>1543</v>
      </c>
      <c r="H2628" s="5" t="s">
        <v>81</v>
      </c>
      <c r="I2628" s="5" t="s">
        <v>92</v>
      </c>
      <c r="J2628" s="5" t="s">
        <v>180</v>
      </c>
      <c r="K2628" s="5" t="s">
        <v>239</v>
      </c>
      <c r="L2628" s="5" t="s">
        <v>227</v>
      </c>
      <c r="M2628" s="5" t="s">
        <v>257</v>
      </c>
      <c r="N2628" s="5" t="s">
        <v>146</v>
      </c>
      <c r="O2628" s="5" t="s">
        <v>327</v>
      </c>
      <c r="P2628" s="5" t="s">
        <v>155</v>
      </c>
      <c r="Q2628" s="5" t="s">
        <v>195</v>
      </c>
      <c r="R2628" s="5" t="s">
        <v>213</v>
      </c>
      <c r="S2628" s="5" t="s">
        <v>169</v>
      </c>
      <c r="T2628" s="5" t="s">
        <v>336</v>
      </c>
      <c r="U2628" s="5" t="s">
        <v>132</v>
      </c>
      <c r="V2628" s="5" t="s">
        <v>420</v>
      </c>
      <c r="W2628" s="5" t="s">
        <v>145</v>
      </c>
      <c r="X2628" s="5" t="s">
        <v>167</v>
      </c>
      <c r="Y2628" s="5" t="n">
        <v>0</v>
      </c>
      <c r="Z2628" s="5" t="n">
        <v>1</v>
      </c>
      <c r="AA2628" s="5" t="str">
        <f aca="false">IF(Y2628&gt;Z2628,"Win",IF(Y2628&lt;Z2628,"Loss","Draw"))</f>
        <v>Loss</v>
      </c>
      <c r="AB2628" s="5" t="s">
        <v>98</v>
      </c>
      <c r="AC2628" s="5" t="s">
        <v>99</v>
      </c>
      <c r="AD2628" s="5" t="s">
        <v>1545</v>
      </c>
      <c r="AE2628" s="5" t="s">
        <v>1544</v>
      </c>
      <c r="AF2628" s="5" t="str">
        <f aca="false">IF(AD2628&lt;AE2628,AD2628,AE2628)</f>
        <v>Baby Dragon, Balloon, Bowler, Freeze, Inferno Dragon, Lumberjack, The Log, Tornado</v>
      </c>
      <c r="AG2628" s="5" t="str">
        <f aca="false">IF(AD2628&lt;AE2628,AE2628,AD2628)</f>
        <v>Battle Ram, Giant Skeleton, Mother Witch, Rage, Royal Ghost, Skeleton Dragons, Vines, Wizard</v>
      </c>
      <c r="AH2628" s="5" t="str">
        <f aca="false">IF(AD2628=AF2628,AA2628,IF(AA2628="Win","Loss",IF(AA2628="Loss","Win","Draw")))</f>
        <v>Win</v>
      </c>
      <c r="AI2628" s="5" t="s">
        <v>123</v>
      </c>
    </row>
    <row r="2629" customFormat="false" ht="16.5" hidden="false" customHeight="true" outlineLevel="0" collapsed="false">
      <c r="A2629" s="6" t="s">
        <v>5558</v>
      </c>
      <c r="B2629" s="5" t="n">
        <v>1</v>
      </c>
      <c r="C2629" s="6" t="s">
        <v>1540</v>
      </c>
      <c r="D2629" s="5" t="s">
        <v>1541</v>
      </c>
      <c r="E2629" s="5" t="s">
        <v>1902</v>
      </c>
      <c r="F2629" s="5" t="s">
        <v>1903</v>
      </c>
      <c r="G2629" s="5" t="s">
        <v>5559</v>
      </c>
      <c r="H2629" s="5" t="s">
        <v>251</v>
      </c>
      <c r="I2629" s="5" t="s">
        <v>168</v>
      </c>
      <c r="J2629" s="5" t="s">
        <v>91</v>
      </c>
      <c r="K2629" s="5" t="s">
        <v>144</v>
      </c>
      <c r="L2629" s="5" t="s">
        <v>154</v>
      </c>
      <c r="M2629" s="5" t="s">
        <v>146</v>
      </c>
      <c r="N2629" s="5" t="s">
        <v>97</v>
      </c>
      <c r="O2629" s="5" t="s">
        <v>93</v>
      </c>
      <c r="P2629" s="5" t="s">
        <v>109</v>
      </c>
      <c r="Q2629" s="5" t="s">
        <v>90</v>
      </c>
      <c r="R2629" s="5" t="s">
        <v>91</v>
      </c>
      <c r="S2629" s="5" t="s">
        <v>92</v>
      </c>
      <c r="T2629" s="5" t="s">
        <v>96</v>
      </c>
      <c r="U2629" s="5" t="s">
        <v>93</v>
      </c>
      <c r="V2629" s="5" t="s">
        <v>95</v>
      </c>
      <c r="W2629" s="5" t="s">
        <v>94</v>
      </c>
      <c r="X2629" s="5" t="s">
        <v>97</v>
      </c>
      <c r="Y2629" s="5" t="n">
        <v>0</v>
      </c>
      <c r="Z2629" s="5" t="n">
        <v>1</v>
      </c>
      <c r="AA2629" s="5" t="str">
        <f aca="false">IF(Y2629&gt;Z2629,"Win",IF(Y2629&lt;Z2629,"Loss","Draw"))</f>
        <v>Loss</v>
      </c>
      <c r="AB2629" s="5" t="s">
        <v>98</v>
      </c>
      <c r="AC2629" s="5" t="s">
        <v>99</v>
      </c>
      <c r="AD2629" s="5" t="s">
        <v>2277</v>
      </c>
      <c r="AE2629" s="5" t="s">
        <v>101</v>
      </c>
      <c r="AF2629" s="5" t="str">
        <f aca="false">IF(AD2629&lt;AE2629,AD2629,AE2629)</f>
        <v>Barbarian Barrel, Electro Spirit, Fireball, Fisherman, Hunter, Royal Ghost, Royal Giant, Skeletons</v>
      </c>
      <c r="AG2629" s="5" t="str">
        <f aca="false">IF(AD2629&lt;AE2629,AE2629,AD2629)</f>
        <v>Barbarian Barrel, Electro Spirit, Lightning, Ronin, Royal Hogs, Skeleton Dragons, Skeletons, Tesla</v>
      </c>
      <c r="AH2629" s="5" t="str">
        <f aca="false">IF(AD2629=AF2629,AA2629,IF(AA2629="Win","Loss",IF(AA2629="Loss","Win","Draw")))</f>
        <v>Win</v>
      </c>
      <c r="AI2629" s="5" t="s">
        <v>123</v>
      </c>
    </row>
    <row r="2630" customFormat="false" ht="16.5" hidden="false" customHeight="true" outlineLevel="0" collapsed="false">
      <c r="A2630" s="6" t="s">
        <v>5558</v>
      </c>
      <c r="B2630" s="5" t="n">
        <v>2</v>
      </c>
      <c r="C2630" s="6" t="s">
        <v>1540</v>
      </c>
      <c r="D2630" s="5" t="s">
        <v>1541</v>
      </c>
      <c r="E2630" s="5" t="s">
        <v>1902</v>
      </c>
      <c r="F2630" s="5" t="s">
        <v>1903</v>
      </c>
      <c r="G2630" s="5" t="s">
        <v>5560</v>
      </c>
      <c r="H2630" s="5" t="s">
        <v>81</v>
      </c>
      <c r="I2630" s="5" t="s">
        <v>210</v>
      </c>
      <c r="J2630" s="5" t="s">
        <v>141</v>
      </c>
      <c r="K2630" s="5" t="s">
        <v>132</v>
      </c>
      <c r="L2630" s="5" t="s">
        <v>167</v>
      </c>
      <c r="M2630" s="5" t="s">
        <v>202</v>
      </c>
      <c r="N2630" s="5" t="s">
        <v>182</v>
      </c>
      <c r="O2630" s="5" t="s">
        <v>87</v>
      </c>
      <c r="P2630" s="5" t="s">
        <v>183</v>
      </c>
      <c r="Q2630" s="5" t="s">
        <v>168</v>
      </c>
      <c r="R2630" s="5" t="s">
        <v>181</v>
      </c>
      <c r="S2630" s="5" t="s">
        <v>293</v>
      </c>
      <c r="T2630" s="5" t="s">
        <v>89</v>
      </c>
      <c r="U2630" s="5" t="s">
        <v>143</v>
      </c>
      <c r="V2630" s="5" t="s">
        <v>183</v>
      </c>
      <c r="W2630" s="5" t="s">
        <v>115</v>
      </c>
      <c r="X2630" s="5" t="s">
        <v>167</v>
      </c>
      <c r="Y2630" s="5" t="n">
        <v>1</v>
      </c>
      <c r="Z2630" s="5" t="n">
        <v>0</v>
      </c>
      <c r="AA2630" s="5" t="str">
        <f aca="false">IF(Y2630&gt;Z2630,"Win",IF(Y2630&lt;Z2630,"Loss","Draw"))</f>
        <v>Win</v>
      </c>
      <c r="AB2630" s="5" t="s">
        <v>98</v>
      </c>
      <c r="AC2630" s="5" t="s">
        <v>99</v>
      </c>
      <c r="AD2630" s="5" t="s">
        <v>5561</v>
      </c>
      <c r="AE2630" s="5" t="s">
        <v>5562</v>
      </c>
      <c r="AF2630" s="5" t="str">
        <f aca="false">IF(AD2630&lt;AE2630,AD2630,AE2630)</f>
        <v>Berserker, Earthquake, Hog Rider, Lumberjack, Magic Archer, Mega Knight, The Log, Zappies</v>
      </c>
      <c r="AG2630" s="5" t="str">
        <f aca="false">IF(AD2630&lt;AE2630,AE2630,AD2630)</f>
        <v>Earthquake, Furnace, Goblin Hut, Goblins, Ice Spirit, Monk, Royal Hogs, The Log</v>
      </c>
      <c r="AH2630" s="5" t="str">
        <f aca="false">IF(AD2630=AF2630,AA2630,IF(AA2630="Win","Loss",IF(AA2630="Loss","Win","Draw")))</f>
        <v>Win</v>
      </c>
      <c r="AI2630" s="5" t="s">
        <v>123</v>
      </c>
    </row>
    <row r="2631" customFormat="false" ht="16.5" hidden="false" customHeight="true" outlineLevel="0" collapsed="false">
      <c r="A2631" s="6" t="s">
        <v>5558</v>
      </c>
      <c r="B2631" s="5" t="n">
        <v>3</v>
      </c>
      <c r="C2631" s="6" t="s">
        <v>1540</v>
      </c>
      <c r="D2631" s="5" t="s">
        <v>1541</v>
      </c>
      <c r="E2631" s="5" t="s">
        <v>1902</v>
      </c>
      <c r="F2631" s="5" t="s">
        <v>1903</v>
      </c>
      <c r="G2631" s="5" t="s">
        <v>5563</v>
      </c>
      <c r="H2631" s="5" t="s">
        <v>251</v>
      </c>
      <c r="I2631" s="5" t="s">
        <v>116</v>
      </c>
      <c r="J2631" s="5" t="s">
        <v>115</v>
      </c>
      <c r="K2631" s="5" t="s">
        <v>114</v>
      </c>
      <c r="L2631" s="5" t="s">
        <v>94</v>
      </c>
      <c r="M2631" s="5" t="s">
        <v>118</v>
      </c>
      <c r="N2631" s="5" t="s">
        <v>84</v>
      </c>
      <c r="O2631" s="5" t="s">
        <v>176</v>
      </c>
      <c r="P2631" s="5" t="s">
        <v>119</v>
      </c>
      <c r="Q2631" s="5" t="s">
        <v>84</v>
      </c>
      <c r="R2631" s="5" t="s">
        <v>128</v>
      </c>
      <c r="S2631" s="5" t="s">
        <v>144</v>
      </c>
      <c r="T2631" s="5" t="s">
        <v>87</v>
      </c>
      <c r="U2631" s="5" t="s">
        <v>107</v>
      </c>
      <c r="V2631" s="5" t="s">
        <v>88</v>
      </c>
      <c r="W2631" s="5" t="s">
        <v>130</v>
      </c>
      <c r="X2631" s="5" t="s">
        <v>111</v>
      </c>
      <c r="Y2631" s="5" t="n">
        <v>1</v>
      </c>
      <c r="Z2631" s="5" t="n">
        <v>0</v>
      </c>
      <c r="AA2631" s="5" t="str">
        <f aca="false">IF(Y2631&gt;Z2631,"Win",IF(Y2631&lt;Z2631,"Loss","Draw"))</f>
        <v>Win</v>
      </c>
      <c r="AB2631" s="5" t="s">
        <v>98</v>
      </c>
      <c r="AC2631" s="5" t="s">
        <v>99</v>
      </c>
      <c r="AD2631" s="5" t="s">
        <v>5564</v>
      </c>
      <c r="AE2631" s="5" t="s">
        <v>1187</v>
      </c>
      <c r="AF2631" s="5" t="str">
        <f aca="false">IF(AD2631&lt;AE2631,AD2631,AE2631)</f>
        <v>Berserker, Bomber, Fire Spirit, Giant Snowball, Goblin Drill, Knight, Poison, Tesla</v>
      </c>
      <c r="AG2631" s="5" t="str">
        <f aca="false">IF(AD2631&lt;AE2631,AE2631,AD2631)</f>
        <v>Cannon Cart, Dart Goblin, Fireball, Giant Snowball, Goblins, Mortar, Rascals, Skeleton Barrel</v>
      </c>
      <c r="AH2631" s="5" t="str">
        <f aca="false">IF(AD2631=AF2631,AA2631,IF(AA2631="Win","Loss",IF(AA2631="Loss","Win","Draw")))</f>
        <v>Loss</v>
      </c>
      <c r="AI2631" s="5" t="s">
        <v>123</v>
      </c>
    </row>
    <row r="2632" customFormat="false" ht="16.5" hidden="false" customHeight="true" outlineLevel="0" collapsed="false">
      <c r="A2632" s="6" t="s">
        <v>5565</v>
      </c>
      <c r="B2632" s="5" t="n">
        <v>1</v>
      </c>
      <c r="C2632" s="6" t="s">
        <v>1540</v>
      </c>
      <c r="D2632" s="5" t="s">
        <v>1541</v>
      </c>
      <c r="E2632" s="5" t="s">
        <v>1641</v>
      </c>
      <c r="F2632" s="5" t="s">
        <v>1642</v>
      </c>
      <c r="G2632" s="5" t="s">
        <v>5566</v>
      </c>
      <c r="H2632" s="5" t="s">
        <v>81</v>
      </c>
      <c r="I2632" s="5" t="s">
        <v>116</v>
      </c>
      <c r="J2632" s="5" t="s">
        <v>115</v>
      </c>
      <c r="K2632" s="5" t="s">
        <v>114</v>
      </c>
      <c r="L2632" s="5" t="s">
        <v>94</v>
      </c>
      <c r="M2632" s="5" t="s">
        <v>118</v>
      </c>
      <c r="N2632" s="5" t="s">
        <v>91</v>
      </c>
      <c r="O2632" s="5" t="s">
        <v>176</v>
      </c>
      <c r="P2632" s="5" t="s">
        <v>119</v>
      </c>
      <c r="Q2632" s="5" t="s">
        <v>210</v>
      </c>
      <c r="R2632" s="5" t="s">
        <v>115</v>
      </c>
      <c r="S2632" s="5" t="s">
        <v>293</v>
      </c>
      <c r="T2632" s="5" t="s">
        <v>132</v>
      </c>
      <c r="U2632" s="5" t="s">
        <v>147</v>
      </c>
      <c r="V2632" s="5" t="s">
        <v>94</v>
      </c>
      <c r="W2632" s="5" t="s">
        <v>135</v>
      </c>
      <c r="X2632" s="5" t="s">
        <v>182</v>
      </c>
      <c r="Y2632" s="5" t="n">
        <v>1</v>
      </c>
      <c r="Z2632" s="5" t="n">
        <v>0</v>
      </c>
      <c r="AA2632" s="5" t="str">
        <f aca="false">IF(Y2632&gt;Z2632,"Win",IF(Y2632&lt;Z2632,"Loss","Draw"))</f>
        <v>Win</v>
      </c>
      <c r="AB2632" s="5" t="s">
        <v>98</v>
      </c>
      <c r="AC2632" s="5" t="s">
        <v>99</v>
      </c>
      <c r="AD2632" s="5" t="s">
        <v>263</v>
      </c>
      <c r="AE2632" s="5" t="s">
        <v>5567</v>
      </c>
      <c r="AF2632" s="5" t="str">
        <f aca="false">IF(AD2632&lt;AE2632,AD2632,AE2632)</f>
        <v>Barbarian Barrel, Cannon Cart, Dart Goblin, Fireball, Goblins, Mortar, Rascals, Skeleton Barrel</v>
      </c>
      <c r="AG2632" s="5" t="str">
        <f aca="false">IF(AD2632&lt;AE2632,AE2632,AD2632)</f>
        <v>Fireball, Furnace, Goblins, Hog Rider, Lumberjack, Mega Knight, Spirit Empress, Zap</v>
      </c>
      <c r="AH2632" s="5" t="str">
        <f aca="false">IF(AD2632=AF2632,AA2632,IF(AA2632="Win","Loss",IF(AA2632="Loss","Win","Draw")))</f>
        <v>Win</v>
      </c>
      <c r="AI2632" s="5" t="s">
        <v>123</v>
      </c>
    </row>
    <row r="2633" customFormat="false" ht="16.5" hidden="false" customHeight="true" outlineLevel="0" collapsed="false">
      <c r="A2633" s="6" t="s">
        <v>5565</v>
      </c>
      <c r="B2633" s="5" t="n">
        <v>2</v>
      </c>
      <c r="C2633" s="6" t="s">
        <v>1540</v>
      </c>
      <c r="D2633" s="5" t="s">
        <v>1541</v>
      </c>
      <c r="E2633" s="5" t="s">
        <v>1641</v>
      </c>
      <c r="F2633" s="5" t="s">
        <v>1642</v>
      </c>
      <c r="G2633" s="5" t="s">
        <v>5568</v>
      </c>
      <c r="H2633" s="5" t="s">
        <v>251</v>
      </c>
      <c r="I2633" s="5" t="s">
        <v>97</v>
      </c>
      <c r="J2633" s="5" t="s">
        <v>141</v>
      </c>
      <c r="K2633" s="5" t="s">
        <v>168</v>
      </c>
      <c r="L2633" s="5" t="s">
        <v>109</v>
      </c>
      <c r="M2633" s="5" t="s">
        <v>120</v>
      </c>
      <c r="N2633" s="5" t="s">
        <v>88</v>
      </c>
      <c r="O2633" s="5" t="s">
        <v>89</v>
      </c>
      <c r="P2633" s="5" t="s">
        <v>87</v>
      </c>
      <c r="Q2633" s="5" t="s">
        <v>92</v>
      </c>
      <c r="R2633" s="5" t="s">
        <v>83</v>
      </c>
      <c r="S2633" s="5" t="s">
        <v>239</v>
      </c>
      <c r="T2633" s="5" t="s">
        <v>112</v>
      </c>
      <c r="U2633" s="5" t="s">
        <v>240</v>
      </c>
      <c r="V2633" s="5" t="s">
        <v>412</v>
      </c>
      <c r="W2633" s="5" t="s">
        <v>393</v>
      </c>
      <c r="X2633" s="5" t="s">
        <v>227</v>
      </c>
      <c r="Y2633" s="5" t="n">
        <v>1</v>
      </c>
      <c r="Z2633" s="5" t="n">
        <v>0</v>
      </c>
      <c r="AA2633" s="5" t="str">
        <f aca="false">IF(Y2633&gt;Z2633,"Win",IF(Y2633&lt;Z2633,"Loss","Draw"))</f>
        <v>Win</v>
      </c>
      <c r="AB2633" s="5" t="s">
        <v>98</v>
      </c>
      <c r="AC2633" s="5" t="s">
        <v>99</v>
      </c>
      <c r="AD2633" s="5" t="s">
        <v>5569</v>
      </c>
      <c r="AE2633" s="5" t="s">
        <v>1647</v>
      </c>
      <c r="AF2633" s="5" t="str">
        <f aca="false">IF(AD2633&lt;AE2633,AD2633,AE2633)</f>
        <v>Arrows, Bandit, Battle Ram, Dark Prince, Electro Wizard, Mother Witch, P.E.K.K.A, Royal Ghost</v>
      </c>
      <c r="AG2633" s="5" t="str">
        <f aca="false">IF(AD2633&lt;AE2633,AE2633,AD2633)</f>
        <v>Berserker, Goblin Hut, Magic Archer, Poison, Ronin, Royal Delivery, Royal Hogs, Skeletons</v>
      </c>
      <c r="AH2633" s="5" t="str">
        <f aca="false">IF(AD2633=AF2633,AA2633,IF(AA2633="Win","Loss",IF(AA2633="Loss","Win","Draw")))</f>
        <v>Loss</v>
      </c>
      <c r="AI2633" s="5" t="s">
        <v>123</v>
      </c>
    </row>
    <row r="2634" customFormat="false" ht="16.5" hidden="false" customHeight="true" outlineLevel="0" collapsed="false">
      <c r="A2634" s="6" t="s">
        <v>5570</v>
      </c>
      <c r="B2634" s="5" t="n">
        <v>1</v>
      </c>
      <c r="C2634" s="6" t="s">
        <v>1540</v>
      </c>
      <c r="D2634" s="5" t="s">
        <v>1541</v>
      </c>
      <c r="E2634" s="5" t="s">
        <v>3714</v>
      </c>
      <c r="F2634" s="5" t="s">
        <v>3715</v>
      </c>
      <c r="G2634" s="5" t="s">
        <v>5571</v>
      </c>
      <c r="H2634" s="5" t="s">
        <v>251</v>
      </c>
      <c r="I2634" s="5" t="s">
        <v>210</v>
      </c>
      <c r="J2634" s="5" t="s">
        <v>141</v>
      </c>
      <c r="K2634" s="5" t="s">
        <v>132</v>
      </c>
      <c r="L2634" s="5" t="s">
        <v>167</v>
      </c>
      <c r="M2634" s="5" t="s">
        <v>202</v>
      </c>
      <c r="N2634" s="5" t="s">
        <v>182</v>
      </c>
      <c r="O2634" s="5" t="s">
        <v>87</v>
      </c>
      <c r="P2634" s="5" t="s">
        <v>183</v>
      </c>
      <c r="Q2634" s="5" t="s">
        <v>168</v>
      </c>
      <c r="R2634" s="5" t="s">
        <v>232</v>
      </c>
      <c r="S2634" s="5" t="s">
        <v>169</v>
      </c>
      <c r="T2634" s="5" t="s">
        <v>154</v>
      </c>
      <c r="U2634" s="5" t="s">
        <v>97</v>
      </c>
      <c r="V2634" s="5" t="s">
        <v>93</v>
      </c>
      <c r="W2634" s="5" t="s">
        <v>167</v>
      </c>
      <c r="X2634" s="5" t="s">
        <v>170</v>
      </c>
      <c r="Y2634" s="5" t="n">
        <v>1</v>
      </c>
      <c r="Z2634" s="5" t="n">
        <v>0</v>
      </c>
      <c r="AA2634" s="5" t="str">
        <f aca="false">IF(Y2634&gt;Z2634,"Win",IF(Y2634&lt;Z2634,"Loss","Draw"))</f>
        <v>Win</v>
      </c>
      <c r="AB2634" s="5" t="s">
        <v>98</v>
      </c>
      <c r="AC2634" s="5" t="s">
        <v>99</v>
      </c>
      <c r="AD2634" s="5" t="s">
        <v>5561</v>
      </c>
      <c r="AE2634" s="5" t="s">
        <v>418</v>
      </c>
      <c r="AF2634" s="5" t="str">
        <f aca="false">IF(AD2634&lt;AE2634,AD2634,AE2634)</f>
        <v>Baby Dragon, Cannon, Electro Spirit, Lightning, Mighty Miner, Royal Hogs, Skeletons, The Log</v>
      </c>
      <c r="AG2634" s="5" t="str">
        <f aca="false">IF(AD2634&lt;AE2634,AE2634,AD2634)</f>
        <v>Berserker, Earthquake, Hog Rider, Lumberjack, Magic Archer, Mega Knight, The Log, Zappies</v>
      </c>
      <c r="AH2634" s="5" t="str">
        <f aca="false">IF(AD2634=AF2634,AA2634,IF(AA2634="Win","Loss",IF(AA2634="Loss","Win","Draw")))</f>
        <v>Loss</v>
      </c>
      <c r="AI2634" s="5" t="s">
        <v>123</v>
      </c>
    </row>
    <row r="2635" customFormat="false" ht="16.5" hidden="false" customHeight="true" outlineLevel="0" collapsed="false">
      <c r="A2635" s="6" t="s">
        <v>5570</v>
      </c>
      <c r="B2635" s="5" t="n">
        <v>2</v>
      </c>
      <c r="C2635" s="6" t="s">
        <v>1540</v>
      </c>
      <c r="D2635" s="5" t="s">
        <v>1541</v>
      </c>
      <c r="E2635" s="5" t="s">
        <v>3714</v>
      </c>
      <c r="F2635" s="5" t="s">
        <v>3715</v>
      </c>
      <c r="G2635" s="5" t="s">
        <v>2645</v>
      </c>
      <c r="H2635" s="5" t="s">
        <v>408</v>
      </c>
      <c r="I2635" s="5" t="s">
        <v>84</v>
      </c>
      <c r="J2635" s="5" t="s">
        <v>156</v>
      </c>
      <c r="K2635" s="5" t="s">
        <v>158</v>
      </c>
      <c r="L2635" s="5" t="s">
        <v>157</v>
      </c>
      <c r="M2635" s="5" t="s">
        <v>112</v>
      </c>
      <c r="N2635" s="5" t="s">
        <v>117</v>
      </c>
      <c r="O2635" s="5" t="s">
        <v>85</v>
      </c>
      <c r="P2635" s="5" t="s">
        <v>213</v>
      </c>
      <c r="Q2635" s="5" t="s">
        <v>114</v>
      </c>
      <c r="R2635" s="5" t="s">
        <v>181</v>
      </c>
      <c r="S2635" s="5" t="s">
        <v>116</v>
      </c>
      <c r="T2635" s="5" t="s">
        <v>146</v>
      </c>
      <c r="U2635" s="5" t="s">
        <v>143</v>
      </c>
      <c r="V2635" s="5" t="s">
        <v>94</v>
      </c>
      <c r="W2635" s="5" t="s">
        <v>655</v>
      </c>
      <c r="X2635" s="5" t="s">
        <v>119</v>
      </c>
      <c r="Y2635" s="5" t="n">
        <v>0</v>
      </c>
      <c r="Z2635" s="5" t="n">
        <v>1</v>
      </c>
      <c r="AA2635" s="5" t="str">
        <f aca="false">IF(Y2635&gt;Z2635,"Win",IF(Y2635&lt;Z2635,"Loss","Draw"))</f>
        <v>Loss</v>
      </c>
      <c r="AB2635" s="5" t="s">
        <v>98</v>
      </c>
      <c r="AC2635" s="5" t="s">
        <v>99</v>
      </c>
      <c r="AD2635" s="5" t="s">
        <v>1399</v>
      </c>
      <c r="AE2635" s="5" t="s">
        <v>5572</v>
      </c>
      <c r="AF2635" s="5" t="str">
        <f aca="false">IF(AD2635&lt;AE2635,AD2635,AE2635)</f>
        <v>Arrows, Bowler, Giant, Giant Snowball, Graveyard, Mini P.E.K.K.A, Minions, Witch</v>
      </c>
      <c r="AG2635" s="5" t="str">
        <f aca="false">IF(AD2635&lt;AE2635,AE2635,AD2635)</f>
        <v>Cannon Cart, Fireball, Goblin Gang, Ice Spirit, Monk, Mortar, Skeleton Barrel, Skeleton Dragons</v>
      </c>
      <c r="AH2635" s="5" t="str">
        <f aca="false">IF(AD2635=AF2635,AA2635,IF(AA2635="Win","Loss",IF(AA2635="Loss","Win","Draw")))</f>
        <v>Loss</v>
      </c>
      <c r="AI2635" s="5" t="s">
        <v>123</v>
      </c>
    </row>
    <row r="2636" customFormat="false" ht="16.5" hidden="false" customHeight="true" outlineLevel="0" collapsed="false">
      <c r="A2636" s="6" t="s">
        <v>5570</v>
      </c>
      <c r="B2636" s="5" t="n">
        <v>3</v>
      </c>
      <c r="C2636" s="6" t="s">
        <v>1540</v>
      </c>
      <c r="D2636" s="5" t="s">
        <v>1541</v>
      </c>
      <c r="E2636" s="5" t="s">
        <v>3714</v>
      </c>
      <c r="F2636" s="5" t="s">
        <v>3715</v>
      </c>
      <c r="G2636" s="5" t="s">
        <v>5573</v>
      </c>
      <c r="H2636" s="5" t="s">
        <v>408</v>
      </c>
      <c r="I2636" s="5" t="s">
        <v>116</v>
      </c>
      <c r="J2636" s="5" t="s">
        <v>115</v>
      </c>
      <c r="K2636" s="5" t="s">
        <v>114</v>
      </c>
      <c r="L2636" s="5" t="s">
        <v>176</v>
      </c>
      <c r="M2636" s="5" t="s">
        <v>118</v>
      </c>
      <c r="N2636" s="5" t="s">
        <v>91</v>
      </c>
      <c r="O2636" s="5" t="s">
        <v>94</v>
      </c>
      <c r="P2636" s="5" t="s">
        <v>119</v>
      </c>
      <c r="Q2636" s="5" t="s">
        <v>144</v>
      </c>
      <c r="R2636" s="5" t="s">
        <v>128</v>
      </c>
      <c r="S2636" s="5" t="s">
        <v>84</v>
      </c>
      <c r="T2636" s="5" t="s">
        <v>86</v>
      </c>
      <c r="U2636" s="5" t="s">
        <v>88</v>
      </c>
      <c r="V2636" s="5" t="s">
        <v>107</v>
      </c>
      <c r="W2636" s="5" t="s">
        <v>111</v>
      </c>
      <c r="X2636" s="5" t="s">
        <v>433</v>
      </c>
      <c r="Y2636" s="5" t="n">
        <v>0</v>
      </c>
      <c r="Z2636" s="5" t="n">
        <v>1</v>
      </c>
      <c r="AA2636" s="5" t="str">
        <f aca="false">IF(Y2636&gt;Z2636,"Win",IF(Y2636&lt;Z2636,"Loss","Draw"))</f>
        <v>Loss</v>
      </c>
      <c r="AB2636" s="5" t="s">
        <v>98</v>
      </c>
      <c r="AC2636" s="5" t="s">
        <v>99</v>
      </c>
      <c r="AD2636" s="5" t="s">
        <v>263</v>
      </c>
      <c r="AE2636" s="5" t="s">
        <v>5574</v>
      </c>
      <c r="AF2636" s="5" t="str">
        <f aca="false">IF(AD2636&lt;AE2636,AD2636,AE2636)</f>
        <v>Barbarian Barrel, Cannon Cart, Dart Goblin, Fireball, Goblins, Mortar, Rascals, Skeleton Barrel</v>
      </c>
      <c r="AG2636" s="5" t="str">
        <f aca="false">IF(AD2636&lt;AE2636,AE2636,AD2636)</f>
        <v>Fire Spirit, Giant Snowball, Goblin Demolisher, Goblin Drill, Knight, Poison, Princess, Tesla</v>
      </c>
      <c r="AH2636" s="5" t="str">
        <f aca="false">IF(AD2636=AF2636,AA2636,IF(AA2636="Win","Loss",IF(AA2636="Loss","Win","Draw")))</f>
        <v>Loss</v>
      </c>
      <c r="AI2636" s="5" t="s">
        <v>123</v>
      </c>
    </row>
    <row r="2637" customFormat="false" ht="16.5" hidden="false" customHeight="true" outlineLevel="0" collapsed="false">
      <c r="A2637" s="6" t="s">
        <v>5575</v>
      </c>
      <c r="B2637" s="5" t="n">
        <v>1</v>
      </c>
      <c r="C2637" s="6" t="s">
        <v>1540</v>
      </c>
      <c r="D2637" s="5" t="s">
        <v>1541</v>
      </c>
      <c r="E2637" s="5" t="s">
        <v>5354</v>
      </c>
      <c r="F2637" s="5" t="s">
        <v>5355</v>
      </c>
      <c r="G2637" s="5" t="s">
        <v>5576</v>
      </c>
      <c r="H2637" s="5" t="s">
        <v>81</v>
      </c>
      <c r="I2637" s="5" t="s">
        <v>132</v>
      </c>
      <c r="J2637" s="5" t="s">
        <v>91</v>
      </c>
      <c r="K2637" s="5" t="s">
        <v>200</v>
      </c>
      <c r="L2637" s="5" t="s">
        <v>90</v>
      </c>
      <c r="M2637" s="5" t="s">
        <v>365</v>
      </c>
      <c r="N2637" s="5" t="s">
        <v>94</v>
      </c>
      <c r="O2637" s="5" t="s">
        <v>174</v>
      </c>
      <c r="P2637" s="5" t="s">
        <v>111</v>
      </c>
      <c r="Q2637" s="5" t="s">
        <v>90</v>
      </c>
      <c r="R2637" s="5" t="s">
        <v>91</v>
      </c>
      <c r="S2637" s="5" t="s">
        <v>92</v>
      </c>
      <c r="T2637" s="5" t="s">
        <v>95</v>
      </c>
      <c r="U2637" s="5" t="s">
        <v>97</v>
      </c>
      <c r="V2637" s="5" t="s">
        <v>93</v>
      </c>
      <c r="W2637" s="5" t="s">
        <v>94</v>
      </c>
      <c r="X2637" s="5" t="s">
        <v>96</v>
      </c>
      <c r="Y2637" s="5" t="n">
        <v>0</v>
      </c>
      <c r="Z2637" s="5" t="n">
        <v>1</v>
      </c>
      <c r="AA2637" s="5" t="str">
        <f aca="false">IF(Y2637&gt;Z2637,"Win",IF(Y2637&lt;Z2637,"Loss","Draw"))</f>
        <v>Loss</v>
      </c>
      <c r="AB2637" s="5" t="s">
        <v>98</v>
      </c>
      <c r="AC2637" s="5" t="s">
        <v>99</v>
      </c>
      <c r="AD2637" s="5" t="s">
        <v>5543</v>
      </c>
      <c r="AE2637" s="5" t="s">
        <v>101</v>
      </c>
      <c r="AF2637" s="5" t="str">
        <f aca="false">IF(AD2637&lt;AE2637,AD2637,AE2637)</f>
        <v>Barbarian Barrel, Electro Spirit, Fireball, Fisherman, Hunter, Royal Ghost, Royal Giant, Skeletons</v>
      </c>
      <c r="AG2637" s="5" t="str">
        <f aca="false">IF(AD2637&lt;AE2637,AE2637,AD2637)</f>
        <v>Barbarian Barrel, Fire Spirit, Fireball, Goblin Cage, Heal Spirit, Lumberjack, Phoenix, Royal Giant</v>
      </c>
      <c r="AH2637" s="5" t="str">
        <f aca="false">IF(AD2637=AF2637,AA2637,IF(AA2637="Win","Loss",IF(AA2637="Loss","Win","Draw")))</f>
        <v>Win</v>
      </c>
      <c r="AI2637" s="5" t="s">
        <v>123</v>
      </c>
    </row>
    <row r="2638" customFormat="false" ht="16.5" hidden="false" customHeight="true" outlineLevel="0" collapsed="false">
      <c r="A2638" s="6" t="s">
        <v>5575</v>
      </c>
      <c r="B2638" s="5" t="n">
        <v>2</v>
      </c>
      <c r="C2638" s="6" t="s">
        <v>1540</v>
      </c>
      <c r="D2638" s="5" t="s">
        <v>1541</v>
      </c>
      <c r="E2638" s="5" t="s">
        <v>5354</v>
      </c>
      <c r="F2638" s="5" t="s">
        <v>5355</v>
      </c>
      <c r="G2638" s="5" t="s">
        <v>5577</v>
      </c>
      <c r="H2638" s="5" t="s">
        <v>81</v>
      </c>
      <c r="I2638" s="5" t="s">
        <v>271</v>
      </c>
      <c r="J2638" s="5" t="s">
        <v>232</v>
      </c>
      <c r="K2638" s="5" t="s">
        <v>170</v>
      </c>
      <c r="L2638" s="5" t="s">
        <v>183</v>
      </c>
      <c r="M2638" s="5" t="s">
        <v>97</v>
      </c>
      <c r="N2638" s="5" t="s">
        <v>182</v>
      </c>
      <c r="O2638" s="5" t="s">
        <v>93</v>
      </c>
      <c r="P2638" s="5" t="s">
        <v>167</v>
      </c>
      <c r="Q2638" s="5" t="s">
        <v>210</v>
      </c>
      <c r="R2638" s="5" t="s">
        <v>145</v>
      </c>
      <c r="S2638" s="5" t="s">
        <v>375</v>
      </c>
      <c r="T2638" s="5" t="s">
        <v>135</v>
      </c>
      <c r="U2638" s="5" t="s">
        <v>336</v>
      </c>
      <c r="V2638" s="5" t="s">
        <v>113</v>
      </c>
      <c r="W2638" s="5" t="s">
        <v>226</v>
      </c>
      <c r="X2638" s="5" t="s">
        <v>195</v>
      </c>
      <c r="Y2638" s="5" t="n">
        <v>1</v>
      </c>
      <c r="Z2638" s="5" t="n">
        <v>0</v>
      </c>
      <c r="AA2638" s="5" t="str">
        <f aca="false">IF(Y2638&gt;Z2638,"Win",IF(Y2638&lt;Z2638,"Loss","Draw"))</f>
        <v>Win</v>
      </c>
      <c r="AB2638" s="5" t="s">
        <v>98</v>
      </c>
      <c r="AC2638" s="5" t="s">
        <v>99</v>
      </c>
      <c r="AD2638" s="5" t="s">
        <v>1281</v>
      </c>
      <c r="AE2638" s="5" t="s">
        <v>5578</v>
      </c>
      <c r="AF2638" s="5" t="str">
        <f aca="false">IF(AD2638&lt;AE2638,AD2638,AE2638)</f>
        <v>Balloon, Bomb Tower, Executioner, Inferno Dragon, Mega Knight, Miner, Tornado, Zap</v>
      </c>
      <c r="AG2638" s="5" t="str">
        <f aca="false">IF(AD2638&lt;AE2638,AE2638,AD2638)</f>
        <v>Cannon, Earthquake, Electro Spirit, Firecracker, Hog Rider, Mighty Miner, Skeletons, The Log</v>
      </c>
      <c r="AH2638" s="5" t="str">
        <f aca="false">IF(AD2638=AF2638,AA2638,IF(AA2638="Win","Loss",IF(AA2638="Loss","Win","Draw")))</f>
        <v>Loss</v>
      </c>
      <c r="AI2638" s="5" t="s">
        <v>123</v>
      </c>
    </row>
    <row r="2639" customFormat="false" ht="16.5" hidden="false" customHeight="true" outlineLevel="0" collapsed="false">
      <c r="A2639" s="6" t="s">
        <v>5575</v>
      </c>
      <c r="B2639" s="5" t="n">
        <v>3</v>
      </c>
      <c r="C2639" s="6" t="s">
        <v>1540</v>
      </c>
      <c r="D2639" s="5" t="s">
        <v>1541</v>
      </c>
      <c r="E2639" s="5" t="s">
        <v>5354</v>
      </c>
      <c r="F2639" s="5" t="s">
        <v>5355</v>
      </c>
      <c r="G2639" s="5" t="s">
        <v>4709</v>
      </c>
      <c r="H2639" s="5" t="s">
        <v>81</v>
      </c>
      <c r="I2639" s="5" t="s">
        <v>293</v>
      </c>
      <c r="J2639" s="5" t="s">
        <v>128</v>
      </c>
      <c r="K2639" s="5" t="s">
        <v>84</v>
      </c>
      <c r="L2639" s="5" t="s">
        <v>89</v>
      </c>
      <c r="M2639" s="5" t="s">
        <v>143</v>
      </c>
      <c r="N2639" s="5" t="s">
        <v>88</v>
      </c>
      <c r="O2639" s="5" t="s">
        <v>87</v>
      </c>
      <c r="P2639" s="5" t="s">
        <v>85</v>
      </c>
      <c r="Q2639" s="5" t="s">
        <v>158</v>
      </c>
      <c r="R2639" s="5" t="s">
        <v>156</v>
      </c>
      <c r="S2639" s="5" t="s">
        <v>84</v>
      </c>
      <c r="T2639" s="5" t="s">
        <v>110</v>
      </c>
      <c r="U2639" s="5" t="s">
        <v>213</v>
      </c>
      <c r="V2639" s="5" t="s">
        <v>157</v>
      </c>
      <c r="W2639" s="5" t="s">
        <v>112</v>
      </c>
      <c r="X2639" s="5" t="s">
        <v>85</v>
      </c>
      <c r="Y2639" s="5" t="n">
        <v>1</v>
      </c>
      <c r="Z2639" s="5" t="n">
        <v>0</v>
      </c>
      <c r="AA2639" s="5" t="str">
        <f aca="false">IF(Y2639&gt;Z2639,"Win",IF(Y2639&lt;Z2639,"Loss","Draw"))</f>
        <v>Win</v>
      </c>
      <c r="AB2639" s="5" t="s">
        <v>98</v>
      </c>
      <c r="AC2639" s="5" t="s">
        <v>99</v>
      </c>
      <c r="AD2639" s="5" t="s">
        <v>5188</v>
      </c>
      <c r="AE2639" s="5" t="s">
        <v>1244</v>
      </c>
      <c r="AF2639" s="5" t="str">
        <f aca="false">IF(AD2639&lt;AE2639,AD2639,AE2639)</f>
        <v>Arrows, Bowler, Giant, Giant Snowball, Graveyard, Guards, Mini P.E.K.K.A, Witch</v>
      </c>
      <c r="AG2639" s="5" t="str">
        <f aca="false">IF(AD2639&lt;AE2639,AE2639,AD2639)</f>
        <v>Berserker, Furnace, Giant Snowball, Goblin Hut, Graveyard, Ice Spirit, Knight, Poison</v>
      </c>
      <c r="AH2639" s="5" t="str">
        <f aca="false">IF(AD2639=AF2639,AA2639,IF(AA2639="Win","Loss",IF(AA2639="Loss","Win","Draw")))</f>
        <v>Loss</v>
      </c>
      <c r="AI2639" s="5" t="s">
        <v>123</v>
      </c>
    </row>
    <row r="2640" customFormat="false" ht="16.5" hidden="false" customHeight="true" outlineLevel="0" collapsed="false">
      <c r="A2640" s="6" t="s">
        <v>5579</v>
      </c>
      <c r="B2640" s="5" t="n">
        <v>1</v>
      </c>
      <c r="C2640" s="6" t="s">
        <v>1540</v>
      </c>
      <c r="D2640" s="5" t="s">
        <v>1541</v>
      </c>
      <c r="E2640" s="5" t="s">
        <v>665</v>
      </c>
      <c r="F2640" s="5" t="s">
        <v>666</v>
      </c>
      <c r="G2640" s="5" t="s">
        <v>5580</v>
      </c>
      <c r="H2640" s="5" t="s">
        <v>251</v>
      </c>
      <c r="I2640" s="5" t="s">
        <v>92</v>
      </c>
      <c r="J2640" s="5" t="s">
        <v>180</v>
      </c>
      <c r="K2640" s="5" t="s">
        <v>239</v>
      </c>
      <c r="L2640" s="5" t="s">
        <v>227</v>
      </c>
      <c r="M2640" s="5" t="s">
        <v>94</v>
      </c>
      <c r="N2640" s="5" t="s">
        <v>146</v>
      </c>
      <c r="O2640" s="5" t="s">
        <v>327</v>
      </c>
      <c r="P2640" s="5" t="s">
        <v>155</v>
      </c>
      <c r="Q2640" s="5" t="s">
        <v>142</v>
      </c>
      <c r="R2640" s="5" t="s">
        <v>115</v>
      </c>
      <c r="S2640" s="5" t="s">
        <v>140</v>
      </c>
      <c r="T2640" s="5" t="s">
        <v>176</v>
      </c>
      <c r="U2640" s="5" t="s">
        <v>111</v>
      </c>
      <c r="V2640" s="5" t="s">
        <v>167</v>
      </c>
      <c r="W2640" s="5" t="s">
        <v>170</v>
      </c>
      <c r="X2640" s="5" t="s">
        <v>109</v>
      </c>
      <c r="Y2640" s="5" t="n">
        <v>0</v>
      </c>
      <c r="Z2640" s="5" t="n">
        <v>1</v>
      </c>
      <c r="AA2640" s="5" t="str">
        <f aca="false">IF(Y2640&gt;Z2640,"Win",IF(Y2640&lt;Z2640,"Loss","Draw"))</f>
        <v>Loss</v>
      </c>
      <c r="AB2640" s="5" t="s">
        <v>98</v>
      </c>
      <c r="AC2640" s="5" t="s">
        <v>99</v>
      </c>
      <c r="AD2640" s="5" t="s">
        <v>5581</v>
      </c>
      <c r="AE2640" s="5" t="s">
        <v>5582</v>
      </c>
      <c r="AF2640" s="5" t="str">
        <f aca="false">IF(AD2640&lt;AE2640,AD2640,AE2640)</f>
        <v>Battle Ram, Fireball, Giant Skeleton, Mother Witch, Rage, Royal Ghost, Skeleton Dragons, Wizard</v>
      </c>
      <c r="AG2640" s="5" t="str">
        <f aca="false">IF(AD2640&lt;AE2640,AE2640,AD2640)</f>
        <v>Cannon, Dart Goblin, Fire Spirit, Goblin Barrel, Goblins, Ronin, The Log, Wall Breakers</v>
      </c>
      <c r="AH2640" s="5" t="str">
        <f aca="false">IF(AD2640=AF2640,AA2640,IF(AA2640="Win","Loss",IF(AA2640="Loss","Win","Draw")))</f>
        <v>Loss</v>
      </c>
      <c r="AI2640" s="5" t="s">
        <v>123</v>
      </c>
    </row>
    <row r="2641" customFormat="false" ht="16.5" hidden="false" customHeight="true" outlineLevel="0" collapsed="false">
      <c r="A2641" s="6" t="s">
        <v>5579</v>
      </c>
      <c r="B2641" s="5" t="n">
        <v>2</v>
      </c>
      <c r="C2641" s="6" t="s">
        <v>1540</v>
      </c>
      <c r="D2641" s="5" t="s">
        <v>1541</v>
      </c>
      <c r="E2641" s="5" t="s">
        <v>665</v>
      </c>
      <c r="F2641" s="5" t="s">
        <v>666</v>
      </c>
      <c r="G2641" s="5" t="s">
        <v>5192</v>
      </c>
      <c r="H2641" s="5" t="s">
        <v>251</v>
      </c>
      <c r="I2641" s="5" t="s">
        <v>210</v>
      </c>
      <c r="J2641" s="5" t="s">
        <v>141</v>
      </c>
      <c r="K2641" s="5" t="s">
        <v>132</v>
      </c>
      <c r="L2641" s="5" t="s">
        <v>167</v>
      </c>
      <c r="M2641" s="5" t="s">
        <v>202</v>
      </c>
      <c r="N2641" s="5" t="s">
        <v>182</v>
      </c>
      <c r="O2641" s="5" t="s">
        <v>87</v>
      </c>
      <c r="P2641" s="5" t="s">
        <v>183</v>
      </c>
      <c r="Q2641" s="5" t="s">
        <v>90</v>
      </c>
      <c r="R2641" s="5" t="s">
        <v>149</v>
      </c>
      <c r="S2641" s="5" t="s">
        <v>181</v>
      </c>
      <c r="T2641" s="5" t="s">
        <v>227</v>
      </c>
      <c r="U2641" s="5" t="s">
        <v>94</v>
      </c>
      <c r="V2641" s="5" t="s">
        <v>146</v>
      </c>
      <c r="W2641" s="5" t="s">
        <v>91</v>
      </c>
      <c r="X2641" s="5" t="s">
        <v>95</v>
      </c>
      <c r="Y2641" s="5" t="n">
        <v>1</v>
      </c>
      <c r="Z2641" s="5" t="n">
        <v>0</v>
      </c>
      <c r="AA2641" s="5" t="str">
        <f aca="false">IF(Y2641&gt;Z2641,"Win",IF(Y2641&lt;Z2641,"Loss","Draw"))</f>
        <v>Win</v>
      </c>
      <c r="AB2641" s="5" t="s">
        <v>98</v>
      </c>
      <c r="AC2641" s="5" t="s">
        <v>99</v>
      </c>
      <c r="AD2641" s="5" t="s">
        <v>5561</v>
      </c>
      <c r="AE2641" s="5" t="s">
        <v>252</v>
      </c>
      <c r="AF2641" s="5" t="str">
        <f aca="false">IF(AD2641&lt;AE2641,AD2641,AE2641)</f>
        <v>Barbarian Barrel, Fireball, Fisherman, Monk, Mother Witch, Royal Giant, Skeleton Dragons, Tombstone</v>
      </c>
      <c r="AG2641" s="5" t="str">
        <f aca="false">IF(AD2641&lt;AE2641,AE2641,AD2641)</f>
        <v>Berserker, Earthquake, Hog Rider, Lumberjack, Magic Archer, Mega Knight, The Log, Zappies</v>
      </c>
      <c r="AH2641" s="5" t="str">
        <f aca="false">IF(AD2641=AF2641,AA2641,IF(AA2641="Win","Loss",IF(AA2641="Loss","Win","Draw")))</f>
        <v>Loss</v>
      </c>
      <c r="AI2641" s="5" t="s">
        <v>123</v>
      </c>
    </row>
    <row r="2642" customFormat="false" ht="16.5" hidden="false" customHeight="true" outlineLevel="0" collapsed="false">
      <c r="A2642" s="6" t="s">
        <v>5579</v>
      </c>
      <c r="B2642" s="5" t="n">
        <v>3</v>
      </c>
      <c r="C2642" s="6" t="s">
        <v>1540</v>
      </c>
      <c r="D2642" s="5" t="s">
        <v>1541</v>
      </c>
      <c r="E2642" s="5" t="s">
        <v>665</v>
      </c>
      <c r="F2642" s="5" t="s">
        <v>666</v>
      </c>
      <c r="G2642" s="5" t="s">
        <v>5583</v>
      </c>
      <c r="H2642" s="5" t="s">
        <v>668</v>
      </c>
      <c r="I2642" s="5" t="s">
        <v>84</v>
      </c>
      <c r="J2642" s="5" t="s">
        <v>156</v>
      </c>
      <c r="K2642" s="5" t="s">
        <v>158</v>
      </c>
      <c r="L2642" s="5" t="s">
        <v>157</v>
      </c>
      <c r="M2642" s="5" t="s">
        <v>112</v>
      </c>
      <c r="N2642" s="5" t="s">
        <v>117</v>
      </c>
      <c r="O2642" s="5" t="s">
        <v>85</v>
      </c>
      <c r="P2642" s="5" t="s">
        <v>213</v>
      </c>
      <c r="Q2642" s="5" t="s">
        <v>271</v>
      </c>
      <c r="R2642" s="5" t="s">
        <v>232</v>
      </c>
      <c r="S2642" s="5" t="s">
        <v>143</v>
      </c>
      <c r="T2642" s="5" t="s">
        <v>182</v>
      </c>
      <c r="U2642" s="5" t="s">
        <v>88</v>
      </c>
      <c r="V2642" s="5" t="s">
        <v>93</v>
      </c>
      <c r="W2642" s="5" t="s">
        <v>129</v>
      </c>
      <c r="X2642" s="5" t="s">
        <v>110</v>
      </c>
      <c r="Y2642" s="5" t="n">
        <v>0</v>
      </c>
      <c r="Z2642" s="5" t="n">
        <v>3</v>
      </c>
      <c r="AA2642" s="5" t="str">
        <f aca="false">IF(Y2642&gt;Z2642,"Win",IF(Y2642&lt;Z2642,"Loss","Draw"))</f>
        <v>Loss</v>
      </c>
      <c r="AB2642" s="5" t="s">
        <v>98</v>
      </c>
      <c r="AC2642" s="5" t="s">
        <v>99</v>
      </c>
      <c r="AD2642" s="5" t="s">
        <v>1399</v>
      </c>
      <c r="AE2642" s="5" t="s">
        <v>5584</v>
      </c>
      <c r="AF2642" s="5" t="str">
        <f aca="false">IF(AD2642&lt;AE2642,AD2642,AE2642)</f>
        <v>Arrows, Bowler, Giant, Giant Snowball, Graveyard, Mini P.E.K.K.A, Minions, Witch</v>
      </c>
      <c r="AG2642" s="5" t="str">
        <f aca="false">IF(AD2642&lt;AE2642,AE2642,AD2642)</f>
        <v>Electro Spirit, Firecracker, Guards, Hog Rider, Ice Spirit, Inferno Tower, Mighty Miner, Poison</v>
      </c>
      <c r="AH2642" s="5" t="str">
        <f aca="false">IF(AD2642=AF2642,AA2642,IF(AA2642="Win","Loss",IF(AA2642="Loss","Win","Draw")))</f>
        <v>Loss</v>
      </c>
      <c r="AI2642" s="5" t="s">
        <v>123</v>
      </c>
    </row>
    <row r="2643" customFormat="false" ht="16.5" hidden="false" customHeight="true" outlineLevel="0" collapsed="false">
      <c r="A2643" s="6" t="s">
        <v>5585</v>
      </c>
      <c r="B2643" s="5" t="n">
        <v>1</v>
      </c>
      <c r="C2643" s="6" t="s">
        <v>4653</v>
      </c>
      <c r="D2643" s="5" t="s">
        <v>4654</v>
      </c>
      <c r="E2643" s="5" t="s">
        <v>4343</v>
      </c>
      <c r="F2643" s="5" t="s">
        <v>4344</v>
      </c>
      <c r="G2643" s="5" t="s">
        <v>4655</v>
      </c>
      <c r="H2643" s="5" t="s">
        <v>408</v>
      </c>
      <c r="I2643" s="5" t="s">
        <v>107</v>
      </c>
      <c r="J2643" s="5" t="s">
        <v>128</v>
      </c>
      <c r="K2643" s="5" t="s">
        <v>144</v>
      </c>
      <c r="L2643" s="5" t="s">
        <v>86</v>
      </c>
      <c r="M2643" s="5" t="s">
        <v>87</v>
      </c>
      <c r="N2643" s="5" t="s">
        <v>88</v>
      </c>
      <c r="O2643" s="5" t="s">
        <v>111</v>
      </c>
      <c r="P2643" s="5" t="s">
        <v>91</v>
      </c>
      <c r="Q2643" s="5" t="s">
        <v>132</v>
      </c>
      <c r="R2643" s="5" t="s">
        <v>91</v>
      </c>
      <c r="S2643" s="5" t="s">
        <v>200</v>
      </c>
      <c r="T2643" s="5" t="s">
        <v>90</v>
      </c>
      <c r="U2643" s="5" t="s">
        <v>365</v>
      </c>
      <c r="V2643" s="5" t="s">
        <v>94</v>
      </c>
      <c r="W2643" s="5" t="s">
        <v>93</v>
      </c>
      <c r="X2643" s="5" t="s">
        <v>174</v>
      </c>
      <c r="Y2643" s="5" t="n">
        <v>0</v>
      </c>
      <c r="Z2643" s="5" t="n">
        <v>1</v>
      </c>
      <c r="AA2643" s="5" t="str">
        <f aca="false">IF(Y2643&gt;Z2643,"Win",IF(Y2643&lt;Z2643,"Loss","Draw"))</f>
        <v>Loss</v>
      </c>
      <c r="AB2643" s="5" t="s">
        <v>98</v>
      </c>
      <c r="AC2643" s="5" t="s">
        <v>99</v>
      </c>
      <c r="AD2643" s="5" t="s">
        <v>1230</v>
      </c>
      <c r="AE2643" s="5" t="s">
        <v>488</v>
      </c>
      <c r="AF2643" s="5" t="str">
        <f aca="false">IF(AD2643&lt;AE2643,AD2643,AE2643)</f>
        <v>Barbarian Barrel, Berserker, Fire Spirit, Goblin Demolisher, Goblin Drill, Knight, Poison, Tesla</v>
      </c>
      <c r="AG2643" s="5" t="str">
        <f aca="false">IF(AD2643&lt;AE2643,AE2643,AD2643)</f>
        <v>Barbarian Barrel, Electro Spirit, Fireball, Goblin Cage, Heal Spirit, Lumberjack, Phoenix, Royal Giant</v>
      </c>
      <c r="AH2643" s="5" t="str">
        <f aca="false">IF(AD2643=AF2643,AA2643,IF(AA2643="Win","Loss",IF(AA2643="Loss","Win","Draw")))</f>
        <v>Loss</v>
      </c>
      <c r="AI2643" s="5" t="s">
        <v>102</v>
      </c>
    </row>
    <row r="2644" customFormat="false" ht="16.5" hidden="false" customHeight="true" outlineLevel="0" collapsed="false">
      <c r="A2644" s="6" t="s">
        <v>5585</v>
      </c>
      <c r="B2644" s="5" t="n">
        <v>2</v>
      </c>
      <c r="C2644" s="6" t="s">
        <v>4653</v>
      </c>
      <c r="D2644" s="5" t="s">
        <v>4654</v>
      </c>
      <c r="E2644" s="5" t="s">
        <v>4343</v>
      </c>
      <c r="F2644" s="5" t="s">
        <v>4344</v>
      </c>
      <c r="G2644" s="5" t="s">
        <v>4656</v>
      </c>
      <c r="H2644" s="5" t="s">
        <v>408</v>
      </c>
      <c r="I2644" s="5" t="s">
        <v>158</v>
      </c>
      <c r="J2644" s="5" t="s">
        <v>156</v>
      </c>
      <c r="K2644" s="5" t="s">
        <v>84</v>
      </c>
      <c r="L2644" s="5" t="s">
        <v>85</v>
      </c>
      <c r="M2644" s="5" t="s">
        <v>213</v>
      </c>
      <c r="N2644" s="5" t="s">
        <v>117</v>
      </c>
      <c r="O2644" s="5" t="s">
        <v>110</v>
      </c>
      <c r="P2644" s="5" t="s">
        <v>112</v>
      </c>
      <c r="Q2644" s="5" t="s">
        <v>433</v>
      </c>
      <c r="R2644" s="5" t="s">
        <v>115</v>
      </c>
      <c r="S2644" s="5" t="s">
        <v>84</v>
      </c>
      <c r="T2644" s="5" t="s">
        <v>107</v>
      </c>
      <c r="U2644" s="5" t="s">
        <v>109</v>
      </c>
      <c r="V2644" s="5" t="s">
        <v>88</v>
      </c>
      <c r="W2644" s="5" t="s">
        <v>89</v>
      </c>
      <c r="X2644" s="5" t="s">
        <v>143</v>
      </c>
      <c r="Y2644" s="5" t="n">
        <v>1</v>
      </c>
      <c r="Z2644" s="5" t="n">
        <v>0</v>
      </c>
      <c r="AA2644" s="5" t="str">
        <f aca="false">IF(Y2644&gt;Z2644,"Win",IF(Y2644&lt;Z2644,"Loss","Draw"))</f>
        <v>Win</v>
      </c>
      <c r="AB2644" s="5" t="s">
        <v>98</v>
      </c>
      <c r="AC2644" s="5" t="s">
        <v>99</v>
      </c>
      <c r="AD2644" s="5" t="s">
        <v>1228</v>
      </c>
      <c r="AE2644" s="5" t="s">
        <v>4347</v>
      </c>
      <c r="AF2644" s="5" t="str">
        <f aca="false">IF(AD2644&lt;AE2644,AD2644,AE2644)</f>
        <v>Arrows, Bowler, Giant, Giant Snowball, Graveyard, Guards, Minions, Witch</v>
      </c>
      <c r="AG2644" s="5" t="str">
        <f aca="false">IF(AD2644&lt;AE2644,AE2644,AD2644)</f>
        <v>Giant Snowball, Goblin Drill, Goblin Hut, Goblins, Ice Spirit, Poison, Princess, Ronin</v>
      </c>
      <c r="AH2644" s="5" t="str">
        <f aca="false">IF(AD2644=AF2644,AA2644,IF(AA2644="Win","Loss",IF(AA2644="Loss","Win","Draw")))</f>
        <v>Win</v>
      </c>
      <c r="AI2644" s="5" t="s">
        <v>102</v>
      </c>
    </row>
    <row r="2645" customFormat="false" ht="16.5" hidden="false" customHeight="true" outlineLevel="0" collapsed="false">
      <c r="A2645" s="6" t="s">
        <v>5585</v>
      </c>
      <c r="B2645" s="5" t="n">
        <v>3</v>
      </c>
      <c r="C2645" s="6" t="s">
        <v>4653</v>
      </c>
      <c r="D2645" s="5" t="s">
        <v>4654</v>
      </c>
      <c r="E2645" s="5" t="s">
        <v>4343</v>
      </c>
      <c r="F2645" s="5" t="s">
        <v>4344</v>
      </c>
      <c r="G2645" s="5" t="s">
        <v>4657</v>
      </c>
      <c r="H2645" s="5" t="s">
        <v>408</v>
      </c>
      <c r="I2645" s="5" t="s">
        <v>168</v>
      </c>
      <c r="J2645" s="5" t="s">
        <v>108</v>
      </c>
      <c r="K2645" s="5" t="s">
        <v>170</v>
      </c>
      <c r="L2645" s="5" t="s">
        <v>183</v>
      </c>
      <c r="M2645" s="5" t="s">
        <v>97</v>
      </c>
      <c r="N2645" s="5" t="s">
        <v>143</v>
      </c>
      <c r="O2645" s="5" t="s">
        <v>120</v>
      </c>
      <c r="P2645" s="5" t="s">
        <v>167</v>
      </c>
      <c r="Q2645" s="5" t="s">
        <v>375</v>
      </c>
      <c r="R2645" s="5" t="s">
        <v>145</v>
      </c>
      <c r="S2645" s="5" t="s">
        <v>135</v>
      </c>
      <c r="T2645" s="5" t="s">
        <v>327</v>
      </c>
      <c r="U2645" s="5" t="s">
        <v>202</v>
      </c>
      <c r="V2645" s="5" t="s">
        <v>336</v>
      </c>
      <c r="W2645" s="5" t="s">
        <v>149</v>
      </c>
      <c r="X2645" s="5" t="s">
        <v>226</v>
      </c>
      <c r="Y2645" s="5" t="n">
        <v>1</v>
      </c>
      <c r="Z2645" s="5" t="n">
        <v>0</v>
      </c>
      <c r="AA2645" s="5" t="str">
        <f aca="false">IF(Y2645&gt;Z2645,"Win",IF(Y2645&lt;Z2645,"Loss","Draw"))</f>
        <v>Win</v>
      </c>
      <c r="AB2645" s="5" t="s">
        <v>98</v>
      </c>
      <c r="AC2645" s="5" t="s">
        <v>99</v>
      </c>
      <c r="AD2645" s="5" t="s">
        <v>770</v>
      </c>
      <c r="AE2645" s="5" t="s">
        <v>711</v>
      </c>
      <c r="AF2645" s="5" t="str">
        <f aca="false">IF(AD2645&lt;AE2645,AD2645,AE2645)</f>
        <v>Archer Queen, Cannon, Earthquake, Ice Spirit, Royal Delivery, Royal Hogs, Skeletons, The Log</v>
      </c>
      <c r="AG2645" s="5" t="str">
        <f aca="false">IF(AD2645&lt;AE2645,AE2645,AD2645)</f>
        <v>Balloon, Executioner, Giant Skeleton, Miner, Tombstone, Tornado, Zap, Zappies</v>
      </c>
      <c r="AH2645" s="5" t="str">
        <f aca="false">IF(AD2645=AF2645,AA2645,IF(AA2645="Win","Loss",IF(AA2645="Loss","Win","Draw")))</f>
        <v>Win</v>
      </c>
      <c r="AI2645" s="5" t="s">
        <v>102</v>
      </c>
    </row>
    <row r="2646" customFormat="false" ht="16.5" hidden="false" customHeight="true" outlineLevel="0" collapsed="false">
      <c r="A2646" s="8" t="s">
        <v>5586</v>
      </c>
      <c r="B2646" s="7" t="n">
        <v>1</v>
      </c>
      <c r="C2646" s="8" t="s">
        <v>4653</v>
      </c>
      <c r="D2646" s="7" t="s">
        <v>4654</v>
      </c>
      <c r="E2646" s="7" t="s">
        <v>4343</v>
      </c>
      <c r="F2646" s="7" t="s">
        <v>4344</v>
      </c>
      <c r="G2646" s="7" t="s">
        <v>4659</v>
      </c>
      <c r="H2646" s="7" t="s">
        <v>372</v>
      </c>
      <c r="I2646" s="7" t="s">
        <v>168</v>
      </c>
      <c r="J2646" s="7" t="s">
        <v>83</v>
      </c>
      <c r="K2646" s="7" t="s">
        <v>170</v>
      </c>
      <c r="L2646" s="7" t="s">
        <v>94</v>
      </c>
      <c r="M2646" s="7" t="s">
        <v>146</v>
      </c>
      <c r="N2646" s="7" t="s">
        <v>97</v>
      </c>
      <c r="O2646" s="7" t="s">
        <v>93</v>
      </c>
      <c r="P2646" s="7" t="s">
        <v>167</v>
      </c>
      <c r="Q2646" s="7" t="s">
        <v>293</v>
      </c>
      <c r="R2646" s="7" t="s">
        <v>175</v>
      </c>
      <c r="S2646" s="7" t="s">
        <v>170</v>
      </c>
      <c r="T2646" s="7" t="s">
        <v>182</v>
      </c>
      <c r="U2646" s="7" t="s">
        <v>87</v>
      </c>
      <c r="V2646" s="7" t="s">
        <v>183</v>
      </c>
      <c r="W2646" s="7" t="s">
        <v>143</v>
      </c>
      <c r="X2646" s="7" t="s">
        <v>167</v>
      </c>
      <c r="Y2646" s="7" t="n">
        <v>0</v>
      </c>
      <c r="Z2646" s="7" t="n">
        <v>3</v>
      </c>
      <c r="AA2646" s="7" t="str">
        <f aca="false">IF(Y2646&gt;Z2646,"Win",IF(Y2646&lt;Z2646,"Loss","Draw"))</f>
        <v>Loss</v>
      </c>
      <c r="AB2646" s="7" t="s">
        <v>99</v>
      </c>
      <c r="AC2646" s="7" t="s">
        <v>99</v>
      </c>
      <c r="AD2646" s="7" t="s">
        <v>764</v>
      </c>
      <c r="AE2646" s="7" t="s">
        <v>4368</v>
      </c>
      <c r="AF2646" s="7" t="str">
        <f aca="false">IF(AD2646&lt;AE2646,AD2646,AE2646)</f>
        <v>Berserker, Boss Bandit, Cannon, Earthquake, Furnace, Hog Rider, Ice Spirit, The Log</v>
      </c>
      <c r="AG2646" s="7" t="str">
        <f aca="false">IF(AD2646&lt;AE2646,AE2646,AD2646)</f>
        <v>Cannon, Dark Prince, Electro Spirit, Fireball, Royal Hogs, Skeleton Dragons, Skeletons, The Log</v>
      </c>
      <c r="AH2646" s="7" t="str">
        <f aca="false">IF(AD2646=AF2646,AA2646,IF(AA2646="Win","Loss",IF(AA2646="Loss","Win","Draw")))</f>
        <v>Win</v>
      </c>
      <c r="AI2646" s="7" t="s">
        <v>102</v>
      </c>
    </row>
    <row r="2647" customFormat="false" ht="16.5" hidden="false" customHeight="true" outlineLevel="0" collapsed="false">
      <c r="A2647" s="8" t="s">
        <v>5586</v>
      </c>
      <c r="B2647" s="7" t="n">
        <v>2</v>
      </c>
      <c r="C2647" s="8" t="s">
        <v>4653</v>
      </c>
      <c r="D2647" s="7" t="s">
        <v>4654</v>
      </c>
      <c r="E2647" s="7" t="s">
        <v>4343</v>
      </c>
      <c r="F2647" s="7" t="s">
        <v>4344</v>
      </c>
      <c r="G2647" s="7" t="s">
        <v>4660</v>
      </c>
      <c r="H2647" s="7" t="s">
        <v>372</v>
      </c>
      <c r="I2647" s="7" t="s">
        <v>107</v>
      </c>
      <c r="J2647" s="7" t="s">
        <v>108</v>
      </c>
      <c r="K2647" s="7" t="s">
        <v>84</v>
      </c>
      <c r="L2647" s="7" t="s">
        <v>109</v>
      </c>
      <c r="M2647" s="7" t="s">
        <v>87</v>
      </c>
      <c r="N2647" s="7" t="s">
        <v>88</v>
      </c>
      <c r="O2647" s="7" t="s">
        <v>111</v>
      </c>
      <c r="P2647" s="7" t="s">
        <v>113</v>
      </c>
      <c r="Q2647" s="7" t="s">
        <v>169</v>
      </c>
      <c r="R2647" s="7" t="s">
        <v>199</v>
      </c>
      <c r="S2647" s="7" t="s">
        <v>200</v>
      </c>
      <c r="T2647" s="7" t="s">
        <v>136</v>
      </c>
      <c r="U2647" s="7" t="s">
        <v>154</v>
      </c>
      <c r="V2647" s="7" t="s">
        <v>191</v>
      </c>
      <c r="W2647" s="7" t="s">
        <v>336</v>
      </c>
      <c r="X2647" s="7" t="s">
        <v>91</v>
      </c>
      <c r="Y2647" s="7" t="n">
        <v>1</v>
      </c>
      <c r="Z2647" s="7" t="n">
        <v>0</v>
      </c>
      <c r="AA2647" s="7" t="str">
        <f aca="false">IF(Y2647&gt;Z2647,"Win",IF(Y2647&lt;Z2647,"Loss","Draw"))</f>
        <v>Win</v>
      </c>
      <c r="AB2647" s="7" t="s">
        <v>99</v>
      </c>
      <c r="AC2647" s="7" t="s">
        <v>99</v>
      </c>
      <c r="AD2647" s="7" t="s">
        <v>635</v>
      </c>
      <c r="AE2647" s="7" t="s">
        <v>778</v>
      </c>
      <c r="AF2647" s="7" t="str">
        <f aca="false">IF(AD2647&lt;AE2647,AD2647,AE2647)</f>
        <v>Archer Queen, Berserker, Bomb Tower, Fire Spirit, Giant Snowball, Goblin Drill, Poison, Ronin</v>
      </c>
      <c r="AG2647" s="7" t="str">
        <f aca="false">IF(AD2647&lt;AE2647,AE2647,AD2647)</f>
        <v>Baby Dragon, Barbarian Barrel, Goblin Cage, Golden Knight, Golem, Ice Wizard, Lightning, Tornado</v>
      </c>
      <c r="AH2647" s="7" t="str">
        <f aca="false">IF(AD2647=AF2647,AA2647,IF(AA2647="Win","Loss",IF(AA2647="Loss","Win","Draw")))</f>
        <v>Win</v>
      </c>
      <c r="AI2647" s="7" t="s">
        <v>102</v>
      </c>
    </row>
    <row r="2648" customFormat="false" ht="16.5" hidden="false" customHeight="true" outlineLevel="0" collapsed="false">
      <c r="A2648" s="8" t="s">
        <v>5586</v>
      </c>
      <c r="B2648" s="7" t="n">
        <v>3</v>
      </c>
      <c r="C2648" s="8" t="s">
        <v>4653</v>
      </c>
      <c r="D2648" s="7" t="s">
        <v>4654</v>
      </c>
      <c r="E2648" s="7" t="s">
        <v>4343</v>
      </c>
      <c r="F2648" s="7" t="s">
        <v>4344</v>
      </c>
      <c r="G2648" s="7" t="s">
        <v>4661</v>
      </c>
      <c r="H2648" s="7" t="s">
        <v>372</v>
      </c>
      <c r="I2648" s="7" t="s">
        <v>169</v>
      </c>
      <c r="J2648" s="7" t="s">
        <v>213</v>
      </c>
      <c r="K2648" s="7" t="s">
        <v>200</v>
      </c>
      <c r="L2648" s="7" t="s">
        <v>596</v>
      </c>
      <c r="M2648" s="7" t="s">
        <v>154</v>
      </c>
      <c r="N2648" s="7" t="s">
        <v>191</v>
      </c>
      <c r="O2648" s="7" t="s">
        <v>336</v>
      </c>
      <c r="P2648" s="7" t="s">
        <v>91</v>
      </c>
      <c r="Q2648" s="7" t="s">
        <v>84</v>
      </c>
      <c r="R2648" s="7" t="s">
        <v>128</v>
      </c>
      <c r="S2648" s="7" t="s">
        <v>144</v>
      </c>
      <c r="T2648" s="7" t="s">
        <v>334</v>
      </c>
      <c r="U2648" s="7" t="s">
        <v>130</v>
      </c>
      <c r="V2648" s="7" t="s">
        <v>111</v>
      </c>
      <c r="W2648" s="7" t="s">
        <v>97</v>
      </c>
      <c r="X2648" s="7" t="s">
        <v>107</v>
      </c>
      <c r="Y2648" s="7" t="n">
        <v>0</v>
      </c>
      <c r="Z2648" s="7" t="n">
        <v>1</v>
      </c>
      <c r="AA2648" s="7" t="str">
        <f aca="false">IF(Y2648&gt;Z2648,"Win",IF(Y2648&lt;Z2648,"Loss","Draw"))</f>
        <v>Loss</v>
      </c>
      <c r="AB2648" s="7" t="s">
        <v>99</v>
      </c>
      <c r="AC2648" s="7" t="s">
        <v>99</v>
      </c>
      <c r="AD2648" s="7" t="s">
        <v>762</v>
      </c>
      <c r="AE2648" s="7" t="s">
        <v>4662</v>
      </c>
      <c r="AF2648" s="7" t="str">
        <f aca="false">IF(AD2648&lt;AE2648,AD2648,AE2648)</f>
        <v>Baby Dragon, Barbarian Barrel, Bowler, Electro Giant, Goblin Cage, Ice Wizard, Lightning, Tornado</v>
      </c>
      <c r="AG2648" s="7" t="str">
        <f aca="false">IF(AD2648&lt;AE2648,AE2648,AD2648)</f>
        <v>Bomber, Fire Spirit, Giant Snowball, Goblin Drill, Knight, Rocket, Skeletons, Tesla</v>
      </c>
      <c r="AH2648" s="7" t="str">
        <f aca="false">IF(AD2648=AF2648,AA2648,IF(AA2648="Win","Loss",IF(AA2648="Loss","Win","Draw")))</f>
        <v>Loss</v>
      </c>
      <c r="AI2648" s="7" t="s">
        <v>102</v>
      </c>
    </row>
    <row r="2649" customFormat="false" ht="16.5" hidden="false" customHeight="true" outlineLevel="0" collapsed="false">
      <c r="A2649" s="8" t="s">
        <v>5587</v>
      </c>
      <c r="B2649" s="7" t="n">
        <v>1</v>
      </c>
      <c r="C2649" s="8" t="s">
        <v>4653</v>
      </c>
      <c r="D2649" s="7" t="s">
        <v>4654</v>
      </c>
      <c r="E2649" s="7" t="s">
        <v>4343</v>
      </c>
      <c r="F2649" s="7" t="s">
        <v>4344</v>
      </c>
      <c r="G2649" s="7" t="s">
        <v>4664</v>
      </c>
      <c r="H2649" s="7" t="s">
        <v>372</v>
      </c>
      <c r="I2649" s="7" t="s">
        <v>116</v>
      </c>
      <c r="J2649" s="7" t="s">
        <v>108</v>
      </c>
      <c r="K2649" s="7" t="s">
        <v>287</v>
      </c>
      <c r="L2649" s="7" t="s">
        <v>182</v>
      </c>
      <c r="M2649" s="7" t="s">
        <v>183</v>
      </c>
      <c r="N2649" s="7" t="s">
        <v>110</v>
      </c>
      <c r="O2649" s="7" t="s">
        <v>93</v>
      </c>
      <c r="P2649" s="7" t="s">
        <v>167</v>
      </c>
      <c r="Q2649" s="7" t="s">
        <v>287</v>
      </c>
      <c r="R2649" s="7" t="s">
        <v>149</v>
      </c>
      <c r="S2649" s="7" t="s">
        <v>135</v>
      </c>
      <c r="T2649" s="7" t="s">
        <v>148</v>
      </c>
      <c r="U2649" s="7" t="s">
        <v>147</v>
      </c>
      <c r="V2649" s="7" t="s">
        <v>87</v>
      </c>
      <c r="W2649" s="7" t="s">
        <v>94</v>
      </c>
      <c r="X2649" s="7" t="s">
        <v>146</v>
      </c>
      <c r="Y2649" s="7" t="n">
        <v>0</v>
      </c>
      <c r="Z2649" s="7" t="n">
        <v>1</v>
      </c>
      <c r="AA2649" s="7" t="str">
        <f aca="false">IF(Y2649&gt;Z2649,"Win",IF(Y2649&lt;Z2649,"Loss","Draw"))</f>
        <v>Loss</v>
      </c>
      <c r="AB2649" s="7" t="s">
        <v>99</v>
      </c>
      <c r="AC2649" s="7" t="s">
        <v>99</v>
      </c>
      <c r="AD2649" s="7" t="s">
        <v>736</v>
      </c>
      <c r="AE2649" s="7" t="s">
        <v>726</v>
      </c>
      <c r="AF2649" s="7" t="str">
        <f aca="false">IF(AD2649&lt;AE2649,AD2649,AE2649)</f>
        <v>Archer Queen, Earthquake, Electro Spirit, Guards, Hog Rider, Mortar, The Log, Valkyrie</v>
      </c>
      <c r="AG2649" s="7" t="str">
        <f aca="false">IF(AD2649&lt;AE2649,AE2649,AD2649)</f>
        <v>Berserker, Fireball, Lava Hound, Skeleton Dragons, Spirit Empress, Tombstone, Valkyrie, Zap</v>
      </c>
      <c r="AH2649" s="7" t="str">
        <f aca="false">IF(AD2649=AF2649,AA2649,IF(AA2649="Win","Loss",IF(AA2649="Loss","Win","Draw")))</f>
        <v>Loss</v>
      </c>
      <c r="AI2649" s="7" t="s">
        <v>102</v>
      </c>
    </row>
    <row r="2650" customFormat="false" ht="16.5" hidden="false" customHeight="true" outlineLevel="0" collapsed="false">
      <c r="A2650" s="8" t="s">
        <v>5587</v>
      </c>
      <c r="B2650" s="7" t="n">
        <v>2</v>
      </c>
      <c r="C2650" s="8" t="s">
        <v>4653</v>
      </c>
      <c r="D2650" s="7" t="s">
        <v>4654</v>
      </c>
      <c r="E2650" s="7" t="s">
        <v>4343</v>
      </c>
      <c r="F2650" s="7" t="s">
        <v>4344</v>
      </c>
      <c r="G2650" s="7" t="s">
        <v>4665</v>
      </c>
      <c r="H2650" s="7" t="s">
        <v>408</v>
      </c>
      <c r="I2650" s="7" t="s">
        <v>239</v>
      </c>
      <c r="J2650" s="7" t="s">
        <v>180</v>
      </c>
      <c r="K2650" s="7" t="s">
        <v>92</v>
      </c>
      <c r="L2650" s="7" t="s">
        <v>327</v>
      </c>
      <c r="M2650" s="7" t="s">
        <v>227</v>
      </c>
      <c r="N2650" s="7" t="s">
        <v>257</v>
      </c>
      <c r="O2650" s="7" t="s">
        <v>202</v>
      </c>
      <c r="P2650" s="7" t="s">
        <v>91</v>
      </c>
      <c r="Q2650" s="7" t="s">
        <v>209</v>
      </c>
      <c r="R2650" s="7" t="s">
        <v>145</v>
      </c>
      <c r="S2650" s="7" t="s">
        <v>97</v>
      </c>
      <c r="T2650" s="7" t="s">
        <v>226</v>
      </c>
      <c r="U2650" s="7" t="s">
        <v>244</v>
      </c>
      <c r="V2650" s="7" t="s">
        <v>91</v>
      </c>
      <c r="W2650" s="7" t="s">
        <v>84</v>
      </c>
      <c r="X2650" s="7" t="s">
        <v>113</v>
      </c>
      <c r="Y2650" s="7" t="n">
        <v>0</v>
      </c>
      <c r="Z2650" s="7" t="n">
        <v>1</v>
      </c>
      <c r="AA2650" s="7" t="str">
        <f aca="false">IF(Y2650&gt;Z2650,"Win",IF(Y2650&lt;Z2650,"Loss","Draw"))</f>
        <v>Loss</v>
      </c>
      <c r="AB2650" s="7" t="s">
        <v>99</v>
      </c>
      <c r="AC2650" s="7" t="s">
        <v>99</v>
      </c>
      <c r="AD2650" s="7" t="s">
        <v>614</v>
      </c>
      <c r="AE2650" s="7" t="s">
        <v>2610</v>
      </c>
      <c r="AF2650" s="7" t="str">
        <f aca="false">IF(AD2650&lt;AE2650,AD2650,AE2650)</f>
        <v>Balloon, Barbarian Barrel, Bomb Tower, Giant Snowball, Ice Golem, Miner, Musketeer, Skeletons</v>
      </c>
      <c r="AG2650" s="7" t="str">
        <f aca="false">IF(AD2650&lt;AE2650,AE2650,AD2650)</f>
        <v>Barbarian Barrel, Battle Ram, Giant Skeleton, Mother Witch, Royal Ghost, Vines, Wizard, Zappies</v>
      </c>
      <c r="AH2650" s="7" t="str">
        <f aca="false">IF(AD2650=AF2650,AA2650,IF(AA2650="Win","Loss",IF(AA2650="Loss","Win","Draw")))</f>
        <v>Win</v>
      </c>
      <c r="AI2650" s="7" t="s">
        <v>102</v>
      </c>
    </row>
    <row r="2651" customFormat="false" ht="16.5" hidden="false" customHeight="true" outlineLevel="0" collapsed="false">
      <c r="A2651" s="8" t="s">
        <v>5587</v>
      </c>
      <c r="B2651" s="7" t="n">
        <v>3</v>
      </c>
      <c r="C2651" s="8" t="s">
        <v>4653</v>
      </c>
      <c r="D2651" s="7" t="s">
        <v>4654</v>
      </c>
      <c r="E2651" s="7" t="s">
        <v>4343</v>
      </c>
      <c r="F2651" s="7" t="s">
        <v>4344</v>
      </c>
      <c r="G2651" s="7" t="s">
        <v>4666</v>
      </c>
      <c r="H2651" s="7" t="s">
        <v>408</v>
      </c>
      <c r="I2651" s="7" t="s">
        <v>82</v>
      </c>
      <c r="J2651" s="7" t="s">
        <v>213</v>
      </c>
      <c r="K2651" s="7" t="s">
        <v>84</v>
      </c>
      <c r="L2651" s="7" t="s">
        <v>85</v>
      </c>
      <c r="M2651" s="7" t="s">
        <v>156</v>
      </c>
      <c r="N2651" s="7" t="s">
        <v>109</v>
      </c>
      <c r="O2651" s="7" t="s">
        <v>117</v>
      </c>
      <c r="P2651" s="7" t="s">
        <v>112</v>
      </c>
      <c r="Q2651" s="7" t="s">
        <v>168</v>
      </c>
      <c r="R2651" s="7" t="s">
        <v>232</v>
      </c>
      <c r="S2651" s="7" t="s">
        <v>169</v>
      </c>
      <c r="T2651" s="7" t="s">
        <v>154</v>
      </c>
      <c r="U2651" s="7" t="s">
        <v>93</v>
      </c>
      <c r="V2651" s="7" t="s">
        <v>167</v>
      </c>
      <c r="W2651" s="7" t="s">
        <v>170</v>
      </c>
      <c r="X2651" s="7" t="s">
        <v>115</v>
      </c>
      <c r="Y2651" s="7" t="n">
        <v>0</v>
      </c>
      <c r="Z2651" s="7" t="n">
        <v>1</v>
      </c>
      <c r="AA2651" s="7" t="str">
        <f aca="false">IF(Y2651&gt;Z2651,"Win",IF(Y2651&lt;Z2651,"Loss","Draw"))</f>
        <v>Loss</v>
      </c>
      <c r="AB2651" s="7" t="s">
        <v>99</v>
      </c>
      <c r="AC2651" s="7" t="s">
        <v>99</v>
      </c>
      <c r="AD2651" s="7" t="s">
        <v>663</v>
      </c>
      <c r="AE2651" s="7" t="s">
        <v>2773</v>
      </c>
      <c r="AF2651" s="7" t="str">
        <f aca="false">IF(AD2651&lt;AE2651,AD2651,AE2651)</f>
        <v>Archers, Arrows, Bowler, Giant, Giant Snowball, Graveyard, Minions, Ronin</v>
      </c>
      <c r="AG2651" s="7" t="str">
        <f aca="false">IF(AD2651&lt;AE2651,AE2651,AD2651)</f>
        <v>Baby Dragon, Cannon, Electro Spirit, Goblins, Lightning, Mighty Miner, Royal Hogs, The Log</v>
      </c>
      <c r="AH2651" s="7" t="str">
        <f aca="false">IF(AD2651=AF2651,AA2651,IF(AA2651="Win","Loss",IF(AA2651="Loss","Win","Draw")))</f>
        <v>Loss</v>
      </c>
      <c r="AI2651" s="7" t="s">
        <v>102</v>
      </c>
    </row>
    <row r="2652" customFormat="false" ht="16.5" hidden="false" customHeight="true" outlineLevel="0" collapsed="false">
      <c r="A2652" s="6" t="s">
        <v>5588</v>
      </c>
      <c r="B2652" s="5" t="n">
        <v>1</v>
      </c>
      <c r="C2652" s="6" t="s">
        <v>4653</v>
      </c>
      <c r="D2652" s="5" t="s">
        <v>4654</v>
      </c>
      <c r="E2652" s="6" t="s">
        <v>5589</v>
      </c>
      <c r="F2652" s="5" t="s">
        <v>5590</v>
      </c>
      <c r="G2652" s="5" t="s">
        <v>5591</v>
      </c>
      <c r="H2652" s="5" t="s">
        <v>81</v>
      </c>
      <c r="I2652" s="5" t="s">
        <v>84</v>
      </c>
      <c r="J2652" s="5" t="s">
        <v>128</v>
      </c>
      <c r="K2652" s="5" t="s">
        <v>107</v>
      </c>
      <c r="L2652" s="5" t="s">
        <v>111</v>
      </c>
      <c r="M2652" s="5" t="s">
        <v>97</v>
      </c>
      <c r="N2652" s="5" t="s">
        <v>88</v>
      </c>
      <c r="O2652" s="5" t="s">
        <v>86</v>
      </c>
      <c r="P2652" s="5" t="s">
        <v>144</v>
      </c>
      <c r="Q2652" s="5" t="s">
        <v>375</v>
      </c>
      <c r="R2652" s="5" t="s">
        <v>141</v>
      </c>
      <c r="S2652" s="5" t="s">
        <v>200</v>
      </c>
      <c r="T2652" s="5" t="s">
        <v>5592</v>
      </c>
      <c r="U2652" s="5" t="s">
        <v>226</v>
      </c>
      <c r="V2652" s="5" t="s">
        <v>86</v>
      </c>
      <c r="W2652" s="5" t="s">
        <v>87</v>
      </c>
      <c r="X2652" s="5" t="s">
        <v>336</v>
      </c>
      <c r="Y2652" s="5" t="n">
        <v>0</v>
      </c>
      <c r="Z2652" s="5" t="n">
        <v>1</v>
      </c>
      <c r="AA2652" s="5" t="str">
        <f aca="false">IF(Y2652&gt;Z2652,"Win",IF(Y2652&lt;Z2652,"Loss","Draw"))</f>
        <v>Loss</v>
      </c>
      <c r="AB2652" s="5" t="s">
        <v>98</v>
      </c>
      <c r="AC2652" s="5" t="s">
        <v>99</v>
      </c>
      <c r="AD2652" s="5" t="s">
        <v>277</v>
      </c>
      <c r="AE2652" s="5" t="s">
        <v>5593</v>
      </c>
      <c r="AF2652" s="5" t="str">
        <f aca="false">IF(AD2652&lt;AE2652,AD2652,AE2652)</f>
        <v>Berserker, Executioner, Goblin Cage, Goblin Demolisher, Magic Archer, Miner, Rune Giant, Tornado</v>
      </c>
      <c r="AG2652" s="5" t="str">
        <f aca="false">IF(AD2652&lt;AE2652,AE2652,AD2652)</f>
        <v>Fire Spirit, Giant Snowball, Goblin Demolisher, Goblin Drill, Knight, Poison, Skeletons, Tesla</v>
      </c>
      <c r="AH2652" s="5" t="str">
        <f aca="false">IF(AD2652=AF2652,AA2652,IF(AA2652="Win","Loss",IF(AA2652="Loss","Win","Draw")))</f>
        <v>Win</v>
      </c>
      <c r="AI2652" s="5" t="s">
        <v>123</v>
      </c>
    </row>
    <row r="2653" customFormat="false" ht="16.5" hidden="false" customHeight="true" outlineLevel="0" collapsed="false">
      <c r="A2653" s="6" t="s">
        <v>5588</v>
      </c>
      <c r="B2653" s="5" t="n">
        <v>2</v>
      </c>
      <c r="C2653" s="6" t="s">
        <v>4653</v>
      </c>
      <c r="D2653" s="5" t="s">
        <v>4654</v>
      </c>
      <c r="E2653" s="6" t="s">
        <v>5589</v>
      </c>
      <c r="F2653" s="5" t="s">
        <v>5590</v>
      </c>
      <c r="G2653" s="5" t="s">
        <v>5594</v>
      </c>
      <c r="H2653" s="5" t="s">
        <v>408</v>
      </c>
      <c r="I2653" s="5" t="s">
        <v>114</v>
      </c>
      <c r="J2653" s="5" t="s">
        <v>115</v>
      </c>
      <c r="K2653" s="5" t="s">
        <v>116</v>
      </c>
      <c r="L2653" s="5" t="s">
        <v>119</v>
      </c>
      <c r="M2653" s="5" t="s">
        <v>94</v>
      </c>
      <c r="N2653" s="5" t="s">
        <v>117</v>
      </c>
      <c r="O2653" s="5" t="s">
        <v>118</v>
      </c>
      <c r="P2653" s="5" t="s">
        <v>93</v>
      </c>
      <c r="Q2653" s="5" t="s">
        <v>210</v>
      </c>
      <c r="R2653" s="5" t="s">
        <v>115</v>
      </c>
      <c r="S2653" s="5" t="s">
        <v>92</v>
      </c>
      <c r="T2653" s="5" t="s">
        <v>231</v>
      </c>
      <c r="U2653" s="5" t="s">
        <v>147</v>
      </c>
      <c r="V2653" s="5" t="s">
        <v>94</v>
      </c>
      <c r="W2653" s="5" t="s">
        <v>293</v>
      </c>
      <c r="X2653" s="5" t="s">
        <v>135</v>
      </c>
      <c r="Y2653" s="5" t="n">
        <v>1</v>
      </c>
      <c r="Z2653" s="5" t="n">
        <v>0</v>
      </c>
      <c r="AA2653" s="5" t="str">
        <f aca="false">IF(Y2653&gt;Z2653,"Win",IF(Y2653&lt;Z2653,"Loss","Draw"))</f>
        <v>Win</v>
      </c>
      <c r="AB2653" s="5" t="s">
        <v>98</v>
      </c>
      <c r="AC2653" s="5" t="s">
        <v>99</v>
      </c>
      <c r="AD2653" s="5" t="s">
        <v>307</v>
      </c>
      <c r="AE2653" s="5" t="s">
        <v>1419</v>
      </c>
      <c r="AF2653" s="5" t="str">
        <f aca="false">IF(AD2653&lt;AE2653,AD2653,AE2653)</f>
        <v>Cannon Cart, Electro Spirit, Fireball, Goblins, Minions, Mortar, Rascals, Skeleton Barrel</v>
      </c>
      <c r="AG2653" s="5" t="str">
        <f aca="false">IF(AD2653&lt;AE2653,AE2653,AD2653)</f>
        <v>Fireball, Furnace, Goblins, Mega Knight, Ram Rider, Royal Ghost, Spirit Empress, Zap</v>
      </c>
      <c r="AH2653" s="5" t="str">
        <f aca="false">IF(AD2653=AF2653,AA2653,IF(AA2653="Win","Loss",IF(AA2653="Loss","Win","Draw")))</f>
        <v>Win</v>
      </c>
      <c r="AI2653" s="5" t="s">
        <v>123</v>
      </c>
    </row>
    <row r="2654" customFormat="false" ht="16.5" hidden="false" customHeight="true" outlineLevel="0" collapsed="false">
      <c r="A2654" s="6" t="s">
        <v>5588</v>
      </c>
      <c r="B2654" s="5" t="n">
        <v>3</v>
      </c>
      <c r="C2654" s="6" t="s">
        <v>4653</v>
      </c>
      <c r="D2654" s="5" t="s">
        <v>4654</v>
      </c>
      <c r="E2654" s="6" t="s">
        <v>5589</v>
      </c>
      <c r="F2654" s="5" t="s">
        <v>5590</v>
      </c>
      <c r="G2654" s="5" t="s">
        <v>5595</v>
      </c>
      <c r="H2654" s="5" t="s">
        <v>408</v>
      </c>
      <c r="I2654" s="5" t="s">
        <v>168</v>
      </c>
      <c r="J2654" s="5" t="s">
        <v>181</v>
      </c>
      <c r="K2654" s="5" t="s">
        <v>170</v>
      </c>
      <c r="L2654" s="5" t="s">
        <v>146</v>
      </c>
      <c r="M2654" s="5" t="s">
        <v>143</v>
      </c>
      <c r="N2654" s="5" t="s">
        <v>293</v>
      </c>
      <c r="O2654" s="5" t="s">
        <v>154</v>
      </c>
      <c r="P2654" s="5" t="s">
        <v>167</v>
      </c>
      <c r="Q2654" s="5" t="s">
        <v>142</v>
      </c>
      <c r="R2654" s="5" t="s">
        <v>232</v>
      </c>
      <c r="S2654" s="5" t="s">
        <v>176</v>
      </c>
      <c r="T2654" s="5" t="s">
        <v>140</v>
      </c>
      <c r="U2654" s="5" t="s">
        <v>97</v>
      </c>
      <c r="V2654" s="5" t="s">
        <v>93</v>
      </c>
      <c r="W2654" s="5" t="s">
        <v>167</v>
      </c>
      <c r="X2654" s="5" t="s">
        <v>144</v>
      </c>
      <c r="Y2654" s="5" t="n">
        <v>1</v>
      </c>
      <c r="Z2654" s="5" t="n">
        <v>0</v>
      </c>
      <c r="AA2654" s="5" t="str">
        <f aca="false">IF(Y2654&gt;Z2654,"Win",IF(Y2654&lt;Z2654,"Loss","Draw"))</f>
        <v>Win</v>
      </c>
      <c r="AB2654" s="5" t="s">
        <v>98</v>
      </c>
      <c r="AC2654" s="5" t="s">
        <v>99</v>
      </c>
      <c r="AD2654" s="5" t="s">
        <v>5596</v>
      </c>
      <c r="AE2654" s="5" t="s">
        <v>5597</v>
      </c>
      <c r="AF2654" s="5" t="str">
        <f aca="false">IF(AD2654&lt;AE2654,AD2654,AE2654)</f>
        <v>Cannon, Furnace, Ice Spirit, Lightning, Monk, Royal Hogs, Skeleton Dragons, The Log</v>
      </c>
      <c r="AG2654" s="5" t="str">
        <f aca="false">IF(AD2654&lt;AE2654,AE2654,AD2654)</f>
        <v>Dart Goblin, Electro Spirit, Goblin Barrel, Mighty Miner, Skeletons, Tesla, The Log, Wall Breakers</v>
      </c>
      <c r="AH2654" s="5" t="str">
        <f aca="false">IF(AD2654=AF2654,AA2654,IF(AA2654="Win","Loss",IF(AA2654="Loss","Win","Draw")))</f>
        <v>Win</v>
      </c>
      <c r="AI2654" s="5" t="s">
        <v>123</v>
      </c>
    </row>
    <row r="2655" customFormat="false" ht="16.5" hidden="false" customHeight="true" outlineLevel="0" collapsed="false">
      <c r="A2655" s="6" t="s">
        <v>5598</v>
      </c>
      <c r="B2655" s="5" t="n">
        <v>1</v>
      </c>
      <c r="C2655" s="6" t="s">
        <v>4653</v>
      </c>
      <c r="D2655" s="5" t="s">
        <v>4654</v>
      </c>
      <c r="E2655" s="5" t="s">
        <v>5599</v>
      </c>
      <c r="F2655" s="5" t="s">
        <v>5600</v>
      </c>
      <c r="G2655" s="5" t="s">
        <v>5601</v>
      </c>
      <c r="H2655" s="5" t="s">
        <v>251</v>
      </c>
      <c r="I2655" s="5" t="s">
        <v>210</v>
      </c>
      <c r="J2655" s="5" t="s">
        <v>141</v>
      </c>
      <c r="K2655" s="5" t="s">
        <v>170</v>
      </c>
      <c r="L2655" s="5" t="s">
        <v>182</v>
      </c>
      <c r="M2655" s="5" t="s">
        <v>97</v>
      </c>
      <c r="N2655" s="5" t="s">
        <v>93</v>
      </c>
      <c r="O2655" s="5" t="s">
        <v>91</v>
      </c>
      <c r="P2655" s="5" t="s">
        <v>88</v>
      </c>
      <c r="Q2655" s="5" t="s">
        <v>82</v>
      </c>
      <c r="R2655" s="5" t="s">
        <v>83</v>
      </c>
      <c r="S2655" s="5" t="s">
        <v>144</v>
      </c>
      <c r="T2655" s="5" t="s">
        <v>88</v>
      </c>
      <c r="U2655" s="5" t="s">
        <v>91</v>
      </c>
      <c r="V2655" s="5" t="s">
        <v>97</v>
      </c>
      <c r="W2655" s="5" t="s">
        <v>143</v>
      </c>
      <c r="X2655" s="5" t="s">
        <v>85</v>
      </c>
      <c r="Y2655" s="5" t="n">
        <v>1</v>
      </c>
      <c r="Z2655" s="5" t="n">
        <v>0</v>
      </c>
      <c r="AA2655" s="5" t="str">
        <f aca="false">IF(Y2655&gt;Z2655,"Win",IF(Y2655&lt;Z2655,"Loss","Draw"))</f>
        <v>Win</v>
      </c>
      <c r="AB2655" s="5" t="s">
        <v>98</v>
      </c>
      <c r="AC2655" s="5" t="s">
        <v>99</v>
      </c>
      <c r="AD2655" s="5" t="s">
        <v>5602</v>
      </c>
      <c r="AE2655" s="5" t="s">
        <v>397</v>
      </c>
      <c r="AF2655" s="5" t="str">
        <f aca="false">IF(AD2655&lt;AE2655,AD2655,AE2655)</f>
        <v>Archers, Barbarian Barrel, Dark Prince, Graveyard, Ice Spirit, Poison, Skeletons, Tesla</v>
      </c>
      <c r="AG2655" s="5" t="str">
        <f aca="false">IF(AD2655&lt;AE2655,AE2655,AD2655)</f>
        <v>Barbarian Barrel, Cannon, Electro Spirit, Hog Rider, Magic Archer, Mega Knight, Poison, Skeletons</v>
      </c>
      <c r="AH2655" s="5" t="str">
        <f aca="false">IF(AD2655=AF2655,AA2655,IF(AA2655="Win","Loss",IF(AA2655="Loss","Win","Draw")))</f>
        <v>Loss</v>
      </c>
      <c r="AI2655" s="5" t="s">
        <v>123</v>
      </c>
    </row>
    <row r="2656" customFormat="false" ht="16.5" hidden="false" customHeight="true" outlineLevel="0" collapsed="false">
      <c r="A2656" s="6" t="s">
        <v>5598</v>
      </c>
      <c r="B2656" s="5" t="n">
        <v>2</v>
      </c>
      <c r="C2656" s="6" t="s">
        <v>4653</v>
      </c>
      <c r="D2656" s="5" t="s">
        <v>4654</v>
      </c>
      <c r="E2656" s="5" t="s">
        <v>5599</v>
      </c>
      <c r="F2656" s="5" t="s">
        <v>5600</v>
      </c>
      <c r="G2656" s="5" t="s">
        <v>4281</v>
      </c>
      <c r="H2656" s="5" t="s">
        <v>251</v>
      </c>
      <c r="I2656" s="5" t="s">
        <v>168</v>
      </c>
      <c r="J2656" s="5" t="s">
        <v>181</v>
      </c>
      <c r="K2656" s="5" t="s">
        <v>144</v>
      </c>
      <c r="L2656" s="5" t="s">
        <v>143</v>
      </c>
      <c r="M2656" s="5" t="s">
        <v>146</v>
      </c>
      <c r="N2656" s="5" t="s">
        <v>154</v>
      </c>
      <c r="O2656" s="5" t="s">
        <v>167</v>
      </c>
      <c r="P2656" s="5" t="s">
        <v>115</v>
      </c>
      <c r="Q2656" s="5" t="s">
        <v>114</v>
      </c>
      <c r="R2656" s="5" t="s">
        <v>115</v>
      </c>
      <c r="S2656" s="5" t="s">
        <v>116</v>
      </c>
      <c r="T2656" s="5" t="s">
        <v>119</v>
      </c>
      <c r="U2656" s="5" t="s">
        <v>94</v>
      </c>
      <c r="V2656" s="5" t="s">
        <v>117</v>
      </c>
      <c r="W2656" s="5" t="s">
        <v>118</v>
      </c>
      <c r="X2656" s="5" t="s">
        <v>93</v>
      </c>
      <c r="Y2656" s="5" t="n">
        <v>0</v>
      </c>
      <c r="Z2656" s="5" t="n">
        <v>1</v>
      </c>
      <c r="AA2656" s="5" t="str">
        <f aca="false">IF(Y2656&gt;Z2656,"Win",IF(Y2656&lt;Z2656,"Loss","Draw"))</f>
        <v>Loss</v>
      </c>
      <c r="AB2656" s="5" t="s">
        <v>98</v>
      </c>
      <c r="AC2656" s="5" t="s">
        <v>99</v>
      </c>
      <c r="AD2656" s="5" t="s">
        <v>5603</v>
      </c>
      <c r="AE2656" s="5" t="s">
        <v>307</v>
      </c>
      <c r="AF2656" s="5" t="str">
        <f aca="false">IF(AD2656&lt;AE2656,AD2656,AE2656)</f>
        <v>Cannon Cart, Electro Spirit, Fireball, Goblins, Minions, Mortar, Rascals, Skeleton Barrel</v>
      </c>
      <c r="AG2656" s="5" t="str">
        <f aca="false">IF(AD2656&lt;AE2656,AE2656,AD2656)</f>
        <v>Goblins, Ice Spirit, Lightning, Monk, Royal Hogs, Skeleton Dragons, Tesla, The Log</v>
      </c>
      <c r="AH2656" s="5" t="str">
        <f aca="false">IF(AD2656=AF2656,AA2656,IF(AA2656="Win","Loss",IF(AA2656="Loss","Win","Draw")))</f>
        <v>Win</v>
      </c>
      <c r="AI2656" s="5" t="s">
        <v>123</v>
      </c>
    </row>
    <row r="2657" customFormat="false" ht="16.5" hidden="false" customHeight="true" outlineLevel="0" collapsed="false">
      <c r="A2657" s="6" t="s">
        <v>5598</v>
      </c>
      <c r="B2657" s="5" t="n">
        <v>3</v>
      </c>
      <c r="C2657" s="6" t="s">
        <v>4653</v>
      </c>
      <c r="D2657" s="5" t="s">
        <v>4654</v>
      </c>
      <c r="E2657" s="5" t="s">
        <v>5599</v>
      </c>
      <c r="F2657" s="5" t="s">
        <v>5600</v>
      </c>
      <c r="G2657" s="5" t="s">
        <v>5604</v>
      </c>
      <c r="H2657" s="5" t="s">
        <v>251</v>
      </c>
      <c r="I2657" s="5" t="s">
        <v>239</v>
      </c>
      <c r="J2657" s="5" t="s">
        <v>180</v>
      </c>
      <c r="K2657" s="5" t="s">
        <v>199</v>
      </c>
      <c r="L2657" s="5" t="s">
        <v>327</v>
      </c>
      <c r="M2657" s="5" t="s">
        <v>227</v>
      </c>
      <c r="N2657" s="5" t="s">
        <v>257</v>
      </c>
      <c r="O2657" s="5" t="s">
        <v>202</v>
      </c>
      <c r="P2657" s="5" t="s">
        <v>87</v>
      </c>
      <c r="Q2657" s="5" t="s">
        <v>375</v>
      </c>
      <c r="R2657" s="5" t="s">
        <v>128</v>
      </c>
      <c r="S2657" s="5" t="s">
        <v>145</v>
      </c>
      <c r="T2657" s="5" t="s">
        <v>226</v>
      </c>
      <c r="U2657" s="5" t="s">
        <v>135</v>
      </c>
      <c r="V2657" s="5" t="s">
        <v>87</v>
      </c>
      <c r="W2657" s="5" t="s">
        <v>336</v>
      </c>
      <c r="X2657" s="5" t="s">
        <v>113</v>
      </c>
      <c r="Y2657" s="5" t="n">
        <v>1</v>
      </c>
      <c r="Z2657" s="5" t="n">
        <v>0</v>
      </c>
      <c r="AA2657" s="5" t="str">
        <f aca="false">IF(Y2657&gt;Z2657,"Win",IF(Y2657&lt;Z2657,"Loss","Draw"))</f>
        <v>Win</v>
      </c>
      <c r="AB2657" s="5" t="s">
        <v>98</v>
      </c>
      <c r="AC2657" s="5" t="s">
        <v>99</v>
      </c>
      <c r="AD2657" s="5" t="s">
        <v>5605</v>
      </c>
      <c r="AE2657" s="5" t="s">
        <v>377</v>
      </c>
      <c r="AF2657" s="5" t="str">
        <f aca="false">IF(AD2657&lt;AE2657,AD2657,AE2657)</f>
        <v>Balloon, Berserker, Bomb Tower, Executioner, Knight, Miner, Tornado, Zap</v>
      </c>
      <c r="AG2657" s="5" t="str">
        <f aca="false">IF(AD2657&lt;AE2657,AE2657,AD2657)</f>
        <v>Battle Ram, Berserker, Giant Skeleton, Golden Knight, Mother Witch, Vines, Wizard, Zappies</v>
      </c>
      <c r="AH2657" s="5" t="str">
        <f aca="false">IF(AD2657=AF2657,AA2657,IF(AA2657="Win","Loss",IF(AA2657="Loss","Win","Draw")))</f>
        <v>Loss</v>
      </c>
      <c r="AI2657" s="5" t="s">
        <v>123</v>
      </c>
    </row>
    <row r="2658" customFormat="false" ht="16.5" hidden="false" customHeight="true" outlineLevel="0" collapsed="false">
      <c r="A2658" s="6" t="s">
        <v>5606</v>
      </c>
      <c r="B2658" s="5" t="n">
        <v>1</v>
      </c>
      <c r="C2658" s="6" t="s">
        <v>4653</v>
      </c>
      <c r="D2658" s="5" t="s">
        <v>4654</v>
      </c>
      <c r="E2658" s="5" t="s">
        <v>5294</v>
      </c>
      <c r="F2658" s="5" t="s">
        <v>5295</v>
      </c>
      <c r="G2658" s="5" t="s">
        <v>5607</v>
      </c>
      <c r="H2658" s="5" t="s">
        <v>408</v>
      </c>
      <c r="I2658" s="5" t="s">
        <v>375</v>
      </c>
      <c r="J2658" s="5" t="s">
        <v>145</v>
      </c>
      <c r="K2658" s="5" t="s">
        <v>135</v>
      </c>
      <c r="L2658" s="5" t="s">
        <v>226</v>
      </c>
      <c r="M2658" s="5" t="s">
        <v>327</v>
      </c>
      <c r="N2658" s="5" t="s">
        <v>336</v>
      </c>
      <c r="O2658" s="5" t="s">
        <v>202</v>
      </c>
      <c r="P2658" s="5" t="s">
        <v>149</v>
      </c>
      <c r="Q2658" s="5" t="s">
        <v>200</v>
      </c>
      <c r="R2658" s="5" t="s">
        <v>115</v>
      </c>
      <c r="S2658" s="5" t="s">
        <v>198</v>
      </c>
      <c r="T2658" s="5" t="s">
        <v>168</v>
      </c>
      <c r="U2658" s="5" t="s">
        <v>202</v>
      </c>
      <c r="V2658" s="5" t="s">
        <v>94</v>
      </c>
      <c r="W2658" s="5" t="s">
        <v>201</v>
      </c>
      <c r="X2658" s="5" t="s">
        <v>91</v>
      </c>
      <c r="Y2658" s="5" t="n">
        <v>1</v>
      </c>
      <c r="Z2658" s="5" t="n">
        <v>0</v>
      </c>
      <c r="AA2658" s="5" t="str">
        <f aca="false">IF(Y2658&gt;Z2658,"Win",IF(Y2658&lt;Z2658,"Loss","Draw"))</f>
        <v>Win</v>
      </c>
      <c r="AB2658" s="5" t="s">
        <v>98</v>
      </c>
      <c r="AC2658" s="5" t="s">
        <v>99</v>
      </c>
      <c r="AD2658" s="5" t="s">
        <v>711</v>
      </c>
      <c r="AE2658" s="5" t="s">
        <v>5608</v>
      </c>
      <c r="AF2658" s="5" t="str">
        <f aca="false">IF(AD2658&lt;AE2658,AD2658,AE2658)</f>
        <v>Balloon, Executioner, Giant Skeleton, Miner, Tombstone, Tornado, Zap, Zappies</v>
      </c>
      <c r="AG2658" s="5" t="str">
        <f aca="false">IF(AD2658&lt;AE2658,AE2658,AD2658)</f>
        <v>Barbarian Barrel, Fireball, Flying Machine, Goblin Cage, Goblins, Royal Hogs, Royal Recruits, Zappies</v>
      </c>
      <c r="AH2658" s="5" t="str">
        <f aca="false">IF(AD2658=AF2658,AA2658,IF(AA2658="Win","Loss",IF(AA2658="Loss","Win","Draw")))</f>
        <v>Win</v>
      </c>
      <c r="AI2658" s="5" t="s">
        <v>123</v>
      </c>
    </row>
    <row r="2659" customFormat="false" ht="16.5" hidden="false" customHeight="true" outlineLevel="0" collapsed="false">
      <c r="A2659" s="6" t="s">
        <v>5606</v>
      </c>
      <c r="B2659" s="5" t="n">
        <v>2</v>
      </c>
      <c r="C2659" s="6" t="s">
        <v>4653</v>
      </c>
      <c r="D2659" s="5" t="s">
        <v>4654</v>
      </c>
      <c r="E2659" s="5" t="s">
        <v>5294</v>
      </c>
      <c r="F2659" s="5" t="s">
        <v>5295</v>
      </c>
      <c r="G2659" s="5" t="s">
        <v>5147</v>
      </c>
      <c r="H2659" s="5" t="s">
        <v>408</v>
      </c>
      <c r="I2659" s="5" t="s">
        <v>210</v>
      </c>
      <c r="J2659" s="5" t="s">
        <v>141</v>
      </c>
      <c r="K2659" s="5" t="s">
        <v>144</v>
      </c>
      <c r="L2659" s="5" t="s">
        <v>182</v>
      </c>
      <c r="M2659" s="5" t="s">
        <v>97</v>
      </c>
      <c r="N2659" s="5" t="s">
        <v>143</v>
      </c>
      <c r="O2659" s="5" t="s">
        <v>91</v>
      </c>
      <c r="P2659" s="5" t="s">
        <v>154</v>
      </c>
      <c r="Q2659" s="5" t="s">
        <v>239</v>
      </c>
      <c r="R2659" s="5" t="s">
        <v>108</v>
      </c>
      <c r="S2659" s="5" t="s">
        <v>135</v>
      </c>
      <c r="T2659" s="5" t="s">
        <v>412</v>
      </c>
      <c r="U2659" s="5" t="s">
        <v>92</v>
      </c>
      <c r="V2659" s="5" t="s">
        <v>227</v>
      </c>
      <c r="W2659" s="5" t="s">
        <v>240</v>
      </c>
      <c r="X2659" s="5" t="s">
        <v>112</v>
      </c>
      <c r="Y2659" s="5" t="n">
        <v>1</v>
      </c>
      <c r="Z2659" s="5" t="n">
        <v>0</v>
      </c>
      <c r="AA2659" s="5" t="str">
        <f aca="false">IF(Y2659&gt;Z2659,"Win",IF(Y2659&lt;Z2659,"Loss","Draw"))</f>
        <v>Win</v>
      </c>
      <c r="AB2659" s="5" t="s">
        <v>98</v>
      </c>
      <c r="AC2659" s="5" t="s">
        <v>99</v>
      </c>
      <c r="AD2659" s="5" t="s">
        <v>5609</v>
      </c>
      <c r="AE2659" s="5" t="s">
        <v>5610</v>
      </c>
      <c r="AF2659" s="5" t="str">
        <f aca="false">IF(AD2659&lt;AE2659,AD2659,AE2659)</f>
        <v>Archer Queen, Arrows, Bandit, Battle Ram, Mother Witch, P.E.K.K.A, Royal Ghost, Zap</v>
      </c>
      <c r="AG2659" s="5" t="str">
        <f aca="false">IF(AD2659&lt;AE2659,AE2659,AD2659)</f>
        <v>Barbarian Barrel, Hog Rider, Ice Spirit, Lightning, Magic Archer, Mega Knight, Skeletons, Tesla</v>
      </c>
      <c r="AH2659" s="5" t="str">
        <f aca="false">IF(AD2659=AF2659,AA2659,IF(AA2659="Win","Loss",IF(AA2659="Loss","Win","Draw")))</f>
        <v>Loss</v>
      </c>
      <c r="AI2659" s="5" t="s">
        <v>123</v>
      </c>
    </row>
    <row r="2660" customFormat="false" ht="16.5" hidden="false" customHeight="true" outlineLevel="0" collapsed="false">
      <c r="A2660" s="6" t="s">
        <v>5611</v>
      </c>
      <c r="B2660" s="5" t="n">
        <v>1</v>
      </c>
      <c r="C2660" s="6" t="s">
        <v>4653</v>
      </c>
      <c r="D2660" s="5" t="s">
        <v>4654</v>
      </c>
      <c r="E2660" s="6" t="s">
        <v>1768</v>
      </c>
      <c r="F2660" s="5" t="s">
        <v>1769</v>
      </c>
      <c r="G2660" s="5" t="s">
        <v>5612</v>
      </c>
      <c r="H2660" s="5" t="s">
        <v>216</v>
      </c>
      <c r="I2660" s="5" t="s">
        <v>142</v>
      </c>
      <c r="J2660" s="5" t="s">
        <v>141</v>
      </c>
      <c r="K2660" s="5" t="s">
        <v>140</v>
      </c>
      <c r="L2660" s="5" t="s">
        <v>111</v>
      </c>
      <c r="M2660" s="5" t="s">
        <v>120</v>
      </c>
      <c r="N2660" s="5" t="s">
        <v>144</v>
      </c>
      <c r="O2660" s="5" t="s">
        <v>143</v>
      </c>
      <c r="P2660" s="5" t="s">
        <v>87</v>
      </c>
      <c r="Q2660" s="5" t="s">
        <v>169</v>
      </c>
      <c r="R2660" s="5" t="s">
        <v>213</v>
      </c>
      <c r="S2660" s="5" t="s">
        <v>375</v>
      </c>
      <c r="T2660" s="5" t="s">
        <v>89</v>
      </c>
      <c r="U2660" s="5" t="s">
        <v>336</v>
      </c>
      <c r="V2660" s="5" t="s">
        <v>596</v>
      </c>
      <c r="W2660" s="5" t="s">
        <v>154</v>
      </c>
      <c r="X2660" s="5" t="s">
        <v>91</v>
      </c>
      <c r="Y2660" s="5" t="n">
        <v>1</v>
      </c>
      <c r="Z2660" s="5" t="n">
        <v>0</v>
      </c>
      <c r="AA2660" s="5" t="str">
        <f aca="false">IF(Y2660&gt;Z2660,"Win",IF(Y2660&lt;Z2660,"Loss","Draw"))</f>
        <v>Win</v>
      </c>
      <c r="AB2660" s="5" t="s">
        <v>98</v>
      </c>
      <c r="AC2660" s="5" t="s">
        <v>99</v>
      </c>
      <c r="AD2660" s="5" t="s">
        <v>150</v>
      </c>
      <c r="AE2660" s="5" t="s">
        <v>5613</v>
      </c>
      <c r="AF2660" s="5" t="str">
        <f aca="false">IF(AD2660&lt;AE2660,AD2660,AE2660)</f>
        <v>Baby Dragon, Barbarian Barrel, Bowler, Electro Giant, Executioner, Goblin Hut, Lightning, Tornado</v>
      </c>
      <c r="AG2660" s="5" t="str">
        <f aca="false">IF(AD2660&lt;AE2660,AE2660,AD2660)</f>
        <v>Berserker, Fire Spirit, Goblin Barrel, Ice Spirit, Magic Archer, Royal Delivery, Tesla, Wall Breakers</v>
      </c>
      <c r="AH2660" s="5" t="str">
        <f aca="false">IF(AD2660=AF2660,AA2660,IF(AA2660="Win","Loss",IF(AA2660="Loss","Win","Draw")))</f>
        <v>Loss</v>
      </c>
      <c r="AI2660" s="5" t="s">
        <v>123</v>
      </c>
    </row>
    <row r="2661" customFormat="false" ht="16.5" hidden="false" customHeight="true" outlineLevel="0" collapsed="false">
      <c r="A2661" s="6" t="s">
        <v>5611</v>
      </c>
      <c r="B2661" s="5" t="n">
        <v>2</v>
      </c>
      <c r="C2661" s="6" t="s">
        <v>4653</v>
      </c>
      <c r="D2661" s="5" t="s">
        <v>4654</v>
      </c>
      <c r="E2661" s="6" t="s">
        <v>1768</v>
      </c>
      <c r="F2661" s="5" t="s">
        <v>1769</v>
      </c>
      <c r="G2661" s="5" t="s">
        <v>5614</v>
      </c>
      <c r="H2661" s="5" t="s">
        <v>216</v>
      </c>
      <c r="I2661" s="5" t="s">
        <v>210</v>
      </c>
      <c r="J2661" s="5" t="s">
        <v>209</v>
      </c>
      <c r="K2661" s="5" t="s">
        <v>170</v>
      </c>
      <c r="L2661" s="5" t="s">
        <v>182</v>
      </c>
      <c r="M2661" s="5" t="s">
        <v>91</v>
      </c>
      <c r="N2661" s="5" t="s">
        <v>88</v>
      </c>
      <c r="O2661" s="5" t="s">
        <v>97</v>
      </c>
      <c r="P2661" s="5" t="s">
        <v>93</v>
      </c>
      <c r="Q2661" s="5" t="s">
        <v>176</v>
      </c>
      <c r="R2661" s="5" t="s">
        <v>232</v>
      </c>
      <c r="S2661" s="5" t="s">
        <v>142</v>
      </c>
      <c r="T2661" s="5" t="s">
        <v>140</v>
      </c>
      <c r="U2661" s="5" t="s">
        <v>97</v>
      </c>
      <c r="V2661" s="5" t="s">
        <v>93</v>
      </c>
      <c r="W2661" s="5" t="s">
        <v>144</v>
      </c>
      <c r="X2661" s="5" t="s">
        <v>120</v>
      </c>
      <c r="Y2661" s="5" t="n">
        <v>2</v>
      </c>
      <c r="Z2661" s="5" t="n">
        <v>1</v>
      </c>
      <c r="AA2661" s="5" t="str">
        <f aca="false">IF(Y2661&gt;Z2661,"Win",IF(Y2661&lt;Z2661,"Loss","Draw"))</f>
        <v>Win</v>
      </c>
      <c r="AB2661" s="5" t="s">
        <v>98</v>
      </c>
      <c r="AC2661" s="5" t="s">
        <v>99</v>
      </c>
      <c r="AD2661" s="5" t="s">
        <v>5615</v>
      </c>
      <c r="AE2661" s="5" t="s">
        <v>5616</v>
      </c>
      <c r="AF2661" s="5" t="str">
        <f aca="false">IF(AD2661&lt;AE2661,AD2661,AE2661)</f>
        <v>Barbarian Barrel, Cannon, Electro Spirit, Hog Rider, Mega Knight, Musketeer, Poison, Skeletons</v>
      </c>
      <c r="AG2661" s="5" t="str">
        <f aca="false">IF(AD2661&lt;AE2661,AE2661,AD2661)</f>
        <v>Dart Goblin, Electro Spirit, Goblin Barrel, Mighty Miner, Royal Delivery, Skeletons, Tesla, Wall Breakers</v>
      </c>
      <c r="AH2661" s="5" t="str">
        <f aca="false">IF(AD2661=AF2661,AA2661,IF(AA2661="Win","Loss",IF(AA2661="Loss","Win","Draw")))</f>
        <v>Win</v>
      </c>
      <c r="AI2661" s="5" t="s">
        <v>123</v>
      </c>
    </row>
    <row r="2662" customFormat="false" ht="16.5" hidden="false" customHeight="true" outlineLevel="0" collapsed="false">
      <c r="A2662" s="6" t="s">
        <v>5617</v>
      </c>
      <c r="B2662" s="5" t="n">
        <v>1</v>
      </c>
      <c r="C2662" s="6" t="s">
        <v>4653</v>
      </c>
      <c r="D2662" s="5" t="s">
        <v>4654</v>
      </c>
      <c r="E2662" s="5" t="s">
        <v>206</v>
      </c>
      <c r="F2662" s="5" t="s">
        <v>207</v>
      </c>
      <c r="G2662" s="5" t="s">
        <v>5618</v>
      </c>
      <c r="H2662" s="5" t="s">
        <v>216</v>
      </c>
      <c r="I2662" s="5" t="s">
        <v>142</v>
      </c>
      <c r="J2662" s="5" t="s">
        <v>141</v>
      </c>
      <c r="K2662" s="5" t="s">
        <v>287</v>
      </c>
      <c r="L2662" s="5" t="s">
        <v>111</v>
      </c>
      <c r="M2662" s="5" t="s">
        <v>120</v>
      </c>
      <c r="N2662" s="5" t="s">
        <v>170</v>
      </c>
      <c r="O2662" s="5" t="s">
        <v>143</v>
      </c>
      <c r="P2662" s="5" t="s">
        <v>140</v>
      </c>
      <c r="Q2662" s="5" t="s">
        <v>287</v>
      </c>
      <c r="R2662" s="5" t="s">
        <v>157</v>
      </c>
      <c r="S2662" s="5" t="s">
        <v>169</v>
      </c>
      <c r="T2662" s="5" t="s">
        <v>159</v>
      </c>
      <c r="U2662" s="5" t="s">
        <v>1512</v>
      </c>
      <c r="V2662" s="5" t="s">
        <v>202</v>
      </c>
      <c r="W2662" s="5" t="s">
        <v>257</v>
      </c>
      <c r="X2662" s="5" t="s">
        <v>136</v>
      </c>
      <c r="Y2662" s="5" t="n">
        <v>2</v>
      </c>
      <c r="Z2662" s="5" t="n">
        <v>3</v>
      </c>
      <c r="AA2662" s="5" t="str">
        <f aca="false">IF(Y2662&gt;Z2662,"Win",IF(Y2662&lt;Z2662,"Loss","Draw"))</f>
        <v>Loss</v>
      </c>
      <c r="AB2662" s="5" t="s">
        <v>98</v>
      </c>
      <c r="AC2662" s="5" t="s">
        <v>99</v>
      </c>
      <c r="AD2662" s="5" t="s">
        <v>2870</v>
      </c>
      <c r="AE2662" s="5" t="s">
        <v>1513</v>
      </c>
      <c r="AF2662" s="5" t="str">
        <f aca="false">IF(AD2662&lt;AE2662,AD2662,AE2662)</f>
        <v>Baby Dragon, Battle Healer, Elixir Collector, Golem, Mini P.E.K.K.A, Valkyrie, Vines, Zappies</v>
      </c>
      <c r="AG2662" s="5" t="str">
        <f aca="false">IF(AD2662&lt;AE2662,AE2662,AD2662)</f>
        <v>Cannon, Fire Spirit, Goblin Barrel, Ice Spirit, Magic Archer, Royal Delivery, Valkyrie, Wall Breakers</v>
      </c>
      <c r="AH2662" s="5" t="str">
        <f aca="false">IF(AD2662=AF2662,AA2662,IF(AA2662="Win","Loss",IF(AA2662="Loss","Win","Draw")))</f>
        <v>Win</v>
      </c>
      <c r="AI2662" s="5" t="s">
        <v>123</v>
      </c>
    </row>
    <row r="2663" customFormat="false" ht="16.5" hidden="false" customHeight="true" outlineLevel="0" collapsed="false">
      <c r="A2663" s="6" t="s">
        <v>5617</v>
      </c>
      <c r="B2663" s="5" t="n">
        <v>2</v>
      </c>
      <c r="C2663" s="6" t="s">
        <v>4653</v>
      </c>
      <c r="D2663" s="5" t="s">
        <v>4654</v>
      </c>
      <c r="E2663" s="5" t="s">
        <v>206</v>
      </c>
      <c r="F2663" s="5" t="s">
        <v>207</v>
      </c>
      <c r="G2663" s="5" t="s">
        <v>1287</v>
      </c>
      <c r="H2663" s="5" t="s">
        <v>216</v>
      </c>
      <c r="I2663" s="5" t="s">
        <v>210</v>
      </c>
      <c r="J2663" s="5" t="s">
        <v>209</v>
      </c>
      <c r="K2663" s="5" t="s">
        <v>200</v>
      </c>
      <c r="L2663" s="5" t="s">
        <v>182</v>
      </c>
      <c r="M2663" s="5" t="s">
        <v>91</v>
      </c>
      <c r="N2663" s="5" t="s">
        <v>88</v>
      </c>
      <c r="O2663" s="5" t="s">
        <v>97</v>
      </c>
      <c r="P2663" s="5" t="s">
        <v>93</v>
      </c>
      <c r="Q2663" s="5" t="s">
        <v>170</v>
      </c>
      <c r="R2663" s="5" t="s">
        <v>209</v>
      </c>
      <c r="S2663" s="5" t="s">
        <v>210</v>
      </c>
      <c r="T2663" s="5" t="s">
        <v>109</v>
      </c>
      <c r="U2663" s="5" t="s">
        <v>167</v>
      </c>
      <c r="V2663" s="5" t="s">
        <v>94</v>
      </c>
      <c r="W2663" s="5" t="s">
        <v>143</v>
      </c>
      <c r="X2663" s="5" t="s">
        <v>182</v>
      </c>
      <c r="Y2663" s="5" t="n">
        <v>1</v>
      </c>
      <c r="Z2663" s="5" t="n">
        <v>0</v>
      </c>
      <c r="AA2663" s="5" t="str">
        <f aca="false">IF(Y2663&gt;Z2663,"Win",IF(Y2663&lt;Z2663,"Loss","Draw"))</f>
        <v>Win</v>
      </c>
      <c r="AB2663" s="5" t="s">
        <v>98</v>
      </c>
      <c r="AC2663" s="5" t="s">
        <v>99</v>
      </c>
      <c r="AD2663" s="5" t="s">
        <v>5619</v>
      </c>
      <c r="AE2663" s="5" t="s">
        <v>5620</v>
      </c>
      <c r="AF2663" s="5" t="str">
        <f aca="false">IF(AD2663&lt;AE2663,AD2663,AE2663)</f>
        <v>Barbarian Barrel, Electro Spirit, Goblin Cage, Hog Rider, Mega Knight, Musketeer, Poison, Skeletons</v>
      </c>
      <c r="AG2663" s="5" t="str">
        <f aca="false">IF(AD2663&lt;AE2663,AE2663,AD2663)</f>
        <v>Cannon, Fireball, Hog Rider, Ice Spirit, Mega Knight, Musketeer, Ronin, The Log</v>
      </c>
      <c r="AH2663" s="5" t="str">
        <f aca="false">IF(AD2663=AF2663,AA2663,IF(AA2663="Win","Loss",IF(AA2663="Loss","Win","Draw")))</f>
        <v>Win</v>
      </c>
      <c r="AI2663" s="5" t="s">
        <v>123</v>
      </c>
    </row>
    <row r="2664" customFormat="false" ht="16.5" hidden="false" customHeight="true" outlineLevel="0" collapsed="false">
      <c r="A2664" s="6" t="s">
        <v>5617</v>
      </c>
      <c r="B2664" s="5" t="n">
        <v>3</v>
      </c>
      <c r="C2664" s="6" t="s">
        <v>4653</v>
      </c>
      <c r="D2664" s="5" t="s">
        <v>4654</v>
      </c>
      <c r="E2664" s="5" t="s">
        <v>206</v>
      </c>
      <c r="F2664" s="5" t="s">
        <v>207</v>
      </c>
      <c r="G2664" s="5" t="s">
        <v>5621</v>
      </c>
      <c r="H2664" s="5" t="s">
        <v>216</v>
      </c>
      <c r="I2664" s="5" t="s">
        <v>168</v>
      </c>
      <c r="J2664" s="5" t="s">
        <v>181</v>
      </c>
      <c r="K2664" s="5" t="s">
        <v>144</v>
      </c>
      <c r="L2664" s="5" t="s">
        <v>146</v>
      </c>
      <c r="M2664" s="5" t="s">
        <v>154</v>
      </c>
      <c r="N2664" s="5" t="s">
        <v>167</v>
      </c>
      <c r="O2664" s="5" t="s">
        <v>115</v>
      </c>
      <c r="P2664" s="5" t="s">
        <v>87</v>
      </c>
      <c r="Q2664" s="5" t="s">
        <v>82</v>
      </c>
      <c r="R2664" s="5" t="s">
        <v>83</v>
      </c>
      <c r="S2664" s="5" t="s">
        <v>84</v>
      </c>
      <c r="T2664" s="5" t="s">
        <v>85</v>
      </c>
      <c r="U2664" s="5" t="s">
        <v>88</v>
      </c>
      <c r="V2664" s="5" t="s">
        <v>86</v>
      </c>
      <c r="W2664" s="5" t="s">
        <v>89</v>
      </c>
      <c r="X2664" s="5" t="s">
        <v>111</v>
      </c>
      <c r="Y2664" s="5" t="n">
        <v>0</v>
      </c>
      <c r="Z2664" s="5" t="n">
        <v>1</v>
      </c>
      <c r="AA2664" s="5" t="str">
        <f aca="false">IF(Y2664&gt;Z2664,"Win",IF(Y2664&lt;Z2664,"Loss","Draw"))</f>
        <v>Loss</v>
      </c>
      <c r="AB2664" s="5" t="s">
        <v>98</v>
      </c>
      <c r="AC2664" s="5" t="s">
        <v>99</v>
      </c>
      <c r="AD2664" s="5" t="s">
        <v>5622</v>
      </c>
      <c r="AE2664" s="5" t="s">
        <v>673</v>
      </c>
      <c r="AF2664" s="5" t="str">
        <f aca="false">IF(AD2664&lt;AE2664,AD2664,AE2664)</f>
        <v>Archers, Dark Prince, Fire Spirit, Giant Snowball, Goblin Demolisher, Goblin Hut, Graveyard, Poison</v>
      </c>
      <c r="AG2664" s="5" t="str">
        <f aca="false">IF(AD2664&lt;AE2664,AE2664,AD2664)</f>
        <v>Berserker, Goblins, Lightning, Monk, Royal Hogs, Skeleton Dragons, Tesla, The Log</v>
      </c>
      <c r="AH2664" s="5" t="str">
        <f aca="false">IF(AD2664=AF2664,AA2664,IF(AA2664="Win","Loss",IF(AA2664="Loss","Win","Draw")))</f>
        <v>Win</v>
      </c>
      <c r="AI2664" s="5" t="s">
        <v>123</v>
      </c>
    </row>
    <row r="2665" customFormat="false" ht="16.5" hidden="false" customHeight="true" outlineLevel="0" collapsed="false">
      <c r="A2665" s="6" t="s">
        <v>5623</v>
      </c>
      <c r="B2665" s="5" t="n">
        <v>1</v>
      </c>
      <c r="C2665" s="6" t="s">
        <v>4653</v>
      </c>
      <c r="D2665" s="5" t="s">
        <v>4654</v>
      </c>
      <c r="E2665" s="5" t="s">
        <v>1662</v>
      </c>
      <c r="F2665" s="5" t="s">
        <v>1663</v>
      </c>
      <c r="G2665" s="5" t="s">
        <v>5624</v>
      </c>
      <c r="H2665" s="5" t="s">
        <v>81</v>
      </c>
      <c r="I2665" s="5" t="s">
        <v>169</v>
      </c>
      <c r="J2665" s="5" t="s">
        <v>199</v>
      </c>
      <c r="K2665" s="5" t="s">
        <v>200</v>
      </c>
      <c r="L2665" s="5" t="s">
        <v>136</v>
      </c>
      <c r="M2665" s="5" t="s">
        <v>154</v>
      </c>
      <c r="N2665" s="5" t="s">
        <v>191</v>
      </c>
      <c r="O2665" s="5" t="s">
        <v>336</v>
      </c>
      <c r="P2665" s="5" t="s">
        <v>91</v>
      </c>
      <c r="Q2665" s="5" t="s">
        <v>132</v>
      </c>
      <c r="R2665" s="5" t="s">
        <v>91</v>
      </c>
      <c r="S2665" s="5" t="s">
        <v>200</v>
      </c>
      <c r="T2665" s="5" t="s">
        <v>90</v>
      </c>
      <c r="U2665" s="5" t="s">
        <v>365</v>
      </c>
      <c r="V2665" s="5" t="s">
        <v>94</v>
      </c>
      <c r="W2665" s="5" t="s">
        <v>93</v>
      </c>
      <c r="X2665" s="5" t="s">
        <v>146</v>
      </c>
      <c r="Y2665" s="5" t="n">
        <v>0</v>
      </c>
      <c r="Z2665" s="5" t="n">
        <v>1</v>
      </c>
      <c r="AA2665" s="5" t="str">
        <f aca="false">IF(Y2665&gt;Z2665,"Win",IF(Y2665&lt;Z2665,"Loss","Draw"))</f>
        <v>Loss</v>
      </c>
      <c r="AB2665" s="5" t="s">
        <v>98</v>
      </c>
      <c r="AC2665" s="5" t="s">
        <v>99</v>
      </c>
      <c r="AD2665" s="5" t="s">
        <v>778</v>
      </c>
      <c r="AE2665" s="5" t="s">
        <v>849</v>
      </c>
      <c r="AF2665" s="5" t="str">
        <f aca="false">IF(AD2665&lt;AE2665,AD2665,AE2665)</f>
        <v>Baby Dragon, Barbarian Barrel, Goblin Cage, Golden Knight, Golem, Ice Wizard, Lightning, Tornado</v>
      </c>
      <c r="AG2665" s="5" t="str">
        <f aca="false">IF(AD2665&lt;AE2665,AE2665,AD2665)</f>
        <v>Barbarian Barrel, Electro Spirit, Fireball, Goblin Cage, Lumberjack, Phoenix, Royal Giant, Skeleton Dragons</v>
      </c>
      <c r="AH2665" s="5" t="str">
        <f aca="false">IF(AD2665=AF2665,AA2665,IF(AA2665="Win","Loss",IF(AA2665="Loss","Win","Draw")))</f>
        <v>Loss</v>
      </c>
      <c r="AI2665" s="5" t="s">
        <v>123</v>
      </c>
    </row>
    <row r="2666" customFormat="false" ht="16.5" hidden="false" customHeight="true" outlineLevel="0" collapsed="false">
      <c r="A2666" s="6" t="s">
        <v>5623</v>
      </c>
      <c r="B2666" s="5" t="n">
        <v>2</v>
      </c>
      <c r="C2666" s="6" t="s">
        <v>4653</v>
      </c>
      <c r="D2666" s="5" t="s">
        <v>4654</v>
      </c>
      <c r="E2666" s="5" t="s">
        <v>1662</v>
      </c>
      <c r="F2666" s="5" t="s">
        <v>1663</v>
      </c>
      <c r="G2666" s="5" t="s">
        <v>5625</v>
      </c>
      <c r="H2666" s="5" t="s">
        <v>81</v>
      </c>
      <c r="I2666" s="5" t="s">
        <v>168</v>
      </c>
      <c r="J2666" s="5" t="s">
        <v>181</v>
      </c>
      <c r="K2666" s="5" t="s">
        <v>144</v>
      </c>
      <c r="L2666" s="5" t="s">
        <v>94</v>
      </c>
      <c r="M2666" s="5" t="s">
        <v>146</v>
      </c>
      <c r="N2666" s="5" t="s">
        <v>97</v>
      </c>
      <c r="O2666" s="5" t="s">
        <v>93</v>
      </c>
      <c r="P2666" s="5" t="s">
        <v>167</v>
      </c>
      <c r="Q2666" s="5" t="s">
        <v>114</v>
      </c>
      <c r="R2666" s="5" t="s">
        <v>115</v>
      </c>
      <c r="S2666" s="5" t="s">
        <v>116</v>
      </c>
      <c r="T2666" s="5" t="s">
        <v>83</v>
      </c>
      <c r="U2666" s="5" t="s">
        <v>117</v>
      </c>
      <c r="V2666" s="5" t="s">
        <v>176</v>
      </c>
      <c r="W2666" s="5" t="s">
        <v>167</v>
      </c>
      <c r="X2666" s="5" t="s">
        <v>154</v>
      </c>
      <c r="Y2666" s="5" t="n">
        <v>0</v>
      </c>
      <c r="Z2666" s="5" t="n">
        <v>1</v>
      </c>
      <c r="AA2666" s="5" t="str">
        <f aca="false">IF(Y2666&gt;Z2666,"Win",IF(Y2666&lt;Z2666,"Loss","Draw"))</f>
        <v>Loss</v>
      </c>
      <c r="AB2666" s="5" t="s">
        <v>98</v>
      </c>
      <c r="AC2666" s="5" t="s">
        <v>99</v>
      </c>
      <c r="AD2666" s="5" t="s">
        <v>851</v>
      </c>
      <c r="AE2666" s="5" t="s">
        <v>5626</v>
      </c>
      <c r="AF2666" s="5" t="str">
        <f aca="false">IF(AD2666&lt;AE2666,AD2666,AE2666)</f>
        <v>Dark Prince, Dart Goblin, Goblins, Lightning, Minions, Mortar, Skeleton Barrel, The Log</v>
      </c>
      <c r="AG2666" s="5" t="str">
        <f aca="false">IF(AD2666&lt;AE2666,AE2666,AD2666)</f>
        <v>Electro Spirit, Fireball, Monk, Royal Hogs, Skeleton Dragons, Skeletons, Tesla, The Log</v>
      </c>
      <c r="AH2666" s="5" t="str">
        <f aca="false">IF(AD2666=AF2666,AA2666,IF(AA2666="Win","Loss",IF(AA2666="Loss","Win","Draw")))</f>
        <v>Win</v>
      </c>
      <c r="AI2666" s="5" t="s">
        <v>123</v>
      </c>
    </row>
    <row r="2667" customFormat="false" ht="16.5" hidden="false" customHeight="true" outlineLevel="0" collapsed="false">
      <c r="A2667" s="6" t="s">
        <v>5627</v>
      </c>
      <c r="B2667" s="5" t="n">
        <v>1</v>
      </c>
      <c r="C2667" s="6" t="s">
        <v>4653</v>
      </c>
      <c r="D2667" s="5" t="s">
        <v>4654</v>
      </c>
      <c r="E2667" s="5" t="s">
        <v>3148</v>
      </c>
      <c r="F2667" s="5" t="s">
        <v>3149</v>
      </c>
      <c r="G2667" s="5" t="s">
        <v>3275</v>
      </c>
      <c r="H2667" s="5" t="s">
        <v>81</v>
      </c>
      <c r="I2667" s="5" t="s">
        <v>169</v>
      </c>
      <c r="J2667" s="5" t="s">
        <v>131</v>
      </c>
      <c r="K2667" s="5" t="s">
        <v>200</v>
      </c>
      <c r="L2667" s="5" t="s">
        <v>136</v>
      </c>
      <c r="M2667" s="5" t="s">
        <v>154</v>
      </c>
      <c r="N2667" s="5" t="s">
        <v>109</v>
      </c>
      <c r="O2667" s="5" t="s">
        <v>336</v>
      </c>
      <c r="P2667" s="5" t="s">
        <v>91</v>
      </c>
      <c r="Q2667" s="5" t="s">
        <v>200</v>
      </c>
      <c r="R2667" s="5" t="s">
        <v>199</v>
      </c>
      <c r="S2667" s="5" t="s">
        <v>169</v>
      </c>
      <c r="T2667" s="5" t="s">
        <v>136</v>
      </c>
      <c r="U2667" s="5" t="s">
        <v>154</v>
      </c>
      <c r="V2667" s="5" t="s">
        <v>91</v>
      </c>
      <c r="W2667" s="5" t="s">
        <v>191</v>
      </c>
      <c r="X2667" s="5" t="s">
        <v>336</v>
      </c>
      <c r="Y2667" s="5" t="n">
        <v>1</v>
      </c>
      <c r="Z2667" s="5" t="n">
        <v>0</v>
      </c>
      <c r="AA2667" s="5" t="str">
        <f aca="false">IF(Y2667&gt;Z2667,"Win",IF(Y2667&lt;Z2667,"Loss","Draw"))</f>
        <v>Win</v>
      </c>
      <c r="AB2667" s="5" t="s">
        <v>98</v>
      </c>
      <c r="AC2667" s="5" t="s">
        <v>99</v>
      </c>
      <c r="AD2667" s="5" t="s">
        <v>604</v>
      </c>
      <c r="AE2667" s="5" t="s">
        <v>778</v>
      </c>
      <c r="AF2667" s="5" t="str">
        <f aca="false">IF(AD2667&lt;AE2667,AD2667,AE2667)</f>
        <v>Baby Dragon, Barbarian Barrel, Goblin Cage, Golden Knight, Golem, Ice Wizard, Lightning, Tornado</v>
      </c>
      <c r="AG2667" s="5" t="str">
        <f aca="false">IF(AD2667&lt;AE2667,AE2667,AD2667)</f>
        <v>Baby Dragon, Barbarian Barrel, Goblin Cage, Golem, Lightning, Mega Minion, Ronin, Tornado</v>
      </c>
      <c r="AH2667" s="5" t="str">
        <f aca="false">IF(AD2667=AF2667,AA2667,IF(AA2667="Win","Loss",IF(AA2667="Loss","Win","Draw")))</f>
        <v>Loss</v>
      </c>
      <c r="AI2667" s="5" t="s">
        <v>123</v>
      </c>
    </row>
    <row r="2668" customFormat="false" ht="16.5" hidden="false" customHeight="true" outlineLevel="0" collapsed="false">
      <c r="A2668" s="6" t="s">
        <v>5627</v>
      </c>
      <c r="B2668" s="5" t="n">
        <v>2</v>
      </c>
      <c r="C2668" s="6" t="s">
        <v>4653</v>
      </c>
      <c r="D2668" s="5" t="s">
        <v>4654</v>
      </c>
      <c r="E2668" s="5" t="s">
        <v>3148</v>
      </c>
      <c r="F2668" s="5" t="s">
        <v>3149</v>
      </c>
      <c r="G2668" s="5" t="s">
        <v>5628</v>
      </c>
      <c r="H2668" s="5" t="s">
        <v>408</v>
      </c>
      <c r="I2668" s="5" t="s">
        <v>90</v>
      </c>
      <c r="J2668" s="5" t="s">
        <v>149</v>
      </c>
      <c r="K2668" s="5" t="s">
        <v>181</v>
      </c>
      <c r="L2668" s="5" t="s">
        <v>227</v>
      </c>
      <c r="M2668" s="5" t="s">
        <v>95</v>
      </c>
      <c r="N2668" s="5" t="s">
        <v>94</v>
      </c>
      <c r="O2668" s="5" t="s">
        <v>146</v>
      </c>
      <c r="P2668" s="5" t="s">
        <v>167</v>
      </c>
      <c r="Q2668" s="5" t="s">
        <v>287</v>
      </c>
      <c r="R2668" s="5" t="s">
        <v>131</v>
      </c>
      <c r="S2668" s="5" t="s">
        <v>135</v>
      </c>
      <c r="T2668" s="5" t="s">
        <v>148</v>
      </c>
      <c r="U2668" s="5" t="s">
        <v>147</v>
      </c>
      <c r="V2668" s="5" t="s">
        <v>87</v>
      </c>
      <c r="W2668" s="5" t="s">
        <v>94</v>
      </c>
      <c r="X2668" s="5" t="s">
        <v>149</v>
      </c>
      <c r="Y2668" s="5" t="n">
        <v>0</v>
      </c>
      <c r="Z2668" s="5" t="n">
        <v>1</v>
      </c>
      <c r="AA2668" s="5" t="str">
        <f aca="false">IF(Y2668&gt;Z2668,"Win",IF(Y2668&lt;Z2668,"Loss","Draw"))</f>
        <v>Loss</v>
      </c>
      <c r="AB2668" s="5" t="s">
        <v>98</v>
      </c>
      <c r="AC2668" s="5" t="s">
        <v>99</v>
      </c>
      <c r="AD2668" s="5" t="s">
        <v>229</v>
      </c>
      <c r="AE2668" s="5" t="s">
        <v>2763</v>
      </c>
      <c r="AF2668" s="5" t="str">
        <f aca="false">IF(AD2668&lt;AE2668,AD2668,AE2668)</f>
        <v>Berserker, Fireball, Lava Hound, Mega Minion, Spirit Empress, Tombstone, Valkyrie, Zap</v>
      </c>
      <c r="AG2668" s="5" t="str">
        <f aca="false">IF(AD2668&lt;AE2668,AE2668,AD2668)</f>
        <v>Fireball, Fisherman, Monk, Mother Witch, Royal Giant, Skeleton Dragons, The Log, Tombstone</v>
      </c>
      <c r="AH2668" s="5" t="str">
        <f aca="false">IF(AD2668=AF2668,AA2668,IF(AA2668="Win","Loss",IF(AA2668="Loss","Win","Draw")))</f>
        <v>Win</v>
      </c>
      <c r="AI2668" s="5" t="s">
        <v>123</v>
      </c>
    </row>
    <row r="2669" customFormat="false" ht="16.5" hidden="false" customHeight="true" outlineLevel="0" collapsed="false">
      <c r="A2669" s="6" t="s">
        <v>5627</v>
      </c>
      <c r="B2669" s="5" t="n">
        <v>3</v>
      </c>
      <c r="C2669" s="6" t="s">
        <v>4653</v>
      </c>
      <c r="D2669" s="5" t="s">
        <v>4654</v>
      </c>
      <c r="E2669" s="5" t="s">
        <v>3148</v>
      </c>
      <c r="F2669" s="5" t="s">
        <v>3149</v>
      </c>
      <c r="G2669" s="5" t="s">
        <v>5629</v>
      </c>
      <c r="H2669" s="5" t="s">
        <v>408</v>
      </c>
      <c r="I2669" s="5" t="s">
        <v>210</v>
      </c>
      <c r="J2669" s="5" t="s">
        <v>199</v>
      </c>
      <c r="K2669" s="5" t="s">
        <v>293</v>
      </c>
      <c r="L2669" s="5" t="s">
        <v>231</v>
      </c>
      <c r="M2669" s="5" t="s">
        <v>202</v>
      </c>
      <c r="N2669" s="5" t="s">
        <v>240</v>
      </c>
      <c r="O2669" s="5" t="s">
        <v>112</v>
      </c>
      <c r="P2669" s="5" t="s">
        <v>155</v>
      </c>
      <c r="Q2669" s="5" t="s">
        <v>210</v>
      </c>
      <c r="R2669" s="5" t="s">
        <v>115</v>
      </c>
      <c r="S2669" s="5" t="s">
        <v>239</v>
      </c>
      <c r="T2669" s="5" t="s">
        <v>183</v>
      </c>
      <c r="U2669" s="5" t="s">
        <v>109</v>
      </c>
      <c r="V2669" s="5" t="s">
        <v>202</v>
      </c>
      <c r="W2669" s="5" t="s">
        <v>227</v>
      </c>
      <c r="X2669" s="5" t="s">
        <v>112</v>
      </c>
      <c r="Y2669" s="5" t="n">
        <v>0</v>
      </c>
      <c r="Z2669" s="5" t="n">
        <v>1</v>
      </c>
      <c r="AA2669" s="5" t="str">
        <f aca="false">IF(Y2669&gt;Z2669,"Win",IF(Y2669&lt;Z2669,"Loss","Draw"))</f>
        <v>Loss</v>
      </c>
      <c r="AB2669" s="5" t="s">
        <v>98</v>
      </c>
      <c r="AC2669" s="5" t="s">
        <v>99</v>
      </c>
      <c r="AD2669" s="5" t="s">
        <v>5630</v>
      </c>
      <c r="AE2669" s="5" t="s">
        <v>5631</v>
      </c>
      <c r="AF2669" s="5" t="str">
        <f aca="false">IF(AD2669&lt;AE2669,AD2669,AE2669)</f>
        <v>Arrows, Bandit, Furnace, Golden Knight, Mega Knight, Rage, Ram Rider, Zappies</v>
      </c>
      <c r="AG2669" s="5" t="str">
        <f aca="false">IF(AD2669&lt;AE2669,AE2669,AD2669)</f>
        <v>Arrows, Battle Ram, Earthquake, Goblins, Mega Knight, Mother Witch, Ronin, Zappies</v>
      </c>
      <c r="AH2669" s="5" t="str">
        <f aca="false">IF(AD2669=AF2669,AA2669,IF(AA2669="Win","Loss",IF(AA2669="Loss","Win","Draw")))</f>
        <v>Loss</v>
      </c>
      <c r="AI2669" s="5" t="s">
        <v>123</v>
      </c>
    </row>
    <row r="2670" customFormat="false" ht="16.5" hidden="false" customHeight="true" outlineLevel="0" collapsed="false">
      <c r="A2670" s="6" t="s">
        <v>5632</v>
      </c>
      <c r="B2670" s="5" t="n">
        <v>1</v>
      </c>
      <c r="C2670" s="6" t="s">
        <v>4653</v>
      </c>
      <c r="D2670" s="5" t="s">
        <v>4654</v>
      </c>
      <c r="E2670" s="5" t="s">
        <v>2080</v>
      </c>
      <c r="F2670" s="5" t="s">
        <v>2081</v>
      </c>
      <c r="G2670" s="5" t="s">
        <v>5633</v>
      </c>
      <c r="H2670" s="5" t="s">
        <v>408</v>
      </c>
      <c r="I2670" s="5" t="s">
        <v>239</v>
      </c>
      <c r="J2670" s="5" t="s">
        <v>83</v>
      </c>
      <c r="K2670" s="5" t="s">
        <v>92</v>
      </c>
      <c r="L2670" s="5" t="s">
        <v>412</v>
      </c>
      <c r="M2670" s="5" t="s">
        <v>227</v>
      </c>
      <c r="N2670" s="5" t="s">
        <v>393</v>
      </c>
      <c r="O2670" s="5" t="s">
        <v>240</v>
      </c>
      <c r="P2670" s="5" t="s">
        <v>112</v>
      </c>
      <c r="Q2670" s="5" t="s">
        <v>375</v>
      </c>
      <c r="R2670" s="5" t="s">
        <v>145</v>
      </c>
      <c r="S2670" s="5" t="s">
        <v>84</v>
      </c>
      <c r="T2670" s="5" t="s">
        <v>327</v>
      </c>
      <c r="U2670" s="5" t="s">
        <v>202</v>
      </c>
      <c r="V2670" s="5" t="s">
        <v>226</v>
      </c>
      <c r="W2670" s="5" t="s">
        <v>149</v>
      </c>
      <c r="X2670" s="5" t="s">
        <v>336</v>
      </c>
      <c r="Y2670" s="5" t="n">
        <v>0</v>
      </c>
      <c r="Z2670" s="5" t="n">
        <v>1</v>
      </c>
      <c r="AA2670" s="5" t="str">
        <f aca="false">IF(Y2670&gt;Z2670,"Win",IF(Y2670&lt;Z2670,"Loss","Draw"))</f>
        <v>Loss</v>
      </c>
      <c r="AB2670" s="5" t="s">
        <v>98</v>
      </c>
      <c r="AC2670" s="5" t="s">
        <v>99</v>
      </c>
      <c r="AD2670" s="5" t="s">
        <v>1647</v>
      </c>
      <c r="AE2670" s="5" t="s">
        <v>1812</v>
      </c>
      <c r="AF2670" s="5" t="str">
        <f aca="false">IF(AD2670&lt;AE2670,AD2670,AE2670)</f>
        <v>Arrows, Bandit, Battle Ram, Dark Prince, Electro Wizard, Mother Witch, P.E.K.K.A, Royal Ghost</v>
      </c>
      <c r="AG2670" s="5" t="str">
        <f aca="false">IF(AD2670&lt;AE2670,AE2670,AD2670)</f>
        <v>Balloon, Executioner, Giant Skeleton, Giant Snowball, Miner, Tombstone, Tornado, Zappies</v>
      </c>
      <c r="AH2670" s="5" t="str">
        <f aca="false">IF(AD2670=AF2670,AA2670,IF(AA2670="Win","Loss",IF(AA2670="Loss","Win","Draw")))</f>
        <v>Loss</v>
      </c>
      <c r="AI2670" s="5" t="s">
        <v>123</v>
      </c>
    </row>
    <row r="2671" customFormat="false" ht="16.5" hidden="false" customHeight="true" outlineLevel="0" collapsed="false">
      <c r="A2671" s="6" t="s">
        <v>5632</v>
      </c>
      <c r="B2671" s="5" t="n">
        <v>2</v>
      </c>
      <c r="C2671" s="6" t="s">
        <v>4653</v>
      </c>
      <c r="D2671" s="5" t="s">
        <v>4654</v>
      </c>
      <c r="E2671" s="5" t="s">
        <v>2080</v>
      </c>
      <c r="F2671" s="5" t="s">
        <v>2081</v>
      </c>
      <c r="G2671" s="5" t="s">
        <v>5634</v>
      </c>
      <c r="H2671" s="5" t="s">
        <v>81</v>
      </c>
      <c r="I2671" s="5" t="s">
        <v>84</v>
      </c>
      <c r="J2671" s="5" t="s">
        <v>175</v>
      </c>
      <c r="K2671" s="5" t="s">
        <v>199</v>
      </c>
      <c r="L2671" s="5" t="s">
        <v>231</v>
      </c>
      <c r="M2671" s="5" t="s">
        <v>109</v>
      </c>
      <c r="N2671" s="5" t="s">
        <v>375</v>
      </c>
      <c r="O2671" s="5" t="s">
        <v>257</v>
      </c>
      <c r="P2671" s="5" t="s">
        <v>91</v>
      </c>
      <c r="Q2671" s="5" t="s">
        <v>144</v>
      </c>
      <c r="R2671" s="5" t="s">
        <v>157</v>
      </c>
      <c r="S2671" s="5" t="s">
        <v>1695</v>
      </c>
      <c r="T2671" s="5" t="s">
        <v>136</v>
      </c>
      <c r="U2671" s="5" t="s">
        <v>88</v>
      </c>
      <c r="V2671" s="5" t="s">
        <v>83</v>
      </c>
      <c r="W2671" s="5" t="s">
        <v>191</v>
      </c>
      <c r="X2671" s="5" t="s">
        <v>169</v>
      </c>
      <c r="Y2671" s="5" t="n">
        <v>1</v>
      </c>
      <c r="Z2671" s="5" t="n">
        <v>0</v>
      </c>
      <c r="AA2671" s="5" t="str">
        <f aca="false">IF(Y2671&gt;Z2671,"Win",IF(Y2671&lt;Z2671,"Loss","Draw"))</f>
        <v>Win</v>
      </c>
      <c r="AB2671" s="5" t="s">
        <v>98</v>
      </c>
      <c r="AC2671" s="5" t="s">
        <v>99</v>
      </c>
      <c r="AD2671" s="5" t="s">
        <v>1644</v>
      </c>
      <c r="AE2671" s="5" t="s">
        <v>5635</v>
      </c>
      <c r="AF2671" s="5" t="str">
        <f aca="false">IF(AD2671&lt;AE2671,AD2671,AE2671)</f>
        <v>Baby Dragon, Dark Prince, Electro Dragon, Golem, Ice Wizard, Mini P.E.K.K.A, Poison, Tesla</v>
      </c>
      <c r="AG2671" s="5" t="str">
        <f aca="false">IF(AD2671&lt;AE2671,AE2671,AD2671)</f>
        <v>Barbarian Barrel, Boss Bandit, Executioner, Giant Snowball, Golden Knight, Ram Rider, Ronin, Vines</v>
      </c>
      <c r="AH2671" s="5" t="str">
        <f aca="false">IF(AD2671=AF2671,AA2671,IF(AA2671="Win","Loss",IF(AA2671="Loss","Win","Draw")))</f>
        <v>Loss</v>
      </c>
      <c r="AI2671" s="5" t="s">
        <v>123</v>
      </c>
    </row>
    <row r="2672" customFormat="false" ht="16.5" hidden="false" customHeight="true" outlineLevel="0" collapsed="false">
      <c r="A2672" s="6" t="s">
        <v>5632</v>
      </c>
      <c r="B2672" s="5" t="n">
        <v>3</v>
      </c>
      <c r="C2672" s="6" t="s">
        <v>4653</v>
      </c>
      <c r="D2672" s="5" t="s">
        <v>4654</v>
      </c>
      <c r="E2672" s="5" t="s">
        <v>2080</v>
      </c>
      <c r="F2672" s="5" t="s">
        <v>2081</v>
      </c>
      <c r="G2672" s="5" t="s">
        <v>5636</v>
      </c>
      <c r="H2672" s="5" t="s">
        <v>81</v>
      </c>
      <c r="I2672" s="5" t="s">
        <v>114</v>
      </c>
      <c r="J2672" s="5" t="s">
        <v>115</v>
      </c>
      <c r="K2672" s="5" t="s">
        <v>116</v>
      </c>
      <c r="L2672" s="5" t="s">
        <v>119</v>
      </c>
      <c r="M2672" s="5" t="s">
        <v>94</v>
      </c>
      <c r="N2672" s="5" t="s">
        <v>117</v>
      </c>
      <c r="O2672" s="5" t="s">
        <v>118</v>
      </c>
      <c r="P2672" s="5" t="s">
        <v>93</v>
      </c>
      <c r="Q2672" s="5" t="s">
        <v>239</v>
      </c>
      <c r="R2672" s="5" t="s">
        <v>199</v>
      </c>
      <c r="S2672" s="5" t="s">
        <v>210</v>
      </c>
      <c r="T2672" s="5" t="s">
        <v>227</v>
      </c>
      <c r="U2672" s="5" t="s">
        <v>109</v>
      </c>
      <c r="V2672" s="5" t="s">
        <v>240</v>
      </c>
      <c r="W2672" s="5" t="s">
        <v>393</v>
      </c>
      <c r="X2672" s="5" t="s">
        <v>112</v>
      </c>
      <c r="Y2672" s="5" t="n">
        <v>1</v>
      </c>
      <c r="Z2672" s="5" t="n">
        <v>0</v>
      </c>
      <c r="AA2672" s="5" t="str">
        <f aca="false">IF(Y2672&gt;Z2672,"Win",IF(Y2672&lt;Z2672,"Loss","Draw"))</f>
        <v>Win</v>
      </c>
      <c r="AB2672" s="5" t="s">
        <v>98</v>
      </c>
      <c r="AC2672" s="5" t="s">
        <v>99</v>
      </c>
      <c r="AD2672" s="5" t="s">
        <v>307</v>
      </c>
      <c r="AE2672" s="5" t="s">
        <v>1079</v>
      </c>
      <c r="AF2672" s="5" t="str">
        <f aca="false">IF(AD2672&lt;AE2672,AD2672,AE2672)</f>
        <v>Arrows, Bandit, Battle Ram, Electro Wizard, Golden Knight, Mega Knight, Mother Witch, Ronin</v>
      </c>
      <c r="AG2672" s="5" t="str">
        <f aca="false">IF(AD2672&lt;AE2672,AE2672,AD2672)</f>
        <v>Cannon Cart, Electro Spirit, Fireball, Goblins, Minions, Mortar, Rascals, Skeleton Barrel</v>
      </c>
      <c r="AH2672" s="5" t="str">
        <f aca="false">IF(AD2672=AF2672,AA2672,IF(AA2672="Win","Loss",IF(AA2672="Loss","Win","Draw")))</f>
        <v>Loss</v>
      </c>
      <c r="AI2672" s="5" t="s">
        <v>123</v>
      </c>
    </row>
    <row r="2673" customFormat="false" ht="16.5" hidden="false" customHeight="true" outlineLevel="0" collapsed="false">
      <c r="A2673" s="6" t="s">
        <v>5637</v>
      </c>
      <c r="B2673" s="5" t="n">
        <v>1</v>
      </c>
      <c r="C2673" s="6" t="s">
        <v>4653</v>
      </c>
      <c r="D2673" s="5" t="s">
        <v>4654</v>
      </c>
      <c r="E2673" s="5" t="s">
        <v>1956</v>
      </c>
      <c r="F2673" s="5" t="s">
        <v>1957</v>
      </c>
      <c r="G2673" s="5" t="s">
        <v>3966</v>
      </c>
      <c r="H2673" s="5" t="s">
        <v>408</v>
      </c>
      <c r="I2673" s="5" t="s">
        <v>169</v>
      </c>
      <c r="J2673" s="5" t="s">
        <v>157</v>
      </c>
      <c r="K2673" s="5" t="s">
        <v>287</v>
      </c>
      <c r="L2673" s="5" t="s">
        <v>136</v>
      </c>
      <c r="M2673" s="5" t="s">
        <v>1512</v>
      </c>
      <c r="N2673" s="5" t="s">
        <v>257</v>
      </c>
      <c r="O2673" s="5" t="s">
        <v>202</v>
      </c>
      <c r="P2673" s="5" t="s">
        <v>159</v>
      </c>
      <c r="Q2673" s="5" t="s">
        <v>239</v>
      </c>
      <c r="R2673" s="5" t="s">
        <v>141</v>
      </c>
      <c r="S2673" s="5" t="s">
        <v>92</v>
      </c>
      <c r="T2673" s="5" t="s">
        <v>257</v>
      </c>
      <c r="U2673" s="5" t="s">
        <v>327</v>
      </c>
      <c r="V2673" s="5" t="s">
        <v>227</v>
      </c>
      <c r="W2673" s="5" t="s">
        <v>91</v>
      </c>
      <c r="X2673" s="5" t="s">
        <v>202</v>
      </c>
      <c r="Y2673" s="5" t="n">
        <v>1</v>
      </c>
      <c r="Z2673" s="5" t="n">
        <v>0</v>
      </c>
      <c r="AA2673" s="5" t="str">
        <f aca="false">IF(Y2673&gt;Z2673,"Win",IF(Y2673&lt;Z2673,"Loss","Draw"))</f>
        <v>Win</v>
      </c>
      <c r="AB2673" s="5" t="s">
        <v>98</v>
      </c>
      <c r="AC2673" s="5" t="s">
        <v>99</v>
      </c>
      <c r="AD2673" s="5" t="s">
        <v>1513</v>
      </c>
      <c r="AE2673" s="5" t="s">
        <v>5638</v>
      </c>
      <c r="AF2673" s="5" t="str">
        <f aca="false">IF(AD2673&lt;AE2673,AD2673,AE2673)</f>
        <v>Baby Dragon, Battle Healer, Elixir Collector, Golem, Mini P.E.K.K.A, Valkyrie, Vines, Zappies</v>
      </c>
      <c r="AG2673" s="5" t="str">
        <f aca="false">IF(AD2673&lt;AE2673,AE2673,AD2673)</f>
        <v>Barbarian Barrel, Battle Ram, Giant Skeleton, Magic Archer, Mother Witch, Royal Ghost, Vines, Zappies</v>
      </c>
      <c r="AH2673" s="5" t="str">
        <f aca="false">IF(AD2673=AF2673,AA2673,IF(AA2673="Win","Loss",IF(AA2673="Loss","Win","Draw")))</f>
        <v>Win</v>
      </c>
      <c r="AI2673" s="5" t="s">
        <v>123</v>
      </c>
    </row>
    <row r="2674" customFormat="false" ht="16.5" hidden="false" customHeight="true" outlineLevel="0" collapsed="false">
      <c r="A2674" s="6" t="s">
        <v>5637</v>
      </c>
      <c r="B2674" s="5" t="n">
        <v>2</v>
      </c>
      <c r="C2674" s="6" t="s">
        <v>4653</v>
      </c>
      <c r="D2674" s="5" t="s">
        <v>4654</v>
      </c>
      <c r="E2674" s="5" t="s">
        <v>1956</v>
      </c>
      <c r="F2674" s="5" t="s">
        <v>1957</v>
      </c>
      <c r="G2674" s="5" t="s">
        <v>5639</v>
      </c>
      <c r="H2674" s="5" t="s">
        <v>408</v>
      </c>
      <c r="I2674" s="5" t="s">
        <v>210</v>
      </c>
      <c r="J2674" s="5" t="s">
        <v>209</v>
      </c>
      <c r="K2674" s="5" t="s">
        <v>170</v>
      </c>
      <c r="L2674" s="5" t="s">
        <v>182</v>
      </c>
      <c r="M2674" s="5" t="s">
        <v>109</v>
      </c>
      <c r="N2674" s="5" t="s">
        <v>94</v>
      </c>
      <c r="O2674" s="5" t="s">
        <v>143</v>
      </c>
      <c r="P2674" s="5" t="s">
        <v>167</v>
      </c>
      <c r="Q2674" s="5" t="s">
        <v>114</v>
      </c>
      <c r="R2674" s="5" t="s">
        <v>209</v>
      </c>
      <c r="S2674" s="5" t="s">
        <v>116</v>
      </c>
      <c r="T2674" s="5" t="s">
        <v>94</v>
      </c>
      <c r="U2674" s="5" t="s">
        <v>655</v>
      </c>
      <c r="V2674" s="5" t="s">
        <v>128</v>
      </c>
      <c r="W2674" s="5" t="s">
        <v>303</v>
      </c>
      <c r="X2674" s="5" t="s">
        <v>167</v>
      </c>
      <c r="Y2674" s="5" t="n">
        <v>0</v>
      </c>
      <c r="Z2674" s="5" t="n">
        <v>1</v>
      </c>
      <c r="AA2674" s="5" t="str">
        <f aca="false">IF(Y2674&gt;Z2674,"Win",IF(Y2674&lt;Z2674,"Loss","Draw"))</f>
        <v>Loss</v>
      </c>
      <c r="AB2674" s="5" t="s">
        <v>98</v>
      </c>
      <c r="AC2674" s="5" t="s">
        <v>99</v>
      </c>
      <c r="AD2674" s="5" t="s">
        <v>5620</v>
      </c>
      <c r="AE2674" s="5" t="s">
        <v>5640</v>
      </c>
      <c r="AF2674" s="5" t="str">
        <f aca="false">IF(AD2674&lt;AE2674,AD2674,AE2674)</f>
        <v>Cannon, Fireball, Hog Rider, Ice Spirit, Mega Knight, Musketeer, Ronin, The Log</v>
      </c>
      <c r="AG2674" s="5" t="str">
        <f aca="false">IF(AD2674&lt;AE2674,AE2674,AD2674)</f>
        <v>Fireball, Goblin Gang, Knight, Mortar, Musketeer, Skeleton Barrel, Spear Goblins, The Log</v>
      </c>
      <c r="AH2674" s="5" t="str">
        <f aca="false">IF(AD2674=AF2674,AA2674,IF(AA2674="Win","Loss",IF(AA2674="Loss","Win","Draw")))</f>
        <v>Loss</v>
      </c>
      <c r="AI2674" s="5" t="s">
        <v>123</v>
      </c>
    </row>
    <row r="2675" customFormat="false" ht="16.5" hidden="false" customHeight="true" outlineLevel="0" collapsed="false">
      <c r="A2675" s="6" t="s">
        <v>5637</v>
      </c>
      <c r="B2675" s="5" t="n">
        <v>3</v>
      </c>
      <c r="C2675" s="6" t="s">
        <v>4653</v>
      </c>
      <c r="D2675" s="5" t="s">
        <v>4654</v>
      </c>
      <c r="E2675" s="5" t="s">
        <v>1956</v>
      </c>
      <c r="F2675" s="5" t="s">
        <v>1957</v>
      </c>
      <c r="G2675" s="5" t="s">
        <v>5641</v>
      </c>
      <c r="H2675" s="5" t="s">
        <v>81</v>
      </c>
      <c r="I2675" s="5" t="s">
        <v>82</v>
      </c>
      <c r="J2675" s="5" t="s">
        <v>83</v>
      </c>
      <c r="K2675" s="5" t="s">
        <v>84</v>
      </c>
      <c r="L2675" s="5" t="s">
        <v>85</v>
      </c>
      <c r="M2675" s="5" t="s">
        <v>86</v>
      </c>
      <c r="N2675" s="5" t="s">
        <v>88</v>
      </c>
      <c r="O2675" s="5" t="s">
        <v>89</v>
      </c>
      <c r="P2675" s="5" t="s">
        <v>111</v>
      </c>
      <c r="Q2675" s="5" t="s">
        <v>142</v>
      </c>
      <c r="R2675" s="5" t="s">
        <v>115</v>
      </c>
      <c r="S2675" s="5" t="s">
        <v>433</v>
      </c>
      <c r="T2675" s="5" t="s">
        <v>109</v>
      </c>
      <c r="U2675" s="5" t="s">
        <v>129</v>
      </c>
      <c r="V2675" s="5" t="s">
        <v>143</v>
      </c>
      <c r="W2675" s="5" t="s">
        <v>87</v>
      </c>
      <c r="X2675" s="5" t="s">
        <v>334</v>
      </c>
      <c r="Y2675" s="5" t="n">
        <v>0</v>
      </c>
      <c r="Z2675" s="5" t="n">
        <v>1</v>
      </c>
      <c r="AA2675" s="5" t="str">
        <f aca="false">IF(Y2675&gt;Z2675,"Win",IF(Y2675&lt;Z2675,"Loss","Draw"))</f>
        <v>Loss</v>
      </c>
      <c r="AB2675" s="5" t="s">
        <v>98</v>
      </c>
      <c r="AC2675" s="5" t="s">
        <v>99</v>
      </c>
      <c r="AD2675" s="5" t="s">
        <v>673</v>
      </c>
      <c r="AE2675" s="5" t="s">
        <v>5642</v>
      </c>
      <c r="AF2675" s="5" t="str">
        <f aca="false">IF(AD2675&lt;AE2675,AD2675,AE2675)</f>
        <v>Archers, Dark Prince, Fire Spirit, Giant Snowball, Goblin Demolisher, Goblin Hut, Graveyard, Poison</v>
      </c>
      <c r="AG2675" s="5" t="str">
        <f aca="false">IF(AD2675&lt;AE2675,AE2675,AD2675)</f>
        <v>Berserker, Goblin Barrel, Goblins, Ice Spirit, Inferno Tower, Princess, Rocket, Ronin</v>
      </c>
      <c r="AH2675" s="5" t="str">
        <f aca="false">IF(AD2675=AF2675,AA2675,IF(AA2675="Win","Loss",IF(AA2675="Loss","Win","Draw")))</f>
        <v>Loss</v>
      </c>
      <c r="AI2675" s="5" t="s">
        <v>123</v>
      </c>
    </row>
    <row r="2676" customFormat="false" ht="16.5" hidden="false" customHeight="true" outlineLevel="0" collapsed="false">
      <c r="A2676" s="6" t="s">
        <v>5643</v>
      </c>
      <c r="B2676" s="5" t="n">
        <v>1</v>
      </c>
      <c r="C2676" s="6" t="s">
        <v>2981</v>
      </c>
      <c r="D2676" s="5" t="s">
        <v>2982</v>
      </c>
      <c r="E2676" s="5" t="s">
        <v>876</v>
      </c>
      <c r="F2676" s="5" t="s">
        <v>877</v>
      </c>
      <c r="G2676" s="5" t="s">
        <v>5644</v>
      </c>
      <c r="H2676" s="5" t="s">
        <v>408</v>
      </c>
      <c r="I2676" s="5" t="s">
        <v>116</v>
      </c>
      <c r="J2676" s="5" t="s">
        <v>115</v>
      </c>
      <c r="K2676" s="5" t="s">
        <v>114</v>
      </c>
      <c r="L2676" s="5" t="s">
        <v>119</v>
      </c>
      <c r="M2676" s="5" t="s">
        <v>117</v>
      </c>
      <c r="N2676" s="5" t="s">
        <v>118</v>
      </c>
      <c r="O2676" s="5" t="s">
        <v>93</v>
      </c>
      <c r="P2676" s="5" t="s">
        <v>94</v>
      </c>
      <c r="Q2676" s="5" t="s">
        <v>168</v>
      </c>
      <c r="R2676" s="5" t="s">
        <v>232</v>
      </c>
      <c r="S2676" s="5" t="s">
        <v>169</v>
      </c>
      <c r="T2676" s="5" t="s">
        <v>154</v>
      </c>
      <c r="U2676" s="5" t="s">
        <v>97</v>
      </c>
      <c r="V2676" s="5" t="s">
        <v>93</v>
      </c>
      <c r="W2676" s="5" t="s">
        <v>167</v>
      </c>
      <c r="X2676" s="5" t="s">
        <v>170</v>
      </c>
      <c r="Y2676" s="5" t="n">
        <v>0</v>
      </c>
      <c r="Z2676" s="5" t="n">
        <v>1</v>
      </c>
      <c r="AA2676" s="5" t="str">
        <f aca="false">IF(Y2676&gt;Z2676,"Win",IF(Y2676&lt;Z2676,"Loss","Draw"))</f>
        <v>Loss</v>
      </c>
      <c r="AB2676" s="5" t="s">
        <v>98</v>
      </c>
      <c r="AC2676" s="5" t="s">
        <v>99</v>
      </c>
      <c r="AD2676" s="5" t="s">
        <v>307</v>
      </c>
      <c r="AE2676" s="5" t="s">
        <v>418</v>
      </c>
      <c r="AF2676" s="5" t="str">
        <f aca="false">IF(AD2676&lt;AE2676,AD2676,AE2676)</f>
        <v>Baby Dragon, Cannon, Electro Spirit, Lightning, Mighty Miner, Royal Hogs, Skeletons, The Log</v>
      </c>
      <c r="AG2676" s="5" t="str">
        <f aca="false">IF(AD2676&lt;AE2676,AE2676,AD2676)</f>
        <v>Cannon Cart, Electro Spirit, Fireball, Goblins, Minions, Mortar, Rascals, Skeleton Barrel</v>
      </c>
      <c r="AH2676" s="5" t="str">
        <f aca="false">IF(AD2676=AF2676,AA2676,IF(AA2676="Win","Loss",IF(AA2676="Loss","Win","Draw")))</f>
        <v>Win</v>
      </c>
      <c r="AI2676" s="5" t="s">
        <v>102</v>
      </c>
    </row>
    <row r="2677" customFormat="false" ht="16.5" hidden="false" customHeight="true" outlineLevel="0" collapsed="false">
      <c r="A2677" s="6" t="s">
        <v>5643</v>
      </c>
      <c r="B2677" s="5" t="n">
        <v>2</v>
      </c>
      <c r="C2677" s="6" t="s">
        <v>2981</v>
      </c>
      <c r="D2677" s="5" t="s">
        <v>2982</v>
      </c>
      <c r="E2677" s="5" t="s">
        <v>876</v>
      </c>
      <c r="F2677" s="5" t="s">
        <v>877</v>
      </c>
      <c r="G2677" s="5" t="s">
        <v>5645</v>
      </c>
      <c r="H2677" s="5" t="s">
        <v>81</v>
      </c>
      <c r="I2677" s="5" t="s">
        <v>210</v>
      </c>
      <c r="J2677" s="5" t="s">
        <v>83</v>
      </c>
      <c r="K2677" s="5" t="s">
        <v>135</v>
      </c>
      <c r="L2677" s="5" t="s">
        <v>240</v>
      </c>
      <c r="M2677" s="5" t="s">
        <v>227</v>
      </c>
      <c r="N2677" s="5" t="s">
        <v>146</v>
      </c>
      <c r="O2677" s="5" t="s">
        <v>182</v>
      </c>
      <c r="P2677" s="5" t="s">
        <v>112</v>
      </c>
      <c r="Q2677" s="5" t="s">
        <v>140</v>
      </c>
      <c r="R2677" s="5" t="s">
        <v>141</v>
      </c>
      <c r="S2677" s="5" t="s">
        <v>142</v>
      </c>
      <c r="T2677" s="5" t="s">
        <v>143</v>
      </c>
      <c r="U2677" s="5" t="s">
        <v>111</v>
      </c>
      <c r="V2677" s="5" t="s">
        <v>109</v>
      </c>
      <c r="W2677" s="5" t="s">
        <v>113</v>
      </c>
      <c r="X2677" s="5" t="s">
        <v>120</v>
      </c>
      <c r="Y2677" s="5" t="n">
        <v>0</v>
      </c>
      <c r="Z2677" s="5" t="n">
        <v>1</v>
      </c>
      <c r="AA2677" s="5" t="str">
        <f aca="false">IF(Y2677&gt;Z2677,"Win",IF(Y2677&lt;Z2677,"Loss","Draw"))</f>
        <v>Loss</v>
      </c>
      <c r="AB2677" s="5" t="s">
        <v>98</v>
      </c>
      <c r="AC2677" s="5" t="s">
        <v>99</v>
      </c>
      <c r="AD2677" s="5" t="s">
        <v>5646</v>
      </c>
      <c r="AE2677" s="5" t="s">
        <v>741</v>
      </c>
      <c r="AF2677" s="5" t="str">
        <f aca="false">IF(AD2677&lt;AE2677,AD2677,AE2677)</f>
        <v>Arrows, Bandit, Dark Prince, Hog Rider, Mega Knight, Mother Witch, Skeleton Dragons, Zap</v>
      </c>
      <c r="AG2677" s="5" t="str">
        <f aca="false">IF(AD2677&lt;AE2677,AE2677,AD2677)</f>
        <v>Bomb Tower, Fire Spirit, Goblin Barrel, Ice Spirit, Magic Archer, Ronin, Royal Delivery, Wall Breakers</v>
      </c>
      <c r="AH2677" s="5" t="str">
        <f aca="false">IF(AD2677=AF2677,AA2677,IF(AA2677="Win","Loss",IF(AA2677="Loss","Win","Draw")))</f>
        <v>Loss</v>
      </c>
      <c r="AI2677" s="5" t="s">
        <v>102</v>
      </c>
    </row>
    <row r="2678" customFormat="false" ht="16.5" hidden="false" customHeight="true" outlineLevel="0" collapsed="false">
      <c r="A2678" s="6" t="s">
        <v>5643</v>
      </c>
      <c r="B2678" s="5" t="n">
        <v>3</v>
      </c>
      <c r="C2678" s="6" t="s">
        <v>2981</v>
      </c>
      <c r="D2678" s="5" t="s">
        <v>2982</v>
      </c>
      <c r="E2678" s="5" t="s">
        <v>876</v>
      </c>
      <c r="F2678" s="5" t="s">
        <v>877</v>
      </c>
      <c r="G2678" s="5" t="s">
        <v>5647</v>
      </c>
      <c r="H2678" s="5" t="s">
        <v>81</v>
      </c>
      <c r="I2678" s="5" t="s">
        <v>169</v>
      </c>
      <c r="J2678" s="5" t="s">
        <v>199</v>
      </c>
      <c r="K2678" s="5" t="s">
        <v>200</v>
      </c>
      <c r="L2678" s="5" t="s">
        <v>136</v>
      </c>
      <c r="M2678" s="5" t="s">
        <v>336</v>
      </c>
      <c r="N2678" s="5" t="s">
        <v>91</v>
      </c>
      <c r="O2678" s="5" t="s">
        <v>130</v>
      </c>
      <c r="P2678" s="5" t="s">
        <v>183</v>
      </c>
      <c r="Q2678" s="5" t="s">
        <v>82</v>
      </c>
      <c r="R2678" s="5" t="s">
        <v>318</v>
      </c>
      <c r="S2678" s="5" t="s">
        <v>90</v>
      </c>
      <c r="T2678" s="5" t="s">
        <v>202</v>
      </c>
      <c r="U2678" s="5" t="s">
        <v>149</v>
      </c>
      <c r="V2678" s="5" t="s">
        <v>94</v>
      </c>
      <c r="W2678" s="5" t="s">
        <v>91</v>
      </c>
      <c r="X2678" s="5" t="s">
        <v>95</v>
      </c>
      <c r="Y2678" s="5" t="n">
        <v>1</v>
      </c>
      <c r="Z2678" s="5" t="n">
        <v>0</v>
      </c>
      <c r="AA2678" s="5" t="str">
        <f aca="false">IF(Y2678&gt;Z2678,"Win",IF(Y2678&lt;Z2678,"Loss","Draw"))</f>
        <v>Win</v>
      </c>
      <c r="AB2678" s="5" t="s">
        <v>98</v>
      </c>
      <c r="AC2678" s="5" t="s">
        <v>99</v>
      </c>
      <c r="AD2678" s="5" t="s">
        <v>5648</v>
      </c>
      <c r="AE2678" s="5" t="s">
        <v>2599</v>
      </c>
      <c r="AF2678" s="5" t="str">
        <f aca="false">IF(AD2678&lt;AE2678,AD2678,AE2678)</f>
        <v>Archers, Barbarian Barrel, Fireball, Fisherman, Royal Giant, Skeleton King, Tombstone, Zappies</v>
      </c>
      <c r="AG2678" s="5" t="str">
        <f aca="false">IF(AD2678&lt;AE2678,AE2678,AD2678)</f>
        <v>Baby Dragon, Barbarian Barrel, Bomber, Earthquake, Goblin Cage, Golden Knight, Golem, Tornado</v>
      </c>
      <c r="AH2678" s="5" t="str">
        <f aca="false">IF(AD2678=AF2678,AA2678,IF(AA2678="Win","Loss",IF(AA2678="Loss","Win","Draw")))</f>
        <v>Loss</v>
      </c>
      <c r="AI2678" s="5" t="s">
        <v>102</v>
      </c>
    </row>
    <row r="2679" customFormat="false" ht="16.5" hidden="false" customHeight="true" outlineLevel="0" collapsed="false">
      <c r="A2679" s="8" t="s">
        <v>5649</v>
      </c>
      <c r="B2679" s="7" t="n">
        <v>1</v>
      </c>
      <c r="C2679" s="8" t="s">
        <v>2981</v>
      </c>
      <c r="D2679" s="7" t="s">
        <v>2982</v>
      </c>
      <c r="E2679" s="7" t="s">
        <v>876</v>
      </c>
      <c r="F2679" s="7" t="s">
        <v>877</v>
      </c>
      <c r="G2679" s="7" t="s">
        <v>5650</v>
      </c>
      <c r="H2679" s="7" t="s">
        <v>408</v>
      </c>
      <c r="I2679" s="7" t="s">
        <v>140</v>
      </c>
      <c r="J2679" s="7" t="s">
        <v>141</v>
      </c>
      <c r="K2679" s="7" t="s">
        <v>225</v>
      </c>
      <c r="L2679" s="7" t="s">
        <v>226</v>
      </c>
      <c r="M2679" s="7" t="s">
        <v>109</v>
      </c>
      <c r="N2679" s="7" t="s">
        <v>111</v>
      </c>
      <c r="O2679" s="7" t="s">
        <v>167</v>
      </c>
      <c r="P2679" s="7" t="s">
        <v>113</v>
      </c>
      <c r="Q2679" s="7" t="s">
        <v>168</v>
      </c>
      <c r="R2679" s="7" t="s">
        <v>91</v>
      </c>
      <c r="S2679" s="7" t="s">
        <v>144</v>
      </c>
      <c r="T2679" s="7" t="s">
        <v>97</v>
      </c>
      <c r="U2679" s="7" t="s">
        <v>146</v>
      </c>
      <c r="V2679" s="7" t="s">
        <v>93</v>
      </c>
      <c r="W2679" s="7" t="s">
        <v>109</v>
      </c>
      <c r="X2679" s="7" t="s">
        <v>154</v>
      </c>
      <c r="Y2679" s="7" t="n">
        <v>0</v>
      </c>
      <c r="Z2679" s="7" t="n">
        <v>1</v>
      </c>
      <c r="AA2679" s="7" t="str">
        <f aca="false">IF(Y2679&gt;Z2679,"Win",IF(Y2679&lt;Z2679,"Loss","Draw"))</f>
        <v>Loss</v>
      </c>
      <c r="AB2679" s="7" t="s">
        <v>99</v>
      </c>
      <c r="AC2679" s="7" t="s">
        <v>99</v>
      </c>
      <c r="AD2679" s="7" t="s">
        <v>4025</v>
      </c>
      <c r="AE2679" s="7" t="s">
        <v>2277</v>
      </c>
      <c r="AF2679" s="7" t="str">
        <f aca="false">IF(AD2679&lt;AE2679,AD2679,AE2679)</f>
        <v>Barbarian Barrel, Electro Spirit, Lightning, Ronin, Royal Hogs, Skeleton Dragons, Skeletons, Tesla</v>
      </c>
      <c r="AG2679" s="7" t="str">
        <f aca="false">IF(AD2679&lt;AE2679,AE2679,AD2679)</f>
        <v>Bats, Bomb Tower, Fire Spirit, Magic Archer, Miner, Ronin, The Log, Wall Breakers</v>
      </c>
      <c r="AH2679" s="7" t="str">
        <f aca="false">IF(AD2679=AF2679,AA2679,IF(AA2679="Win","Loss",IF(AA2679="Loss","Win","Draw")))</f>
        <v>Win</v>
      </c>
      <c r="AI2679" s="7" t="s">
        <v>102</v>
      </c>
    </row>
    <row r="2680" customFormat="false" ht="16.5" hidden="false" customHeight="true" outlineLevel="0" collapsed="false">
      <c r="A2680" s="8" t="s">
        <v>5649</v>
      </c>
      <c r="B2680" s="7" t="n">
        <v>2</v>
      </c>
      <c r="C2680" s="8" t="s">
        <v>2981</v>
      </c>
      <c r="D2680" s="7" t="s">
        <v>2982</v>
      </c>
      <c r="E2680" s="7" t="s">
        <v>876</v>
      </c>
      <c r="F2680" s="7" t="s">
        <v>877</v>
      </c>
      <c r="G2680" s="7" t="s">
        <v>5651</v>
      </c>
      <c r="H2680" s="7" t="s">
        <v>81</v>
      </c>
      <c r="I2680" s="7" t="s">
        <v>82</v>
      </c>
      <c r="J2680" s="7" t="s">
        <v>83</v>
      </c>
      <c r="K2680" s="7" t="s">
        <v>144</v>
      </c>
      <c r="L2680" s="7" t="s">
        <v>97</v>
      </c>
      <c r="M2680" s="7" t="s">
        <v>88</v>
      </c>
      <c r="N2680" s="7" t="s">
        <v>143</v>
      </c>
      <c r="O2680" s="7" t="s">
        <v>91</v>
      </c>
      <c r="P2680" s="7" t="s">
        <v>85</v>
      </c>
      <c r="Q2680" s="7" t="s">
        <v>128</v>
      </c>
      <c r="R2680" s="7" t="s">
        <v>145</v>
      </c>
      <c r="S2680" s="7" t="s">
        <v>375</v>
      </c>
      <c r="T2680" s="7" t="s">
        <v>226</v>
      </c>
      <c r="U2680" s="7" t="s">
        <v>87</v>
      </c>
      <c r="V2680" s="7" t="s">
        <v>113</v>
      </c>
      <c r="W2680" s="7" t="s">
        <v>135</v>
      </c>
      <c r="X2680" s="7" t="s">
        <v>336</v>
      </c>
      <c r="Y2680" s="7" t="n">
        <v>0</v>
      </c>
      <c r="Z2680" s="7" t="n">
        <v>1</v>
      </c>
      <c r="AA2680" s="7" t="str">
        <f aca="false">IF(Y2680&gt;Z2680,"Win",IF(Y2680&lt;Z2680,"Loss","Draw"))</f>
        <v>Loss</v>
      </c>
      <c r="AB2680" s="7" t="s">
        <v>99</v>
      </c>
      <c r="AC2680" s="7" t="s">
        <v>99</v>
      </c>
      <c r="AD2680" s="7" t="s">
        <v>397</v>
      </c>
      <c r="AE2680" s="7" t="s">
        <v>377</v>
      </c>
      <c r="AF2680" s="7" t="str">
        <f aca="false">IF(AD2680&lt;AE2680,AD2680,AE2680)</f>
        <v>Archers, Barbarian Barrel, Dark Prince, Graveyard, Ice Spirit, Poison, Skeletons, Tesla</v>
      </c>
      <c r="AG2680" s="7" t="str">
        <f aca="false">IF(AD2680&lt;AE2680,AE2680,AD2680)</f>
        <v>Balloon, Berserker, Bomb Tower, Executioner, Knight, Miner, Tornado, Zap</v>
      </c>
      <c r="AH2680" s="7" t="str">
        <f aca="false">IF(AD2680=AF2680,AA2680,IF(AA2680="Win","Loss",IF(AA2680="Loss","Win","Draw")))</f>
        <v>Loss</v>
      </c>
      <c r="AI2680" s="7" t="s">
        <v>102</v>
      </c>
    </row>
    <row r="2681" customFormat="false" ht="16.5" hidden="false" customHeight="true" outlineLevel="0" collapsed="false">
      <c r="A2681" s="8" t="s">
        <v>5649</v>
      </c>
      <c r="B2681" s="7" t="n">
        <v>3</v>
      </c>
      <c r="C2681" s="8" t="s">
        <v>2981</v>
      </c>
      <c r="D2681" s="7" t="s">
        <v>2982</v>
      </c>
      <c r="E2681" s="7" t="s">
        <v>876</v>
      </c>
      <c r="F2681" s="7" t="s">
        <v>877</v>
      </c>
      <c r="G2681" s="7" t="s">
        <v>5652</v>
      </c>
      <c r="H2681" s="7" t="s">
        <v>408</v>
      </c>
      <c r="I2681" s="7" t="s">
        <v>200</v>
      </c>
      <c r="J2681" s="7" t="s">
        <v>145</v>
      </c>
      <c r="K2681" s="7" t="s">
        <v>135</v>
      </c>
      <c r="L2681" s="7" t="s">
        <v>87</v>
      </c>
      <c r="M2681" s="7" t="s">
        <v>148</v>
      </c>
      <c r="N2681" s="7" t="s">
        <v>94</v>
      </c>
      <c r="O2681" s="7" t="s">
        <v>147</v>
      </c>
      <c r="P2681" s="7" t="s">
        <v>117</v>
      </c>
      <c r="Q2681" s="7" t="s">
        <v>142</v>
      </c>
      <c r="R2681" s="7" t="s">
        <v>175</v>
      </c>
      <c r="S2681" s="7" t="s">
        <v>176</v>
      </c>
      <c r="T2681" s="7" t="s">
        <v>111</v>
      </c>
      <c r="U2681" s="7" t="s">
        <v>143</v>
      </c>
      <c r="V2681" s="7" t="s">
        <v>115</v>
      </c>
      <c r="W2681" s="7" t="s">
        <v>120</v>
      </c>
      <c r="X2681" s="7" t="s">
        <v>170</v>
      </c>
      <c r="Y2681" s="7" t="n">
        <v>0</v>
      </c>
      <c r="Z2681" s="7" t="n">
        <v>1</v>
      </c>
      <c r="AA2681" s="7" t="str">
        <f aca="false">IF(Y2681&gt;Z2681,"Win",IF(Y2681&lt;Z2681,"Loss","Draw"))</f>
        <v>Loss</v>
      </c>
      <c r="AB2681" s="7" t="s">
        <v>99</v>
      </c>
      <c r="AC2681" s="7" t="s">
        <v>99</v>
      </c>
      <c r="AD2681" s="7" t="s">
        <v>5653</v>
      </c>
      <c r="AE2681" s="7" t="s">
        <v>5654</v>
      </c>
      <c r="AF2681" s="7" t="str">
        <f aca="false">IF(AD2681&lt;AE2681,AD2681,AE2681)</f>
        <v>Balloon, Berserker, Fireball, Goblin Cage, Lava Hound, Minions, Spirit Empress, Zap</v>
      </c>
      <c r="AG2681" s="7" t="str">
        <f aca="false">IF(AD2681&lt;AE2681,AE2681,AD2681)</f>
        <v>Boss Bandit, Cannon, Dart Goblin, Fire Spirit, Goblin Barrel, Goblins, Ice Spirit, Royal Delivery</v>
      </c>
      <c r="AH2681" s="7" t="str">
        <f aca="false">IF(AD2681=AF2681,AA2681,IF(AA2681="Win","Loss",IF(AA2681="Loss","Win","Draw")))</f>
        <v>Loss</v>
      </c>
      <c r="AI2681" s="7" t="s">
        <v>102</v>
      </c>
    </row>
    <row r="2682" customFormat="false" ht="16.5" hidden="false" customHeight="true" outlineLevel="0" collapsed="false">
      <c r="A2682" s="8" t="s">
        <v>5655</v>
      </c>
      <c r="B2682" s="7" t="n">
        <v>1</v>
      </c>
      <c r="C2682" s="8" t="s">
        <v>2981</v>
      </c>
      <c r="D2682" s="7" t="s">
        <v>2982</v>
      </c>
      <c r="E2682" s="7" t="s">
        <v>876</v>
      </c>
      <c r="F2682" s="7" t="s">
        <v>877</v>
      </c>
      <c r="G2682" s="7" t="s">
        <v>5656</v>
      </c>
      <c r="H2682" s="7" t="s">
        <v>408</v>
      </c>
      <c r="I2682" s="7" t="s">
        <v>168</v>
      </c>
      <c r="J2682" s="7" t="s">
        <v>91</v>
      </c>
      <c r="K2682" s="7" t="s">
        <v>144</v>
      </c>
      <c r="L2682" s="7" t="s">
        <v>97</v>
      </c>
      <c r="M2682" s="7" t="s">
        <v>146</v>
      </c>
      <c r="N2682" s="7" t="s">
        <v>93</v>
      </c>
      <c r="O2682" s="7" t="s">
        <v>109</v>
      </c>
      <c r="P2682" s="7" t="s">
        <v>154</v>
      </c>
      <c r="Q2682" s="7" t="s">
        <v>158</v>
      </c>
      <c r="R2682" s="7" t="s">
        <v>156</v>
      </c>
      <c r="S2682" s="7" t="s">
        <v>84</v>
      </c>
      <c r="T2682" s="7" t="s">
        <v>213</v>
      </c>
      <c r="U2682" s="7" t="s">
        <v>117</v>
      </c>
      <c r="V2682" s="7" t="s">
        <v>157</v>
      </c>
      <c r="W2682" s="7" t="s">
        <v>112</v>
      </c>
      <c r="X2682" s="7" t="s">
        <v>85</v>
      </c>
      <c r="Y2682" s="7" t="n">
        <v>1</v>
      </c>
      <c r="Z2682" s="7" t="n">
        <v>0</v>
      </c>
      <c r="AA2682" s="7" t="str">
        <f aca="false">IF(Y2682&gt;Z2682,"Win",IF(Y2682&lt;Z2682,"Loss","Draw"))</f>
        <v>Win</v>
      </c>
      <c r="AB2682" s="7" t="s">
        <v>99</v>
      </c>
      <c r="AC2682" s="7" t="s">
        <v>99</v>
      </c>
      <c r="AD2682" s="7" t="s">
        <v>2277</v>
      </c>
      <c r="AE2682" s="7" t="s">
        <v>1399</v>
      </c>
      <c r="AF2682" s="7" t="str">
        <f aca="false">IF(AD2682&lt;AE2682,AD2682,AE2682)</f>
        <v>Arrows, Bowler, Giant, Giant Snowball, Graveyard, Mini P.E.K.K.A, Minions, Witch</v>
      </c>
      <c r="AG2682" s="7" t="str">
        <f aca="false">IF(AD2682&lt;AE2682,AE2682,AD2682)</f>
        <v>Barbarian Barrel, Electro Spirit, Lightning, Ronin, Royal Hogs, Skeleton Dragons, Skeletons, Tesla</v>
      </c>
      <c r="AH2682" s="7" t="str">
        <f aca="false">IF(AD2682=AF2682,AA2682,IF(AA2682="Win","Loss",IF(AA2682="Loss","Win","Draw")))</f>
        <v>Loss</v>
      </c>
      <c r="AI2682" s="7" t="s">
        <v>102</v>
      </c>
    </row>
    <row r="2683" customFormat="false" ht="16.5" hidden="false" customHeight="true" outlineLevel="0" collapsed="false">
      <c r="A2683" s="8" t="s">
        <v>5655</v>
      </c>
      <c r="B2683" s="7" t="n">
        <v>2</v>
      </c>
      <c r="C2683" s="8" t="s">
        <v>2981</v>
      </c>
      <c r="D2683" s="7" t="s">
        <v>2982</v>
      </c>
      <c r="E2683" s="7" t="s">
        <v>876</v>
      </c>
      <c r="F2683" s="7" t="s">
        <v>877</v>
      </c>
      <c r="G2683" s="7" t="s">
        <v>5657</v>
      </c>
      <c r="H2683" s="7" t="s">
        <v>408</v>
      </c>
      <c r="I2683" s="7" t="s">
        <v>142</v>
      </c>
      <c r="J2683" s="7" t="s">
        <v>141</v>
      </c>
      <c r="K2683" s="7" t="s">
        <v>140</v>
      </c>
      <c r="L2683" s="7" t="s">
        <v>129</v>
      </c>
      <c r="M2683" s="7" t="s">
        <v>143</v>
      </c>
      <c r="N2683" s="7" t="s">
        <v>111</v>
      </c>
      <c r="O2683" s="7" t="s">
        <v>120</v>
      </c>
      <c r="P2683" s="7" t="s">
        <v>87</v>
      </c>
      <c r="Q2683" s="7" t="s">
        <v>116</v>
      </c>
      <c r="R2683" s="7" t="s">
        <v>108</v>
      </c>
      <c r="S2683" s="7" t="s">
        <v>225</v>
      </c>
      <c r="T2683" s="7" t="s">
        <v>97</v>
      </c>
      <c r="U2683" s="7" t="s">
        <v>226</v>
      </c>
      <c r="V2683" s="7" t="s">
        <v>109</v>
      </c>
      <c r="W2683" s="7" t="s">
        <v>88</v>
      </c>
      <c r="X2683" s="7" t="s">
        <v>167</v>
      </c>
      <c r="Y2683" s="7" t="n">
        <v>3</v>
      </c>
      <c r="Z2683" s="7" t="n">
        <v>0</v>
      </c>
      <c r="AA2683" s="7" t="str">
        <f aca="false">IF(Y2683&gt;Z2683,"Win",IF(Y2683&lt;Z2683,"Loss","Draw"))</f>
        <v>Win</v>
      </c>
      <c r="AB2683" s="7" t="s">
        <v>99</v>
      </c>
      <c r="AC2683" s="7" t="s">
        <v>99</v>
      </c>
      <c r="AD2683" s="7" t="s">
        <v>1258</v>
      </c>
      <c r="AE2683" s="7" t="s">
        <v>3013</v>
      </c>
      <c r="AF2683" s="7" t="str">
        <f aca="false">IF(AD2683&lt;AE2683,AD2683,AE2683)</f>
        <v>Archer Queen, Bats, Miner, Mortar, Poison, Ronin, Skeletons, The Log</v>
      </c>
      <c r="AG2683" s="7" t="str">
        <f aca="false">IF(AD2683&lt;AE2683,AE2683,AD2683)</f>
        <v>Berserker, Fire Spirit, Goblin Barrel, Ice Spirit, Inferno Tower, Magic Archer, Royal Delivery, Wall Breakers</v>
      </c>
      <c r="AH2683" s="7" t="str">
        <f aca="false">IF(AD2683=AF2683,AA2683,IF(AA2683="Win","Loss",IF(AA2683="Loss","Win","Draw")))</f>
        <v>Loss</v>
      </c>
      <c r="AI2683" s="7" t="s">
        <v>102</v>
      </c>
    </row>
    <row r="2684" customFormat="false" ht="16.5" hidden="false" customHeight="true" outlineLevel="0" collapsed="false">
      <c r="A2684" s="8" t="s">
        <v>5655</v>
      </c>
      <c r="B2684" s="7" t="n">
        <v>3</v>
      </c>
      <c r="C2684" s="8" t="s">
        <v>2981</v>
      </c>
      <c r="D2684" s="7" t="s">
        <v>2982</v>
      </c>
      <c r="E2684" s="7" t="s">
        <v>876</v>
      </c>
      <c r="F2684" s="7" t="s">
        <v>877</v>
      </c>
      <c r="G2684" s="7" t="s">
        <v>5658</v>
      </c>
      <c r="H2684" s="7" t="s">
        <v>408</v>
      </c>
      <c r="I2684" s="7" t="s">
        <v>132</v>
      </c>
      <c r="J2684" s="7" t="s">
        <v>83</v>
      </c>
      <c r="K2684" s="7" t="s">
        <v>135</v>
      </c>
      <c r="L2684" s="7" t="s">
        <v>145</v>
      </c>
      <c r="M2684" s="7" t="s">
        <v>94</v>
      </c>
      <c r="N2684" s="7" t="s">
        <v>202</v>
      </c>
      <c r="O2684" s="7" t="s">
        <v>226</v>
      </c>
      <c r="P2684" s="7" t="s">
        <v>117</v>
      </c>
      <c r="Q2684" s="7" t="s">
        <v>210</v>
      </c>
      <c r="R2684" s="7" t="s">
        <v>209</v>
      </c>
      <c r="S2684" s="7" t="s">
        <v>144</v>
      </c>
      <c r="T2684" s="7" t="s">
        <v>87</v>
      </c>
      <c r="U2684" s="7" t="s">
        <v>182</v>
      </c>
      <c r="V2684" s="7" t="s">
        <v>93</v>
      </c>
      <c r="W2684" s="7" t="s">
        <v>154</v>
      </c>
      <c r="X2684" s="7" t="s">
        <v>91</v>
      </c>
      <c r="Y2684" s="7" t="n">
        <v>0</v>
      </c>
      <c r="Z2684" s="7" t="n">
        <v>3</v>
      </c>
      <c r="AA2684" s="7" t="str">
        <f aca="false">IF(Y2684&gt;Z2684,"Win",IF(Y2684&lt;Z2684,"Loss","Draw"))</f>
        <v>Loss</v>
      </c>
      <c r="AB2684" s="7" t="s">
        <v>99</v>
      </c>
      <c r="AC2684" s="7" t="s">
        <v>99</v>
      </c>
      <c r="AD2684" s="7" t="s">
        <v>5659</v>
      </c>
      <c r="AE2684" s="7" t="s">
        <v>5660</v>
      </c>
      <c r="AF2684" s="7" t="str">
        <f aca="false">IF(AD2684&lt;AE2684,AD2684,AE2684)</f>
        <v>Balloon, Dark Prince, Fireball, Lumberjack, Miner, Minions, Zap, Zappies</v>
      </c>
      <c r="AG2684" s="7" t="str">
        <f aca="false">IF(AD2684&lt;AE2684,AE2684,AD2684)</f>
        <v>Barbarian Barrel, Berserker, Electro Spirit, Hog Rider, Lightning, Mega Knight, Musketeer, Tesla</v>
      </c>
      <c r="AH2684" s="7" t="str">
        <f aca="false">IF(AD2684=AF2684,AA2684,IF(AA2684="Win","Loss",IF(AA2684="Loss","Win","Draw")))</f>
        <v>Loss</v>
      </c>
      <c r="AI2684" s="7" t="s">
        <v>102</v>
      </c>
    </row>
    <row r="2685" customFormat="false" ht="16.5" hidden="false" customHeight="true" outlineLevel="0" collapsed="false">
      <c r="A2685" s="6" t="s">
        <v>5661</v>
      </c>
      <c r="B2685" s="5" t="n">
        <v>1</v>
      </c>
      <c r="C2685" s="6" t="s">
        <v>2981</v>
      </c>
      <c r="D2685" s="5" t="s">
        <v>2982</v>
      </c>
      <c r="E2685" s="5" t="s">
        <v>856</v>
      </c>
      <c r="F2685" s="5" t="s">
        <v>857</v>
      </c>
      <c r="G2685" s="5" t="s">
        <v>5662</v>
      </c>
      <c r="H2685" s="5" t="s">
        <v>81</v>
      </c>
      <c r="I2685" s="5" t="s">
        <v>82</v>
      </c>
      <c r="J2685" s="5" t="s">
        <v>83</v>
      </c>
      <c r="K2685" s="5" t="s">
        <v>144</v>
      </c>
      <c r="L2685" s="5" t="s">
        <v>97</v>
      </c>
      <c r="M2685" s="5" t="s">
        <v>88</v>
      </c>
      <c r="N2685" s="5" t="s">
        <v>143</v>
      </c>
      <c r="O2685" s="5" t="s">
        <v>91</v>
      </c>
      <c r="P2685" s="5" t="s">
        <v>85</v>
      </c>
      <c r="Q2685" s="5" t="s">
        <v>92</v>
      </c>
      <c r="R2685" s="5" t="s">
        <v>91</v>
      </c>
      <c r="S2685" s="5" t="s">
        <v>90</v>
      </c>
      <c r="T2685" s="5" t="s">
        <v>93</v>
      </c>
      <c r="U2685" s="5" t="s">
        <v>94</v>
      </c>
      <c r="V2685" s="5" t="s">
        <v>95</v>
      </c>
      <c r="W2685" s="5" t="s">
        <v>96</v>
      </c>
      <c r="X2685" s="5" t="s">
        <v>97</v>
      </c>
      <c r="Y2685" s="5" t="n">
        <v>0</v>
      </c>
      <c r="Z2685" s="5" t="n">
        <v>1</v>
      </c>
      <c r="AA2685" s="5" t="str">
        <f aca="false">IF(Y2685&gt;Z2685,"Win",IF(Y2685&lt;Z2685,"Loss","Draw"))</f>
        <v>Loss</v>
      </c>
      <c r="AB2685" s="5" t="s">
        <v>98</v>
      </c>
      <c r="AC2685" s="5" t="s">
        <v>99</v>
      </c>
      <c r="AD2685" s="5" t="s">
        <v>397</v>
      </c>
      <c r="AE2685" s="5" t="s">
        <v>101</v>
      </c>
      <c r="AF2685" s="5" t="str">
        <f aca="false">IF(AD2685&lt;AE2685,AD2685,AE2685)</f>
        <v>Archers, Barbarian Barrel, Dark Prince, Graveyard, Ice Spirit, Poison, Skeletons, Tesla</v>
      </c>
      <c r="AG2685" s="5" t="str">
        <f aca="false">IF(AD2685&lt;AE2685,AE2685,AD2685)</f>
        <v>Barbarian Barrel, Electro Spirit, Fireball, Fisherman, Hunter, Royal Ghost, Royal Giant, Skeletons</v>
      </c>
      <c r="AH2685" s="5" t="str">
        <f aca="false">IF(AD2685=AF2685,AA2685,IF(AA2685="Win","Loss",IF(AA2685="Loss","Win","Draw")))</f>
        <v>Loss</v>
      </c>
      <c r="AI2685" s="5" t="s">
        <v>102</v>
      </c>
    </row>
    <row r="2686" customFormat="false" ht="16.5" hidden="false" customHeight="true" outlineLevel="0" collapsed="false">
      <c r="A2686" s="6" t="s">
        <v>5661</v>
      </c>
      <c r="B2686" s="5" t="n">
        <v>2</v>
      </c>
      <c r="C2686" s="6" t="s">
        <v>2981</v>
      </c>
      <c r="D2686" s="5" t="s">
        <v>2982</v>
      </c>
      <c r="E2686" s="5" t="s">
        <v>856</v>
      </c>
      <c r="F2686" s="5" t="s">
        <v>857</v>
      </c>
      <c r="G2686" s="5" t="s">
        <v>5663</v>
      </c>
      <c r="H2686" s="5" t="s">
        <v>81</v>
      </c>
      <c r="I2686" s="5" t="s">
        <v>210</v>
      </c>
      <c r="J2686" s="5" t="s">
        <v>199</v>
      </c>
      <c r="K2686" s="5" t="s">
        <v>135</v>
      </c>
      <c r="L2686" s="5" t="s">
        <v>240</v>
      </c>
      <c r="M2686" s="5" t="s">
        <v>227</v>
      </c>
      <c r="N2686" s="5" t="s">
        <v>146</v>
      </c>
      <c r="O2686" s="5" t="s">
        <v>182</v>
      </c>
      <c r="P2686" s="5" t="s">
        <v>112</v>
      </c>
      <c r="Q2686" s="5" t="s">
        <v>84</v>
      </c>
      <c r="R2686" s="5" t="s">
        <v>115</v>
      </c>
      <c r="S2686" s="5" t="s">
        <v>107</v>
      </c>
      <c r="T2686" s="5" t="s">
        <v>144</v>
      </c>
      <c r="U2686" s="5" t="s">
        <v>111</v>
      </c>
      <c r="V2686" s="5" t="s">
        <v>130</v>
      </c>
      <c r="W2686" s="5" t="s">
        <v>109</v>
      </c>
      <c r="X2686" s="5" t="s">
        <v>88</v>
      </c>
      <c r="Y2686" s="5" t="n">
        <v>0</v>
      </c>
      <c r="Z2686" s="5" t="n">
        <v>1</v>
      </c>
      <c r="AA2686" s="5" t="str">
        <f aca="false">IF(Y2686&gt;Z2686,"Win",IF(Y2686&lt;Z2686,"Loss","Draw"))</f>
        <v>Loss</v>
      </c>
      <c r="AB2686" s="5" t="s">
        <v>98</v>
      </c>
      <c r="AC2686" s="5" t="s">
        <v>99</v>
      </c>
      <c r="AD2686" s="5" t="s">
        <v>5664</v>
      </c>
      <c r="AE2686" s="5" t="s">
        <v>315</v>
      </c>
      <c r="AF2686" s="5" t="str">
        <f aca="false">IF(AD2686&lt;AE2686,AD2686,AE2686)</f>
        <v>Arrows, Bandit, Golden Knight, Hog Rider, Mega Knight, Mother Witch, Skeleton Dragons, Zap</v>
      </c>
      <c r="AG2686" s="5" t="str">
        <f aca="false">IF(AD2686&lt;AE2686,AE2686,AD2686)</f>
        <v>Bomber, Fire Spirit, Giant Snowball, Goblin Drill, Goblins, Poison, Ronin, Tesla</v>
      </c>
      <c r="AH2686" s="5" t="str">
        <f aca="false">IF(AD2686=AF2686,AA2686,IF(AA2686="Win","Loss",IF(AA2686="Loss","Win","Draw")))</f>
        <v>Loss</v>
      </c>
      <c r="AI2686" s="5" t="s">
        <v>102</v>
      </c>
    </row>
    <row r="2687" customFormat="false" ht="16.5" hidden="false" customHeight="true" outlineLevel="0" collapsed="false">
      <c r="A2687" s="6" t="s">
        <v>5661</v>
      </c>
      <c r="B2687" s="5" t="n">
        <v>3</v>
      </c>
      <c r="C2687" s="6" t="s">
        <v>2981</v>
      </c>
      <c r="D2687" s="5" t="s">
        <v>2982</v>
      </c>
      <c r="E2687" s="5" t="s">
        <v>856</v>
      </c>
      <c r="F2687" s="5" t="s">
        <v>857</v>
      </c>
      <c r="G2687" s="5" t="s">
        <v>5665</v>
      </c>
      <c r="H2687" s="5" t="s">
        <v>81</v>
      </c>
      <c r="I2687" s="5" t="s">
        <v>169</v>
      </c>
      <c r="J2687" s="5" t="s">
        <v>213</v>
      </c>
      <c r="K2687" s="5" t="s">
        <v>200</v>
      </c>
      <c r="L2687" s="5" t="s">
        <v>130</v>
      </c>
      <c r="M2687" s="5" t="s">
        <v>154</v>
      </c>
      <c r="N2687" s="5" t="s">
        <v>336</v>
      </c>
      <c r="O2687" s="5" t="s">
        <v>136</v>
      </c>
      <c r="P2687" s="5" t="s">
        <v>111</v>
      </c>
      <c r="Q2687" s="5" t="s">
        <v>210</v>
      </c>
      <c r="R2687" s="5" t="s">
        <v>213</v>
      </c>
      <c r="S2687" s="5" t="s">
        <v>199</v>
      </c>
      <c r="T2687" s="5" t="s">
        <v>182</v>
      </c>
      <c r="U2687" s="5" t="s">
        <v>147</v>
      </c>
      <c r="V2687" s="5" t="s">
        <v>227</v>
      </c>
      <c r="W2687" s="5" t="s">
        <v>112</v>
      </c>
      <c r="X2687" s="5" t="s">
        <v>135</v>
      </c>
      <c r="Y2687" s="5" t="n">
        <v>1</v>
      </c>
      <c r="Z2687" s="5" t="n">
        <v>0</v>
      </c>
      <c r="AA2687" s="5" t="str">
        <f aca="false">IF(Y2687&gt;Z2687,"Win",IF(Y2687&lt;Z2687,"Loss","Draw"))</f>
        <v>Win</v>
      </c>
      <c r="AB2687" s="5" t="s">
        <v>98</v>
      </c>
      <c r="AC2687" s="5" t="s">
        <v>99</v>
      </c>
      <c r="AD2687" s="5" t="s">
        <v>5666</v>
      </c>
      <c r="AE2687" s="5" t="s">
        <v>2073</v>
      </c>
      <c r="AF2687" s="5" t="str">
        <f aca="false">IF(AD2687&lt;AE2687,AD2687,AE2687)</f>
        <v>Arrows, Bowler, Golden Knight, Hog Rider, Mega Knight, Mother Witch, Spirit Empress, Zap</v>
      </c>
      <c r="AG2687" s="5" t="str">
        <f aca="false">IF(AD2687&lt;AE2687,AE2687,AD2687)</f>
        <v>Baby Dragon, Bomber, Bowler, Fire Spirit, Goblin Cage, Golem, Lightning, Tornado</v>
      </c>
      <c r="AH2687" s="5" t="str">
        <f aca="false">IF(AD2687=AF2687,AA2687,IF(AA2687="Win","Loss",IF(AA2687="Loss","Win","Draw")))</f>
        <v>Loss</v>
      </c>
      <c r="AI2687" s="5" t="s">
        <v>102</v>
      </c>
    </row>
    <row r="2688" customFormat="false" ht="16.5" hidden="false" customHeight="true" outlineLevel="0" collapsed="false">
      <c r="A2688" s="8" t="s">
        <v>5667</v>
      </c>
      <c r="B2688" s="7" t="n">
        <v>1</v>
      </c>
      <c r="C2688" s="8" t="s">
        <v>2981</v>
      </c>
      <c r="D2688" s="7" t="s">
        <v>2982</v>
      </c>
      <c r="E2688" s="7" t="s">
        <v>856</v>
      </c>
      <c r="F2688" s="7" t="s">
        <v>857</v>
      </c>
      <c r="G2688" s="7" t="s">
        <v>5668</v>
      </c>
      <c r="H2688" s="7" t="s">
        <v>81</v>
      </c>
      <c r="I2688" s="7" t="s">
        <v>168</v>
      </c>
      <c r="J2688" s="7" t="s">
        <v>91</v>
      </c>
      <c r="K2688" s="7" t="s">
        <v>271</v>
      </c>
      <c r="L2688" s="7" t="s">
        <v>93</v>
      </c>
      <c r="M2688" s="7" t="s">
        <v>109</v>
      </c>
      <c r="N2688" s="7" t="s">
        <v>170</v>
      </c>
      <c r="O2688" s="7" t="s">
        <v>146</v>
      </c>
      <c r="P2688" s="7" t="s">
        <v>154</v>
      </c>
      <c r="Q2688" s="7" t="s">
        <v>168</v>
      </c>
      <c r="R2688" s="7" t="s">
        <v>232</v>
      </c>
      <c r="S2688" s="7" t="s">
        <v>169</v>
      </c>
      <c r="T2688" s="7" t="s">
        <v>154</v>
      </c>
      <c r="U2688" s="7" t="s">
        <v>93</v>
      </c>
      <c r="V2688" s="7" t="s">
        <v>97</v>
      </c>
      <c r="W2688" s="7" t="s">
        <v>167</v>
      </c>
      <c r="X2688" s="7" t="s">
        <v>170</v>
      </c>
      <c r="Y2688" s="7" t="n">
        <v>0</v>
      </c>
      <c r="Z2688" s="7" t="n">
        <v>1</v>
      </c>
      <c r="AA2688" s="7" t="str">
        <f aca="false">IF(Y2688&gt;Z2688,"Win",IF(Y2688&lt;Z2688,"Loss","Draw"))</f>
        <v>Loss</v>
      </c>
      <c r="AB2688" s="7" t="s">
        <v>99</v>
      </c>
      <c r="AC2688" s="7" t="s">
        <v>99</v>
      </c>
      <c r="AD2688" s="7" t="s">
        <v>5669</v>
      </c>
      <c r="AE2688" s="7" t="s">
        <v>418</v>
      </c>
      <c r="AF2688" s="7" t="str">
        <f aca="false">IF(AD2688&lt;AE2688,AD2688,AE2688)</f>
        <v>Baby Dragon, Cannon, Electro Spirit, Lightning, Mighty Miner, Royal Hogs, Skeletons, The Log</v>
      </c>
      <c r="AG2688" s="7" t="str">
        <f aca="false">IF(AD2688&lt;AE2688,AE2688,AD2688)</f>
        <v>Barbarian Barrel, Cannon, Electro Spirit, Firecracker, Lightning, Ronin, Royal Hogs, Skeleton Dragons</v>
      </c>
      <c r="AH2688" s="7" t="str">
        <f aca="false">IF(AD2688=AF2688,AA2688,IF(AA2688="Win","Loss",IF(AA2688="Loss","Win","Draw")))</f>
        <v>Win</v>
      </c>
      <c r="AI2688" s="7" t="s">
        <v>102</v>
      </c>
    </row>
    <row r="2689" customFormat="false" ht="16.5" hidden="false" customHeight="true" outlineLevel="0" collapsed="false">
      <c r="A2689" s="8" t="s">
        <v>5667</v>
      </c>
      <c r="B2689" s="7" t="n">
        <v>2</v>
      </c>
      <c r="C2689" s="8" t="s">
        <v>2981</v>
      </c>
      <c r="D2689" s="7" t="s">
        <v>2982</v>
      </c>
      <c r="E2689" s="7" t="s">
        <v>856</v>
      </c>
      <c r="F2689" s="7" t="s">
        <v>857</v>
      </c>
      <c r="G2689" s="7" t="s">
        <v>5670</v>
      </c>
      <c r="H2689" s="7" t="s">
        <v>81</v>
      </c>
      <c r="I2689" s="7" t="s">
        <v>82</v>
      </c>
      <c r="J2689" s="7" t="s">
        <v>83</v>
      </c>
      <c r="K2689" s="7" t="s">
        <v>84</v>
      </c>
      <c r="L2689" s="7" t="s">
        <v>89</v>
      </c>
      <c r="M2689" s="7" t="s">
        <v>143</v>
      </c>
      <c r="N2689" s="7" t="s">
        <v>86</v>
      </c>
      <c r="O2689" s="7" t="s">
        <v>88</v>
      </c>
      <c r="P2689" s="7" t="s">
        <v>85</v>
      </c>
      <c r="Q2689" s="7" t="s">
        <v>90</v>
      </c>
      <c r="R2689" s="7" t="s">
        <v>91</v>
      </c>
      <c r="S2689" s="7" t="s">
        <v>200</v>
      </c>
      <c r="T2689" s="7" t="s">
        <v>87</v>
      </c>
      <c r="U2689" s="7" t="s">
        <v>109</v>
      </c>
      <c r="V2689" s="7" t="s">
        <v>94</v>
      </c>
      <c r="W2689" s="7" t="s">
        <v>96</v>
      </c>
      <c r="X2689" s="7" t="s">
        <v>174</v>
      </c>
      <c r="Y2689" s="7" t="n">
        <v>1</v>
      </c>
      <c r="Z2689" s="7" t="n">
        <v>0</v>
      </c>
      <c r="AA2689" s="7" t="str">
        <f aca="false">IF(Y2689&gt;Z2689,"Win",IF(Y2689&lt;Z2689,"Loss","Draw"))</f>
        <v>Win</v>
      </c>
      <c r="AB2689" s="7" t="s">
        <v>99</v>
      </c>
      <c r="AC2689" s="7" t="s">
        <v>99</v>
      </c>
      <c r="AD2689" s="7" t="s">
        <v>627</v>
      </c>
      <c r="AE2689" s="7" t="s">
        <v>5671</v>
      </c>
      <c r="AF2689" s="7" t="str">
        <f aca="false">IF(AD2689&lt;AE2689,AD2689,AE2689)</f>
        <v>Archers, Dark Prince, Giant Snowball, Goblin Demolisher, Goblin Hut, Graveyard, Ice Spirit, Poison</v>
      </c>
      <c r="AG2689" s="7" t="str">
        <f aca="false">IF(AD2689&lt;AE2689,AE2689,AD2689)</f>
        <v>Barbarian Barrel, Berserker, Fireball, Goblin Cage, Heal Spirit, Hunter, Ronin, Royal Giant</v>
      </c>
      <c r="AH2689" s="7" t="str">
        <f aca="false">IF(AD2689=AF2689,AA2689,IF(AA2689="Win","Loss",IF(AA2689="Loss","Win","Draw")))</f>
        <v>Win</v>
      </c>
      <c r="AI2689" s="7" t="s">
        <v>102</v>
      </c>
    </row>
    <row r="2690" customFormat="false" ht="16.5" hidden="false" customHeight="true" outlineLevel="0" collapsed="false">
      <c r="A2690" s="8" t="s">
        <v>5667</v>
      </c>
      <c r="B2690" s="7" t="n">
        <v>3</v>
      </c>
      <c r="C2690" s="8" t="s">
        <v>2981</v>
      </c>
      <c r="D2690" s="7" t="s">
        <v>2982</v>
      </c>
      <c r="E2690" s="7" t="s">
        <v>856</v>
      </c>
      <c r="F2690" s="7" t="s">
        <v>857</v>
      </c>
      <c r="G2690" s="7" t="s">
        <v>5672</v>
      </c>
      <c r="H2690" s="7" t="s">
        <v>81</v>
      </c>
      <c r="I2690" s="7" t="s">
        <v>142</v>
      </c>
      <c r="J2690" s="7" t="s">
        <v>141</v>
      </c>
      <c r="K2690" s="7" t="s">
        <v>140</v>
      </c>
      <c r="L2690" s="7" t="s">
        <v>144</v>
      </c>
      <c r="M2690" s="7" t="s">
        <v>115</v>
      </c>
      <c r="N2690" s="7" t="s">
        <v>111</v>
      </c>
      <c r="O2690" s="7" t="s">
        <v>120</v>
      </c>
      <c r="P2690" s="7" t="s">
        <v>87</v>
      </c>
      <c r="Q2690" s="7" t="s">
        <v>412</v>
      </c>
      <c r="R2690" s="7" t="s">
        <v>199</v>
      </c>
      <c r="S2690" s="7" t="s">
        <v>1695</v>
      </c>
      <c r="T2690" s="7" t="s">
        <v>336</v>
      </c>
      <c r="U2690" s="7" t="s">
        <v>191</v>
      </c>
      <c r="V2690" s="7" t="s">
        <v>155</v>
      </c>
      <c r="W2690" s="7" t="s">
        <v>231</v>
      </c>
      <c r="X2690" s="7" t="s">
        <v>92</v>
      </c>
      <c r="Y2690" s="7" t="n">
        <v>1</v>
      </c>
      <c r="Z2690" s="7" t="n">
        <v>0</v>
      </c>
      <c r="AA2690" s="7" t="str">
        <f aca="false">IF(Y2690&gt;Z2690,"Win",IF(Y2690&lt;Z2690,"Loss","Draw"))</f>
        <v>Win</v>
      </c>
      <c r="AB2690" s="7" t="s">
        <v>99</v>
      </c>
      <c r="AC2690" s="7" t="s">
        <v>99</v>
      </c>
      <c r="AD2690" s="7" t="s">
        <v>5673</v>
      </c>
      <c r="AE2690" s="7" t="s">
        <v>5674</v>
      </c>
      <c r="AF2690" s="7" t="str">
        <f aca="false">IF(AD2690&lt;AE2690,AD2690,AE2690)</f>
        <v>Berserker, Fire Spirit, Goblin Barrel, Goblins, Magic Archer, Royal Delivery, Tesla, Wall Breakers</v>
      </c>
      <c r="AG2690" s="7" t="str">
        <f aca="false">IF(AD2690&lt;AE2690,AE2690,AD2690)</f>
        <v>Electro Dragon, Golden Knight, Ice Wizard, P.E.K.K.A, Rage, Ram Rider, Royal Ghost, Tornado</v>
      </c>
      <c r="AH2690" s="7" t="str">
        <f aca="false">IF(AD2690=AF2690,AA2690,IF(AA2690="Win","Loss",IF(AA2690="Loss","Win","Draw")))</f>
        <v>Win</v>
      </c>
      <c r="AI2690" s="7" t="s">
        <v>102</v>
      </c>
    </row>
    <row r="2691" customFormat="false" ht="16.5" hidden="false" customHeight="true" outlineLevel="0" collapsed="false">
      <c r="A2691" s="8" t="s">
        <v>5675</v>
      </c>
      <c r="B2691" s="7" t="n">
        <v>1</v>
      </c>
      <c r="C2691" s="8" t="s">
        <v>2981</v>
      </c>
      <c r="D2691" s="7" t="s">
        <v>2982</v>
      </c>
      <c r="E2691" s="7" t="s">
        <v>856</v>
      </c>
      <c r="F2691" s="7" t="s">
        <v>857</v>
      </c>
      <c r="G2691" s="7" t="s">
        <v>5676</v>
      </c>
      <c r="H2691" s="7" t="s">
        <v>81</v>
      </c>
      <c r="I2691" s="7" t="s">
        <v>271</v>
      </c>
      <c r="J2691" s="7" t="s">
        <v>115</v>
      </c>
      <c r="K2691" s="7" t="s">
        <v>144</v>
      </c>
      <c r="L2691" s="7" t="s">
        <v>91</v>
      </c>
      <c r="M2691" s="7" t="s">
        <v>182</v>
      </c>
      <c r="N2691" s="7" t="s">
        <v>93</v>
      </c>
      <c r="O2691" s="7" t="s">
        <v>109</v>
      </c>
      <c r="P2691" s="7" t="s">
        <v>154</v>
      </c>
      <c r="Q2691" s="7" t="s">
        <v>168</v>
      </c>
      <c r="R2691" s="7" t="s">
        <v>108</v>
      </c>
      <c r="S2691" s="7" t="s">
        <v>170</v>
      </c>
      <c r="T2691" s="7" t="s">
        <v>183</v>
      </c>
      <c r="U2691" s="7" t="s">
        <v>143</v>
      </c>
      <c r="V2691" s="7" t="s">
        <v>97</v>
      </c>
      <c r="W2691" s="7" t="s">
        <v>120</v>
      </c>
      <c r="X2691" s="7" t="s">
        <v>167</v>
      </c>
      <c r="Y2691" s="7" t="n">
        <v>0</v>
      </c>
      <c r="Z2691" s="7" t="n">
        <v>1</v>
      </c>
      <c r="AA2691" s="7" t="str">
        <f aca="false">IF(Y2691&gt;Z2691,"Win",IF(Y2691&lt;Z2691,"Loss","Draw"))</f>
        <v>Loss</v>
      </c>
      <c r="AB2691" s="7" t="s">
        <v>99</v>
      </c>
      <c r="AC2691" s="7" t="s">
        <v>99</v>
      </c>
      <c r="AD2691" s="7" t="s">
        <v>5677</v>
      </c>
      <c r="AE2691" s="7" t="s">
        <v>770</v>
      </c>
      <c r="AF2691" s="7" t="str">
        <f aca="false">IF(AD2691&lt;AE2691,AD2691,AE2691)</f>
        <v>Archer Queen, Cannon, Earthquake, Ice Spirit, Royal Delivery, Royal Hogs, Skeletons, The Log</v>
      </c>
      <c r="AG2691" s="7" t="str">
        <f aca="false">IF(AD2691&lt;AE2691,AE2691,AD2691)</f>
        <v>Barbarian Barrel, Electro Spirit, Firecracker, Goblins, Hog Rider, Lightning, Ronin, Tesla</v>
      </c>
      <c r="AH2691" s="7" t="str">
        <f aca="false">IF(AD2691=AF2691,AA2691,IF(AA2691="Win","Loss",IF(AA2691="Loss","Win","Draw")))</f>
        <v>Win</v>
      </c>
      <c r="AI2691" s="7" t="s">
        <v>102</v>
      </c>
    </row>
    <row r="2692" customFormat="false" ht="16.5" hidden="false" customHeight="true" outlineLevel="0" collapsed="false">
      <c r="A2692" s="8" t="s">
        <v>5675</v>
      </c>
      <c r="B2692" s="7" t="n">
        <v>2</v>
      </c>
      <c r="C2692" s="8" t="s">
        <v>2981</v>
      </c>
      <c r="D2692" s="7" t="s">
        <v>2982</v>
      </c>
      <c r="E2692" s="7" t="s">
        <v>856</v>
      </c>
      <c r="F2692" s="7" t="s">
        <v>857</v>
      </c>
      <c r="G2692" s="7" t="s">
        <v>5678</v>
      </c>
      <c r="H2692" s="7" t="s">
        <v>81</v>
      </c>
      <c r="I2692" s="7" t="s">
        <v>116</v>
      </c>
      <c r="J2692" s="7" t="s">
        <v>213</v>
      </c>
      <c r="K2692" s="7" t="s">
        <v>114</v>
      </c>
      <c r="L2692" s="7" t="s">
        <v>97</v>
      </c>
      <c r="M2692" s="7" t="s">
        <v>117</v>
      </c>
      <c r="N2692" s="7" t="s">
        <v>118</v>
      </c>
      <c r="O2692" s="7" t="s">
        <v>176</v>
      </c>
      <c r="P2692" s="7" t="s">
        <v>94</v>
      </c>
      <c r="Q2692" s="7" t="s">
        <v>82</v>
      </c>
      <c r="R2692" s="7" t="s">
        <v>213</v>
      </c>
      <c r="S2692" s="7" t="s">
        <v>84</v>
      </c>
      <c r="T2692" s="7" t="s">
        <v>156</v>
      </c>
      <c r="U2692" s="7" t="s">
        <v>109</v>
      </c>
      <c r="V2692" s="7" t="s">
        <v>112</v>
      </c>
      <c r="W2692" s="7" t="s">
        <v>117</v>
      </c>
      <c r="X2692" s="7" t="s">
        <v>85</v>
      </c>
      <c r="Y2692" s="7" t="n">
        <v>1</v>
      </c>
      <c r="Z2692" s="7" t="n">
        <v>0</v>
      </c>
      <c r="AA2692" s="7" t="str">
        <f aca="false">IF(Y2692&gt;Z2692,"Win",IF(Y2692&lt;Z2692,"Loss","Draw"))</f>
        <v>Win</v>
      </c>
      <c r="AB2692" s="7" t="s">
        <v>99</v>
      </c>
      <c r="AC2692" s="7" t="s">
        <v>99</v>
      </c>
      <c r="AD2692" s="7" t="s">
        <v>2278</v>
      </c>
      <c r="AE2692" s="7" t="s">
        <v>663</v>
      </c>
      <c r="AF2692" s="7" t="str">
        <f aca="false">IF(AD2692&lt;AE2692,AD2692,AE2692)</f>
        <v>Archers, Arrows, Bowler, Giant, Giant Snowball, Graveyard, Minions, Ronin</v>
      </c>
      <c r="AG2692" s="7" t="str">
        <f aca="false">IF(AD2692&lt;AE2692,AE2692,AD2692)</f>
        <v>Bowler, Dart Goblin, Fireball, Minions, Mortar, Rascals, Skeleton Barrel, Skeletons</v>
      </c>
      <c r="AH2692" s="7" t="str">
        <f aca="false">IF(AD2692=AF2692,AA2692,IF(AA2692="Win","Loss",IF(AA2692="Loss","Win","Draw")))</f>
        <v>Loss</v>
      </c>
      <c r="AI2692" s="7" t="s">
        <v>102</v>
      </c>
    </row>
    <row r="2693" customFormat="false" ht="16.5" hidden="false" customHeight="true" outlineLevel="0" collapsed="false">
      <c r="A2693" s="8" t="s">
        <v>5675</v>
      </c>
      <c r="B2693" s="7" t="n">
        <v>3</v>
      </c>
      <c r="C2693" s="8" t="s">
        <v>2981</v>
      </c>
      <c r="D2693" s="7" t="s">
        <v>2982</v>
      </c>
      <c r="E2693" s="7" t="s">
        <v>856</v>
      </c>
      <c r="F2693" s="7" t="s">
        <v>857</v>
      </c>
      <c r="G2693" s="7" t="s">
        <v>5679</v>
      </c>
      <c r="H2693" s="7" t="s">
        <v>81</v>
      </c>
      <c r="I2693" s="7" t="s">
        <v>168</v>
      </c>
      <c r="J2693" s="7" t="s">
        <v>181</v>
      </c>
      <c r="K2693" s="7" t="s">
        <v>92</v>
      </c>
      <c r="L2693" s="7" t="s">
        <v>245</v>
      </c>
      <c r="M2693" s="7" t="s">
        <v>393</v>
      </c>
      <c r="N2693" s="7" t="s">
        <v>167</v>
      </c>
      <c r="O2693" s="7" t="s">
        <v>174</v>
      </c>
      <c r="P2693" s="7" t="s">
        <v>183</v>
      </c>
      <c r="Q2693" s="7" t="s">
        <v>375</v>
      </c>
      <c r="R2693" s="7" t="s">
        <v>145</v>
      </c>
      <c r="S2693" s="7" t="s">
        <v>135</v>
      </c>
      <c r="T2693" s="7" t="s">
        <v>327</v>
      </c>
      <c r="U2693" s="7" t="s">
        <v>336</v>
      </c>
      <c r="V2693" s="7" t="s">
        <v>202</v>
      </c>
      <c r="W2693" s="7" t="s">
        <v>149</v>
      </c>
      <c r="X2693" s="7" t="s">
        <v>226</v>
      </c>
      <c r="Y2693" s="7" t="n">
        <v>0</v>
      </c>
      <c r="Z2693" s="7" t="n">
        <v>1</v>
      </c>
      <c r="AA2693" s="7" t="str">
        <f aca="false">IF(Y2693&gt;Z2693,"Win",IF(Y2693&lt;Z2693,"Loss","Draw"))</f>
        <v>Loss</v>
      </c>
      <c r="AB2693" s="7" t="s">
        <v>99</v>
      </c>
      <c r="AC2693" s="7" t="s">
        <v>99</v>
      </c>
      <c r="AD2693" s="7" t="s">
        <v>5680</v>
      </c>
      <c r="AE2693" s="7" t="s">
        <v>711</v>
      </c>
      <c r="AF2693" s="7" t="str">
        <f aca="false">IF(AD2693&lt;AE2693,AD2693,AE2693)</f>
        <v>Balloon, Executioner, Giant Skeleton, Miner, Tombstone, Tornado, Zap, Zappies</v>
      </c>
      <c r="AG2693" s="7" t="str">
        <f aca="false">IF(AD2693&lt;AE2693,AE2693,AD2693)</f>
        <v>Earthquake, Electro Wizard, Heal Spirit, Monk, Royal Ghost, Royal Hogs, The Log, Three Musketeers</v>
      </c>
      <c r="AH2693" s="7" t="str">
        <f aca="false">IF(AD2693=AF2693,AA2693,IF(AA2693="Win","Loss",IF(AA2693="Loss","Win","Draw")))</f>
        <v>Win</v>
      </c>
      <c r="AI2693" s="7" t="s">
        <v>102</v>
      </c>
    </row>
    <row r="2694" customFormat="false" ht="16.5" hidden="false" customHeight="true" outlineLevel="0" collapsed="false">
      <c r="A2694" s="8" t="s">
        <v>5681</v>
      </c>
      <c r="B2694" s="7" t="n">
        <v>1</v>
      </c>
      <c r="C2694" s="8" t="s">
        <v>2981</v>
      </c>
      <c r="D2694" s="7" t="s">
        <v>2982</v>
      </c>
      <c r="E2694" s="7" t="s">
        <v>856</v>
      </c>
      <c r="F2694" s="7" t="s">
        <v>857</v>
      </c>
      <c r="G2694" s="7" t="s">
        <v>5682</v>
      </c>
      <c r="H2694" s="7" t="s">
        <v>81</v>
      </c>
      <c r="I2694" s="7" t="s">
        <v>169</v>
      </c>
      <c r="J2694" s="7" t="s">
        <v>83</v>
      </c>
      <c r="K2694" s="7" t="s">
        <v>200</v>
      </c>
      <c r="L2694" s="7" t="s">
        <v>91</v>
      </c>
      <c r="M2694" s="7" t="s">
        <v>596</v>
      </c>
      <c r="N2694" s="7" t="s">
        <v>191</v>
      </c>
      <c r="O2694" s="7" t="s">
        <v>154</v>
      </c>
      <c r="P2694" s="7" t="s">
        <v>336</v>
      </c>
      <c r="Q2694" s="7" t="s">
        <v>84</v>
      </c>
      <c r="R2694" s="7" t="s">
        <v>108</v>
      </c>
      <c r="S2694" s="7" t="s">
        <v>144</v>
      </c>
      <c r="T2694" s="7" t="s">
        <v>107</v>
      </c>
      <c r="U2694" s="7" t="s">
        <v>109</v>
      </c>
      <c r="V2694" s="7" t="s">
        <v>88</v>
      </c>
      <c r="W2694" s="7" t="s">
        <v>110</v>
      </c>
      <c r="X2694" s="7" t="s">
        <v>91</v>
      </c>
      <c r="Y2694" s="7" t="n">
        <v>1</v>
      </c>
      <c r="Z2694" s="7" t="n">
        <v>0</v>
      </c>
      <c r="AA2694" s="7" t="str">
        <f aca="false">IF(Y2694&gt;Z2694,"Win",IF(Y2694&lt;Z2694,"Loss","Draw"))</f>
        <v>Win</v>
      </c>
      <c r="AB2694" s="7" t="s">
        <v>99</v>
      </c>
      <c r="AC2694" s="7" t="s">
        <v>99</v>
      </c>
      <c r="AD2694" s="7" t="s">
        <v>2283</v>
      </c>
      <c r="AE2694" s="7" t="s">
        <v>992</v>
      </c>
      <c r="AF2694" s="7" t="str">
        <f aca="false">IF(AD2694&lt;AE2694,AD2694,AE2694)</f>
        <v>Archer Queen, Barbarian Barrel, Giant Snowball, Goblin Drill, Guards, Poison, Ronin, Tesla</v>
      </c>
      <c r="AG2694" s="7" t="str">
        <f aca="false">IF(AD2694&lt;AE2694,AE2694,AD2694)</f>
        <v>Baby Dragon, Barbarian Barrel, Dark Prince, Electro Giant, Goblin Cage, Ice Wizard, Lightning, Tornado</v>
      </c>
      <c r="AH2694" s="7" t="str">
        <f aca="false">IF(AD2694=AF2694,AA2694,IF(AA2694="Win","Loss",IF(AA2694="Loss","Win","Draw")))</f>
        <v>Loss</v>
      </c>
      <c r="AI2694" s="7" t="s">
        <v>102</v>
      </c>
    </row>
    <row r="2695" customFormat="false" ht="16.5" hidden="false" customHeight="true" outlineLevel="0" collapsed="false">
      <c r="A2695" s="8" t="s">
        <v>5681</v>
      </c>
      <c r="B2695" s="7" t="n">
        <v>2</v>
      </c>
      <c r="C2695" s="8" t="s">
        <v>2981</v>
      </c>
      <c r="D2695" s="7" t="s">
        <v>2982</v>
      </c>
      <c r="E2695" s="7" t="s">
        <v>856</v>
      </c>
      <c r="F2695" s="7" t="s">
        <v>857</v>
      </c>
      <c r="G2695" s="7" t="s">
        <v>5683</v>
      </c>
      <c r="H2695" s="7" t="s">
        <v>81</v>
      </c>
      <c r="I2695" s="7" t="s">
        <v>168</v>
      </c>
      <c r="J2695" s="7" t="s">
        <v>181</v>
      </c>
      <c r="K2695" s="7" t="s">
        <v>144</v>
      </c>
      <c r="L2695" s="7" t="s">
        <v>87</v>
      </c>
      <c r="M2695" s="7" t="s">
        <v>146</v>
      </c>
      <c r="N2695" s="7" t="s">
        <v>93</v>
      </c>
      <c r="O2695" s="7" t="s">
        <v>167</v>
      </c>
      <c r="P2695" s="7" t="s">
        <v>94</v>
      </c>
      <c r="Q2695" s="7" t="s">
        <v>140</v>
      </c>
      <c r="R2695" s="7" t="s">
        <v>141</v>
      </c>
      <c r="S2695" s="7" t="s">
        <v>225</v>
      </c>
      <c r="T2695" s="7" t="s">
        <v>113</v>
      </c>
      <c r="U2695" s="7" t="s">
        <v>111</v>
      </c>
      <c r="V2695" s="7" t="s">
        <v>87</v>
      </c>
      <c r="W2695" s="7" t="s">
        <v>120</v>
      </c>
      <c r="X2695" s="7" t="s">
        <v>226</v>
      </c>
      <c r="Y2695" s="7" t="n">
        <v>1</v>
      </c>
      <c r="Z2695" s="7" t="n">
        <v>0</v>
      </c>
      <c r="AA2695" s="7" t="str">
        <f aca="false">IF(Y2695&gt;Z2695,"Win",IF(Y2695&lt;Z2695,"Loss","Draw"))</f>
        <v>Win</v>
      </c>
      <c r="AB2695" s="7" t="s">
        <v>99</v>
      </c>
      <c r="AC2695" s="7" t="s">
        <v>99</v>
      </c>
      <c r="AD2695" s="7" t="s">
        <v>3185</v>
      </c>
      <c r="AE2695" s="7" t="s">
        <v>228</v>
      </c>
      <c r="AF2695" s="7" t="str">
        <f aca="false">IF(AD2695&lt;AE2695,AD2695,AE2695)</f>
        <v>Bats, Berserker, Bomb Tower, Fire Spirit, Magic Archer, Miner, Royal Delivery, Wall Breakers</v>
      </c>
      <c r="AG2695" s="7" t="str">
        <f aca="false">IF(AD2695&lt;AE2695,AE2695,AD2695)</f>
        <v>Berserker, Electro Spirit, Fireball, Monk, Royal Hogs, Skeleton Dragons, Tesla, The Log</v>
      </c>
      <c r="AH2695" s="7" t="str">
        <f aca="false">IF(AD2695=AF2695,AA2695,IF(AA2695="Win","Loss",IF(AA2695="Loss","Win","Draw")))</f>
        <v>Loss</v>
      </c>
      <c r="AI2695" s="7" t="s">
        <v>102</v>
      </c>
    </row>
    <row r="2696" customFormat="false" ht="16.5" hidden="false" customHeight="true" outlineLevel="0" collapsed="false">
      <c r="A2696" s="8" t="s">
        <v>5681</v>
      </c>
      <c r="B2696" s="7" t="n">
        <v>3</v>
      </c>
      <c r="C2696" s="8" t="s">
        <v>2981</v>
      </c>
      <c r="D2696" s="7" t="s">
        <v>2982</v>
      </c>
      <c r="E2696" s="7" t="s">
        <v>856</v>
      </c>
      <c r="F2696" s="7" t="s">
        <v>857</v>
      </c>
      <c r="G2696" s="7" t="s">
        <v>5684</v>
      </c>
      <c r="H2696" s="7" t="s">
        <v>81</v>
      </c>
      <c r="I2696" s="7" t="s">
        <v>140</v>
      </c>
      <c r="J2696" s="7" t="s">
        <v>141</v>
      </c>
      <c r="K2696" s="7" t="s">
        <v>225</v>
      </c>
      <c r="L2696" s="7" t="s">
        <v>113</v>
      </c>
      <c r="M2696" s="7" t="s">
        <v>111</v>
      </c>
      <c r="N2696" s="7" t="s">
        <v>97</v>
      </c>
      <c r="O2696" s="7" t="s">
        <v>120</v>
      </c>
      <c r="P2696" s="7" t="s">
        <v>226</v>
      </c>
      <c r="Q2696" s="7" t="s">
        <v>114</v>
      </c>
      <c r="R2696" s="7" t="s">
        <v>115</v>
      </c>
      <c r="S2696" s="7" t="s">
        <v>116</v>
      </c>
      <c r="T2696" s="7" t="s">
        <v>119</v>
      </c>
      <c r="U2696" s="7" t="s">
        <v>94</v>
      </c>
      <c r="V2696" s="7" t="s">
        <v>117</v>
      </c>
      <c r="W2696" s="7" t="s">
        <v>118</v>
      </c>
      <c r="X2696" s="7" t="s">
        <v>93</v>
      </c>
      <c r="Y2696" s="7" t="n">
        <v>1</v>
      </c>
      <c r="Z2696" s="7" t="n">
        <v>0</v>
      </c>
      <c r="AA2696" s="7" t="str">
        <f aca="false">IF(Y2696&gt;Z2696,"Win",IF(Y2696&lt;Z2696,"Loss","Draw"))</f>
        <v>Win</v>
      </c>
      <c r="AB2696" s="7" t="s">
        <v>99</v>
      </c>
      <c r="AC2696" s="7" t="s">
        <v>99</v>
      </c>
      <c r="AD2696" s="7" t="s">
        <v>997</v>
      </c>
      <c r="AE2696" s="7" t="s">
        <v>307</v>
      </c>
      <c r="AF2696" s="7" t="str">
        <f aca="false">IF(AD2696&lt;AE2696,AD2696,AE2696)</f>
        <v>Bats, Bomb Tower, Fire Spirit, Magic Archer, Miner, Royal Delivery, Skeletons, Wall Breakers</v>
      </c>
      <c r="AG2696" s="7" t="str">
        <f aca="false">IF(AD2696&lt;AE2696,AE2696,AD2696)</f>
        <v>Cannon Cart, Electro Spirit, Fireball, Goblins, Minions, Mortar, Rascals, Skeleton Barrel</v>
      </c>
      <c r="AH2696" s="7" t="str">
        <f aca="false">IF(AD2696=AF2696,AA2696,IF(AA2696="Win","Loss",IF(AA2696="Loss","Win","Draw")))</f>
        <v>Win</v>
      </c>
      <c r="AI2696" s="7" t="s">
        <v>102</v>
      </c>
    </row>
    <row r="2697" customFormat="false" ht="16.5" hidden="false" customHeight="true" outlineLevel="0" collapsed="false">
      <c r="A2697" s="8" t="s">
        <v>5685</v>
      </c>
      <c r="B2697" s="7" t="n">
        <v>1</v>
      </c>
      <c r="C2697" s="8" t="s">
        <v>2981</v>
      </c>
      <c r="D2697" s="7" t="s">
        <v>2982</v>
      </c>
      <c r="E2697" s="7" t="s">
        <v>856</v>
      </c>
      <c r="F2697" s="7" t="s">
        <v>857</v>
      </c>
      <c r="G2697" s="7" t="s">
        <v>5686</v>
      </c>
      <c r="H2697" s="7" t="s">
        <v>81</v>
      </c>
      <c r="I2697" s="7" t="s">
        <v>140</v>
      </c>
      <c r="J2697" s="7" t="s">
        <v>141</v>
      </c>
      <c r="K2697" s="7" t="s">
        <v>153</v>
      </c>
      <c r="L2697" s="7" t="s">
        <v>226</v>
      </c>
      <c r="M2697" s="7" t="s">
        <v>87</v>
      </c>
      <c r="N2697" s="7" t="s">
        <v>113</v>
      </c>
      <c r="O2697" s="7" t="s">
        <v>167</v>
      </c>
      <c r="P2697" s="7" t="s">
        <v>336</v>
      </c>
      <c r="Q2697" s="7" t="s">
        <v>140</v>
      </c>
      <c r="R2697" s="7" t="s">
        <v>141</v>
      </c>
      <c r="S2697" s="7" t="s">
        <v>142</v>
      </c>
      <c r="T2697" s="7" t="s">
        <v>109</v>
      </c>
      <c r="U2697" s="7" t="s">
        <v>111</v>
      </c>
      <c r="V2697" s="7" t="s">
        <v>143</v>
      </c>
      <c r="W2697" s="7" t="s">
        <v>120</v>
      </c>
      <c r="X2697" s="7" t="s">
        <v>144</v>
      </c>
      <c r="Y2697" s="7" t="n">
        <v>1</v>
      </c>
      <c r="Z2697" s="7" t="n">
        <v>0</v>
      </c>
      <c r="AA2697" s="7" t="str">
        <f aca="false">IF(Y2697&gt;Z2697,"Win",IF(Y2697&lt;Z2697,"Loss","Draw"))</f>
        <v>Win</v>
      </c>
      <c r="AB2697" s="7" t="s">
        <v>99</v>
      </c>
      <c r="AC2697" s="7" t="s">
        <v>99</v>
      </c>
      <c r="AD2697" s="7" t="s">
        <v>813</v>
      </c>
      <c r="AE2697" s="7" t="s">
        <v>649</v>
      </c>
      <c r="AF2697" s="7" t="str">
        <f aca="false">IF(AD2697&lt;AE2697,AD2697,AE2697)</f>
        <v>Berserker, Bomb Tower, Goblinstein, Magic Archer, Miner, The Log, Tornado, Wall Breakers</v>
      </c>
      <c r="AG2697" s="7" t="str">
        <f aca="false">IF(AD2697&lt;AE2697,AE2697,AD2697)</f>
        <v>Fire Spirit, Goblin Barrel, Ice Spirit, Magic Archer, Ronin, Royal Delivery, Tesla, Wall Breakers</v>
      </c>
      <c r="AH2697" s="7" t="str">
        <f aca="false">IF(AD2697=AF2697,AA2697,IF(AA2697="Win","Loss",IF(AA2697="Loss","Win","Draw")))</f>
        <v>Win</v>
      </c>
      <c r="AI2697" s="7" t="s">
        <v>102</v>
      </c>
    </row>
    <row r="2698" customFormat="false" ht="16.5" hidden="false" customHeight="true" outlineLevel="0" collapsed="false">
      <c r="A2698" s="8" t="s">
        <v>5685</v>
      </c>
      <c r="B2698" s="7" t="n">
        <v>2</v>
      </c>
      <c r="C2698" s="8" t="s">
        <v>2981</v>
      </c>
      <c r="D2698" s="7" t="s">
        <v>2982</v>
      </c>
      <c r="E2698" s="7" t="s">
        <v>856</v>
      </c>
      <c r="F2698" s="7" t="s">
        <v>857</v>
      </c>
      <c r="G2698" s="7" t="s">
        <v>5687</v>
      </c>
      <c r="H2698" s="7" t="s">
        <v>81</v>
      </c>
      <c r="I2698" s="7" t="s">
        <v>82</v>
      </c>
      <c r="J2698" s="7" t="s">
        <v>83</v>
      </c>
      <c r="K2698" s="7" t="s">
        <v>144</v>
      </c>
      <c r="L2698" s="7" t="s">
        <v>97</v>
      </c>
      <c r="M2698" s="7" t="s">
        <v>88</v>
      </c>
      <c r="N2698" s="7" t="s">
        <v>143</v>
      </c>
      <c r="O2698" s="7" t="s">
        <v>91</v>
      </c>
      <c r="P2698" s="7" t="s">
        <v>85</v>
      </c>
      <c r="Q2698" s="7" t="s">
        <v>169</v>
      </c>
      <c r="R2698" s="7" t="s">
        <v>199</v>
      </c>
      <c r="S2698" s="7" t="s">
        <v>200</v>
      </c>
      <c r="T2698" s="7" t="s">
        <v>136</v>
      </c>
      <c r="U2698" s="7" t="s">
        <v>154</v>
      </c>
      <c r="V2698" s="7" t="s">
        <v>191</v>
      </c>
      <c r="W2698" s="7" t="s">
        <v>336</v>
      </c>
      <c r="X2698" s="7" t="s">
        <v>91</v>
      </c>
      <c r="Y2698" s="7" t="n">
        <v>0</v>
      </c>
      <c r="Z2698" s="7" t="n">
        <v>1</v>
      </c>
      <c r="AA2698" s="7" t="str">
        <f aca="false">IF(Y2698&gt;Z2698,"Win",IF(Y2698&lt;Z2698,"Loss","Draw"))</f>
        <v>Loss</v>
      </c>
      <c r="AB2698" s="7" t="s">
        <v>99</v>
      </c>
      <c r="AC2698" s="7" t="s">
        <v>99</v>
      </c>
      <c r="AD2698" s="7" t="s">
        <v>397</v>
      </c>
      <c r="AE2698" s="7" t="s">
        <v>778</v>
      </c>
      <c r="AF2698" s="7" t="str">
        <f aca="false">IF(AD2698&lt;AE2698,AD2698,AE2698)</f>
        <v>Archers, Barbarian Barrel, Dark Prince, Graveyard, Ice Spirit, Poison, Skeletons, Tesla</v>
      </c>
      <c r="AG2698" s="7" t="str">
        <f aca="false">IF(AD2698&lt;AE2698,AE2698,AD2698)</f>
        <v>Baby Dragon, Barbarian Barrel, Goblin Cage, Golden Knight, Golem, Ice Wizard, Lightning, Tornado</v>
      </c>
      <c r="AH2698" s="7" t="str">
        <f aca="false">IF(AD2698=AF2698,AA2698,IF(AA2698="Win","Loss",IF(AA2698="Loss","Win","Draw")))</f>
        <v>Loss</v>
      </c>
      <c r="AI2698" s="7" t="s">
        <v>102</v>
      </c>
    </row>
    <row r="2699" customFormat="false" ht="16.5" hidden="false" customHeight="true" outlineLevel="0" collapsed="false">
      <c r="A2699" s="8" t="s">
        <v>5685</v>
      </c>
      <c r="B2699" s="7" t="n">
        <v>3</v>
      </c>
      <c r="C2699" s="8" t="s">
        <v>2981</v>
      </c>
      <c r="D2699" s="7" t="s">
        <v>2982</v>
      </c>
      <c r="E2699" s="7" t="s">
        <v>856</v>
      </c>
      <c r="F2699" s="7" t="s">
        <v>857</v>
      </c>
      <c r="G2699" s="7" t="s">
        <v>5688</v>
      </c>
      <c r="H2699" s="7" t="s">
        <v>81</v>
      </c>
      <c r="I2699" s="7" t="s">
        <v>168</v>
      </c>
      <c r="J2699" s="7" t="s">
        <v>232</v>
      </c>
      <c r="K2699" s="7" t="s">
        <v>169</v>
      </c>
      <c r="L2699" s="7" t="s">
        <v>154</v>
      </c>
      <c r="M2699" s="7" t="s">
        <v>111</v>
      </c>
      <c r="N2699" s="7" t="s">
        <v>93</v>
      </c>
      <c r="O2699" s="7" t="s">
        <v>120</v>
      </c>
      <c r="P2699" s="7" t="s">
        <v>170</v>
      </c>
      <c r="Q2699" s="7" t="s">
        <v>375</v>
      </c>
      <c r="R2699" s="7" t="s">
        <v>181</v>
      </c>
      <c r="S2699" s="7" t="s">
        <v>170</v>
      </c>
      <c r="T2699" s="7" t="s">
        <v>182</v>
      </c>
      <c r="U2699" s="7" t="s">
        <v>183</v>
      </c>
      <c r="V2699" s="7" t="s">
        <v>97</v>
      </c>
      <c r="W2699" s="7" t="s">
        <v>93</v>
      </c>
      <c r="X2699" s="7" t="s">
        <v>167</v>
      </c>
      <c r="Y2699" s="7" t="n">
        <v>0</v>
      </c>
      <c r="Z2699" s="7" t="n">
        <v>1</v>
      </c>
      <c r="AA2699" s="7" t="str">
        <f aca="false">IF(Y2699&gt;Z2699,"Win",IF(Y2699&lt;Z2699,"Loss","Draw"))</f>
        <v>Loss</v>
      </c>
      <c r="AB2699" s="7" t="s">
        <v>99</v>
      </c>
      <c r="AC2699" s="7" t="s">
        <v>99</v>
      </c>
      <c r="AD2699" s="7" t="s">
        <v>5689</v>
      </c>
      <c r="AE2699" s="7" t="s">
        <v>4521</v>
      </c>
      <c r="AF2699" s="7" t="str">
        <f aca="false">IF(AD2699&lt;AE2699,AD2699,AE2699)</f>
        <v>Baby Dragon, Cannon, Electro Spirit, Fire Spirit, Lightning, Mighty Miner, Royal Delivery, Royal Hogs</v>
      </c>
      <c r="AG2699" s="7" t="str">
        <f aca="false">IF(AD2699&lt;AE2699,AE2699,AD2699)</f>
        <v>Cannon, Earthquake, Electro Spirit, Executioner, Hog Rider, Monk, Skeletons, The Log</v>
      </c>
      <c r="AH2699" s="7" t="str">
        <f aca="false">IF(AD2699=AF2699,AA2699,IF(AA2699="Win","Loss",IF(AA2699="Loss","Win","Draw")))</f>
        <v>Loss</v>
      </c>
      <c r="AI2699" s="7" t="s">
        <v>102</v>
      </c>
    </row>
    <row r="2700" customFormat="false" ht="16.5" hidden="false" customHeight="true" outlineLevel="0" collapsed="false">
      <c r="A2700" s="6" t="s">
        <v>5690</v>
      </c>
      <c r="B2700" s="5" t="n">
        <v>1</v>
      </c>
      <c r="C2700" s="6" t="s">
        <v>2981</v>
      </c>
      <c r="D2700" s="5" t="s">
        <v>2982</v>
      </c>
      <c r="E2700" s="5" t="s">
        <v>1391</v>
      </c>
      <c r="F2700" s="5" t="s">
        <v>1392</v>
      </c>
      <c r="G2700" s="5" t="s">
        <v>5691</v>
      </c>
      <c r="H2700" s="5" t="s">
        <v>81</v>
      </c>
      <c r="I2700" s="5" t="s">
        <v>169</v>
      </c>
      <c r="J2700" s="5" t="s">
        <v>199</v>
      </c>
      <c r="K2700" s="5" t="s">
        <v>200</v>
      </c>
      <c r="L2700" s="5" t="s">
        <v>91</v>
      </c>
      <c r="M2700" s="5" t="s">
        <v>136</v>
      </c>
      <c r="N2700" s="5" t="s">
        <v>191</v>
      </c>
      <c r="O2700" s="5" t="s">
        <v>154</v>
      </c>
      <c r="P2700" s="5" t="s">
        <v>336</v>
      </c>
      <c r="Q2700" s="5" t="s">
        <v>169</v>
      </c>
      <c r="R2700" s="5" t="s">
        <v>199</v>
      </c>
      <c r="S2700" s="5" t="s">
        <v>200</v>
      </c>
      <c r="T2700" s="5" t="s">
        <v>91</v>
      </c>
      <c r="U2700" s="5" t="s">
        <v>336</v>
      </c>
      <c r="V2700" s="5" t="s">
        <v>136</v>
      </c>
      <c r="W2700" s="5" t="s">
        <v>154</v>
      </c>
      <c r="X2700" s="5" t="s">
        <v>191</v>
      </c>
      <c r="Y2700" s="5" t="n">
        <v>0</v>
      </c>
      <c r="Z2700" s="5" t="n">
        <v>1</v>
      </c>
      <c r="AA2700" s="5" t="str">
        <f aca="false">IF(Y2700&gt;Z2700,"Win",IF(Y2700&lt;Z2700,"Loss","Draw"))</f>
        <v>Loss</v>
      </c>
      <c r="AB2700" s="5" t="s">
        <v>98</v>
      </c>
      <c r="AC2700" s="5" t="s">
        <v>99</v>
      </c>
      <c r="AD2700" s="5" t="s">
        <v>778</v>
      </c>
      <c r="AE2700" s="5" t="s">
        <v>778</v>
      </c>
      <c r="AF2700" s="5" t="str">
        <f aca="false">IF(AD2700&lt;AE2700,AD2700,AE2700)</f>
        <v>Baby Dragon, Barbarian Barrel, Goblin Cage, Golden Knight, Golem, Ice Wizard, Lightning, Tornado</v>
      </c>
      <c r="AG2700" s="5" t="str">
        <f aca="false">IF(AD2700&lt;AE2700,AE2700,AD2700)</f>
        <v>Baby Dragon, Barbarian Barrel, Goblin Cage, Golden Knight, Golem, Ice Wizard, Lightning, Tornado</v>
      </c>
      <c r="AH2700" s="5" t="str">
        <f aca="false">IF(AD2700=AF2700,AA2700,IF(AA2700="Win","Loss",IF(AA2700="Loss","Win","Draw")))</f>
        <v>Loss</v>
      </c>
      <c r="AI2700" s="5" t="s">
        <v>102</v>
      </c>
    </row>
    <row r="2701" customFormat="false" ht="16.5" hidden="false" customHeight="true" outlineLevel="0" collapsed="false">
      <c r="A2701" s="6" t="s">
        <v>5690</v>
      </c>
      <c r="B2701" s="5" t="n">
        <v>2</v>
      </c>
      <c r="C2701" s="6" t="s">
        <v>2981</v>
      </c>
      <c r="D2701" s="5" t="s">
        <v>2982</v>
      </c>
      <c r="E2701" s="5" t="s">
        <v>1391</v>
      </c>
      <c r="F2701" s="5" t="s">
        <v>1392</v>
      </c>
      <c r="G2701" s="5" t="s">
        <v>5692</v>
      </c>
      <c r="H2701" s="5" t="s">
        <v>81</v>
      </c>
      <c r="I2701" s="5" t="s">
        <v>319</v>
      </c>
      <c r="J2701" s="5" t="s">
        <v>145</v>
      </c>
      <c r="K2701" s="5" t="s">
        <v>195</v>
      </c>
      <c r="L2701" s="5" t="s">
        <v>94</v>
      </c>
      <c r="M2701" s="5" t="s">
        <v>148</v>
      </c>
      <c r="N2701" s="5" t="s">
        <v>130</v>
      </c>
      <c r="O2701" s="5" t="s">
        <v>117</v>
      </c>
      <c r="P2701" s="5" t="s">
        <v>135</v>
      </c>
      <c r="Q2701" s="5" t="s">
        <v>239</v>
      </c>
      <c r="R2701" s="5" t="s">
        <v>180</v>
      </c>
      <c r="S2701" s="5" t="s">
        <v>92</v>
      </c>
      <c r="T2701" s="5" t="s">
        <v>227</v>
      </c>
      <c r="U2701" s="5" t="s">
        <v>327</v>
      </c>
      <c r="V2701" s="5" t="s">
        <v>257</v>
      </c>
      <c r="W2701" s="5" t="s">
        <v>202</v>
      </c>
      <c r="X2701" s="5" t="s">
        <v>112</v>
      </c>
      <c r="Y2701" s="5" t="n">
        <v>0</v>
      </c>
      <c r="Z2701" s="5" t="n">
        <v>3</v>
      </c>
      <c r="AA2701" s="5" t="str">
        <f aca="false">IF(Y2701&gt;Z2701,"Win",IF(Y2701&lt;Z2701,"Loss","Draw"))</f>
        <v>Loss</v>
      </c>
      <c r="AB2701" s="5" t="s">
        <v>98</v>
      </c>
      <c r="AC2701" s="5" t="s">
        <v>99</v>
      </c>
      <c r="AD2701" s="5" t="s">
        <v>5693</v>
      </c>
      <c r="AE2701" s="5" t="s">
        <v>2177</v>
      </c>
      <c r="AF2701" s="5" t="str">
        <f aca="false">IF(AD2701&lt;AE2701,AD2701,AE2701)</f>
        <v>Arrows, Battle Ram, Giant Skeleton, Mother Witch, Royal Ghost, Vines, Wizard, Zappies</v>
      </c>
      <c r="AG2701" s="5" t="str">
        <f aca="false">IF(AD2701&lt;AE2701,AE2701,AD2701)</f>
        <v>Balloon, Bomber, Fireball, Inferno Dragon, Lava Hound, Minions, Skeleton Army, Zap</v>
      </c>
      <c r="AH2701" s="5" t="str">
        <f aca="false">IF(AD2701=AF2701,AA2701,IF(AA2701="Win","Loss",IF(AA2701="Loss","Win","Draw")))</f>
        <v>Win</v>
      </c>
      <c r="AI2701" s="5" t="s">
        <v>102</v>
      </c>
    </row>
    <row r="2702" customFormat="false" ht="16.5" hidden="false" customHeight="true" outlineLevel="0" collapsed="false">
      <c r="A2702" s="8" t="s">
        <v>5694</v>
      </c>
      <c r="B2702" s="7" t="n">
        <v>1</v>
      </c>
      <c r="C2702" s="8" t="s">
        <v>2981</v>
      </c>
      <c r="D2702" s="7" t="s">
        <v>2982</v>
      </c>
      <c r="E2702" s="7" t="s">
        <v>1391</v>
      </c>
      <c r="F2702" s="7" t="s">
        <v>1392</v>
      </c>
      <c r="G2702" s="7" t="s">
        <v>5695</v>
      </c>
      <c r="H2702" s="7" t="s">
        <v>1394</v>
      </c>
      <c r="I2702" s="7" t="s">
        <v>271</v>
      </c>
      <c r="J2702" s="7" t="s">
        <v>115</v>
      </c>
      <c r="K2702" s="7" t="s">
        <v>144</v>
      </c>
      <c r="L2702" s="7" t="s">
        <v>167</v>
      </c>
      <c r="M2702" s="7" t="s">
        <v>182</v>
      </c>
      <c r="N2702" s="7" t="s">
        <v>93</v>
      </c>
      <c r="O2702" s="7" t="s">
        <v>109</v>
      </c>
      <c r="P2702" s="7" t="s">
        <v>154</v>
      </c>
      <c r="Q2702" s="7" t="s">
        <v>287</v>
      </c>
      <c r="R2702" s="7" t="s">
        <v>149</v>
      </c>
      <c r="S2702" s="7" t="s">
        <v>135</v>
      </c>
      <c r="T2702" s="7" t="s">
        <v>148</v>
      </c>
      <c r="U2702" s="7" t="s">
        <v>147</v>
      </c>
      <c r="V2702" s="7" t="s">
        <v>87</v>
      </c>
      <c r="W2702" s="7" t="s">
        <v>94</v>
      </c>
      <c r="X2702" s="7" t="s">
        <v>146</v>
      </c>
      <c r="Y2702" s="7" t="n">
        <v>1</v>
      </c>
      <c r="Z2702" s="7" t="n">
        <v>0</v>
      </c>
      <c r="AA2702" s="7" t="str">
        <f aca="false">IF(Y2702&gt;Z2702,"Win",IF(Y2702&lt;Z2702,"Loss","Draw"))</f>
        <v>Win</v>
      </c>
      <c r="AB2702" s="7" t="s">
        <v>99</v>
      </c>
      <c r="AC2702" s="7" t="s">
        <v>99</v>
      </c>
      <c r="AD2702" s="7" t="s">
        <v>5696</v>
      </c>
      <c r="AE2702" s="7" t="s">
        <v>726</v>
      </c>
      <c r="AF2702" s="7" t="str">
        <f aca="false">IF(AD2702&lt;AE2702,AD2702,AE2702)</f>
        <v>Berserker, Fireball, Lava Hound, Skeleton Dragons, Spirit Empress, Tombstone, Valkyrie, Zap</v>
      </c>
      <c r="AG2702" s="7" t="str">
        <f aca="false">IF(AD2702&lt;AE2702,AE2702,AD2702)</f>
        <v>Electro Spirit, Firecracker, Goblins, Hog Rider, Lightning, Ronin, Tesla, The Log</v>
      </c>
      <c r="AH2702" s="7" t="str">
        <f aca="false">IF(AD2702=AF2702,AA2702,IF(AA2702="Win","Loss",IF(AA2702="Loss","Win","Draw")))</f>
        <v>Loss</v>
      </c>
      <c r="AI2702" s="7" t="s">
        <v>102</v>
      </c>
    </row>
    <row r="2703" customFormat="false" ht="16.5" hidden="false" customHeight="true" outlineLevel="0" collapsed="false">
      <c r="A2703" s="8" t="s">
        <v>5697</v>
      </c>
      <c r="B2703" s="7" t="n">
        <v>1</v>
      </c>
      <c r="C2703" s="8" t="s">
        <v>2981</v>
      </c>
      <c r="D2703" s="7" t="s">
        <v>2982</v>
      </c>
      <c r="E2703" s="7" t="s">
        <v>1391</v>
      </c>
      <c r="F2703" s="7" t="s">
        <v>1392</v>
      </c>
      <c r="G2703" s="7" t="s">
        <v>1208</v>
      </c>
      <c r="H2703" s="7" t="s">
        <v>81</v>
      </c>
      <c r="I2703" s="7" t="s">
        <v>82</v>
      </c>
      <c r="J2703" s="7" t="s">
        <v>83</v>
      </c>
      <c r="K2703" s="7" t="s">
        <v>144</v>
      </c>
      <c r="L2703" s="7" t="s">
        <v>97</v>
      </c>
      <c r="M2703" s="7" t="s">
        <v>88</v>
      </c>
      <c r="N2703" s="7" t="s">
        <v>143</v>
      </c>
      <c r="O2703" s="7" t="s">
        <v>91</v>
      </c>
      <c r="P2703" s="7" t="s">
        <v>85</v>
      </c>
      <c r="Q2703" s="7" t="s">
        <v>90</v>
      </c>
      <c r="R2703" s="7" t="s">
        <v>91</v>
      </c>
      <c r="S2703" s="7" t="s">
        <v>92</v>
      </c>
      <c r="T2703" s="7" t="s">
        <v>96</v>
      </c>
      <c r="U2703" s="7" t="s">
        <v>95</v>
      </c>
      <c r="V2703" s="7" t="s">
        <v>94</v>
      </c>
      <c r="W2703" s="7" t="s">
        <v>97</v>
      </c>
      <c r="X2703" s="7" t="s">
        <v>93</v>
      </c>
      <c r="Y2703" s="7" t="n">
        <v>1</v>
      </c>
      <c r="Z2703" s="7" t="n">
        <v>0</v>
      </c>
      <c r="AA2703" s="7" t="str">
        <f aca="false">IF(Y2703&gt;Z2703,"Win",IF(Y2703&lt;Z2703,"Loss","Draw"))</f>
        <v>Win</v>
      </c>
      <c r="AB2703" s="7" t="s">
        <v>99</v>
      </c>
      <c r="AC2703" s="7" t="s">
        <v>99</v>
      </c>
      <c r="AD2703" s="7" t="s">
        <v>397</v>
      </c>
      <c r="AE2703" s="7" t="s">
        <v>101</v>
      </c>
      <c r="AF2703" s="7" t="str">
        <f aca="false">IF(AD2703&lt;AE2703,AD2703,AE2703)</f>
        <v>Archers, Barbarian Barrel, Dark Prince, Graveyard, Ice Spirit, Poison, Skeletons, Tesla</v>
      </c>
      <c r="AG2703" s="7" t="str">
        <f aca="false">IF(AD2703&lt;AE2703,AE2703,AD2703)</f>
        <v>Barbarian Barrel, Electro Spirit, Fireball, Fisherman, Hunter, Royal Ghost, Royal Giant, Skeletons</v>
      </c>
      <c r="AH2703" s="7" t="str">
        <f aca="false">IF(AD2703=AF2703,AA2703,IF(AA2703="Win","Loss",IF(AA2703="Loss","Win","Draw")))</f>
        <v>Win</v>
      </c>
      <c r="AI2703" s="7" t="s">
        <v>102</v>
      </c>
    </row>
    <row r="2704" customFormat="false" ht="16.5" hidden="false" customHeight="true" outlineLevel="0" collapsed="false">
      <c r="A2704" s="8" t="s">
        <v>5697</v>
      </c>
      <c r="B2704" s="7" t="n">
        <v>2</v>
      </c>
      <c r="C2704" s="8" t="s">
        <v>2981</v>
      </c>
      <c r="D2704" s="7" t="s">
        <v>2982</v>
      </c>
      <c r="E2704" s="7" t="s">
        <v>1391</v>
      </c>
      <c r="F2704" s="7" t="s">
        <v>1392</v>
      </c>
      <c r="G2704" s="7" t="s">
        <v>5698</v>
      </c>
      <c r="H2704" s="7" t="s">
        <v>81</v>
      </c>
      <c r="I2704" s="7" t="s">
        <v>170</v>
      </c>
      <c r="J2704" s="7" t="s">
        <v>141</v>
      </c>
      <c r="K2704" s="7" t="s">
        <v>84</v>
      </c>
      <c r="L2704" s="7" t="s">
        <v>94</v>
      </c>
      <c r="M2704" s="7" t="s">
        <v>111</v>
      </c>
      <c r="N2704" s="7" t="s">
        <v>107</v>
      </c>
      <c r="O2704" s="7" t="s">
        <v>87</v>
      </c>
      <c r="P2704" s="7" t="s">
        <v>128</v>
      </c>
      <c r="Q2704" s="7" t="s">
        <v>128</v>
      </c>
      <c r="R2704" s="7" t="s">
        <v>145</v>
      </c>
      <c r="S2704" s="7" t="s">
        <v>375</v>
      </c>
      <c r="T2704" s="7" t="s">
        <v>135</v>
      </c>
      <c r="U2704" s="7" t="s">
        <v>87</v>
      </c>
      <c r="V2704" s="7" t="s">
        <v>336</v>
      </c>
      <c r="W2704" s="7" t="s">
        <v>113</v>
      </c>
      <c r="X2704" s="7" t="s">
        <v>226</v>
      </c>
      <c r="Y2704" s="7" t="n">
        <v>1</v>
      </c>
      <c r="Z2704" s="7" t="n">
        <v>0</v>
      </c>
      <c r="AA2704" s="7" t="str">
        <f aca="false">IF(Y2704&gt;Z2704,"Win",IF(Y2704&lt;Z2704,"Loss","Draw"))</f>
        <v>Win</v>
      </c>
      <c r="AB2704" s="7" t="s">
        <v>99</v>
      </c>
      <c r="AC2704" s="7" t="s">
        <v>99</v>
      </c>
      <c r="AD2704" s="7" t="s">
        <v>5699</v>
      </c>
      <c r="AE2704" s="7" t="s">
        <v>377</v>
      </c>
      <c r="AF2704" s="7" t="str">
        <f aca="false">IF(AD2704&lt;AE2704,AD2704,AE2704)</f>
        <v>Balloon, Berserker, Bomb Tower, Executioner, Knight, Miner, Tornado, Zap</v>
      </c>
      <c r="AG2704" s="7" t="str">
        <f aca="false">IF(AD2704&lt;AE2704,AE2704,AD2704)</f>
        <v>Berserker, Cannon, Fire Spirit, Fireball, Giant Snowball, Goblin Drill, Knight, Magic Archer</v>
      </c>
      <c r="AH2704" s="7" t="str">
        <f aca="false">IF(AD2704=AF2704,AA2704,IF(AA2704="Win","Loss",IF(AA2704="Loss","Win","Draw")))</f>
        <v>Loss</v>
      </c>
      <c r="AI2704" s="7" t="s">
        <v>102</v>
      </c>
    </row>
    <row r="2705" customFormat="false" ht="16.5" hidden="false" customHeight="true" outlineLevel="0" collapsed="false">
      <c r="A2705" s="8" t="s">
        <v>5697</v>
      </c>
      <c r="B2705" s="7" t="n">
        <v>3</v>
      </c>
      <c r="C2705" s="8" t="s">
        <v>2981</v>
      </c>
      <c r="D2705" s="7" t="s">
        <v>2982</v>
      </c>
      <c r="E2705" s="7" t="s">
        <v>1391</v>
      </c>
      <c r="F2705" s="7" t="s">
        <v>1392</v>
      </c>
      <c r="G2705" s="7" t="s">
        <v>5700</v>
      </c>
      <c r="H2705" s="7" t="s">
        <v>81</v>
      </c>
      <c r="I2705" s="7" t="s">
        <v>135</v>
      </c>
      <c r="J2705" s="7" t="s">
        <v>145</v>
      </c>
      <c r="K2705" s="7" t="s">
        <v>375</v>
      </c>
      <c r="L2705" s="7" t="s">
        <v>327</v>
      </c>
      <c r="M2705" s="7" t="s">
        <v>146</v>
      </c>
      <c r="N2705" s="7" t="s">
        <v>336</v>
      </c>
      <c r="O2705" s="7" t="s">
        <v>113</v>
      </c>
      <c r="P2705" s="7" t="s">
        <v>226</v>
      </c>
      <c r="Q2705" s="7" t="s">
        <v>132</v>
      </c>
      <c r="R2705" s="7" t="s">
        <v>244</v>
      </c>
      <c r="S2705" s="7" t="s">
        <v>239</v>
      </c>
      <c r="T2705" s="7" t="s">
        <v>174</v>
      </c>
      <c r="U2705" s="7" t="s">
        <v>245</v>
      </c>
      <c r="V2705" s="7" t="s">
        <v>393</v>
      </c>
      <c r="W2705" s="7" t="s">
        <v>109</v>
      </c>
      <c r="X2705" s="7" t="s">
        <v>84</v>
      </c>
      <c r="Y2705" s="7" t="n">
        <v>0</v>
      </c>
      <c r="Z2705" s="7" t="n">
        <v>1</v>
      </c>
      <c r="AA2705" s="7" t="str">
        <f aca="false">IF(Y2705&gt;Z2705,"Win",IF(Y2705&lt;Z2705,"Loss","Draw"))</f>
        <v>Loss</v>
      </c>
      <c r="AB2705" s="7" t="s">
        <v>99</v>
      </c>
      <c r="AC2705" s="7" t="s">
        <v>99</v>
      </c>
      <c r="AD2705" s="7" t="s">
        <v>2241</v>
      </c>
      <c r="AE2705" s="7" t="s">
        <v>5701</v>
      </c>
      <c r="AF2705" s="7" t="str">
        <f aca="false">IF(AD2705&lt;AE2705,AD2705,AE2705)</f>
        <v>Balloon, Bomb Tower, Executioner, Giant Skeleton, Miner, Skeleton Dragons, Tornado, Zap</v>
      </c>
      <c r="AG2705" s="7" t="str">
        <f aca="false">IF(AD2705&lt;AE2705,AE2705,AD2705)</f>
        <v>Battle Ram, Electro Wizard, Giant Snowball, Heal Spirit, Ice Golem, Lumberjack, Ronin, Three Musketeers</v>
      </c>
      <c r="AH2705" s="7" t="str">
        <f aca="false">IF(AD2705=AF2705,AA2705,IF(AA2705="Win","Loss",IF(AA2705="Loss","Win","Draw")))</f>
        <v>Loss</v>
      </c>
      <c r="AI2705" s="7" t="s">
        <v>102</v>
      </c>
    </row>
    <row r="2706" customFormat="false" ht="16.5" hidden="false" customHeight="true" outlineLevel="0" collapsed="false">
      <c r="A2706" s="6" t="s">
        <v>5702</v>
      </c>
      <c r="B2706" s="5" t="n">
        <v>1</v>
      </c>
      <c r="C2706" s="6" t="s">
        <v>2981</v>
      </c>
      <c r="D2706" s="5" t="s">
        <v>2982</v>
      </c>
      <c r="E2706" s="5" t="s">
        <v>4082</v>
      </c>
      <c r="F2706" s="5" t="s">
        <v>4083</v>
      </c>
      <c r="G2706" s="5" t="s">
        <v>5703</v>
      </c>
      <c r="H2706" s="5" t="s">
        <v>81</v>
      </c>
      <c r="I2706" s="5" t="s">
        <v>132</v>
      </c>
      <c r="J2706" s="5" t="s">
        <v>244</v>
      </c>
      <c r="K2706" s="5" t="s">
        <v>239</v>
      </c>
      <c r="L2706" s="5" t="s">
        <v>174</v>
      </c>
      <c r="M2706" s="5" t="s">
        <v>245</v>
      </c>
      <c r="N2706" s="5" t="s">
        <v>393</v>
      </c>
      <c r="O2706" s="5" t="s">
        <v>167</v>
      </c>
      <c r="P2706" s="5" t="s">
        <v>183</v>
      </c>
      <c r="Q2706" s="5" t="s">
        <v>170</v>
      </c>
      <c r="R2706" s="5" t="s">
        <v>199</v>
      </c>
      <c r="S2706" s="5" t="s">
        <v>169</v>
      </c>
      <c r="T2706" s="5" t="s">
        <v>112</v>
      </c>
      <c r="U2706" s="5" t="s">
        <v>596</v>
      </c>
      <c r="V2706" s="5" t="s">
        <v>226</v>
      </c>
      <c r="W2706" s="5" t="s">
        <v>115</v>
      </c>
      <c r="X2706" s="5" t="s">
        <v>336</v>
      </c>
      <c r="Y2706" s="5" t="n">
        <v>1</v>
      </c>
      <c r="Z2706" s="5" t="n">
        <v>0</v>
      </c>
      <c r="AA2706" s="5" t="str">
        <f aca="false">IF(Y2706&gt;Z2706,"Win",IF(Y2706&lt;Z2706,"Loss","Draw"))</f>
        <v>Win</v>
      </c>
      <c r="AB2706" s="5" t="s">
        <v>98</v>
      </c>
      <c r="AC2706" s="5" t="s">
        <v>99</v>
      </c>
      <c r="AD2706" s="5" t="s">
        <v>5704</v>
      </c>
      <c r="AE2706" s="5" t="s">
        <v>5705</v>
      </c>
      <c r="AF2706" s="5" t="str">
        <f aca="false">IF(AD2706&lt;AE2706,AD2706,AE2706)</f>
        <v>Arrows, Baby Dragon, Cannon, Electro Giant, Goblins, Golden Knight, Miner, Tornado</v>
      </c>
      <c r="AG2706" s="5" t="str">
        <f aca="false">IF(AD2706&lt;AE2706,AE2706,AD2706)</f>
        <v>Battle Ram, Earthquake, Electro Wizard, Heal Spirit, Ice Golem, Lumberjack, The Log, Three Musketeers</v>
      </c>
      <c r="AH2706" s="5" t="str">
        <f aca="false">IF(AD2706=AF2706,AA2706,IF(AA2706="Win","Loss",IF(AA2706="Loss","Win","Draw")))</f>
        <v>Loss</v>
      </c>
      <c r="AI2706" s="5" t="s">
        <v>102</v>
      </c>
    </row>
    <row r="2707" customFormat="false" ht="16.5" hidden="false" customHeight="true" outlineLevel="0" collapsed="false">
      <c r="A2707" s="6" t="s">
        <v>5702</v>
      </c>
      <c r="B2707" s="5" t="n">
        <v>2</v>
      </c>
      <c r="C2707" s="6" t="s">
        <v>2981</v>
      </c>
      <c r="D2707" s="5" t="s">
        <v>2982</v>
      </c>
      <c r="E2707" s="5" t="s">
        <v>4082</v>
      </c>
      <c r="F2707" s="5" t="s">
        <v>4083</v>
      </c>
      <c r="G2707" s="5" t="s">
        <v>5706</v>
      </c>
      <c r="H2707" s="5" t="s">
        <v>81</v>
      </c>
      <c r="I2707" s="5" t="s">
        <v>82</v>
      </c>
      <c r="J2707" s="5" t="s">
        <v>83</v>
      </c>
      <c r="K2707" s="5" t="s">
        <v>144</v>
      </c>
      <c r="L2707" s="5" t="s">
        <v>97</v>
      </c>
      <c r="M2707" s="5" t="s">
        <v>88</v>
      </c>
      <c r="N2707" s="5" t="s">
        <v>143</v>
      </c>
      <c r="O2707" s="5" t="s">
        <v>91</v>
      </c>
      <c r="P2707" s="5" t="s">
        <v>85</v>
      </c>
      <c r="Q2707" s="5" t="s">
        <v>210</v>
      </c>
      <c r="R2707" s="5" t="s">
        <v>91</v>
      </c>
      <c r="S2707" s="5" t="s">
        <v>209</v>
      </c>
      <c r="T2707" s="5" t="s">
        <v>88</v>
      </c>
      <c r="U2707" s="5" t="s">
        <v>89</v>
      </c>
      <c r="V2707" s="5" t="s">
        <v>87</v>
      </c>
      <c r="W2707" s="5" t="s">
        <v>143</v>
      </c>
      <c r="X2707" s="5" t="s">
        <v>85</v>
      </c>
      <c r="Y2707" s="5" t="n">
        <v>1</v>
      </c>
      <c r="Z2707" s="5" t="n">
        <v>0</v>
      </c>
      <c r="AA2707" s="5" t="str">
        <f aca="false">IF(Y2707&gt;Z2707,"Win",IF(Y2707&lt;Z2707,"Loss","Draw"))</f>
        <v>Win</v>
      </c>
      <c r="AB2707" s="5" t="s">
        <v>98</v>
      </c>
      <c r="AC2707" s="5" t="s">
        <v>99</v>
      </c>
      <c r="AD2707" s="5" t="s">
        <v>397</v>
      </c>
      <c r="AE2707" s="5" t="s">
        <v>5707</v>
      </c>
      <c r="AF2707" s="5" t="str">
        <f aca="false">IF(AD2707&lt;AE2707,AD2707,AE2707)</f>
        <v>Archers, Barbarian Barrel, Dark Prince, Graveyard, Ice Spirit, Poison, Skeletons, Tesla</v>
      </c>
      <c r="AG2707" s="5" t="str">
        <f aca="false">IF(AD2707&lt;AE2707,AE2707,AD2707)</f>
        <v>Barbarian Barrel, Berserker, Goblin Hut, Graveyard, Ice Spirit, Mega Knight, Musketeer, Poison</v>
      </c>
      <c r="AH2707" s="5" t="str">
        <f aca="false">IF(AD2707=AF2707,AA2707,IF(AA2707="Win","Loss",IF(AA2707="Loss","Win","Draw")))</f>
        <v>Win</v>
      </c>
      <c r="AI2707" s="5" t="s">
        <v>102</v>
      </c>
    </row>
    <row r="2708" customFormat="false" ht="16.5" hidden="false" customHeight="true" outlineLevel="0" collapsed="false">
      <c r="A2708" s="6" t="s">
        <v>5702</v>
      </c>
      <c r="B2708" s="5" t="n">
        <v>3</v>
      </c>
      <c r="C2708" s="6" t="s">
        <v>2981</v>
      </c>
      <c r="D2708" s="5" t="s">
        <v>2982</v>
      </c>
      <c r="E2708" s="5" t="s">
        <v>4082</v>
      </c>
      <c r="F2708" s="5" t="s">
        <v>4083</v>
      </c>
      <c r="G2708" s="5" t="s">
        <v>5708</v>
      </c>
      <c r="H2708" s="5" t="s">
        <v>81</v>
      </c>
      <c r="I2708" s="5" t="s">
        <v>169</v>
      </c>
      <c r="J2708" s="5" t="s">
        <v>199</v>
      </c>
      <c r="K2708" s="5" t="s">
        <v>200</v>
      </c>
      <c r="L2708" s="5" t="s">
        <v>120</v>
      </c>
      <c r="M2708" s="5" t="s">
        <v>136</v>
      </c>
      <c r="N2708" s="5" t="s">
        <v>191</v>
      </c>
      <c r="O2708" s="5" t="s">
        <v>154</v>
      </c>
      <c r="P2708" s="5" t="s">
        <v>336</v>
      </c>
      <c r="Q2708" s="5" t="s">
        <v>144</v>
      </c>
      <c r="R2708" s="5" t="s">
        <v>141</v>
      </c>
      <c r="S2708" s="5" t="s">
        <v>142</v>
      </c>
      <c r="T2708" s="5" t="s">
        <v>334</v>
      </c>
      <c r="U2708" s="5" t="s">
        <v>109</v>
      </c>
      <c r="V2708" s="5" t="s">
        <v>97</v>
      </c>
      <c r="W2708" s="5" t="s">
        <v>93</v>
      </c>
      <c r="X2708" s="5" t="s">
        <v>167</v>
      </c>
      <c r="Y2708" s="5" t="n">
        <v>0</v>
      </c>
      <c r="Z2708" s="5" t="n">
        <v>1</v>
      </c>
      <c r="AA2708" s="5" t="str">
        <f aca="false">IF(Y2708&gt;Z2708,"Win",IF(Y2708&lt;Z2708,"Loss","Draw"))</f>
        <v>Loss</v>
      </c>
      <c r="AB2708" s="5" t="s">
        <v>98</v>
      </c>
      <c r="AC2708" s="5" t="s">
        <v>99</v>
      </c>
      <c r="AD2708" s="5" t="s">
        <v>5709</v>
      </c>
      <c r="AE2708" s="5" t="s">
        <v>5710</v>
      </c>
      <c r="AF2708" s="5" t="str">
        <f aca="false">IF(AD2708&lt;AE2708,AD2708,AE2708)</f>
        <v>Baby Dragon, Goblin Cage, Golden Knight, Golem, Ice Wizard, Lightning, Royal Delivery, Tornado</v>
      </c>
      <c r="AG2708" s="5" t="str">
        <f aca="false">IF(AD2708&lt;AE2708,AE2708,AD2708)</f>
        <v>Electro Spirit, Goblin Barrel, Magic Archer, Rocket, Ronin, Skeletons, Tesla, The Log</v>
      </c>
      <c r="AH2708" s="5" t="str">
        <f aca="false">IF(AD2708=AF2708,AA2708,IF(AA2708="Win","Loss",IF(AA2708="Loss","Win","Draw")))</f>
        <v>Loss</v>
      </c>
      <c r="AI2708" s="5" t="s">
        <v>102</v>
      </c>
    </row>
    <row r="2709" customFormat="false" ht="16.5" hidden="false" customHeight="true" outlineLevel="0" collapsed="false">
      <c r="A2709" s="8" t="s">
        <v>5711</v>
      </c>
      <c r="B2709" s="7" t="n">
        <v>1</v>
      </c>
      <c r="C2709" s="8" t="s">
        <v>2981</v>
      </c>
      <c r="D2709" s="7" t="s">
        <v>2982</v>
      </c>
      <c r="E2709" s="7" t="s">
        <v>4082</v>
      </c>
      <c r="F2709" s="7" t="s">
        <v>4083</v>
      </c>
      <c r="G2709" s="7" t="s">
        <v>1404</v>
      </c>
      <c r="H2709" s="7" t="s">
        <v>81</v>
      </c>
      <c r="I2709" s="7" t="s">
        <v>168</v>
      </c>
      <c r="J2709" s="7" t="s">
        <v>232</v>
      </c>
      <c r="K2709" s="7" t="s">
        <v>169</v>
      </c>
      <c r="L2709" s="7" t="s">
        <v>154</v>
      </c>
      <c r="M2709" s="7" t="s">
        <v>97</v>
      </c>
      <c r="N2709" s="7" t="s">
        <v>93</v>
      </c>
      <c r="O2709" s="7" t="s">
        <v>167</v>
      </c>
      <c r="P2709" s="7" t="s">
        <v>170</v>
      </c>
      <c r="Q2709" s="7" t="s">
        <v>170</v>
      </c>
      <c r="R2709" s="7" t="s">
        <v>128</v>
      </c>
      <c r="S2709" s="7" t="s">
        <v>225</v>
      </c>
      <c r="T2709" s="7" t="s">
        <v>94</v>
      </c>
      <c r="U2709" s="7" t="s">
        <v>107</v>
      </c>
      <c r="V2709" s="7" t="s">
        <v>303</v>
      </c>
      <c r="W2709" s="7" t="s">
        <v>111</v>
      </c>
      <c r="X2709" s="7" t="s">
        <v>167</v>
      </c>
      <c r="Y2709" s="7" t="n">
        <v>1</v>
      </c>
      <c r="Z2709" s="7" t="n">
        <v>0</v>
      </c>
      <c r="AA2709" s="7" t="str">
        <f aca="false">IF(Y2709&gt;Z2709,"Win",IF(Y2709&lt;Z2709,"Loss","Draw"))</f>
        <v>Win</v>
      </c>
      <c r="AB2709" s="7" t="s">
        <v>99</v>
      </c>
      <c r="AC2709" s="7" t="s">
        <v>99</v>
      </c>
      <c r="AD2709" s="7" t="s">
        <v>418</v>
      </c>
      <c r="AE2709" s="7" t="s">
        <v>5712</v>
      </c>
      <c r="AF2709" s="7" t="str">
        <f aca="false">IF(AD2709&lt;AE2709,AD2709,AE2709)</f>
        <v>Baby Dragon, Cannon, Electro Spirit, Lightning, Mighty Miner, Royal Hogs, Skeletons, The Log</v>
      </c>
      <c r="AG2709" s="7" t="str">
        <f aca="false">IF(AD2709&lt;AE2709,AE2709,AD2709)</f>
        <v>Bats, Cannon, Fire Spirit, Fireball, Goblin Drill, Knight, Spear Goblins, The Log</v>
      </c>
      <c r="AH2709" s="7" t="str">
        <f aca="false">IF(AD2709=AF2709,AA2709,IF(AA2709="Win","Loss",IF(AA2709="Loss","Win","Draw")))</f>
        <v>Win</v>
      </c>
      <c r="AI2709" s="7" t="s">
        <v>102</v>
      </c>
    </row>
    <row r="2710" customFormat="false" ht="16.5" hidden="false" customHeight="true" outlineLevel="0" collapsed="false">
      <c r="A2710" s="8" t="s">
        <v>5711</v>
      </c>
      <c r="B2710" s="7" t="n">
        <v>2</v>
      </c>
      <c r="C2710" s="8" t="s">
        <v>2981</v>
      </c>
      <c r="D2710" s="7" t="s">
        <v>2982</v>
      </c>
      <c r="E2710" s="7" t="s">
        <v>4082</v>
      </c>
      <c r="F2710" s="7" t="s">
        <v>4083</v>
      </c>
      <c r="G2710" s="7" t="s">
        <v>5713</v>
      </c>
      <c r="H2710" s="7" t="s">
        <v>81</v>
      </c>
      <c r="I2710" s="7" t="s">
        <v>132</v>
      </c>
      <c r="J2710" s="7" t="s">
        <v>244</v>
      </c>
      <c r="K2710" s="7" t="s">
        <v>239</v>
      </c>
      <c r="L2710" s="7" t="s">
        <v>174</v>
      </c>
      <c r="M2710" s="7" t="s">
        <v>245</v>
      </c>
      <c r="N2710" s="7" t="s">
        <v>96</v>
      </c>
      <c r="O2710" s="7" t="s">
        <v>91</v>
      </c>
      <c r="P2710" s="7" t="s">
        <v>94</v>
      </c>
      <c r="Q2710" s="7" t="s">
        <v>239</v>
      </c>
      <c r="R2710" s="7" t="s">
        <v>108</v>
      </c>
      <c r="S2710" s="7" t="s">
        <v>199</v>
      </c>
      <c r="T2710" s="7" t="s">
        <v>112</v>
      </c>
      <c r="U2710" s="7" t="s">
        <v>119</v>
      </c>
      <c r="V2710" s="7" t="s">
        <v>92</v>
      </c>
      <c r="W2710" s="7" t="s">
        <v>240</v>
      </c>
      <c r="X2710" s="7" t="s">
        <v>174</v>
      </c>
      <c r="Y2710" s="7" t="n">
        <v>2</v>
      </c>
      <c r="Z2710" s="7" t="n">
        <v>1</v>
      </c>
      <c r="AA2710" s="7" t="str">
        <f aca="false">IF(Y2710&gt;Z2710,"Win",IF(Y2710&lt;Z2710,"Loss","Draw"))</f>
        <v>Win</v>
      </c>
      <c r="AB2710" s="7" t="s">
        <v>99</v>
      </c>
      <c r="AC2710" s="7" t="s">
        <v>99</v>
      </c>
      <c r="AD2710" s="7" t="s">
        <v>1452</v>
      </c>
      <c r="AE2710" s="7" t="s">
        <v>5714</v>
      </c>
      <c r="AF2710" s="7" t="str">
        <f aca="false">IF(AD2710&lt;AE2710,AD2710,AE2710)</f>
        <v>Archer Queen, Arrows, Bandit, Battle Ram, Cannon Cart, Golden Knight, Heal Spirit, Royal Ghost</v>
      </c>
      <c r="AG2710" s="7" t="str">
        <f aca="false">IF(AD2710&lt;AE2710,AE2710,AD2710)</f>
        <v>Barbarian Barrel, Battle Ram, Fireball, Heal Spirit, Hunter, Ice Golem, Lumberjack, Three Musketeers</v>
      </c>
      <c r="AH2710" s="7" t="str">
        <f aca="false">IF(AD2710=AF2710,AA2710,IF(AA2710="Win","Loss",IF(AA2710="Loss","Win","Draw")))</f>
        <v>Loss</v>
      </c>
      <c r="AI2710" s="7" t="s">
        <v>102</v>
      </c>
    </row>
    <row r="2711" customFormat="false" ht="16.5" hidden="false" customHeight="true" outlineLevel="0" collapsed="false">
      <c r="A2711" s="8" t="s">
        <v>5711</v>
      </c>
      <c r="B2711" s="7" t="n">
        <v>3</v>
      </c>
      <c r="C2711" s="8" t="s">
        <v>2981</v>
      </c>
      <c r="D2711" s="7" t="s">
        <v>2982</v>
      </c>
      <c r="E2711" s="7" t="s">
        <v>4082</v>
      </c>
      <c r="F2711" s="7" t="s">
        <v>4083</v>
      </c>
      <c r="G2711" s="7" t="s">
        <v>5715</v>
      </c>
      <c r="H2711" s="7" t="s">
        <v>81</v>
      </c>
      <c r="I2711" s="7" t="s">
        <v>82</v>
      </c>
      <c r="J2711" s="7" t="s">
        <v>83</v>
      </c>
      <c r="K2711" s="7" t="s">
        <v>84</v>
      </c>
      <c r="L2711" s="7" t="s">
        <v>89</v>
      </c>
      <c r="M2711" s="7" t="s">
        <v>143</v>
      </c>
      <c r="N2711" s="7" t="s">
        <v>86</v>
      </c>
      <c r="O2711" s="7" t="s">
        <v>88</v>
      </c>
      <c r="P2711" s="7" t="s">
        <v>85</v>
      </c>
      <c r="Q2711" s="7" t="s">
        <v>144</v>
      </c>
      <c r="R2711" s="7" t="s">
        <v>91</v>
      </c>
      <c r="S2711" s="7" t="s">
        <v>1695</v>
      </c>
      <c r="T2711" s="7" t="s">
        <v>183</v>
      </c>
      <c r="U2711" s="7" t="s">
        <v>109</v>
      </c>
      <c r="V2711" s="7" t="s">
        <v>182</v>
      </c>
      <c r="W2711" s="7" t="s">
        <v>97</v>
      </c>
      <c r="X2711" s="7" t="s">
        <v>93</v>
      </c>
      <c r="Y2711" s="7" t="n">
        <v>1</v>
      </c>
      <c r="Z2711" s="7" t="n">
        <v>0</v>
      </c>
      <c r="AA2711" s="7" t="str">
        <f aca="false">IF(Y2711&gt;Z2711,"Win",IF(Y2711&lt;Z2711,"Loss","Draw"))</f>
        <v>Win</v>
      </c>
      <c r="AB2711" s="7" t="s">
        <v>99</v>
      </c>
      <c r="AC2711" s="7" t="s">
        <v>99</v>
      </c>
      <c r="AD2711" s="7" t="s">
        <v>627</v>
      </c>
      <c r="AE2711" s="7" t="s">
        <v>5716</v>
      </c>
      <c r="AF2711" s="7" t="str">
        <f aca="false">IF(AD2711&lt;AE2711,AD2711,AE2711)</f>
        <v>Archers, Dark Prince, Giant Snowball, Goblin Demolisher, Goblin Hut, Graveyard, Ice Spirit, Poison</v>
      </c>
      <c r="AG2711" s="7" t="str">
        <f aca="false">IF(AD2711&lt;AE2711,AE2711,AD2711)</f>
        <v>Barbarian Barrel, Earthquake, Electro Dragon, Electro Spirit, Hog Rider, Ronin, Skeletons, Tesla</v>
      </c>
      <c r="AH2711" s="7" t="str">
        <f aca="false">IF(AD2711=AF2711,AA2711,IF(AA2711="Win","Loss",IF(AA2711="Loss","Win","Draw")))</f>
        <v>Win</v>
      </c>
      <c r="AI2711" s="7" t="s">
        <v>102</v>
      </c>
    </row>
    <row r="2712" customFormat="false" ht="16.5" hidden="false" customHeight="true" outlineLevel="0" collapsed="false">
      <c r="A2712" s="8" t="s">
        <v>5717</v>
      </c>
      <c r="B2712" s="7" t="n">
        <v>1</v>
      </c>
      <c r="C2712" s="8" t="s">
        <v>2981</v>
      </c>
      <c r="D2712" s="7" t="s">
        <v>2982</v>
      </c>
      <c r="E2712" s="7" t="s">
        <v>4082</v>
      </c>
      <c r="F2712" s="7" t="s">
        <v>4083</v>
      </c>
      <c r="G2712" s="7" t="s">
        <v>5718</v>
      </c>
      <c r="H2712" s="7" t="s">
        <v>81</v>
      </c>
      <c r="I2712" s="7" t="s">
        <v>169</v>
      </c>
      <c r="J2712" s="7" t="s">
        <v>199</v>
      </c>
      <c r="K2712" s="7" t="s">
        <v>200</v>
      </c>
      <c r="L2712" s="7" t="s">
        <v>91</v>
      </c>
      <c r="M2712" s="7" t="s">
        <v>596</v>
      </c>
      <c r="N2712" s="7" t="s">
        <v>191</v>
      </c>
      <c r="O2712" s="7" t="s">
        <v>154</v>
      </c>
      <c r="P2712" s="7" t="s">
        <v>336</v>
      </c>
      <c r="Q2712" s="7" t="s">
        <v>114</v>
      </c>
      <c r="R2712" s="7" t="s">
        <v>318</v>
      </c>
      <c r="S2712" s="7" t="s">
        <v>176</v>
      </c>
      <c r="T2712" s="7" t="s">
        <v>94</v>
      </c>
      <c r="U2712" s="7" t="s">
        <v>116</v>
      </c>
      <c r="V2712" s="7" t="s">
        <v>97</v>
      </c>
      <c r="W2712" s="7" t="s">
        <v>143</v>
      </c>
      <c r="X2712" s="7" t="s">
        <v>91</v>
      </c>
      <c r="Y2712" s="7" t="n">
        <v>1</v>
      </c>
      <c r="Z2712" s="7" t="n">
        <v>0</v>
      </c>
      <c r="AA2712" s="7" t="str">
        <f aca="false">IF(Y2712&gt;Z2712,"Win",IF(Y2712&lt;Z2712,"Loss","Draw"))</f>
        <v>Win</v>
      </c>
      <c r="AB2712" s="7" t="s">
        <v>99</v>
      </c>
      <c r="AC2712" s="7" t="s">
        <v>99</v>
      </c>
      <c r="AD2712" s="7" t="s">
        <v>911</v>
      </c>
      <c r="AE2712" s="7" t="s">
        <v>5719</v>
      </c>
      <c r="AF2712" s="7" t="str">
        <f aca="false">IF(AD2712&lt;AE2712,AD2712,AE2712)</f>
        <v>Baby Dragon, Barbarian Barrel, Electro Giant, Goblin Cage, Golden Knight, Ice Wizard, Lightning, Tornado</v>
      </c>
      <c r="AG2712" s="7" t="str">
        <f aca="false">IF(AD2712&lt;AE2712,AE2712,AD2712)</f>
        <v>Barbarian Barrel, Dart Goblin, Fireball, Ice Spirit, Mortar, Skeleton Barrel, Skeleton King, Skeletons</v>
      </c>
      <c r="AH2712" s="7" t="str">
        <f aca="false">IF(AD2712=AF2712,AA2712,IF(AA2712="Win","Loss",IF(AA2712="Loss","Win","Draw")))</f>
        <v>Win</v>
      </c>
      <c r="AI2712" s="7" t="s">
        <v>102</v>
      </c>
    </row>
    <row r="2713" customFormat="false" ht="16.5" hidden="false" customHeight="true" outlineLevel="0" collapsed="false">
      <c r="A2713" s="8" t="s">
        <v>5717</v>
      </c>
      <c r="B2713" s="7" t="n">
        <v>2</v>
      </c>
      <c r="C2713" s="8" t="s">
        <v>2981</v>
      </c>
      <c r="D2713" s="7" t="s">
        <v>2982</v>
      </c>
      <c r="E2713" s="7" t="s">
        <v>4082</v>
      </c>
      <c r="F2713" s="7" t="s">
        <v>4083</v>
      </c>
      <c r="G2713" s="7" t="s">
        <v>5720</v>
      </c>
      <c r="H2713" s="7" t="s">
        <v>81</v>
      </c>
      <c r="I2713" s="7" t="s">
        <v>116</v>
      </c>
      <c r="J2713" s="7" t="s">
        <v>213</v>
      </c>
      <c r="K2713" s="7" t="s">
        <v>114</v>
      </c>
      <c r="L2713" s="7" t="s">
        <v>97</v>
      </c>
      <c r="M2713" s="7" t="s">
        <v>117</v>
      </c>
      <c r="N2713" s="7" t="s">
        <v>118</v>
      </c>
      <c r="O2713" s="7" t="s">
        <v>176</v>
      </c>
      <c r="P2713" s="7" t="s">
        <v>94</v>
      </c>
      <c r="Q2713" s="7" t="s">
        <v>375</v>
      </c>
      <c r="R2713" s="7" t="s">
        <v>199</v>
      </c>
      <c r="S2713" s="7" t="s">
        <v>169</v>
      </c>
      <c r="T2713" s="7" t="s">
        <v>154</v>
      </c>
      <c r="U2713" s="7" t="s">
        <v>149</v>
      </c>
      <c r="V2713" s="7" t="s">
        <v>596</v>
      </c>
      <c r="W2713" s="7" t="s">
        <v>87</v>
      </c>
      <c r="X2713" s="7" t="s">
        <v>336</v>
      </c>
      <c r="Y2713" s="7" t="n">
        <v>1</v>
      </c>
      <c r="Z2713" s="7" t="n">
        <v>0</v>
      </c>
      <c r="AA2713" s="7" t="str">
        <f aca="false">IF(Y2713&gt;Z2713,"Win",IF(Y2713&lt;Z2713,"Loss","Draw"))</f>
        <v>Win</v>
      </c>
      <c r="AB2713" s="7" t="s">
        <v>99</v>
      </c>
      <c r="AC2713" s="7" t="s">
        <v>99</v>
      </c>
      <c r="AD2713" s="7" t="s">
        <v>2278</v>
      </c>
      <c r="AE2713" s="7" t="s">
        <v>5721</v>
      </c>
      <c r="AF2713" s="7" t="str">
        <f aca="false">IF(AD2713&lt;AE2713,AD2713,AE2713)</f>
        <v>Baby Dragon, Berserker, Electro Giant, Executioner, Golden Knight, Lightning, Tombstone, Tornado</v>
      </c>
      <c r="AG2713" s="7" t="str">
        <f aca="false">IF(AD2713&lt;AE2713,AE2713,AD2713)</f>
        <v>Bowler, Dart Goblin, Fireball, Minions, Mortar, Rascals, Skeleton Barrel, Skeletons</v>
      </c>
      <c r="AH2713" s="7" t="str">
        <f aca="false">IF(AD2713=AF2713,AA2713,IF(AA2713="Win","Loss",IF(AA2713="Loss","Win","Draw")))</f>
        <v>Loss</v>
      </c>
      <c r="AI2713" s="7" t="s">
        <v>102</v>
      </c>
    </row>
    <row r="2714" customFormat="false" ht="16.5" hidden="false" customHeight="true" outlineLevel="0" collapsed="false">
      <c r="A2714" s="8" t="s">
        <v>5717</v>
      </c>
      <c r="B2714" s="7" t="n">
        <v>3</v>
      </c>
      <c r="C2714" s="8" t="s">
        <v>2981</v>
      </c>
      <c r="D2714" s="7" t="s">
        <v>2982</v>
      </c>
      <c r="E2714" s="7" t="s">
        <v>4082</v>
      </c>
      <c r="F2714" s="7" t="s">
        <v>4083</v>
      </c>
      <c r="G2714" s="7" t="s">
        <v>5722</v>
      </c>
      <c r="H2714" s="7" t="s">
        <v>81</v>
      </c>
      <c r="I2714" s="7" t="s">
        <v>142</v>
      </c>
      <c r="J2714" s="7" t="s">
        <v>141</v>
      </c>
      <c r="K2714" s="7" t="s">
        <v>140</v>
      </c>
      <c r="L2714" s="7" t="s">
        <v>144</v>
      </c>
      <c r="M2714" s="7" t="s">
        <v>143</v>
      </c>
      <c r="N2714" s="7" t="s">
        <v>111</v>
      </c>
      <c r="O2714" s="7" t="s">
        <v>120</v>
      </c>
      <c r="P2714" s="7" t="s">
        <v>87</v>
      </c>
      <c r="Q2714" s="7" t="s">
        <v>433</v>
      </c>
      <c r="R2714" s="7" t="s">
        <v>244</v>
      </c>
      <c r="S2714" s="7" t="s">
        <v>140</v>
      </c>
      <c r="T2714" s="7" t="s">
        <v>88</v>
      </c>
      <c r="U2714" s="7" t="s">
        <v>89</v>
      </c>
      <c r="V2714" s="7" t="s">
        <v>109</v>
      </c>
      <c r="W2714" s="7" t="s">
        <v>86</v>
      </c>
      <c r="X2714" s="7" t="s">
        <v>226</v>
      </c>
      <c r="Y2714" s="7" t="n">
        <v>3</v>
      </c>
      <c r="Z2714" s="7" t="n">
        <v>0</v>
      </c>
      <c r="AA2714" s="7" t="str">
        <f aca="false">IF(Y2714&gt;Z2714,"Win",IF(Y2714&lt;Z2714,"Loss","Draw"))</f>
        <v>Win</v>
      </c>
      <c r="AB2714" s="7" t="s">
        <v>99</v>
      </c>
      <c r="AC2714" s="7" t="s">
        <v>99</v>
      </c>
      <c r="AD2714" s="7" t="s">
        <v>150</v>
      </c>
      <c r="AE2714" s="7" t="s">
        <v>5723</v>
      </c>
      <c r="AF2714" s="7" t="str">
        <f aca="false">IF(AD2714&lt;AE2714,AD2714,AE2714)</f>
        <v>Berserker, Fire Spirit, Goblin Barrel, Ice Spirit, Magic Archer, Royal Delivery, Tesla, Wall Breakers</v>
      </c>
      <c r="AG2714" s="7" t="str">
        <f aca="false">IF(AD2714&lt;AE2714,AE2714,AD2714)</f>
        <v>Goblin Demolisher, Goblin Hut, Ice Golem, Miner, Poison, Princess, Ronin, Wall Breakers</v>
      </c>
      <c r="AH2714" s="7" t="str">
        <f aca="false">IF(AD2714=AF2714,AA2714,IF(AA2714="Win","Loss",IF(AA2714="Loss","Win","Draw")))</f>
        <v>Win</v>
      </c>
      <c r="AI2714" s="7" t="s">
        <v>102</v>
      </c>
    </row>
    <row r="2715" customFormat="false" ht="16.5" hidden="false" customHeight="true" outlineLevel="0" collapsed="false">
      <c r="A2715" s="6" t="s">
        <v>5724</v>
      </c>
      <c r="B2715" s="5" t="n">
        <v>1</v>
      </c>
      <c r="C2715" s="6" t="s">
        <v>2981</v>
      </c>
      <c r="D2715" s="5" t="s">
        <v>2982</v>
      </c>
      <c r="E2715" s="5" t="s">
        <v>5725</v>
      </c>
      <c r="F2715" s="5" t="s">
        <v>5726</v>
      </c>
      <c r="G2715" s="5" t="s">
        <v>5727</v>
      </c>
      <c r="H2715" s="5" t="s">
        <v>81</v>
      </c>
      <c r="I2715" s="5" t="s">
        <v>168</v>
      </c>
      <c r="J2715" s="5" t="s">
        <v>83</v>
      </c>
      <c r="K2715" s="5" t="s">
        <v>82</v>
      </c>
      <c r="L2715" s="5" t="s">
        <v>93</v>
      </c>
      <c r="M2715" s="5" t="s">
        <v>91</v>
      </c>
      <c r="N2715" s="5" t="s">
        <v>97</v>
      </c>
      <c r="O2715" s="5" t="s">
        <v>154</v>
      </c>
      <c r="P2715" s="5" t="s">
        <v>144</v>
      </c>
      <c r="Q2715" s="5" t="s">
        <v>169</v>
      </c>
      <c r="R2715" s="5" t="s">
        <v>91</v>
      </c>
      <c r="S2715" s="5" t="s">
        <v>84</v>
      </c>
      <c r="T2715" s="5" t="s">
        <v>154</v>
      </c>
      <c r="U2715" s="5" t="s">
        <v>393</v>
      </c>
      <c r="V2715" s="5" t="s">
        <v>240</v>
      </c>
      <c r="W2715" s="5" t="s">
        <v>231</v>
      </c>
      <c r="X2715" s="5" t="s">
        <v>412</v>
      </c>
      <c r="Y2715" s="5" t="n">
        <v>1</v>
      </c>
      <c r="Z2715" s="5" t="n">
        <v>0</v>
      </c>
      <c r="AA2715" s="5" t="str">
        <f aca="false">IF(Y2715&gt;Z2715,"Win",IF(Y2715&lt;Z2715,"Loss","Draw"))</f>
        <v>Win</v>
      </c>
      <c r="AB2715" s="5" t="s">
        <v>98</v>
      </c>
      <c r="AC2715" s="5" t="s">
        <v>99</v>
      </c>
      <c r="AD2715" s="5" t="s">
        <v>285</v>
      </c>
      <c r="AE2715" s="5" t="s">
        <v>5728</v>
      </c>
      <c r="AF2715" s="5" t="str">
        <f aca="false">IF(AD2715&lt;AE2715,AD2715,AE2715)</f>
        <v>Archers, Barbarian Barrel, Dark Prince, Electro Spirit, Lightning, Royal Hogs, Skeletons, Tesla</v>
      </c>
      <c r="AG2715" s="5" t="str">
        <f aca="false">IF(AD2715&lt;AE2715,AE2715,AD2715)</f>
        <v>Baby Dragon, Bandit, Barbarian Barrel, Electro Wizard, Giant Snowball, Lightning, P.E.K.K.A, Ram Rider</v>
      </c>
      <c r="AH2715" s="5" t="str">
        <f aca="false">IF(AD2715=AF2715,AA2715,IF(AA2715="Win","Loss",IF(AA2715="Loss","Win","Draw")))</f>
        <v>Win</v>
      </c>
      <c r="AI2715" s="5" t="s">
        <v>123</v>
      </c>
    </row>
    <row r="2716" customFormat="false" ht="16.5" hidden="false" customHeight="true" outlineLevel="0" collapsed="false">
      <c r="A2716" s="6" t="s">
        <v>5729</v>
      </c>
      <c r="B2716" s="5" t="n">
        <v>1</v>
      </c>
      <c r="C2716" s="6" t="s">
        <v>2981</v>
      </c>
      <c r="D2716" s="5" t="s">
        <v>2982</v>
      </c>
      <c r="E2716" s="5" t="s">
        <v>5730</v>
      </c>
      <c r="F2716" s="5" t="s">
        <v>5731</v>
      </c>
      <c r="G2716" s="5" t="s">
        <v>5732</v>
      </c>
      <c r="H2716" s="5" t="s">
        <v>81</v>
      </c>
      <c r="I2716" s="5" t="s">
        <v>142</v>
      </c>
      <c r="J2716" s="5" t="s">
        <v>141</v>
      </c>
      <c r="K2716" s="5" t="s">
        <v>140</v>
      </c>
      <c r="L2716" s="5" t="s">
        <v>120</v>
      </c>
      <c r="M2716" s="5" t="s">
        <v>143</v>
      </c>
      <c r="N2716" s="5" t="s">
        <v>87</v>
      </c>
      <c r="O2716" s="5" t="s">
        <v>111</v>
      </c>
      <c r="P2716" s="5" t="s">
        <v>113</v>
      </c>
      <c r="Q2716" s="5" t="s">
        <v>239</v>
      </c>
      <c r="R2716" s="5" t="s">
        <v>199</v>
      </c>
      <c r="S2716" s="5" t="s">
        <v>210</v>
      </c>
      <c r="T2716" s="5" t="s">
        <v>240</v>
      </c>
      <c r="U2716" s="5" t="s">
        <v>202</v>
      </c>
      <c r="V2716" s="5" t="s">
        <v>112</v>
      </c>
      <c r="W2716" s="5" t="s">
        <v>227</v>
      </c>
      <c r="X2716" s="5" t="s">
        <v>146</v>
      </c>
      <c r="Y2716" s="5" t="n">
        <v>1</v>
      </c>
      <c r="Z2716" s="5" t="n">
        <v>0</v>
      </c>
      <c r="AA2716" s="5" t="str">
        <f aca="false">IF(Y2716&gt;Z2716,"Win",IF(Y2716&lt;Z2716,"Loss","Draw"))</f>
        <v>Win</v>
      </c>
      <c r="AB2716" s="5" t="s">
        <v>98</v>
      </c>
      <c r="AC2716" s="5" t="s">
        <v>99</v>
      </c>
      <c r="AD2716" s="5" t="s">
        <v>351</v>
      </c>
      <c r="AE2716" s="5" t="s">
        <v>431</v>
      </c>
      <c r="AF2716" s="5" t="str">
        <f aca="false">IF(AD2716&lt;AE2716,AD2716,AE2716)</f>
        <v>Arrows, Bandit, Battle Ram, Golden Knight, Mega Knight, Mother Witch, Skeleton Dragons, Zappies</v>
      </c>
      <c r="AG2716" s="5" t="str">
        <f aca="false">IF(AD2716&lt;AE2716,AE2716,AD2716)</f>
        <v>Berserker, Bomb Tower, Fire Spirit, Goblin Barrel, Ice Spirit, Magic Archer, Royal Delivery, Wall Breakers</v>
      </c>
      <c r="AH2716" s="5" t="str">
        <f aca="false">IF(AD2716=AF2716,AA2716,IF(AA2716="Win","Loss",IF(AA2716="Loss","Win","Draw")))</f>
        <v>Loss</v>
      </c>
      <c r="AI2716" s="5" t="s">
        <v>123</v>
      </c>
    </row>
    <row r="2717" customFormat="false" ht="16.5" hidden="false" customHeight="true" outlineLevel="0" collapsed="false">
      <c r="A2717" s="6" t="s">
        <v>5729</v>
      </c>
      <c r="B2717" s="5" t="n">
        <v>2</v>
      </c>
      <c r="C2717" s="6" t="s">
        <v>2981</v>
      </c>
      <c r="D2717" s="5" t="s">
        <v>2982</v>
      </c>
      <c r="E2717" s="5" t="s">
        <v>5730</v>
      </c>
      <c r="F2717" s="5" t="s">
        <v>5731</v>
      </c>
      <c r="G2717" s="5" t="s">
        <v>5733</v>
      </c>
      <c r="H2717" s="5" t="s">
        <v>81</v>
      </c>
      <c r="I2717" s="5" t="s">
        <v>271</v>
      </c>
      <c r="J2717" s="5" t="s">
        <v>181</v>
      </c>
      <c r="K2717" s="5" t="s">
        <v>144</v>
      </c>
      <c r="L2717" s="5" t="s">
        <v>93</v>
      </c>
      <c r="M2717" s="5" t="s">
        <v>91</v>
      </c>
      <c r="N2717" s="5" t="s">
        <v>97</v>
      </c>
      <c r="O2717" s="5" t="s">
        <v>154</v>
      </c>
      <c r="P2717" s="5" t="s">
        <v>182</v>
      </c>
      <c r="Q2717" s="5" t="s">
        <v>107</v>
      </c>
      <c r="R2717" s="5" t="s">
        <v>128</v>
      </c>
      <c r="S2717" s="5" t="s">
        <v>84</v>
      </c>
      <c r="T2717" s="5" t="s">
        <v>88</v>
      </c>
      <c r="U2717" s="5" t="s">
        <v>113</v>
      </c>
      <c r="V2717" s="5" t="s">
        <v>86</v>
      </c>
      <c r="W2717" s="5" t="s">
        <v>111</v>
      </c>
      <c r="X2717" s="5" t="s">
        <v>97</v>
      </c>
      <c r="Y2717" s="5" t="n">
        <v>1</v>
      </c>
      <c r="Z2717" s="5" t="n">
        <v>0</v>
      </c>
      <c r="AA2717" s="5" t="str">
        <f aca="false">IF(Y2717&gt;Z2717,"Win",IF(Y2717&lt;Z2717,"Loss","Draw"))</f>
        <v>Win</v>
      </c>
      <c r="AB2717" s="5" t="s">
        <v>98</v>
      </c>
      <c r="AC2717" s="5" t="s">
        <v>99</v>
      </c>
      <c r="AD2717" s="5" t="s">
        <v>5734</v>
      </c>
      <c r="AE2717" s="5" t="s">
        <v>5735</v>
      </c>
      <c r="AF2717" s="5" t="str">
        <f aca="false">IF(AD2717&lt;AE2717,AD2717,AE2717)</f>
        <v>Barbarian Barrel, Electro Spirit, Firecracker, Hog Rider, Lightning, Monk, Skeletons, Tesla</v>
      </c>
      <c r="AG2717" s="5" t="str">
        <f aca="false">IF(AD2717&lt;AE2717,AE2717,AD2717)</f>
        <v>Bomb Tower, Fire Spirit, Giant Snowball, Goblin Demolisher, Goblin Drill, Knight, Poison, Skeletons</v>
      </c>
      <c r="AH2717" s="5" t="str">
        <f aca="false">IF(AD2717=AF2717,AA2717,IF(AA2717="Win","Loss",IF(AA2717="Loss","Win","Draw")))</f>
        <v>Win</v>
      </c>
      <c r="AI2717" s="5" t="s">
        <v>123</v>
      </c>
    </row>
    <row r="2718" customFormat="false" ht="16.5" hidden="false" customHeight="true" outlineLevel="0" collapsed="false">
      <c r="A2718" s="6" t="s">
        <v>5736</v>
      </c>
      <c r="B2718" s="5" t="n">
        <v>1</v>
      </c>
      <c r="C2718" s="6" t="s">
        <v>2981</v>
      </c>
      <c r="D2718" s="5" t="s">
        <v>2982</v>
      </c>
      <c r="E2718" s="6" t="s">
        <v>4804</v>
      </c>
      <c r="F2718" s="5" t="s">
        <v>4805</v>
      </c>
      <c r="G2718" s="5" t="s">
        <v>4285</v>
      </c>
      <c r="H2718" s="5" t="s">
        <v>81</v>
      </c>
      <c r="I2718" s="5" t="s">
        <v>271</v>
      </c>
      <c r="J2718" s="5" t="s">
        <v>181</v>
      </c>
      <c r="K2718" s="5" t="s">
        <v>144</v>
      </c>
      <c r="L2718" s="5" t="s">
        <v>93</v>
      </c>
      <c r="M2718" s="5" t="s">
        <v>167</v>
      </c>
      <c r="N2718" s="5" t="s">
        <v>97</v>
      </c>
      <c r="O2718" s="5" t="s">
        <v>183</v>
      </c>
      <c r="P2718" s="5" t="s">
        <v>182</v>
      </c>
      <c r="Q2718" s="5" t="s">
        <v>84</v>
      </c>
      <c r="R2718" s="5" t="s">
        <v>83</v>
      </c>
      <c r="S2718" s="5" t="s">
        <v>82</v>
      </c>
      <c r="T2718" s="5" t="s">
        <v>86</v>
      </c>
      <c r="U2718" s="5" t="s">
        <v>89</v>
      </c>
      <c r="V2718" s="5" t="s">
        <v>88</v>
      </c>
      <c r="W2718" s="5" t="s">
        <v>85</v>
      </c>
      <c r="X2718" s="5" t="s">
        <v>87</v>
      </c>
      <c r="Y2718" s="5" t="n">
        <v>1</v>
      </c>
      <c r="Z2718" s="5" t="n">
        <v>0</v>
      </c>
      <c r="AA2718" s="5" t="str">
        <f aca="false">IF(Y2718&gt;Z2718,"Win",IF(Y2718&lt;Z2718,"Loss","Draw"))</f>
        <v>Win</v>
      </c>
      <c r="AB2718" s="5" t="s">
        <v>98</v>
      </c>
      <c r="AC2718" s="5" t="s">
        <v>99</v>
      </c>
      <c r="AD2718" s="5" t="s">
        <v>5737</v>
      </c>
      <c r="AE2718" s="5" t="s">
        <v>100</v>
      </c>
      <c r="AF2718" s="5" t="str">
        <f aca="false">IF(AD2718&lt;AE2718,AD2718,AE2718)</f>
        <v>Archers, Berserker, Dark Prince, Giant Snowball, Goblin Demolisher, Goblin Hut, Graveyard, Poison</v>
      </c>
      <c r="AG2718" s="5" t="str">
        <f aca="false">IF(AD2718&lt;AE2718,AE2718,AD2718)</f>
        <v>Earthquake, Electro Spirit, Firecracker, Hog Rider, Monk, Skeletons, Tesla, The Log</v>
      </c>
      <c r="AH2718" s="5" t="str">
        <f aca="false">IF(AD2718=AF2718,AA2718,IF(AA2718="Win","Loss",IF(AA2718="Loss","Win","Draw")))</f>
        <v>Loss</v>
      </c>
      <c r="AI2718" s="5" t="s">
        <v>123</v>
      </c>
    </row>
    <row r="2719" customFormat="false" ht="16.5" hidden="false" customHeight="true" outlineLevel="0" collapsed="false">
      <c r="A2719" s="6" t="s">
        <v>5736</v>
      </c>
      <c r="B2719" s="5" t="n">
        <v>2</v>
      </c>
      <c r="C2719" s="6" t="s">
        <v>2981</v>
      </c>
      <c r="D2719" s="5" t="s">
        <v>2982</v>
      </c>
      <c r="E2719" s="6" t="s">
        <v>4804</v>
      </c>
      <c r="F2719" s="5" t="s">
        <v>4805</v>
      </c>
      <c r="G2719" s="5" t="s">
        <v>5738</v>
      </c>
      <c r="H2719" s="5" t="s">
        <v>81</v>
      </c>
      <c r="I2719" s="5" t="s">
        <v>82</v>
      </c>
      <c r="J2719" s="5" t="s">
        <v>83</v>
      </c>
      <c r="K2719" s="5" t="s">
        <v>170</v>
      </c>
      <c r="L2719" s="5" t="s">
        <v>88</v>
      </c>
      <c r="M2719" s="5" t="s">
        <v>143</v>
      </c>
      <c r="N2719" s="5" t="s">
        <v>85</v>
      </c>
      <c r="O2719" s="5" t="s">
        <v>91</v>
      </c>
      <c r="P2719" s="5" t="s">
        <v>87</v>
      </c>
      <c r="Q2719" s="5" t="s">
        <v>169</v>
      </c>
      <c r="R2719" s="5" t="s">
        <v>199</v>
      </c>
      <c r="S2719" s="5" t="s">
        <v>200</v>
      </c>
      <c r="T2719" s="5" t="s">
        <v>336</v>
      </c>
      <c r="U2719" s="5" t="s">
        <v>191</v>
      </c>
      <c r="V2719" s="5" t="s">
        <v>136</v>
      </c>
      <c r="W2719" s="5" t="s">
        <v>154</v>
      </c>
      <c r="X2719" s="5" t="s">
        <v>91</v>
      </c>
      <c r="Y2719" s="5" t="n">
        <v>0</v>
      </c>
      <c r="Z2719" s="5" t="n">
        <v>1</v>
      </c>
      <c r="AA2719" s="5" t="str">
        <f aca="false">IF(Y2719&gt;Z2719,"Win",IF(Y2719&lt;Z2719,"Loss","Draw"))</f>
        <v>Loss</v>
      </c>
      <c r="AB2719" s="5" t="s">
        <v>98</v>
      </c>
      <c r="AC2719" s="5" t="s">
        <v>99</v>
      </c>
      <c r="AD2719" s="5" t="s">
        <v>5739</v>
      </c>
      <c r="AE2719" s="5" t="s">
        <v>778</v>
      </c>
      <c r="AF2719" s="5" t="str">
        <f aca="false">IF(AD2719&lt;AE2719,AD2719,AE2719)</f>
        <v>Archers, Barbarian Barrel, Berserker, Cannon, Dark Prince, Graveyard, Ice Spirit, Poison</v>
      </c>
      <c r="AG2719" s="5" t="str">
        <f aca="false">IF(AD2719&lt;AE2719,AE2719,AD2719)</f>
        <v>Baby Dragon, Barbarian Barrel, Goblin Cage, Golden Knight, Golem, Ice Wizard, Lightning, Tornado</v>
      </c>
      <c r="AH2719" s="5" t="str">
        <f aca="false">IF(AD2719=AF2719,AA2719,IF(AA2719="Win","Loss",IF(AA2719="Loss","Win","Draw")))</f>
        <v>Loss</v>
      </c>
      <c r="AI2719" s="5" t="s">
        <v>123</v>
      </c>
    </row>
    <row r="2720" customFormat="false" ht="16.5" hidden="false" customHeight="true" outlineLevel="0" collapsed="false">
      <c r="A2720" s="6" t="s">
        <v>5736</v>
      </c>
      <c r="B2720" s="5" t="n">
        <v>3</v>
      </c>
      <c r="C2720" s="6" t="s">
        <v>2981</v>
      </c>
      <c r="D2720" s="5" t="s">
        <v>2982</v>
      </c>
      <c r="E2720" s="6" t="s">
        <v>4804</v>
      </c>
      <c r="F2720" s="5" t="s">
        <v>4805</v>
      </c>
      <c r="G2720" s="5" t="s">
        <v>5740</v>
      </c>
      <c r="H2720" s="5" t="s">
        <v>81</v>
      </c>
      <c r="I2720" s="5" t="s">
        <v>84</v>
      </c>
      <c r="J2720" s="5" t="s">
        <v>199</v>
      </c>
      <c r="K2720" s="5" t="s">
        <v>92</v>
      </c>
      <c r="L2720" s="5" t="s">
        <v>107</v>
      </c>
      <c r="M2720" s="5" t="s">
        <v>227</v>
      </c>
      <c r="N2720" s="5" t="s">
        <v>336</v>
      </c>
      <c r="O2720" s="5" t="s">
        <v>202</v>
      </c>
      <c r="P2720" s="5" t="s">
        <v>327</v>
      </c>
      <c r="Q2720" s="5" t="s">
        <v>114</v>
      </c>
      <c r="R2720" s="5" t="s">
        <v>115</v>
      </c>
      <c r="S2720" s="5" t="s">
        <v>92</v>
      </c>
      <c r="T2720" s="5" t="s">
        <v>257</v>
      </c>
      <c r="U2720" s="5" t="s">
        <v>176</v>
      </c>
      <c r="V2720" s="5" t="s">
        <v>113</v>
      </c>
      <c r="W2720" s="5" t="s">
        <v>118</v>
      </c>
      <c r="X2720" s="5" t="s">
        <v>335</v>
      </c>
      <c r="Y2720" s="5" t="n">
        <v>1</v>
      </c>
      <c r="Z2720" s="5" t="n">
        <v>0</v>
      </c>
      <c r="AA2720" s="5" t="str">
        <f aca="false">IF(Y2720&gt;Z2720,"Win",IF(Y2720&lt;Z2720,"Loss","Draw"))</f>
        <v>Win</v>
      </c>
      <c r="AB2720" s="5" t="s">
        <v>98</v>
      </c>
      <c r="AC2720" s="5" t="s">
        <v>99</v>
      </c>
      <c r="AD2720" s="5" t="s">
        <v>5741</v>
      </c>
      <c r="AE2720" s="5" t="s">
        <v>2620</v>
      </c>
      <c r="AF2720" s="5" t="str">
        <f aca="false">IF(AD2720&lt;AE2720,AD2720,AE2720)</f>
        <v>Bomb Tower, Dart Goblin, Goblins, Rascals, Royal Ghost, Skeleton Barrel, Suspicious Bush, Vines</v>
      </c>
      <c r="AG2720" s="5" t="str">
        <f aca="false">IF(AD2720&lt;AE2720,AE2720,AD2720)</f>
        <v>Giant Skeleton, Giant Snowball, Goblin Drill, Golden Knight, Mother Witch, Royal Ghost, Tornado, Zappies</v>
      </c>
      <c r="AH2720" s="5" t="str">
        <f aca="false">IF(AD2720=AF2720,AA2720,IF(AA2720="Win","Loss",IF(AA2720="Loss","Win","Draw")))</f>
        <v>Loss</v>
      </c>
      <c r="AI2720" s="5" t="s">
        <v>123</v>
      </c>
    </row>
    <row r="2721" customFormat="false" ht="16.5" hidden="false" customHeight="true" outlineLevel="0" collapsed="false">
      <c r="A2721" s="6" t="s">
        <v>5742</v>
      </c>
      <c r="B2721" s="5" t="n">
        <v>1</v>
      </c>
      <c r="C2721" s="6" t="s">
        <v>2981</v>
      </c>
      <c r="D2721" s="5" t="s">
        <v>2982</v>
      </c>
      <c r="E2721" s="5" t="s">
        <v>5743</v>
      </c>
      <c r="F2721" s="5" t="s">
        <v>5744</v>
      </c>
      <c r="G2721" s="5" t="s">
        <v>5745</v>
      </c>
      <c r="H2721" s="5" t="s">
        <v>251</v>
      </c>
      <c r="I2721" s="5" t="s">
        <v>195</v>
      </c>
      <c r="J2721" s="5" t="s">
        <v>83</v>
      </c>
      <c r="K2721" s="5" t="s">
        <v>200</v>
      </c>
      <c r="L2721" s="5" t="s">
        <v>191</v>
      </c>
      <c r="M2721" s="5" t="s">
        <v>91</v>
      </c>
      <c r="N2721" s="5" t="s">
        <v>336</v>
      </c>
      <c r="O2721" s="5" t="s">
        <v>154</v>
      </c>
      <c r="P2721" s="5" t="s">
        <v>596</v>
      </c>
      <c r="Q2721" s="5" t="s">
        <v>82</v>
      </c>
      <c r="R2721" s="5" t="s">
        <v>213</v>
      </c>
      <c r="S2721" s="5" t="s">
        <v>84</v>
      </c>
      <c r="T2721" s="5" t="s">
        <v>85</v>
      </c>
      <c r="U2721" s="5" t="s">
        <v>156</v>
      </c>
      <c r="V2721" s="5" t="s">
        <v>109</v>
      </c>
      <c r="W2721" s="5" t="s">
        <v>117</v>
      </c>
      <c r="X2721" s="5" t="s">
        <v>112</v>
      </c>
      <c r="Y2721" s="5" t="n">
        <v>1</v>
      </c>
      <c r="Z2721" s="5" t="n">
        <v>0</v>
      </c>
      <c r="AA2721" s="5" t="str">
        <f aca="false">IF(Y2721&gt;Z2721,"Win",IF(Y2721&lt;Z2721,"Loss","Draw"))</f>
        <v>Win</v>
      </c>
      <c r="AB2721" s="5" t="s">
        <v>98</v>
      </c>
      <c r="AC2721" s="5" t="s">
        <v>99</v>
      </c>
      <c r="AD2721" s="5" t="s">
        <v>1574</v>
      </c>
      <c r="AE2721" s="5" t="s">
        <v>663</v>
      </c>
      <c r="AF2721" s="5" t="str">
        <f aca="false">IF(AD2721&lt;AE2721,AD2721,AE2721)</f>
        <v>Archers, Arrows, Bowler, Giant, Giant Snowball, Graveyard, Minions, Ronin</v>
      </c>
      <c r="AG2721" s="5" t="str">
        <f aca="false">IF(AD2721&lt;AE2721,AE2721,AD2721)</f>
        <v>Barbarian Barrel, Dark Prince, Electro Giant, Goblin Cage, Ice Wizard, Inferno Dragon, Lightning, Tornado</v>
      </c>
      <c r="AH2721" s="5" t="str">
        <f aca="false">IF(AD2721=AF2721,AA2721,IF(AA2721="Win","Loss",IF(AA2721="Loss","Win","Draw")))</f>
        <v>Loss</v>
      </c>
      <c r="AI2721" s="5" t="s">
        <v>123</v>
      </c>
    </row>
    <row r="2722" customFormat="false" ht="16.5" hidden="false" customHeight="true" outlineLevel="0" collapsed="false">
      <c r="A2722" s="6" t="s">
        <v>5742</v>
      </c>
      <c r="B2722" s="5" t="n">
        <v>2</v>
      </c>
      <c r="C2722" s="6" t="s">
        <v>2981</v>
      </c>
      <c r="D2722" s="5" t="s">
        <v>2982</v>
      </c>
      <c r="E2722" s="5" t="s">
        <v>5743</v>
      </c>
      <c r="F2722" s="5" t="s">
        <v>5744</v>
      </c>
      <c r="G2722" s="5" t="s">
        <v>5746</v>
      </c>
      <c r="H2722" s="5" t="s">
        <v>251</v>
      </c>
      <c r="I2722" s="5" t="s">
        <v>84</v>
      </c>
      <c r="J2722" s="5" t="s">
        <v>199</v>
      </c>
      <c r="K2722" s="5" t="s">
        <v>107</v>
      </c>
      <c r="L2722" s="5" t="s">
        <v>111</v>
      </c>
      <c r="M2722" s="5" t="s">
        <v>88</v>
      </c>
      <c r="N2722" s="5" t="s">
        <v>129</v>
      </c>
      <c r="O2722" s="5" t="s">
        <v>130</v>
      </c>
      <c r="P2722" s="5" t="s">
        <v>97</v>
      </c>
      <c r="Q2722" s="5" t="s">
        <v>210</v>
      </c>
      <c r="R2722" s="5" t="s">
        <v>199</v>
      </c>
      <c r="S2722" s="5" t="s">
        <v>92</v>
      </c>
      <c r="T2722" s="5" t="s">
        <v>183</v>
      </c>
      <c r="U2722" s="5" t="s">
        <v>182</v>
      </c>
      <c r="V2722" s="5" t="s">
        <v>147</v>
      </c>
      <c r="W2722" s="5" t="s">
        <v>227</v>
      </c>
      <c r="X2722" s="5" t="s">
        <v>93</v>
      </c>
      <c r="Y2722" s="5" t="n">
        <v>0</v>
      </c>
      <c r="Z2722" s="5" t="n">
        <v>1</v>
      </c>
      <c r="AA2722" s="5" t="str">
        <f aca="false">IF(Y2722&gt;Z2722,"Win",IF(Y2722&lt;Z2722,"Loss","Draw"))</f>
        <v>Loss</v>
      </c>
      <c r="AB2722" s="5" t="s">
        <v>98</v>
      </c>
      <c r="AC2722" s="5" t="s">
        <v>99</v>
      </c>
      <c r="AD2722" s="5" t="s">
        <v>5747</v>
      </c>
      <c r="AE2722" s="5" t="s">
        <v>5748</v>
      </c>
      <c r="AF2722" s="5" t="str">
        <f aca="false">IF(AD2722&lt;AE2722,AD2722,AE2722)</f>
        <v>Bomber, Fire Spirit, Giant Snowball, Goblin Drill, Golden Knight, Inferno Tower, Poison, Skeletons</v>
      </c>
      <c r="AG2722" s="5" t="str">
        <f aca="false">IF(AD2722&lt;AE2722,AE2722,AD2722)</f>
        <v>Earthquake, Electro Spirit, Golden Knight, Hog Rider, Mega Knight, Mother Witch, Royal Ghost, Spirit Empress</v>
      </c>
      <c r="AH2722" s="5" t="str">
        <f aca="false">IF(AD2722=AF2722,AA2722,IF(AA2722="Win","Loss",IF(AA2722="Loss","Win","Draw")))</f>
        <v>Loss</v>
      </c>
      <c r="AI2722" s="5" t="s">
        <v>123</v>
      </c>
    </row>
    <row r="2723" customFormat="false" ht="16.5" hidden="false" customHeight="true" outlineLevel="0" collapsed="false">
      <c r="A2723" s="6" t="s">
        <v>5742</v>
      </c>
      <c r="B2723" s="5" t="n">
        <v>3</v>
      </c>
      <c r="C2723" s="6" t="s">
        <v>2981</v>
      </c>
      <c r="D2723" s="5" t="s">
        <v>2982</v>
      </c>
      <c r="E2723" s="5" t="s">
        <v>5743</v>
      </c>
      <c r="F2723" s="5" t="s">
        <v>5744</v>
      </c>
      <c r="G2723" s="5" t="s">
        <v>5749</v>
      </c>
      <c r="H2723" s="5" t="s">
        <v>251</v>
      </c>
      <c r="I2723" s="5" t="s">
        <v>168</v>
      </c>
      <c r="J2723" s="5" t="s">
        <v>181</v>
      </c>
      <c r="K2723" s="5" t="s">
        <v>82</v>
      </c>
      <c r="L2723" s="5" t="s">
        <v>87</v>
      </c>
      <c r="M2723" s="5" t="s">
        <v>167</v>
      </c>
      <c r="N2723" s="5" t="s">
        <v>144</v>
      </c>
      <c r="O2723" s="5" t="s">
        <v>93</v>
      </c>
      <c r="P2723" s="5" t="s">
        <v>94</v>
      </c>
      <c r="Q2723" s="5" t="s">
        <v>107</v>
      </c>
      <c r="R2723" s="5" t="s">
        <v>128</v>
      </c>
      <c r="S2723" s="5" t="s">
        <v>141</v>
      </c>
      <c r="T2723" s="5" t="s">
        <v>115</v>
      </c>
      <c r="U2723" s="5" t="s">
        <v>143</v>
      </c>
      <c r="V2723" s="5" t="s">
        <v>113</v>
      </c>
      <c r="W2723" s="5" t="s">
        <v>88</v>
      </c>
      <c r="X2723" s="5" t="s">
        <v>167</v>
      </c>
      <c r="Y2723" s="5" t="n">
        <v>1</v>
      </c>
      <c r="Z2723" s="5" t="n">
        <v>0</v>
      </c>
      <c r="AA2723" s="5" t="str">
        <f aca="false">IF(Y2723&gt;Z2723,"Win",IF(Y2723&lt;Z2723,"Loss","Draw"))</f>
        <v>Win</v>
      </c>
      <c r="AB2723" s="5" t="s">
        <v>98</v>
      </c>
      <c r="AC2723" s="5" t="s">
        <v>99</v>
      </c>
      <c r="AD2723" s="5" t="s">
        <v>4986</v>
      </c>
      <c r="AE2723" s="5" t="s">
        <v>5750</v>
      </c>
      <c r="AF2723" s="5" t="str">
        <f aca="false">IF(AD2723&lt;AE2723,AD2723,AE2723)</f>
        <v>Archers, Berserker, Electro Spirit, Fireball, Monk, Royal Hogs, Tesla, The Log</v>
      </c>
      <c r="AG2723" s="5" t="str">
        <f aca="false">IF(AD2723&lt;AE2723,AE2723,AD2723)</f>
        <v>Bomb Tower, Goblin Drill, Goblins, Ice Spirit, Knight, Magic Archer, Poison, The Log</v>
      </c>
      <c r="AH2723" s="5" t="str">
        <f aca="false">IF(AD2723=AF2723,AA2723,IF(AA2723="Win","Loss",IF(AA2723="Loss","Win","Draw")))</f>
        <v>Win</v>
      </c>
      <c r="AI2723" s="5" t="s">
        <v>123</v>
      </c>
    </row>
    <row r="2724" customFormat="false" ht="16.5" hidden="false" customHeight="true" outlineLevel="0" collapsed="false">
      <c r="A2724" s="6" t="s">
        <v>5751</v>
      </c>
      <c r="B2724" s="5" t="n">
        <v>1</v>
      </c>
      <c r="C2724" s="6" t="s">
        <v>2981</v>
      </c>
      <c r="D2724" s="5" t="s">
        <v>2982</v>
      </c>
      <c r="E2724" s="5" t="s">
        <v>3870</v>
      </c>
      <c r="F2724" s="5" t="s">
        <v>3871</v>
      </c>
      <c r="G2724" s="5" t="s">
        <v>5752</v>
      </c>
      <c r="H2724" s="5" t="s">
        <v>81</v>
      </c>
      <c r="I2724" s="5" t="s">
        <v>168</v>
      </c>
      <c r="J2724" s="5" t="s">
        <v>141</v>
      </c>
      <c r="K2724" s="5" t="s">
        <v>144</v>
      </c>
      <c r="L2724" s="5" t="s">
        <v>97</v>
      </c>
      <c r="M2724" s="5" t="s">
        <v>167</v>
      </c>
      <c r="N2724" s="5" t="s">
        <v>93</v>
      </c>
      <c r="O2724" s="5" t="s">
        <v>94</v>
      </c>
      <c r="P2724" s="5" t="s">
        <v>128</v>
      </c>
      <c r="Q2724" s="5" t="s">
        <v>144</v>
      </c>
      <c r="R2724" s="5" t="s">
        <v>83</v>
      </c>
      <c r="S2724" s="5" t="s">
        <v>168</v>
      </c>
      <c r="T2724" s="5" t="s">
        <v>154</v>
      </c>
      <c r="U2724" s="5" t="s">
        <v>93</v>
      </c>
      <c r="V2724" s="5" t="s">
        <v>97</v>
      </c>
      <c r="W2724" s="5" t="s">
        <v>91</v>
      </c>
      <c r="X2724" s="5" t="s">
        <v>146</v>
      </c>
      <c r="Y2724" s="5" t="n">
        <v>1</v>
      </c>
      <c r="Z2724" s="5" t="n">
        <v>0</v>
      </c>
      <c r="AA2724" s="5" t="str">
        <f aca="false">IF(Y2724&gt;Z2724,"Win",IF(Y2724&lt;Z2724,"Loss","Draw"))</f>
        <v>Win</v>
      </c>
      <c r="AB2724" s="5" t="s">
        <v>98</v>
      </c>
      <c r="AC2724" s="5" t="s">
        <v>99</v>
      </c>
      <c r="AD2724" s="5" t="s">
        <v>5753</v>
      </c>
      <c r="AE2724" s="5" t="s">
        <v>2761</v>
      </c>
      <c r="AF2724" s="5" t="str">
        <f aca="false">IF(AD2724&lt;AE2724,AD2724,AE2724)</f>
        <v>Barbarian Barrel, Dark Prince, Electro Spirit, Lightning, Royal Hogs, Skeleton Dragons, Skeletons, Tesla</v>
      </c>
      <c r="AG2724" s="5" t="str">
        <f aca="false">IF(AD2724&lt;AE2724,AE2724,AD2724)</f>
        <v>Electro Spirit, Fireball, Knight, Magic Archer, Royal Hogs, Skeletons, Tesla, The Log</v>
      </c>
      <c r="AH2724" s="5" t="str">
        <f aca="false">IF(AD2724=AF2724,AA2724,IF(AA2724="Win","Loss",IF(AA2724="Loss","Win","Draw")))</f>
        <v>Loss</v>
      </c>
      <c r="AI2724" s="5" t="s">
        <v>123</v>
      </c>
    </row>
    <row r="2725" customFormat="false" ht="16.5" hidden="false" customHeight="true" outlineLevel="0" collapsed="false">
      <c r="A2725" s="6" t="s">
        <v>5751</v>
      </c>
      <c r="B2725" s="5" t="n">
        <v>2</v>
      </c>
      <c r="C2725" s="6" t="s">
        <v>2981</v>
      </c>
      <c r="D2725" s="5" t="s">
        <v>2982</v>
      </c>
      <c r="E2725" s="5" t="s">
        <v>3870</v>
      </c>
      <c r="F2725" s="5" t="s">
        <v>3871</v>
      </c>
      <c r="G2725" s="5" t="s">
        <v>5754</v>
      </c>
      <c r="H2725" s="5" t="s">
        <v>81</v>
      </c>
      <c r="I2725" s="5" t="s">
        <v>375</v>
      </c>
      <c r="J2725" s="5" t="s">
        <v>145</v>
      </c>
      <c r="K2725" s="5" t="s">
        <v>135</v>
      </c>
      <c r="L2725" s="5" t="s">
        <v>336</v>
      </c>
      <c r="M2725" s="5" t="s">
        <v>170</v>
      </c>
      <c r="N2725" s="5" t="s">
        <v>226</v>
      </c>
      <c r="O2725" s="5" t="s">
        <v>327</v>
      </c>
      <c r="P2725" s="5" t="s">
        <v>87</v>
      </c>
      <c r="Q2725" s="5" t="s">
        <v>210</v>
      </c>
      <c r="R2725" s="5" t="s">
        <v>209</v>
      </c>
      <c r="S2725" s="5" t="s">
        <v>170</v>
      </c>
      <c r="T2725" s="5" t="s">
        <v>111</v>
      </c>
      <c r="U2725" s="5" t="s">
        <v>87</v>
      </c>
      <c r="V2725" s="5" t="s">
        <v>167</v>
      </c>
      <c r="W2725" s="5" t="s">
        <v>182</v>
      </c>
      <c r="X2725" s="5" t="s">
        <v>183</v>
      </c>
      <c r="Y2725" s="5" t="n">
        <v>1</v>
      </c>
      <c r="Z2725" s="5" t="n">
        <v>0</v>
      </c>
      <c r="AA2725" s="5" t="str">
        <f aca="false">IF(Y2725&gt;Z2725,"Win",IF(Y2725&lt;Z2725,"Loss","Draw"))</f>
        <v>Win</v>
      </c>
      <c r="AB2725" s="5" t="s">
        <v>98</v>
      </c>
      <c r="AC2725" s="5" t="s">
        <v>99</v>
      </c>
      <c r="AD2725" s="5" t="s">
        <v>5755</v>
      </c>
      <c r="AE2725" s="5" t="s">
        <v>5756</v>
      </c>
      <c r="AF2725" s="5" t="str">
        <f aca="false">IF(AD2725&lt;AE2725,AD2725,AE2725)</f>
        <v>Balloon, Berserker, Cannon, Executioner, Giant Skeleton, Miner, Tornado, Zap</v>
      </c>
      <c r="AG2725" s="5" t="str">
        <f aca="false">IF(AD2725&lt;AE2725,AE2725,AD2725)</f>
        <v>Berserker, Cannon, Earthquake, Fire Spirit, Hog Rider, Mega Knight, Musketeer, The Log</v>
      </c>
      <c r="AH2725" s="5" t="str">
        <f aca="false">IF(AD2725=AF2725,AA2725,IF(AA2725="Win","Loss",IF(AA2725="Loss","Win","Draw")))</f>
        <v>Win</v>
      </c>
      <c r="AI2725" s="5" t="s">
        <v>123</v>
      </c>
    </row>
    <row r="2726" customFormat="false" ht="16.5" hidden="false" customHeight="true" outlineLevel="0" collapsed="false">
      <c r="A2726" s="6" t="s">
        <v>5757</v>
      </c>
      <c r="B2726" s="5" t="n">
        <v>1</v>
      </c>
      <c r="C2726" s="6" t="s">
        <v>2981</v>
      </c>
      <c r="D2726" s="5" t="s">
        <v>2982</v>
      </c>
      <c r="E2726" s="5" t="s">
        <v>206</v>
      </c>
      <c r="F2726" s="5" t="s">
        <v>207</v>
      </c>
      <c r="G2726" s="5" t="s">
        <v>5758</v>
      </c>
      <c r="H2726" s="5" t="s">
        <v>81</v>
      </c>
      <c r="I2726" s="5" t="s">
        <v>82</v>
      </c>
      <c r="J2726" s="5" t="s">
        <v>83</v>
      </c>
      <c r="K2726" s="5" t="s">
        <v>84</v>
      </c>
      <c r="L2726" s="5" t="s">
        <v>143</v>
      </c>
      <c r="M2726" s="5" t="s">
        <v>85</v>
      </c>
      <c r="N2726" s="5" t="s">
        <v>88</v>
      </c>
      <c r="O2726" s="5" t="s">
        <v>87</v>
      </c>
      <c r="P2726" s="5" t="s">
        <v>89</v>
      </c>
      <c r="Q2726" s="5" t="s">
        <v>169</v>
      </c>
      <c r="R2726" s="5" t="s">
        <v>199</v>
      </c>
      <c r="S2726" s="5" t="s">
        <v>200</v>
      </c>
      <c r="T2726" s="5" t="s">
        <v>191</v>
      </c>
      <c r="U2726" s="5" t="s">
        <v>154</v>
      </c>
      <c r="V2726" s="5" t="s">
        <v>336</v>
      </c>
      <c r="W2726" s="5" t="s">
        <v>91</v>
      </c>
      <c r="X2726" s="5" t="s">
        <v>136</v>
      </c>
      <c r="Y2726" s="5" t="n">
        <v>0</v>
      </c>
      <c r="Z2726" s="5" t="n">
        <v>1</v>
      </c>
      <c r="AA2726" s="5" t="str">
        <f aca="false">IF(Y2726&gt;Z2726,"Win",IF(Y2726&lt;Z2726,"Loss","Draw"))</f>
        <v>Loss</v>
      </c>
      <c r="AB2726" s="5" t="s">
        <v>98</v>
      </c>
      <c r="AC2726" s="5" t="s">
        <v>99</v>
      </c>
      <c r="AD2726" s="5" t="s">
        <v>3968</v>
      </c>
      <c r="AE2726" s="5" t="s">
        <v>778</v>
      </c>
      <c r="AF2726" s="5" t="str">
        <f aca="false">IF(AD2726&lt;AE2726,AD2726,AE2726)</f>
        <v>Archers, Berserker, Dark Prince, Giant Snowball, Goblin Hut, Graveyard, Ice Spirit, Poison</v>
      </c>
      <c r="AG2726" s="5" t="str">
        <f aca="false">IF(AD2726&lt;AE2726,AE2726,AD2726)</f>
        <v>Baby Dragon, Barbarian Barrel, Goblin Cage, Golden Knight, Golem, Ice Wizard, Lightning, Tornado</v>
      </c>
      <c r="AH2726" s="5" t="str">
        <f aca="false">IF(AD2726=AF2726,AA2726,IF(AA2726="Win","Loss",IF(AA2726="Loss","Win","Draw")))</f>
        <v>Loss</v>
      </c>
      <c r="AI2726" s="5" t="s">
        <v>123</v>
      </c>
    </row>
    <row r="2727" customFormat="false" ht="16.5" hidden="false" customHeight="true" outlineLevel="0" collapsed="false">
      <c r="A2727" s="6" t="s">
        <v>5757</v>
      </c>
      <c r="B2727" s="5" t="n">
        <v>2</v>
      </c>
      <c r="C2727" s="6" t="s">
        <v>2981</v>
      </c>
      <c r="D2727" s="5" t="s">
        <v>2982</v>
      </c>
      <c r="E2727" s="5" t="s">
        <v>206</v>
      </c>
      <c r="F2727" s="5" t="s">
        <v>207</v>
      </c>
      <c r="G2727" s="5" t="s">
        <v>5759</v>
      </c>
      <c r="H2727" s="5" t="s">
        <v>216</v>
      </c>
      <c r="I2727" s="5" t="s">
        <v>142</v>
      </c>
      <c r="J2727" s="5" t="s">
        <v>141</v>
      </c>
      <c r="K2727" s="5" t="s">
        <v>140</v>
      </c>
      <c r="L2727" s="5" t="s">
        <v>287</v>
      </c>
      <c r="M2727" s="5" t="s">
        <v>111</v>
      </c>
      <c r="N2727" s="5" t="s">
        <v>93</v>
      </c>
      <c r="O2727" s="5" t="s">
        <v>97</v>
      </c>
      <c r="P2727" s="5" t="s">
        <v>129</v>
      </c>
      <c r="Q2727" s="5" t="s">
        <v>209</v>
      </c>
      <c r="R2727" s="5" t="s">
        <v>213</v>
      </c>
      <c r="S2727" s="5" t="s">
        <v>84</v>
      </c>
      <c r="T2727" s="5" t="s">
        <v>202</v>
      </c>
      <c r="U2727" s="5" t="s">
        <v>156</v>
      </c>
      <c r="V2727" s="5" t="s">
        <v>85</v>
      </c>
      <c r="W2727" s="5" t="s">
        <v>112</v>
      </c>
      <c r="X2727" s="5" t="s">
        <v>109</v>
      </c>
      <c r="Y2727" s="5" t="n">
        <v>1</v>
      </c>
      <c r="Z2727" s="5" t="n">
        <v>0</v>
      </c>
      <c r="AA2727" s="5" t="str">
        <f aca="false">IF(Y2727&gt;Z2727,"Win",IF(Y2727&lt;Z2727,"Loss","Draw"))</f>
        <v>Win</v>
      </c>
      <c r="AB2727" s="5" t="s">
        <v>98</v>
      </c>
      <c r="AC2727" s="5" t="s">
        <v>99</v>
      </c>
      <c r="AD2727" s="5" t="s">
        <v>5760</v>
      </c>
      <c r="AE2727" s="5" t="s">
        <v>5761</v>
      </c>
      <c r="AF2727" s="5" t="str">
        <f aca="false">IF(AD2727&lt;AE2727,AD2727,AE2727)</f>
        <v>Arrows, Bowler, Giant, Giant Snowball, Graveyard, Musketeer, Ronin, Zappies</v>
      </c>
      <c r="AG2727" s="5" t="str">
        <f aca="false">IF(AD2727&lt;AE2727,AE2727,AD2727)</f>
        <v>Electro Spirit, Fire Spirit, Goblin Barrel, Inferno Tower, Magic Archer, Skeletons, Valkyrie, Wall Breakers</v>
      </c>
      <c r="AH2727" s="5" t="str">
        <f aca="false">IF(AD2727=AF2727,AA2727,IF(AA2727="Win","Loss",IF(AA2727="Loss","Win","Draw")))</f>
        <v>Loss</v>
      </c>
      <c r="AI2727" s="5" t="s">
        <v>123</v>
      </c>
    </row>
    <row r="2728" customFormat="false" ht="16.5" hidden="false" customHeight="true" outlineLevel="0" collapsed="false">
      <c r="A2728" s="6" t="s">
        <v>5757</v>
      </c>
      <c r="B2728" s="5" t="n">
        <v>3</v>
      </c>
      <c r="C2728" s="6" t="s">
        <v>2981</v>
      </c>
      <c r="D2728" s="5" t="s">
        <v>2982</v>
      </c>
      <c r="E2728" s="5" t="s">
        <v>206</v>
      </c>
      <c r="F2728" s="5" t="s">
        <v>207</v>
      </c>
      <c r="G2728" s="5" t="s">
        <v>5762</v>
      </c>
      <c r="H2728" s="5" t="s">
        <v>216</v>
      </c>
      <c r="I2728" s="5" t="s">
        <v>271</v>
      </c>
      <c r="J2728" s="5" t="s">
        <v>232</v>
      </c>
      <c r="K2728" s="5" t="s">
        <v>144</v>
      </c>
      <c r="L2728" s="5" t="s">
        <v>94</v>
      </c>
      <c r="M2728" s="5" t="s">
        <v>167</v>
      </c>
      <c r="N2728" s="5" t="s">
        <v>107</v>
      </c>
      <c r="O2728" s="5" t="s">
        <v>91</v>
      </c>
      <c r="P2728" s="5" t="s">
        <v>115</v>
      </c>
      <c r="Q2728" s="5" t="s">
        <v>144</v>
      </c>
      <c r="R2728" s="5" t="s">
        <v>181</v>
      </c>
      <c r="S2728" s="5" t="s">
        <v>180</v>
      </c>
      <c r="T2728" s="5" t="s">
        <v>183</v>
      </c>
      <c r="U2728" s="5" t="s">
        <v>182</v>
      </c>
      <c r="V2728" s="5" t="s">
        <v>93</v>
      </c>
      <c r="W2728" s="5" t="s">
        <v>115</v>
      </c>
      <c r="X2728" s="5" t="s">
        <v>167</v>
      </c>
      <c r="Y2728" s="5" t="n">
        <v>1</v>
      </c>
      <c r="Z2728" s="5" t="n">
        <v>0</v>
      </c>
      <c r="AA2728" s="5" t="str">
        <f aca="false">IF(Y2728&gt;Z2728,"Win",IF(Y2728&lt;Z2728,"Loss","Draw"))</f>
        <v>Win</v>
      </c>
      <c r="AB2728" s="5" t="s">
        <v>98</v>
      </c>
      <c r="AC2728" s="5" t="s">
        <v>99</v>
      </c>
      <c r="AD2728" s="5" t="s">
        <v>5763</v>
      </c>
      <c r="AE2728" s="5" t="s">
        <v>5764</v>
      </c>
      <c r="AF2728" s="5" t="str">
        <f aca="false">IF(AD2728&lt;AE2728,AD2728,AE2728)</f>
        <v>Barbarian Barrel, Fireball, Firecracker, Goblin Drill, Goblins, Mighty Miner, Tesla, The Log</v>
      </c>
      <c r="AG2728" s="5" t="str">
        <f aca="false">IF(AD2728&lt;AE2728,AE2728,AD2728)</f>
        <v>Earthquake, Electro Spirit, Goblins, Hog Rider, Monk, Tesla, The Log, Wizard</v>
      </c>
      <c r="AH2728" s="5" t="str">
        <f aca="false">IF(AD2728=AF2728,AA2728,IF(AA2728="Win","Loss",IF(AA2728="Loss","Win","Draw")))</f>
        <v>Win</v>
      </c>
      <c r="AI2728" s="5" t="s">
        <v>123</v>
      </c>
    </row>
    <row r="2729" customFormat="false" ht="16.5" hidden="false" customHeight="true" outlineLevel="0" collapsed="false">
      <c r="A2729" s="6" t="s">
        <v>5765</v>
      </c>
      <c r="B2729" s="5" t="n">
        <v>1</v>
      </c>
      <c r="C2729" s="6" t="s">
        <v>2981</v>
      </c>
      <c r="D2729" s="5" t="s">
        <v>2982</v>
      </c>
      <c r="E2729" s="6" t="s">
        <v>405</v>
      </c>
      <c r="F2729" s="5" t="s">
        <v>406</v>
      </c>
      <c r="G2729" s="5" t="s">
        <v>5511</v>
      </c>
      <c r="H2729" s="5" t="s">
        <v>81</v>
      </c>
      <c r="I2729" s="5" t="s">
        <v>82</v>
      </c>
      <c r="J2729" s="5" t="s">
        <v>83</v>
      </c>
      <c r="K2729" s="5" t="s">
        <v>84</v>
      </c>
      <c r="L2729" s="5" t="s">
        <v>97</v>
      </c>
      <c r="M2729" s="5" t="s">
        <v>85</v>
      </c>
      <c r="N2729" s="5" t="s">
        <v>88</v>
      </c>
      <c r="O2729" s="5" t="s">
        <v>91</v>
      </c>
      <c r="P2729" s="5" t="s">
        <v>113</v>
      </c>
      <c r="Q2729" s="5" t="s">
        <v>82</v>
      </c>
      <c r="R2729" s="5" t="s">
        <v>83</v>
      </c>
      <c r="S2729" s="5" t="s">
        <v>168</v>
      </c>
      <c r="T2729" s="5" t="s">
        <v>144</v>
      </c>
      <c r="U2729" s="5" t="s">
        <v>91</v>
      </c>
      <c r="V2729" s="5" t="s">
        <v>97</v>
      </c>
      <c r="W2729" s="5" t="s">
        <v>93</v>
      </c>
      <c r="X2729" s="5" t="s">
        <v>154</v>
      </c>
      <c r="Y2729" s="5" t="n">
        <v>1</v>
      </c>
      <c r="Z2729" s="5" t="n">
        <v>0</v>
      </c>
      <c r="AA2729" s="5" t="str">
        <f aca="false">IF(Y2729&gt;Z2729,"Win",IF(Y2729&lt;Z2729,"Loss","Draw"))</f>
        <v>Win</v>
      </c>
      <c r="AB2729" s="5" t="s">
        <v>98</v>
      </c>
      <c r="AC2729" s="5" t="s">
        <v>99</v>
      </c>
      <c r="AD2729" s="5" t="s">
        <v>5512</v>
      </c>
      <c r="AE2729" s="5" t="s">
        <v>285</v>
      </c>
      <c r="AF2729" s="5" t="str">
        <f aca="false">IF(AD2729&lt;AE2729,AD2729,AE2729)</f>
        <v>Archers, Barbarian Barrel, Bomb Tower, Dark Prince, Giant Snowball, Graveyard, Poison, Skeletons</v>
      </c>
      <c r="AG2729" s="5" t="str">
        <f aca="false">IF(AD2729&lt;AE2729,AE2729,AD2729)</f>
        <v>Archers, Barbarian Barrel, Dark Prince, Electro Spirit, Lightning, Royal Hogs, Skeletons, Tesla</v>
      </c>
      <c r="AH2729" s="5" t="str">
        <f aca="false">IF(AD2729=AF2729,AA2729,IF(AA2729="Win","Loss",IF(AA2729="Loss","Win","Draw")))</f>
        <v>Win</v>
      </c>
      <c r="AI2729" s="5" t="s">
        <v>123</v>
      </c>
    </row>
    <row r="2730" customFormat="false" ht="16.5" hidden="false" customHeight="true" outlineLevel="0" collapsed="false">
      <c r="A2730" s="6" t="s">
        <v>5765</v>
      </c>
      <c r="B2730" s="5" t="n">
        <v>2</v>
      </c>
      <c r="C2730" s="6" t="s">
        <v>2981</v>
      </c>
      <c r="D2730" s="5" t="s">
        <v>2982</v>
      </c>
      <c r="E2730" s="6" t="s">
        <v>405</v>
      </c>
      <c r="F2730" s="5" t="s">
        <v>406</v>
      </c>
      <c r="G2730" s="5" t="s">
        <v>1566</v>
      </c>
      <c r="H2730" s="5" t="s">
        <v>81</v>
      </c>
      <c r="I2730" s="5" t="s">
        <v>142</v>
      </c>
      <c r="J2730" s="5" t="s">
        <v>141</v>
      </c>
      <c r="K2730" s="5" t="s">
        <v>140</v>
      </c>
      <c r="L2730" s="5" t="s">
        <v>120</v>
      </c>
      <c r="M2730" s="5" t="s">
        <v>111</v>
      </c>
      <c r="N2730" s="5" t="s">
        <v>143</v>
      </c>
      <c r="O2730" s="5" t="s">
        <v>87</v>
      </c>
      <c r="P2730" s="5" t="s">
        <v>144</v>
      </c>
      <c r="Q2730" s="5" t="s">
        <v>375</v>
      </c>
      <c r="R2730" s="5" t="s">
        <v>145</v>
      </c>
      <c r="S2730" s="5" t="s">
        <v>135</v>
      </c>
      <c r="T2730" s="5" t="s">
        <v>170</v>
      </c>
      <c r="U2730" s="5" t="s">
        <v>202</v>
      </c>
      <c r="V2730" s="5" t="s">
        <v>327</v>
      </c>
      <c r="W2730" s="5" t="s">
        <v>226</v>
      </c>
      <c r="X2730" s="5" t="s">
        <v>336</v>
      </c>
      <c r="Y2730" s="5" t="n">
        <v>1</v>
      </c>
      <c r="Z2730" s="5" t="n">
        <v>0</v>
      </c>
      <c r="AA2730" s="5" t="str">
        <f aca="false">IF(Y2730&gt;Z2730,"Win",IF(Y2730&lt;Z2730,"Loss","Draw"))</f>
        <v>Win</v>
      </c>
      <c r="AB2730" s="5" t="s">
        <v>98</v>
      </c>
      <c r="AC2730" s="5" t="s">
        <v>99</v>
      </c>
      <c r="AD2730" s="5" t="s">
        <v>150</v>
      </c>
      <c r="AE2730" s="5" t="s">
        <v>2489</v>
      </c>
      <c r="AF2730" s="5" t="str">
        <f aca="false">IF(AD2730&lt;AE2730,AD2730,AE2730)</f>
        <v>Balloon, Cannon, Executioner, Giant Skeleton, Miner, Tornado, Zap, Zappies</v>
      </c>
      <c r="AG2730" s="5" t="str">
        <f aca="false">IF(AD2730&lt;AE2730,AE2730,AD2730)</f>
        <v>Berserker, Fire Spirit, Goblin Barrel, Ice Spirit, Magic Archer, Royal Delivery, Tesla, Wall Breakers</v>
      </c>
      <c r="AH2730" s="5" t="str">
        <f aca="false">IF(AD2730=AF2730,AA2730,IF(AA2730="Win","Loss",IF(AA2730="Loss","Win","Draw")))</f>
        <v>Loss</v>
      </c>
      <c r="AI2730" s="5" t="s">
        <v>123</v>
      </c>
    </row>
    <row r="2731" customFormat="false" ht="16.5" hidden="false" customHeight="true" outlineLevel="0" collapsed="false">
      <c r="A2731" s="6" t="s">
        <v>5766</v>
      </c>
      <c r="B2731" s="5" t="n">
        <v>1</v>
      </c>
      <c r="C2731" s="6" t="s">
        <v>2981</v>
      </c>
      <c r="D2731" s="5" t="s">
        <v>2982</v>
      </c>
      <c r="E2731" s="6" t="s">
        <v>390</v>
      </c>
      <c r="F2731" s="5" t="s">
        <v>391</v>
      </c>
      <c r="G2731" s="5" t="s">
        <v>5374</v>
      </c>
      <c r="H2731" s="5" t="s">
        <v>251</v>
      </c>
      <c r="I2731" s="5" t="s">
        <v>82</v>
      </c>
      <c r="J2731" s="5" t="s">
        <v>83</v>
      </c>
      <c r="K2731" s="5" t="s">
        <v>144</v>
      </c>
      <c r="L2731" s="5" t="s">
        <v>97</v>
      </c>
      <c r="M2731" s="5" t="s">
        <v>85</v>
      </c>
      <c r="N2731" s="5" t="s">
        <v>88</v>
      </c>
      <c r="O2731" s="5" t="s">
        <v>91</v>
      </c>
      <c r="P2731" s="5" t="s">
        <v>143</v>
      </c>
      <c r="Q2731" s="5" t="s">
        <v>210</v>
      </c>
      <c r="R2731" s="5" t="s">
        <v>141</v>
      </c>
      <c r="S2731" s="5" t="s">
        <v>144</v>
      </c>
      <c r="T2731" s="5" t="s">
        <v>167</v>
      </c>
      <c r="U2731" s="5" t="s">
        <v>182</v>
      </c>
      <c r="V2731" s="5" t="s">
        <v>154</v>
      </c>
      <c r="W2731" s="5" t="s">
        <v>93</v>
      </c>
      <c r="X2731" s="5" t="s">
        <v>97</v>
      </c>
      <c r="Y2731" s="5" t="n">
        <v>0</v>
      </c>
      <c r="Z2731" s="5" t="n">
        <v>1</v>
      </c>
      <c r="AA2731" s="5" t="str">
        <f aca="false">IF(Y2731&gt;Z2731,"Win",IF(Y2731&lt;Z2731,"Loss","Draw"))</f>
        <v>Loss</v>
      </c>
      <c r="AB2731" s="5" t="s">
        <v>98</v>
      </c>
      <c r="AC2731" s="5" t="s">
        <v>99</v>
      </c>
      <c r="AD2731" s="5" t="s">
        <v>397</v>
      </c>
      <c r="AE2731" s="5" t="s">
        <v>3755</v>
      </c>
      <c r="AF2731" s="5" t="str">
        <f aca="false">IF(AD2731&lt;AE2731,AD2731,AE2731)</f>
        <v>Archers, Barbarian Barrel, Dark Prince, Graveyard, Ice Spirit, Poison, Skeletons, Tesla</v>
      </c>
      <c r="AG2731" s="5" t="str">
        <f aca="false">IF(AD2731&lt;AE2731,AE2731,AD2731)</f>
        <v>Electro Spirit, Hog Rider, Lightning, Magic Archer, Mega Knight, Skeletons, Tesla, The Log</v>
      </c>
      <c r="AH2731" s="5" t="str">
        <f aca="false">IF(AD2731=AF2731,AA2731,IF(AA2731="Win","Loss",IF(AA2731="Loss","Win","Draw")))</f>
        <v>Loss</v>
      </c>
      <c r="AI2731" s="5" t="s">
        <v>123</v>
      </c>
    </row>
    <row r="2732" customFormat="false" ht="16.5" hidden="false" customHeight="true" outlineLevel="0" collapsed="false">
      <c r="A2732" s="6" t="s">
        <v>5766</v>
      </c>
      <c r="B2732" s="5" t="n">
        <v>2</v>
      </c>
      <c r="C2732" s="6" t="s">
        <v>2981</v>
      </c>
      <c r="D2732" s="5" t="s">
        <v>2982</v>
      </c>
      <c r="E2732" s="6" t="s">
        <v>390</v>
      </c>
      <c r="F2732" s="5" t="s">
        <v>391</v>
      </c>
      <c r="G2732" s="5" t="s">
        <v>1575</v>
      </c>
      <c r="H2732" s="5" t="s">
        <v>251</v>
      </c>
      <c r="I2732" s="5" t="s">
        <v>375</v>
      </c>
      <c r="J2732" s="5" t="s">
        <v>145</v>
      </c>
      <c r="K2732" s="5" t="s">
        <v>128</v>
      </c>
      <c r="L2732" s="5" t="s">
        <v>135</v>
      </c>
      <c r="M2732" s="5" t="s">
        <v>226</v>
      </c>
      <c r="N2732" s="5" t="s">
        <v>113</v>
      </c>
      <c r="O2732" s="5" t="s">
        <v>336</v>
      </c>
      <c r="P2732" s="5" t="s">
        <v>87</v>
      </c>
      <c r="Q2732" s="5" t="s">
        <v>107</v>
      </c>
      <c r="R2732" s="5" t="s">
        <v>128</v>
      </c>
      <c r="S2732" s="5" t="s">
        <v>84</v>
      </c>
      <c r="T2732" s="5" t="s">
        <v>111</v>
      </c>
      <c r="U2732" s="5" t="s">
        <v>87</v>
      </c>
      <c r="V2732" s="5" t="s">
        <v>88</v>
      </c>
      <c r="W2732" s="5" t="s">
        <v>170</v>
      </c>
      <c r="X2732" s="5" t="s">
        <v>130</v>
      </c>
      <c r="Y2732" s="5" t="n">
        <v>2</v>
      </c>
      <c r="Z2732" s="5" t="n">
        <v>0</v>
      </c>
      <c r="AA2732" s="5" t="str">
        <f aca="false">IF(Y2732&gt;Z2732,"Win",IF(Y2732&lt;Z2732,"Loss","Draw"))</f>
        <v>Win</v>
      </c>
      <c r="AB2732" s="5" t="s">
        <v>98</v>
      </c>
      <c r="AC2732" s="5" t="s">
        <v>99</v>
      </c>
      <c r="AD2732" s="5" t="s">
        <v>377</v>
      </c>
      <c r="AE2732" s="5" t="s">
        <v>818</v>
      </c>
      <c r="AF2732" s="5" t="str">
        <f aca="false">IF(AD2732&lt;AE2732,AD2732,AE2732)</f>
        <v>Balloon, Berserker, Bomb Tower, Executioner, Knight, Miner, Tornado, Zap</v>
      </c>
      <c r="AG2732" s="5" t="str">
        <f aca="false">IF(AD2732&lt;AE2732,AE2732,AD2732)</f>
        <v>Berserker, Bomber, Cannon, Fire Spirit, Giant Snowball, Goblin Drill, Knight, Poison</v>
      </c>
      <c r="AH2732" s="5" t="str">
        <f aca="false">IF(AD2732=AF2732,AA2732,IF(AA2732="Win","Loss",IF(AA2732="Loss","Win","Draw")))</f>
        <v>Win</v>
      </c>
      <c r="AI2732" s="5" t="s">
        <v>123</v>
      </c>
    </row>
    <row r="2733" customFormat="false" ht="16.5" hidden="false" customHeight="true" outlineLevel="0" collapsed="false">
      <c r="A2733" s="6" t="s">
        <v>5766</v>
      </c>
      <c r="B2733" s="5" t="n">
        <v>3</v>
      </c>
      <c r="C2733" s="6" t="s">
        <v>2981</v>
      </c>
      <c r="D2733" s="5" t="s">
        <v>2982</v>
      </c>
      <c r="E2733" s="6" t="s">
        <v>390</v>
      </c>
      <c r="F2733" s="5" t="s">
        <v>391</v>
      </c>
      <c r="G2733" s="5" t="s">
        <v>5375</v>
      </c>
      <c r="H2733" s="5" t="s">
        <v>81</v>
      </c>
      <c r="I2733" s="5" t="s">
        <v>142</v>
      </c>
      <c r="J2733" s="5" t="s">
        <v>141</v>
      </c>
      <c r="K2733" s="5" t="s">
        <v>140</v>
      </c>
      <c r="L2733" s="5" t="s">
        <v>287</v>
      </c>
      <c r="M2733" s="5" t="s">
        <v>111</v>
      </c>
      <c r="N2733" s="5" t="s">
        <v>93</v>
      </c>
      <c r="O2733" s="5" t="s">
        <v>115</v>
      </c>
      <c r="P2733" s="5" t="s">
        <v>129</v>
      </c>
      <c r="Q2733" s="5" t="s">
        <v>200</v>
      </c>
      <c r="R2733" s="5" t="s">
        <v>83</v>
      </c>
      <c r="S2733" s="5" t="s">
        <v>135</v>
      </c>
      <c r="T2733" s="5" t="s">
        <v>148</v>
      </c>
      <c r="U2733" s="5" t="s">
        <v>147</v>
      </c>
      <c r="V2733" s="5" t="s">
        <v>94</v>
      </c>
      <c r="W2733" s="5" t="s">
        <v>146</v>
      </c>
      <c r="X2733" s="5" t="s">
        <v>91</v>
      </c>
      <c r="Y2733" s="5" t="n">
        <v>1</v>
      </c>
      <c r="Z2733" s="5" t="n">
        <v>0</v>
      </c>
      <c r="AA2733" s="5" t="str">
        <f aca="false">IF(Y2733&gt;Z2733,"Win",IF(Y2733&lt;Z2733,"Loss","Draw"))</f>
        <v>Win</v>
      </c>
      <c r="AB2733" s="5" t="s">
        <v>98</v>
      </c>
      <c r="AC2733" s="5" t="s">
        <v>99</v>
      </c>
      <c r="AD2733" s="5" t="s">
        <v>5376</v>
      </c>
      <c r="AE2733" s="5" t="s">
        <v>1657</v>
      </c>
      <c r="AF2733" s="5" t="str">
        <f aca="false">IF(AD2733&lt;AE2733,AD2733,AE2733)</f>
        <v>Barbarian Barrel, Dark Prince, Fireball, Goblin Cage, Lava Hound, Skeleton Dragons, Spirit Empress, Zap</v>
      </c>
      <c r="AG2733" s="5" t="str">
        <f aca="false">IF(AD2733&lt;AE2733,AE2733,AD2733)</f>
        <v>Electro Spirit, Fire Spirit, Goblin Barrel, Goblins, Inferno Tower, Magic Archer, Valkyrie, Wall Breakers</v>
      </c>
      <c r="AH2733" s="5" t="str">
        <f aca="false">IF(AD2733=AF2733,AA2733,IF(AA2733="Win","Loss",IF(AA2733="Loss","Win","Draw")))</f>
        <v>Loss</v>
      </c>
      <c r="AI2733" s="5" t="s">
        <v>123</v>
      </c>
    </row>
    <row r="2734" customFormat="false" ht="16.5" hidden="false" customHeight="true" outlineLevel="0" collapsed="false">
      <c r="A2734" s="6" t="s">
        <v>5767</v>
      </c>
      <c r="B2734" s="5" t="n">
        <v>1</v>
      </c>
      <c r="C2734" s="6" t="s">
        <v>2981</v>
      </c>
      <c r="D2734" s="5" t="s">
        <v>2982</v>
      </c>
      <c r="E2734" s="5" t="s">
        <v>282</v>
      </c>
      <c r="F2734" s="5" t="s">
        <v>283</v>
      </c>
      <c r="G2734" s="5" t="s">
        <v>2983</v>
      </c>
      <c r="H2734" s="5" t="s">
        <v>81</v>
      </c>
      <c r="I2734" s="5" t="s">
        <v>82</v>
      </c>
      <c r="J2734" s="5" t="s">
        <v>181</v>
      </c>
      <c r="K2734" s="5" t="s">
        <v>90</v>
      </c>
      <c r="L2734" s="5" t="s">
        <v>97</v>
      </c>
      <c r="M2734" s="5" t="s">
        <v>95</v>
      </c>
      <c r="N2734" s="5" t="s">
        <v>94</v>
      </c>
      <c r="O2734" s="5" t="s">
        <v>167</v>
      </c>
      <c r="P2734" s="5" t="s">
        <v>93</v>
      </c>
      <c r="Q2734" s="5" t="s">
        <v>82</v>
      </c>
      <c r="R2734" s="5" t="s">
        <v>83</v>
      </c>
      <c r="S2734" s="5" t="s">
        <v>168</v>
      </c>
      <c r="T2734" s="5" t="s">
        <v>154</v>
      </c>
      <c r="U2734" s="5" t="s">
        <v>89</v>
      </c>
      <c r="V2734" s="5" t="s">
        <v>91</v>
      </c>
      <c r="W2734" s="5" t="s">
        <v>97</v>
      </c>
      <c r="X2734" s="5" t="s">
        <v>93</v>
      </c>
      <c r="Y2734" s="5" t="n">
        <v>0</v>
      </c>
      <c r="Z2734" s="5" t="n">
        <v>1</v>
      </c>
      <c r="AA2734" s="5" t="str">
        <f aca="false">IF(Y2734&gt;Z2734,"Win",IF(Y2734&lt;Z2734,"Loss","Draw"))</f>
        <v>Loss</v>
      </c>
      <c r="AB2734" s="5" t="s">
        <v>98</v>
      </c>
      <c r="AC2734" s="5" t="s">
        <v>99</v>
      </c>
      <c r="AD2734" s="5" t="s">
        <v>2985</v>
      </c>
      <c r="AE2734" s="5" t="s">
        <v>2984</v>
      </c>
      <c r="AF2734" s="5" t="str">
        <f aca="false">IF(AD2734&lt;AE2734,AD2734,AE2734)</f>
        <v>Archers, Barbarian Barrel, Dark Prince, Electro Spirit, Goblin Hut, Lightning, Royal Hogs, Skeletons</v>
      </c>
      <c r="AG2734" s="5" t="str">
        <f aca="false">IF(AD2734&lt;AE2734,AE2734,AD2734)</f>
        <v>Archers, Electro Spirit, Fireball, Fisherman, Monk, Royal Giant, Skeletons, The Log</v>
      </c>
      <c r="AH2734" s="5" t="str">
        <f aca="false">IF(AD2734=AF2734,AA2734,IF(AA2734="Win","Loss",IF(AA2734="Loss","Win","Draw")))</f>
        <v>Win</v>
      </c>
      <c r="AI2734" s="5" t="s">
        <v>123</v>
      </c>
    </row>
    <row r="2735" customFormat="false" ht="16.5" hidden="false" customHeight="true" outlineLevel="0" collapsed="false">
      <c r="A2735" s="6" t="s">
        <v>5767</v>
      </c>
      <c r="B2735" s="5" t="n">
        <v>2</v>
      </c>
      <c r="C2735" s="6" t="s">
        <v>2981</v>
      </c>
      <c r="D2735" s="5" t="s">
        <v>2982</v>
      </c>
      <c r="E2735" s="5" t="s">
        <v>282</v>
      </c>
      <c r="F2735" s="5" t="s">
        <v>283</v>
      </c>
      <c r="G2735" s="5" t="s">
        <v>2986</v>
      </c>
      <c r="H2735" s="5" t="s">
        <v>81</v>
      </c>
      <c r="I2735" s="5" t="s">
        <v>169</v>
      </c>
      <c r="J2735" s="5" t="s">
        <v>83</v>
      </c>
      <c r="K2735" s="5" t="s">
        <v>168</v>
      </c>
      <c r="L2735" s="5" t="s">
        <v>143</v>
      </c>
      <c r="M2735" s="5" t="s">
        <v>91</v>
      </c>
      <c r="N2735" s="5" t="s">
        <v>111</v>
      </c>
      <c r="O2735" s="5" t="s">
        <v>154</v>
      </c>
      <c r="P2735" s="5" t="s">
        <v>170</v>
      </c>
      <c r="Q2735" s="5" t="s">
        <v>140</v>
      </c>
      <c r="R2735" s="5" t="s">
        <v>141</v>
      </c>
      <c r="S2735" s="5" t="s">
        <v>142</v>
      </c>
      <c r="T2735" s="5" t="s">
        <v>144</v>
      </c>
      <c r="U2735" s="5" t="s">
        <v>120</v>
      </c>
      <c r="V2735" s="5" t="s">
        <v>111</v>
      </c>
      <c r="W2735" s="5" t="s">
        <v>143</v>
      </c>
      <c r="X2735" s="5" t="s">
        <v>87</v>
      </c>
      <c r="Y2735" s="5" t="n">
        <v>1</v>
      </c>
      <c r="Z2735" s="5" t="n">
        <v>0</v>
      </c>
      <c r="AA2735" s="5" t="str">
        <f aca="false">IF(Y2735&gt;Z2735,"Win",IF(Y2735&lt;Z2735,"Loss","Draw"))</f>
        <v>Win</v>
      </c>
      <c r="AB2735" s="5" t="s">
        <v>98</v>
      </c>
      <c r="AC2735" s="5" t="s">
        <v>99</v>
      </c>
      <c r="AD2735" s="5" t="s">
        <v>2987</v>
      </c>
      <c r="AE2735" s="5" t="s">
        <v>150</v>
      </c>
      <c r="AF2735" s="5" t="str">
        <f aca="false">IF(AD2735&lt;AE2735,AD2735,AE2735)</f>
        <v>Baby Dragon, Barbarian Barrel, Cannon, Dark Prince, Fire Spirit, Ice Spirit, Lightning, Royal Hogs</v>
      </c>
      <c r="AG2735" s="5" t="str">
        <f aca="false">IF(AD2735&lt;AE2735,AE2735,AD2735)</f>
        <v>Berserker, Fire Spirit, Goblin Barrel, Ice Spirit, Magic Archer, Royal Delivery, Tesla, Wall Breakers</v>
      </c>
      <c r="AH2735" s="5" t="str">
        <f aca="false">IF(AD2735=AF2735,AA2735,IF(AA2735="Win","Loss",IF(AA2735="Loss","Win","Draw")))</f>
        <v>Win</v>
      </c>
      <c r="AI2735" s="5" t="s">
        <v>123</v>
      </c>
    </row>
    <row r="2736" customFormat="false" ht="16.5" hidden="false" customHeight="true" outlineLevel="0" collapsed="false">
      <c r="A2736" s="6" t="s">
        <v>5767</v>
      </c>
      <c r="B2736" s="5" t="n">
        <v>3</v>
      </c>
      <c r="C2736" s="6" t="s">
        <v>2981</v>
      </c>
      <c r="D2736" s="5" t="s">
        <v>2982</v>
      </c>
      <c r="E2736" s="5" t="s">
        <v>282</v>
      </c>
      <c r="F2736" s="5" t="s">
        <v>283</v>
      </c>
      <c r="G2736" s="5" t="s">
        <v>2988</v>
      </c>
      <c r="H2736" s="5" t="s">
        <v>81</v>
      </c>
      <c r="I2736" s="5" t="s">
        <v>142</v>
      </c>
      <c r="J2736" s="5" t="s">
        <v>141</v>
      </c>
      <c r="K2736" s="5" t="s">
        <v>140</v>
      </c>
      <c r="L2736" s="5" t="s">
        <v>115</v>
      </c>
      <c r="M2736" s="5" t="s">
        <v>144</v>
      </c>
      <c r="N2736" s="5" t="s">
        <v>87</v>
      </c>
      <c r="O2736" s="5" t="s">
        <v>287</v>
      </c>
      <c r="P2736" s="5" t="s">
        <v>120</v>
      </c>
      <c r="Q2736" s="5" t="s">
        <v>92</v>
      </c>
      <c r="R2736" s="5" t="s">
        <v>108</v>
      </c>
      <c r="S2736" s="5" t="s">
        <v>170</v>
      </c>
      <c r="T2736" s="5" t="s">
        <v>167</v>
      </c>
      <c r="U2736" s="5" t="s">
        <v>174</v>
      </c>
      <c r="V2736" s="5" t="s">
        <v>107</v>
      </c>
      <c r="W2736" s="5" t="s">
        <v>94</v>
      </c>
      <c r="X2736" s="5" t="s">
        <v>115</v>
      </c>
      <c r="Y2736" s="5" t="n">
        <v>1</v>
      </c>
      <c r="Z2736" s="5" t="n">
        <v>0</v>
      </c>
      <c r="AA2736" s="5" t="str">
        <f aca="false">IF(Y2736&gt;Z2736,"Win",IF(Y2736&lt;Z2736,"Loss","Draw"))</f>
        <v>Win</v>
      </c>
      <c r="AB2736" s="5" t="s">
        <v>98</v>
      </c>
      <c r="AC2736" s="5" t="s">
        <v>99</v>
      </c>
      <c r="AD2736" s="5" t="s">
        <v>2990</v>
      </c>
      <c r="AE2736" s="5" t="s">
        <v>2989</v>
      </c>
      <c r="AF2736" s="5" t="str">
        <f aca="false">IF(AD2736&lt;AE2736,AD2736,AE2736)</f>
        <v>Archer Queen, Cannon, Fireball, Goblin Drill, Goblins, Heal Spirit, Royal Ghost, The Log</v>
      </c>
      <c r="AG2736" s="5" t="str">
        <f aca="false">IF(AD2736&lt;AE2736,AE2736,AD2736)</f>
        <v>Berserker, Goblin Barrel, Goblins, Magic Archer, Royal Delivery, Tesla, Valkyrie, Wall Breakers</v>
      </c>
      <c r="AH2736" s="5" t="str">
        <f aca="false">IF(AD2736=AF2736,AA2736,IF(AA2736="Win","Loss",IF(AA2736="Loss","Win","Draw")))</f>
        <v>Loss</v>
      </c>
      <c r="AI2736" s="5" t="s">
        <v>123</v>
      </c>
    </row>
    <row r="2737" customFormat="false" ht="16.5" hidden="false" customHeight="true" outlineLevel="0" collapsed="false">
      <c r="A2737" s="6" t="s">
        <v>5768</v>
      </c>
      <c r="B2737" s="5" t="n">
        <v>1</v>
      </c>
      <c r="C2737" s="6" t="s">
        <v>862</v>
      </c>
      <c r="D2737" s="5" t="s">
        <v>863</v>
      </c>
      <c r="E2737" s="5" t="s">
        <v>1409</v>
      </c>
      <c r="F2737" s="5" t="s">
        <v>1410</v>
      </c>
      <c r="G2737" s="5" t="s">
        <v>5769</v>
      </c>
      <c r="H2737" s="5" t="s">
        <v>251</v>
      </c>
      <c r="I2737" s="5" t="s">
        <v>180</v>
      </c>
      <c r="J2737" s="5" t="s">
        <v>181</v>
      </c>
      <c r="K2737" s="5" t="s">
        <v>200</v>
      </c>
      <c r="L2737" s="5" t="s">
        <v>93</v>
      </c>
      <c r="M2737" s="5" t="s">
        <v>110</v>
      </c>
      <c r="N2737" s="5" t="s">
        <v>167</v>
      </c>
      <c r="O2737" s="5" t="s">
        <v>182</v>
      </c>
      <c r="P2737" s="5" t="s">
        <v>154</v>
      </c>
      <c r="Q2737" s="5" t="s">
        <v>170</v>
      </c>
      <c r="R2737" s="5" t="s">
        <v>153</v>
      </c>
      <c r="S2737" s="5" t="s">
        <v>107</v>
      </c>
      <c r="T2737" s="5" t="s">
        <v>86</v>
      </c>
      <c r="U2737" s="5" t="s">
        <v>97</v>
      </c>
      <c r="V2737" s="5" t="s">
        <v>111</v>
      </c>
      <c r="W2737" s="5" t="s">
        <v>167</v>
      </c>
      <c r="X2737" s="5" t="s">
        <v>88</v>
      </c>
      <c r="Y2737" s="5" t="n">
        <v>0</v>
      </c>
      <c r="Z2737" s="5" t="n">
        <v>1</v>
      </c>
      <c r="AA2737" s="5" t="str">
        <f aca="false">IF(Y2737&gt;Z2737,"Win",IF(Y2737&lt;Z2737,"Loss","Draw"))</f>
        <v>Loss</v>
      </c>
      <c r="AB2737" s="5" t="s">
        <v>98</v>
      </c>
      <c r="AC2737" s="5" t="s">
        <v>99</v>
      </c>
      <c r="AD2737" s="5" t="s">
        <v>5770</v>
      </c>
      <c r="AE2737" s="5" t="s">
        <v>5771</v>
      </c>
      <c r="AF2737" s="5" t="str">
        <f aca="false">IF(AD2737&lt;AE2737,AD2737,AE2737)</f>
        <v>Cannon, Fire Spirit, Goblin Demolisher, Goblin Drill, Goblinstein, Poison, Skeletons, The Log</v>
      </c>
      <c r="AG2737" s="5" t="str">
        <f aca="false">IF(AD2737&lt;AE2737,AE2737,AD2737)</f>
        <v>Electro Spirit, Goblin Cage, Guards, Hog Rider, Lightning, Monk, The Log, Wizard</v>
      </c>
      <c r="AH2737" s="5" t="str">
        <f aca="false">IF(AD2737=AF2737,AA2737,IF(AA2737="Win","Loss",IF(AA2737="Loss","Win","Draw")))</f>
        <v>Win</v>
      </c>
      <c r="AI2737" s="5" t="s">
        <v>102</v>
      </c>
    </row>
    <row r="2738" customFormat="false" ht="16.5" hidden="false" customHeight="true" outlineLevel="0" collapsed="false">
      <c r="A2738" s="6" t="s">
        <v>5768</v>
      </c>
      <c r="B2738" s="5" t="n">
        <v>2</v>
      </c>
      <c r="C2738" s="6" t="s">
        <v>862</v>
      </c>
      <c r="D2738" s="5" t="s">
        <v>863</v>
      </c>
      <c r="E2738" s="5" t="s">
        <v>1409</v>
      </c>
      <c r="F2738" s="5" t="s">
        <v>1410</v>
      </c>
      <c r="G2738" s="5" t="s">
        <v>5772</v>
      </c>
      <c r="H2738" s="5" t="s">
        <v>408</v>
      </c>
      <c r="I2738" s="5" t="s">
        <v>140</v>
      </c>
      <c r="J2738" s="5" t="s">
        <v>141</v>
      </c>
      <c r="K2738" s="5" t="s">
        <v>142</v>
      </c>
      <c r="L2738" s="5" t="s">
        <v>143</v>
      </c>
      <c r="M2738" s="5" t="s">
        <v>111</v>
      </c>
      <c r="N2738" s="5" t="s">
        <v>87</v>
      </c>
      <c r="O2738" s="5" t="s">
        <v>120</v>
      </c>
      <c r="P2738" s="5" t="s">
        <v>129</v>
      </c>
      <c r="Q2738" s="5" t="s">
        <v>209</v>
      </c>
      <c r="R2738" s="5" t="s">
        <v>149</v>
      </c>
      <c r="S2738" s="5" t="s">
        <v>239</v>
      </c>
      <c r="T2738" s="5" t="s">
        <v>112</v>
      </c>
      <c r="U2738" s="5" t="s">
        <v>174</v>
      </c>
      <c r="V2738" s="5" t="s">
        <v>92</v>
      </c>
      <c r="W2738" s="5" t="s">
        <v>109</v>
      </c>
      <c r="X2738" s="5" t="s">
        <v>146</v>
      </c>
      <c r="Y2738" s="5" t="n">
        <v>0</v>
      </c>
      <c r="Z2738" s="5" t="n">
        <v>1</v>
      </c>
      <c r="AA2738" s="5" t="str">
        <f aca="false">IF(Y2738&gt;Z2738,"Win",IF(Y2738&lt;Z2738,"Loss","Draw"))</f>
        <v>Loss</v>
      </c>
      <c r="AB2738" s="5" t="s">
        <v>98</v>
      </c>
      <c r="AC2738" s="5" t="s">
        <v>99</v>
      </c>
      <c r="AD2738" s="5" t="s">
        <v>1258</v>
      </c>
      <c r="AE2738" s="5" t="s">
        <v>5773</v>
      </c>
      <c r="AF2738" s="5" t="str">
        <f aca="false">IF(AD2738&lt;AE2738,AD2738,AE2738)</f>
        <v>Arrows, Battle Ram, Heal Spirit, Musketeer, Ronin, Royal Ghost, Skeleton Dragons, Tombstone</v>
      </c>
      <c r="AG2738" s="5" t="str">
        <f aca="false">IF(AD2738&lt;AE2738,AE2738,AD2738)</f>
        <v>Berserker, Fire Spirit, Goblin Barrel, Ice Spirit, Inferno Tower, Magic Archer, Royal Delivery, Wall Breakers</v>
      </c>
      <c r="AH2738" s="5" t="str">
        <f aca="false">IF(AD2738=AF2738,AA2738,IF(AA2738="Win","Loss",IF(AA2738="Loss","Win","Draw")))</f>
        <v>Win</v>
      </c>
      <c r="AI2738" s="5" t="s">
        <v>102</v>
      </c>
    </row>
    <row r="2739" customFormat="false" ht="16.5" hidden="false" customHeight="true" outlineLevel="0" collapsed="false">
      <c r="A2739" s="6" t="s">
        <v>5768</v>
      </c>
      <c r="B2739" s="5" t="n">
        <v>3</v>
      </c>
      <c r="C2739" s="6" t="s">
        <v>862</v>
      </c>
      <c r="D2739" s="5" t="s">
        <v>863</v>
      </c>
      <c r="E2739" s="5" t="s">
        <v>1409</v>
      </c>
      <c r="F2739" s="5" t="s">
        <v>1410</v>
      </c>
      <c r="G2739" s="5" t="s">
        <v>5774</v>
      </c>
      <c r="H2739" s="5" t="s">
        <v>408</v>
      </c>
      <c r="I2739" s="5" t="s">
        <v>293</v>
      </c>
      <c r="J2739" s="5" t="s">
        <v>83</v>
      </c>
      <c r="K2739" s="5" t="s">
        <v>210</v>
      </c>
      <c r="L2739" s="5" t="s">
        <v>174</v>
      </c>
      <c r="M2739" s="5" t="s">
        <v>91</v>
      </c>
      <c r="N2739" s="5" t="s">
        <v>147</v>
      </c>
      <c r="O2739" s="5" t="s">
        <v>231</v>
      </c>
      <c r="P2739" s="5" t="s">
        <v>94</v>
      </c>
      <c r="Q2739" s="5" t="s">
        <v>1695</v>
      </c>
      <c r="R2739" s="5" t="s">
        <v>199</v>
      </c>
      <c r="S2739" s="5" t="s">
        <v>200</v>
      </c>
      <c r="T2739" s="5" t="s">
        <v>136</v>
      </c>
      <c r="U2739" s="5" t="s">
        <v>154</v>
      </c>
      <c r="V2739" s="5" t="s">
        <v>336</v>
      </c>
      <c r="W2739" s="5" t="s">
        <v>91</v>
      </c>
      <c r="X2739" s="5" t="s">
        <v>87</v>
      </c>
      <c r="Y2739" s="5" t="n">
        <v>0</v>
      </c>
      <c r="Z2739" s="5" t="n">
        <v>1</v>
      </c>
      <c r="AA2739" s="5" t="str">
        <f aca="false">IF(Y2739&gt;Z2739,"Win",IF(Y2739&lt;Z2739,"Loss","Draw"))</f>
        <v>Loss</v>
      </c>
      <c r="AB2739" s="5" t="s">
        <v>98</v>
      </c>
      <c r="AC2739" s="5" t="s">
        <v>99</v>
      </c>
      <c r="AD2739" s="5" t="s">
        <v>5775</v>
      </c>
      <c r="AE2739" s="5" t="s">
        <v>5776</v>
      </c>
      <c r="AF2739" s="5" t="str">
        <f aca="false">IF(AD2739&lt;AE2739,AD2739,AE2739)</f>
        <v>Barbarian Barrel, Berserker, Electro Dragon, Goblin Cage, Golden Knight, Golem, Lightning, Tornado</v>
      </c>
      <c r="AG2739" s="5" t="str">
        <f aca="false">IF(AD2739&lt;AE2739,AE2739,AD2739)</f>
        <v>Barbarian Barrel, Dark Prince, Fireball, Furnace, Heal Spirit, Mega Knight, Ram Rider, Spirit Empress</v>
      </c>
      <c r="AH2739" s="5" t="str">
        <f aca="false">IF(AD2739=AF2739,AA2739,IF(AA2739="Win","Loss",IF(AA2739="Loss","Win","Draw")))</f>
        <v>Win</v>
      </c>
      <c r="AI2739" s="5" t="s">
        <v>102</v>
      </c>
    </row>
    <row r="2740" customFormat="false" ht="16.5" hidden="false" customHeight="true" outlineLevel="0" collapsed="false">
      <c r="A2740" s="8" t="s">
        <v>5777</v>
      </c>
      <c r="B2740" s="7" t="n">
        <v>1</v>
      </c>
      <c r="C2740" s="8" t="s">
        <v>862</v>
      </c>
      <c r="D2740" s="7" t="s">
        <v>863</v>
      </c>
      <c r="E2740" s="7" t="s">
        <v>1409</v>
      </c>
      <c r="F2740" s="7" t="s">
        <v>1410</v>
      </c>
      <c r="G2740" s="7" t="s">
        <v>5778</v>
      </c>
      <c r="H2740" s="7" t="s">
        <v>251</v>
      </c>
      <c r="I2740" s="7" t="s">
        <v>132</v>
      </c>
      <c r="J2740" s="7" t="s">
        <v>149</v>
      </c>
      <c r="K2740" s="7" t="s">
        <v>169</v>
      </c>
      <c r="L2740" s="7" t="s">
        <v>90</v>
      </c>
      <c r="M2740" s="7" t="s">
        <v>91</v>
      </c>
      <c r="N2740" s="7" t="s">
        <v>202</v>
      </c>
      <c r="O2740" s="7" t="s">
        <v>94</v>
      </c>
      <c r="P2740" s="7" t="s">
        <v>95</v>
      </c>
      <c r="Q2740" s="7" t="s">
        <v>132</v>
      </c>
      <c r="R2740" s="7" t="s">
        <v>91</v>
      </c>
      <c r="S2740" s="7" t="s">
        <v>200</v>
      </c>
      <c r="T2740" s="7" t="s">
        <v>90</v>
      </c>
      <c r="U2740" s="7" t="s">
        <v>365</v>
      </c>
      <c r="V2740" s="7" t="s">
        <v>94</v>
      </c>
      <c r="W2740" s="7" t="s">
        <v>174</v>
      </c>
      <c r="X2740" s="7" t="s">
        <v>93</v>
      </c>
      <c r="Y2740" s="7" t="n">
        <v>0</v>
      </c>
      <c r="Z2740" s="7" t="n">
        <v>1</v>
      </c>
      <c r="AA2740" s="7" t="str">
        <f aca="false">IF(Y2740&gt;Z2740,"Win",IF(Y2740&lt;Z2740,"Loss","Draw"))</f>
        <v>Loss</v>
      </c>
      <c r="AB2740" s="7" t="s">
        <v>99</v>
      </c>
      <c r="AC2740" s="7" t="s">
        <v>99</v>
      </c>
      <c r="AD2740" s="7" t="s">
        <v>5779</v>
      </c>
      <c r="AE2740" s="7" t="s">
        <v>488</v>
      </c>
      <c r="AF2740" s="7" t="str">
        <f aca="false">IF(AD2740&lt;AE2740,AD2740,AE2740)</f>
        <v>Baby Dragon, Barbarian Barrel, Fireball, Fisherman, Lumberjack, Royal Giant, Tombstone, Zappies</v>
      </c>
      <c r="AG2740" s="7" t="str">
        <f aca="false">IF(AD2740&lt;AE2740,AE2740,AD2740)</f>
        <v>Barbarian Barrel, Electro Spirit, Fireball, Goblin Cage, Heal Spirit, Lumberjack, Phoenix, Royal Giant</v>
      </c>
      <c r="AH2740" s="7" t="str">
        <f aca="false">IF(AD2740=AF2740,AA2740,IF(AA2740="Win","Loss",IF(AA2740="Loss","Win","Draw")))</f>
        <v>Loss</v>
      </c>
      <c r="AI2740" s="7" t="s">
        <v>102</v>
      </c>
    </row>
    <row r="2741" customFormat="false" ht="16.5" hidden="false" customHeight="true" outlineLevel="0" collapsed="false">
      <c r="A2741" s="8" t="s">
        <v>5777</v>
      </c>
      <c r="B2741" s="7" t="n">
        <v>2</v>
      </c>
      <c r="C2741" s="8" t="s">
        <v>862</v>
      </c>
      <c r="D2741" s="7" t="s">
        <v>863</v>
      </c>
      <c r="E2741" s="7" t="s">
        <v>1409</v>
      </c>
      <c r="F2741" s="7" t="s">
        <v>1410</v>
      </c>
      <c r="G2741" s="7" t="s">
        <v>5780</v>
      </c>
      <c r="H2741" s="7" t="s">
        <v>408</v>
      </c>
      <c r="I2741" s="7" t="s">
        <v>210</v>
      </c>
      <c r="J2741" s="7" t="s">
        <v>199</v>
      </c>
      <c r="K2741" s="7" t="s">
        <v>239</v>
      </c>
      <c r="L2741" s="7" t="s">
        <v>227</v>
      </c>
      <c r="M2741" s="7" t="s">
        <v>110</v>
      </c>
      <c r="N2741" s="7" t="s">
        <v>112</v>
      </c>
      <c r="O2741" s="7" t="s">
        <v>393</v>
      </c>
      <c r="P2741" s="7" t="s">
        <v>109</v>
      </c>
      <c r="Q2741" s="7" t="s">
        <v>271</v>
      </c>
      <c r="R2741" s="7" t="s">
        <v>232</v>
      </c>
      <c r="S2741" s="7" t="s">
        <v>170</v>
      </c>
      <c r="T2741" s="7" t="s">
        <v>183</v>
      </c>
      <c r="U2741" s="7" t="s">
        <v>97</v>
      </c>
      <c r="V2741" s="7" t="s">
        <v>182</v>
      </c>
      <c r="W2741" s="7" t="s">
        <v>167</v>
      </c>
      <c r="X2741" s="7" t="s">
        <v>111</v>
      </c>
      <c r="Y2741" s="7" t="n">
        <v>1</v>
      </c>
      <c r="Z2741" s="7" t="n">
        <v>0</v>
      </c>
      <c r="AA2741" s="7" t="str">
        <f aca="false">IF(Y2741&gt;Z2741,"Win",IF(Y2741&lt;Z2741,"Loss","Draw"))</f>
        <v>Win</v>
      </c>
      <c r="AB2741" s="7" t="s">
        <v>99</v>
      </c>
      <c r="AC2741" s="7" t="s">
        <v>99</v>
      </c>
      <c r="AD2741" s="7" t="s">
        <v>5781</v>
      </c>
      <c r="AE2741" s="7" t="s">
        <v>5782</v>
      </c>
      <c r="AF2741" s="7" t="str">
        <f aca="false">IF(AD2741&lt;AE2741,AD2741,AE2741)</f>
        <v>Arrows, Battle Ram, Electro Wizard, Golden Knight, Guards, Mega Knight, Mother Witch, Ronin</v>
      </c>
      <c r="AG2741" s="7" t="str">
        <f aca="false">IF(AD2741&lt;AE2741,AE2741,AD2741)</f>
        <v>Cannon, Earthquake, Fire Spirit, Firecracker, Hog Rider, Mighty Miner, Skeletons, The Log</v>
      </c>
      <c r="AH2741" s="7" t="str">
        <f aca="false">IF(AD2741=AF2741,AA2741,IF(AA2741="Win","Loss",IF(AA2741="Loss","Win","Draw")))</f>
        <v>Win</v>
      </c>
      <c r="AI2741" s="7" t="s">
        <v>102</v>
      </c>
    </row>
    <row r="2742" customFormat="false" ht="16.5" hidden="false" customHeight="true" outlineLevel="0" collapsed="false">
      <c r="A2742" s="8" t="s">
        <v>5777</v>
      </c>
      <c r="B2742" s="7" t="n">
        <v>3</v>
      </c>
      <c r="C2742" s="8" t="s">
        <v>862</v>
      </c>
      <c r="D2742" s="7" t="s">
        <v>863</v>
      </c>
      <c r="E2742" s="7" t="s">
        <v>1409</v>
      </c>
      <c r="F2742" s="7" t="s">
        <v>1410</v>
      </c>
      <c r="G2742" s="7" t="s">
        <v>5783</v>
      </c>
      <c r="H2742" s="7" t="s">
        <v>251</v>
      </c>
      <c r="I2742" s="7" t="s">
        <v>176</v>
      </c>
      <c r="J2742" s="7" t="s">
        <v>153</v>
      </c>
      <c r="K2742" s="7" t="s">
        <v>142</v>
      </c>
      <c r="L2742" s="7" t="s">
        <v>167</v>
      </c>
      <c r="M2742" s="7" t="s">
        <v>144</v>
      </c>
      <c r="N2742" s="7" t="s">
        <v>87</v>
      </c>
      <c r="O2742" s="7" t="s">
        <v>143</v>
      </c>
      <c r="P2742" s="7" t="s">
        <v>88</v>
      </c>
      <c r="Q2742" s="7" t="s">
        <v>82</v>
      </c>
      <c r="R2742" s="7" t="s">
        <v>115</v>
      </c>
      <c r="S2742" s="7" t="s">
        <v>168</v>
      </c>
      <c r="T2742" s="7" t="s">
        <v>89</v>
      </c>
      <c r="U2742" s="7" t="s">
        <v>109</v>
      </c>
      <c r="V2742" s="7" t="s">
        <v>146</v>
      </c>
      <c r="W2742" s="7" t="s">
        <v>112</v>
      </c>
      <c r="X2742" s="7" t="s">
        <v>86</v>
      </c>
      <c r="Y2742" s="7" t="n">
        <v>0</v>
      </c>
      <c r="Z2742" s="7" t="n">
        <v>1</v>
      </c>
      <c r="AA2742" s="7" t="str">
        <f aca="false">IF(Y2742&gt;Z2742,"Win",IF(Y2742&lt;Z2742,"Loss","Draw"))</f>
        <v>Loss</v>
      </c>
      <c r="AB2742" s="7" t="s">
        <v>99</v>
      </c>
      <c r="AC2742" s="7" t="s">
        <v>99</v>
      </c>
      <c r="AD2742" s="7" t="s">
        <v>5784</v>
      </c>
      <c r="AE2742" s="7" t="s">
        <v>5785</v>
      </c>
      <c r="AF2742" s="7" t="str">
        <f aca="false">IF(AD2742&lt;AE2742,AD2742,AE2742)</f>
        <v>Archers, Arrows, Goblin Demolisher, Goblin Hut, Goblins, Ronin, Royal Hogs, Skeleton Dragons</v>
      </c>
      <c r="AG2742" s="7" t="str">
        <f aca="false">IF(AD2742&lt;AE2742,AE2742,AD2742)</f>
        <v>Berserker, Dart Goblin, Goblin Barrel, Goblinstein, Ice Spirit, Poison, Tesla, The Log</v>
      </c>
      <c r="AH2742" s="7" t="str">
        <f aca="false">IF(AD2742=AF2742,AA2742,IF(AA2742="Win","Loss",IF(AA2742="Loss","Win","Draw")))</f>
        <v>Win</v>
      </c>
      <c r="AI2742" s="7" t="s">
        <v>102</v>
      </c>
    </row>
    <row r="2743" customFormat="false" ht="16.5" hidden="false" customHeight="true" outlineLevel="0" collapsed="false">
      <c r="A2743" s="8" t="s">
        <v>5786</v>
      </c>
      <c r="B2743" s="7" t="n">
        <v>1</v>
      </c>
      <c r="C2743" s="8" t="s">
        <v>862</v>
      </c>
      <c r="D2743" s="7" t="s">
        <v>863</v>
      </c>
      <c r="E2743" s="7" t="s">
        <v>1409</v>
      </c>
      <c r="F2743" s="7" t="s">
        <v>1410</v>
      </c>
      <c r="G2743" s="7" t="s">
        <v>902</v>
      </c>
      <c r="H2743" s="7" t="s">
        <v>408</v>
      </c>
      <c r="I2743" s="7" t="s">
        <v>116</v>
      </c>
      <c r="J2743" s="7" t="s">
        <v>213</v>
      </c>
      <c r="K2743" s="7" t="s">
        <v>114</v>
      </c>
      <c r="L2743" s="7" t="s">
        <v>176</v>
      </c>
      <c r="M2743" s="7" t="s">
        <v>97</v>
      </c>
      <c r="N2743" s="7" t="s">
        <v>118</v>
      </c>
      <c r="O2743" s="7" t="s">
        <v>117</v>
      </c>
      <c r="P2743" s="7" t="s">
        <v>112</v>
      </c>
      <c r="Q2743" s="7" t="s">
        <v>142</v>
      </c>
      <c r="R2743" s="7" t="s">
        <v>115</v>
      </c>
      <c r="S2743" s="7" t="s">
        <v>287</v>
      </c>
      <c r="T2743" s="7" t="s">
        <v>111</v>
      </c>
      <c r="U2743" s="7" t="s">
        <v>140</v>
      </c>
      <c r="V2743" s="7" t="s">
        <v>143</v>
      </c>
      <c r="W2743" s="7" t="s">
        <v>176</v>
      </c>
      <c r="X2743" s="7" t="s">
        <v>334</v>
      </c>
      <c r="Y2743" s="7" t="n">
        <v>0</v>
      </c>
      <c r="Z2743" s="7" t="n">
        <v>1</v>
      </c>
      <c r="AA2743" s="7" t="str">
        <f aca="false">IF(Y2743&gt;Z2743,"Win",IF(Y2743&lt;Z2743,"Loss","Draw"))</f>
        <v>Loss</v>
      </c>
      <c r="AB2743" s="7" t="s">
        <v>99</v>
      </c>
      <c r="AC2743" s="7" t="s">
        <v>99</v>
      </c>
      <c r="AD2743" s="7" t="s">
        <v>5787</v>
      </c>
      <c r="AE2743" s="7" t="s">
        <v>394</v>
      </c>
      <c r="AF2743" s="7" t="str">
        <f aca="false">IF(AD2743&lt;AE2743,AD2743,AE2743)</f>
        <v>Arrows, Bowler, Dart Goblin, Minions, Mortar, Rascals, Skeleton Barrel, Skeletons</v>
      </c>
      <c r="AG2743" s="7" t="str">
        <f aca="false">IF(AD2743&lt;AE2743,AE2743,AD2743)</f>
        <v>Dart Goblin, Fire Spirit, Goblin Barrel, Goblins, Ice Spirit, Rocket, Valkyrie, Wall Breakers</v>
      </c>
      <c r="AH2743" s="7" t="str">
        <f aca="false">IF(AD2743=AF2743,AA2743,IF(AA2743="Win","Loss",IF(AA2743="Loss","Win","Draw")))</f>
        <v>Loss</v>
      </c>
      <c r="AI2743" s="7" t="s">
        <v>102</v>
      </c>
    </row>
    <row r="2744" customFormat="false" ht="16.5" hidden="false" customHeight="true" outlineLevel="0" collapsed="false">
      <c r="A2744" s="8" t="s">
        <v>5786</v>
      </c>
      <c r="B2744" s="7" t="n">
        <v>2</v>
      </c>
      <c r="C2744" s="8" t="s">
        <v>862</v>
      </c>
      <c r="D2744" s="7" t="s">
        <v>863</v>
      </c>
      <c r="E2744" s="7" t="s">
        <v>1409</v>
      </c>
      <c r="F2744" s="7" t="s">
        <v>1410</v>
      </c>
      <c r="G2744" s="7" t="s">
        <v>5788</v>
      </c>
      <c r="H2744" s="7" t="s">
        <v>251</v>
      </c>
      <c r="I2744" s="7" t="s">
        <v>210</v>
      </c>
      <c r="J2744" s="7" t="s">
        <v>115</v>
      </c>
      <c r="K2744" s="7" t="s">
        <v>92</v>
      </c>
      <c r="L2744" s="7" t="s">
        <v>231</v>
      </c>
      <c r="M2744" s="7" t="s">
        <v>94</v>
      </c>
      <c r="N2744" s="7" t="s">
        <v>147</v>
      </c>
      <c r="O2744" s="7" t="s">
        <v>135</v>
      </c>
      <c r="P2744" s="7" t="s">
        <v>293</v>
      </c>
      <c r="Q2744" s="7" t="s">
        <v>293</v>
      </c>
      <c r="R2744" s="7" t="s">
        <v>91</v>
      </c>
      <c r="S2744" s="7" t="s">
        <v>210</v>
      </c>
      <c r="T2744" s="7" t="s">
        <v>117</v>
      </c>
      <c r="U2744" s="7" t="s">
        <v>89</v>
      </c>
      <c r="V2744" s="7" t="s">
        <v>88</v>
      </c>
      <c r="W2744" s="7" t="s">
        <v>85</v>
      </c>
      <c r="X2744" s="7" t="s">
        <v>87</v>
      </c>
      <c r="Y2744" s="7" t="n">
        <v>0</v>
      </c>
      <c r="Z2744" s="7" t="n">
        <v>1</v>
      </c>
      <c r="AA2744" s="7" t="str">
        <f aca="false">IF(Y2744&gt;Z2744,"Win",IF(Y2744&lt;Z2744,"Loss","Draw"))</f>
        <v>Loss</v>
      </c>
      <c r="AB2744" s="7" t="s">
        <v>99</v>
      </c>
      <c r="AC2744" s="7" t="s">
        <v>99</v>
      </c>
      <c r="AD2744" s="7" t="s">
        <v>1419</v>
      </c>
      <c r="AE2744" s="7" t="s">
        <v>5789</v>
      </c>
      <c r="AF2744" s="7" t="str">
        <f aca="false">IF(AD2744&lt;AE2744,AD2744,AE2744)</f>
        <v>Barbarian Barrel, Berserker, Furnace, Goblin Hut, Graveyard, Mega Knight, Minions, Poison</v>
      </c>
      <c r="AG2744" s="7" t="str">
        <f aca="false">IF(AD2744&lt;AE2744,AE2744,AD2744)</f>
        <v>Fireball, Furnace, Goblins, Mega Knight, Ram Rider, Royal Ghost, Spirit Empress, Zap</v>
      </c>
      <c r="AH2744" s="7" t="str">
        <f aca="false">IF(AD2744=AF2744,AA2744,IF(AA2744="Win","Loss",IF(AA2744="Loss","Win","Draw")))</f>
        <v>Win</v>
      </c>
      <c r="AI2744" s="7" t="s">
        <v>102</v>
      </c>
    </row>
    <row r="2745" customFormat="false" ht="16.5" hidden="false" customHeight="true" outlineLevel="0" collapsed="false">
      <c r="A2745" s="8" t="s">
        <v>5786</v>
      </c>
      <c r="B2745" s="7" t="n">
        <v>3</v>
      </c>
      <c r="C2745" s="8" t="s">
        <v>862</v>
      </c>
      <c r="D2745" s="7" t="s">
        <v>863</v>
      </c>
      <c r="E2745" s="7" t="s">
        <v>1409</v>
      </c>
      <c r="F2745" s="7" t="s">
        <v>1410</v>
      </c>
      <c r="G2745" s="7" t="s">
        <v>5790</v>
      </c>
      <c r="H2745" s="7" t="s">
        <v>251</v>
      </c>
      <c r="I2745" s="7" t="s">
        <v>200</v>
      </c>
      <c r="J2745" s="7" t="s">
        <v>199</v>
      </c>
      <c r="K2745" s="7" t="s">
        <v>169</v>
      </c>
      <c r="L2745" s="7" t="s">
        <v>191</v>
      </c>
      <c r="M2745" s="7" t="s">
        <v>91</v>
      </c>
      <c r="N2745" s="7" t="s">
        <v>336</v>
      </c>
      <c r="O2745" s="7" t="s">
        <v>136</v>
      </c>
      <c r="P2745" s="7" t="s">
        <v>154</v>
      </c>
      <c r="Q2745" s="7" t="s">
        <v>92</v>
      </c>
      <c r="R2745" s="7" t="s">
        <v>141</v>
      </c>
      <c r="S2745" s="7" t="s">
        <v>225</v>
      </c>
      <c r="T2745" s="7" t="s">
        <v>327</v>
      </c>
      <c r="U2745" s="7" t="s">
        <v>226</v>
      </c>
      <c r="V2745" s="7" t="s">
        <v>167</v>
      </c>
      <c r="W2745" s="7" t="s">
        <v>154</v>
      </c>
      <c r="X2745" s="7" t="s">
        <v>170</v>
      </c>
      <c r="Y2745" s="7" t="n">
        <v>1</v>
      </c>
      <c r="Z2745" s="7" t="n">
        <v>0</v>
      </c>
      <c r="AA2745" s="7" t="str">
        <f aca="false">IF(Y2745&gt;Z2745,"Win",IF(Y2745&lt;Z2745,"Loss","Draw"))</f>
        <v>Win</v>
      </c>
      <c r="AB2745" s="7" t="s">
        <v>99</v>
      </c>
      <c r="AC2745" s="7" t="s">
        <v>99</v>
      </c>
      <c r="AD2745" s="7" t="s">
        <v>778</v>
      </c>
      <c r="AE2745" s="7" t="s">
        <v>5791</v>
      </c>
      <c r="AF2745" s="7" t="str">
        <f aca="false">IF(AD2745&lt;AE2745,AD2745,AE2745)</f>
        <v>Baby Dragon, Barbarian Barrel, Goblin Cage, Golden Knight, Golem, Ice Wizard, Lightning, Tornado</v>
      </c>
      <c r="AG2745" s="7" t="str">
        <f aca="false">IF(AD2745&lt;AE2745,AE2745,AD2745)</f>
        <v>Bats, Cannon, Giant Skeleton, Lightning, Magic Archer, Miner, Royal Ghost, The Log</v>
      </c>
      <c r="AH2745" s="7" t="str">
        <f aca="false">IF(AD2745=AF2745,AA2745,IF(AA2745="Win","Loss",IF(AA2745="Loss","Win","Draw")))</f>
        <v>Win</v>
      </c>
      <c r="AI2745" s="7" t="s">
        <v>102</v>
      </c>
    </row>
    <row r="2746" customFormat="false" ht="16.5" hidden="false" customHeight="true" outlineLevel="0" collapsed="false">
      <c r="A2746" s="8" t="s">
        <v>5792</v>
      </c>
      <c r="B2746" s="7" t="n">
        <v>1</v>
      </c>
      <c r="C2746" s="8" t="s">
        <v>862</v>
      </c>
      <c r="D2746" s="7" t="s">
        <v>863</v>
      </c>
      <c r="E2746" s="7" t="s">
        <v>1409</v>
      </c>
      <c r="F2746" s="7" t="s">
        <v>1410</v>
      </c>
      <c r="G2746" s="7" t="s">
        <v>5793</v>
      </c>
      <c r="H2746" s="7" t="s">
        <v>251</v>
      </c>
      <c r="I2746" s="7" t="s">
        <v>116</v>
      </c>
      <c r="J2746" s="7" t="s">
        <v>213</v>
      </c>
      <c r="K2746" s="7" t="s">
        <v>114</v>
      </c>
      <c r="L2746" s="7" t="s">
        <v>130</v>
      </c>
      <c r="M2746" s="7" t="s">
        <v>109</v>
      </c>
      <c r="N2746" s="7" t="s">
        <v>118</v>
      </c>
      <c r="O2746" s="7" t="s">
        <v>117</v>
      </c>
      <c r="P2746" s="7" t="s">
        <v>112</v>
      </c>
      <c r="Q2746" s="7" t="s">
        <v>287</v>
      </c>
      <c r="R2746" s="7" t="s">
        <v>131</v>
      </c>
      <c r="S2746" s="7" t="s">
        <v>135</v>
      </c>
      <c r="T2746" s="7" t="s">
        <v>148</v>
      </c>
      <c r="U2746" s="7" t="s">
        <v>147</v>
      </c>
      <c r="V2746" s="7" t="s">
        <v>94</v>
      </c>
      <c r="W2746" s="7" t="s">
        <v>97</v>
      </c>
      <c r="X2746" s="7" t="s">
        <v>149</v>
      </c>
      <c r="Y2746" s="7" t="n">
        <v>0</v>
      </c>
      <c r="Z2746" s="7" t="n">
        <v>1</v>
      </c>
      <c r="AA2746" s="7" t="str">
        <f aca="false">IF(Y2746&gt;Z2746,"Win",IF(Y2746&lt;Z2746,"Loss","Draw"))</f>
        <v>Loss</v>
      </c>
      <c r="AB2746" s="7" t="s">
        <v>99</v>
      </c>
      <c r="AC2746" s="7" t="s">
        <v>99</v>
      </c>
      <c r="AD2746" s="7" t="s">
        <v>5794</v>
      </c>
      <c r="AE2746" s="7" t="s">
        <v>5795</v>
      </c>
      <c r="AF2746" s="7" t="str">
        <f aca="false">IF(AD2746&lt;AE2746,AD2746,AE2746)</f>
        <v>Arrows, Bomber, Bowler, Minions, Mortar, Rascals, Ronin, Skeleton Barrel</v>
      </c>
      <c r="AG2746" s="7" t="str">
        <f aca="false">IF(AD2746&lt;AE2746,AE2746,AD2746)</f>
        <v>Fireball, Lava Hound, Mega Minion, Skeletons, Spirit Empress, Tombstone, Valkyrie, Zap</v>
      </c>
      <c r="AH2746" s="7" t="str">
        <f aca="false">IF(AD2746=AF2746,AA2746,IF(AA2746="Win","Loss",IF(AA2746="Loss","Win","Draw")))</f>
        <v>Loss</v>
      </c>
      <c r="AI2746" s="7" t="s">
        <v>102</v>
      </c>
    </row>
    <row r="2747" customFormat="false" ht="16.5" hidden="false" customHeight="true" outlineLevel="0" collapsed="false">
      <c r="A2747" s="8" t="s">
        <v>5792</v>
      </c>
      <c r="B2747" s="7" t="n">
        <v>2</v>
      </c>
      <c r="C2747" s="8" t="s">
        <v>862</v>
      </c>
      <c r="D2747" s="7" t="s">
        <v>863</v>
      </c>
      <c r="E2747" s="7" t="s">
        <v>1409</v>
      </c>
      <c r="F2747" s="7" t="s">
        <v>1410</v>
      </c>
      <c r="G2747" s="7" t="s">
        <v>5796</v>
      </c>
      <c r="H2747" s="7" t="s">
        <v>251</v>
      </c>
      <c r="I2747" s="7" t="s">
        <v>200</v>
      </c>
      <c r="J2747" s="7" t="s">
        <v>199</v>
      </c>
      <c r="K2747" s="7" t="s">
        <v>169</v>
      </c>
      <c r="L2747" s="7" t="s">
        <v>191</v>
      </c>
      <c r="M2747" s="7" t="s">
        <v>91</v>
      </c>
      <c r="N2747" s="7" t="s">
        <v>336</v>
      </c>
      <c r="O2747" s="7" t="s">
        <v>136</v>
      </c>
      <c r="P2747" s="7" t="s">
        <v>154</v>
      </c>
      <c r="Q2747" s="7" t="s">
        <v>82</v>
      </c>
      <c r="R2747" s="7" t="s">
        <v>83</v>
      </c>
      <c r="S2747" s="7" t="s">
        <v>144</v>
      </c>
      <c r="T2747" s="7" t="s">
        <v>143</v>
      </c>
      <c r="U2747" s="7" t="s">
        <v>87</v>
      </c>
      <c r="V2747" s="7" t="s">
        <v>88</v>
      </c>
      <c r="W2747" s="7" t="s">
        <v>85</v>
      </c>
      <c r="X2747" s="7" t="s">
        <v>91</v>
      </c>
      <c r="Y2747" s="7" t="n">
        <v>1</v>
      </c>
      <c r="Z2747" s="7" t="n">
        <v>0</v>
      </c>
      <c r="AA2747" s="7" t="str">
        <f aca="false">IF(Y2747&gt;Z2747,"Win",IF(Y2747&lt;Z2747,"Loss","Draw"))</f>
        <v>Win</v>
      </c>
      <c r="AB2747" s="7" t="s">
        <v>99</v>
      </c>
      <c r="AC2747" s="7" t="s">
        <v>99</v>
      </c>
      <c r="AD2747" s="7" t="s">
        <v>778</v>
      </c>
      <c r="AE2747" s="7" t="s">
        <v>500</v>
      </c>
      <c r="AF2747" s="7" t="str">
        <f aca="false">IF(AD2747&lt;AE2747,AD2747,AE2747)</f>
        <v>Archers, Barbarian Barrel, Berserker, Dark Prince, Graveyard, Ice Spirit, Poison, Tesla</v>
      </c>
      <c r="AG2747" s="7" t="str">
        <f aca="false">IF(AD2747&lt;AE2747,AE2747,AD2747)</f>
        <v>Baby Dragon, Barbarian Barrel, Goblin Cage, Golden Knight, Golem, Ice Wizard, Lightning, Tornado</v>
      </c>
      <c r="AH2747" s="7" t="str">
        <f aca="false">IF(AD2747=AF2747,AA2747,IF(AA2747="Win","Loss",IF(AA2747="Loss","Win","Draw")))</f>
        <v>Loss</v>
      </c>
      <c r="AI2747" s="7" t="s">
        <v>102</v>
      </c>
    </row>
    <row r="2748" customFormat="false" ht="16.5" hidden="false" customHeight="true" outlineLevel="0" collapsed="false">
      <c r="A2748" s="8" t="s">
        <v>5792</v>
      </c>
      <c r="B2748" s="7" t="n">
        <v>3</v>
      </c>
      <c r="C2748" s="8" t="s">
        <v>862</v>
      </c>
      <c r="D2748" s="7" t="s">
        <v>863</v>
      </c>
      <c r="E2748" s="7" t="s">
        <v>1409</v>
      </c>
      <c r="F2748" s="7" t="s">
        <v>1410</v>
      </c>
      <c r="G2748" s="7" t="s">
        <v>5797</v>
      </c>
      <c r="H2748" s="7" t="s">
        <v>408</v>
      </c>
      <c r="I2748" s="7" t="s">
        <v>168</v>
      </c>
      <c r="J2748" s="7" t="s">
        <v>141</v>
      </c>
      <c r="K2748" s="7" t="s">
        <v>92</v>
      </c>
      <c r="L2748" s="7" t="s">
        <v>83</v>
      </c>
      <c r="M2748" s="7" t="s">
        <v>202</v>
      </c>
      <c r="N2748" s="7" t="s">
        <v>167</v>
      </c>
      <c r="O2748" s="7" t="s">
        <v>94</v>
      </c>
      <c r="P2748" s="7" t="s">
        <v>327</v>
      </c>
      <c r="Q2748" s="7" t="s">
        <v>210</v>
      </c>
      <c r="R2748" s="7" t="s">
        <v>108</v>
      </c>
      <c r="S2748" s="7" t="s">
        <v>140</v>
      </c>
      <c r="T2748" s="7" t="s">
        <v>271</v>
      </c>
      <c r="U2748" s="7" t="s">
        <v>112</v>
      </c>
      <c r="V2748" s="7" t="s">
        <v>226</v>
      </c>
      <c r="W2748" s="7" t="s">
        <v>92</v>
      </c>
      <c r="X2748" s="7" t="s">
        <v>190</v>
      </c>
      <c r="Y2748" s="7" t="n">
        <v>0</v>
      </c>
      <c r="Z2748" s="7" t="n">
        <v>1</v>
      </c>
      <c r="AA2748" s="7" t="str">
        <f aca="false">IF(Y2748&gt;Z2748,"Win",IF(Y2748&lt;Z2748,"Loss","Draw"))</f>
        <v>Loss</v>
      </c>
      <c r="AB2748" s="7" t="s">
        <v>99</v>
      </c>
      <c r="AC2748" s="7" t="s">
        <v>99</v>
      </c>
      <c r="AD2748" s="7" t="s">
        <v>5798</v>
      </c>
      <c r="AE2748" s="7" t="s">
        <v>5799</v>
      </c>
      <c r="AF2748" s="7" t="str">
        <f aca="false">IF(AD2748&lt;AE2748,AD2748,AE2748)</f>
        <v>Archer Queen, Arrows, Firecracker, Mega Knight, Miner, Prince, Royal Ghost, Wall Breakers</v>
      </c>
      <c r="AG2748" s="7" t="str">
        <f aca="false">IF(AD2748&lt;AE2748,AE2748,AD2748)</f>
        <v>Dark Prince, Fireball, Giant Skeleton, Magic Archer, Royal Ghost, Royal Hogs, The Log, Zappies</v>
      </c>
      <c r="AH2748" s="7" t="str">
        <f aca="false">IF(AD2748=AF2748,AA2748,IF(AA2748="Win","Loss",IF(AA2748="Loss","Win","Draw")))</f>
        <v>Win</v>
      </c>
      <c r="AI2748" s="7" t="s">
        <v>102</v>
      </c>
    </row>
    <row r="2749" customFormat="false" ht="16.5" hidden="false" customHeight="true" outlineLevel="0" collapsed="false">
      <c r="A2749" s="8" t="s">
        <v>5800</v>
      </c>
      <c r="B2749" s="7" t="n">
        <v>1</v>
      </c>
      <c r="C2749" s="8" t="s">
        <v>862</v>
      </c>
      <c r="D2749" s="7" t="s">
        <v>863</v>
      </c>
      <c r="E2749" s="7" t="s">
        <v>1409</v>
      </c>
      <c r="F2749" s="7" t="s">
        <v>1410</v>
      </c>
      <c r="G2749" s="7" t="s">
        <v>5801</v>
      </c>
      <c r="H2749" s="7" t="s">
        <v>408</v>
      </c>
      <c r="I2749" s="7" t="s">
        <v>90</v>
      </c>
      <c r="J2749" s="7" t="s">
        <v>213</v>
      </c>
      <c r="K2749" s="7" t="s">
        <v>271</v>
      </c>
      <c r="L2749" s="7" t="s">
        <v>365</v>
      </c>
      <c r="M2749" s="7" t="s">
        <v>154</v>
      </c>
      <c r="N2749" s="7" t="s">
        <v>93</v>
      </c>
      <c r="O2749" s="7" t="s">
        <v>167</v>
      </c>
      <c r="P2749" s="7" t="s">
        <v>202</v>
      </c>
      <c r="Q2749" s="7" t="s">
        <v>90</v>
      </c>
      <c r="R2749" s="7" t="s">
        <v>91</v>
      </c>
      <c r="S2749" s="7" t="s">
        <v>92</v>
      </c>
      <c r="T2749" s="7" t="s">
        <v>94</v>
      </c>
      <c r="U2749" s="7" t="s">
        <v>93</v>
      </c>
      <c r="V2749" s="7" t="s">
        <v>95</v>
      </c>
      <c r="W2749" s="7" t="s">
        <v>97</v>
      </c>
      <c r="X2749" s="7" t="s">
        <v>96</v>
      </c>
      <c r="Y2749" s="7" t="n">
        <v>1</v>
      </c>
      <c r="Z2749" s="7" t="n">
        <v>2</v>
      </c>
      <c r="AA2749" s="7" t="str">
        <f aca="false">IF(Y2749&gt;Z2749,"Win",IF(Y2749&lt;Z2749,"Loss","Draw"))</f>
        <v>Loss</v>
      </c>
      <c r="AB2749" s="7" t="s">
        <v>99</v>
      </c>
      <c r="AC2749" s="7" t="s">
        <v>99</v>
      </c>
      <c r="AD2749" s="7" t="s">
        <v>5802</v>
      </c>
      <c r="AE2749" s="7" t="s">
        <v>101</v>
      </c>
      <c r="AF2749" s="7" t="str">
        <f aca="false">IF(AD2749&lt;AE2749,AD2749,AE2749)</f>
        <v>Barbarian Barrel, Electro Spirit, Fireball, Fisherman, Hunter, Royal Ghost, Royal Giant, Skeletons</v>
      </c>
      <c r="AG2749" s="7" t="str">
        <f aca="false">IF(AD2749&lt;AE2749,AE2749,AD2749)</f>
        <v>Bowler, Electro Spirit, Firecracker, Lightning, Phoenix, Royal Giant, The Log, Zappies</v>
      </c>
      <c r="AH2749" s="7" t="str">
        <f aca="false">IF(AD2749=AF2749,AA2749,IF(AA2749="Win","Loss",IF(AA2749="Loss","Win","Draw")))</f>
        <v>Win</v>
      </c>
      <c r="AI2749" s="7" t="s">
        <v>102</v>
      </c>
    </row>
    <row r="2750" customFormat="false" ht="16.5" hidden="false" customHeight="true" outlineLevel="0" collapsed="false">
      <c r="A2750" s="8" t="s">
        <v>5800</v>
      </c>
      <c r="B2750" s="7" t="n">
        <v>2</v>
      </c>
      <c r="C2750" s="8" t="s">
        <v>862</v>
      </c>
      <c r="D2750" s="7" t="s">
        <v>863</v>
      </c>
      <c r="E2750" s="7" t="s">
        <v>1409</v>
      </c>
      <c r="F2750" s="7" t="s">
        <v>1410</v>
      </c>
      <c r="G2750" s="7" t="s">
        <v>5803</v>
      </c>
      <c r="H2750" s="7" t="s">
        <v>408</v>
      </c>
      <c r="I2750" s="7" t="s">
        <v>293</v>
      </c>
      <c r="J2750" s="7" t="s">
        <v>115</v>
      </c>
      <c r="K2750" s="7" t="s">
        <v>210</v>
      </c>
      <c r="L2750" s="7" t="s">
        <v>227</v>
      </c>
      <c r="M2750" s="7" t="s">
        <v>109</v>
      </c>
      <c r="N2750" s="7" t="s">
        <v>155</v>
      </c>
      <c r="O2750" s="7" t="s">
        <v>257</v>
      </c>
      <c r="P2750" s="7" t="s">
        <v>231</v>
      </c>
      <c r="Q2750" s="7" t="s">
        <v>84</v>
      </c>
      <c r="R2750" s="7" t="s">
        <v>128</v>
      </c>
      <c r="S2750" s="7" t="s">
        <v>144</v>
      </c>
      <c r="T2750" s="7" t="s">
        <v>107</v>
      </c>
      <c r="U2750" s="7" t="s">
        <v>88</v>
      </c>
      <c r="V2750" s="7" t="s">
        <v>130</v>
      </c>
      <c r="W2750" s="7" t="s">
        <v>111</v>
      </c>
      <c r="X2750" s="7" t="s">
        <v>87</v>
      </c>
      <c r="Y2750" s="7" t="n">
        <v>3</v>
      </c>
      <c r="Z2750" s="7" t="n">
        <v>0</v>
      </c>
      <c r="AA2750" s="7" t="str">
        <f aca="false">IF(Y2750&gt;Z2750,"Win",IF(Y2750&lt;Z2750,"Loss","Draw"))</f>
        <v>Win</v>
      </c>
      <c r="AB2750" s="7" t="s">
        <v>99</v>
      </c>
      <c r="AC2750" s="7" t="s">
        <v>99</v>
      </c>
      <c r="AD2750" s="7" t="s">
        <v>5804</v>
      </c>
      <c r="AE2750" s="7" t="s">
        <v>1187</v>
      </c>
      <c r="AF2750" s="7" t="str">
        <f aca="false">IF(AD2750&lt;AE2750,AD2750,AE2750)</f>
        <v>Berserker, Bomber, Fire Spirit, Giant Snowball, Goblin Drill, Knight, Poison, Tesla</v>
      </c>
      <c r="AG2750" s="7" t="str">
        <f aca="false">IF(AD2750&lt;AE2750,AE2750,AD2750)</f>
        <v>Furnace, Goblins, Mega Knight, Mother Witch, Rage, Ram Rider, Ronin, Vines</v>
      </c>
      <c r="AH2750" s="7" t="str">
        <f aca="false">IF(AD2750=AF2750,AA2750,IF(AA2750="Win","Loss",IF(AA2750="Loss","Win","Draw")))</f>
        <v>Loss</v>
      </c>
      <c r="AI2750" s="7" t="s">
        <v>102</v>
      </c>
    </row>
    <row r="2751" customFormat="false" ht="16.5" hidden="false" customHeight="true" outlineLevel="0" collapsed="false">
      <c r="A2751" s="8" t="s">
        <v>5800</v>
      </c>
      <c r="B2751" s="7" t="n">
        <v>3</v>
      </c>
      <c r="C2751" s="8" t="s">
        <v>862</v>
      </c>
      <c r="D2751" s="7" t="s">
        <v>863</v>
      </c>
      <c r="E2751" s="7" t="s">
        <v>1409</v>
      </c>
      <c r="F2751" s="7" t="s">
        <v>1410</v>
      </c>
      <c r="G2751" s="7" t="s">
        <v>5805</v>
      </c>
      <c r="H2751" s="7" t="s">
        <v>251</v>
      </c>
      <c r="I2751" s="7" t="s">
        <v>97</v>
      </c>
      <c r="J2751" s="7" t="s">
        <v>141</v>
      </c>
      <c r="K2751" s="7" t="s">
        <v>170</v>
      </c>
      <c r="L2751" s="7" t="s">
        <v>226</v>
      </c>
      <c r="M2751" s="7" t="s">
        <v>336</v>
      </c>
      <c r="N2751" s="7" t="s">
        <v>111</v>
      </c>
      <c r="O2751" s="7" t="s">
        <v>5592</v>
      </c>
      <c r="P2751" s="7" t="s">
        <v>86</v>
      </c>
      <c r="Q2751" s="7" t="s">
        <v>293</v>
      </c>
      <c r="R2751" s="7" t="s">
        <v>181</v>
      </c>
      <c r="S2751" s="7" t="s">
        <v>170</v>
      </c>
      <c r="T2751" s="7" t="s">
        <v>143</v>
      </c>
      <c r="U2751" s="7" t="s">
        <v>167</v>
      </c>
      <c r="V2751" s="7" t="s">
        <v>154</v>
      </c>
      <c r="W2751" s="7" t="s">
        <v>182</v>
      </c>
      <c r="X2751" s="7" t="s">
        <v>115</v>
      </c>
      <c r="Y2751" s="7" t="n">
        <v>0</v>
      </c>
      <c r="Z2751" s="7" t="n">
        <v>1</v>
      </c>
      <c r="AA2751" s="7" t="str">
        <f aca="false">IF(Y2751&gt;Z2751,"Win",IF(Y2751&lt;Z2751,"Loss","Draw"))</f>
        <v>Loss</v>
      </c>
      <c r="AB2751" s="7" t="s">
        <v>99</v>
      </c>
      <c r="AC2751" s="7" t="s">
        <v>99</v>
      </c>
      <c r="AD2751" s="7" t="s">
        <v>5806</v>
      </c>
      <c r="AE2751" s="7" t="s">
        <v>5807</v>
      </c>
      <c r="AF2751" s="7" t="str">
        <f aca="false">IF(AD2751&lt;AE2751,AD2751,AE2751)</f>
        <v>Cannon, Fire Spirit, Goblin Demolisher, Magic Archer, Miner, Rune Giant, Skeletons, Tornado</v>
      </c>
      <c r="AG2751" s="7" t="str">
        <f aca="false">IF(AD2751&lt;AE2751,AE2751,AD2751)</f>
        <v>Cannon, Furnace, Goblins, Hog Rider, Ice Spirit, Lightning, Monk, The Log</v>
      </c>
      <c r="AH2751" s="7" t="str">
        <f aca="false">IF(AD2751=AF2751,AA2751,IF(AA2751="Win","Loss",IF(AA2751="Loss","Win","Draw")))</f>
        <v>Loss</v>
      </c>
      <c r="AI2751" s="7" t="s">
        <v>102</v>
      </c>
    </row>
    <row r="2752" customFormat="false" ht="16.5" hidden="false" customHeight="true" outlineLevel="0" collapsed="false">
      <c r="A2752" s="6" t="s">
        <v>5808</v>
      </c>
      <c r="B2752" s="5" t="n">
        <v>1</v>
      </c>
      <c r="C2752" s="6" t="s">
        <v>862</v>
      </c>
      <c r="D2752" s="5" t="s">
        <v>863</v>
      </c>
      <c r="E2752" s="5" t="s">
        <v>5809</v>
      </c>
      <c r="F2752" s="5" t="s">
        <v>5810</v>
      </c>
      <c r="G2752" s="5" t="s">
        <v>5811</v>
      </c>
      <c r="H2752" s="5" t="s">
        <v>81</v>
      </c>
      <c r="I2752" s="5" t="s">
        <v>140</v>
      </c>
      <c r="J2752" s="5" t="s">
        <v>141</v>
      </c>
      <c r="K2752" s="5" t="s">
        <v>142</v>
      </c>
      <c r="L2752" s="5" t="s">
        <v>87</v>
      </c>
      <c r="M2752" s="5" t="s">
        <v>143</v>
      </c>
      <c r="N2752" s="5" t="s">
        <v>109</v>
      </c>
      <c r="O2752" s="5" t="s">
        <v>120</v>
      </c>
      <c r="P2752" s="5" t="s">
        <v>144</v>
      </c>
      <c r="Q2752" s="5" t="s">
        <v>132</v>
      </c>
      <c r="R2752" s="5" t="s">
        <v>213</v>
      </c>
      <c r="S2752" s="5" t="s">
        <v>200</v>
      </c>
      <c r="T2752" s="5" t="s">
        <v>136</v>
      </c>
      <c r="U2752" s="5" t="s">
        <v>146</v>
      </c>
      <c r="V2752" s="5" t="s">
        <v>365</v>
      </c>
      <c r="W2752" s="5" t="s">
        <v>91</v>
      </c>
      <c r="X2752" s="5" t="s">
        <v>94</v>
      </c>
      <c r="Y2752" s="5" t="n">
        <v>1</v>
      </c>
      <c r="Z2752" s="5" t="n">
        <v>0</v>
      </c>
      <c r="AA2752" s="5" t="str">
        <f aca="false">IF(Y2752&gt;Z2752,"Win",IF(Y2752&lt;Z2752,"Loss","Draw"))</f>
        <v>Win</v>
      </c>
      <c r="AB2752" s="5" t="s">
        <v>98</v>
      </c>
      <c r="AC2752" s="5" t="s">
        <v>99</v>
      </c>
      <c r="AD2752" s="5" t="s">
        <v>5812</v>
      </c>
      <c r="AE2752" s="5" t="s">
        <v>5813</v>
      </c>
      <c r="AF2752" s="5" t="str">
        <f aca="false">IF(AD2752&lt;AE2752,AD2752,AE2752)</f>
        <v>Barbarian Barrel, Bowler, Fireball, Goblin Cage, Golem, Lumberjack, Phoenix, Skeleton Dragons</v>
      </c>
      <c r="AG2752" s="5" t="str">
        <f aca="false">IF(AD2752&lt;AE2752,AE2752,AD2752)</f>
        <v>Berserker, Goblin Barrel, Ice Spirit, Magic Archer, Ronin, Royal Delivery, Tesla, Wall Breakers</v>
      </c>
      <c r="AH2752" s="5" t="str">
        <f aca="false">IF(AD2752=AF2752,AA2752,IF(AA2752="Win","Loss",IF(AA2752="Loss","Win","Draw")))</f>
        <v>Loss</v>
      </c>
      <c r="AI2752" s="5" t="s">
        <v>123</v>
      </c>
    </row>
    <row r="2753" customFormat="false" ht="16.5" hidden="false" customHeight="true" outlineLevel="0" collapsed="false">
      <c r="A2753" s="6" t="s">
        <v>5808</v>
      </c>
      <c r="B2753" s="5" t="n">
        <v>2</v>
      </c>
      <c r="C2753" s="6" t="s">
        <v>862</v>
      </c>
      <c r="D2753" s="5" t="s">
        <v>863</v>
      </c>
      <c r="E2753" s="5" t="s">
        <v>5809</v>
      </c>
      <c r="F2753" s="5" t="s">
        <v>5810</v>
      </c>
      <c r="G2753" s="5" t="s">
        <v>5814</v>
      </c>
      <c r="H2753" s="5" t="s">
        <v>251</v>
      </c>
      <c r="I2753" s="5" t="s">
        <v>90</v>
      </c>
      <c r="J2753" s="5" t="s">
        <v>213</v>
      </c>
      <c r="K2753" s="5" t="s">
        <v>200</v>
      </c>
      <c r="L2753" s="5" t="s">
        <v>154</v>
      </c>
      <c r="M2753" s="5" t="s">
        <v>393</v>
      </c>
      <c r="N2753" s="5" t="s">
        <v>93</v>
      </c>
      <c r="O2753" s="5" t="s">
        <v>167</v>
      </c>
      <c r="P2753" s="5" t="s">
        <v>365</v>
      </c>
      <c r="Q2753" s="5" t="s">
        <v>210</v>
      </c>
      <c r="R2753" s="5" t="s">
        <v>1083</v>
      </c>
      <c r="S2753" s="5" t="s">
        <v>145</v>
      </c>
      <c r="T2753" s="5" t="s">
        <v>83</v>
      </c>
      <c r="U2753" s="5" t="s">
        <v>95</v>
      </c>
      <c r="V2753" s="5" t="s">
        <v>202</v>
      </c>
      <c r="W2753" s="5" t="s">
        <v>112</v>
      </c>
      <c r="X2753" s="5" t="s">
        <v>257</v>
      </c>
      <c r="Y2753" s="5" t="n">
        <v>1</v>
      </c>
      <c r="Z2753" s="5" t="n">
        <v>0</v>
      </c>
      <c r="AA2753" s="5" t="str">
        <f aca="false">IF(Y2753&gt;Z2753,"Win",IF(Y2753&lt;Z2753,"Loss","Draw"))</f>
        <v>Win</v>
      </c>
      <c r="AB2753" s="5" t="s">
        <v>98</v>
      </c>
      <c r="AC2753" s="5" t="s">
        <v>99</v>
      </c>
      <c r="AD2753" s="5" t="s">
        <v>5815</v>
      </c>
      <c r="AE2753" s="5" t="s">
        <v>5816</v>
      </c>
      <c r="AF2753" s="5" t="str">
        <f aca="false">IF(AD2753&lt;AE2753,AD2753,AE2753)</f>
        <v>Arrows, Balloon, Dark Prince, Fisherman, Little Prince, Mega Knight, Vines, Zappies</v>
      </c>
      <c r="AG2753" s="5" t="str">
        <f aca="false">IF(AD2753&lt;AE2753,AE2753,AD2753)</f>
        <v>Bowler, Electro Spirit, Electro Wizard, Goblin Cage, Lightning, Phoenix, Royal Giant, The Log</v>
      </c>
      <c r="AH2753" s="5" t="str">
        <f aca="false">IF(AD2753=AF2753,AA2753,IF(AA2753="Win","Loss",IF(AA2753="Loss","Win","Draw")))</f>
        <v>Loss</v>
      </c>
      <c r="AI2753" s="5" t="s">
        <v>123</v>
      </c>
    </row>
    <row r="2754" customFormat="false" ht="16.5" hidden="false" customHeight="true" outlineLevel="0" collapsed="false">
      <c r="A2754" s="6" t="s">
        <v>5817</v>
      </c>
      <c r="B2754" s="5" t="n">
        <v>1</v>
      </c>
      <c r="C2754" s="6" t="s">
        <v>862</v>
      </c>
      <c r="D2754" s="5" t="s">
        <v>863</v>
      </c>
      <c r="E2754" s="6" t="s">
        <v>5818</v>
      </c>
      <c r="F2754" s="5" t="s">
        <v>5819</v>
      </c>
      <c r="G2754" s="5" t="s">
        <v>5820</v>
      </c>
      <c r="H2754" s="5" t="s">
        <v>251</v>
      </c>
      <c r="I2754" s="5" t="s">
        <v>180</v>
      </c>
      <c r="J2754" s="5" t="s">
        <v>181</v>
      </c>
      <c r="K2754" s="5" t="s">
        <v>200</v>
      </c>
      <c r="L2754" s="5" t="s">
        <v>110</v>
      </c>
      <c r="M2754" s="5" t="s">
        <v>154</v>
      </c>
      <c r="N2754" s="5" t="s">
        <v>182</v>
      </c>
      <c r="O2754" s="5" t="s">
        <v>167</v>
      </c>
      <c r="P2754" s="5" t="s">
        <v>93</v>
      </c>
      <c r="Q2754" s="5" t="s">
        <v>84</v>
      </c>
      <c r="R2754" s="5" t="s">
        <v>115</v>
      </c>
      <c r="S2754" s="5" t="s">
        <v>144</v>
      </c>
      <c r="T2754" s="5" t="s">
        <v>111</v>
      </c>
      <c r="U2754" s="5" t="s">
        <v>130</v>
      </c>
      <c r="V2754" s="5" t="s">
        <v>107</v>
      </c>
      <c r="W2754" s="5" t="s">
        <v>109</v>
      </c>
      <c r="X2754" s="5" t="s">
        <v>88</v>
      </c>
      <c r="Y2754" s="5" t="n">
        <v>0</v>
      </c>
      <c r="Z2754" s="5" t="n">
        <v>1</v>
      </c>
      <c r="AA2754" s="5" t="str">
        <f aca="false">IF(Y2754&gt;Z2754,"Win",IF(Y2754&lt;Z2754,"Loss","Draw"))</f>
        <v>Loss</v>
      </c>
      <c r="AB2754" s="5" t="s">
        <v>98</v>
      </c>
      <c r="AC2754" s="5" t="s">
        <v>99</v>
      </c>
      <c r="AD2754" s="5" t="s">
        <v>5770</v>
      </c>
      <c r="AE2754" s="5" t="s">
        <v>315</v>
      </c>
      <c r="AF2754" s="5" t="str">
        <f aca="false">IF(AD2754&lt;AE2754,AD2754,AE2754)</f>
        <v>Bomber, Fire Spirit, Giant Snowball, Goblin Drill, Goblins, Poison, Ronin, Tesla</v>
      </c>
      <c r="AG2754" s="5" t="str">
        <f aca="false">IF(AD2754&lt;AE2754,AE2754,AD2754)</f>
        <v>Electro Spirit, Goblin Cage, Guards, Hog Rider, Lightning, Monk, The Log, Wizard</v>
      </c>
      <c r="AH2754" s="5" t="str">
        <f aca="false">IF(AD2754=AF2754,AA2754,IF(AA2754="Win","Loss",IF(AA2754="Loss","Win","Draw")))</f>
        <v>Win</v>
      </c>
      <c r="AI2754" s="5" t="s">
        <v>123</v>
      </c>
    </row>
    <row r="2755" customFormat="false" ht="16.5" hidden="false" customHeight="true" outlineLevel="0" collapsed="false">
      <c r="A2755" s="6" t="s">
        <v>5817</v>
      </c>
      <c r="B2755" s="5" t="n">
        <v>2</v>
      </c>
      <c r="C2755" s="6" t="s">
        <v>862</v>
      </c>
      <c r="D2755" s="5" t="s">
        <v>863</v>
      </c>
      <c r="E2755" s="6" t="s">
        <v>5818</v>
      </c>
      <c r="F2755" s="5" t="s">
        <v>5819</v>
      </c>
      <c r="G2755" s="5" t="s">
        <v>5821</v>
      </c>
      <c r="H2755" s="5" t="s">
        <v>251</v>
      </c>
      <c r="I2755" s="5" t="s">
        <v>239</v>
      </c>
      <c r="J2755" s="5" t="s">
        <v>199</v>
      </c>
      <c r="K2755" s="5" t="s">
        <v>210</v>
      </c>
      <c r="L2755" s="5" t="s">
        <v>240</v>
      </c>
      <c r="M2755" s="5" t="s">
        <v>112</v>
      </c>
      <c r="N2755" s="5" t="s">
        <v>227</v>
      </c>
      <c r="O2755" s="5" t="s">
        <v>202</v>
      </c>
      <c r="P2755" s="5" t="s">
        <v>146</v>
      </c>
      <c r="Q2755" s="5" t="s">
        <v>114</v>
      </c>
      <c r="R2755" s="5" t="s">
        <v>213</v>
      </c>
      <c r="S2755" s="5" t="s">
        <v>116</v>
      </c>
      <c r="T2755" s="5" t="s">
        <v>117</v>
      </c>
      <c r="U2755" s="5" t="s">
        <v>91</v>
      </c>
      <c r="V2755" s="5" t="s">
        <v>118</v>
      </c>
      <c r="W2755" s="5" t="s">
        <v>93</v>
      </c>
      <c r="X2755" s="5" t="s">
        <v>94</v>
      </c>
      <c r="Y2755" s="5" t="n">
        <v>1</v>
      </c>
      <c r="Z2755" s="5" t="n">
        <v>0</v>
      </c>
      <c r="AA2755" s="5" t="str">
        <f aca="false">IF(Y2755&gt;Z2755,"Win",IF(Y2755&lt;Z2755,"Loss","Draw"))</f>
        <v>Win</v>
      </c>
      <c r="AB2755" s="5" t="s">
        <v>98</v>
      </c>
      <c r="AC2755" s="5" t="s">
        <v>99</v>
      </c>
      <c r="AD2755" s="5" t="s">
        <v>431</v>
      </c>
      <c r="AE2755" s="5" t="s">
        <v>4420</v>
      </c>
      <c r="AF2755" s="5" t="str">
        <f aca="false">IF(AD2755&lt;AE2755,AD2755,AE2755)</f>
        <v>Arrows, Bandit, Battle Ram, Golden Knight, Mega Knight, Mother Witch, Skeleton Dragons, Zappies</v>
      </c>
      <c r="AG2755" s="5" t="str">
        <f aca="false">IF(AD2755&lt;AE2755,AE2755,AD2755)</f>
        <v>Barbarian Barrel, Bowler, Electro Spirit, Fireball, Minions, Mortar, Rascals, Skeleton Barrel</v>
      </c>
      <c r="AH2755" s="5" t="str">
        <f aca="false">IF(AD2755=AF2755,AA2755,IF(AA2755="Win","Loss",IF(AA2755="Loss","Win","Draw")))</f>
        <v>Win</v>
      </c>
      <c r="AI2755" s="5" t="s">
        <v>123</v>
      </c>
    </row>
    <row r="2756" customFormat="false" ht="16.5" hidden="false" customHeight="true" outlineLevel="0" collapsed="false">
      <c r="A2756" s="6" t="s">
        <v>5817</v>
      </c>
      <c r="B2756" s="5" t="n">
        <v>3</v>
      </c>
      <c r="C2756" s="6" t="s">
        <v>862</v>
      </c>
      <c r="D2756" s="5" t="s">
        <v>863</v>
      </c>
      <c r="E2756" s="6" t="s">
        <v>5818</v>
      </c>
      <c r="F2756" s="5" t="s">
        <v>5819</v>
      </c>
      <c r="G2756" s="5" t="s">
        <v>5822</v>
      </c>
      <c r="H2756" s="5" t="s">
        <v>251</v>
      </c>
      <c r="I2756" s="5" t="s">
        <v>97</v>
      </c>
      <c r="J2756" s="5" t="s">
        <v>141</v>
      </c>
      <c r="K2756" s="5" t="s">
        <v>168</v>
      </c>
      <c r="L2756" s="5" t="s">
        <v>327</v>
      </c>
      <c r="M2756" s="5" t="s">
        <v>393</v>
      </c>
      <c r="N2756" s="5" t="s">
        <v>91</v>
      </c>
      <c r="O2756" s="5" t="s">
        <v>83</v>
      </c>
      <c r="P2756" s="5" t="s">
        <v>94</v>
      </c>
      <c r="Q2756" s="5" t="s">
        <v>142</v>
      </c>
      <c r="R2756" s="5" t="s">
        <v>232</v>
      </c>
      <c r="S2756" s="5" t="s">
        <v>140</v>
      </c>
      <c r="T2756" s="5" t="s">
        <v>433</v>
      </c>
      <c r="U2756" s="5" t="s">
        <v>176</v>
      </c>
      <c r="V2756" s="5" t="s">
        <v>334</v>
      </c>
      <c r="W2756" s="5" t="s">
        <v>97</v>
      </c>
      <c r="X2756" s="5" t="s">
        <v>143</v>
      </c>
      <c r="Y2756" s="5" t="n">
        <v>2</v>
      </c>
      <c r="Z2756" s="5" t="n">
        <v>1</v>
      </c>
      <c r="AA2756" s="5" t="str">
        <f aca="false">IF(Y2756&gt;Z2756,"Win",IF(Y2756&lt;Z2756,"Loss","Draw"))</f>
        <v>Win</v>
      </c>
      <c r="AB2756" s="5" t="s">
        <v>98</v>
      </c>
      <c r="AC2756" s="5" t="s">
        <v>99</v>
      </c>
      <c r="AD2756" s="5" t="s">
        <v>1637</v>
      </c>
      <c r="AE2756" s="5" t="s">
        <v>5823</v>
      </c>
      <c r="AF2756" s="5" t="str">
        <f aca="false">IF(AD2756&lt;AE2756,AD2756,AE2756)</f>
        <v>Barbarian Barrel, Dark Prince, Electro Wizard, Fireball, Giant Skeleton, Magic Archer, Royal Hogs, Skeletons</v>
      </c>
      <c r="AG2756" s="5" t="str">
        <f aca="false">IF(AD2756&lt;AE2756,AE2756,AD2756)</f>
        <v>Dart Goblin, Goblin Barrel, Ice Spirit, Mighty Miner, Princess, Rocket, Skeletons, Wall Breakers</v>
      </c>
      <c r="AH2756" s="5" t="str">
        <f aca="false">IF(AD2756=AF2756,AA2756,IF(AA2756="Win","Loss",IF(AA2756="Loss","Win","Draw")))</f>
        <v>Win</v>
      </c>
      <c r="AI2756" s="5" t="s">
        <v>123</v>
      </c>
    </row>
    <row r="2757" customFormat="false" ht="16.5" hidden="false" customHeight="true" outlineLevel="0" collapsed="false">
      <c r="A2757" s="6" t="s">
        <v>5824</v>
      </c>
      <c r="B2757" s="5" t="n">
        <v>1</v>
      </c>
      <c r="C2757" s="6" t="s">
        <v>862</v>
      </c>
      <c r="D2757" s="5" t="s">
        <v>863</v>
      </c>
      <c r="E2757" s="5" t="s">
        <v>5825</v>
      </c>
      <c r="F2757" s="5" t="s">
        <v>5826</v>
      </c>
      <c r="G2757" s="5" t="s">
        <v>5827</v>
      </c>
      <c r="H2757" s="5" t="s">
        <v>251</v>
      </c>
      <c r="I2757" s="5" t="s">
        <v>90</v>
      </c>
      <c r="J2757" s="5" t="s">
        <v>213</v>
      </c>
      <c r="K2757" s="5" t="s">
        <v>200</v>
      </c>
      <c r="L2757" s="5" t="s">
        <v>91</v>
      </c>
      <c r="M2757" s="5" t="s">
        <v>154</v>
      </c>
      <c r="N2757" s="5" t="s">
        <v>393</v>
      </c>
      <c r="O2757" s="5" t="s">
        <v>92</v>
      </c>
      <c r="P2757" s="5" t="s">
        <v>146</v>
      </c>
      <c r="Q2757" s="5" t="s">
        <v>144</v>
      </c>
      <c r="R2757" s="5" t="s">
        <v>141</v>
      </c>
      <c r="S2757" s="5" t="s">
        <v>168</v>
      </c>
      <c r="T2757" s="5" t="s">
        <v>91</v>
      </c>
      <c r="U2757" s="5" t="s">
        <v>97</v>
      </c>
      <c r="V2757" s="5" t="s">
        <v>93</v>
      </c>
      <c r="W2757" s="5" t="s">
        <v>154</v>
      </c>
      <c r="X2757" s="5" t="s">
        <v>109</v>
      </c>
      <c r="Y2757" s="5" t="n">
        <v>1</v>
      </c>
      <c r="Z2757" s="5" t="n">
        <v>0</v>
      </c>
      <c r="AA2757" s="5" t="str">
        <f aca="false">IF(Y2757&gt;Z2757,"Win",IF(Y2757&lt;Z2757,"Loss","Draw"))</f>
        <v>Win</v>
      </c>
      <c r="AB2757" s="5" t="s">
        <v>98</v>
      </c>
      <c r="AC2757" s="5" t="s">
        <v>99</v>
      </c>
      <c r="AD2757" s="5" t="s">
        <v>5828</v>
      </c>
      <c r="AE2757" s="5" t="s">
        <v>223</v>
      </c>
      <c r="AF2757" s="5" t="str">
        <f aca="false">IF(AD2757&lt;AE2757,AD2757,AE2757)</f>
        <v>Barbarian Barrel, Bowler, Electro Wizard, Goblin Cage, Lightning, Royal Ghost, Royal Giant, Skeleton Dragons</v>
      </c>
      <c r="AG2757" s="5" t="str">
        <f aca="false">IF(AD2757&lt;AE2757,AE2757,AD2757)</f>
        <v>Barbarian Barrel, Electro Spirit, Lightning, Magic Archer, Ronin, Royal Hogs, Skeletons, Tesla</v>
      </c>
      <c r="AH2757" s="5" t="str">
        <f aca="false">IF(AD2757=AF2757,AA2757,IF(AA2757="Win","Loss",IF(AA2757="Loss","Win","Draw")))</f>
        <v>Win</v>
      </c>
      <c r="AI2757" s="5" t="s">
        <v>123</v>
      </c>
    </row>
    <row r="2758" customFormat="false" ht="16.5" hidden="false" customHeight="true" outlineLevel="0" collapsed="false">
      <c r="A2758" s="6" t="s">
        <v>5824</v>
      </c>
      <c r="B2758" s="5" t="n">
        <v>2</v>
      </c>
      <c r="C2758" s="6" t="s">
        <v>862</v>
      </c>
      <c r="D2758" s="5" t="s">
        <v>863</v>
      </c>
      <c r="E2758" s="5" t="s">
        <v>5825</v>
      </c>
      <c r="F2758" s="5" t="s">
        <v>5826</v>
      </c>
      <c r="G2758" s="5" t="s">
        <v>5829</v>
      </c>
      <c r="H2758" s="5" t="s">
        <v>81</v>
      </c>
      <c r="I2758" s="5" t="s">
        <v>169</v>
      </c>
      <c r="J2758" s="5" t="s">
        <v>199</v>
      </c>
      <c r="K2758" s="5" t="s">
        <v>239</v>
      </c>
      <c r="L2758" s="5" t="s">
        <v>327</v>
      </c>
      <c r="M2758" s="5" t="s">
        <v>112</v>
      </c>
      <c r="N2758" s="5" t="s">
        <v>227</v>
      </c>
      <c r="O2758" s="5" t="s">
        <v>240</v>
      </c>
      <c r="P2758" s="5" t="s">
        <v>202</v>
      </c>
      <c r="Q2758" s="5" t="s">
        <v>142</v>
      </c>
      <c r="R2758" s="5" t="s">
        <v>232</v>
      </c>
      <c r="S2758" s="5" t="s">
        <v>176</v>
      </c>
      <c r="T2758" s="5" t="s">
        <v>143</v>
      </c>
      <c r="U2758" s="5" t="s">
        <v>111</v>
      </c>
      <c r="V2758" s="5" t="s">
        <v>113</v>
      </c>
      <c r="W2758" s="5" t="s">
        <v>87</v>
      </c>
      <c r="X2758" s="5" t="s">
        <v>120</v>
      </c>
      <c r="Y2758" s="5" t="n">
        <v>0</v>
      </c>
      <c r="Z2758" s="5" t="n">
        <v>1</v>
      </c>
      <c r="AA2758" s="5" t="str">
        <f aca="false">IF(Y2758&gt;Z2758,"Win",IF(Y2758&lt;Z2758,"Loss","Draw"))</f>
        <v>Loss</v>
      </c>
      <c r="AB2758" s="5" t="s">
        <v>98</v>
      </c>
      <c r="AC2758" s="5" t="s">
        <v>99</v>
      </c>
      <c r="AD2758" s="5" t="s">
        <v>5830</v>
      </c>
      <c r="AE2758" s="5" t="s">
        <v>234</v>
      </c>
      <c r="AF2758" s="5" t="str">
        <f aca="false">IF(AD2758&lt;AE2758,AD2758,AE2758)</f>
        <v>Arrows, Baby Dragon, Bandit, Battle Ram, Giant Skeleton, Golden Knight, Mother Witch, Zappies</v>
      </c>
      <c r="AG2758" s="5" t="str">
        <f aca="false">IF(AD2758&lt;AE2758,AE2758,AD2758)</f>
        <v>Berserker, Bomb Tower, Dart Goblin, Fire Spirit, Goblin Barrel, Ice Spirit, Mighty Miner, Royal Delivery</v>
      </c>
      <c r="AH2758" s="5" t="str">
        <f aca="false">IF(AD2758=AF2758,AA2758,IF(AA2758="Win","Loss",IF(AA2758="Loss","Win","Draw")))</f>
        <v>Loss</v>
      </c>
      <c r="AI2758" s="5" t="s">
        <v>123</v>
      </c>
    </row>
    <row r="2759" customFormat="false" ht="16.5" hidden="false" customHeight="true" outlineLevel="0" collapsed="false">
      <c r="A2759" s="6" t="s">
        <v>5824</v>
      </c>
      <c r="B2759" s="5" t="n">
        <v>3</v>
      </c>
      <c r="C2759" s="6" t="s">
        <v>862</v>
      </c>
      <c r="D2759" s="5" t="s">
        <v>863</v>
      </c>
      <c r="E2759" s="5" t="s">
        <v>5825</v>
      </c>
      <c r="F2759" s="5" t="s">
        <v>5826</v>
      </c>
      <c r="G2759" s="5" t="s">
        <v>5831</v>
      </c>
      <c r="H2759" s="5" t="s">
        <v>251</v>
      </c>
      <c r="I2759" s="5" t="s">
        <v>210</v>
      </c>
      <c r="J2759" s="5" t="s">
        <v>83</v>
      </c>
      <c r="K2759" s="5" t="s">
        <v>271</v>
      </c>
      <c r="L2759" s="5" t="s">
        <v>167</v>
      </c>
      <c r="M2759" s="5" t="s">
        <v>94</v>
      </c>
      <c r="N2759" s="5" t="s">
        <v>365</v>
      </c>
      <c r="O2759" s="5" t="s">
        <v>182</v>
      </c>
      <c r="P2759" s="5" t="s">
        <v>95</v>
      </c>
      <c r="Q2759" s="5" t="s">
        <v>271</v>
      </c>
      <c r="R2759" s="5" t="s">
        <v>181</v>
      </c>
      <c r="S2759" s="5" t="s">
        <v>84</v>
      </c>
      <c r="T2759" s="5" t="s">
        <v>167</v>
      </c>
      <c r="U2759" s="5" t="s">
        <v>183</v>
      </c>
      <c r="V2759" s="5" t="s">
        <v>115</v>
      </c>
      <c r="W2759" s="5" t="s">
        <v>182</v>
      </c>
      <c r="X2759" s="5" t="s">
        <v>129</v>
      </c>
      <c r="Y2759" s="5" t="n">
        <v>3</v>
      </c>
      <c r="Z2759" s="5" t="n">
        <v>0</v>
      </c>
      <c r="AA2759" s="5" t="str">
        <f aca="false">IF(Y2759&gt;Z2759,"Win",IF(Y2759&lt;Z2759,"Loss","Draw"))</f>
        <v>Win</v>
      </c>
      <c r="AB2759" s="5" t="s">
        <v>98</v>
      </c>
      <c r="AC2759" s="5" t="s">
        <v>99</v>
      </c>
      <c r="AD2759" s="5" t="s">
        <v>5832</v>
      </c>
      <c r="AE2759" s="5" t="s">
        <v>5833</v>
      </c>
      <c r="AF2759" s="5" t="str">
        <f aca="false">IF(AD2759&lt;AE2759,AD2759,AE2759)</f>
        <v>Dark Prince, Fireball, Firecracker, Fisherman, Hog Rider, Mega Knight, Phoenix, The Log</v>
      </c>
      <c r="AG2759" s="5" t="str">
        <f aca="false">IF(AD2759&lt;AE2759,AE2759,AD2759)</f>
        <v>Earthquake, Firecracker, Giant Snowball, Goblins, Hog Rider, Inferno Tower, Monk, The Log</v>
      </c>
      <c r="AH2759" s="5" t="str">
        <f aca="false">IF(AD2759=AF2759,AA2759,IF(AA2759="Win","Loss",IF(AA2759="Loss","Win","Draw")))</f>
        <v>Win</v>
      </c>
      <c r="AI2759" s="5" t="s">
        <v>123</v>
      </c>
    </row>
    <row r="2760" customFormat="false" ht="16.5" hidden="false" customHeight="true" outlineLevel="0" collapsed="false">
      <c r="A2760" s="6" t="s">
        <v>5834</v>
      </c>
      <c r="B2760" s="5" t="n">
        <v>1</v>
      </c>
      <c r="C2760" s="6" t="s">
        <v>862</v>
      </c>
      <c r="D2760" s="5" t="s">
        <v>863</v>
      </c>
      <c r="E2760" s="5" t="s">
        <v>689</v>
      </c>
      <c r="F2760" s="5" t="s">
        <v>690</v>
      </c>
      <c r="G2760" s="5" t="s">
        <v>4165</v>
      </c>
      <c r="H2760" s="5" t="s">
        <v>251</v>
      </c>
      <c r="I2760" s="5" t="s">
        <v>90</v>
      </c>
      <c r="J2760" s="5" t="s">
        <v>213</v>
      </c>
      <c r="K2760" s="5" t="s">
        <v>200</v>
      </c>
      <c r="L2760" s="5" t="s">
        <v>365</v>
      </c>
      <c r="M2760" s="5" t="s">
        <v>154</v>
      </c>
      <c r="N2760" s="5" t="s">
        <v>393</v>
      </c>
      <c r="O2760" s="5" t="s">
        <v>167</v>
      </c>
      <c r="P2760" s="5" t="s">
        <v>92</v>
      </c>
      <c r="Q2760" s="5" t="s">
        <v>107</v>
      </c>
      <c r="R2760" s="5" t="s">
        <v>115</v>
      </c>
      <c r="S2760" s="5" t="s">
        <v>84</v>
      </c>
      <c r="T2760" s="5" t="s">
        <v>109</v>
      </c>
      <c r="U2760" s="5" t="s">
        <v>88</v>
      </c>
      <c r="V2760" s="5" t="s">
        <v>130</v>
      </c>
      <c r="W2760" s="5" t="s">
        <v>143</v>
      </c>
      <c r="X2760" s="5" t="s">
        <v>144</v>
      </c>
      <c r="Y2760" s="5" t="n">
        <v>0</v>
      </c>
      <c r="Z2760" s="5" t="n">
        <v>1</v>
      </c>
      <c r="AA2760" s="5" t="str">
        <f aca="false">IF(Y2760&gt;Z2760,"Win",IF(Y2760&lt;Z2760,"Loss","Draw"))</f>
        <v>Loss</v>
      </c>
      <c r="AB2760" s="5" t="s">
        <v>98</v>
      </c>
      <c r="AC2760" s="5" t="s">
        <v>99</v>
      </c>
      <c r="AD2760" s="5" t="s">
        <v>4166</v>
      </c>
      <c r="AE2760" s="5" t="s">
        <v>706</v>
      </c>
      <c r="AF2760" s="5" t="str">
        <f aca="false">IF(AD2760&lt;AE2760,AD2760,AE2760)</f>
        <v>Bomber, Giant Snowball, Goblin Drill, Goblins, Ice Spirit, Poison, Ronin, Tesla</v>
      </c>
      <c r="AG2760" s="5" t="str">
        <f aca="false">IF(AD2760&lt;AE2760,AE2760,AD2760)</f>
        <v>Bowler, Electro Wizard, Goblin Cage, Lightning, Phoenix, Royal Ghost, Royal Giant, The Log</v>
      </c>
      <c r="AH2760" s="5" t="str">
        <f aca="false">IF(AD2760=AF2760,AA2760,IF(AA2760="Win","Loss",IF(AA2760="Loss","Win","Draw")))</f>
        <v>Win</v>
      </c>
      <c r="AI2760" s="5" t="s">
        <v>123</v>
      </c>
    </row>
    <row r="2761" customFormat="false" ht="16.5" hidden="false" customHeight="true" outlineLevel="0" collapsed="false">
      <c r="A2761" s="6" t="s">
        <v>5834</v>
      </c>
      <c r="B2761" s="5" t="n">
        <v>2</v>
      </c>
      <c r="C2761" s="6" t="s">
        <v>862</v>
      </c>
      <c r="D2761" s="5" t="s">
        <v>863</v>
      </c>
      <c r="E2761" s="5" t="s">
        <v>689</v>
      </c>
      <c r="F2761" s="5" t="s">
        <v>690</v>
      </c>
      <c r="G2761" s="5" t="s">
        <v>3317</v>
      </c>
      <c r="H2761" s="5" t="s">
        <v>251</v>
      </c>
      <c r="I2761" s="5" t="s">
        <v>293</v>
      </c>
      <c r="J2761" s="5" t="s">
        <v>199</v>
      </c>
      <c r="K2761" s="5" t="s">
        <v>210</v>
      </c>
      <c r="L2761" s="5" t="s">
        <v>182</v>
      </c>
      <c r="M2761" s="5" t="s">
        <v>113</v>
      </c>
      <c r="N2761" s="5" t="s">
        <v>240</v>
      </c>
      <c r="O2761" s="5" t="s">
        <v>112</v>
      </c>
      <c r="P2761" s="5" t="s">
        <v>155</v>
      </c>
      <c r="Q2761" s="5" t="s">
        <v>375</v>
      </c>
      <c r="R2761" s="5" t="s">
        <v>145</v>
      </c>
      <c r="S2761" s="5" t="s">
        <v>135</v>
      </c>
      <c r="T2761" s="5" t="s">
        <v>226</v>
      </c>
      <c r="U2761" s="5" t="s">
        <v>327</v>
      </c>
      <c r="V2761" s="5" t="s">
        <v>110</v>
      </c>
      <c r="W2761" s="5" t="s">
        <v>336</v>
      </c>
      <c r="X2761" s="5" t="s">
        <v>113</v>
      </c>
      <c r="Y2761" s="5" t="n">
        <v>3</v>
      </c>
      <c r="Z2761" s="5" t="n">
        <v>0</v>
      </c>
      <c r="AA2761" s="5" t="str">
        <f aca="false">IF(Y2761&gt;Z2761,"Win",IF(Y2761&lt;Z2761,"Loss","Draw"))</f>
        <v>Win</v>
      </c>
      <c r="AB2761" s="5" t="s">
        <v>98</v>
      </c>
      <c r="AC2761" s="5" t="s">
        <v>99</v>
      </c>
      <c r="AD2761" s="5" t="s">
        <v>4167</v>
      </c>
      <c r="AE2761" s="5" t="s">
        <v>2301</v>
      </c>
      <c r="AF2761" s="5" t="str">
        <f aca="false">IF(AD2761&lt;AE2761,AD2761,AE2761)</f>
        <v>Arrows, Bandit, Bomb Tower, Furnace, Golden Knight, Hog Rider, Mega Knight, Rage</v>
      </c>
      <c r="AG2761" s="5" t="str">
        <f aca="false">IF(AD2761&lt;AE2761,AE2761,AD2761)</f>
        <v>Balloon, Bomb Tower, Executioner, Giant Skeleton, Guards, Miner, Tornado, Zap</v>
      </c>
      <c r="AH2761" s="5" t="str">
        <f aca="false">IF(AD2761=AF2761,AA2761,IF(AA2761="Win","Loss",IF(AA2761="Loss","Win","Draw")))</f>
        <v>Win</v>
      </c>
      <c r="AI2761" s="5" t="s">
        <v>123</v>
      </c>
    </row>
    <row r="2762" customFormat="false" ht="16.5" hidden="false" customHeight="true" outlineLevel="0" collapsed="false">
      <c r="A2762" s="6" t="s">
        <v>5834</v>
      </c>
      <c r="B2762" s="5" t="n">
        <v>3</v>
      </c>
      <c r="C2762" s="6" t="s">
        <v>862</v>
      </c>
      <c r="D2762" s="5" t="s">
        <v>863</v>
      </c>
      <c r="E2762" s="5" t="s">
        <v>689</v>
      </c>
      <c r="F2762" s="5" t="s">
        <v>690</v>
      </c>
      <c r="G2762" s="5" t="s">
        <v>4168</v>
      </c>
      <c r="H2762" s="5" t="s">
        <v>251</v>
      </c>
      <c r="I2762" s="5" t="s">
        <v>132</v>
      </c>
      <c r="J2762" s="5" t="s">
        <v>91</v>
      </c>
      <c r="K2762" s="5" t="s">
        <v>239</v>
      </c>
      <c r="L2762" s="5" t="s">
        <v>202</v>
      </c>
      <c r="M2762" s="5" t="s">
        <v>94</v>
      </c>
      <c r="N2762" s="5" t="s">
        <v>119</v>
      </c>
      <c r="O2762" s="5" t="s">
        <v>227</v>
      </c>
      <c r="P2762" s="5" t="s">
        <v>109</v>
      </c>
      <c r="Q2762" s="5" t="s">
        <v>168</v>
      </c>
      <c r="R2762" s="5" t="s">
        <v>83</v>
      </c>
      <c r="S2762" s="5" t="s">
        <v>169</v>
      </c>
      <c r="T2762" s="5" t="s">
        <v>154</v>
      </c>
      <c r="U2762" s="5" t="s">
        <v>89</v>
      </c>
      <c r="V2762" s="5" t="s">
        <v>97</v>
      </c>
      <c r="W2762" s="5" t="s">
        <v>93</v>
      </c>
      <c r="X2762" s="5" t="s">
        <v>91</v>
      </c>
      <c r="Y2762" s="5" t="n">
        <v>2</v>
      </c>
      <c r="Z2762" s="5" t="n">
        <v>0</v>
      </c>
      <c r="AA2762" s="5" t="str">
        <f aca="false">IF(Y2762&gt;Z2762,"Win",IF(Y2762&lt;Z2762,"Loss","Draw"))</f>
        <v>Win</v>
      </c>
      <c r="AB2762" s="5" t="s">
        <v>98</v>
      </c>
      <c r="AC2762" s="5" t="s">
        <v>99</v>
      </c>
      <c r="AD2762" s="5" t="s">
        <v>557</v>
      </c>
      <c r="AE2762" s="5" t="s">
        <v>2967</v>
      </c>
      <c r="AF2762" s="5" t="str">
        <f aca="false">IF(AD2762&lt;AE2762,AD2762,AE2762)</f>
        <v>Baby Dragon, Barbarian Barrel, Dark Prince, Electro Spirit, Goblin Hut, Lightning, Royal Hogs, Skeletons</v>
      </c>
      <c r="AG2762" s="5" t="str">
        <f aca="false">IF(AD2762&lt;AE2762,AE2762,AD2762)</f>
        <v>Barbarian Barrel, Battle Ram, Cannon Cart, Fireball, Lumberjack, Mother Witch, Ronin, Zappies</v>
      </c>
      <c r="AH2762" s="5" t="str">
        <f aca="false">IF(AD2762=AF2762,AA2762,IF(AA2762="Win","Loss",IF(AA2762="Loss","Win","Draw")))</f>
        <v>Loss</v>
      </c>
      <c r="AI2762" s="5" t="s">
        <v>123</v>
      </c>
    </row>
    <row r="2763" customFormat="false" ht="16.5" hidden="false" customHeight="true" outlineLevel="0" collapsed="false">
      <c r="A2763" s="6" t="s">
        <v>5835</v>
      </c>
      <c r="B2763" s="5" t="n">
        <v>1</v>
      </c>
      <c r="C2763" s="6" t="s">
        <v>862</v>
      </c>
      <c r="D2763" s="5" t="s">
        <v>863</v>
      </c>
      <c r="E2763" s="5" t="s">
        <v>687</v>
      </c>
      <c r="F2763" s="5" t="s">
        <v>688</v>
      </c>
      <c r="G2763" s="5" t="s">
        <v>864</v>
      </c>
      <c r="H2763" s="5" t="s">
        <v>81</v>
      </c>
      <c r="I2763" s="5" t="s">
        <v>200</v>
      </c>
      <c r="J2763" s="5" t="s">
        <v>131</v>
      </c>
      <c r="K2763" s="5" t="s">
        <v>169</v>
      </c>
      <c r="L2763" s="5" t="s">
        <v>154</v>
      </c>
      <c r="M2763" s="5" t="s">
        <v>91</v>
      </c>
      <c r="N2763" s="5" t="s">
        <v>136</v>
      </c>
      <c r="O2763" s="5" t="s">
        <v>109</v>
      </c>
      <c r="P2763" s="5" t="s">
        <v>336</v>
      </c>
      <c r="Q2763" s="5" t="s">
        <v>107</v>
      </c>
      <c r="R2763" s="5" t="s">
        <v>115</v>
      </c>
      <c r="S2763" s="5" t="s">
        <v>84</v>
      </c>
      <c r="T2763" s="5" t="s">
        <v>130</v>
      </c>
      <c r="U2763" s="5" t="s">
        <v>143</v>
      </c>
      <c r="V2763" s="5" t="s">
        <v>109</v>
      </c>
      <c r="W2763" s="5" t="s">
        <v>88</v>
      </c>
      <c r="X2763" s="5" t="s">
        <v>144</v>
      </c>
      <c r="Y2763" s="5" t="n">
        <v>0</v>
      </c>
      <c r="Z2763" s="5" t="n">
        <v>1</v>
      </c>
      <c r="AA2763" s="5" t="str">
        <f aca="false">IF(Y2763&gt;Z2763,"Win",IF(Y2763&lt;Z2763,"Loss","Draw"))</f>
        <v>Loss</v>
      </c>
      <c r="AB2763" s="5" t="s">
        <v>98</v>
      </c>
      <c r="AC2763" s="5" t="s">
        <v>99</v>
      </c>
      <c r="AD2763" s="5" t="s">
        <v>604</v>
      </c>
      <c r="AE2763" s="5" t="s">
        <v>706</v>
      </c>
      <c r="AF2763" s="5" t="str">
        <f aca="false">IF(AD2763&lt;AE2763,AD2763,AE2763)</f>
        <v>Baby Dragon, Barbarian Barrel, Goblin Cage, Golem, Lightning, Mega Minion, Ronin, Tornado</v>
      </c>
      <c r="AG2763" s="5" t="str">
        <f aca="false">IF(AD2763&lt;AE2763,AE2763,AD2763)</f>
        <v>Bomber, Giant Snowball, Goblin Drill, Goblins, Ice Spirit, Poison, Ronin, Tesla</v>
      </c>
      <c r="AH2763" s="5" t="str">
        <f aca="false">IF(AD2763=AF2763,AA2763,IF(AA2763="Win","Loss",IF(AA2763="Loss","Win","Draw")))</f>
        <v>Loss</v>
      </c>
      <c r="AI2763" s="5" t="s">
        <v>123</v>
      </c>
    </row>
    <row r="2764" customFormat="false" ht="16.5" hidden="false" customHeight="true" outlineLevel="0" collapsed="false">
      <c r="A2764" s="6" t="s">
        <v>5835</v>
      </c>
      <c r="B2764" s="5" t="n">
        <v>2</v>
      </c>
      <c r="C2764" s="6" t="s">
        <v>862</v>
      </c>
      <c r="D2764" s="5" t="s">
        <v>863</v>
      </c>
      <c r="E2764" s="5" t="s">
        <v>687</v>
      </c>
      <c r="F2764" s="5" t="s">
        <v>688</v>
      </c>
      <c r="G2764" s="5" t="s">
        <v>865</v>
      </c>
      <c r="H2764" s="5" t="s">
        <v>81</v>
      </c>
      <c r="I2764" s="5" t="s">
        <v>90</v>
      </c>
      <c r="J2764" s="5" t="s">
        <v>181</v>
      </c>
      <c r="K2764" s="5" t="s">
        <v>149</v>
      </c>
      <c r="L2764" s="5" t="s">
        <v>146</v>
      </c>
      <c r="M2764" s="5" t="s">
        <v>227</v>
      </c>
      <c r="N2764" s="5" t="s">
        <v>94</v>
      </c>
      <c r="O2764" s="5" t="s">
        <v>95</v>
      </c>
      <c r="P2764" s="5" t="s">
        <v>167</v>
      </c>
      <c r="Q2764" s="5" t="s">
        <v>180</v>
      </c>
      <c r="R2764" s="5" t="s">
        <v>232</v>
      </c>
      <c r="S2764" s="5" t="s">
        <v>170</v>
      </c>
      <c r="T2764" s="5" t="s">
        <v>182</v>
      </c>
      <c r="U2764" s="5" t="s">
        <v>93</v>
      </c>
      <c r="V2764" s="5" t="s">
        <v>97</v>
      </c>
      <c r="W2764" s="5" t="s">
        <v>167</v>
      </c>
      <c r="X2764" s="5" t="s">
        <v>154</v>
      </c>
      <c r="Y2764" s="5" t="n">
        <v>1</v>
      </c>
      <c r="Z2764" s="5" t="n">
        <v>0</v>
      </c>
      <c r="AA2764" s="5" t="str">
        <f aca="false">IF(Y2764&gt;Z2764,"Win",IF(Y2764&lt;Z2764,"Loss","Draw"))</f>
        <v>Win</v>
      </c>
      <c r="AB2764" s="5" t="s">
        <v>98</v>
      </c>
      <c r="AC2764" s="5" t="s">
        <v>99</v>
      </c>
      <c r="AD2764" s="5" t="s">
        <v>229</v>
      </c>
      <c r="AE2764" s="5" t="s">
        <v>866</v>
      </c>
      <c r="AF2764" s="5" t="str">
        <f aca="false">IF(AD2764&lt;AE2764,AD2764,AE2764)</f>
        <v>Cannon, Electro Spirit, Hog Rider, Lightning, Mighty Miner, Skeletons, The Log, Wizard</v>
      </c>
      <c r="AG2764" s="5" t="str">
        <f aca="false">IF(AD2764&lt;AE2764,AE2764,AD2764)</f>
        <v>Fireball, Fisherman, Monk, Mother Witch, Royal Giant, Skeleton Dragons, The Log, Tombstone</v>
      </c>
      <c r="AH2764" s="5" t="str">
        <f aca="false">IF(AD2764=AF2764,AA2764,IF(AA2764="Win","Loss",IF(AA2764="Loss","Win","Draw")))</f>
        <v>Loss</v>
      </c>
      <c r="AI2764" s="5" t="s">
        <v>123</v>
      </c>
    </row>
    <row r="2765" customFormat="false" ht="16.5" hidden="false" customHeight="true" outlineLevel="0" collapsed="false">
      <c r="A2765" s="6" t="s">
        <v>5835</v>
      </c>
      <c r="B2765" s="5" t="n">
        <v>3</v>
      </c>
      <c r="C2765" s="6" t="s">
        <v>862</v>
      </c>
      <c r="D2765" s="5" t="s">
        <v>863</v>
      </c>
      <c r="E2765" s="5" t="s">
        <v>687</v>
      </c>
      <c r="F2765" s="5" t="s">
        <v>688</v>
      </c>
      <c r="G2765" s="5" t="s">
        <v>867</v>
      </c>
      <c r="H2765" s="5" t="s">
        <v>81</v>
      </c>
      <c r="I2765" s="5" t="s">
        <v>210</v>
      </c>
      <c r="J2765" s="5" t="s">
        <v>199</v>
      </c>
      <c r="K2765" s="5" t="s">
        <v>293</v>
      </c>
      <c r="L2765" s="5" t="s">
        <v>393</v>
      </c>
      <c r="M2765" s="5" t="s">
        <v>231</v>
      </c>
      <c r="N2765" s="5" t="s">
        <v>112</v>
      </c>
      <c r="O2765" s="5" t="s">
        <v>155</v>
      </c>
      <c r="P2765" s="5" t="s">
        <v>240</v>
      </c>
      <c r="Q2765" s="5" t="s">
        <v>142</v>
      </c>
      <c r="R2765" s="5" t="s">
        <v>141</v>
      </c>
      <c r="S2765" s="5" t="s">
        <v>200</v>
      </c>
      <c r="T2765" s="5" t="s">
        <v>287</v>
      </c>
      <c r="U2765" s="5" t="s">
        <v>111</v>
      </c>
      <c r="V2765" s="5" t="s">
        <v>120</v>
      </c>
      <c r="W2765" s="5" t="s">
        <v>140</v>
      </c>
      <c r="X2765" s="5" t="s">
        <v>87</v>
      </c>
      <c r="Y2765" s="5" t="n">
        <v>1</v>
      </c>
      <c r="Z2765" s="5" t="n">
        <v>0</v>
      </c>
      <c r="AA2765" s="5" t="str">
        <f aca="false">IF(Y2765&gt;Z2765,"Win",IF(Y2765&lt;Z2765,"Loss","Draw"))</f>
        <v>Win</v>
      </c>
      <c r="AB2765" s="5" t="s">
        <v>98</v>
      </c>
      <c r="AC2765" s="5" t="s">
        <v>99</v>
      </c>
      <c r="AD2765" s="5" t="s">
        <v>869</v>
      </c>
      <c r="AE2765" s="5" t="s">
        <v>868</v>
      </c>
      <c r="AF2765" s="5" t="str">
        <f aca="false">IF(AD2765&lt;AE2765,AD2765,AE2765)</f>
        <v>Arrows, Bandit, Electro Wizard, Furnace, Golden Knight, Mega Knight, Rage, Ram Rider</v>
      </c>
      <c r="AG2765" s="5" t="str">
        <f aca="false">IF(AD2765&lt;AE2765,AE2765,AD2765)</f>
        <v>Berserker, Fire Spirit, Goblin Barrel, Goblin Cage, Magic Archer, Royal Delivery, Valkyrie, Wall Breakers</v>
      </c>
      <c r="AH2765" s="5" t="str">
        <f aca="false">IF(AD2765=AF2765,AA2765,IF(AA2765="Win","Loss",IF(AA2765="Loss","Win","Draw")))</f>
        <v>Win</v>
      </c>
      <c r="AI2765" s="5" t="s">
        <v>123</v>
      </c>
    </row>
    <row r="2766" customFormat="false" ht="16.5" hidden="false" customHeight="true" outlineLevel="0" collapsed="false">
      <c r="A2766" s="6" t="s">
        <v>5836</v>
      </c>
      <c r="B2766" s="5" t="n">
        <v>1</v>
      </c>
      <c r="C2766" s="6" t="s">
        <v>862</v>
      </c>
      <c r="D2766" s="5" t="s">
        <v>863</v>
      </c>
      <c r="E2766" s="6" t="s">
        <v>390</v>
      </c>
      <c r="F2766" s="5" t="s">
        <v>391</v>
      </c>
      <c r="G2766" s="5" t="s">
        <v>1653</v>
      </c>
      <c r="H2766" s="5" t="s">
        <v>251</v>
      </c>
      <c r="I2766" s="5" t="s">
        <v>116</v>
      </c>
      <c r="J2766" s="5" t="s">
        <v>213</v>
      </c>
      <c r="K2766" s="5" t="s">
        <v>114</v>
      </c>
      <c r="L2766" s="5" t="s">
        <v>176</v>
      </c>
      <c r="M2766" s="5" t="s">
        <v>91</v>
      </c>
      <c r="N2766" s="5" t="s">
        <v>118</v>
      </c>
      <c r="O2766" s="5" t="s">
        <v>88</v>
      </c>
      <c r="P2766" s="5" t="s">
        <v>97</v>
      </c>
      <c r="Q2766" s="5" t="s">
        <v>132</v>
      </c>
      <c r="R2766" s="5" t="s">
        <v>91</v>
      </c>
      <c r="S2766" s="5" t="s">
        <v>200</v>
      </c>
      <c r="T2766" s="5" t="s">
        <v>365</v>
      </c>
      <c r="U2766" s="5" t="s">
        <v>90</v>
      </c>
      <c r="V2766" s="5" t="s">
        <v>94</v>
      </c>
      <c r="W2766" s="5" t="s">
        <v>93</v>
      </c>
      <c r="X2766" s="5" t="s">
        <v>174</v>
      </c>
      <c r="Y2766" s="5" t="n">
        <v>0</v>
      </c>
      <c r="Z2766" s="5" t="n">
        <v>1</v>
      </c>
      <c r="AA2766" s="5" t="str">
        <f aca="false">IF(Y2766&gt;Z2766,"Win",IF(Y2766&lt;Z2766,"Loss","Draw"))</f>
        <v>Loss</v>
      </c>
      <c r="AB2766" s="5" t="s">
        <v>98</v>
      </c>
      <c r="AC2766" s="5" t="s">
        <v>99</v>
      </c>
      <c r="AD2766" s="5" t="s">
        <v>5371</v>
      </c>
      <c r="AE2766" s="5" t="s">
        <v>488</v>
      </c>
      <c r="AF2766" s="5" t="str">
        <f aca="false">IF(AD2766&lt;AE2766,AD2766,AE2766)</f>
        <v>Barbarian Barrel, Bowler, Dart Goblin, Mortar, Poison, Rascals, Skeleton Barrel, Skeletons</v>
      </c>
      <c r="AG2766" s="5" t="str">
        <f aca="false">IF(AD2766&lt;AE2766,AE2766,AD2766)</f>
        <v>Barbarian Barrel, Electro Spirit, Fireball, Goblin Cage, Heal Spirit, Lumberjack, Phoenix, Royal Giant</v>
      </c>
      <c r="AH2766" s="5" t="str">
        <f aca="false">IF(AD2766=AF2766,AA2766,IF(AA2766="Win","Loss",IF(AA2766="Loss","Win","Draw")))</f>
        <v>Loss</v>
      </c>
      <c r="AI2766" s="5" t="s">
        <v>123</v>
      </c>
    </row>
    <row r="2767" customFormat="false" ht="16.5" hidden="false" customHeight="true" outlineLevel="0" collapsed="false">
      <c r="A2767" s="6" t="s">
        <v>5836</v>
      </c>
      <c r="B2767" s="5" t="n">
        <v>2</v>
      </c>
      <c r="C2767" s="6" t="s">
        <v>862</v>
      </c>
      <c r="D2767" s="5" t="s">
        <v>863</v>
      </c>
      <c r="E2767" s="6" t="s">
        <v>390</v>
      </c>
      <c r="F2767" s="5" t="s">
        <v>391</v>
      </c>
      <c r="G2767" s="5" t="s">
        <v>5372</v>
      </c>
      <c r="H2767" s="5" t="s">
        <v>251</v>
      </c>
      <c r="I2767" s="5" t="s">
        <v>142</v>
      </c>
      <c r="J2767" s="5" t="s">
        <v>141</v>
      </c>
      <c r="K2767" s="5" t="s">
        <v>140</v>
      </c>
      <c r="L2767" s="5" t="s">
        <v>120</v>
      </c>
      <c r="M2767" s="5" t="s">
        <v>111</v>
      </c>
      <c r="N2767" s="5" t="s">
        <v>143</v>
      </c>
      <c r="O2767" s="5" t="s">
        <v>113</v>
      </c>
      <c r="P2767" s="5" t="s">
        <v>109</v>
      </c>
      <c r="Q2767" s="5" t="s">
        <v>375</v>
      </c>
      <c r="R2767" s="5" t="s">
        <v>145</v>
      </c>
      <c r="S2767" s="5" t="s">
        <v>135</v>
      </c>
      <c r="T2767" s="5" t="s">
        <v>327</v>
      </c>
      <c r="U2767" s="5" t="s">
        <v>113</v>
      </c>
      <c r="V2767" s="5" t="s">
        <v>226</v>
      </c>
      <c r="W2767" s="5" t="s">
        <v>336</v>
      </c>
      <c r="X2767" s="5" t="s">
        <v>97</v>
      </c>
      <c r="Y2767" s="5" t="n">
        <v>0</v>
      </c>
      <c r="Z2767" s="5" t="n">
        <v>1</v>
      </c>
      <c r="AA2767" s="5" t="str">
        <f aca="false">IF(Y2767&gt;Z2767,"Win",IF(Y2767&lt;Z2767,"Loss","Draw"))</f>
        <v>Loss</v>
      </c>
      <c r="AB2767" s="5" t="s">
        <v>98</v>
      </c>
      <c r="AC2767" s="5" t="s">
        <v>99</v>
      </c>
      <c r="AD2767" s="5" t="s">
        <v>741</v>
      </c>
      <c r="AE2767" s="5" t="s">
        <v>927</v>
      </c>
      <c r="AF2767" s="5" t="str">
        <f aca="false">IF(AD2767&lt;AE2767,AD2767,AE2767)</f>
        <v>Balloon, Bomb Tower, Executioner, Giant Skeleton, Miner, Skeletons, Tornado, Zap</v>
      </c>
      <c r="AG2767" s="5" t="str">
        <f aca="false">IF(AD2767&lt;AE2767,AE2767,AD2767)</f>
        <v>Bomb Tower, Fire Spirit, Goblin Barrel, Ice Spirit, Magic Archer, Ronin, Royal Delivery, Wall Breakers</v>
      </c>
      <c r="AH2767" s="5" t="str">
        <f aca="false">IF(AD2767=AF2767,AA2767,IF(AA2767="Win","Loss",IF(AA2767="Loss","Win","Draw")))</f>
        <v>Win</v>
      </c>
      <c r="AI2767" s="5" t="s">
        <v>123</v>
      </c>
    </row>
    <row r="2768" customFormat="false" ht="16.5" hidden="false" customHeight="true" outlineLevel="0" collapsed="false">
      <c r="A2768" s="6" t="s">
        <v>5837</v>
      </c>
      <c r="B2768" s="5" t="n">
        <v>1</v>
      </c>
      <c r="C2768" s="6" t="s">
        <v>862</v>
      </c>
      <c r="D2768" s="5" t="s">
        <v>863</v>
      </c>
      <c r="E2768" s="5" t="s">
        <v>884</v>
      </c>
      <c r="F2768" s="5" t="s">
        <v>885</v>
      </c>
      <c r="G2768" s="5" t="s">
        <v>5838</v>
      </c>
      <c r="H2768" s="5" t="s">
        <v>251</v>
      </c>
      <c r="I2768" s="5" t="s">
        <v>200</v>
      </c>
      <c r="J2768" s="5" t="s">
        <v>213</v>
      </c>
      <c r="K2768" s="5" t="s">
        <v>90</v>
      </c>
      <c r="L2768" s="5" t="s">
        <v>365</v>
      </c>
      <c r="M2768" s="5" t="s">
        <v>91</v>
      </c>
      <c r="N2768" s="5" t="s">
        <v>93</v>
      </c>
      <c r="O2768" s="5" t="s">
        <v>154</v>
      </c>
      <c r="P2768" s="5" t="s">
        <v>227</v>
      </c>
      <c r="Q2768" s="5" t="s">
        <v>143</v>
      </c>
      <c r="R2768" s="5" t="s">
        <v>128</v>
      </c>
      <c r="S2768" s="5" t="s">
        <v>271</v>
      </c>
      <c r="T2768" s="5" t="s">
        <v>167</v>
      </c>
      <c r="U2768" s="5" t="s">
        <v>129</v>
      </c>
      <c r="V2768" s="5" t="s">
        <v>110</v>
      </c>
      <c r="W2768" s="5" t="s">
        <v>182</v>
      </c>
      <c r="X2768" s="5" t="s">
        <v>120</v>
      </c>
      <c r="Y2768" s="5" t="n">
        <v>0</v>
      </c>
      <c r="Z2768" s="5" t="n">
        <v>1</v>
      </c>
      <c r="AA2768" s="5" t="str">
        <f aca="false">IF(Y2768&gt;Z2768,"Win",IF(Y2768&lt;Z2768,"Loss","Draw"))</f>
        <v>Loss</v>
      </c>
      <c r="AB2768" s="5" t="s">
        <v>98</v>
      </c>
      <c r="AC2768" s="5" t="s">
        <v>99</v>
      </c>
      <c r="AD2768" s="5" t="s">
        <v>5839</v>
      </c>
      <c r="AE2768" s="5" t="s">
        <v>5840</v>
      </c>
      <c r="AF2768" s="5" t="str">
        <f aca="false">IF(AD2768&lt;AE2768,AD2768,AE2768)</f>
        <v>Barbarian Barrel, Bowler, Electro Spirit, Goblin Cage, Lightning, Mother Witch, Phoenix, Royal Giant</v>
      </c>
      <c r="AG2768" s="5" t="str">
        <f aca="false">IF(AD2768&lt;AE2768,AE2768,AD2768)</f>
        <v>Firecracker, Guards, Hog Rider, Ice Spirit, Inferno Tower, Knight, Royal Delivery, The Log</v>
      </c>
      <c r="AH2768" s="5" t="str">
        <f aca="false">IF(AD2768=AF2768,AA2768,IF(AA2768="Win","Loss",IF(AA2768="Loss","Win","Draw")))</f>
        <v>Loss</v>
      </c>
      <c r="AI2768" s="5" t="s">
        <v>123</v>
      </c>
    </row>
    <row r="2769" customFormat="false" ht="16.5" hidden="false" customHeight="true" outlineLevel="0" collapsed="false">
      <c r="A2769" s="6" t="s">
        <v>5837</v>
      </c>
      <c r="B2769" s="5" t="n">
        <v>2</v>
      </c>
      <c r="C2769" s="6" t="s">
        <v>862</v>
      </c>
      <c r="D2769" s="5" t="s">
        <v>863</v>
      </c>
      <c r="E2769" s="5" t="s">
        <v>884</v>
      </c>
      <c r="F2769" s="5" t="s">
        <v>885</v>
      </c>
      <c r="G2769" s="5" t="s">
        <v>5841</v>
      </c>
      <c r="H2769" s="5" t="s">
        <v>251</v>
      </c>
      <c r="I2769" s="5" t="s">
        <v>140</v>
      </c>
      <c r="J2769" s="5" t="s">
        <v>115</v>
      </c>
      <c r="K2769" s="5" t="s">
        <v>142</v>
      </c>
      <c r="L2769" s="5" t="s">
        <v>111</v>
      </c>
      <c r="M2769" s="5" t="s">
        <v>109</v>
      </c>
      <c r="N2769" s="5" t="s">
        <v>167</v>
      </c>
      <c r="O2769" s="5" t="s">
        <v>144</v>
      </c>
      <c r="P2769" s="5" t="s">
        <v>176</v>
      </c>
      <c r="Q2769" s="5" t="s">
        <v>140</v>
      </c>
      <c r="R2769" s="5" t="s">
        <v>141</v>
      </c>
      <c r="S2769" s="5" t="s">
        <v>153</v>
      </c>
      <c r="T2769" s="5" t="s">
        <v>97</v>
      </c>
      <c r="U2769" s="5" t="s">
        <v>226</v>
      </c>
      <c r="V2769" s="5" t="s">
        <v>91</v>
      </c>
      <c r="W2769" s="5" t="s">
        <v>336</v>
      </c>
      <c r="X2769" s="5" t="s">
        <v>113</v>
      </c>
      <c r="Y2769" s="5" t="n">
        <v>1</v>
      </c>
      <c r="Z2769" s="5" t="n">
        <v>0</v>
      </c>
      <c r="AA2769" s="5" t="str">
        <f aca="false">IF(Y2769&gt;Z2769,"Win",IF(Y2769&lt;Z2769,"Loss","Draw"))</f>
        <v>Win</v>
      </c>
      <c r="AB2769" s="5" t="s">
        <v>98</v>
      </c>
      <c r="AC2769" s="5" t="s">
        <v>99</v>
      </c>
      <c r="AD2769" s="5" t="s">
        <v>5842</v>
      </c>
      <c r="AE2769" s="5" t="s">
        <v>477</v>
      </c>
      <c r="AF2769" s="5" t="str">
        <f aca="false">IF(AD2769&lt;AE2769,AD2769,AE2769)</f>
        <v>Barbarian Barrel, Bomb Tower, Goblinstein, Magic Archer, Miner, Skeletons, Tornado, Wall Breakers</v>
      </c>
      <c r="AG2769" s="5" t="str">
        <f aca="false">IF(AD2769&lt;AE2769,AE2769,AD2769)</f>
        <v>Dart Goblin, Fire Spirit, Goblin Barrel, Goblins, Ronin, Tesla, The Log, Wall Breakers</v>
      </c>
      <c r="AH2769" s="5" t="str">
        <f aca="false">IF(AD2769=AF2769,AA2769,IF(AA2769="Win","Loss",IF(AA2769="Loss","Win","Draw")))</f>
        <v>Loss</v>
      </c>
      <c r="AI2769" s="5" t="s">
        <v>123</v>
      </c>
    </row>
    <row r="2770" customFormat="false" ht="16.5" hidden="false" customHeight="true" outlineLevel="0" collapsed="false">
      <c r="A2770" s="6" t="s">
        <v>5837</v>
      </c>
      <c r="B2770" s="5" t="n">
        <v>3</v>
      </c>
      <c r="C2770" s="6" t="s">
        <v>862</v>
      </c>
      <c r="D2770" s="5" t="s">
        <v>863</v>
      </c>
      <c r="E2770" s="5" t="s">
        <v>884</v>
      </c>
      <c r="F2770" s="5" t="s">
        <v>885</v>
      </c>
      <c r="G2770" s="5" t="s">
        <v>5843</v>
      </c>
      <c r="H2770" s="5" t="s">
        <v>81</v>
      </c>
      <c r="I2770" s="5" t="s">
        <v>210</v>
      </c>
      <c r="J2770" s="5" t="s">
        <v>199</v>
      </c>
      <c r="K2770" s="5" t="s">
        <v>271</v>
      </c>
      <c r="L2770" s="5" t="s">
        <v>182</v>
      </c>
      <c r="M2770" s="5" t="s">
        <v>393</v>
      </c>
      <c r="N2770" s="5" t="s">
        <v>240</v>
      </c>
      <c r="O2770" s="5" t="s">
        <v>112</v>
      </c>
      <c r="P2770" s="5" t="s">
        <v>155</v>
      </c>
      <c r="Q2770" s="5" t="s">
        <v>114</v>
      </c>
      <c r="R2770" s="5" t="s">
        <v>213</v>
      </c>
      <c r="S2770" s="5" t="s">
        <v>116</v>
      </c>
      <c r="T2770" s="5" t="s">
        <v>118</v>
      </c>
      <c r="U2770" s="5" t="s">
        <v>176</v>
      </c>
      <c r="V2770" s="5" t="s">
        <v>87</v>
      </c>
      <c r="W2770" s="5" t="s">
        <v>93</v>
      </c>
      <c r="X2770" s="5" t="s">
        <v>94</v>
      </c>
      <c r="Y2770" s="5" t="n">
        <v>0</v>
      </c>
      <c r="Z2770" s="5" t="n">
        <v>1</v>
      </c>
      <c r="AA2770" s="5" t="str">
        <f aca="false">IF(Y2770&gt;Z2770,"Win",IF(Y2770&lt;Z2770,"Loss","Draw"))</f>
        <v>Loss</v>
      </c>
      <c r="AB2770" s="5" t="s">
        <v>98</v>
      </c>
      <c r="AC2770" s="5" t="s">
        <v>99</v>
      </c>
      <c r="AD2770" s="5" t="s">
        <v>5844</v>
      </c>
      <c r="AE2770" s="5" t="s">
        <v>5845</v>
      </c>
      <c r="AF2770" s="5" t="str">
        <f aca="false">IF(AD2770&lt;AE2770,AD2770,AE2770)</f>
        <v>Arrows, Bandit, Electro Wizard, Firecracker, Golden Knight, Hog Rider, Mega Knight, Rage</v>
      </c>
      <c r="AG2770" s="5" t="str">
        <f aca="false">IF(AD2770&lt;AE2770,AE2770,AD2770)</f>
        <v>Berserker, Bowler, Dart Goblin, Electro Spirit, Fireball, Mortar, Rascals, Skeleton Barrel</v>
      </c>
      <c r="AH2770" s="5" t="str">
        <f aca="false">IF(AD2770=AF2770,AA2770,IF(AA2770="Win","Loss",IF(AA2770="Loss","Win","Draw")))</f>
        <v>Loss</v>
      </c>
      <c r="AI2770" s="5" t="s">
        <v>123</v>
      </c>
    </row>
    <row r="2771" customFormat="false" ht="16.5" hidden="false" customHeight="true" outlineLevel="0" collapsed="false">
      <c r="A2771" s="6" t="s">
        <v>5846</v>
      </c>
      <c r="B2771" s="5" t="n">
        <v>1</v>
      </c>
      <c r="C2771" s="6" t="s">
        <v>862</v>
      </c>
      <c r="D2771" s="5" t="s">
        <v>863</v>
      </c>
      <c r="E2771" s="6" t="s">
        <v>3952</v>
      </c>
      <c r="F2771" s="5" t="s">
        <v>3953</v>
      </c>
      <c r="G2771" s="5" t="s">
        <v>5847</v>
      </c>
      <c r="H2771" s="5" t="s">
        <v>251</v>
      </c>
      <c r="I2771" s="5" t="s">
        <v>210</v>
      </c>
      <c r="J2771" s="5" t="s">
        <v>199</v>
      </c>
      <c r="K2771" s="5" t="s">
        <v>239</v>
      </c>
      <c r="L2771" s="5" t="s">
        <v>146</v>
      </c>
      <c r="M2771" s="5" t="s">
        <v>240</v>
      </c>
      <c r="N2771" s="5" t="s">
        <v>112</v>
      </c>
      <c r="O2771" s="5" t="s">
        <v>227</v>
      </c>
      <c r="P2771" s="5" t="s">
        <v>202</v>
      </c>
      <c r="Q2771" s="5" t="s">
        <v>144</v>
      </c>
      <c r="R2771" s="5" t="s">
        <v>181</v>
      </c>
      <c r="S2771" s="5" t="s">
        <v>180</v>
      </c>
      <c r="T2771" s="5" t="s">
        <v>182</v>
      </c>
      <c r="U2771" s="5" t="s">
        <v>167</v>
      </c>
      <c r="V2771" s="5" t="s">
        <v>93</v>
      </c>
      <c r="W2771" s="5" t="s">
        <v>183</v>
      </c>
      <c r="X2771" s="5" t="s">
        <v>110</v>
      </c>
      <c r="Y2771" s="5" t="n">
        <v>1</v>
      </c>
      <c r="Z2771" s="5" t="n">
        <v>0</v>
      </c>
      <c r="AA2771" s="5" t="str">
        <f aca="false">IF(Y2771&gt;Z2771,"Win",IF(Y2771&lt;Z2771,"Loss","Draw"))</f>
        <v>Win</v>
      </c>
      <c r="AB2771" s="5" t="s">
        <v>98</v>
      </c>
      <c r="AC2771" s="5" t="s">
        <v>99</v>
      </c>
      <c r="AD2771" s="5" t="s">
        <v>431</v>
      </c>
      <c r="AE2771" s="5" t="s">
        <v>1858</v>
      </c>
      <c r="AF2771" s="5" t="str">
        <f aca="false">IF(AD2771&lt;AE2771,AD2771,AE2771)</f>
        <v>Arrows, Bandit, Battle Ram, Golden Knight, Mega Knight, Mother Witch, Skeleton Dragons, Zappies</v>
      </c>
      <c r="AG2771" s="5" t="str">
        <f aca="false">IF(AD2771&lt;AE2771,AE2771,AD2771)</f>
        <v>Earthquake, Electro Spirit, Guards, Hog Rider, Monk, Tesla, The Log, Wizard</v>
      </c>
      <c r="AH2771" s="5" t="str">
        <f aca="false">IF(AD2771=AF2771,AA2771,IF(AA2771="Win","Loss",IF(AA2771="Loss","Win","Draw")))</f>
        <v>Win</v>
      </c>
      <c r="AI2771" s="5" t="s">
        <v>123</v>
      </c>
    </row>
    <row r="2772" customFormat="false" ht="16.5" hidden="false" customHeight="true" outlineLevel="0" collapsed="false">
      <c r="A2772" s="6" t="s">
        <v>5846</v>
      </c>
      <c r="B2772" s="5" t="n">
        <v>2</v>
      </c>
      <c r="C2772" s="6" t="s">
        <v>862</v>
      </c>
      <c r="D2772" s="5" t="s">
        <v>863</v>
      </c>
      <c r="E2772" s="6" t="s">
        <v>3952</v>
      </c>
      <c r="F2772" s="5" t="s">
        <v>3953</v>
      </c>
      <c r="G2772" s="5" t="s">
        <v>4818</v>
      </c>
      <c r="H2772" s="5" t="s">
        <v>251</v>
      </c>
      <c r="I2772" s="5" t="s">
        <v>116</v>
      </c>
      <c r="J2772" s="5" t="s">
        <v>213</v>
      </c>
      <c r="K2772" s="5" t="s">
        <v>114</v>
      </c>
      <c r="L2772" s="5" t="s">
        <v>94</v>
      </c>
      <c r="M2772" s="5" t="s">
        <v>176</v>
      </c>
      <c r="N2772" s="5" t="s">
        <v>118</v>
      </c>
      <c r="O2772" s="5" t="s">
        <v>109</v>
      </c>
      <c r="P2772" s="5" t="s">
        <v>93</v>
      </c>
      <c r="Q2772" s="5" t="s">
        <v>287</v>
      </c>
      <c r="R2772" s="5" t="s">
        <v>153</v>
      </c>
      <c r="S2772" s="5" t="s">
        <v>200</v>
      </c>
      <c r="T2772" s="5" t="s">
        <v>91</v>
      </c>
      <c r="U2772" s="5" t="s">
        <v>88</v>
      </c>
      <c r="V2772" s="5" t="s">
        <v>85</v>
      </c>
      <c r="W2772" s="5" t="s">
        <v>191</v>
      </c>
      <c r="X2772" s="5" t="s">
        <v>117</v>
      </c>
      <c r="Y2772" s="5" t="n">
        <v>0</v>
      </c>
      <c r="Z2772" s="5" t="n">
        <v>1</v>
      </c>
      <c r="AA2772" s="5" t="str">
        <f aca="false">IF(Y2772&gt;Z2772,"Win",IF(Y2772&lt;Z2772,"Loss","Draw"))</f>
        <v>Loss</v>
      </c>
      <c r="AB2772" s="5" t="s">
        <v>98</v>
      </c>
      <c r="AC2772" s="5" t="s">
        <v>99</v>
      </c>
      <c r="AD2772" s="5" t="s">
        <v>5848</v>
      </c>
      <c r="AE2772" s="5" t="s">
        <v>5849</v>
      </c>
      <c r="AF2772" s="5" t="str">
        <f aca="false">IF(AD2772&lt;AE2772,AD2772,AE2772)</f>
        <v>Barbarian Barrel, Goblin Cage, Goblinstein, Graveyard, Ice Wizard, Minions, Poison, Valkyrie</v>
      </c>
      <c r="AG2772" s="5" t="str">
        <f aca="false">IF(AD2772&lt;AE2772,AE2772,AD2772)</f>
        <v>Bowler, Dart Goblin, Electro Spirit, Fireball, Mortar, Rascals, Ronin, Skeleton Barrel</v>
      </c>
      <c r="AH2772" s="5" t="str">
        <f aca="false">IF(AD2772=AF2772,AA2772,IF(AA2772="Win","Loss",IF(AA2772="Loss","Win","Draw")))</f>
        <v>Win</v>
      </c>
      <c r="AI2772" s="5" t="s">
        <v>123</v>
      </c>
    </row>
    <row r="2773" customFormat="false" ht="16.5" hidden="false" customHeight="true" outlineLevel="0" collapsed="false">
      <c r="A2773" s="6" t="s">
        <v>5846</v>
      </c>
      <c r="B2773" s="5" t="n">
        <v>3</v>
      </c>
      <c r="C2773" s="6" t="s">
        <v>862</v>
      </c>
      <c r="D2773" s="5" t="s">
        <v>863</v>
      </c>
      <c r="E2773" s="6" t="s">
        <v>3952</v>
      </c>
      <c r="F2773" s="5" t="s">
        <v>3953</v>
      </c>
      <c r="G2773" s="5" t="s">
        <v>5850</v>
      </c>
      <c r="H2773" s="5" t="s">
        <v>251</v>
      </c>
      <c r="I2773" s="5" t="s">
        <v>293</v>
      </c>
      <c r="J2773" s="5" t="s">
        <v>181</v>
      </c>
      <c r="K2773" s="5" t="s">
        <v>200</v>
      </c>
      <c r="L2773" s="5" t="s">
        <v>154</v>
      </c>
      <c r="M2773" s="5" t="s">
        <v>182</v>
      </c>
      <c r="N2773" s="5" t="s">
        <v>87</v>
      </c>
      <c r="O2773" s="5" t="s">
        <v>143</v>
      </c>
      <c r="P2773" s="5" t="s">
        <v>167</v>
      </c>
      <c r="Q2773" s="5" t="s">
        <v>239</v>
      </c>
      <c r="R2773" s="5" t="s">
        <v>141</v>
      </c>
      <c r="S2773" s="5" t="s">
        <v>210</v>
      </c>
      <c r="T2773" s="5" t="s">
        <v>146</v>
      </c>
      <c r="U2773" s="5" t="s">
        <v>112</v>
      </c>
      <c r="V2773" s="5" t="s">
        <v>202</v>
      </c>
      <c r="W2773" s="5" t="s">
        <v>157</v>
      </c>
      <c r="X2773" s="5" t="s">
        <v>84</v>
      </c>
      <c r="Y2773" s="5" t="n">
        <v>1</v>
      </c>
      <c r="Z2773" s="5" t="n">
        <v>0</v>
      </c>
      <c r="AA2773" s="5" t="str">
        <f aca="false">IF(Y2773&gt;Z2773,"Win",IF(Y2773&lt;Z2773,"Loss","Draw"))</f>
        <v>Win</v>
      </c>
      <c r="AB2773" s="5" t="s">
        <v>98</v>
      </c>
      <c r="AC2773" s="5" t="s">
        <v>99</v>
      </c>
      <c r="AD2773" s="5" t="s">
        <v>5851</v>
      </c>
      <c r="AE2773" s="5" t="s">
        <v>5852</v>
      </c>
      <c r="AF2773" s="5" t="str">
        <f aca="false">IF(AD2773&lt;AE2773,AD2773,AE2773)</f>
        <v>Arrows, Battle Ram, Giant Snowball, Magic Archer, Mega Knight, Mini P.E.K.K.A, Skeleton Dragons, Zappies</v>
      </c>
      <c r="AG2773" s="5" t="str">
        <f aca="false">IF(AD2773&lt;AE2773,AE2773,AD2773)</f>
        <v>Berserker, Furnace, Goblin Cage, Hog Rider, Ice Spirit, Lightning, Monk, The Log</v>
      </c>
      <c r="AH2773" s="5" t="str">
        <f aca="false">IF(AD2773=AF2773,AA2773,IF(AA2773="Win","Loss",IF(AA2773="Loss","Win","Draw")))</f>
        <v>Loss</v>
      </c>
      <c r="AI2773" s="5" t="s">
        <v>123</v>
      </c>
    </row>
    <row r="2774" customFormat="false" ht="16.5" hidden="false" customHeight="true" outlineLevel="0" collapsed="false">
      <c r="A2774" s="6" t="s">
        <v>5853</v>
      </c>
      <c r="B2774" s="5" t="n">
        <v>1</v>
      </c>
      <c r="C2774" s="6" t="s">
        <v>3952</v>
      </c>
      <c r="D2774" s="5" t="s">
        <v>3953</v>
      </c>
      <c r="E2774" s="5" t="s">
        <v>3496</v>
      </c>
      <c r="F2774" s="5" t="s">
        <v>3497</v>
      </c>
      <c r="G2774" s="5" t="s">
        <v>5086</v>
      </c>
      <c r="H2774" s="5" t="s">
        <v>372</v>
      </c>
      <c r="I2774" s="5" t="s">
        <v>140</v>
      </c>
      <c r="J2774" s="5" t="s">
        <v>232</v>
      </c>
      <c r="K2774" s="5" t="s">
        <v>82</v>
      </c>
      <c r="L2774" s="5" t="s">
        <v>226</v>
      </c>
      <c r="M2774" s="5" t="s">
        <v>88</v>
      </c>
      <c r="N2774" s="5" t="s">
        <v>110</v>
      </c>
      <c r="O2774" s="5" t="s">
        <v>167</v>
      </c>
      <c r="P2774" s="5" t="s">
        <v>113</v>
      </c>
      <c r="Q2774" s="5" t="s">
        <v>287</v>
      </c>
      <c r="R2774" s="5" t="s">
        <v>149</v>
      </c>
      <c r="S2774" s="5" t="s">
        <v>135</v>
      </c>
      <c r="T2774" s="5" t="s">
        <v>148</v>
      </c>
      <c r="U2774" s="5" t="s">
        <v>147</v>
      </c>
      <c r="V2774" s="5" t="s">
        <v>94</v>
      </c>
      <c r="W2774" s="5" t="s">
        <v>87</v>
      </c>
      <c r="X2774" s="5" t="s">
        <v>146</v>
      </c>
      <c r="Y2774" s="5" t="n">
        <v>0</v>
      </c>
      <c r="Z2774" s="5" t="n">
        <v>1</v>
      </c>
      <c r="AA2774" s="5" t="str">
        <f aca="false">IF(Y2774&gt;Z2774,"Win",IF(Y2774&lt;Z2774,"Loss","Draw"))</f>
        <v>Loss</v>
      </c>
      <c r="AB2774" s="5" t="s">
        <v>98</v>
      </c>
      <c r="AC2774" s="5" t="s">
        <v>99</v>
      </c>
      <c r="AD2774" s="5" t="s">
        <v>4876</v>
      </c>
      <c r="AE2774" s="5" t="s">
        <v>726</v>
      </c>
      <c r="AF2774" s="5" t="str">
        <f aca="false">IF(AD2774&lt;AE2774,AD2774,AE2774)</f>
        <v>Archers, Bomb Tower, Guards, Mighty Miner, Miner, Poison, The Log, Wall Breakers</v>
      </c>
      <c r="AG2774" s="5" t="str">
        <f aca="false">IF(AD2774&lt;AE2774,AE2774,AD2774)</f>
        <v>Berserker, Fireball, Lava Hound, Skeleton Dragons, Spirit Empress, Tombstone, Valkyrie, Zap</v>
      </c>
      <c r="AH2774" s="5" t="str">
        <f aca="false">IF(AD2774=AF2774,AA2774,IF(AA2774="Win","Loss",IF(AA2774="Loss","Win","Draw")))</f>
        <v>Loss</v>
      </c>
      <c r="AI2774" s="5" t="s">
        <v>102</v>
      </c>
    </row>
    <row r="2775" customFormat="false" ht="16.5" hidden="false" customHeight="true" outlineLevel="0" collapsed="false">
      <c r="A2775" s="6" t="s">
        <v>5853</v>
      </c>
      <c r="B2775" s="5" t="n">
        <v>2</v>
      </c>
      <c r="C2775" s="6" t="s">
        <v>3952</v>
      </c>
      <c r="D2775" s="5" t="s">
        <v>3953</v>
      </c>
      <c r="E2775" s="5" t="s">
        <v>3496</v>
      </c>
      <c r="F2775" s="5" t="s">
        <v>3497</v>
      </c>
      <c r="G2775" s="5" t="s">
        <v>5087</v>
      </c>
      <c r="H2775" s="5" t="s">
        <v>372</v>
      </c>
      <c r="I2775" s="5" t="s">
        <v>170</v>
      </c>
      <c r="J2775" s="5" t="s">
        <v>175</v>
      </c>
      <c r="K2775" s="5" t="s">
        <v>271</v>
      </c>
      <c r="L2775" s="5" t="s">
        <v>154</v>
      </c>
      <c r="M2775" s="5" t="s">
        <v>143</v>
      </c>
      <c r="N2775" s="5" t="s">
        <v>97</v>
      </c>
      <c r="O2775" s="5" t="s">
        <v>182</v>
      </c>
      <c r="P2775" s="5" t="s">
        <v>91</v>
      </c>
      <c r="Q2775" s="5" t="s">
        <v>140</v>
      </c>
      <c r="R2775" s="5" t="s">
        <v>141</v>
      </c>
      <c r="S2775" s="5" t="s">
        <v>142</v>
      </c>
      <c r="T2775" s="5" t="s">
        <v>111</v>
      </c>
      <c r="U2775" s="5" t="s">
        <v>143</v>
      </c>
      <c r="V2775" s="5" t="s">
        <v>120</v>
      </c>
      <c r="W2775" s="5" t="s">
        <v>144</v>
      </c>
      <c r="X2775" s="5" t="s">
        <v>109</v>
      </c>
      <c r="Y2775" s="5" t="n">
        <v>0</v>
      </c>
      <c r="Z2775" s="5" t="n">
        <v>1</v>
      </c>
      <c r="AA2775" s="5" t="str">
        <f aca="false">IF(Y2775&gt;Z2775,"Win",IF(Y2775&lt;Z2775,"Loss","Draw"))</f>
        <v>Loss</v>
      </c>
      <c r="AB2775" s="5" t="s">
        <v>98</v>
      </c>
      <c r="AC2775" s="5" t="s">
        <v>99</v>
      </c>
      <c r="AD2775" s="5" t="s">
        <v>5088</v>
      </c>
      <c r="AE2775" s="5" t="s">
        <v>649</v>
      </c>
      <c r="AF2775" s="5" t="str">
        <f aca="false">IF(AD2775&lt;AE2775,AD2775,AE2775)</f>
        <v>Barbarian Barrel, Boss Bandit, Cannon, Firecracker, Hog Rider, Ice Spirit, Lightning, Skeletons</v>
      </c>
      <c r="AG2775" s="5" t="str">
        <f aca="false">IF(AD2775&lt;AE2775,AE2775,AD2775)</f>
        <v>Fire Spirit, Goblin Barrel, Ice Spirit, Magic Archer, Ronin, Royal Delivery, Tesla, Wall Breakers</v>
      </c>
      <c r="AH2775" s="5" t="str">
        <f aca="false">IF(AD2775=AF2775,AA2775,IF(AA2775="Win","Loss",IF(AA2775="Loss","Win","Draw")))</f>
        <v>Loss</v>
      </c>
      <c r="AI2775" s="5" t="s">
        <v>102</v>
      </c>
    </row>
    <row r="2776" customFormat="false" ht="16.5" hidden="false" customHeight="true" outlineLevel="0" collapsed="false">
      <c r="A2776" s="6" t="s">
        <v>5853</v>
      </c>
      <c r="B2776" s="5" t="n">
        <v>3</v>
      </c>
      <c r="C2776" s="6" t="s">
        <v>3952</v>
      </c>
      <c r="D2776" s="5" t="s">
        <v>3953</v>
      </c>
      <c r="E2776" s="5" t="s">
        <v>3496</v>
      </c>
      <c r="F2776" s="5" t="s">
        <v>3497</v>
      </c>
      <c r="G2776" s="5" t="s">
        <v>5089</v>
      </c>
      <c r="H2776" s="5" t="s">
        <v>372</v>
      </c>
      <c r="I2776" s="5" t="s">
        <v>239</v>
      </c>
      <c r="J2776" s="5" t="s">
        <v>199</v>
      </c>
      <c r="K2776" s="5" t="s">
        <v>210</v>
      </c>
      <c r="L2776" s="5" t="s">
        <v>202</v>
      </c>
      <c r="M2776" s="5" t="s">
        <v>227</v>
      </c>
      <c r="N2776" s="5" t="s">
        <v>146</v>
      </c>
      <c r="O2776" s="5" t="s">
        <v>109</v>
      </c>
      <c r="P2776" s="5" t="s">
        <v>112</v>
      </c>
      <c r="Q2776" s="5" t="s">
        <v>170</v>
      </c>
      <c r="R2776" s="5" t="s">
        <v>181</v>
      </c>
      <c r="S2776" s="5" t="s">
        <v>209</v>
      </c>
      <c r="T2776" s="5" t="s">
        <v>154</v>
      </c>
      <c r="U2776" s="5" t="s">
        <v>97</v>
      </c>
      <c r="V2776" s="5" t="s">
        <v>182</v>
      </c>
      <c r="W2776" s="5" t="s">
        <v>91</v>
      </c>
      <c r="X2776" s="5" t="s">
        <v>93</v>
      </c>
      <c r="Y2776" s="5" t="n">
        <v>0</v>
      </c>
      <c r="Z2776" s="5" t="n">
        <v>1</v>
      </c>
      <c r="AA2776" s="5" t="str">
        <f aca="false">IF(Y2776&gt;Z2776,"Win",IF(Y2776&lt;Z2776,"Loss","Draw"))</f>
        <v>Loss</v>
      </c>
      <c r="AB2776" s="5" t="s">
        <v>98</v>
      </c>
      <c r="AC2776" s="5" t="s">
        <v>99</v>
      </c>
      <c r="AD2776" s="5" t="s">
        <v>1395</v>
      </c>
      <c r="AE2776" s="5" t="s">
        <v>5090</v>
      </c>
      <c r="AF2776" s="5" t="str">
        <f aca="false">IF(AD2776&lt;AE2776,AD2776,AE2776)</f>
        <v>Arrows, Battle Ram, Golden Knight, Mega Knight, Mother Witch, Ronin, Skeleton Dragons, Zappies</v>
      </c>
      <c r="AG2776" s="5" t="str">
        <f aca="false">IF(AD2776&lt;AE2776,AE2776,AD2776)</f>
        <v>Barbarian Barrel, Cannon, Electro Spirit, Hog Rider, Lightning, Monk, Musketeer, Skeletons</v>
      </c>
      <c r="AH2776" s="5" t="str">
        <f aca="false">IF(AD2776=AF2776,AA2776,IF(AA2776="Win","Loss",IF(AA2776="Loss","Win","Draw")))</f>
        <v>Loss</v>
      </c>
      <c r="AI2776" s="5" t="s">
        <v>102</v>
      </c>
    </row>
    <row r="2777" customFormat="false" ht="16.5" hidden="false" customHeight="true" outlineLevel="0" collapsed="false">
      <c r="A2777" s="8" t="s">
        <v>5854</v>
      </c>
      <c r="B2777" s="7" t="n">
        <v>1</v>
      </c>
      <c r="C2777" s="8" t="s">
        <v>3952</v>
      </c>
      <c r="D2777" s="7" t="s">
        <v>3953</v>
      </c>
      <c r="E2777" s="7" t="s">
        <v>3496</v>
      </c>
      <c r="F2777" s="7" t="s">
        <v>3497</v>
      </c>
      <c r="G2777" s="7" t="s">
        <v>5092</v>
      </c>
      <c r="H2777" s="7" t="s">
        <v>372</v>
      </c>
      <c r="I2777" s="7" t="s">
        <v>90</v>
      </c>
      <c r="J2777" s="7" t="s">
        <v>181</v>
      </c>
      <c r="K2777" s="7" t="s">
        <v>82</v>
      </c>
      <c r="L2777" s="7" t="s">
        <v>95</v>
      </c>
      <c r="M2777" s="7" t="s">
        <v>94</v>
      </c>
      <c r="N2777" s="7" t="s">
        <v>146</v>
      </c>
      <c r="O2777" s="7" t="s">
        <v>167</v>
      </c>
      <c r="P2777" s="7" t="s">
        <v>149</v>
      </c>
      <c r="Q2777" s="7" t="s">
        <v>90</v>
      </c>
      <c r="R2777" s="7" t="s">
        <v>91</v>
      </c>
      <c r="S2777" s="7" t="s">
        <v>92</v>
      </c>
      <c r="T2777" s="7" t="s">
        <v>96</v>
      </c>
      <c r="U2777" s="7" t="s">
        <v>95</v>
      </c>
      <c r="V2777" s="7" t="s">
        <v>94</v>
      </c>
      <c r="W2777" s="7" t="s">
        <v>97</v>
      </c>
      <c r="X2777" s="7" t="s">
        <v>93</v>
      </c>
      <c r="Y2777" s="7" t="n">
        <v>0</v>
      </c>
      <c r="Z2777" s="7" t="n">
        <v>1</v>
      </c>
      <c r="AA2777" s="7" t="str">
        <f aca="false">IF(Y2777&gt;Z2777,"Win",IF(Y2777&lt;Z2777,"Loss","Draw"))</f>
        <v>Loss</v>
      </c>
      <c r="AB2777" s="7" t="s">
        <v>99</v>
      </c>
      <c r="AC2777" s="7" t="s">
        <v>99</v>
      </c>
      <c r="AD2777" s="7" t="s">
        <v>5093</v>
      </c>
      <c r="AE2777" s="7" t="s">
        <v>101</v>
      </c>
      <c r="AF2777" s="7" t="str">
        <f aca="false">IF(AD2777&lt;AE2777,AD2777,AE2777)</f>
        <v>Archers, Fireball, Fisherman, Monk, Royal Giant, Skeleton Dragons, The Log, Tombstone</v>
      </c>
      <c r="AG2777" s="7" t="str">
        <f aca="false">IF(AD2777&lt;AE2777,AE2777,AD2777)</f>
        <v>Barbarian Barrel, Electro Spirit, Fireball, Fisherman, Hunter, Royal Ghost, Royal Giant, Skeletons</v>
      </c>
      <c r="AH2777" s="7" t="str">
        <f aca="false">IF(AD2777=AF2777,AA2777,IF(AA2777="Win","Loss",IF(AA2777="Loss","Win","Draw")))</f>
        <v>Loss</v>
      </c>
      <c r="AI2777" s="7" t="s">
        <v>102</v>
      </c>
    </row>
    <row r="2778" customFormat="false" ht="16.5" hidden="false" customHeight="true" outlineLevel="0" collapsed="false">
      <c r="A2778" s="8" t="s">
        <v>5854</v>
      </c>
      <c r="B2778" s="7" t="n">
        <v>2</v>
      </c>
      <c r="C2778" s="8" t="s">
        <v>3952</v>
      </c>
      <c r="D2778" s="7" t="s">
        <v>3953</v>
      </c>
      <c r="E2778" s="7" t="s">
        <v>3496</v>
      </c>
      <c r="F2778" s="7" t="s">
        <v>3497</v>
      </c>
      <c r="G2778" s="7" t="s">
        <v>5094</v>
      </c>
      <c r="H2778" s="7" t="s">
        <v>372</v>
      </c>
      <c r="I2778" s="7" t="s">
        <v>144</v>
      </c>
      <c r="J2778" s="7" t="s">
        <v>115</v>
      </c>
      <c r="K2778" s="7" t="s">
        <v>293</v>
      </c>
      <c r="L2778" s="7" t="s">
        <v>154</v>
      </c>
      <c r="M2778" s="7" t="s">
        <v>93</v>
      </c>
      <c r="N2778" s="7" t="s">
        <v>109</v>
      </c>
      <c r="O2778" s="7" t="s">
        <v>182</v>
      </c>
      <c r="P2778" s="7" t="s">
        <v>91</v>
      </c>
      <c r="Q2778" s="7" t="s">
        <v>239</v>
      </c>
      <c r="R2778" s="7" t="s">
        <v>199</v>
      </c>
      <c r="S2778" s="7" t="s">
        <v>210</v>
      </c>
      <c r="T2778" s="7" t="s">
        <v>202</v>
      </c>
      <c r="U2778" s="7" t="s">
        <v>227</v>
      </c>
      <c r="V2778" s="7" t="s">
        <v>146</v>
      </c>
      <c r="W2778" s="7" t="s">
        <v>109</v>
      </c>
      <c r="X2778" s="7" t="s">
        <v>112</v>
      </c>
      <c r="Y2778" s="7" t="n">
        <v>0</v>
      </c>
      <c r="Z2778" s="7" t="n">
        <v>3</v>
      </c>
      <c r="AA2778" s="7" t="str">
        <f aca="false">IF(Y2778&gt;Z2778,"Win",IF(Y2778&lt;Z2778,"Loss","Draw"))</f>
        <v>Loss</v>
      </c>
      <c r="AB2778" s="7" t="s">
        <v>99</v>
      </c>
      <c r="AC2778" s="7" t="s">
        <v>99</v>
      </c>
      <c r="AD2778" s="7" t="s">
        <v>3449</v>
      </c>
      <c r="AE2778" s="7" t="s">
        <v>1395</v>
      </c>
      <c r="AF2778" s="7" t="str">
        <f aca="false">IF(AD2778&lt;AE2778,AD2778,AE2778)</f>
        <v>Arrows, Battle Ram, Golden Knight, Mega Knight, Mother Witch, Ronin, Skeleton Dragons, Zappies</v>
      </c>
      <c r="AG2778" s="7" t="str">
        <f aca="false">IF(AD2778&lt;AE2778,AE2778,AD2778)</f>
        <v>Barbarian Barrel, Electro Spirit, Furnace, Goblins, Hog Rider, Lightning, Ronin, Tesla</v>
      </c>
      <c r="AH2778" s="7" t="str">
        <f aca="false">IF(AD2778=AF2778,AA2778,IF(AA2778="Win","Loss",IF(AA2778="Loss","Win","Draw")))</f>
        <v>Win</v>
      </c>
      <c r="AI2778" s="7" t="s">
        <v>102</v>
      </c>
    </row>
    <row r="2779" customFormat="false" ht="16.5" hidden="false" customHeight="true" outlineLevel="0" collapsed="false">
      <c r="A2779" s="6" t="s">
        <v>5855</v>
      </c>
      <c r="B2779" s="5" t="n">
        <v>1</v>
      </c>
      <c r="C2779" s="6" t="s">
        <v>3952</v>
      </c>
      <c r="D2779" s="5" t="s">
        <v>3953</v>
      </c>
      <c r="E2779" s="5" t="s">
        <v>1790</v>
      </c>
      <c r="F2779" s="5" t="s">
        <v>1791</v>
      </c>
      <c r="G2779" s="5" t="s">
        <v>5856</v>
      </c>
      <c r="H2779" s="5" t="s">
        <v>216</v>
      </c>
      <c r="I2779" s="5" t="s">
        <v>239</v>
      </c>
      <c r="J2779" s="5" t="s">
        <v>180</v>
      </c>
      <c r="K2779" s="5" t="s">
        <v>132</v>
      </c>
      <c r="L2779" s="5" t="s">
        <v>327</v>
      </c>
      <c r="M2779" s="5" t="s">
        <v>227</v>
      </c>
      <c r="N2779" s="5" t="s">
        <v>257</v>
      </c>
      <c r="O2779" s="5" t="s">
        <v>202</v>
      </c>
      <c r="P2779" s="5" t="s">
        <v>135</v>
      </c>
      <c r="Q2779" s="5" t="s">
        <v>287</v>
      </c>
      <c r="R2779" s="5" t="s">
        <v>131</v>
      </c>
      <c r="S2779" s="5" t="s">
        <v>135</v>
      </c>
      <c r="T2779" s="5" t="s">
        <v>148</v>
      </c>
      <c r="U2779" s="5" t="s">
        <v>147</v>
      </c>
      <c r="V2779" s="5" t="s">
        <v>94</v>
      </c>
      <c r="W2779" s="5" t="s">
        <v>149</v>
      </c>
      <c r="X2779" s="5" t="s">
        <v>87</v>
      </c>
      <c r="Y2779" s="5" t="n">
        <v>0</v>
      </c>
      <c r="Z2779" s="5" t="n">
        <v>3</v>
      </c>
      <c r="AA2779" s="5" t="str">
        <f aca="false">IF(Y2779&gt;Z2779,"Win",IF(Y2779&lt;Z2779,"Loss","Draw"))</f>
        <v>Loss</v>
      </c>
      <c r="AB2779" s="5" t="s">
        <v>98</v>
      </c>
      <c r="AC2779" s="5" t="s">
        <v>99</v>
      </c>
      <c r="AD2779" s="5" t="s">
        <v>5096</v>
      </c>
      <c r="AE2779" s="5" t="s">
        <v>2763</v>
      </c>
      <c r="AF2779" s="5" t="str">
        <f aca="false">IF(AD2779&lt;AE2779,AD2779,AE2779)</f>
        <v>Battle Ram, Giant Skeleton, Lumberjack, Mother Witch, Vines, Wizard, Zap, Zappies</v>
      </c>
      <c r="AG2779" s="5" t="str">
        <f aca="false">IF(AD2779&lt;AE2779,AE2779,AD2779)</f>
        <v>Berserker, Fireball, Lava Hound, Mega Minion, Spirit Empress, Tombstone, Valkyrie, Zap</v>
      </c>
      <c r="AH2779" s="5" t="str">
        <f aca="false">IF(AD2779=AF2779,AA2779,IF(AA2779="Win","Loss",IF(AA2779="Loss","Win","Draw")))</f>
        <v>Loss</v>
      </c>
      <c r="AI2779" s="5" t="s">
        <v>102</v>
      </c>
    </row>
    <row r="2780" customFormat="false" ht="16.5" hidden="false" customHeight="true" outlineLevel="0" collapsed="false">
      <c r="A2780" s="8" t="s">
        <v>5854</v>
      </c>
      <c r="B2780" s="7" t="n">
        <v>3</v>
      </c>
      <c r="C2780" s="8" t="s">
        <v>3952</v>
      </c>
      <c r="D2780" s="7" t="s">
        <v>3953</v>
      </c>
      <c r="E2780" s="7" t="s">
        <v>3496</v>
      </c>
      <c r="F2780" s="7" t="s">
        <v>3497</v>
      </c>
      <c r="G2780" s="7" t="s">
        <v>5095</v>
      </c>
      <c r="H2780" s="7" t="s">
        <v>372</v>
      </c>
      <c r="I2780" s="7" t="s">
        <v>239</v>
      </c>
      <c r="J2780" s="7" t="s">
        <v>180</v>
      </c>
      <c r="K2780" s="7" t="s">
        <v>132</v>
      </c>
      <c r="L2780" s="7" t="s">
        <v>327</v>
      </c>
      <c r="M2780" s="7" t="s">
        <v>227</v>
      </c>
      <c r="N2780" s="7" t="s">
        <v>257</v>
      </c>
      <c r="O2780" s="7" t="s">
        <v>202</v>
      </c>
      <c r="P2780" s="7" t="s">
        <v>135</v>
      </c>
      <c r="Q2780" s="7" t="s">
        <v>142</v>
      </c>
      <c r="R2780" s="7" t="s">
        <v>141</v>
      </c>
      <c r="S2780" s="7" t="s">
        <v>140</v>
      </c>
      <c r="T2780" s="7" t="s">
        <v>111</v>
      </c>
      <c r="U2780" s="7" t="s">
        <v>120</v>
      </c>
      <c r="V2780" s="7" t="s">
        <v>144</v>
      </c>
      <c r="W2780" s="7" t="s">
        <v>143</v>
      </c>
      <c r="X2780" s="7" t="s">
        <v>87</v>
      </c>
      <c r="Y2780" s="7" t="n">
        <v>2</v>
      </c>
      <c r="Z2780" s="7" t="n">
        <v>0</v>
      </c>
      <c r="AA2780" s="7" t="str">
        <f aca="false">IF(Y2780&gt;Z2780,"Win",IF(Y2780&lt;Z2780,"Loss","Draw"))</f>
        <v>Win</v>
      </c>
      <c r="AB2780" s="7" t="s">
        <v>99</v>
      </c>
      <c r="AC2780" s="7" t="s">
        <v>99</v>
      </c>
      <c r="AD2780" s="7" t="s">
        <v>5096</v>
      </c>
      <c r="AE2780" s="7" t="s">
        <v>150</v>
      </c>
      <c r="AF2780" s="7" t="str">
        <f aca="false">IF(AD2780&lt;AE2780,AD2780,AE2780)</f>
        <v>Battle Ram, Giant Skeleton, Lumberjack, Mother Witch, Vines, Wizard, Zap, Zappies</v>
      </c>
      <c r="AG2780" s="7" t="str">
        <f aca="false">IF(AD2780&lt;AE2780,AE2780,AD2780)</f>
        <v>Berserker, Fire Spirit, Goblin Barrel, Ice Spirit, Magic Archer, Royal Delivery, Tesla, Wall Breakers</v>
      </c>
      <c r="AH2780" s="7" t="str">
        <f aca="false">IF(AD2780=AF2780,AA2780,IF(AA2780="Win","Loss",IF(AA2780="Loss","Win","Draw")))</f>
        <v>Win</v>
      </c>
      <c r="AI2780" s="7" t="s">
        <v>102</v>
      </c>
    </row>
    <row r="2781" customFormat="false" ht="16.5" hidden="false" customHeight="true" outlineLevel="0" collapsed="false">
      <c r="A2781" s="8" t="s">
        <v>5857</v>
      </c>
      <c r="B2781" s="7" t="n">
        <v>1</v>
      </c>
      <c r="C2781" s="8" t="s">
        <v>3952</v>
      </c>
      <c r="D2781" s="7" t="s">
        <v>3953</v>
      </c>
      <c r="E2781" s="7" t="s">
        <v>3496</v>
      </c>
      <c r="F2781" s="7" t="s">
        <v>3497</v>
      </c>
      <c r="G2781" s="7" t="s">
        <v>5098</v>
      </c>
      <c r="H2781" s="7" t="s">
        <v>81</v>
      </c>
      <c r="I2781" s="7" t="s">
        <v>170</v>
      </c>
      <c r="J2781" s="7" t="s">
        <v>209</v>
      </c>
      <c r="K2781" s="7" t="s">
        <v>132</v>
      </c>
      <c r="L2781" s="7" t="s">
        <v>91</v>
      </c>
      <c r="M2781" s="7" t="s">
        <v>94</v>
      </c>
      <c r="N2781" s="7" t="s">
        <v>182</v>
      </c>
      <c r="O2781" s="7" t="s">
        <v>143</v>
      </c>
      <c r="P2781" s="7" t="s">
        <v>87</v>
      </c>
      <c r="Q2781" s="7" t="s">
        <v>107</v>
      </c>
      <c r="R2781" s="7" t="s">
        <v>128</v>
      </c>
      <c r="S2781" s="7" t="s">
        <v>84</v>
      </c>
      <c r="T2781" s="7" t="s">
        <v>88</v>
      </c>
      <c r="U2781" s="7" t="s">
        <v>130</v>
      </c>
      <c r="V2781" s="7" t="s">
        <v>111</v>
      </c>
      <c r="W2781" s="7" t="s">
        <v>97</v>
      </c>
      <c r="X2781" s="7" t="s">
        <v>144</v>
      </c>
      <c r="Y2781" s="7" t="n">
        <v>0</v>
      </c>
      <c r="Z2781" s="7" t="n">
        <v>1</v>
      </c>
      <c r="AA2781" s="7" t="str">
        <f aca="false">IF(Y2781&gt;Z2781,"Win",IF(Y2781&lt;Z2781,"Loss","Draw"))</f>
        <v>Loss</v>
      </c>
      <c r="AB2781" s="7" t="s">
        <v>99</v>
      </c>
      <c r="AC2781" s="7" t="s">
        <v>99</v>
      </c>
      <c r="AD2781" s="7" t="s">
        <v>5099</v>
      </c>
      <c r="AE2781" s="7" t="s">
        <v>448</v>
      </c>
      <c r="AF2781" s="7" t="str">
        <f aca="false">IF(AD2781&lt;AE2781,AD2781,AE2781)</f>
        <v>Barbarian Barrel, Berserker, Cannon, Fireball, Hog Rider, Ice Spirit, Lumberjack, Musketeer</v>
      </c>
      <c r="AG2781" s="7" t="str">
        <f aca="false">IF(AD2781&lt;AE2781,AE2781,AD2781)</f>
        <v>Bomber, Fire Spirit, Giant Snowball, Goblin Drill, Knight, Poison, Skeletons, Tesla</v>
      </c>
      <c r="AH2781" s="7" t="str">
        <f aca="false">IF(AD2781=AF2781,AA2781,IF(AA2781="Win","Loss",IF(AA2781="Loss","Win","Draw")))</f>
        <v>Loss</v>
      </c>
      <c r="AI2781" s="7" t="s">
        <v>102</v>
      </c>
    </row>
    <row r="2782" customFormat="false" ht="16.5" hidden="false" customHeight="true" outlineLevel="0" collapsed="false">
      <c r="A2782" s="8" t="s">
        <v>5857</v>
      </c>
      <c r="B2782" s="7" t="n">
        <v>2</v>
      </c>
      <c r="C2782" s="8" t="s">
        <v>3952</v>
      </c>
      <c r="D2782" s="7" t="s">
        <v>3953</v>
      </c>
      <c r="E2782" s="7" t="s">
        <v>3496</v>
      </c>
      <c r="F2782" s="7" t="s">
        <v>3497</v>
      </c>
      <c r="G2782" s="7" t="s">
        <v>5100</v>
      </c>
      <c r="H2782" s="7" t="s">
        <v>372</v>
      </c>
      <c r="I2782" s="7" t="s">
        <v>271</v>
      </c>
      <c r="J2782" s="7" t="s">
        <v>145</v>
      </c>
      <c r="K2782" s="7" t="s">
        <v>115</v>
      </c>
      <c r="L2782" s="7" t="s">
        <v>109</v>
      </c>
      <c r="M2782" s="7" t="s">
        <v>112</v>
      </c>
      <c r="N2782" s="7" t="s">
        <v>84</v>
      </c>
      <c r="O2782" s="7" t="s">
        <v>113</v>
      </c>
      <c r="P2782" s="7" t="s">
        <v>226</v>
      </c>
      <c r="Q2782" s="7" t="s">
        <v>200</v>
      </c>
      <c r="R2782" s="7" t="s">
        <v>199</v>
      </c>
      <c r="S2782" s="7" t="s">
        <v>169</v>
      </c>
      <c r="T2782" s="7" t="s">
        <v>191</v>
      </c>
      <c r="U2782" s="7" t="s">
        <v>336</v>
      </c>
      <c r="V2782" s="7" t="s">
        <v>154</v>
      </c>
      <c r="W2782" s="7" t="s">
        <v>136</v>
      </c>
      <c r="X2782" s="7" t="s">
        <v>91</v>
      </c>
      <c r="Y2782" s="7" t="n">
        <v>0</v>
      </c>
      <c r="Z2782" s="7" t="n">
        <v>1</v>
      </c>
      <c r="AA2782" s="7" t="str">
        <f aca="false">IF(Y2782&gt;Z2782,"Win",IF(Y2782&lt;Z2782,"Loss","Draw"))</f>
        <v>Loss</v>
      </c>
      <c r="AB2782" s="7" t="s">
        <v>99</v>
      </c>
      <c r="AC2782" s="7" t="s">
        <v>99</v>
      </c>
      <c r="AD2782" s="7" t="s">
        <v>5101</v>
      </c>
      <c r="AE2782" s="7" t="s">
        <v>778</v>
      </c>
      <c r="AF2782" s="7" t="str">
        <f aca="false">IF(AD2782&lt;AE2782,AD2782,AE2782)</f>
        <v>Arrows, Balloon, Bomb Tower, Firecracker, Giant Snowball, Goblins, Miner, Ronin</v>
      </c>
      <c r="AG2782" s="7" t="str">
        <f aca="false">IF(AD2782&lt;AE2782,AE2782,AD2782)</f>
        <v>Baby Dragon, Barbarian Barrel, Goblin Cage, Golden Knight, Golem, Ice Wizard, Lightning, Tornado</v>
      </c>
      <c r="AH2782" s="7" t="str">
        <f aca="false">IF(AD2782=AF2782,AA2782,IF(AA2782="Win","Loss",IF(AA2782="Loss","Win","Draw")))</f>
        <v>Loss</v>
      </c>
      <c r="AI2782" s="7" t="s">
        <v>102</v>
      </c>
    </row>
    <row r="2783" customFormat="false" ht="16.5" hidden="false" customHeight="true" outlineLevel="0" collapsed="false">
      <c r="A2783" s="8" t="s">
        <v>5857</v>
      </c>
      <c r="B2783" s="7" t="n">
        <v>3</v>
      </c>
      <c r="C2783" s="8" t="s">
        <v>3952</v>
      </c>
      <c r="D2783" s="7" t="s">
        <v>3953</v>
      </c>
      <c r="E2783" s="7" t="s">
        <v>3496</v>
      </c>
      <c r="F2783" s="7" t="s">
        <v>3497</v>
      </c>
      <c r="G2783" s="7" t="s">
        <v>5102</v>
      </c>
      <c r="H2783" s="7" t="s">
        <v>372</v>
      </c>
      <c r="I2783" s="7" t="s">
        <v>168</v>
      </c>
      <c r="J2783" s="7" t="s">
        <v>232</v>
      </c>
      <c r="K2783" s="7" t="s">
        <v>169</v>
      </c>
      <c r="L2783" s="7" t="s">
        <v>154</v>
      </c>
      <c r="M2783" s="7" t="s">
        <v>97</v>
      </c>
      <c r="N2783" s="7" t="s">
        <v>93</v>
      </c>
      <c r="O2783" s="7" t="s">
        <v>167</v>
      </c>
      <c r="P2783" s="7" t="s">
        <v>144</v>
      </c>
      <c r="Q2783" s="7" t="s">
        <v>82</v>
      </c>
      <c r="R2783" s="7" t="s">
        <v>181</v>
      </c>
      <c r="S2783" s="7" t="s">
        <v>168</v>
      </c>
      <c r="T2783" s="7" t="s">
        <v>167</v>
      </c>
      <c r="U2783" s="7" t="s">
        <v>115</v>
      </c>
      <c r="V2783" s="7" t="s">
        <v>146</v>
      </c>
      <c r="W2783" s="7" t="s">
        <v>89</v>
      </c>
      <c r="X2783" s="7" t="s">
        <v>94</v>
      </c>
      <c r="Y2783" s="7" t="n">
        <v>0</v>
      </c>
      <c r="Z2783" s="7" t="n">
        <v>1</v>
      </c>
      <c r="AA2783" s="7" t="str">
        <f aca="false">IF(Y2783&gt;Z2783,"Win",IF(Y2783&lt;Z2783,"Loss","Draw"))</f>
        <v>Loss</v>
      </c>
      <c r="AB2783" s="7" t="s">
        <v>99</v>
      </c>
      <c r="AC2783" s="7" t="s">
        <v>99</v>
      </c>
      <c r="AD2783" s="7" t="s">
        <v>2872</v>
      </c>
      <c r="AE2783" s="7" t="s">
        <v>5103</v>
      </c>
      <c r="AF2783" s="7" t="str">
        <f aca="false">IF(AD2783&lt;AE2783,AD2783,AE2783)</f>
        <v>Archers, Fireball, Goblin Hut, Goblins, Monk, Royal Hogs, Skeleton Dragons, The Log</v>
      </c>
      <c r="AG2783" s="7" t="str">
        <f aca="false">IF(AD2783&lt;AE2783,AE2783,AD2783)</f>
        <v>Baby Dragon, Electro Spirit, Lightning, Mighty Miner, Royal Hogs, Skeletons, Tesla, The Log</v>
      </c>
      <c r="AH2783" s="7" t="str">
        <f aca="false">IF(AD2783=AF2783,AA2783,IF(AA2783="Win","Loss",IF(AA2783="Loss","Win","Draw")))</f>
        <v>Win</v>
      </c>
      <c r="AI2783" s="7" t="s">
        <v>102</v>
      </c>
    </row>
    <row r="2784" customFormat="false" ht="16.5" hidden="false" customHeight="true" outlineLevel="0" collapsed="false">
      <c r="A2784" s="6" t="s">
        <v>5858</v>
      </c>
      <c r="B2784" s="5" t="n">
        <v>1</v>
      </c>
      <c r="C2784" s="6" t="s">
        <v>3952</v>
      </c>
      <c r="D2784" s="5" t="s">
        <v>3953</v>
      </c>
      <c r="E2784" s="6" t="s">
        <v>5859</v>
      </c>
      <c r="F2784" s="5" t="s">
        <v>5860</v>
      </c>
      <c r="G2784" s="5" t="s">
        <v>5861</v>
      </c>
      <c r="H2784" s="5" t="s">
        <v>372</v>
      </c>
      <c r="I2784" s="5" t="s">
        <v>168</v>
      </c>
      <c r="J2784" s="5" t="s">
        <v>232</v>
      </c>
      <c r="K2784" s="5" t="s">
        <v>169</v>
      </c>
      <c r="L2784" s="5" t="s">
        <v>154</v>
      </c>
      <c r="M2784" s="5" t="s">
        <v>93</v>
      </c>
      <c r="N2784" s="5" t="s">
        <v>97</v>
      </c>
      <c r="O2784" s="5" t="s">
        <v>167</v>
      </c>
      <c r="P2784" s="5" t="s">
        <v>144</v>
      </c>
      <c r="Q2784" s="5" t="s">
        <v>169</v>
      </c>
      <c r="R2784" s="5" t="s">
        <v>157</v>
      </c>
      <c r="S2784" s="5" t="s">
        <v>287</v>
      </c>
      <c r="T2784" s="5" t="s">
        <v>1512</v>
      </c>
      <c r="U2784" s="5" t="s">
        <v>202</v>
      </c>
      <c r="V2784" s="5" t="s">
        <v>227</v>
      </c>
      <c r="W2784" s="5" t="s">
        <v>136</v>
      </c>
      <c r="X2784" s="5" t="s">
        <v>257</v>
      </c>
      <c r="Y2784" s="5" t="n">
        <v>1</v>
      </c>
      <c r="Z2784" s="5" t="n">
        <v>0</v>
      </c>
      <c r="AA2784" s="5" t="str">
        <f aca="false">IF(Y2784&gt;Z2784,"Win",IF(Y2784&lt;Z2784,"Loss","Draw"))</f>
        <v>Win</v>
      </c>
      <c r="AB2784" s="5" t="s">
        <v>98</v>
      </c>
      <c r="AC2784" s="5" t="s">
        <v>99</v>
      </c>
      <c r="AD2784" s="5" t="s">
        <v>2872</v>
      </c>
      <c r="AE2784" s="5" t="s">
        <v>5862</v>
      </c>
      <c r="AF2784" s="5" t="str">
        <f aca="false">IF(AD2784&lt;AE2784,AD2784,AE2784)</f>
        <v>Baby Dragon, Battle Healer, Golem, Mini P.E.K.K.A, Mother Witch, Valkyrie, Vines, Zappies</v>
      </c>
      <c r="AG2784" s="5" t="str">
        <f aca="false">IF(AD2784&lt;AE2784,AE2784,AD2784)</f>
        <v>Baby Dragon, Electro Spirit, Lightning, Mighty Miner, Royal Hogs, Skeletons, Tesla, The Log</v>
      </c>
      <c r="AH2784" s="5" t="str">
        <f aca="false">IF(AD2784=AF2784,AA2784,IF(AA2784="Win","Loss",IF(AA2784="Loss","Win","Draw")))</f>
        <v>Loss</v>
      </c>
      <c r="AI2784" s="5" t="s">
        <v>102</v>
      </c>
    </row>
    <row r="2785" customFormat="false" ht="16.5" hidden="false" customHeight="true" outlineLevel="0" collapsed="false">
      <c r="A2785" s="6" t="s">
        <v>5863</v>
      </c>
      <c r="B2785" s="5" t="n">
        <v>1</v>
      </c>
      <c r="C2785" s="6" t="s">
        <v>3952</v>
      </c>
      <c r="D2785" s="5" t="s">
        <v>3953</v>
      </c>
      <c r="E2785" s="5" t="s">
        <v>1391</v>
      </c>
      <c r="F2785" s="5" t="s">
        <v>1392</v>
      </c>
      <c r="G2785" s="5" t="s">
        <v>5864</v>
      </c>
      <c r="H2785" s="5" t="s">
        <v>372</v>
      </c>
      <c r="I2785" s="5" t="s">
        <v>142</v>
      </c>
      <c r="J2785" s="5" t="s">
        <v>181</v>
      </c>
      <c r="K2785" s="5" t="s">
        <v>141</v>
      </c>
      <c r="L2785" s="5" t="s">
        <v>140</v>
      </c>
      <c r="M2785" s="5" t="s">
        <v>97</v>
      </c>
      <c r="N2785" s="5" t="s">
        <v>93</v>
      </c>
      <c r="O2785" s="5" t="s">
        <v>120</v>
      </c>
      <c r="P2785" s="5" t="s">
        <v>144</v>
      </c>
      <c r="Q2785" s="5" t="s">
        <v>375</v>
      </c>
      <c r="R2785" s="5" t="s">
        <v>145</v>
      </c>
      <c r="S2785" s="5" t="s">
        <v>128</v>
      </c>
      <c r="T2785" s="5" t="s">
        <v>226</v>
      </c>
      <c r="U2785" s="5" t="s">
        <v>87</v>
      </c>
      <c r="V2785" s="5" t="s">
        <v>135</v>
      </c>
      <c r="W2785" s="5" t="s">
        <v>113</v>
      </c>
      <c r="X2785" s="5" t="s">
        <v>336</v>
      </c>
      <c r="Y2785" s="5" t="n">
        <v>1</v>
      </c>
      <c r="Z2785" s="5" t="n">
        <v>0</v>
      </c>
      <c r="AA2785" s="5" t="str">
        <f aca="false">IF(Y2785&gt;Z2785,"Win",IF(Y2785&lt;Z2785,"Loss","Draw"))</f>
        <v>Win</v>
      </c>
      <c r="AB2785" s="5" t="s">
        <v>98</v>
      </c>
      <c r="AC2785" s="5" t="s">
        <v>99</v>
      </c>
      <c r="AD2785" s="5" t="s">
        <v>5865</v>
      </c>
      <c r="AE2785" s="5" t="s">
        <v>377</v>
      </c>
      <c r="AF2785" s="5" t="str">
        <f aca="false">IF(AD2785&lt;AE2785,AD2785,AE2785)</f>
        <v>Balloon, Berserker, Bomb Tower, Executioner, Knight, Miner, Tornado, Zap</v>
      </c>
      <c r="AG2785" s="5" t="str">
        <f aca="false">IF(AD2785&lt;AE2785,AE2785,AD2785)</f>
        <v>Electro Spirit, Goblin Barrel, Magic Archer, Monk, Royal Delivery, Skeletons, Tesla, Wall Breakers</v>
      </c>
      <c r="AH2785" s="5" t="str">
        <f aca="false">IF(AD2785=AF2785,AA2785,IF(AA2785="Win","Loss",IF(AA2785="Loss","Win","Draw")))</f>
        <v>Loss</v>
      </c>
      <c r="AI2785" s="5" t="s">
        <v>102</v>
      </c>
    </row>
    <row r="2786" customFormat="false" ht="16.5" hidden="false" customHeight="true" outlineLevel="0" collapsed="false">
      <c r="A2786" s="6" t="s">
        <v>5863</v>
      </c>
      <c r="B2786" s="5" t="n">
        <v>2</v>
      </c>
      <c r="C2786" s="6" t="s">
        <v>3952</v>
      </c>
      <c r="D2786" s="5" t="s">
        <v>3953</v>
      </c>
      <c r="E2786" s="5" t="s">
        <v>1391</v>
      </c>
      <c r="F2786" s="5" t="s">
        <v>1392</v>
      </c>
      <c r="G2786" s="5" t="s">
        <v>5866</v>
      </c>
      <c r="H2786" s="5" t="s">
        <v>1394</v>
      </c>
      <c r="I2786" s="5" t="s">
        <v>168</v>
      </c>
      <c r="J2786" s="5" t="s">
        <v>83</v>
      </c>
      <c r="K2786" s="5" t="s">
        <v>115</v>
      </c>
      <c r="L2786" s="5" t="s">
        <v>202</v>
      </c>
      <c r="M2786" s="5" t="s">
        <v>227</v>
      </c>
      <c r="N2786" s="5" t="s">
        <v>327</v>
      </c>
      <c r="O2786" s="5" t="s">
        <v>146</v>
      </c>
      <c r="P2786" s="5" t="s">
        <v>112</v>
      </c>
      <c r="Q2786" s="5" t="s">
        <v>168</v>
      </c>
      <c r="R2786" s="5" t="s">
        <v>83</v>
      </c>
      <c r="S2786" s="5" t="s">
        <v>82</v>
      </c>
      <c r="T2786" s="5" t="s">
        <v>154</v>
      </c>
      <c r="U2786" s="5" t="s">
        <v>97</v>
      </c>
      <c r="V2786" s="5" t="s">
        <v>93</v>
      </c>
      <c r="W2786" s="5" t="s">
        <v>91</v>
      </c>
      <c r="X2786" s="5" t="s">
        <v>144</v>
      </c>
      <c r="Y2786" s="5" t="n">
        <v>1</v>
      </c>
      <c r="Z2786" s="5" t="n">
        <v>0</v>
      </c>
      <c r="AA2786" s="5" t="str">
        <f aca="false">IF(Y2786&gt;Z2786,"Win",IF(Y2786&lt;Z2786,"Loss","Draw"))</f>
        <v>Win</v>
      </c>
      <c r="AB2786" s="5" t="s">
        <v>98</v>
      </c>
      <c r="AC2786" s="5" t="s">
        <v>99</v>
      </c>
      <c r="AD2786" s="5" t="s">
        <v>5867</v>
      </c>
      <c r="AE2786" s="5" t="s">
        <v>285</v>
      </c>
      <c r="AF2786" s="5" t="str">
        <f aca="false">IF(AD2786&lt;AE2786,AD2786,AE2786)</f>
        <v>Archers, Barbarian Barrel, Dark Prince, Electro Spirit, Lightning, Royal Hogs, Skeletons, Tesla</v>
      </c>
      <c r="AG2786" s="5" t="str">
        <f aca="false">IF(AD2786&lt;AE2786,AE2786,AD2786)</f>
        <v>Arrows, Dark Prince, Giant Skeleton, Goblins, Mother Witch, Royal Hogs, Skeleton Dragons, Zappies</v>
      </c>
      <c r="AH2786" s="5" t="str">
        <f aca="false">IF(AD2786=AF2786,AA2786,IF(AA2786="Win","Loss",IF(AA2786="Loss","Win","Draw")))</f>
        <v>Loss</v>
      </c>
      <c r="AI2786" s="5" t="s">
        <v>102</v>
      </c>
    </row>
    <row r="2787" customFormat="false" ht="16.5" hidden="false" customHeight="true" outlineLevel="0" collapsed="false">
      <c r="A2787" s="6" t="s">
        <v>5863</v>
      </c>
      <c r="B2787" s="5" t="n">
        <v>3</v>
      </c>
      <c r="C2787" s="6" t="s">
        <v>3952</v>
      </c>
      <c r="D2787" s="5" t="s">
        <v>3953</v>
      </c>
      <c r="E2787" s="5" t="s">
        <v>1391</v>
      </c>
      <c r="F2787" s="5" t="s">
        <v>1392</v>
      </c>
      <c r="G2787" s="5" t="s">
        <v>5868</v>
      </c>
      <c r="H2787" s="5" t="s">
        <v>1394</v>
      </c>
      <c r="I2787" s="5" t="s">
        <v>319</v>
      </c>
      <c r="J2787" s="5" t="s">
        <v>199</v>
      </c>
      <c r="K2787" s="5" t="s">
        <v>107</v>
      </c>
      <c r="L2787" s="5" t="s">
        <v>94</v>
      </c>
      <c r="M2787" s="5" t="s">
        <v>111</v>
      </c>
      <c r="N2787" s="5" t="s">
        <v>167</v>
      </c>
      <c r="O2787" s="5" t="s">
        <v>170</v>
      </c>
      <c r="P2787" s="5" t="s">
        <v>176</v>
      </c>
      <c r="Q2787" s="5" t="s">
        <v>142</v>
      </c>
      <c r="R2787" s="5" t="s">
        <v>141</v>
      </c>
      <c r="S2787" s="5" t="s">
        <v>140</v>
      </c>
      <c r="T2787" s="5" t="s">
        <v>111</v>
      </c>
      <c r="U2787" s="5" t="s">
        <v>120</v>
      </c>
      <c r="V2787" s="5" t="s">
        <v>143</v>
      </c>
      <c r="W2787" s="5" t="s">
        <v>89</v>
      </c>
      <c r="X2787" s="5" t="s">
        <v>115</v>
      </c>
      <c r="Y2787" s="5" t="n">
        <v>1</v>
      </c>
      <c r="Z2787" s="5" t="n">
        <v>0</v>
      </c>
      <c r="AA2787" s="5" t="str">
        <f aca="false">IF(Y2787&gt;Z2787,"Win",IF(Y2787&lt;Z2787,"Loss","Draw"))</f>
        <v>Win</v>
      </c>
      <c r="AB2787" s="5" t="s">
        <v>98</v>
      </c>
      <c r="AC2787" s="5" t="s">
        <v>99</v>
      </c>
      <c r="AD2787" s="5" t="s">
        <v>5869</v>
      </c>
      <c r="AE2787" s="5" t="s">
        <v>5870</v>
      </c>
      <c r="AF2787" s="5" t="str">
        <f aca="false">IF(AD2787&lt;AE2787,AD2787,AE2787)</f>
        <v>Cannon, Dart Goblin, Fire Spirit, Fireball, Goblin Drill, Golden Knight, Skeleton Army, The Log</v>
      </c>
      <c r="AG2787" s="5" t="str">
        <f aca="false">IF(AD2787&lt;AE2787,AE2787,AD2787)</f>
        <v>Fire Spirit, Goblin Barrel, Goblin Hut, Goblins, Ice Spirit, Magic Archer, Royal Delivery, Wall Breakers</v>
      </c>
      <c r="AH2787" s="5" t="str">
        <f aca="false">IF(AD2787=AF2787,AA2787,IF(AA2787="Win","Loss",IF(AA2787="Loss","Win","Draw")))</f>
        <v>Win</v>
      </c>
      <c r="AI2787" s="5" t="s">
        <v>102</v>
      </c>
    </row>
    <row r="2788" customFormat="false" ht="16.5" hidden="false" customHeight="true" outlineLevel="0" collapsed="false">
      <c r="A2788" s="8" t="s">
        <v>5871</v>
      </c>
      <c r="B2788" s="7" t="n">
        <v>1</v>
      </c>
      <c r="C2788" s="8" t="s">
        <v>3952</v>
      </c>
      <c r="D2788" s="7" t="s">
        <v>3953</v>
      </c>
      <c r="E2788" s="7" t="s">
        <v>1391</v>
      </c>
      <c r="F2788" s="7" t="s">
        <v>1392</v>
      </c>
      <c r="G2788" s="7" t="s">
        <v>5872</v>
      </c>
      <c r="H2788" s="7" t="s">
        <v>372</v>
      </c>
      <c r="I2788" s="7" t="s">
        <v>168</v>
      </c>
      <c r="J2788" s="7" t="s">
        <v>244</v>
      </c>
      <c r="K2788" s="7" t="s">
        <v>132</v>
      </c>
      <c r="L2788" s="7" t="s">
        <v>174</v>
      </c>
      <c r="M2788" s="7" t="s">
        <v>94</v>
      </c>
      <c r="N2788" s="7" t="s">
        <v>91</v>
      </c>
      <c r="O2788" s="7" t="s">
        <v>96</v>
      </c>
      <c r="P2788" s="7" t="s">
        <v>245</v>
      </c>
      <c r="Q2788" s="7" t="s">
        <v>210</v>
      </c>
      <c r="R2788" s="7" t="s">
        <v>199</v>
      </c>
      <c r="S2788" s="7" t="s">
        <v>239</v>
      </c>
      <c r="T2788" s="7" t="s">
        <v>202</v>
      </c>
      <c r="U2788" s="7" t="s">
        <v>227</v>
      </c>
      <c r="V2788" s="7" t="s">
        <v>146</v>
      </c>
      <c r="W2788" s="7" t="s">
        <v>109</v>
      </c>
      <c r="X2788" s="7" t="s">
        <v>112</v>
      </c>
      <c r="Y2788" s="7" t="n">
        <v>2</v>
      </c>
      <c r="Z2788" s="7" t="n">
        <v>1</v>
      </c>
      <c r="AA2788" s="7" t="str">
        <f aca="false">IF(Y2788&gt;Z2788,"Win",IF(Y2788&lt;Z2788,"Loss","Draw"))</f>
        <v>Win</v>
      </c>
      <c r="AB2788" s="7" t="s">
        <v>99</v>
      </c>
      <c r="AC2788" s="7" t="s">
        <v>99</v>
      </c>
      <c r="AD2788" s="7" t="s">
        <v>717</v>
      </c>
      <c r="AE2788" s="7" t="s">
        <v>1395</v>
      </c>
      <c r="AF2788" s="7" t="str">
        <f aca="false">IF(AD2788&lt;AE2788,AD2788,AE2788)</f>
        <v>Arrows, Battle Ram, Golden Knight, Mega Knight, Mother Witch, Ronin, Skeleton Dragons, Zappies</v>
      </c>
      <c r="AG2788" s="7" t="str">
        <f aca="false">IF(AD2788&lt;AE2788,AE2788,AD2788)</f>
        <v>Barbarian Barrel, Fireball, Heal Spirit, Hunter, Ice Golem, Lumberjack, Royal Hogs, Three Musketeers</v>
      </c>
      <c r="AH2788" s="7" t="str">
        <f aca="false">IF(AD2788=AF2788,AA2788,IF(AA2788="Win","Loss",IF(AA2788="Loss","Win","Draw")))</f>
        <v>Loss</v>
      </c>
      <c r="AI2788" s="7" t="s">
        <v>102</v>
      </c>
    </row>
    <row r="2789" customFormat="false" ht="16.5" hidden="false" customHeight="true" outlineLevel="0" collapsed="false">
      <c r="A2789" s="8" t="s">
        <v>5871</v>
      </c>
      <c r="B2789" s="7" t="n">
        <v>2</v>
      </c>
      <c r="C2789" s="8" t="s">
        <v>3952</v>
      </c>
      <c r="D2789" s="7" t="s">
        <v>3953</v>
      </c>
      <c r="E2789" s="7" t="s">
        <v>1391</v>
      </c>
      <c r="F2789" s="7" t="s">
        <v>1392</v>
      </c>
      <c r="G2789" s="7" t="s">
        <v>5873</v>
      </c>
      <c r="H2789" s="7" t="s">
        <v>1394</v>
      </c>
      <c r="I2789" s="7" t="s">
        <v>271</v>
      </c>
      <c r="J2789" s="7" t="s">
        <v>115</v>
      </c>
      <c r="K2789" s="7" t="s">
        <v>175</v>
      </c>
      <c r="L2789" s="7" t="s">
        <v>182</v>
      </c>
      <c r="M2789" s="7" t="s">
        <v>89</v>
      </c>
      <c r="N2789" s="7" t="s">
        <v>183</v>
      </c>
      <c r="O2789" s="7" t="s">
        <v>117</v>
      </c>
      <c r="P2789" s="7" t="s">
        <v>167</v>
      </c>
      <c r="Q2789" s="7" t="s">
        <v>144</v>
      </c>
      <c r="R2789" s="7" t="s">
        <v>175</v>
      </c>
      <c r="S2789" s="7" t="s">
        <v>84</v>
      </c>
      <c r="T2789" s="7" t="s">
        <v>182</v>
      </c>
      <c r="U2789" s="7" t="s">
        <v>183</v>
      </c>
      <c r="V2789" s="7" t="s">
        <v>91</v>
      </c>
      <c r="W2789" s="7" t="s">
        <v>92</v>
      </c>
      <c r="X2789" s="7" t="s">
        <v>97</v>
      </c>
      <c r="Y2789" s="7" t="n">
        <v>0</v>
      </c>
      <c r="Z2789" s="7" t="n">
        <v>1</v>
      </c>
      <c r="AA2789" s="7" t="str">
        <f aca="false">IF(Y2789&gt;Z2789,"Win",IF(Y2789&lt;Z2789,"Loss","Draw"))</f>
        <v>Loss</v>
      </c>
      <c r="AB2789" s="7" t="s">
        <v>99</v>
      </c>
      <c r="AC2789" s="7" t="s">
        <v>99</v>
      </c>
      <c r="AD2789" s="7" t="s">
        <v>5874</v>
      </c>
      <c r="AE2789" s="7" t="s">
        <v>5875</v>
      </c>
      <c r="AF2789" s="7" t="str">
        <f aca="false">IF(AD2789&lt;AE2789,AD2789,AE2789)</f>
        <v>Barbarian Barrel, Boss Bandit, Earthquake, Giant Snowball, Hog Rider, Royal Ghost, Skeletons, Tesla</v>
      </c>
      <c r="AG2789" s="7" t="str">
        <f aca="false">IF(AD2789&lt;AE2789,AE2789,AD2789)</f>
        <v>Boss Bandit, Earthquake, Firecracker, Goblin Hut, Goblins, Hog Rider, Minions, The Log</v>
      </c>
      <c r="AH2789" s="7" t="str">
        <f aca="false">IF(AD2789=AF2789,AA2789,IF(AA2789="Win","Loss",IF(AA2789="Loss","Win","Draw")))</f>
        <v>Win</v>
      </c>
      <c r="AI2789" s="7" t="s">
        <v>102</v>
      </c>
    </row>
    <row r="2790" customFormat="false" ht="16.5" hidden="false" customHeight="true" outlineLevel="0" collapsed="false">
      <c r="A2790" s="8" t="s">
        <v>5871</v>
      </c>
      <c r="B2790" s="7" t="n">
        <v>3</v>
      </c>
      <c r="C2790" s="8" t="s">
        <v>3952</v>
      </c>
      <c r="D2790" s="7" t="s">
        <v>3953</v>
      </c>
      <c r="E2790" s="7" t="s">
        <v>1391</v>
      </c>
      <c r="F2790" s="7" t="s">
        <v>1392</v>
      </c>
      <c r="G2790" s="7" t="s">
        <v>5876</v>
      </c>
      <c r="H2790" s="7" t="s">
        <v>1394</v>
      </c>
      <c r="I2790" s="7" t="s">
        <v>225</v>
      </c>
      <c r="J2790" s="7" t="s">
        <v>145</v>
      </c>
      <c r="K2790" s="7" t="s">
        <v>84</v>
      </c>
      <c r="L2790" s="7" t="s">
        <v>87</v>
      </c>
      <c r="M2790" s="7" t="s">
        <v>210</v>
      </c>
      <c r="N2790" s="7" t="s">
        <v>226</v>
      </c>
      <c r="O2790" s="7" t="s">
        <v>200</v>
      </c>
      <c r="P2790" s="7" t="s">
        <v>82</v>
      </c>
      <c r="Q2790" s="7" t="s">
        <v>287</v>
      </c>
      <c r="R2790" s="7" t="s">
        <v>115</v>
      </c>
      <c r="S2790" s="7" t="s">
        <v>142</v>
      </c>
      <c r="T2790" s="7" t="s">
        <v>143</v>
      </c>
      <c r="U2790" s="7" t="s">
        <v>170</v>
      </c>
      <c r="V2790" s="7" t="s">
        <v>176</v>
      </c>
      <c r="W2790" s="7" t="s">
        <v>111</v>
      </c>
      <c r="X2790" s="7" t="s">
        <v>140</v>
      </c>
      <c r="Y2790" s="7" t="n">
        <v>1</v>
      </c>
      <c r="Z2790" s="7" t="n">
        <v>0</v>
      </c>
      <c r="AA2790" s="7" t="str">
        <f aca="false">IF(Y2790&gt;Z2790,"Win",IF(Y2790&lt;Z2790,"Loss","Draw"))</f>
        <v>Win</v>
      </c>
      <c r="AB2790" s="7" t="s">
        <v>99</v>
      </c>
      <c r="AC2790" s="7" t="s">
        <v>99</v>
      </c>
      <c r="AD2790" s="7" t="s">
        <v>5877</v>
      </c>
      <c r="AE2790" s="7" t="s">
        <v>2307</v>
      </c>
      <c r="AF2790" s="7" t="str">
        <f aca="false">IF(AD2790&lt;AE2790,AD2790,AE2790)</f>
        <v>Archers, Balloon, Bats, Berserker, Giant Snowball, Goblin Cage, Mega Knight, Miner</v>
      </c>
      <c r="AG2790" s="7" t="str">
        <f aca="false">IF(AD2790&lt;AE2790,AE2790,AD2790)</f>
        <v>Cannon, Dart Goblin, Fire Spirit, Goblin Barrel, Goblins, Ice Spirit, Valkyrie, Wall Breakers</v>
      </c>
      <c r="AH2790" s="7" t="str">
        <f aca="false">IF(AD2790=AF2790,AA2790,IF(AA2790="Win","Loss",IF(AA2790="Loss","Win","Draw")))</f>
        <v>Win</v>
      </c>
      <c r="AI2790" s="7" t="s">
        <v>102</v>
      </c>
    </row>
    <row r="2791" customFormat="false" ht="16.5" hidden="false" customHeight="true" outlineLevel="0" collapsed="false">
      <c r="A2791" s="6" t="s">
        <v>5878</v>
      </c>
      <c r="B2791" s="5" t="n">
        <v>1</v>
      </c>
      <c r="C2791" s="6" t="s">
        <v>3952</v>
      </c>
      <c r="D2791" s="5" t="s">
        <v>3953</v>
      </c>
      <c r="E2791" s="6" t="s">
        <v>5879</v>
      </c>
      <c r="F2791" s="5" t="s">
        <v>5880</v>
      </c>
      <c r="G2791" s="5" t="s">
        <v>5881</v>
      </c>
      <c r="H2791" s="5" t="s">
        <v>81</v>
      </c>
      <c r="I2791" s="5" t="s">
        <v>140</v>
      </c>
      <c r="J2791" s="5" t="s">
        <v>128</v>
      </c>
      <c r="K2791" s="5" t="s">
        <v>225</v>
      </c>
      <c r="L2791" s="5" t="s">
        <v>89</v>
      </c>
      <c r="M2791" s="5" t="s">
        <v>167</v>
      </c>
      <c r="N2791" s="5" t="s">
        <v>303</v>
      </c>
      <c r="O2791" s="5" t="s">
        <v>88</v>
      </c>
      <c r="P2791" s="5" t="s">
        <v>226</v>
      </c>
      <c r="Q2791" s="5" t="s">
        <v>210</v>
      </c>
      <c r="R2791" s="5" t="s">
        <v>83</v>
      </c>
      <c r="S2791" s="5" t="s">
        <v>169</v>
      </c>
      <c r="T2791" s="5" t="s">
        <v>113</v>
      </c>
      <c r="U2791" s="5" t="s">
        <v>167</v>
      </c>
      <c r="V2791" s="5" t="s">
        <v>93</v>
      </c>
      <c r="W2791" s="5" t="s">
        <v>182</v>
      </c>
      <c r="X2791" s="5" t="s">
        <v>183</v>
      </c>
      <c r="Y2791" s="5" t="n">
        <v>1</v>
      </c>
      <c r="Z2791" s="5" t="n">
        <v>0</v>
      </c>
      <c r="AA2791" s="5" t="str">
        <f aca="false">IF(Y2791&gt;Z2791,"Win",IF(Y2791&lt;Z2791,"Loss","Draw"))</f>
        <v>Win</v>
      </c>
      <c r="AB2791" s="5" t="s">
        <v>98</v>
      </c>
      <c r="AC2791" s="5" t="s">
        <v>99</v>
      </c>
      <c r="AD2791" s="5" t="s">
        <v>5882</v>
      </c>
      <c r="AE2791" s="5" t="s">
        <v>5883</v>
      </c>
      <c r="AF2791" s="5" t="str">
        <f aca="false">IF(AD2791&lt;AE2791,AD2791,AE2791)</f>
        <v>Baby Dragon, Bomb Tower, Dark Prince, Earthquake, Electro Spirit, Hog Rider, Mega Knight, The Log</v>
      </c>
      <c r="AG2791" s="5" t="str">
        <f aca="false">IF(AD2791&lt;AE2791,AE2791,AD2791)</f>
        <v>Bats, Goblin Hut, Knight, Miner, Poison, Spear Goblins, The Log, Wall Breakers</v>
      </c>
      <c r="AH2791" s="5" t="str">
        <f aca="false">IF(AD2791=AF2791,AA2791,IF(AA2791="Win","Loss",IF(AA2791="Loss","Win","Draw")))</f>
        <v>Loss</v>
      </c>
      <c r="AI2791" s="5" t="s">
        <v>123</v>
      </c>
    </row>
    <row r="2792" customFormat="false" ht="16.5" hidden="false" customHeight="true" outlineLevel="0" collapsed="false">
      <c r="A2792" s="6" t="s">
        <v>5878</v>
      </c>
      <c r="B2792" s="5" t="n">
        <v>2</v>
      </c>
      <c r="C2792" s="6" t="s">
        <v>3952</v>
      </c>
      <c r="D2792" s="5" t="s">
        <v>3953</v>
      </c>
      <c r="E2792" s="6" t="s">
        <v>5879</v>
      </c>
      <c r="F2792" s="5" t="s">
        <v>5880</v>
      </c>
      <c r="G2792" s="5" t="s">
        <v>5884</v>
      </c>
      <c r="H2792" s="5" t="s">
        <v>81</v>
      </c>
      <c r="I2792" s="5" t="s">
        <v>375</v>
      </c>
      <c r="J2792" s="5" t="s">
        <v>145</v>
      </c>
      <c r="K2792" s="5" t="s">
        <v>210</v>
      </c>
      <c r="L2792" s="5" t="s">
        <v>84</v>
      </c>
      <c r="M2792" s="5" t="s">
        <v>170</v>
      </c>
      <c r="N2792" s="5" t="s">
        <v>336</v>
      </c>
      <c r="O2792" s="5" t="s">
        <v>202</v>
      </c>
      <c r="P2792" s="5" t="s">
        <v>87</v>
      </c>
      <c r="Q2792" s="5" t="s">
        <v>412</v>
      </c>
      <c r="R2792" s="5" t="s">
        <v>213</v>
      </c>
      <c r="S2792" s="5" t="s">
        <v>84</v>
      </c>
      <c r="T2792" s="5" t="s">
        <v>94</v>
      </c>
      <c r="U2792" s="5" t="s">
        <v>91</v>
      </c>
      <c r="V2792" s="5" t="s">
        <v>146</v>
      </c>
      <c r="W2792" s="5" t="s">
        <v>231</v>
      </c>
      <c r="X2792" s="5" t="s">
        <v>393</v>
      </c>
      <c r="Y2792" s="5" t="n">
        <v>0</v>
      </c>
      <c r="Z2792" s="5" t="n">
        <v>1</v>
      </c>
      <c r="AA2792" s="5" t="str">
        <f aca="false">IF(Y2792&gt;Z2792,"Win",IF(Y2792&lt;Z2792,"Loss","Draw"))</f>
        <v>Loss</v>
      </c>
      <c r="AB2792" s="5" t="s">
        <v>98</v>
      </c>
      <c r="AC2792" s="5" t="s">
        <v>99</v>
      </c>
      <c r="AD2792" s="5" t="s">
        <v>5885</v>
      </c>
      <c r="AE2792" s="5" t="s">
        <v>5886</v>
      </c>
      <c r="AF2792" s="5" t="str">
        <f aca="false">IF(AD2792&lt;AE2792,AD2792,AE2792)</f>
        <v>Balloon, Berserker, Cannon, Executioner, Giant Snowball, Mega Knight, Tornado, Zappies</v>
      </c>
      <c r="AG2792" s="5" t="str">
        <f aca="false">IF(AD2792&lt;AE2792,AE2792,AD2792)</f>
        <v>Barbarian Barrel, Bowler, Electro Wizard, Fireball, Giant Snowball, P.E.K.K.A, Ram Rider, Skeleton Dragons</v>
      </c>
      <c r="AH2792" s="5" t="str">
        <f aca="false">IF(AD2792=AF2792,AA2792,IF(AA2792="Win","Loss",IF(AA2792="Loss","Win","Draw")))</f>
        <v>Loss</v>
      </c>
      <c r="AI2792" s="5" t="s">
        <v>123</v>
      </c>
    </row>
    <row r="2793" customFormat="false" ht="16.5" hidden="false" customHeight="true" outlineLevel="0" collapsed="false">
      <c r="A2793" s="6" t="s">
        <v>5878</v>
      </c>
      <c r="B2793" s="5" t="n">
        <v>3</v>
      </c>
      <c r="C2793" s="6" t="s">
        <v>3952</v>
      </c>
      <c r="D2793" s="5" t="s">
        <v>3953</v>
      </c>
      <c r="E2793" s="6" t="s">
        <v>5879</v>
      </c>
      <c r="F2793" s="5" t="s">
        <v>5880</v>
      </c>
      <c r="G2793" s="5" t="s">
        <v>5887</v>
      </c>
      <c r="H2793" s="5" t="s">
        <v>81</v>
      </c>
      <c r="I2793" s="5" t="s">
        <v>142</v>
      </c>
      <c r="J2793" s="5" t="s">
        <v>141</v>
      </c>
      <c r="K2793" s="5" t="s">
        <v>232</v>
      </c>
      <c r="L2793" s="5" t="s">
        <v>111</v>
      </c>
      <c r="M2793" s="5" t="s">
        <v>144</v>
      </c>
      <c r="N2793" s="5" t="s">
        <v>114</v>
      </c>
      <c r="O2793" s="5" t="s">
        <v>120</v>
      </c>
      <c r="P2793" s="5" t="s">
        <v>97</v>
      </c>
      <c r="Q2793" s="5" t="s">
        <v>210</v>
      </c>
      <c r="R2793" s="5" t="s">
        <v>83</v>
      </c>
      <c r="S2793" s="5" t="s">
        <v>169</v>
      </c>
      <c r="T2793" s="5" t="s">
        <v>113</v>
      </c>
      <c r="U2793" s="5" t="s">
        <v>167</v>
      </c>
      <c r="V2793" s="5" t="s">
        <v>93</v>
      </c>
      <c r="W2793" s="5" t="s">
        <v>182</v>
      </c>
      <c r="X2793" s="5" t="s">
        <v>183</v>
      </c>
      <c r="Y2793" s="5" t="n">
        <v>3</v>
      </c>
      <c r="Z2793" s="5" t="n">
        <v>0</v>
      </c>
      <c r="AA2793" s="5" t="str">
        <f aca="false">IF(Y2793&gt;Z2793,"Win",IF(Y2793&lt;Z2793,"Loss","Draw"))</f>
        <v>Win</v>
      </c>
      <c r="AB2793" s="5" t="s">
        <v>98</v>
      </c>
      <c r="AC2793" s="5" t="s">
        <v>99</v>
      </c>
      <c r="AD2793" s="5" t="s">
        <v>5888</v>
      </c>
      <c r="AE2793" s="5" t="s">
        <v>5883</v>
      </c>
      <c r="AF2793" s="5" t="str">
        <f aca="false">IF(AD2793&lt;AE2793,AD2793,AE2793)</f>
        <v>Baby Dragon, Bomb Tower, Dark Prince, Earthquake, Electro Spirit, Hog Rider, Mega Knight, The Log</v>
      </c>
      <c r="AG2793" s="5" t="str">
        <f aca="false">IF(AD2793&lt;AE2793,AE2793,AD2793)</f>
        <v>Fire Spirit, Goblin Barrel, Magic Archer, Mighty Miner, Royal Delivery, Skeleton Barrel, Skeletons, Tesla</v>
      </c>
      <c r="AH2793" s="5" t="str">
        <f aca="false">IF(AD2793=AF2793,AA2793,IF(AA2793="Win","Loss",IF(AA2793="Loss","Win","Draw")))</f>
        <v>Loss</v>
      </c>
      <c r="AI2793" s="5" t="s">
        <v>123</v>
      </c>
    </row>
    <row r="2794" customFormat="false" ht="16.5" hidden="false" customHeight="true" outlineLevel="0" collapsed="false">
      <c r="A2794" s="6" t="s">
        <v>5889</v>
      </c>
      <c r="B2794" s="5" t="n">
        <v>1</v>
      </c>
      <c r="C2794" s="6" t="s">
        <v>3952</v>
      </c>
      <c r="D2794" s="5" t="s">
        <v>3953</v>
      </c>
      <c r="E2794" s="6" t="s">
        <v>5890</v>
      </c>
      <c r="F2794" s="5" t="s">
        <v>5891</v>
      </c>
      <c r="G2794" s="5" t="s">
        <v>5892</v>
      </c>
      <c r="H2794" s="5" t="s">
        <v>81</v>
      </c>
      <c r="I2794" s="5" t="s">
        <v>142</v>
      </c>
      <c r="J2794" s="5" t="s">
        <v>141</v>
      </c>
      <c r="K2794" s="5" t="s">
        <v>140</v>
      </c>
      <c r="L2794" s="5" t="s">
        <v>120</v>
      </c>
      <c r="M2794" s="5" t="s">
        <v>144</v>
      </c>
      <c r="N2794" s="5" t="s">
        <v>111</v>
      </c>
      <c r="O2794" s="5" t="s">
        <v>143</v>
      </c>
      <c r="P2794" s="5" t="s">
        <v>87</v>
      </c>
      <c r="Q2794" s="5" t="s">
        <v>114</v>
      </c>
      <c r="R2794" s="5" t="s">
        <v>115</v>
      </c>
      <c r="S2794" s="5" t="s">
        <v>116</v>
      </c>
      <c r="T2794" s="5" t="s">
        <v>119</v>
      </c>
      <c r="U2794" s="5" t="s">
        <v>94</v>
      </c>
      <c r="V2794" s="5" t="s">
        <v>117</v>
      </c>
      <c r="W2794" s="5" t="s">
        <v>118</v>
      </c>
      <c r="X2794" s="5" t="s">
        <v>93</v>
      </c>
      <c r="Y2794" s="5" t="n">
        <v>0</v>
      </c>
      <c r="Z2794" s="5" t="n">
        <v>1</v>
      </c>
      <c r="AA2794" s="5" t="str">
        <f aca="false">IF(Y2794&gt;Z2794,"Win",IF(Y2794&lt;Z2794,"Loss","Draw"))</f>
        <v>Loss</v>
      </c>
      <c r="AB2794" s="5" t="s">
        <v>98</v>
      </c>
      <c r="AC2794" s="5" t="s">
        <v>99</v>
      </c>
      <c r="AD2794" s="5" t="s">
        <v>150</v>
      </c>
      <c r="AE2794" s="5" t="s">
        <v>307</v>
      </c>
      <c r="AF2794" s="5" t="str">
        <f aca="false">IF(AD2794&lt;AE2794,AD2794,AE2794)</f>
        <v>Berserker, Fire Spirit, Goblin Barrel, Ice Spirit, Magic Archer, Royal Delivery, Tesla, Wall Breakers</v>
      </c>
      <c r="AG2794" s="5" t="str">
        <f aca="false">IF(AD2794&lt;AE2794,AE2794,AD2794)</f>
        <v>Cannon Cart, Electro Spirit, Fireball, Goblins, Minions, Mortar, Rascals, Skeleton Barrel</v>
      </c>
      <c r="AH2794" s="5" t="str">
        <f aca="false">IF(AD2794=AF2794,AA2794,IF(AA2794="Win","Loss",IF(AA2794="Loss","Win","Draw")))</f>
        <v>Loss</v>
      </c>
      <c r="AI2794" s="5" t="s">
        <v>123</v>
      </c>
    </row>
    <row r="2795" customFormat="false" ht="16.5" hidden="false" customHeight="true" outlineLevel="0" collapsed="false">
      <c r="A2795" s="6" t="s">
        <v>5889</v>
      </c>
      <c r="B2795" s="5" t="n">
        <v>2</v>
      </c>
      <c r="C2795" s="6" t="s">
        <v>3952</v>
      </c>
      <c r="D2795" s="5" t="s">
        <v>3953</v>
      </c>
      <c r="E2795" s="6" t="s">
        <v>5890</v>
      </c>
      <c r="F2795" s="5" t="s">
        <v>5891</v>
      </c>
      <c r="G2795" s="5" t="s">
        <v>5893</v>
      </c>
      <c r="H2795" s="5" t="s">
        <v>81</v>
      </c>
      <c r="I2795" s="5" t="s">
        <v>239</v>
      </c>
      <c r="J2795" s="5" t="s">
        <v>83</v>
      </c>
      <c r="K2795" s="5" t="s">
        <v>132</v>
      </c>
      <c r="L2795" s="5" t="s">
        <v>94</v>
      </c>
      <c r="M2795" s="5" t="s">
        <v>146</v>
      </c>
      <c r="N2795" s="5" t="s">
        <v>227</v>
      </c>
      <c r="O2795" s="5" t="s">
        <v>91</v>
      </c>
      <c r="P2795" s="5" t="s">
        <v>202</v>
      </c>
      <c r="Q2795" s="5" t="s">
        <v>210</v>
      </c>
      <c r="R2795" s="5" t="s">
        <v>108</v>
      </c>
      <c r="S2795" s="5" t="s">
        <v>92</v>
      </c>
      <c r="T2795" s="5" t="s">
        <v>231</v>
      </c>
      <c r="U2795" s="5" t="s">
        <v>110</v>
      </c>
      <c r="V2795" s="5" t="s">
        <v>227</v>
      </c>
      <c r="W2795" s="5" t="s">
        <v>154</v>
      </c>
      <c r="X2795" s="5" t="s">
        <v>84</v>
      </c>
      <c r="Y2795" s="5" t="n">
        <v>1</v>
      </c>
      <c r="Z2795" s="5" t="n">
        <v>0</v>
      </c>
      <c r="AA2795" s="5" t="str">
        <f aca="false">IF(Y2795&gt;Z2795,"Win",IF(Y2795&lt;Z2795,"Loss","Draw"))</f>
        <v>Win</v>
      </c>
      <c r="AB2795" s="5" t="s">
        <v>98</v>
      </c>
      <c r="AC2795" s="5" t="s">
        <v>99</v>
      </c>
      <c r="AD2795" s="5" t="s">
        <v>5894</v>
      </c>
      <c r="AE2795" s="5" t="s">
        <v>5895</v>
      </c>
      <c r="AF2795" s="5" t="str">
        <f aca="false">IF(AD2795&lt;AE2795,AD2795,AE2795)</f>
        <v>Archer Queen, Giant Snowball, Guards, Lightning, Mega Knight, Mother Witch, Ram Rider, Royal Ghost</v>
      </c>
      <c r="AG2795" s="5" t="str">
        <f aca="false">IF(AD2795&lt;AE2795,AE2795,AD2795)</f>
        <v>Barbarian Barrel, Battle Ram, Dark Prince, Fireball, Lumberjack, Mother Witch, Skeleton Dragons, Zappies</v>
      </c>
      <c r="AH2795" s="5" t="str">
        <f aca="false">IF(AD2795=AF2795,AA2795,IF(AA2795="Win","Loss",IF(AA2795="Loss","Win","Draw")))</f>
        <v>Loss</v>
      </c>
      <c r="AI2795" s="5" t="s">
        <v>123</v>
      </c>
    </row>
    <row r="2796" customFormat="false" ht="16.5" hidden="false" customHeight="true" outlineLevel="0" collapsed="false">
      <c r="A2796" s="6" t="s">
        <v>5889</v>
      </c>
      <c r="B2796" s="5" t="n">
        <v>3</v>
      </c>
      <c r="C2796" s="6" t="s">
        <v>3952</v>
      </c>
      <c r="D2796" s="5" t="s">
        <v>3953</v>
      </c>
      <c r="E2796" s="6" t="s">
        <v>5890</v>
      </c>
      <c r="F2796" s="5" t="s">
        <v>5891</v>
      </c>
      <c r="G2796" s="5" t="s">
        <v>5896</v>
      </c>
      <c r="H2796" s="5" t="s">
        <v>81</v>
      </c>
      <c r="I2796" s="5" t="s">
        <v>168</v>
      </c>
      <c r="J2796" s="5" t="s">
        <v>199</v>
      </c>
      <c r="K2796" s="5" t="s">
        <v>271</v>
      </c>
      <c r="L2796" s="5" t="s">
        <v>167</v>
      </c>
      <c r="M2796" s="5" t="s">
        <v>154</v>
      </c>
      <c r="N2796" s="5" t="s">
        <v>93</v>
      </c>
      <c r="O2796" s="5" t="s">
        <v>97</v>
      </c>
      <c r="P2796" s="5" t="s">
        <v>113</v>
      </c>
      <c r="Q2796" s="5" t="s">
        <v>168</v>
      </c>
      <c r="R2796" s="5" t="s">
        <v>83</v>
      </c>
      <c r="S2796" s="5" t="s">
        <v>82</v>
      </c>
      <c r="T2796" s="5" t="s">
        <v>97</v>
      </c>
      <c r="U2796" s="5" t="s">
        <v>167</v>
      </c>
      <c r="V2796" s="5" t="s">
        <v>170</v>
      </c>
      <c r="W2796" s="5" t="s">
        <v>88</v>
      </c>
      <c r="X2796" s="5" t="s">
        <v>143</v>
      </c>
      <c r="Y2796" s="5" t="n">
        <v>1</v>
      </c>
      <c r="Z2796" s="5" t="n">
        <v>0</v>
      </c>
      <c r="AA2796" s="5" t="str">
        <f aca="false">IF(Y2796&gt;Z2796,"Win",IF(Y2796&lt;Z2796,"Loss","Draw"))</f>
        <v>Win</v>
      </c>
      <c r="AB2796" s="5" t="s">
        <v>98</v>
      </c>
      <c r="AC2796" s="5" t="s">
        <v>99</v>
      </c>
      <c r="AD2796" s="5" t="s">
        <v>5897</v>
      </c>
      <c r="AE2796" s="5" t="s">
        <v>5898</v>
      </c>
      <c r="AF2796" s="5" t="str">
        <f aca="false">IF(AD2796&lt;AE2796,AD2796,AE2796)</f>
        <v>Archers, Cannon, Dark Prince, Ice Spirit, Poison, Royal Hogs, Skeletons, The Log</v>
      </c>
      <c r="AG2796" s="5" t="str">
        <f aca="false">IF(AD2796&lt;AE2796,AE2796,AD2796)</f>
        <v>Bomb Tower, Electro Spirit, Firecracker, Golden Knight, Lightning, Royal Hogs, Skeletons, The Log</v>
      </c>
      <c r="AH2796" s="5" t="str">
        <f aca="false">IF(AD2796=AF2796,AA2796,IF(AA2796="Win","Loss",IF(AA2796="Loss","Win","Draw")))</f>
        <v>Loss</v>
      </c>
      <c r="AI2796" s="5" t="s">
        <v>123</v>
      </c>
    </row>
    <row r="2797" customFormat="false" ht="16.5" hidden="false" customHeight="true" outlineLevel="0" collapsed="false">
      <c r="A2797" s="6" t="s">
        <v>5899</v>
      </c>
      <c r="B2797" s="5" t="n">
        <v>1</v>
      </c>
      <c r="C2797" s="6" t="s">
        <v>3952</v>
      </c>
      <c r="D2797" s="5" t="s">
        <v>3953</v>
      </c>
      <c r="E2797" s="5" t="s">
        <v>5900</v>
      </c>
      <c r="F2797" s="5" t="s">
        <v>5901</v>
      </c>
      <c r="G2797" s="5" t="s">
        <v>5902</v>
      </c>
      <c r="H2797" s="5" t="s">
        <v>251</v>
      </c>
      <c r="I2797" s="5" t="s">
        <v>107</v>
      </c>
      <c r="J2797" s="5" t="s">
        <v>153</v>
      </c>
      <c r="K2797" s="5" t="s">
        <v>84</v>
      </c>
      <c r="L2797" s="5" t="s">
        <v>112</v>
      </c>
      <c r="M2797" s="5" t="s">
        <v>89</v>
      </c>
      <c r="N2797" s="5" t="s">
        <v>130</v>
      </c>
      <c r="O2797" s="5" t="s">
        <v>110</v>
      </c>
      <c r="P2797" s="5" t="s">
        <v>128</v>
      </c>
      <c r="Q2797" s="5" t="s">
        <v>210</v>
      </c>
      <c r="R2797" s="5" t="s">
        <v>113</v>
      </c>
      <c r="S2797" s="5" t="s">
        <v>169</v>
      </c>
      <c r="T2797" s="5" t="s">
        <v>183</v>
      </c>
      <c r="U2797" s="5" t="s">
        <v>93</v>
      </c>
      <c r="V2797" s="5" t="s">
        <v>182</v>
      </c>
      <c r="W2797" s="5" t="s">
        <v>83</v>
      </c>
      <c r="X2797" s="5" t="s">
        <v>112</v>
      </c>
      <c r="Y2797" s="5" t="n">
        <v>1</v>
      </c>
      <c r="Z2797" s="5" t="n">
        <v>0</v>
      </c>
      <c r="AA2797" s="5" t="str">
        <f aca="false">IF(Y2797&gt;Z2797,"Win",IF(Y2797&lt;Z2797,"Loss","Draw"))</f>
        <v>Win</v>
      </c>
      <c r="AB2797" s="5" t="s">
        <v>98</v>
      </c>
      <c r="AC2797" s="5" t="s">
        <v>99</v>
      </c>
      <c r="AD2797" s="5" t="s">
        <v>5903</v>
      </c>
      <c r="AE2797" s="5" t="s">
        <v>5904</v>
      </c>
      <c r="AF2797" s="5" t="str">
        <f aca="false">IF(AD2797&lt;AE2797,AD2797,AE2797)</f>
        <v>Arrows, Baby Dragon, Bomb Tower, Dark Prince, Earthquake, Electro Spirit, Hog Rider, Mega Knight</v>
      </c>
      <c r="AG2797" s="5" t="str">
        <f aca="false">IF(AD2797&lt;AE2797,AE2797,AD2797)</f>
        <v>Arrows, Bomber, Giant Snowball, Goblin Drill, Goblin Hut, Goblinstein, Guards, Knight</v>
      </c>
      <c r="AH2797" s="5" t="str">
        <f aca="false">IF(AD2797=AF2797,AA2797,IF(AA2797="Win","Loss",IF(AA2797="Loss","Win","Draw")))</f>
        <v>Loss</v>
      </c>
      <c r="AI2797" s="5" t="s">
        <v>123</v>
      </c>
    </row>
    <row r="2798" customFormat="false" ht="16.5" hidden="false" customHeight="true" outlineLevel="0" collapsed="false">
      <c r="A2798" s="6" t="s">
        <v>5899</v>
      </c>
      <c r="B2798" s="5" t="n">
        <v>2</v>
      </c>
      <c r="C2798" s="6" t="s">
        <v>3952</v>
      </c>
      <c r="D2798" s="5" t="s">
        <v>3953</v>
      </c>
      <c r="E2798" s="5" t="s">
        <v>5900</v>
      </c>
      <c r="F2798" s="5" t="s">
        <v>5901</v>
      </c>
      <c r="G2798" s="5" t="s">
        <v>5905</v>
      </c>
      <c r="H2798" s="5" t="s">
        <v>251</v>
      </c>
      <c r="I2798" s="5" t="s">
        <v>271</v>
      </c>
      <c r="J2798" s="5" t="s">
        <v>232</v>
      </c>
      <c r="K2798" s="5" t="s">
        <v>168</v>
      </c>
      <c r="L2798" s="5" t="s">
        <v>144</v>
      </c>
      <c r="M2798" s="5" t="s">
        <v>88</v>
      </c>
      <c r="N2798" s="5" t="s">
        <v>91</v>
      </c>
      <c r="O2798" s="5" t="s">
        <v>97</v>
      </c>
      <c r="P2798" s="5" t="s">
        <v>146</v>
      </c>
      <c r="Q2798" s="5" t="s">
        <v>239</v>
      </c>
      <c r="R2798" s="5" t="s">
        <v>180</v>
      </c>
      <c r="S2798" s="5" t="s">
        <v>92</v>
      </c>
      <c r="T2798" s="5" t="s">
        <v>327</v>
      </c>
      <c r="U2798" s="5" t="s">
        <v>227</v>
      </c>
      <c r="V2798" s="5" t="s">
        <v>257</v>
      </c>
      <c r="W2798" s="5" t="s">
        <v>91</v>
      </c>
      <c r="X2798" s="5" t="s">
        <v>202</v>
      </c>
      <c r="Y2798" s="5" t="n">
        <v>1</v>
      </c>
      <c r="Z2798" s="5" t="n">
        <v>0</v>
      </c>
      <c r="AA2798" s="5" t="str">
        <f aca="false">IF(Y2798&gt;Z2798,"Win",IF(Y2798&lt;Z2798,"Loss","Draw"))</f>
        <v>Win</v>
      </c>
      <c r="AB2798" s="5" t="s">
        <v>98</v>
      </c>
      <c r="AC2798" s="5" t="s">
        <v>99</v>
      </c>
      <c r="AD2798" s="5" t="s">
        <v>5906</v>
      </c>
      <c r="AE2798" s="5" t="s">
        <v>614</v>
      </c>
      <c r="AF2798" s="5" t="str">
        <f aca="false">IF(AD2798&lt;AE2798,AD2798,AE2798)</f>
        <v>Barbarian Barrel, Battle Ram, Giant Skeleton, Mother Witch, Royal Ghost, Vines, Wizard, Zappies</v>
      </c>
      <c r="AG2798" s="5" t="str">
        <f aca="false">IF(AD2798&lt;AE2798,AE2798,AD2798)</f>
        <v>Barbarian Barrel, Firecracker, Mighty Miner, Poison, Royal Hogs, Skeleton Dragons, Skeletons, Tesla</v>
      </c>
      <c r="AH2798" s="5" t="str">
        <f aca="false">IF(AD2798=AF2798,AA2798,IF(AA2798="Win","Loss",IF(AA2798="Loss","Win","Draw")))</f>
        <v>Loss</v>
      </c>
      <c r="AI2798" s="5" t="s">
        <v>123</v>
      </c>
    </row>
    <row r="2799" customFormat="false" ht="16.5" hidden="false" customHeight="true" outlineLevel="0" collapsed="false">
      <c r="A2799" s="6" t="s">
        <v>5907</v>
      </c>
      <c r="B2799" s="5" t="n">
        <v>1</v>
      </c>
      <c r="C2799" s="6" t="s">
        <v>3952</v>
      </c>
      <c r="D2799" s="5" t="s">
        <v>3953</v>
      </c>
      <c r="E2799" s="5" t="s">
        <v>1132</v>
      </c>
      <c r="F2799" s="5" t="s">
        <v>1133</v>
      </c>
      <c r="G2799" s="5" t="s">
        <v>4794</v>
      </c>
      <c r="H2799" s="5" t="s">
        <v>81</v>
      </c>
      <c r="I2799" s="5" t="s">
        <v>168</v>
      </c>
      <c r="J2799" s="5" t="s">
        <v>181</v>
      </c>
      <c r="K2799" s="5" t="s">
        <v>115</v>
      </c>
      <c r="L2799" s="5" t="s">
        <v>154</v>
      </c>
      <c r="M2799" s="5" t="s">
        <v>143</v>
      </c>
      <c r="N2799" s="5" t="s">
        <v>91</v>
      </c>
      <c r="O2799" s="5" t="s">
        <v>89</v>
      </c>
      <c r="P2799" s="5" t="s">
        <v>146</v>
      </c>
      <c r="Q2799" s="5" t="s">
        <v>107</v>
      </c>
      <c r="R2799" s="5" t="s">
        <v>141</v>
      </c>
      <c r="S2799" s="5" t="s">
        <v>84</v>
      </c>
      <c r="T2799" s="5" t="s">
        <v>128</v>
      </c>
      <c r="U2799" s="5" t="s">
        <v>97</v>
      </c>
      <c r="V2799" s="5" t="s">
        <v>111</v>
      </c>
      <c r="W2799" s="5" t="s">
        <v>144</v>
      </c>
      <c r="X2799" s="5" t="s">
        <v>88</v>
      </c>
      <c r="Y2799" s="5" t="n">
        <v>1</v>
      </c>
      <c r="Z2799" s="5" t="n">
        <v>0</v>
      </c>
      <c r="AA2799" s="5" t="str">
        <f aca="false">IF(Y2799&gt;Z2799,"Win",IF(Y2799&lt;Z2799,"Loss","Draw"))</f>
        <v>Win</v>
      </c>
      <c r="AB2799" s="5" t="s">
        <v>98</v>
      </c>
      <c r="AC2799" s="5" t="s">
        <v>99</v>
      </c>
      <c r="AD2799" s="5" t="s">
        <v>4795</v>
      </c>
      <c r="AE2799" s="5" t="s">
        <v>832</v>
      </c>
      <c r="AF2799" s="5" t="str">
        <f aca="false">IF(AD2799&lt;AE2799,AD2799,AE2799)</f>
        <v>Barbarian Barrel, Goblin Hut, Goblins, Ice Spirit, Lightning, Monk, Royal Hogs, Skeleton Dragons</v>
      </c>
      <c r="AG2799" s="5" t="str">
        <f aca="false">IF(AD2799&lt;AE2799,AE2799,AD2799)</f>
        <v>Fire Spirit, Giant Snowball, Goblin Drill, Knight, Magic Archer, Poison, Skeletons, Tesla</v>
      </c>
      <c r="AH2799" s="5" t="str">
        <f aca="false">IF(AD2799=AF2799,AA2799,IF(AA2799="Win","Loss",IF(AA2799="Loss","Win","Draw")))</f>
        <v>Win</v>
      </c>
      <c r="AI2799" s="5" t="s">
        <v>123</v>
      </c>
    </row>
    <row r="2800" customFormat="false" ht="16.5" hidden="false" customHeight="true" outlineLevel="0" collapsed="false">
      <c r="A2800" s="6" t="s">
        <v>5907</v>
      </c>
      <c r="B2800" s="5" t="n">
        <v>2</v>
      </c>
      <c r="C2800" s="6" t="s">
        <v>3952</v>
      </c>
      <c r="D2800" s="5" t="s">
        <v>3953</v>
      </c>
      <c r="E2800" s="5" t="s">
        <v>1132</v>
      </c>
      <c r="F2800" s="5" t="s">
        <v>1133</v>
      </c>
      <c r="G2800" s="5" t="s">
        <v>4796</v>
      </c>
      <c r="H2800" s="5" t="s">
        <v>372</v>
      </c>
      <c r="I2800" s="5" t="s">
        <v>107</v>
      </c>
      <c r="J2800" s="5" t="s">
        <v>141</v>
      </c>
      <c r="K2800" s="5" t="s">
        <v>210</v>
      </c>
      <c r="L2800" s="5" t="s">
        <v>97</v>
      </c>
      <c r="M2800" s="5" t="s">
        <v>93</v>
      </c>
      <c r="N2800" s="5" t="s">
        <v>88</v>
      </c>
      <c r="O2800" s="5" t="s">
        <v>144</v>
      </c>
      <c r="P2800" s="5" t="s">
        <v>167</v>
      </c>
      <c r="Q2800" s="5" t="s">
        <v>168</v>
      </c>
      <c r="R2800" s="5" t="s">
        <v>232</v>
      </c>
      <c r="S2800" s="5" t="s">
        <v>169</v>
      </c>
      <c r="T2800" s="5" t="s">
        <v>93</v>
      </c>
      <c r="U2800" s="5" t="s">
        <v>115</v>
      </c>
      <c r="V2800" s="5" t="s">
        <v>170</v>
      </c>
      <c r="W2800" s="5" t="s">
        <v>154</v>
      </c>
      <c r="X2800" s="5" t="s">
        <v>167</v>
      </c>
      <c r="Y2800" s="5" t="n">
        <v>0</v>
      </c>
      <c r="Z2800" s="5" t="n">
        <v>1</v>
      </c>
      <c r="AA2800" s="5" t="str">
        <f aca="false">IF(Y2800&gt;Z2800,"Win",IF(Y2800&lt;Z2800,"Loss","Draw"))</f>
        <v>Loss</v>
      </c>
      <c r="AB2800" s="5" t="s">
        <v>98</v>
      </c>
      <c r="AC2800" s="5" t="s">
        <v>99</v>
      </c>
      <c r="AD2800" s="5" t="s">
        <v>4797</v>
      </c>
      <c r="AE2800" s="5" t="s">
        <v>2773</v>
      </c>
      <c r="AF2800" s="5" t="str">
        <f aca="false">IF(AD2800&lt;AE2800,AD2800,AE2800)</f>
        <v>Baby Dragon, Cannon, Electro Spirit, Goblins, Lightning, Mighty Miner, Royal Hogs, The Log</v>
      </c>
      <c r="AG2800" s="5" t="str">
        <f aca="false">IF(AD2800&lt;AE2800,AE2800,AD2800)</f>
        <v>Electro Spirit, Goblin Drill, Magic Archer, Mega Knight, Poison, Skeletons, Tesla, The Log</v>
      </c>
      <c r="AH2800" s="5" t="str">
        <f aca="false">IF(AD2800=AF2800,AA2800,IF(AA2800="Win","Loss",IF(AA2800="Loss","Win","Draw")))</f>
        <v>Win</v>
      </c>
      <c r="AI2800" s="5" t="s">
        <v>123</v>
      </c>
    </row>
    <row r="2801" customFormat="false" ht="16.5" hidden="false" customHeight="true" outlineLevel="0" collapsed="false">
      <c r="A2801" s="6" t="s">
        <v>5907</v>
      </c>
      <c r="B2801" s="5" t="n">
        <v>3</v>
      </c>
      <c r="C2801" s="6" t="s">
        <v>3952</v>
      </c>
      <c r="D2801" s="5" t="s">
        <v>3953</v>
      </c>
      <c r="E2801" s="5" t="s">
        <v>1132</v>
      </c>
      <c r="F2801" s="5" t="s">
        <v>1133</v>
      </c>
      <c r="G2801" s="5" t="s">
        <v>4798</v>
      </c>
      <c r="H2801" s="5" t="s">
        <v>372</v>
      </c>
      <c r="I2801" s="5" t="s">
        <v>200</v>
      </c>
      <c r="J2801" s="5" t="s">
        <v>199</v>
      </c>
      <c r="K2801" s="5" t="s">
        <v>293</v>
      </c>
      <c r="L2801" s="5" t="s">
        <v>110</v>
      </c>
      <c r="M2801" s="5" t="s">
        <v>94</v>
      </c>
      <c r="N2801" s="5" t="s">
        <v>135</v>
      </c>
      <c r="O2801" s="5" t="s">
        <v>90</v>
      </c>
      <c r="P2801" s="5" t="s">
        <v>365</v>
      </c>
      <c r="Q2801" s="5" t="s">
        <v>287</v>
      </c>
      <c r="R2801" s="5" t="s">
        <v>108</v>
      </c>
      <c r="S2801" s="5" t="s">
        <v>116</v>
      </c>
      <c r="T2801" s="5" t="s">
        <v>91</v>
      </c>
      <c r="U2801" s="5" t="s">
        <v>94</v>
      </c>
      <c r="V2801" s="5" t="s">
        <v>143</v>
      </c>
      <c r="W2801" s="5" t="s">
        <v>182</v>
      </c>
      <c r="X2801" s="5" t="s">
        <v>110</v>
      </c>
      <c r="Y2801" s="5" t="n">
        <v>1</v>
      </c>
      <c r="Z2801" s="5" t="n">
        <v>0</v>
      </c>
      <c r="AA2801" s="5" t="str">
        <f aca="false">IF(Y2801&gt;Z2801,"Win",IF(Y2801&lt;Z2801,"Loss","Draw"))</f>
        <v>Win</v>
      </c>
      <c r="AB2801" s="5" t="s">
        <v>98</v>
      </c>
      <c r="AC2801" s="5" t="s">
        <v>99</v>
      </c>
      <c r="AD2801" s="5" t="s">
        <v>4799</v>
      </c>
      <c r="AE2801" s="5" t="s">
        <v>2971</v>
      </c>
      <c r="AF2801" s="5" t="str">
        <f aca="false">IF(AD2801&lt;AE2801,AD2801,AE2801)</f>
        <v>Archer Queen, Barbarian Barrel, Fireball, Guards, Hog Rider, Ice Spirit, Mortar, Valkyrie</v>
      </c>
      <c r="AG2801" s="5" t="str">
        <f aca="false">IF(AD2801&lt;AE2801,AE2801,AD2801)</f>
        <v>Fireball, Furnace, Goblin Cage, Golden Knight, Guards, Phoenix, Royal Giant, Zap</v>
      </c>
      <c r="AH2801" s="5" t="str">
        <f aca="false">IF(AD2801=AF2801,AA2801,IF(AA2801="Win","Loss",IF(AA2801="Loss","Win","Draw")))</f>
        <v>Loss</v>
      </c>
      <c r="AI2801" s="5" t="s">
        <v>123</v>
      </c>
    </row>
    <row r="2802" customFormat="false" ht="16.5" hidden="false" customHeight="true" outlineLevel="0" collapsed="false">
      <c r="A2802" s="6" t="s">
        <v>5908</v>
      </c>
      <c r="B2802" s="5" t="n">
        <v>1</v>
      </c>
      <c r="C2802" s="6" t="s">
        <v>3952</v>
      </c>
      <c r="D2802" s="5" t="s">
        <v>3953</v>
      </c>
      <c r="E2802" s="5" t="s">
        <v>1570</v>
      </c>
      <c r="F2802" s="5" t="s">
        <v>1571</v>
      </c>
      <c r="G2802" s="5" t="s">
        <v>5909</v>
      </c>
      <c r="H2802" s="5" t="s">
        <v>372</v>
      </c>
      <c r="I2802" s="5" t="s">
        <v>107</v>
      </c>
      <c r="J2802" s="5" t="s">
        <v>141</v>
      </c>
      <c r="K2802" s="5" t="s">
        <v>128</v>
      </c>
      <c r="L2802" s="5" t="s">
        <v>97</v>
      </c>
      <c r="M2802" s="5" t="s">
        <v>111</v>
      </c>
      <c r="N2802" s="5" t="s">
        <v>88</v>
      </c>
      <c r="O2802" s="5" t="s">
        <v>144</v>
      </c>
      <c r="P2802" s="5" t="s">
        <v>167</v>
      </c>
      <c r="Q2802" s="5" t="s">
        <v>210</v>
      </c>
      <c r="R2802" s="5" t="s">
        <v>141</v>
      </c>
      <c r="S2802" s="5" t="s">
        <v>92</v>
      </c>
      <c r="T2802" s="5" t="s">
        <v>182</v>
      </c>
      <c r="U2802" s="5" t="s">
        <v>183</v>
      </c>
      <c r="V2802" s="5" t="s">
        <v>112</v>
      </c>
      <c r="W2802" s="5" t="s">
        <v>132</v>
      </c>
      <c r="X2802" s="5" t="s">
        <v>202</v>
      </c>
      <c r="Y2802" s="5" t="n">
        <v>0</v>
      </c>
      <c r="Z2802" s="5" t="n">
        <v>1</v>
      </c>
      <c r="AA2802" s="5" t="str">
        <f aca="false">IF(Y2802&gt;Z2802,"Win",IF(Y2802&lt;Z2802,"Loss","Draw"))</f>
        <v>Loss</v>
      </c>
      <c r="AB2802" s="5" t="s">
        <v>98</v>
      </c>
      <c r="AC2802" s="5" t="s">
        <v>99</v>
      </c>
      <c r="AD2802" s="5" t="s">
        <v>5910</v>
      </c>
      <c r="AE2802" s="5" t="s">
        <v>5911</v>
      </c>
      <c r="AF2802" s="5" t="str">
        <f aca="false">IF(AD2802&lt;AE2802,AD2802,AE2802)</f>
        <v>Arrows, Earthquake, Hog Rider, Lumberjack, Magic Archer, Mega Knight, Royal Ghost, Zappies</v>
      </c>
      <c r="AG2802" s="5" t="str">
        <f aca="false">IF(AD2802&lt;AE2802,AE2802,AD2802)</f>
        <v>Fire Spirit, Goblin Drill, Knight, Magic Archer, Poison, Skeletons, Tesla, The Log</v>
      </c>
      <c r="AH2802" s="5" t="str">
        <f aca="false">IF(AD2802=AF2802,AA2802,IF(AA2802="Win","Loss",IF(AA2802="Loss","Win","Draw")))</f>
        <v>Win</v>
      </c>
      <c r="AI2802" s="5" t="s">
        <v>123</v>
      </c>
    </row>
    <row r="2803" customFormat="false" ht="16.5" hidden="false" customHeight="true" outlineLevel="0" collapsed="false">
      <c r="A2803" s="6" t="s">
        <v>5908</v>
      </c>
      <c r="B2803" s="5" t="n">
        <v>2</v>
      </c>
      <c r="C2803" s="6" t="s">
        <v>3952</v>
      </c>
      <c r="D2803" s="5" t="s">
        <v>3953</v>
      </c>
      <c r="E2803" s="5" t="s">
        <v>1570</v>
      </c>
      <c r="F2803" s="5" t="s">
        <v>1571</v>
      </c>
      <c r="G2803" s="5" t="s">
        <v>5912</v>
      </c>
      <c r="H2803" s="5" t="s">
        <v>216</v>
      </c>
      <c r="I2803" s="5" t="s">
        <v>200</v>
      </c>
      <c r="J2803" s="5" t="s">
        <v>115</v>
      </c>
      <c r="K2803" s="5" t="s">
        <v>84</v>
      </c>
      <c r="L2803" s="5" t="s">
        <v>147</v>
      </c>
      <c r="M2803" s="5" t="s">
        <v>202</v>
      </c>
      <c r="N2803" s="5" t="s">
        <v>327</v>
      </c>
      <c r="O2803" s="5" t="s">
        <v>257</v>
      </c>
      <c r="P2803" s="5" t="s">
        <v>182</v>
      </c>
      <c r="Q2803" s="5" t="s">
        <v>90</v>
      </c>
      <c r="R2803" s="5" t="s">
        <v>181</v>
      </c>
      <c r="S2803" s="5" t="s">
        <v>91</v>
      </c>
      <c r="T2803" s="5" t="s">
        <v>365</v>
      </c>
      <c r="U2803" s="5" t="s">
        <v>227</v>
      </c>
      <c r="V2803" s="5" t="s">
        <v>94</v>
      </c>
      <c r="W2803" s="5" t="s">
        <v>93</v>
      </c>
      <c r="X2803" s="5" t="s">
        <v>95</v>
      </c>
      <c r="Y2803" s="5" t="n">
        <v>1</v>
      </c>
      <c r="Z2803" s="5" t="n">
        <v>0</v>
      </c>
      <c r="AA2803" s="5" t="str">
        <f aca="false">IF(Y2803&gt;Z2803,"Win",IF(Y2803&lt;Z2803,"Loss","Draw"))</f>
        <v>Win</v>
      </c>
      <c r="AB2803" s="5" t="s">
        <v>98</v>
      </c>
      <c r="AC2803" s="5" t="s">
        <v>99</v>
      </c>
      <c r="AD2803" s="5" t="s">
        <v>5913</v>
      </c>
      <c r="AE2803" s="5" t="s">
        <v>5914</v>
      </c>
      <c r="AF2803" s="5" t="str">
        <f aca="false">IF(AD2803&lt;AE2803,AD2803,AE2803)</f>
        <v>Barbarian Barrel, Electro Spirit, Fireball, Fisherman, Monk, Mother Witch, Phoenix, Royal Giant</v>
      </c>
      <c r="AG2803" s="5" t="str">
        <f aca="false">IF(AD2803&lt;AE2803,AE2803,AD2803)</f>
        <v>Giant Skeleton, Giant Snowball, Goblin Cage, Goblins, Hog Rider, Spirit Empress, Vines, Zappies</v>
      </c>
      <c r="AH2803" s="5" t="str">
        <f aca="false">IF(AD2803=AF2803,AA2803,IF(AA2803="Win","Loss",IF(AA2803="Loss","Win","Draw")))</f>
        <v>Loss</v>
      </c>
      <c r="AI2803" s="5" t="s">
        <v>123</v>
      </c>
    </row>
    <row r="2804" customFormat="false" ht="16.5" hidden="false" customHeight="true" outlineLevel="0" collapsed="false">
      <c r="A2804" s="6" t="s">
        <v>5908</v>
      </c>
      <c r="B2804" s="5" t="n">
        <v>3</v>
      </c>
      <c r="C2804" s="6" t="s">
        <v>3952</v>
      </c>
      <c r="D2804" s="5" t="s">
        <v>3953</v>
      </c>
      <c r="E2804" s="5" t="s">
        <v>1570</v>
      </c>
      <c r="F2804" s="5" t="s">
        <v>1571</v>
      </c>
      <c r="G2804" s="5" t="s">
        <v>5915</v>
      </c>
      <c r="H2804" s="5" t="s">
        <v>216</v>
      </c>
      <c r="I2804" s="5" t="s">
        <v>168</v>
      </c>
      <c r="J2804" s="5" t="s">
        <v>91</v>
      </c>
      <c r="K2804" s="5" t="s">
        <v>181</v>
      </c>
      <c r="L2804" s="5" t="s">
        <v>89</v>
      </c>
      <c r="M2804" s="5" t="s">
        <v>146</v>
      </c>
      <c r="N2804" s="5" t="s">
        <v>154</v>
      </c>
      <c r="O2804" s="5" t="s">
        <v>93</v>
      </c>
      <c r="P2804" s="5" t="s">
        <v>110</v>
      </c>
      <c r="Q2804" s="5" t="s">
        <v>170</v>
      </c>
      <c r="R2804" s="5" t="s">
        <v>145</v>
      </c>
      <c r="S2804" s="5" t="s">
        <v>375</v>
      </c>
      <c r="T2804" s="5" t="s">
        <v>327</v>
      </c>
      <c r="U2804" s="5" t="s">
        <v>135</v>
      </c>
      <c r="V2804" s="5" t="s">
        <v>336</v>
      </c>
      <c r="W2804" s="5" t="s">
        <v>226</v>
      </c>
      <c r="X2804" s="5" t="s">
        <v>110</v>
      </c>
      <c r="Y2804" s="5" t="n">
        <v>1</v>
      </c>
      <c r="Z2804" s="5" t="n">
        <v>0</v>
      </c>
      <c r="AA2804" s="5" t="str">
        <f aca="false">IF(Y2804&gt;Z2804,"Win",IF(Y2804&lt;Z2804,"Loss","Draw"))</f>
        <v>Win</v>
      </c>
      <c r="AB2804" s="5" t="s">
        <v>98</v>
      </c>
      <c r="AC2804" s="5" t="s">
        <v>99</v>
      </c>
      <c r="AD2804" s="5" t="s">
        <v>5916</v>
      </c>
      <c r="AE2804" s="5" t="s">
        <v>4854</v>
      </c>
      <c r="AF2804" s="5" t="str">
        <f aca="false">IF(AD2804&lt;AE2804,AD2804,AE2804)</f>
        <v>Balloon, Cannon, Executioner, Giant Skeleton, Guards, Miner, Tornado, Zap</v>
      </c>
      <c r="AG2804" s="5" t="str">
        <f aca="false">IF(AD2804&lt;AE2804,AE2804,AD2804)</f>
        <v>Barbarian Barrel, Electro Spirit, Goblin Hut, Guards, Lightning, Monk, Royal Hogs, Skeleton Dragons</v>
      </c>
      <c r="AH2804" s="5" t="str">
        <f aca="false">IF(AD2804=AF2804,AA2804,IF(AA2804="Win","Loss",IF(AA2804="Loss","Win","Draw")))</f>
        <v>Loss</v>
      </c>
      <c r="AI2804" s="5" t="s">
        <v>123</v>
      </c>
    </row>
    <row r="2805" customFormat="false" ht="16.5" hidden="false" customHeight="true" outlineLevel="0" collapsed="false">
      <c r="A2805" s="6" t="s">
        <v>5917</v>
      </c>
      <c r="B2805" s="5" t="n">
        <v>1</v>
      </c>
      <c r="C2805" s="6" t="s">
        <v>3952</v>
      </c>
      <c r="D2805" s="5" t="s">
        <v>3953</v>
      </c>
      <c r="E2805" s="5" t="s">
        <v>1045</v>
      </c>
      <c r="F2805" s="5" t="s">
        <v>1046</v>
      </c>
      <c r="G2805" s="5" t="s">
        <v>3954</v>
      </c>
      <c r="H2805" s="5" t="s">
        <v>372</v>
      </c>
      <c r="I2805" s="5" t="s">
        <v>142</v>
      </c>
      <c r="J2805" s="5" t="s">
        <v>141</v>
      </c>
      <c r="K2805" s="5" t="s">
        <v>140</v>
      </c>
      <c r="L2805" s="5" t="s">
        <v>111</v>
      </c>
      <c r="M2805" s="5" t="s">
        <v>120</v>
      </c>
      <c r="N2805" s="5" t="s">
        <v>144</v>
      </c>
      <c r="O2805" s="5" t="s">
        <v>143</v>
      </c>
      <c r="P2805" s="5" t="s">
        <v>87</v>
      </c>
      <c r="Q2805" s="5" t="s">
        <v>210</v>
      </c>
      <c r="R2805" s="5" t="s">
        <v>199</v>
      </c>
      <c r="S2805" s="5" t="s">
        <v>239</v>
      </c>
      <c r="T2805" s="5" t="s">
        <v>202</v>
      </c>
      <c r="U2805" s="5" t="s">
        <v>227</v>
      </c>
      <c r="V2805" s="5" t="s">
        <v>112</v>
      </c>
      <c r="W2805" s="5" t="s">
        <v>109</v>
      </c>
      <c r="X2805" s="5" t="s">
        <v>240</v>
      </c>
      <c r="Y2805" s="5" t="n">
        <v>0</v>
      </c>
      <c r="Z2805" s="5" t="n">
        <v>1</v>
      </c>
      <c r="AA2805" s="5" t="str">
        <f aca="false">IF(Y2805&gt;Z2805,"Win",IF(Y2805&lt;Z2805,"Loss","Draw"))</f>
        <v>Loss</v>
      </c>
      <c r="AB2805" s="5" t="s">
        <v>98</v>
      </c>
      <c r="AC2805" s="5" t="s">
        <v>99</v>
      </c>
      <c r="AD2805" s="5" t="s">
        <v>150</v>
      </c>
      <c r="AE2805" s="5" t="s">
        <v>242</v>
      </c>
      <c r="AF2805" s="5" t="str">
        <f aca="false">IF(AD2805&lt;AE2805,AD2805,AE2805)</f>
        <v>Arrows, Bandit, Battle Ram, Golden Knight, Mega Knight, Mother Witch, Ronin, Zappies</v>
      </c>
      <c r="AG2805" s="5" t="str">
        <f aca="false">IF(AD2805&lt;AE2805,AE2805,AD2805)</f>
        <v>Berserker, Fire Spirit, Goblin Barrel, Ice Spirit, Magic Archer, Royal Delivery, Tesla, Wall Breakers</v>
      </c>
      <c r="AH2805" s="5" t="str">
        <f aca="false">IF(AD2805=AF2805,AA2805,IF(AA2805="Win","Loss",IF(AA2805="Loss","Win","Draw")))</f>
        <v>Win</v>
      </c>
      <c r="AI2805" s="5" t="s">
        <v>123</v>
      </c>
    </row>
    <row r="2806" customFormat="false" ht="16.5" hidden="false" customHeight="true" outlineLevel="0" collapsed="false">
      <c r="A2806" s="6" t="s">
        <v>5917</v>
      </c>
      <c r="B2806" s="5" t="n">
        <v>2</v>
      </c>
      <c r="C2806" s="6" t="s">
        <v>3952</v>
      </c>
      <c r="D2806" s="5" t="s">
        <v>3953</v>
      </c>
      <c r="E2806" s="5" t="s">
        <v>1045</v>
      </c>
      <c r="F2806" s="5" t="s">
        <v>1046</v>
      </c>
      <c r="G2806" s="5" t="s">
        <v>3955</v>
      </c>
      <c r="H2806" s="5" t="s">
        <v>372</v>
      </c>
      <c r="I2806" s="5" t="s">
        <v>116</v>
      </c>
      <c r="J2806" s="5" t="s">
        <v>115</v>
      </c>
      <c r="K2806" s="5" t="s">
        <v>114</v>
      </c>
      <c r="L2806" s="5" t="s">
        <v>118</v>
      </c>
      <c r="M2806" s="5" t="s">
        <v>91</v>
      </c>
      <c r="N2806" s="5" t="s">
        <v>94</v>
      </c>
      <c r="O2806" s="5" t="s">
        <v>83</v>
      </c>
      <c r="P2806" s="5" t="s">
        <v>227</v>
      </c>
      <c r="Q2806" s="5" t="s">
        <v>140</v>
      </c>
      <c r="R2806" s="5" t="s">
        <v>141</v>
      </c>
      <c r="S2806" s="5" t="s">
        <v>225</v>
      </c>
      <c r="T2806" s="5" t="s">
        <v>226</v>
      </c>
      <c r="U2806" s="5" t="s">
        <v>87</v>
      </c>
      <c r="V2806" s="5" t="s">
        <v>111</v>
      </c>
      <c r="W2806" s="5" t="s">
        <v>120</v>
      </c>
      <c r="X2806" s="5" t="s">
        <v>113</v>
      </c>
      <c r="Y2806" s="5" t="n">
        <v>0</v>
      </c>
      <c r="Z2806" s="5" t="n">
        <v>1</v>
      </c>
      <c r="AA2806" s="5" t="str">
        <f aca="false">IF(Y2806&gt;Z2806,"Win",IF(Y2806&lt;Z2806,"Loss","Draw"))</f>
        <v>Loss</v>
      </c>
      <c r="AB2806" s="5" t="s">
        <v>98</v>
      </c>
      <c r="AC2806" s="5" t="s">
        <v>99</v>
      </c>
      <c r="AD2806" s="5" t="s">
        <v>3956</v>
      </c>
      <c r="AE2806" s="5" t="s">
        <v>228</v>
      </c>
      <c r="AF2806" s="5" t="str">
        <f aca="false">IF(AD2806&lt;AE2806,AD2806,AE2806)</f>
        <v>Barbarian Barrel, Dark Prince, Fireball, Goblins, Mortar, Mother Witch, Rascals, Skeleton Barrel</v>
      </c>
      <c r="AG2806" s="5" t="str">
        <f aca="false">IF(AD2806&lt;AE2806,AE2806,AD2806)</f>
        <v>Bats, Berserker, Bomb Tower, Fire Spirit, Magic Archer, Miner, Royal Delivery, Wall Breakers</v>
      </c>
      <c r="AH2806" s="5" t="str">
        <f aca="false">IF(AD2806=AF2806,AA2806,IF(AA2806="Win","Loss",IF(AA2806="Loss","Win","Draw")))</f>
        <v>Loss</v>
      </c>
      <c r="AI2806" s="5" t="s">
        <v>123</v>
      </c>
    </row>
    <row r="2807" customFormat="false" ht="16.5" hidden="false" customHeight="true" outlineLevel="0" collapsed="false">
      <c r="A2807" s="6" t="s">
        <v>5918</v>
      </c>
      <c r="B2807" s="5" t="n">
        <v>1</v>
      </c>
      <c r="C2807" s="6" t="s">
        <v>3952</v>
      </c>
      <c r="D2807" s="5" t="s">
        <v>3953</v>
      </c>
      <c r="E2807" s="5" t="s">
        <v>4423</v>
      </c>
      <c r="F2807" s="5" t="s">
        <v>4424</v>
      </c>
      <c r="G2807" s="5" t="s">
        <v>5919</v>
      </c>
      <c r="H2807" s="5" t="s">
        <v>251</v>
      </c>
      <c r="I2807" s="5" t="s">
        <v>82</v>
      </c>
      <c r="J2807" s="5" t="s">
        <v>91</v>
      </c>
      <c r="K2807" s="5" t="s">
        <v>83</v>
      </c>
      <c r="L2807" s="5" t="s">
        <v>143</v>
      </c>
      <c r="M2807" s="5" t="s">
        <v>85</v>
      </c>
      <c r="N2807" s="5" t="s">
        <v>88</v>
      </c>
      <c r="O2807" s="5" t="s">
        <v>86</v>
      </c>
      <c r="P2807" s="5" t="s">
        <v>89</v>
      </c>
      <c r="Q2807" s="5" t="s">
        <v>116</v>
      </c>
      <c r="R2807" s="5" t="s">
        <v>153</v>
      </c>
      <c r="S2807" s="5" t="s">
        <v>92</v>
      </c>
      <c r="T2807" s="5" t="s">
        <v>119</v>
      </c>
      <c r="U2807" s="5" t="s">
        <v>154</v>
      </c>
      <c r="V2807" s="5" t="s">
        <v>117</v>
      </c>
      <c r="W2807" s="5" t="s">
        <v>97</v>
      </c>
      <c r="X2807" s="5" t="s">
        <v>91</v>
      </c>
      <c r="Y2807" s="5" t="n">
        <v>1</v>
      </c>
      <c r="Z2807" s="5" t="n">
        <v>0</v>
      </c>
      <c r="AA2807" s="5" t="str">
        <f aca="false">IF(Y2807&gt;Z2807,"Win",IF(Y2807&lt;Z2807,"Loss","Draw"))</f>
        <v>Win</v>
      </c>
      <c r="AB2807" s="5" t="s">
        <v>98</v>
      </c>
      <c r="AC2807" s="5" t="s">
        <v>99</v>
      </c>
      <c r="AD2807" s="5" t="s">
        <v>5920</v>
      </c>
      <c r="AE2807" s="5" t="s">
        <v>160</v>
      </c>
      <c r="AF2807" s="5" t="str">
        <f aca="false">IF(AD2807&lt;AE2807,AD2807,AE2807)</f>
        <v>Archers, Barbarian Barrel, Dark Prince, Goblin Demolisher, Goblin Hut, Graveyard, Ice Spirit, Poison</v>
      </c>
      <c r="AG2807" s="5" t="str">
        <f aca="false">IF(AD2807&lt;AE2807,AE2807,AD2807)</f>
        <v>Barbarian Barrel, Cannon Cart, Goblinstein, Lightning, Minions, Mortar, Royal Ghost, Skeletons</v>
      </c>
      <c r="AH2807" s="5" t="str">
        <f aca="false">IF(AD2807=AF2807,AA2807,IF(AA2807="Win","Loss",IF(AA2807="Loss","Win","Draw")))</f>
        <v>Win</v>
      </c>
      <c r="AI2807" s="5" t="s">
        <v>123</v>
      </c>
    </row>
    <row r="2808" customFormat="false" ht="16.5" hidden="false" customHeight="true" outlineLevel="0" collapsed="false">
      <c r="A2808" s="6" t="s">
        <v>5918</v>
      </c>
      <c r="B2808" s="5" t="n">
        <v>2</v>
      </c>
      <c r="C2808" s="6" t="s">
        <v>3952</v>
      </c>
      <c r="D2808" s="5" t="s">
        <v>3953</v>
      </c>
      <c r="E2808" s="5" t="s">
        <v>4423</v>
      </c>
      <c r="F2808" s="5" t="s">
        <v>4424</v>
      </c>
      <c r="G2808" s="5" t="s">
        <v>5921</v>
      </c>
      <c r="H2808" s="5" t="s">
        <v>372</v>
      </c>
      <c r="I2808" s="5" t="s">
        <v>210</v>
      </c>
      <c r="J2808" s="5" t="s">
        <v>145</v>
      </c>
      <c r="K2808" s="5" t="s">
        <v>375</v>
      </c>
      <c r="L2808" s="5" t="s">
        <v>84</v>
      </c>
      <c r="M2808" s="5" t="s">
        <v>336</v>
      </c>
      <c r="N2808" s="5" t="s">
        <v>170</v>
      </c>
      <c r="O2808" s="5" t="s">
        <v>226</v>
      </c>
      <c r="P2808" s="5" t="s">
        <v>202</v>
      </c>
      <c r="Q2808" s="5" t="s">
        <v>168</v>
      </c>
      <c r="R2808" s="5" t="s">
        <v>83</v>
      </c>
      <c r="S2808" s="5" t="s">
        <v>82</v>
      </c>
      <c r="T2808" s="5" t="s">
        <v>93</v>
      </c>
      <c r="U2808" s="5" t="s">
        <v>167</v>
      </c>
      <c r="V2808" s="5" t="s">
        <v>144</v>
      </c>
      <c r="W2808" s="5" t="s">
        <v>94</v>
      </c>
      <c r="X2808" s="5" t="s">
        <v>87</v>
      </c>
      <c r="Y2808" s="5" t="n">
        <v>0</v>
      </c>
      <c r="Z2808" s="5" t="n">
        <v>1</v>
      </c>
      <c r="AA2808" s="5" t="str">
        <f aca="false">IF(Y2808&gt;Z2808,"Win",IF(Y2808&lt;Z2808,"Loss","Draw"))</f>
        <v>Loss</v>
      </c>
      <c r="AB2808" s="5" t="s">
        <v>98</v>
      </c>
      <c r="AC2808" s="5" t="s">
        <v>99</v>
      </c>
      <c r="AD2808" s="5" t="s">
        <v>5922</v>
      </c>
      <c r="AE2808" s="5" t="s">
        <v>5923</v>
      </c>
      <c r="AF2808" s="5" t="str">
        <f aca="false">IF(AD2808&lt;AE2808,AD2808,AE2808)</f>
        <v>Archers, Berserker, Dark Prince, Electro Spirit, Fireball, Royal Hogs, Tesla, The Log</v>
      </c>
      <c r="AG2808" s="5" t="str">
        <f aca="false">IF(AD2808&lt;AE2808,AE2808,AD2808)</f>
        <v>Balloon, Cannon, Executioner, Giant Snowball, Mega Knight, Miner, Tornado, Zappies</v>
      </c>
      <c r="AH2808" s="5" t="str">
        <f aca="false">IF(AD2808=AF2808,AA2808,IF(AA2808="Win","Loss",IF(AA2808="Loss","Win","Draw")))</f>
        <v>Win</v>
      </c>
      <c r="AI2808" s="5" t="s">
        <v>123</v>
      </c>
    </row>
    <row r="2809" customFormat="false" ht="16.5" hidden="false" customHeight="true" outlineLevel="0" collapsed="false">
      <c r="A2809" s="6" t="s">
        <v>5918</v>
      </c>
      <c r="B2809" s="5" t="n">
        <v>3</v>
      </c>
      <c r="C2809" s="6" t="s">
        <v>3952</v>
      </c>
      <c r="D2809" s="5" t="s">
        <v>3953</v>
      </c>
      <c r="E2809" s="5" t="s">
        <v>4423</v>
      </c>
      <c r="F2809" s="5" t="s">
        <v>4424</v>
      </c>
      <c r="G2809" s="5" t="s">
        <v>5924</v>
      </c>
      <c r="H2809" s="5" t="s">
        <v>372</v>
      </c>
      <c r="I2809" s="5" t="s">
        <v>142</v>
      </c>
      <c r="J2809" s="5" t="s">
        <v>141</v>
      </c>
      <c r="K2809" s="5" t="s">
        <v>199</v>
      </c>
      <c r="L2809" s="5" t="s">
        <v>140</v>
      </c>
      <c r="M2809" s="5" t="s">
        <v>111</v>
      </c>
      <c r="N2809" s="5" t="s">
        <v>167</v>
      </c>
      <c r="O2809" s="5" t="s">
        <v>97</v>
      </c>
      <c r="P2809" s="5" t="s">
        <v>144</v>
      </c>
      <c r="Q2809" s="5" t="s">
        <v>170</v>
      </c>
      <c r="R2809" s="5" t="s">
        <v>128</v>
      </c>
      <c r="S2809" s="5" t="s">
        <v>84</v>
      </c>
      <c r="T2809" s="5" t="s">
        <v>88</v>
      </c>
      <c r="U2809" s="5" t="s">
        <v>130</v>
      </c>
      <c r="V2809" s="5" t="s">
        <v>143</v>
      </c>
      <c r="W2809" s="5" t="s">
        <v>107</v>
      </c>
      <c r="X2809" s="5" t="s">
        <v>115</v>
      </c>
      <c r="Y2809" s="5" t="n">
        <v>1</v>
      </c>
      <c r="Z2809" s="5" t="n">
        <v>0</v>
      </c>
      <c r="AA2809" s="5" t="str">
        <f aca="false">IF(Y2809&gt;Z2809,"Win",IF(Y2809&lt;Z2809,"Loss","Draw"))</f>
        <v>Win</v>
      </c>
      <c r="AB2809" s="5" t="s">
        <v>98</v>
      </c>
      <c r="AC2809" s="5" t="s">
        <v>99</v>
      </c>
      <c r="AD2809" s="5" t="s">
        <v>5925</v>
      </c>
      <c r="AE2809" s="5" t="s">
        <v>1918</v>
      </c>
      <c r="AF2809" s="5" t="str">
        <f aca="false">IF(AD2809&lt;AE2809,AD2809,AE2809)</f>
        <v>Bomber, Cannon, Giant Snowball, Goblin Drill, Goblins, Ice Spirit, Knight, Poison</v>
      </c>
      <c r="AG2809" s="5" t="str">
        <f aca="false">IF(AD2809&lt;AE2809,AE2809,AD2809)</f>
        <v>Fire Spirit, Goblin Barrel, Golden Knight, Magic Archer, Skeletons, Tesla, The Log, Wall Breakers</v>
      </c>
      <c r="AH2809" s="5" t="str">
        <f aca="false">IF(AD2809=AF2809,AA2809,IF(AA2809="Win","Loss",IF(AA2809="Loss","Win","Draw")))</f>
        <v>Loss</v>
      </c>
      <c r="AI2809" s="5" t="s">
        <v>123</v>
      </c>
    </row>
    <row r="2810" customFormat="false" ht="16.5" hidden="false" customHeight="true" outlineLevel="0" collapsed="false">
      <c r="A2810" s="6" t="s">
        <v>5926</v>
      </c>
      <c r="B2810" s="5" t="n">
        <v>1</v>
      </c>
      <c r="C2810" s="6" t="s">
        <v>3952</v>
      </c>
      <c r="D2810" s="5" t="s">
        <v>3953</v>
      </c>
      <c r="E2810" s="6" t="s">
        <v>405</v>
      </c>
      <c r="F2810" s="5" t="s">
        <v>406</v>
      </c>
      <c r="G2810" s="5" t="s">
        <v>5514</v>
      </c>
      <c r="H2810" s="5" t="s">
        <v>408</v>
      </c>
      <c r="I2810" s="5" t="s">
        <v>210</v>
      </c>
      <c r="J2810" s="5" t="s">
        <v>213</v>
      </c>
      <c r="K2810" s="5" t="s">
        <v>132</v>
      </c>
      <c r="L2810" s="5" t="s">
        <v>183</v>
      </c>
      <c r="M2810" s="5" t="s">
        <v>112</v>
      </c>
      <c r="N2810" s="5" t="s">
        <v>182</v>
      </c>
      <c r="O2810" s="5" t="s">
        <v>227</v>
      </c>
      <c r="P2810" s="5" t="s">
        <v>202</v>
      </c>
      <c r="Q2810" s="5" t="s">
        <v>107</v>
      </c>
      <c r="R2810" s="5" t="s">
        <v>141</v>
      </c>
      <c r="S2810" s="5" t="s">
        <v>84</v>
      </c>
      <c r="T2810" s="5" t="s">
        <v>128</v>
      </c>
      <c r="U2810" s="5" t="s">
        <v>144</v>
      </c>
      <c r="V2810" s="5" t="s">
        <v>87</v>
      </c>
      <c r="W2810" s="5" t="s">
        <v>111</v>
      </c>
      <c r="X2810" s="5" t="s">
        <v>88</v>
      </c>
      <c r="Y2810" s="5" t="n">
        <v>0</v>
      </c>
      <c r="Z2810" s="5" t="n">
        <v>1</v>
      </c>
      <c r="AA2810" s="5" t="str">
        <f aca="false">IF(Y2810&gt;Z2810,"Win",IF(Y2810&lt;Z2810,"Loss","Draw"))</f>
        <v>Loss</v>
      </c>
      <c r="AB2810" s="5" t="s">
        <v>98</v>
      </c>
      <c r="AC2810" s="5" t="s">
        <v>99</v>
      </c>
      <c r="AD2810" s="5" t="s">
        <v>458</v>
      </c>
      <c r="AE2810" s="5" t="s">
        <v>417</v>
      </c>
      <c r="AF2810" s="5" t="str">
        <f aca="false">IF(AD2810&lt;AE2810,AD2810,AE2810)</f>
        <v>Arrows, Bowler, Earthquake, Hog Rider, Lumberjack, Mega Knight, Mother Witch, Zappies</v>
      </c>
      <c r="AG2810" s="5" t="str">
        <f aca="false">IF(AD2810&lt;AE2810,AE2810,AD2810)</f>
        <v>Berserker, Fire Spirit, Giant Snowball, Goblin Drill, Knight, Magic Archer, Poison, Tesla</v>
      </c>
      <c r="AH2810" s="5" t="str">
        <f aca="false">IF(AD2810=AF2810,AA2810,IF(AA2810="Win","Loss",IF(AA2810="Loss","Win","Draw")))</f>
        <v>Loss</v>
      </c>
      <c r="AI2810" s="5" t="s">
        <v>123</v>
      </c>
    </row>
    <row r="2811" customFormat="false" ht="16.5" hidden="false" customHeight="true" outlineLevel="0" collapsed="false">
      <c r="A2811" s="6" t="s">
        <v>5926</v>
      </c>
      <c r="B2811" s="5" t="n">
        <v>2</v>
      </c>
      <c r="C2811" s="6" t="s">
        <v>3952</v>
      </c>
      <c r="D2811" s="5" t="s">
        <v>3953</v>
      </c>
      <c r="E2811" s="6" t="s">
        <v>405</v>
      </c>
      <c r="F2811" s="5" t="s">
        <v>406</v>
      </c>
      <c r="G2811" s="5" t="s">
        <v>5515</v>
      </c>
      <c r="H2811" s="5" t="s">
        <v>408</v>
      </c>
      <c r="I2811" s="5" t="s">
        <v>293</v>
      </c>
      <c r="J2811" s="5" t="s">
        <v>83</v>
      </c>
      <c r="K2811" s="5" t="s">
        <v>200</v>
      </c>
      <c r="L2811" s="5" t="s">
        <v>143</v>
      </c>
      <c r="M2811" s="5" t="s">
        <v>85</v>
      </c>
      <c r="N2811" s="5" t="s">
        <v>88</v>
      </c>
      <c r="O2811" s="5" t="s">
        <v>146</v>
      </c>
      <c r="P2811" s="5" t="s">
        <v>91</v>
      </c>
      <c r="Q2811" s="5" t="s">
        <v>142</v>
      </c>
      <c r="R2811" s="5" t="s">
        <v>232</v>
      </c>
      <c r="S2811" s="5" t="s">
        <v>176</v>
      </c>
      <c r="T2811" s="5" t="s">
        <v>97</v>
      </c>
      <c r="U2811" s="5" t="s">
        <v>143</v>
      </c>
      <c r="V2811" s="5" t="s">
        <v>93</v>
      </c>
      <c r="W2811" s="5" t="s">
        <v>120</v>
      </c>
      <c r="X2811" s="5" t="s">
        <v>113</v>
      </c>
      <c r="Y2811" s="5" t="n">
        <v>1</v>
      </c>
      <c r="Z2811" s="5" t="n">
        <v>0</v>
      </c>
      <c r="AA2811" s="5" t="str">
        <f aca="false">IF(Y2811&gt;Z2811,"Win",IF(Y2811&lt;Z2811,"Loss","Draw"))</f>
        <v>Win</v>
      </c>
      <c r="AB2811" s="5" t="s">
        <v>98</v>
      </c>
      <c r="AC2811" s="5" t="s">
        <v>99</v>
      </c>
      <c r="AD2811" s="5" t="s">
        <v>5517</v>
      </c>
      <c r="AE2811" s="5" t="s">
        <v>5516</v>
      </c>
      <c r="AF2811" s="5" t="str">
        <f aca="false">IF(AD2811&lt;AE2811,AD2811,AE2811)</f>
        <v>Barbarian Barrel, Dark Prince, Furnace, Goblin Cage, Graveyard, Ice Spirit, Poison, Skeleton Dragons</v>
      </c>
      <c r="AG2811" s="5" t="str">
        <f aca="false">IF(AD2811&lt;AE2811,AE2811,AD2811)</f>
        <v>Bomb Tower, Dart Goblin, Electro Spirit, Goblin Barrel, Ice Spirit, Mighty Miner, Royal Delivery, Skeletons</v>
      </c>
      <c r="AH2811" s="5" t="str">
        <f aca="false">IF(AD2811=AF2811,AA2811,IF(AA2811="Win","Loss",IF(AA2811="Loss","Win","Draw")))</f>
        <v>Win</v>
      </c>
      <c r="AI2811" s="5" t="s">
        <v>123</v>
      </c>
    </row>
    <row r="2812" customFormat="false" ht="16.5" hidden="false" customHeight="true" outlineLevel="0" collapsed="false">
      <c r="A2812" s="6" t="s">
        <v>5926</v>
      </c>
      <c r="B2812" s="5" t="n">
        <v>3</v>
      </c>
      <c r="C2812" s="6" t="s">
        <v>3952</v>
      </c>
      <c r="D2812" s="5" t="s">
        <v>3953</v>
      </c>
      <c r="E2812" s="6" t="s">
        <v>405</v>
      </c>
      <c r="F2812" s="5" t="s">
        <v>406</v>
      </c>
      <c r="G2812" s="5" t="s">
        <v>3964</v>
      </c>
      <c r="H2812" s="5" t="s">
        <v>372</v>
      </c>
      <c r="I2812" s="5" t="s">
        <v>107</v>
      </c>
      <c r="J2812" s="5" t="s">
        <v>141</v>
      </c>
      <c r="K2812" s="5" t="s">
        <v>199</v>
      </c>
      <c r="L2812" s="5" t="s">
        <v>94</v>
      </c>
      <c r="M2812" s="5" t="s">
        <v>113</v>
      </c>
      <c r="N2812" s="5" t="s">
        <v>336</v>
      </c>
      <c r="O2812" s="5" t="s">
        <v>97</v>
      </c>
      <c r="P2812" s="5" t="s">
        <v>111</v>
      </c>
      <c r="Q2812" s="5" t="s">
        <v>375</v>
      </c>
      <c r="R2812" s="5" t="s">
        <v>199</v>
      </c>
      <c r="S2812" s="5" t="s">
        <v>195</v>
      </c>
      <c r="T2812" s="5" t="s">
        <v>213</v>
      </c>
      <c r="U2812" s="5" t="s">
        <v>85</v>
      </c>
      <c r="V2812" s="5" t="s">
        <v>336</v>
      </c>
      <c r="W2812" s="5" t="s">
        <v>202</v>
      </c>
      <c r="X2812" s="5" t="s">
        <v>420</v>
      </c>
      <c r="Y2812" s="5" t="n">
        <v>0</v>
      </c>
      <c r="Z2812" s="5" t="n">
        <v>1</v>
      </c>
      <c r="AA2812" s="5" t="str">
        <f aca="false">IF(Y2812&gt;Z2812,"Win",IF(Y2812&lt;Z2812,"Loss","Draw"))</f>
        <v>Loss</v>
      </c>
      <c r="AB2812" s="5" t="s">
        <v>98</v>
      </c>
      <c r="AC2812" s="5" t="s">
        <v>99</v>
      </c>
      <c r="AD2812" s="5" t="s">
        <v>5518</v>
      </c>
      <c r="AE2812" s="5" t="s">
        <v>422</v>
      </c>
      <c r="AF2812" s="5" t="str">
        <f aca="false">IF(AD2812&lt;AE2812,AD2812,AE2812)</f>
        <v>Bomb Tower, Fire Spirit, Fireball, Goblin Drill, Golden Knight, Magic Archer, Skeletons, Tornado</v>
      </c>
      <c r="AG2812" s="5" t="str">
        <f aca="false">IF(AD2812&lt;AE2812,AE2812,AD2812)</f>
        <v>Bowler, Executioner, Freeze, Golden Knight, Graveyard, Inferno Dragon, Tornado, Zappies</v>
      </c>
      <c r="AH2812" s="5" t="str">
        <f aca="false">IF(AD2812=AF2812,AA2812,IF(AA2812="Win","Loss",IF(AA2812="Loss","Win","Draw")))</f>
        <v>Loss</v>
      </c>
      <c r="AI2812" s="5" t="s">
        <v>123</v>
      </c>
    </row>
    <row r="2813" customFormat="false" ht="16.5" hidden="false" customHeight="true" outlineLevel="0" collapsed="false">
      <c r="A2813" s="6" t="s">
        <v>5927</v>
      </c>
      <c r="B2813" s="5" t="n">
        <v>1</v>
      </c>
      <c r="C2813" s="6" t="s">
        <v>3952</v>
      </c>
      <c r="D2813" s="5" t="s">
        <v>3953</v>
      </c>
      <c r="E2813" s="6" t="s">
        <v>862</v>
      </c>
      <c r="F2813" s="5" t="s">
        <v>863</v>
      </c>
      <c r="G2813" s="5" t="s">
        <v>5847</v>
      </c>
      <c r="H2813" s="5" t="s">
        <v>251</v>
      </c>
      <c r="I2813" s="5" t="s">
        <v>144</v>
      </c>
      <c r="J2813" s="5" t="s">
        <v>181</v>
      </c>
      <c r="K2813" s="5" t="s">
        <v>180</v>
      </c>
      <c r="L2813" s="5" t="s">
        <v>182</v>
      </c>
      <c r="M2813" s="5" t="s">
        <v>167</v>
      </c>
      <c r="N2813" s="5" t="s">
        <v>93</v>
      </c>
      <c r="O2813" s="5" t="s">
        <v>183</v>
      </c>
      <c r="P2813" s="5" t="s">
        <v>110</v>
      </c>
      <c r="Q2813" s="5" t="s">
        <v>210</v>
      </c>
      <c r="R2813" s="5" t="s">
        <v>199</v>
      </c>
      <c r="S2813" s="5" t="s">
        <v>239</v>
      </c>
      <c r="T2813" s="5" t="s">
        <v>146</v>
      </c>
      <c r="U2813" s="5" t="s">
        <v>240</v>
      </c>
      <c r="V2813" s="5" t="s">
        <v>112</v>
      </c>
      <c r="W2813" s="5" t="s">
        <v>227</v>
      </c>
      <c r="X2813" s="5" t="s">
        <v>202</v>
      </c>
      <c r="Y2813" s="5" t="n">
        <v>0</v>
      </c>
      <c r="Z2813" s="5" t="n">
        <v>1</v>
      </c>
      <c r="AA2813" s="5" t="str">
        <f aca="false">IF(Y2813&gt;Z2813,"Win",IF(Y2813&lt;Z2813,"Loss","Draw"))</f>
        <v>Loss</v>
      </c>
      <c r="AB2813" s="5" t="s">
        <v>98</v>
      </c>
      <c r="AC2813" s="5" t="s">
        <v>99</v>
      </c>
      <c r="AD2813" s="5" t="s">
        <v>1858</v>
      </c>
      <c r="AE2813" s="5" t="s">
        <v>431</v>
      </c>
      <c r="AF2813" s="5" t="str">
        <f aca="false">IF(AD2813&lt;AE2813,AD2813,AE2813)</f>
        <v>Arrows, Bandit, Battle Ram, Golden Knight, Mega Knight, Mother Witch, Skeleton Dragons, Zappies</v>
      </c>
      <c r="AG2813" s="5" t="str">
        <f aca="false">IF(AD2813&lt;AE2813,AE2813,AD2813)</f>
        <v>Earthquake, Electro Spirit, Guards, Hog Rider, Monk, Tesla, The Log, Wizard</v>
      </c>
      <c r="AH2813" s="5" t="str">
        <f aca="false">IF(AD2813=AF2813,AA2813,IF(AA2813="Win","Loss",IF(AA2813="Loss","Win","Draw")))</f>
        <v>Win</v>
      </c>
      <c r="AI2813" s="5" t="s">
        <v>123</v>
      </c>
    </row>
    <row r="2814" customFormat="false" ht="16.5" hidden="false" customHeight="true" outlineLevel="0" collapsed="false">
      <c r="A2814" s="6" t="s">
        <v>5927</v>
      </c>
      <c r="B2814" s="5" t="n">
        <v>2</v>
      </c>
      <c r="C2814" s="6" t="s">
        <v>3952</v>
      </c>
      <c r="D2814" s="5" t="s">
        <v>3953</v>
      </c>
      <c r="E2814" s="6" t="s">
        <v>862</v>
      </c>
      <c r="F2814" s="5" t="s">
        <v>863</v>
      </c>
      <c r="G2814" s="5" t="s">
        <v>4818</v>
      </c>
      <c r="H2814" s="5" t="s">
        <v>251</v>
      </c>
      <c r="I2814" s="5" t="s">
        <v>287</v>
      </c>
      <c r="J2814" s="5" t="s">
        <v>153</v>
      </c>
      <c r="K2814" s="5" t="s">
        <v>200</v>
      </c>
      <c r="L2814" s="5" t="s">
        <v>91</v>
      </c>
      <c r="M2814" s="5" t="s">
        <v>88</v>
      </c>
      <c r="N2814" s="5" t="s">
        <v>85</v>
      </c>
      <c r="O2814" s="5" t="s">
        <v>191</v>
      </c>
      <c r="P2814" s="5" t="s">
        <v>117</v>
      </c>
      <c r="Q2814" s="5" t="s">
        <v>116</v>
      </c>
      <c r="R2814" s="5" t="s">
        <v>213</v>
      </c>
      <c r="S2814" s="5" t="s">
        <v>114</v>
      </c>
      <c r="T2814" s="5" t="s">
        <v>94</v>
      </c>
      <c r="U2814" s="5" t="s">
        <v>176</v>
      </c>
      <c r="V2814" s="5" t="s">
        <v>118</v>
      </c>
      <c r="W2814" s="5" t="s">
        <v>109</v>
      </c>
      <c r="X2814" s="5" t="s">
        <v>93</v>
      </c>
      <c r="Y2814" s="5" t="n">
        <v>1</v>
      </c>
      <c r="Z2814" s="5" t="n">
        <v>0</v>
      </c>
      <c r="AA2814" s="5" t="str">
        <f aca="false">IF(Y2814&gt;Z2814,"Win",IF(Y2814&lt;Z2814,"Loss","Draw"))</f>
        <v>Win</v>
      </c>
      <c r="AB2814" s="5" t="s">
        <v>98</v>
      </c>
      <c r="AC2814" s="5" t="s">
        <v>99</v>
      </c>
      <c r="AD2814" s="5" t="s">
        <v>5849</v>
      </c>
      <c r="AE2814" s="5" t="s">
        <v>5848</v>
      </c>
      <c r="AF2814" s="5" t="str">
        <f aca="false">IF(AD2814&lt;AE2814,AD2814,AE2814)</f>
        <v>Barbarian Barrel, Goblin Cage, Goblinstein, Graveyard, Ice Wizard, Minions, Poison, Valkyrie</v>
      </c>
      <c r="AG2814" s="5" t="str">
        <f aca="false">IF(AD2814&lt;AE2814,AE2814,AD2814)</f>
        <v>Bowler, Dart Goblin, Electro Spirit, Fireball, Mortar, Rascals, Ronin, Skeleton Barrel</v>
      </c>
      <c r="AH2814" s="5" t="str">
        <f aca="false">IF(AD2814=AF2814,AA2814,IF(AA2814="Win","Loss",IF(AA2814="Loss","Win","Draw")))</f>
        <v>Win</v>
      </c>
      <c r="AI2814" s="5" t="s">
        <v>123</v>
      </c>
    </row>
    <row r="2815" customFormat="false" ht="16.5" hidden="false" customHeight="true" outlineLevel="0" collapsed="false">
      <c r="A2815" s="6" t="s">
        <v>5927</v>
      </c>
      <c r="B2815" s="5" t="n">
        <v>3</v>
      </c>
      <c r="C2815" s="6" t="s">
        <v>3952</v>
      </c>
      <c r="D2815" s="5" t="s">
        <v>3953</v>
      </c>
      <c r="E2815" s="6" t="s">
        <v>862</v>
      </c>
      <c r="F2815" s="5" t="s">
        <v>863</v>
      </c>
      <c r="G2815" s="5" t="s">
        <v>5850</v>
      </c>
      <c r="H2815" s="5" t="s">
        <v>251</v>
      </c>
      <c r="I2815" s="5" t="s">
        <v>239</v>
      </c>
      <c r="J2815" s="5" t="s">
        <v>141</v>
      </c>
      <c r="K2815" s="5" t="s">
        <v>210</v>
      </c>
      <c r="L2815" s="5" t="s">
        <v>146</v>
      </c>
      <c r="M2815" s="5" t="s">
        <v>112</v>
      </c>
      <c r="N2815" s="5" t="s">
        <v>202</v>
      </c>
      <c r="O2815" s="5" t="s">
        <v>157</v>
      </c>
      <c r="P2815" s="5" t="s">
        <v>84</v>
      </c>
      <c r="Q2815" s="5" t="s">
        <v>293</v>
      </c>
      <c r="R2815" s="5" t="s">
        <v>181</v>
      </c>
      <c r="S2815" s="5" t="s">
        <v>200</v>
      </c>
      <c r="T2815" s="5" t="s">
        <v>154</v>
      </c>
      <c r="U2815" s="5" t="s">
        <v>182</v>
      </c>
      <c r="V2815" s="5" t="s">
        <v>87</v>
      </c>
      <c r="W2815" s="5" t="s">
        <v>143</v>
      </c>
      <c r="X2815" s="5" t="s">
        <v>167</v>
      </c>
      <c r="Y2815" s="5" t="n">
        <v>0</v>
      </c>
      <c r="Z2815" s="5" t="n">
        <v>1</v>
      </c>
      <c r="AA2815" s="5" t="str">
        <f aca="false">IF(Y2815&gt;Z2815,"Win",IF(Y2815&lt;Z2815,"Loss","Draw"))</f>
        <v>Loss</v>
      </c>
      <c r="AB2815" s="5" t="s">
        <v>98</v>
      </c>
      <c r="AC2815" s="5" t="s">
        <v>99</v>
      </c>
      <c r="AD2815" s="5" t="s">
        <v>5852</v>
      </c>
      <c r="AE2815" s="5" t="s">
        <v>5851</v>
      </c>
      <c r="AF2815" s="5" t="str">
        <f aca="false">IF(AD2815&lt;AE2815,AD2815,AE2815)</f>
        <v>Arrows, Battle Ram, Giant Snowball, Magic Archer, Mega Knight, Mini P.E.K.K.A, Skeleton Dragons, Zappies</v>
      </c>
      <c r="AG2815" s="5" t="str">
        <f aca="false">IF(AD2815&lt;AE2815,AE2815,AD2815)</f>
        <v>Berserker, Furnace, Goblin Cage, Hog Rider, Ice Spirit, Lightning, Monk, The Log</v>
      </c>
      <c r="AH2815" s="5" t="str">
        <f aca="false">IF(AD2815=AF2815,AA2815,IF(AA2815="Win","Loss",IF(AA2815="Loss","Win","Draw")))</f>
        <v>Loss</v>
      </c>
      <c r="AI2815" s="5" t="s">
        <v>123</v>
      </c>
    </row>
  </sheetData>
  <autoFilter ref="A1:AI28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5928</v>
      </c>
      <c r="C1" s="4" t="s">
        <v>42</v>
      </c>
      <c r="D1" s="4" t="s">
        <v>44</v>
      </c>
      <c r="E1" s="4" t="s">
        <v>74</v>
      </c>
      <c r="F1" s="4" t="s">
        <v>5929</v>
      </c>
      <c r="G1" s="4" t="s">
        <v>5930</v>
      </c>
      <c r="H1" s="4" t="s">
        <v>5931</v>
      </c>
      <c r="I1" s="4" t="s">
        <v>5932</v>
      </c>
      <c r="J1" s="4" t="s">
        <v>5933</v>
      </c>
      <c r="K1" s="4" t="s">
        <v>5934</v>
      </c>
      <c r="L1" s="4" t="s">
        <v>67</v>
      </c>
      <c r="M1" s="4" t="s">
        <v>5935</v>
      </c>
      <c r="N1" s="4" t="s">
        <v>5936</v>
      </c>
    </row>
    <row r="2" customFormat="false" ht="15" hidden="false" customHeight="true" outlineLevel="0" collapsed="false">
      <c r="A2" s="5" t="s">
        <v>75</v>
      </c>
      <c r="B2" s="5" t="s">
        <v>5937</v>
      </c>
      <c r="C2" s="5" t="s">
        <v>76</v>
      </c>
      <c r="D2" s="5" t="s">
        <v>78</v>
      </c>
      <c r="E2" s="5" t="s">
        <v>102</v>
      </c>
      <c r="F2" s="5" t="s">
        <v>80</v>
      </c>
      <c r="G2" s="5" t="n">
        <f aca="false">COUNTIF('Duel Log'!A:A,A2)</f>
        <v>1</v>
      </c>
      <c r="H2" s="5" t="n">
        <f aca="false">COUNTIFS('Duel Log'!A:A,A2,'Duel Log'!AA:AA,"Win")</f>
        <v>1</v>
      </c>
      <c r="I2" s="5" t="s">
        <v>5938</v>
      </c>
      <c r="J2" s="5"/>
      <c r="K2" s="5"/>
      <c r="L2" s="5" t="s">
        <v>98</v>
      </c>
      <c r="M2" s="5" t="s">
        <v>5939</v>
      </c>
      <c r="N2" s="5"/>
    </row>
    <row r="3" customFormat="false" ht="16.5" hidden="false" customHeight="true" outlineLevel="0" collapsed="false">
      <c r="A3" s="5" t="s">
        <v>103</v>
      </c>
      <c r="B3" s="5" t="s">
        <v>5940</v>
      </c>
      <c r="C3" s="5" t="s">
        <v>76</v>
      </c>
      <c r="D3" s="6" t="s">
        <v>104</v>
      </c>
      <c r="E3" s="5" t="s">
        <v>123</v>
      </c>
      <c r="F3" s="5" t="s">
        <v>106</v>
      </c>
      <c r="G3" s="5" t="n">
        <f aca="false">COUNTIF('Duel Log'!A:A,A3)</f>
        <v>1</v>
      </c>
      <c r="H3" s="5" t="n">
        <f aca="false">COUNTIFS('Duel Log'!A:A,A3,'Duel Log'!AA:AA,"Win")</f>
        <v>1</v>
      </c>
      <c r="I3" s="5" t="s">
        <v>5941</v>
      </c>
      <c r="J3" s="5"/>
      <c r="K3" s="5"/>
      <c r="L3" s="5" t="s">
        <v>98</v>
      </c>
      <c r="M3" s="5" t="s">
        <v>5942</v>
      </c>
      <c r="N3" s="5" t="s">
        <v>5942</v>
      </c>
    </row>
    <row r="4" customFormat="false" ht="15" hidden="false" customHeight="true" outlineLevel="0" collapsed="false">
      <c r="A4" s="5" t="s">
        <v>124</v>
      </c>
      <c r="B4" s="5" t="s">
        <v>5943</v>
      </c>
      <c r="C4" s="5" t="s">
        <v>76</v>
      </c>
      <c r="D4" s="5" t="s">
        <v>125</v>
      </c>
      <c r="E4" s="5" t="s">
        <v>123</v>
      </c>
      <c r="F4" s="5" t="s">
        <v>127</v>
      </c>
      <c r="G4" s="5" t="n">
        <f aca="false">COUNTIF('Duel Log'!A:A,A4)</f>
        <v>3</v>
      </c>
      <c r="H4" s="5" t="n">
        <f aca="false">COUNTIFS('Duel Log'!A:A,A4,'Duel Log'!AA:AA,"Win")</f>
        <v>2</v>
      </c>
      <c r="I4" s="5" t="s">
        <v>5944</v>
      </c>
      <c r="J4" s="5" t="s">
        <v>5945</v>
      </c>
      <c r="K4" s="5" t="s">
        <v>5946</v>
      </c>
      <c r="L4" s="5" t="s">
        <v>98</v>
      </c>
      <c r="M4" s="5" t="s">
        <v>5947</v>
      </c>
      <c r="N4" s="5" t="s">
        <v>5948</v>
      </c>
    </row>
    <row r="5" customFormat="false" ht="15" hidden="false" customHeight="true" outlineLevel="0" collapsed="false">
      <c r="A5" s="5" t="s">
        <v>162</v>
      </c>
      <c r="B5" s="5" t="s">
        <v>5949</v>
      </c>
      <c r="C5" s="5" t="s">
        <v>76</v>
      </c>
      <c r="D5" s="5" t="s">
        <v>163</v>
      </c>
      <c r="E5" s="5" t="s">
        <v>123</v>
      </c>
      <c r="F5" s="5" t="s">
        <v>165</v>
      </c>
      <c r="G5" s="5" t="n">
        <f aca="false">COUNTIF('Duel Log'!A:A,A5)</f>
        <v>3</v>
      </c>
      <c r="H5" s="5" t="n">
        <f aca="false">COUNTIFS('Duel Log'!A:A,A5,'Duel Log'!AA:AA,"Win")</f>
        <v>2</v>
      </c>
      <c r="I5" s="5" t="s">
        <v>5950</v>
      </c>
      <c r="J5" s="5" t="s">
        <v>5951</v>
      </c>
      <c r="K5" s="5" t="s">
        <v>5952</v>
      </c>
      <c r="L5" s="5" t="s">
        <v>98</v>
      </c>
      <c r="M5" s="5" t="s">
        <v>5953</v>
      </c>
      <c r="N5" s="5" t="s">
        <v>5948</v>
      </c>
    </row>
    <row r="6" customFormat="false" ht="15" hidden="false" customHeight="true" outlineLevel="0" collapsed="false">
      <c r="A6" s="5" t="s">
        <v>186</v>
      </c>
      <c r="B6" s="5" t="s">
        <v>5954</v>
      </c>
      <c r="C6" s="5" t="s">
        <v>76</v>
      </c>
      <c r="D6" s="5" t="s">
        <v>187</v>
      </c>
      <c r="E6" s="5" t="s">
        <v>123</v>
      </c>
      <c r="F6" s="5" t="s">
        <v>189</v>
      </c>
      <c r="G6" s="5" t="n">
        <f aca="false">COUNTIF('Duel Log'!A:A,A6)</f>
        <v>3</v>
      </c>
      <c r="H6" s="5" t="n">
        <f aca="false">COUNTIFS('Duel Log'!A:A,A6,'Duel Log'!AA:AA,"Win")</f>
        <v>2</v>
      </c>
      <c r="I6" s="5" t="s">
        <v>5955</v>
      </c>
      <c r="J6" s="5" t="s">
        <v>5941</v>
      </c>
      <c r="K6" s="5" t="s">
        <v>5956</v>
      </c>
      <c r="L6" s="5" t="s">
        <v>98</v>
      </c>
      <c r="M6" s="5" t="s">
        <v>5957</v>
      </c>
      <c r="N6" s="5" t="s">
        <v>5948</v>
      </c>
    </row>
    <row r="7" customFormat="false" ht="15" hidden="false" customHeight="true" outlineLevel="0" collapsed="false">
      <c r="A7" s="5" t="s">
        <v>205</v>
      </c>
      <c r="B7" s="5" t="s">
        <v>5958</v>
      </c>
      <c r="C7" s="5" t="s">
        <v>76</v>
      </c>
      <c r="D7" s="5" t="s">
        <v>206</v>
      </c>
      <c r="E7" s="5" t="s">
        <v>123</v>
      </c>
      <c r="F7" s="5" t="s">
        <v>208</v>
      </c>
      <c r="G7" s="5" t="n">
        <f aca="false">COUNTIF('Duel Log'!A:A,A7)</f>
        <v>3</v>
      </c>
      <c r="H7" s="5" t="n">
        <f aca="false">COUNTIFS('Duel Log'!A:A,A7,'Duel Log'!AA:AA,"Win")</f>
        <v>1</v>
      </c>
      <c r="I7" s="5" t="s">
        <v>5946</v>
      </c>
      <c r="J7" s="5" t="s">
        <v>5944</v>
      </c>
      <c r="K7" s="5" t="s">
        <v>5945</v>
      </c>
      <c r="L7" s="5" t="s">
        <v>98</v>
      </c>
      <c r="M7" s="5" t="s">
        <v>5947</v>
      </c>
      <c r="N7" s="5" t="s">
        <v>5948</v>
      </c>
    </row>
    <row r="8" customFormat="false" ht="15" hidden="false" customHeight="true" outlineLevel="0" collapsed="false">
      <c r="A8" s="5" t="s">
        <v>218</v>
      </c>
      <c r="B8" s="5" t="s">
        <v>5959</v>
      </c>
      <c r="C8" s="5" t="s">
        <v>76</v>
      </c>
      <c r="D8" s="5" t="s">
        <v>219</v>
      </c>
      <c r="E8" s="5" t="s">
        <v>123</v>
      </c>
      <c r="F8" s="5" t="s">
        <v>221</v>
      </c>
      <c r="G8" s="5" t="n">
        <f aca="false">COUNTIF('Duel Log'!A:A,A8)</f>
        <v>3</v>
      </c>
      <c r="H8" s="5" t="n">
        <f aca="false">COUNTIFS('Duel Log'!A:A,A8,'Duel Log'!AA:AA,"Win")</f>
        <v>1</v>
      </c>
      <c r="I8" s="5" t="s">
        <v>5950</v>
      </c>
      <c r="J8" s="5" t="s">
        <v>5960</v>
      </c>
      <c r="K8" s="5" t="s">
        <v>5961</v>
      </c>
      <c r="L8" s="5" t="s">
        <v>98</v>
      </c>
      <c r="M8" s="5" t="s">
        <v>5962</v>
      </c>
      <c r="N8" s="5" t="s">
        <v>5948</v>
      </c>
    </row>
    <row r="9" customFormat="false" ht="15" hidden="false" customHeight="true" outlineLevel="0" collapsed="false">
      <c r="A9" s="5" t="s">
        <v>235</v>
      </c>
      <c r="B9" s="5" t="s">
        <v>5963</v>
      </c>
      <c r="C9" s="5" t="s">
        <v>76</v>
      </c>
      <c r="D9" s="5" t="s">
        <v>236</v>
      </c>
      <c r="E9" s="5" t="s">
        <v>123</v>
      </c>
      <c r="F9" s="5" t="s">
        <v>238</v>
      </c>
      <c r="G9" s="5" t="n">
        <f aca="false">COUNTIF('Duel Log'!A:A,A9)</f>
        <v>2</v>
      </c>
      <c r="H9" s="5" t="n">
        <f aca="false">COUNTIFS('Duel Log'!A:A,A9,'Duel Log'!AA:AA,"Win")</f>
        <v>2</v>
      </c>
      <c r="I9" s="5" t="s">
        <v>5964</v>
      </c>
      <c r="J9" s="5" t="s">
        <v>5950</v>
      </c>
      <c r="K9" s="5"/>
      <c r="L9" s="5" t="s">
        <v>98</v>
      </c>
      <c r="M9" s="5" t="s">
        <v>5965</v>
      </c>
      <c r="N9" s="5" t="s">
        <v>5966</v>
      </c>
    </row>
    <row r="10" customFormat="false" ht="16.5" hidden="false" customHeight="true" outlineLevel="0" collapsed="false">
      <c r="A10" s="5" t="s">
        <v>247</v>
      </c>
      <c r="B10" s="5" t="s">
        <v>5967</v>
      </c>
      <c r="C10" s="5" t="s">
        <v>76</v>
      </c>
      <c r="D10" s="6" t="s">
        <v>248</v>
      </c>
      <c r="E10" s="5" t="s">
        <v>123</v>
      </c>
      <c r="F10" s="5" t="s">
        <v>250</v>
      </c>
      <c r="G10" s="5" t="n">
        <f aca="false">COUNTIF('Duel Log'!A:A,A10)</f>
        <v>3</v>
      </c>
      <c r="H10" s="5" t="n">
        <f aca="false">COUNTIFS('Duel Log'!A:A,A10,'Duel Log'!AA:AA,"Win")</f>
        <v>2</v>
      </c>
      <c r="I10" s="5" t="s">
        <v>5945</v>
      </c>
      <c r="J10" s="5" t="s">
        <v>5968</v>
      </c>
      <c r="K10" s="5" t="s">
        <v>5946</v>
      </c>
      <c r="L10" s="5" t="s">
        <v>98</v>
      </c>
      <c r="M10" s="5" t="s">
        <v>5969</v>
      </c>
      <c r="N10" s="5" t="s">
        <v>5948</v>
      </c>
    </row>
    <row r="11" customFormat="false" ht="15" hidden="false" customHeight="true" outlineLevel="0" collapsed="false">
      <c r="A11" s="5" t="s">
        <v>259</v>
      </c>
      <c r="B11" s="5" t="s">
        <v>5970</v>
      </c>
      <c r="C11" s="5" t="s">
        <v>76</v>
      </c>
      <c r="D11" s="5" t="s">
        <v>260</v>
      </c>
      <c r="E11" s="5" t="s">
        <v>123</v>
      </c>
      <c r="F11" s="5" t="s">
        <v>262</v>
      </c>
      <c r="G11" s="5" t="n">
        <f aca="false">COUNTIF('Duel Log'!A:A,A11)</f>
        <v>2</v>
      </c>
      <c r="H11" s="5" t="n">
        <f aca="false">COUNTIFS('Duel Log'!A:A,A11,'Duel Log'!AA:AA,"Win")</f>
        <v>2</v>
      </c>
      <c r="I11" s="5" t="s">
        <v>5971</v>
      </c>
      <c r="J11" s="5" t="s">
        <v>5938</v>
      </c>
      <c r="K11" s="5"/>
      <c r="L11" s="5" t="s">
        <v>98</v>
      </c>
      <c r="M11" s="5" t="s">
        <v>5972</v>
      </c>
      <c r="N11" s="5" t="s">
        <v>5966</v>
      </c>
    </row>
    <row r="12" customFormat="false" ht="15" hidden="false" customHeight="true" outlineLevel="0" collapsed="false">
      <c r="A12" s="5" t="s">
        <v>267</v>
      </c>
      <c r="B12" s="5" t="s">
        <v>5973</v>
      </c>
      <c r="C12" s="5" t="s">
        <v>76</v>
      </c>
      <c r="D12" s="5" t="s">
        <v>268</v>
      </c>
      <c r="E12" s="5" t="s">
        <v>123</v>
      </c>
      <c r="F12" s="5" t="s">
        <v>270</v>
      </c>
      <c r="G12" s="5" t="n">
        <f aca="false">COUNTIF('Duel Log'!A:A,A12)</f>
        <v>3</v>
      </c>
      <c r="H12" s="5" t="n">
        <f aca="false">COUNTIFS('Duel Log'!A:A,A12,'Duel Log'!AA:AA,"Win")</f>
        <v>2</v>
      </c>
      <c r="I12" s="5" t="s">
        <v>5955</v>
      </c>
      <c r="J12" s="5" t="s">
        <v>5974</v>
      </c>
      <c r="K12" s="5" t="s">
        <v>5975</v>
      </c>
      <c r="L12" s="5" t="s">
        <v>98</v>
      </c>
      <c r="M12" s="5" t="s">
        <v>5957</v>
      </c>
      <c r="N12" s="5" t="s">
        <v>5948</v>
      </c>
    </row>
    <row r="13" customFormat="false" ht="15" hidden="false" customHeight="true" outlineLevel="0" collapsed="false">
      <c r="A13" s="5" t="s">
        <v>279</v>
      </c>
      <c r="B13" s="5" t="s">
        <v>5976</v>
      </c>
      <c r="C13" s="5" t="s">
        <v>280</v>
      </c>
      <c r="D13" s="5" t="s">
        <v>282</v>
      </c>
      <c r="E13" s="5" t="s">
        <v>102</v>
      </c>
      <c r="F13" s="5" t="s">
        <v>284</v>
      </c>
      <c r="G13" s="5" t="n">
        <f aca="false">COUNTIF('Duel Log'!A:A,A13)</f>
        <v>3</v>
      </c>
      <c r="H13" s="5" t="n">
        <f aca="false">COUNTIFS('Duel Log'!A:A,A13,'Duel Log'!AA:AA,"Win")</f>
        <v>1</v>
      </c>
      <c r="I13" s="5" t="s">
        <v>5977</v>
      </c>
      <c r="J13" s="5" t="s">
        <v>5978</v>
      </c>
      <c r="K13" s="5" t="s">
        <v>5979</v>
      </c>
      <c r="L13" s="5" t="s">
        <v>98</v>
      </c>
      <c r="M13" s="5" t="s">
        <v>5980</v>
      </c>
      <c r="N13" s="5"/>
    </row>
    <row r="14" customFormat="false" ht="15" hidden="false" customHeight="true" outlineLevel="0" collapsed="false">
      <c r="A14" s="7" t="s">
        <v>291</v>
      </c>
      <c r="B14" s="7" t="s">
        <v>5976</v>
      </c>
      <c r="C14" s="7" t="s">
        <v>280</v>
      </c>
      <c r="D14" s="7" t="s">
        <v>282</v>
      </c>
      <c r="E14" s="7" t="s">
        <v>102</v>
      </c>
      <c r="F14" s="7" t="s">
        <v>292</v>
      </c>
      <c r="G14" s="7" t="n">
        <f aca="false">COUNTIF('Duel Log'!A:A,A14)</f>
        <v>3</v>
      </c>
      <c r="H14" s="7" t="n">
        <f aca="false">COUNTIFS('Duel Log'!A:A,A14,'Duel Log'!AA:AA,"Win")</f>
        <v>0</v>
      </c>
      <c r="I14" s="7" t="s">
        <v>5981</v>
      </c>
      <c r="J14" s="7" t="s">
        <v>5982</v>
      </c>
      <c r="K14" s="7" t="s">
        <v>5983</v>
      </c>
      <c r="L14" s="7" t="s">
        <v>99</v>
      </c>
      <c r="M14" s="7" t="s">
        <v>5984</v>
      </c>
      <c r="N14" s="7"/>
    </row>
    <row r="15" customFormat="false" ht="15" hidden="false" customHeight="true" outlineLevel="0" collapsed="false">
      <c r="A15" s="5" t="s">
        <v>299</v>
      </c>
      <c r="B15" s="5" t="s">
        <v>5985</v>
      </c>
      <c r="C15" s="5" t="s">
        <v>280</v>
      </c>
      <c r="D15" s="5" t="s">
        <v>300</v>
      </c>
      <c r="E15" s="5" t="s">
        <v>123</v>
      </c>
      <c r="F15" s="5" t="s">
        <v>302</v>
      </c>
      <c r="G15" s="5" t="n">
        <f aca="false">COUNTIF('Duel Log'!A:A,A15)</f>
        <v>2</v>
      </c>
      <c r="H15" s="5" t="n">
        <f aca="false">COUNTIFS('Duel Log'!A:A,A15,'Duel Log'!AA:AA,"Win")</f>
        <v>2</v>
      </c>
      <c r="I15" s="5" t="s">
        <v>5986</v>
      </c>
      <c r="J15" s="5" t="s">
        <v>5987</v>
      </c>
      <c r="K15" s="5"/>
      <c r="L15" s="5" t="s">
        <v>98</v>
      </c>
      <c r="M15" s="5" t="s">
        <v>5988</v>
      </c>
      <c r="N15" s="5" t="s">
        <v>5966</v>
      </c>
    </row>
    <row r="16" customFormat="false" ht="15" hidden="false" customHeight="true" outlineLevel="0" collapsed="false">
      <c r="A16" s="5" t="s">
        <v>309</v>
      </c>
      <c r="B16" s="5" t="s">
        <v>5989</v>
      </c>
      <c r="C16" s="5" t="s">
        <v>280</v>
      </c>
      <c r="D16" s="5" t="s">
        <v>310</v>
      </c>
      <c r="E16" s="5" t="s">
        <v>123</v>
      </c>
      <c r="F16" s="5" t="s">
        <v>312</v>
      </c>
      <c r="G16" s="5" t="n">
        <f aca="false">COUNTIF('Duel Log'!A:A,A16)</f>
        <v>3</v>
      </c>
      <c r="H16" s="5" t="n">
        <f aca="false">COUNTIFS('Duel Log'!A:A,A16,'Duel Log'!AA:AA,"Win")</f>
        <v>2</v>
      </c>
      <c r="I16" s="5" t="s">
        <v>5990</v>
      </c>
      <c r="J16" s="5" t="s">
        <v>5991</v>
      </c>
      <c r="K16" s="5" t="s">
        <v>5992</v>
      </c>
      <c r="L16" s="5" t="s">
        <v>98</v>
      </c>
      <c r="M16" s="5" t="s">
        <v>5993</v>
      </c>
      <c r="N16" s="5" t="s">
        <v>5948</v>
      </c>
    </row>
    <row r="17" customFormat="false" ht="15" hidden="false" customHeight="true" outlineLevel="0" collapsed="false">
      <c r="A17" s="5" t="s">
        <v>322</v>
      </c>
      <c r="B17" s="5" t="s">
        <v>5994</v>
      </c>
      <c r="C17" s="5" t="s">
        <v>280</v>
      </c>
      <c r="D17" s="5" t="s">
        <v>323</v>
      </c>
      <c r="E17" s="5" t="s">
        <v>123</v>
      </c>
      <c r="F17" s="5" t="s">
        <v>325</v>
      </c>
      <c r="G17" s="5" t="n">
        <f aca="false">COUNTIF('Duel Log'!A:A,A17)</f>
        <v>3</v>
      </c>
      <c r="H17" s="5" t="n">
        <f aca="false">COUNTIFS('Duel Log'!A:A,A17,'Duel Log'!AA:AA,"Win")</f>
        <v>2</v>
      </c>
      <c r="I17" s="5" t="s">
        <v>5995</v>
      </c>
      <c r="J17" s="5" t="s">
        <v>5996</v>
      </c>
      <c r="K17" s="5" t="s">
        <v>5997</v>
      </c>
      <c r="L17" s="5" t="s">
        <v>98</v>
      </c>
      <c r="M17" s="5" t="s">
        <v>5998</v>
      </c>
      <c r="N17" s="5" t="s">
        <v>5948</v>
      </c>
    </row>
    <row r="18" customFormat="false" ht="15" hidden="false" customHeight="true" outlineLevel="0" collapsed="false">
      <c r="A18" s="5" t="s">
        <v>339</v>
      </c>
      <c r="B18" s="5" t="s">
        <v>5999</v>
      </c>
      <c r="C18" s="5" t="s">
        <v>280</v>
      </c>
      <c r="D18" s="5" t="s">
        <v>340</v>
      </c>
      <c r="E18" s="5" t="s">
        <v>123</v>
      </c>
      <c r="F18" s="5" t="s">
        <v>342</v>
      </c>
      <c r="G18" s="5" t="n">
        <f aca="false">COUNTIF('Duel Log'!A:A,A18)</f>
        <v>2</v>
      </c>
      <c r="H18" s="5" t="n">
        <f aca="false">COUNTIFS('Duel Log'!A:A,A18,'Duel Log'!AA:AA,"Win")</f>
        <v>1</v>
      </c>
      <c r="I18" s="5" t="s">
        <v>6000</v>
      </c>
      <c r="J18" s="5" t="s">
        <v>6001</v>
      </c>
      <c r="K18" s="5"/>
      <c r="L18" s="5" t="s">
        <v>98</v>
      </c>
      <c r="M18" s="5" t="s">
        <v>6002</v>
      </c>
      <c r="N18" s="5" t="s">
        <v>6002</v>
      </c>
    </row>
    <row r="19" customFormat="false" ht="16.5" hidden="false" customHeight="true" outlineLevel="0" collapsed="false">
      <c r="A19" s="5" t="s">
        <v>347</v>
      </c>
      <c r="B19" s="5" t="s">
        <v>6003</v>
      </c>
      <c r="C19" s="5" t="s">
        <v>280</v>
      </c>
      <c r="D19" s="5" t="s">
        <v>348</v>
      </c>
      <c r="E19" s="5" t="s">
        <v>123</v>
      </c>
      <c r="F19" s="5" t="s">
        <v>350</v>
      </c>
      <c r="G19" s="5" t="n">
        <f aca="false">COUNTIF('Duel Log'!A:A,A19)</f>
        <v>2</v>
      </c>
      <c r="H19" s="5" t="n">
        <f aca="false">COUNTIFS('Duel Log'!A:A,A19,'Duel Log'!AA:AA,"Win")</f>
        <v>2</v>
      </c>
      <c r="I19" s="5" t="s">
        <v>6004</v>
      </c>
      <c r="J19" s="5" t="s">
        <v>6005</v>
      </c>
      <c r="K19" s="5"/>
      <c r="L19" s="5" t="s">
        <v>98</v>
      </c>
      <c r="M19" s="5" t="s">
        <v>6006</v>
      </c>
      <c r="N19" s="5" t="s">
        <v>5966</v>
      </c>
    </row>
    <row r="20" customFormat="false" ht="15" hidden="false" customHeight="true" outlineLevel="0" collapsed="false">
      <c r="A20" s="5" t="s">
        <v>356</v>
      </c>
      <c r="B20" s="5" t="s">
        <v>6007</v>
      </c>
      <c r="C20" s="5" t="s">
        <v>280</v>
      </c>
      <c r="D20" s="5" t="s">
        <v>357</v>
      </c>
      <c r="E20" s="5" t="s">
        <v>123</v>
      </c>
      <c r="F20" s="5" t="s">
        <v>359</v>
      </c>
      <c r="G20" s="5" t="n">
        <f aca="false">COUNTIF('Duel Log'!A:A,A20)</f>
        <v>3</v>
      </c>
      <c r="H20" s="5" t="n">
        <f aca="false">COUNTIFS('Duel Log'!A:A,A20,'Duel Log'!AA:AA,"Win")</f>
        <v>2</v>
      </c>
      <c r="I20" s="5" t="s">
        <v>5945</v>
      </c>
      <c r="J20" s="5" t="s">
        <v>6008</v>
      </c>
      <c r="K20" s="5" t="s">
        <v>6009</v>
      </c>
      <c r="L20" s="5" t="s">
        <v>98</v>
      </c>
      <c r="M20" s="5" t="s">
        <v>6010</v>
      </c>
      <c r="N20" s="5" t="s">
        <v>5948</v>
      </c>
    </row>
    <row r="21" customFormat="false" ht="15" hidden="false" customHeight="true" outlineLevel="0" collapsed="false">
      <c r="A21" s="5" t="s">
        <v>368</v>
      </c>
      <c r="B21" s="5" t="s">
        <v>6011</v>
      </c>
      <c r="C21" s="5" t="s">
        <v>280</v>
      </c>
      <c r="D21" s="5" t="s">
        <v>369</v>
      </c>
      <c r="E21" s="5" t="s">
        <v>123</v>
      </c>
      <c r="F21" s="5" t="s">
        <v>371</v>
      </c>
      <c r="G21" s="5" t="n">
        <f aca="false">COUNTIF('Duel Log'!A:A,A21)</f>
        <v>3</v>
      </c>
      <c r="H21" s="5" t="n">
        <f aca="false">COUNTIFS('Duel Log'!A:A,A21,'Duel Log'!AA:AA,"Win")</f>
        <v>1</v>
      </c>
      <c r="I21" s="5" t="s">
        <v>6012</v>
      </c>
      <c r="J21" s="5" t="s">
        <v>6013</v>
      </c>
      <c r="K21" s="5" t="s">
        <v>6014</v>
      </c>
      <c r="L21" s="5" t="s">
        <v>98</v>
      </c>
      <c r="M21" s="5" t="s">
        <v>6015</v>
      </c>
      <c r="N21" s="5" t="s">
        <v>5948</v>
      </c>
    </row>
    <row r="22" customFormat="false" ht="15" hidden="false" customHeight="true" outlineLevel="0" collapsed="false">
      <c r="A22" s="5" t="s">
        <v>380</v>
      </c>
      <c r="B22" s="5" t="s">
        <v>6016</v>
      </c>
      <c r="C22" s="5" t="s">
        <v>280</v>
      </c>
      <c r="D22" s="5" t="s">
        <v>381</v>
      </c>
      <c r="E22" s="5" t="s">
        <v>123</v>
      </c>
      <c r="F22" s="5" t="s">
        <v>383</v>
      </c>
      <c r="G22" s="5" t="n">
        <f aca="false">COUNTIF('Duel Log'!A:A,A22)</f>
        <v>2</v>
      </c>
      <c r="H22" s="5" t="n">
        <f aca="false">COUNTIFS('Duel Log'!A:A,A22,'Duel Log'!AA:AA,"Win")</f>
        <v>2</v>
      </c>
      <c r="I22" s="5" t="s">
        <v>6017</v>
      </c>
      <c r="J22" s="5" t="s">
        <v>6018</v>
      </c>
      <c r="K22" s="5"/>
      <c r="L22" s="5" t="s">
        <v>98</v>
      </c>
      <c r="M22" s="5" t="s">
        <v>6006</v>
      </c>
      <c r="N22" s="5" t="s">
        <v>5966</v>
      </c>
    </row>
    <row r="23" customFormat="false" ht="16.5" hidden="false" customHeight="true" outlineLevel="0" collapsed="false">
      <c r="A23" s="5" t="s">
        <v>389</v>
      </c>
      <c r="B23" s="5" t="s">
        <v>6019</v>
      </c>
      <c r="C23" s="5" t="s">
        <v>280</v>
      </c>
      <c r="D23" s="6" t="s">
        <v>390</v>
      </c>
      <c r="E23" s="5" t="s">
        <v>123</v>
      </c>
      <c r="F23" s="5" t="s">
        <v>392</v>
      </c>
      <c r="G23" s="5" t="n">
        <f aca="false">COUNTIF('Duel Log'!A:A,A23)</f>
        <v>3</v>
      </c>
      <c r="H23" s="5" t="n">
        <f aca="false">COUNTIFS('Duel Log'!A:A,A23,'Duel Log'!AA:AA,"Win")</f>
        <v>2</v>
      </c>
      <c r="I23" s="5" t="s">
        <v>6020</v>
      </c>
      <c r="J23" s="5" t="s">
        <v>6021</v>
      </c>
      <c r="K23" s="5" t="s">
        <v>6022</v>
      </c>
      <c r="L23" s="5" t="s">
        <v>98</v>
      </c>
      <c r="M23" s="5" t="s">
        <v>6023</v>
      </c>
      <c r="N23" s="5" t="s">
        <v>5948</v>
      </c>
    </row>
    <row r="24" customFormat="false" ht="16.5" hidden="false" customHeight="true" outlineLevel="0" collapsed="false">
      <c r="A24" s="5" t="s">
        <v>402</v>
      </c>
      <c r="B24" s="5" t="s">
        <v>6024</v>
      </c>
      <c r="C24" s="5" t="s">
        <v>403</v>
      </c>
      <c r="D24" s="6" t="s">
        <v>405</v>
      </c>
      <c r="E24" s="5" t="s">
        <v>102</v>
      </c>
      <c r="F24" s="5" t="s">
        <v>407</v>
      </c>
      <c r="G24" s="5" t="n">
        <f aca="false">COUNTIF('Duel Log'!A:A,A24)</f>
        <v>2</v>
      </c>
      <c r="H24" s="5" t="n">
        <f aca="false">COUNTIFS('Duel Log'!A:A,A24,'Duel Log'!AA:AA,"Win")</f>
        <v>1</v>
      </c>
      <c r="I24" s="5" t="s">
        <v>6025</v>
      </c>
      <c r="J24" s="5" t="s">
        <v>6026</v>
      </c>
      <c r="K24" s="5"/>
      <c r="L24" s="5" t="s">
        <v>98</v>
      </c>
      <c r="M24" s="5" t="s">
        <v>6027</v>
      </c>
      <c r="N24" s="5"/>
    </row>
    <row r="25" customFormat="false" ht="16.5" hidden="false" customHeight="true" outlineLevel="0" collapsed="false">
      <c r="A25" s="7" t="s">
        <v>415</v>
      </c>
      <c r="B25" s="7" t="s">
        <v>6024</v>
      </c>
      <c r="C25" s="7" t="s">
        <v>403</v>
      </c>
      <c r="D25" s="8" t="s">
        <v>405</v>
      </c>
      <c r="E25" s="7" t="s">
        <v>102</v>
      </c>
      <c r="F25" s="7" t="s">
        <v>416</v>
      </c>
      <c r="G25" s="7" t="n">
        <f aca="false">COUNTIF('Duel Log'!A:A,A25)</f>
        <v>3</v>
      </c>
      <c r="H25" s="7" t="n">
        <f aca="false">COUNTIFS('Duel Log'!A:A,A25,'Duel Log'!AA:AA,"Win")</f>
        <v>2</v>
      </c>
      <c r="I25" s="7" t="s">
        <v>6028</v>
      </c>
      <c r="J25" s="7" t="s">
        <v>6029</v>
      </c>
      <c r="K25" s="7" t="s">
        <v>6030</v>
      </c>
      <c r="L25" s="7" t="s">
        <v>99</v>
      </c>
      <c r="M25" s="7" t="s">
        <v>6031</v>
      </c>
      <c r="N25" s="7"/>
    </row>
    <row r="26" customFormat="false" ht="16.5" hidden="false" customHeight="true" outlineLevel="0" collapsed="false">
      <c r="A26" s="7" t="s">
        <v>426</v>
      </c>
      <c r="B26" s="7" t="s">
        <v>6024</v>
      </c>
      <c r="C26" s="7" t="s">
        <v>403</v>
      </c>
      <c r="D26" s="8" t="s">
        <v>405</v>
      </c>
      <c r="E26" s="7" t="s">
        <v>102</v>
      </c>
      <c r="F26" s="7" t="s">
        <v>427</v>
      </c>
      <c r="G26" s="7" t="n">
        <f aca="false">COUNTIF('Duel Log'!A:A,A26)</f>
        <v>3</v>
      </c>
      <c r="H26" s="7" t="n">
        <f aca="false">COUNTIFS('Duel Log'!A:A,A26,'Duel Log'!AA:AA,"Win")</f>
        <v>1</v>
      </c>
      <c r="I26" s="7" t="s">
        <v>6032</v>
      </c>
      <c r="J26" s="7" t="s">
        <v>6033</v>
      </c>
      <c r="K26" s="7" t="s">
        <v>6034</v>
      </c>
      <c r="L26" s="7" t="s">
        <v>99</v>
      </c>
      <c r="M26" s="7" t="s">
        <v>6035</v>
      </c>
      <c r="N26" s="7"/>
    </row>
    <row r="27" customFormat="false" ht="16.5" hidden="false" customHeight="true" outlineLevel="0" collapsed="false">
      <c r="A27" s="7" t="s">
        <v>436</v>
      </c>
      <c r="B27" s="7" t="s">
        <v>6024</v>
      </c>
      <c r="C27" s="7" t="s">
        <v>403</v>
      </c>
      <c r="D27" s="8" t="s">
        <v>405</v>
      </c>
      <c r="E27" s="7" t="s">
        <v>102</v>
      </c>
      <c r="F27" s="7" t="s">
        <v>437</v>
      </c>
      <c r="G27" s="7" t="n">
        <f aca="false">COUNTIF('Duel Log'!A:A,A27)</f>
        <v>3</v>
      </c>
      <c r="H27" s="7" t="n">
        <f aca="false">COUNTIFS('Duel Log'!A:A,A27,'Duel Log'!AA:AA,"Win")</f>
        <v>1</v>
      </c>
      <c r="I27" s="7" t="s">
        <v>6036</v>
      </c>
      <c r="J27" s="7" t="s">
        <v>6037</v>
      </c>
      <c r="K27" s="7" t="s">
        <v>6038</v>
      </c>
      <c r="L27" s="7" t="s">
        <v>99</v>
      </c>
      <c r="M27" s="7" t="s">
        <v>6039</v>
      </c>
      <c r="N27" s="7"/>
    </row>
    <row r="28" customFormat="false" ht="16.5" hidden="false" customHeight="true" outlineLevel="0" collapsed="false">
      <c r="A28" s="7" t="s">
        <v>445</v>
      </c>
      <c r="B28" s="7" t="s">
        <v>6024</v>
      </c>
      <c r="C28" s="7" t="s">
        <v>403</v>
      </c>
      <c r="D28" s="8" t="s">
        <v>405</v>
      </c>
      <c r="E28" s="7" t="s">
        <v>102</v>
      </c>
      <c r="F28" s="7" t="s">
        <v>446</v>
      </c>
      <c r="G28" s="7" t="n">
        <f aca="false">COUNTIF('Duel Log'!A:A,A28)</f>
        <v>3</v>
      </c>
      <c r="H28" s="7" t="n">
        <f aca="false">COUNTIFS('Duel Log'!A:A,A28,'Duel Log'!AA:AA,"Win")</f>
        <v>0</v>
      </c>
      <c r="I28" s="7" t="s">
        <v>6040</v>
      </c>
      <c r="J28" s="7" t="s">
        <v>6041</v>
      </c>
      <c r="K28" s="7" t="s">
        <v>6042</v>
      </c>
      <c r="L28" s="7" t="s">
        <v>99</v>
      </c>
      <c r="M28" s="7" t="s">
        <v>6043</v>
      </c>
      <c r="N28" s="7"/>
    </row>
    <row r="29" customFormat="false" ht="16.5" hidden="false" customHeight="true" outlineLevel="0" collapsed="false">
      <c r="A29" s="7" t="s">
        <v>454</v>
      </c>
      <c r="B29" s="7" t="s">
        <v>6024</v>
      </c>
      <c r="C29" s="7" t="s">
        <v>403</v>
      </c>
      <c r="D29" s="8" t="s">
        <v>405</v>
      </c>
      <c r="E29" s="7" t="s">
        <v>102</v>
      </c>
      <c r="F29" s="7" t="s">
        <v>455</v>
      </c>
      <c r="G29" s="7" t="n">
        <f aca="false">COUNTIF('Duel Log'!A:A,A29)</f>
        <v>3</v>
      </c>
      <c r="H29" s="7" t="n">
        <f aca="false">COUNTIFS('Duel Log'!A:A,A29,'Duel Log'!AA:AA,"Win")</f>
        <v>2</v>
      </c>
      <c r="I29" s="7" t="s">
        <v>6044</v>
      </c>
      <c r="J29" s="7" t="s">
        <v>6045</v>
      </c>
      <c r="K29" s="7" t="s">
        <v>6046</v>
      </c>
      <c r="L29" s="7" t="s">
        <v>99</v>
      </c>
      <c r="M29" s="7" t="s">
        <v>6047</v>
      </c>
      <c r="N29" s="7"/>
    </row>
    <row r="30" customFormat="false" ht="16.5" hidden="false" customHeight="true" outlineLevel="0" collapsed="false">
      <c r="A30" s="7" t="s">
        <v>463</v>
      </c>
      <c r="B30" s="7" t="s">
        <v>6024</v>
      </c>
      <c r="C30" s="7" t="s">
        <v>403</v>
      </c>
      <c r="D30" s="8" t="s">
        <v>405</v>
      </c>
      <c r="E30" s="7" t="s">
        <v>102</v>
      </c>
      <c r="F30" s="7" t="s">
        <v>464</v>
      </c>
      <c r="G30" s="7" t="n">
        <f aca="false">COUNTIF('Duel Log'!A:A,A30)</f>
        <v>3</v>
      </c>
      <c r="H30" s="7" t="n">
        <f aca="false">COUNTIFS('Duel Log'!A:A,A30,'Duel Log'!AA:AA,"Win")</f>
        <v>1</v>
      </c>
      <c r="I30" s="7" t="s">
        <v>6048</v>
      </c>
      <c r="J30" s="7" t="s">
        <v>6049</v>
      </c>
      <c r="K30" s="7" t="s">
        <v>6050</v>
      </c>
      <c r="L30" s="7" t="s">
        <v>99</v>
      </c>
      <c r="M30" s="7" t="s">
        <v>6051</v>
      </c>
      <c r="N30" s="7"/>
    </row>
    <row r="31" customFormat="false" ht="15" hidden="false" customHeight="true" outlineLevel="0" collapsed="false">
      <c r="A31" s="5" t="s">
        <v>473</v>
      </c>
      <c r="B31" s="5" t="s">
        <v>6052</v>
      </c>
      <c r="C31" s="5" t="s">
        <v>403</v>
      </c>
      <c r="D31" s="5" t="s">
        <v>474</v>
      </c>
      <c r="E31" s="5" t="s">
        <v>102</v>
      </c>
      <c r="F31" s="5" t="s">
        <v>476</v>
      </c>
      <c r="G31" s="5" t="n">
        <f aca="false">COUNTIF('Duel Log'!A:A,A31)</f>
        <v>3</v>
      </c>
      <c r="H31" s="5" t="n">
        <f aca="false">COUNTIFS('Duel Log'!A:A,A31,'Duel Log'!AA:AA,"Win")</f>
        <v>0</v>
      </c>
      <c r="I31" s="5" t="s">
        <v>6053</v>
      </c>
      <c r="J31" s="5" t="s">
        <v>6049</v>
      </c>
      <c r="K31" s="5" t="s">
        <v>6054</v>
      </c>
      <c r="L31" s="5" t="s">
        <v>98</v>
      </c>
      <c r="M31" s="5" t="s">
        <v>6055</v>
      </c>
      <c r="N31" s="5"/>
    </row>
    <row r="32" customFormat="false" ht="15" hidden="false" customHeight="true" outlineLevel="0" collapsed="false">
      <c r="A32" s="7" t="s">
        <v>483</v>
      </c>
      <c r="B32" s="7" t="s">
        <v>6052</v>
      </c>
      <c r="C32" s="7" t="s">
        <v>403</v>
      </c>
      <c r="D32" s="7" t="s">
        <v>474</v>
      </c>
      <c r="E32" s="7" t="s">
        <v>102</v>
      </c>
      <c r="F32" s="7" t="s">
        <v>484</v>
      </c>
      <c r="G32" s="7" t="n">
        <f aca="false">COUNTIF('Duel Log'!A:A,A32)</f>
        <v>3</v>
      </c>
      <c r="H32" s="7" t="n">
        <f aca="false">COUNTIFS('Duel Log'!A:A,A32,'Duel Log'!AA:AA,"Win")</f>
        <v>0</v>
      </c>
      <c r="I32" s="7" t="s">
        <v>6056</v>
      </c>
      <c r="J32" s="7" t="s">
        <v>6057</v>
      </c>
      <c r="K32" s="7" t="s">
        <v>6058</v>
      </c>
      <c r="L32" s="7" t="s">
        <v>99</v>
      </c>
      <c r="M32" s="7" t="s">
        <v>6059</v>
      </c>
      <c r="N32" s="7"/>
    </row>
    <row r="33" customFormat="false" ht="15" hidden="false" customHeight="true" outlineLevel="0" collapsed="false">
      <c r="A33" s="7" t="s">
        <v>492</v>
      </c>
      <c r="B33" s="7" t="s">
        <v>6052</v>
      </c>
      <c r="C33" s="7" t="s">
        <v>403</v>
      </c>
      <c r="D33" s="7" t="s">
        <v>474</v>
      </c>
      <c r="E33" s="7" t="s">
        <v>102</v>
      </c>
      <c r="F33" s="7" t="s">
        <v>493</v>
      </c>
      <c r="G33" s="7" t="n">
        <f aca="false">COUNTIF('Duel Log'!A:A,A33)</f>
        <v>3</v>
      </c>
      <c r="H33" s="7" t="n">
        <f aca="false">COUNTIFS('Duel Log'!A:A,A33,'Duel Log'!AA:AA,"Win")</f>
        <v>3</v>
      </c>
      <c r="I33" s="7" t="s">
        <v>6060</v>
      </c>
      <c r="J33" s="7" t="s">
        <v>6061</v>
      </c>
      <c r="K33" s="7" t="s">
        <v>6062</v>
      </c>
      <c r="L33" s="7" t="s">
        <v>99</v>
      </c>
      <c r="M33" s="7" t="s">
        <v>6063</v>
      </c>
      <c r="N33" s="7"/>
    </row>
    <row r="34" customFormat="false" ht="15" hidden="false" customHeight="true" outlineLevel="0" collapsed="false">
      <c r="A34" s="7" t="s">
        <v>501</v>
      </c>
      <c r="B34" s="7" t="s">
        <v>6052</v>
      </c>
      <c r="C34" s="7" t="s">
        <v>403</v>
      </c>
      <c r="D34" s="7" t="s">
        <v>474</v>
      </c>
      <c r="E34" s="7" t="s">
        <v>102</v>
      </c>
      <c r="F34" s="7" t="s">
        <v>502</v>
      </c>
      <c r="G34" s="7" t="n">
        <f aca="false">COUNTIF('Duel Log'!A:A,A34)</f>
        <v>1</v>
      </c>
      <c r="H34" s="7" t="n">
        <f aca="false">COUNTIFS('Duel Log'!A:A,A34,'Duel Log'!AA:AA,"Win")</f>
        <v>1</v>
      </c>
      <c r="I34" s="7" t="s">
        <v>6064</v>
      </c>
      <c r="J34" s="7"/>
      <c r="K34" s="7"/>
      <c r="L34" s="7" t="s">
        <v>99</v>
      </c>
      <c r="M34" s="7" t="s">
        <v>5939</v>
      </c>
      <c r="N34" s="7"/>
    </row>
    <row r="35" customFormat="false" ht="15" hidden="false" customHeight="true" outlineLevel="0" collapsed="false">
      <c r="A35" s="5" t="s">
        <v>505</v>
      </c>
      <c r="B35" s="5" t="s">
        <v>6065</v>
      </c>
      <c r="C35" s="5" t="s">
        <v>403</v>
      </c>
      <c r="D35" s="5" t="s">
        <v>506</v>
      </c>
      <c r="E35" s="5" t="s">
        <v>123</v>
      </c>
      <c r="F35" s="5" t="s">
        <v>508</v>
      </c>
      <c r="G35" s="5" t="n">
        <f aca="false">COUNTIF('Duel Log'!A:A,A35)</f>
        <v>3</v>
      </c>
      <c r="H35" s="5" t="n">
        <f aca="false">COUNTIFS('Duel Log'!A:A,A35,'Duel Log'!AA:AA,"Win")</f>
        <v>2</v>
      </c>
      <c r="I35" s="5" t="s">
        <v>6066</v>
      </c>
      <c r="J35" s="5" t="s">
        <v>6067</v>
      </c>
      <c r="K35" s="5" t="s">
        <v>6068</v>
      </c>
      <c r="L35" s="5" t="s">
        <v>98</v>
      </c>
      <c r="M35" s="5" t="s">
        <v>6069</v>
      </c>
      <c r="N35" s="5" t="s">
        <v>5948</v>
      </c>
    </row>
    <row r="36" customFormat="false" ht="15" hidden="false" customHeight="true" outlineLevel="0" collapsed="false">
      <c r="A36" s="5" t="s">
        <v>515</v>
      </c>
      <c r="B36" s="5" t="s">
        <v>6070</v>
      </c>
      <c r="C36" s="5" t="s">
        <v>403</v>
      </c>
      <c r="D36" s="5" t="s">
        <v>96</v>
      </c>
      <c r="E36" s="5" t="s">
        <v>123</v>
      </c>
      <c r="F36" s="5" t="s">
        <v>517</v>
      </c>
      <c r="G36" s="5" t="n">
        <f aca="false">COUNTIF('Duel Log'!A:A,A36)</f>
        <v>2</v>
      </c>
      <c r="H36" s="5" t="n">
        <f aca="false">COUNTIFS('Duel Log'!A:A,A36,'Duel Log'!AA:AA,"Win")</f>
        <v>2</v>
      </c>
      <c r="I36" s="5" t="s">
        <v>6071</v>
      </c>
      <c r="J36" s="5" t="s">
        <v>6072</v>
      </c>
      <c r="K36" s="5"/>
      <c r="L36" s="5" t="s">
        <v>98</v>
      </c>
      <c r="M36" s="5" t="s">
        <v>6073</v>
      </c>
      <c r="N36" s="5" t="s">
        <v>5966</v>
      </c>
    </row>
    <row r="37" customFormat="false" ht="16.5" hidden="false" customHeight="true" outlineLevel="0" collapsed="false">
      <c r="A37" s="5" t="s">
        <v>522</v>
      </c>
      <c r="B37" s="5" t="s">
        <v>6074</v>
      </c>
      <c r="C37" s="5" t="s">
        <v>403</v>
      </c>
      <c r="D37" s="5" t="s">
        <v>523</v>
      </c>
      <c r="E37" s="5" t="s">
        <v>123</v>
      </c>
      <c r="F37" s="5" t="s">
        <v>525</v>
      </c>
      <c r="G37" s="5" t="n">
        <f aca="false">COUNTIF('Duel Log'!A:A,A37)</f>
        <v>3</v>
      </c>
      <c r="H37" s="5" t="n">
        <f aca="false">COUNTIFS('Duel Log'!A:A,A37,'Duel Log'!AA:AA,"Win")</f>
        <v>2</v>
      </c>
      <c r="I37" s="5" t="s">
        <v>6075</v>
      </c>
      <c r="J37" s="5" t="s">
        <v>5938</v>
      </c>
      <c r="K37" s="5" t="s">
        <v>6076</v>
      </c>
      <c r="L37" s="5" t="s">
        <v>98</v>
      </c>
      <c r="M37" s="5" t="s">
        <v>6077</v>
      </c>
      <c r="N37" s="5" t="s">
        <v>5948</v>
      </c>
    </row>
    <row r="38" customFormat="false" ht="15" hidden="false" customHeight="true" outlineLevel="0" collapsed="false">
      <c r="A38" s="5" t="s">
        <v>532</v>
      </c>
      <c r="B38" s="5" t="s">
        <v>6078</v>
      </c>
      <c r="C38" s="5" t="s">
        <v>403</v>
      </c>
      <c r="D38" s="5" t="s">
        <v>533</v>
      </c>
      <c r="E38" s="5" t="s">
        <v>123</v>
      </c>
      <c r="F38" s="5" t="s">
        <v>535</v>
      </c>
      <c r="G38" s="5" t="n">
        <f aca="false">COUNTIF('Duel Log'!A:A,A38)</f>
        <v>3</v>
      </c>
      <c r="H38" s="5" t="n">
        <f aca="false">COUNTIFS('Duel Log'!A:A,A38,'Duel Log'!AA:AA,"Win")</f>
        <v>1</v>
      </c>
      <c r="I38" s="5" t="s">
        <v>6079</v>
      </c>
      <c r="J38" s="5" t="s">
        <v>6080</v>
      </c>
      <c r="K38" s="5" t="s">
        <v>6081</v>
      </c>
      <c r="L38" s="5" t="s">
        <v>98</v>
      </c>
      <c r="M38" s="5" t="s">
        <v>6082</v>
      </c>
      <c r="N38" s="5" t="s">
        <v>5948</v>
      </c>
    </row>
    <row r="39" customFormat="false" ht="15" hidden="false" customHeight="true" outlineLevel="0" collapsed="false">
      <c r="A39" s="5" t="s">
        <v>543</v>
      </c>
      <c r="B39" s="5" t="s">
        <v>6083</v>
      </c>
      <c r="C39" s="5" t="s">
        <v>403</v>
      </c>
      <c r="D39" s="5" t="s">
        <v>544</v>
      </c>
      <c r="E39" s="5" t="s">
        <v>123</v>
      </c>
      <c r="F39" s="5" t="s">
        <v>546</v>
      </c>
      <c r="G39" s="5" t="n">
        <f aca="false">COUNTIF('Duel Log'!A:A,A39)</f>
        <v>2</v>
      </c>
      <c r="H39" s="5" t="n">
        <f aca="false">COUNTIFS('Duel Log'!A:A,A39,'Duel Log'!AA:AA,"Win")</f>
        <v>0</v>
      </c>
      <c r="I39" s="5" t="s">
        <v>6066</v>
      </c>
      <c r="J39" s="5" t="s">
        <v>6084</v>
      </c>
      <c r="K39" s="5"/>
      <c r="L39" s="5" t="s">
        <v>98</v>
      </c>
      <c r="M39" s="5" t="s">
        <v>6006</v>
      </c>
      <c r="N39" s="5" t="s">
        <v>5966</v>
      </c>
    </row>
    <row r="40" customFormat="false" ht="15" hidden="false" customHeight="true" outlineLevel="0" collapsed="false">
      <c r="A40" s="5" t="s">
        <v>551</v>
      </c>
      <c r="B40" s="5" t="s">
        <v>6085</v>
      </c>
      <c r="C40" s="5" t="s">
        <v>403</v>
      </c>
      <c r="D40" s="5" t="s">
        <v>552</v>
      </c>
      <c r="E40" s="5" t="s">
        <v>123</v>
      </c>
      <c r="F40" s="5" t="s">
        <v>554</v>
      </c>
      <c r="G40" s="5" t="n">
        <f aca="false">COUNTIF('Duel Log'!A:A,A40)</f>
        <v>2</v>
      </c>
      <c r="H40" s="5" t="n">
        <f aca="false">COUNTIFS('Duel Log'!A:A,A40,'Duel Log'!AA:AA,"Win")</f>
        <v>2</v>
      </c>
      <c r="I40" s="5" t="s">
        <v>6086</v>
      </c>
      <c r="J40" s="5" t="s">
        <v>6087</v>
      </c>
      <c r="K40" s="5"/>
      <c r="L40" s="5" t="s">
        <v>98</v>
      </c>
      <c r="M40" s="5" t="s">
        <v>6088</v>
      </c>
      <c r="N40" s="5" t="s">
        <v>5966</v>
      </c>
    </row>
    <row r="41" customFormat="false" ht="15" hidden="false" customHeight="true" outlineLevel="0" collapsed="false">
      <c r="A41" s="5" t="s">
        <v>558</v>
      </c>
      <c r="B41" s="5" t="s">
        <v>6089</v>
      </c>
      <c r="C41" s="5" t="s">
        <v>403</v>
      </c>
      <c r="D41" s="5" t="s">
        <v>559</v>
      </c>
      <c r="E41" s="5" t="s">
        <v>123</v>
      </c>
      <c r="F41" s="5" t="s">
        <v>561</v>
      </c>
      <c r="G41" s="5" t="n">
        <f aca="false">COUNTIF('Duel Log'!A:A,A41)</f>
        <v>2</v>
      </c>
      <c r="H41" s="5" t="n">
        <f aca="false">COUNTIFS('Duel Log'!A:A,A41,'Duel Log'!AA:AA,"Win")</f>
        <v>0</v>
      </c>
      <c r="I41" s="5" t="s">
        <v>6090</v>
      </c>
      <c r="J41" s="5" t="s">
        <v>6091</v>
      </c>
      <c r="K41" s="5"/>
      <c r="L41" s="5" t="s">
        <v>98</v>
      </c>
      <c r="M41" s="5" t="s">
        <v>6092</v>
      </c>
      <c r="N41" s="5" t="s">
        <v>5966</v>
      </c>
    </row>
    <row r="42" customFormat="false" ht="15" hidden="false" customHeight="true" outlineLevel="0" collapsed="false">
      <c r="A42" s="5" t="s">
        <v>567</v>
      </c>
      <c r="B42" s="5" t="s">
        <v>6093</v>
      </c>
      <c r="C42" s="5" t="s">
        <v>403</v>
      </c>
      <c r="D42" s="5" t="s">
        <v>236</v>
      </c>
      <c r="E42" s="5" t="s">
        <v>123</v>
      </c>
      <c r="F42" s="5" t="s">
        <v>568</v>
      </c>
      <c r="G42" s="5" t="n">
        <f aca="false">COUNTIF('Duel Log'!A:A,A42)</f>
        <v>2</v>
      </c>
      <c r="H42" s="5" t="n">
        <f aca="false">COUNTIFS('Duel Log'!A:A,A42,'Duel Log'!AA:AA,"Win")</f>
        <v>2</v>
      </c>
      <c r="I42" s="5" t="s">
        <v>6094</v>
      </c>
      <c r="J42" s="5" t="s">
        <v>6095</v>
      </c>
      <c r="K42" s="5"/>
      <c r="L42" s="5" t="s">
        <v>98</v>
      </c>
      <c r="M42" s="5" t="s">
        <v>6096</v>
      </c>
      <c r="N42" s="5" t="s">
        <v>5966</v>
      </c>
    </row>
    <row r="43" customFormat="false" ht="15" hidden="false" customHeight="true" outlineLevel="0" collapsed="false">
      <c r="A43" s="5" t="s">
        <v>571</v>
      </c>
      <c r="B43" s="5" t="s">
        <v>6097</v>
      </c>
      <c r="C43" s="5" t="s">
        <v>403</v>
      </c>
      <c r="D43" s="5" t="s">
        <v>572</v>
      </c>
      <c r="E43" s="5" t="s">
        <v>123</v>
      </c>
      <c r="F43" s="5" t="s">
        <v>574</v>
      </c>
      <c r="G43" s="5" t="n">
        <f aca="false">COUNTIF('Duel Log'!A:A,A43)</f>
        <v>3</v>
      </c>
      <c r="H43" s="5" t="n">
        <f aca="false">COUNTIFS('Duel Log'!A:A,A43,'Duel Log'!AA:AA,"Win")</f>
        <v>1</v>
      </c>
      <c r="I43" s="5" t="s">
        <v>6098</v>
      </c>
      <c r="J43" s="5" t="s">
        <v>6099</v>
      </c>
      <c r="K43" s="5" t="s">
        <v>6100</v>
      </c>
      <c r="L43" s="5" t="s">
        <v>98</v>
      </c>
      <c r="M43" s="5" t="s">
        <v>6101</v>
      </c>
      <c r="N43" s="5" t="s">
        <v>5948</v>
      </c>
    </row>
    <row r="44" customFormat="false" ht="15" hidden="false" customHeight="true" outlineLevel="0" collapsed="false">
      <c r="A44" s="5" t="s">
        <v>582</v>
      </c>
      <c r="B44" s="5" t="s">
        <v>6102</v>
      </c>
      <c r="C44" s="5" t="s">
        <v>583</v>
      </c>
      <c r="D44" s="5" t="s">
        <v>585</v>
      </c>
      <c r="E44" s="5" t="s">
        <v>102</v>
      </c>
      <c r="F44" s="5" t="s">
        <v>587</v>
      </c>
      <c r="G44" s="5" t="n">
        <f aca="false">COUNTIF('Duel Log'!A:A,A44)</f>
        <v>1</v>
      </c>
      <c r="H44" s="5" t="n">
        <f aca="false">COUNTIFS('Duel Log'!A:A,A44,'Duel Log'!AA:AA,"Win")</f>
        <v>1</v>
      </c>
      <c r="I44" s="5" t="s">
        <v>6103</v>
      </c>
      <c r="J44" s="5"/>
      <c r="K44" s="5"/>
      <c r="L44" s="5" t="s">
        <v>98</v>
      </c>
      <c r="M44" s="5" t="s">
        <v>5939</v>
      </c>
      <c r="N44" s="5"/>
    </row>
    <row r="45" customFormat="false" ht="15" hidden="false" customHeight="true" outlineLevel="0" collapsed="false">
      <c r="A45" s="5" t="s">
        <v>590</v>
      </c>
      <c r="B45" s="5" t="s">
        <v>6104</v>
      </c>
      <c r="C45" s="5" t="s">
        <v>583</v>
      </c>
      <c r="D45" s="5" t="s">
        <v>591</v>
      </c>
      <c r="E45" s="5" t="s">
        <v>102</v>
      </c>
      <c r="F45" s="5" t="s">
        <v>593</v>
      </c>
      <c r="G45" s="5" t="n">
        <f aca="false">COUNTIF('Duel Log'!A:A,A45)</f>
        <v>1</v>
      </c>
      <c r="H45" s="5" t="n">
        <f aca="false">COUNTIFS('Duel Log'!A:A,A45,'Duel Log'!AA:AA,"Win")</f>
        <v>1</v>
      </c>
      <c r="I45" s="5" t="s">
        <v>6105</v>
      </c>
      <c r="J45" s="5"/>
      <c r="K45" s="5"/>
      <c r="L45" s="5" t="s">
        <v>98</v>
      </c>
      <c r="M45" s="5" t="s">
        <v>5939</v>
      </c>
      <c r="N45" s="5"/>
    </row>
    <row r="46" customFormat="false" ht="15" hidden="false" customHeight="true" outlineLevel="0" collapsed="false">
      <c r="A46" s="7" t="s">
        <v>594</v>
      </c>
      <c r="B46" s="7" t="s">
        <v>6104</v>
      </c>
      <c r="C46" s="7" t="s">
        <v>583</v>
      </c>
      <c r="D46" s="7" t="s">
        <v>591</v>
      </c>
      <c r="E46" s="7" t="s">
        <v>102</v>
      </c>
      <c r="F46" s="7" t="s">
        <v>595</v>
      </c>
      <c r="G46" s="7" t="n">
        <f aca="false">COUNTIF('Duel Log'!A:A,A46)</f>
        <v>1</v>
      </c>
      <c r="H46" s="7" t="n">
        <f aca="false">COUNTIFS('Duel Log'!A:A,A46,'Duel Log'!AA:AA,"Win")</f>
        <v>1</v>
      </c>
      <c r="I46" s="7" t="s">
        <v>6106</v>
      </c>
      <c r="J46" s="7"/>
      <c r="K46" s="7"/>
      <c r="L46" s="7" t="s">
        <v>99</v>
      </c>
      <c r="M46" s="7" t="s">
        <v>5939</v>
      </c>
      <c r="N46" s="7"/>
    </row>
    <row r="47" customFormat="false" ht="15" hidden="false" customHeight="true" outlineLevel="0" collapsed="false">
      <c r="A47" s="5" t="s">
        <v>599</v>
      </c>
      <c r="B47" s="5" t="s">
        <v>6107</v>
      </c>
      <c r="C47" s="5" t="s">
        <v>583</v>
      </c>
      <c r="D47" s="5" t="s">
        <v>600</v>
      </c>
      <c r="E47" s="5" t="s">
        <v>123</v>
      </c>
      <c r="F47" s="5" t="s">
        <v>602</v>
      </c>
      <c r="G47" s="5" t="n">
        <f aca="false">COUNTIF('Duel Log'!A:A,A47)</f>
        <v>2</v>
      </c>
      <c r="H47" s="5" t="n">
        <f aca="false">COUNTIFS('Duel Log'!A:A,A47,'Duel Log'!AA:AA,"Win")</f>
        <v>2</v>
      </c>
      <c r="I47" s="5" t="s">
        <v>6108</v>
      </c>
      <c r="J47" s="5" t="s">
        <v>6109</v>
      </c>
      <c r="K47" s="5"/>
      <c r="L47" s="5" t="s">
        <v>98</v>
      </c>
      <c r="M47" s="5" t="s">
        <v>6110</v>
      </c>
      <c r="N47" s="5" t="s">
        <v>5966</v>
      </c>
    </row>
    <row r="48" customFormat="false" ht="16.5" hidden="false" customHeight="true" outlineLevel="0" collapsed="false">
      <c r="A48" s="5" t="s">
        <v>610</v>
      </c>
      <c r="B48" s="5" t="s">
        <v>6111</v>
      </c>
      <c r="C48" s="5" t="s">
        <v>583</v>
      </c>
      <c r="D48" s="5" t="s">
        <v>611</v>
      </c>
      <c r="E48" s="5" t="s">
        <v>123</v>
      </c>
      <c r="F48" s="5" t="s">
        <v>613</v>
      </c>
      <c r="G48" s="5" t="n">
        <f aca="false">COUNTIF('Duel Log'!A:A,A48)</f>
        <v>2</v>
      </c>
      <c r="H48" s="5" t="n">
        <f aca="false">COUNTIFS('Duel Log'!A:A,A48,'Duel Log'!AA:AA,"Win")</f>
        <v>2</v>
      </c>
      <c r="I48" s="5" t="s">
        <v>6112</v>
      </c>
      <c r="J48" s="5" t="s">
        <v>6113</v>
      </c>
      <c r="K48" s="5"/>
      <c r="L48" s="5" t="s">
        <v>98</v>
      </c>
      <c r="M48" s="5" t="s">
        <v>6114</v>
      </c>
      <c r="N48" s="5" t="s">
        <v>5966</v>
      </c>
    </row>
    <row r="49" customFormat="false" ht="16.5" hidden="false" customHeight="true" outlineLevel="0" collapsed="false">
      <c r="A49" s="5" t="s">
        <v>619</v>
      </c>
      <c r="B49" s="5" t="s">
        <v>6115</v>
      </c>
      <c r="C49" s="5" t="s">
        <v>583</v>
      </c>
      <c r="D49" s="6" t="s">
        <v>620</v>
      </c>
      <c r="E49" s="5" t="s">
        <v>123</v>
      </c>
      <c r="F49" s="5" t="s">
        <v>622</v>
      </c>
      <c r="G49" s="5" t="n">
        <f aca="false">COUNTIF('Duel Log'!A:A,A49)</f>
        <v>2</v>
      </c>
      <c r="H49" s="5" t="n">
        <f aca="false">COUNTIFS('Duel Log'!A:A,A49,'Duel Log'!AA:AA,"Win")</f>
        <v>2</v>
      </c>
      <c r="I49" s="5" t="s">
        <v>6116</v>
      </c>
      <c r="J49" s="5" t="s">
        <v>6117</v>
      </c>
      <c r="K49" s="5"/>
      <c r="L49" s="5" t="s">
        <v>98</v>
      </c>
      <c r="M49" s="5" t="s">
        <v>5972</v>
      </c>
      <c r="N49" s="5" t="s">
        <v>5966</v>
      </c>
    </row>
    <row r="50" customFormat="false" ht="15" hidden="false" customHeight="true" outlineLevel="0" collapsed="false">
      <c r="A50" s="5" t="s">
        <v>629</v>
      </c>
      <c r="B50" s="5" t="s">
        <v>6118</v>
      </c>
      <c r="C50" s="5" t="s">
        <v>583</v>
      </c>
      <c r="D50" s="5" t="s">
        <v>630</v>
      </c>
      <c r="E50" s="5" t="s">
        <v>123</v>
      </c>
      <c r="F50" s="5" t="s">
        <v>632</v>
      </c>
      <c r="G50" s="5" t="n">
        <f aca="false">COUNTIF('Duel Log'!A:A,A50)</f>
        <v>3</v>
      </c>
      <c r="H50" s="5" t="n">
        <f aca="false">COUNTIFS('Duel Log'!A:A,A50,'Duel Log'!AA:AA,"Win")</f>
        <v>2</v>
      </c>
      <c r="I50" s="5" t="s">
        <v>6119</v>
      </c>
      <c r="J50" s="5" t="s">
        <v>6120</v>
      </c>
      <c r="K50" s="5" t="s">
        <v>6121</v>
      </c>
      <c r="L50" s="5" t="s">
        <v>98</v>
      </c>
      <c r="M50" s="5" t="s">
        <v>6122</v>
      </c>
      <c r="N50" s="5" t="s">
        <v>5948</v>
      </c>
    </row>
    <row r="51" customFormat="false" ht="15" hidden="false" customHeight="true" outlineLevel="0" collapsed="false">
      <c r="A51" s="5" t="s">
        <v>640</v>
      </c>
      <c r="B51" s="5" t="s">
        <v>6123</v>
      </c>
      <c r="C51" s="5" t="s">
        <v>583</v>
      </c>
      <c r="D51" s="5" t="s">
        <v>641</v>
      </c>
      <c r="E51" s="5" t="s">
        <v>123</v>
      </c>
      <c r="F51" s="5" t="s">
        <v>643</v>
      </c>
      <c r="G51" s="5" t="n">
        <f aca="false">COUNTIF('Duel Log'!A:A,A51)</f>
        <v>3</v>
      </c>
      <c r="H51" s="5" t="n">
        <f aca="false">COUNTIFS('Duel Log'!A:A,A51,'Duel Log'!AA:AA,"Win")</f>
        <v>1</v>
      </c>
      <c r="I51" s="5" t="s">
        <v>6124</v>
      </c>
      <c r="J51" s="5" t="s">
        <v>6125</v>
      </c>
      <c r="K51" s="5" t="s">
        <v>6126</v>
      </c>
      <c r="L51" s="5" t="s">
        <v>98</v>
      </c>
      <c r="M51" s="5" t="s">
        <v>6127</v>
      </c>
      <c r="N51" s="5" t="s">
        <v>5948</v>
      </c>
    </row>
    <row r="52" customFormat="false" ht="15" hidden="false" customHeight="true" outlineLevel="0" collapsed="false">
      <c r="A52" s="5" t="s">
        <v>650</v>
      </c>
      <c r="B52" s="5" t="s">
        <v>6128</v>
      </c>
      <c r="C52" s="5" t="s">
        <v>583</v>
      </c>
      <c r="D52" s="5" t="s">
        <v>651</v>
      </c>
      <c r="E52" s="5" t="s">
        <v>123</v>
      </c>
      <c r="F52" s="5" t="s">
        <v>653</v>
      </c>
      <c r="G52" s="5" t="n">
        <f aca="false">COUNTIF('Duel Log'!A:A,A52)</f>
        <v>2</v>
      </c>
      <c r="H52" s="5" t="n">
        <f aca="false">COUNTIFS('Duel Log'!A:A,A52,'Duel Log'!AA:AA,"Win")</f>
        <v>2</v>
      </c>
      <c r="I52" s="5" t="s">
        <v>6129</v>
      </c>
      <c r="J52" s="5" t="s">
        <v>6130</v>
      </c>
      <c r="K52" s="5"/>
      <c r="L52" s="5" t="s">
        <v>98</v>
      </c>
      <c r="M52" s="5" t="s">
        <v>6131</v>
      </c>
      <c r="N52" s="5" t="s">
        <v>5966</v>
      </c>
    </row>
    <row r="53" customFormat="false" ht="15" hidden="false" customHeight="true" outlineLevel="0" collapsed="false">
      <c r="A53" s="5" t="s">
        <v>658</v>
      </c>
      <c r="B53" s="5" t="s">
        <v>6132</v>
      </c>
      <c r="C53" s="5" t="s">
        <v>583</v>
      </c>
      <c r="D53" s="5" t="s">
        <v>659</v>
      </c>
      <c r="E53" s="5" t="s">
        <v>123</v>
      </c>
      <c r="F53" s="5" t="s">
        <v>371</v>
      </c>
      <c r="G53" s="5" t="n">
        <f aca="false">COUNTIF('Duel Log'!A:A,A53)</f>
        <v>3</v>
      </c>
      <c r="H53" s="5" t="n">
        <f aca="false">COUNTIFS('Duel Log'!A:A,A53,'Duel Log'!AA:AA,"Win")</f>
        <v>1</v>
      </c>
      <c r="I53" s="5" t="s">
        <v>6133</v>
      </c>
      <c r="J53" s="5" t="s">
        <v>5960</v>
      </c>
      <c r="K53" s="5" t="s">
        <v>6134</v>
      </c>
      <c r="L53" s="5" t="s">
        <v>98</v>
      </c>
      <c r="M53" s="5" t="s">
        <v>6135</v>
      </c>
      <c r="N53" s="5" t="s">
        <v>5948</v>
      </c>
    </row>
    <row r="54" customFormat="false" ht="15" hidden="false" customHeight="true" outlineLevel="0" collapsed="false">
      <c r="A54" s="5" t="s">
        <v>664</v>
      </c>
      <c r="B54" s="5" t="s">
        <v>6136</v>
      </c>
      <c r="C54" s="5" t="s">
        <v>583</v>
      </c>
      <c r="D54" s="5" t="s">
        <v>665</v>
      </c>
      <c r="E54" s="5" t="s">
        <v>123</v>
      </c>
      <c r="F54" s="5" t="s">
        <v>667</v>
      </c>
      <c r="G54" s="5" t="n">
        <f aca="false">COUNTIF('Duel Log'!A:A,A54)</f>
        <v>3</v>
      </c>
      <c r="H54" s="5" t="n">
        <f aca="false">COUNTIFS('Duel Log'!A:A,A54,'Duel Log'!AA:AA,"Win")</f>
        <v>1</v>
      </c>
      <c r="I54" s="5" t="s">
        <v>6113</v>
      </c>
      <c r="J54" s="5" t="s">
        <v>6119</v>
      </c>
      <c r="K54" s="5" t="s">
        <v>6137</v>
      </c>
      <c r="L54" s="5" t="s">
        <v>98</v>
      </c>
      <c r="M54" s="5" t="s">
        <v>6063</v>
      </c>
      <c r="N54" s="5" t="s">
        <v>5948</v>
      </c>
    </row>
    <row r="55" customFormat="false" ht="16.5" hidden="false" customHeight="true" outlineLevel="0" collapsed="false">
      <c r="A55" s="5" t="s">
        <v>675</v>
      </c>
      <c r="B55" s="5" t="s">
        <v>6138</v>
      </c>
      <c r="C55" s="5" t="s">
        <v>583</v>
      </c>
      <c r="D55" s="5" t="s">
        <v>676</v>
      </c>
      <c r="E55" s="5" t="s">
        <v>123</v>
      </c>
      <c r="F55" s="5" t="s">
        <v>678</v>
      </c>
      <c r="G55" s="5" t="n">
        <f aca="false">COUNTIF('Duel Log'!A:A,A55)</f>
        <v>3</v>
      </c>
      <c r="H55" s="5" t="n">
        <f aca="false">COUNTIFS('Duel Log'!A:A,A55,'Duel Log'!AA:AA,"Win")</f>
        <v>1</v>
      </c>
      <c r="I55" s="5" t="s">
        <v>6139</v>
      </c>
      <c r="J55" s="5" t="s">
        <v>6045</v>
      </c>
      <c r="K55" s="5" t="s">
        <v>6140</v>
      </c>
      <c r="L55" s="5" t="s">
        <v>98</v>
      </c>
      <c r="M55" s="5" t="s">
        <v>6141</v>
      </c>
      <c r="N55" s="5" t="s">
        <v>5948</v>
      </c>
    </row>
    <row r="56" customFormat="false" ht="16.5" hidden="false" customHeight="true" outlineLevel="0" collapsed="false">
      <c r="A56" s="5" t="s">
        <v>686</v>
      </c>
      <c r="B56" s="5" t="s">
        <v>6142</v>
      </c>
      <c r="C56" s="5" t="s">
        <v>687</v>
      </c>
      <c r="D56" s="5" t="s">
        <v>689</v>
      </c>
      <c r="E56" s="5" t="s">
        <v>102</v>
      </c>
      <c r="F56" s="5" t="s">
        <v>691</v>
      </c>
      <c r="G56" s="5" t="n">
        <f aca="false">COUNTIF('Duel Log'!A:A,A56)</f>
        <v>3</v>
      </c>
      <c r="H56" s="5" t="n">
        <f aca="false">COUNTIFS('Duel Log'!A:A,A56,'Duel Log'!AA:AA,"Win")</f>
        <v>1</v>
      </c>
      <c r="I56" s="5" t="s">
        <v>6143</v>
      </c>
      <c r="J56" s="5" t="s">
        <v>6144</v>
      </c>
      <c r="K56" s="5" t="s">
        <v>6145</v>
      </c>
      <c r="L56" s="5" t="s">
        <v>98</v>
      </c>
      <c r="M56" s="5" t="s">
        <v>6146</v>
      </c>
      <c r="N56" s="5"/>
    </row>
    <row r="57" customFormat="false" ht="16.5" hidden="false" customHeight="true" outlineLevel="0" collapsed="false">
      <c r="A57" s="7" t="s">
        <v>698</v>
      </c>
      <c r="B57" s="7" t="s">
        <v>6142</v>
      </c>
      <c r="C57" s="7" t="s">
        <v>687</v>
      </c>
      <c r="D57" s="7" t="s">
        <v>689</v>
      </c>
      <c r="E57" s="7" t="s">
        <v>102</v>
      </c>
      <c r="F57" s="7" t="s">
        <v>699</v>
      </c>
      <c r="G57" s="7" t="n">
        <f aca="false">COUNTIF('Duel Log'!A:A,A57)</f>
        <v>3</v>
      </c>
      <c r="H57" s="7" t="n">
        <f aca="false">COUNTIFS('Duel Log'!A:A,A57,'Duel Log'!AA:AA,"Win")</f>
        <v>1</v>
      </c>
      <c r="I57" s="7" t="s">
        <v>5946</v>
      </c>
      <c r="J57" s="7" t="s">
        <v>6147</v>
      </c>
      <c r="K57" s="7" t="s">
        <v>6148</v>
      </c>
      <c r="L57" s="7" t="s">
        <v>99</v>
      </c>
      <c r="M57" s="7" t="s">
        <v>6149</v>
      </c>
      <c r="N57" s="7"/>
    </row>
    <row r="58" customFormat="false" ht="16.5" hidden="false" customHeight="true" outlineLevel="0" collapsed="false">
      <c r="A58" s="7" t="s">
        <v>704</v>
      </c>
      <c r="B58" s="7" t="s">
        <v>6142</v>
      </c>
      <c r="C58" s="7" t="s">
        <v>687</v>
      </c>
      <c r="D58" s="7" t="s">
        <v>689</v>
      </c>
      <c r="E58" s="7" t="s">
        <v>102</v>
      </c>
      <c r="F58" s="7" t="s">
        <v>705</v>
      </c>
      <c r="G58" s="7" t="n">
        <f aca="false">COUNTIF('Duel Log'!A:A,A58)</f>
        <v>3</v>
      </c>
      <c r="H58" s="7" t="n">
        <f aca="false">COUNTIFS('Duel Log'!A:A,A58,'Duel Log'!AA:AA,"Win")</f>
        <v>3</v>
      </c>
      <c r="I58" s="7" t="s">
        <v>6150</v>
      </c>
      <c r="J58" s="7" t="s">
        <v>6151</v>
      </c>
      <c r="K58" s="7" t="s">
        <v>6152</v>
      </c>
      <c r="L58" s="7" t="s">
        <v>99</v>
      </c>
      <c r="M58" s="7" t="s">
        <v>6153</v>
      </c>
      <c r="N58" s="7"/>
    </row>
    <row r="59" customFormat="false" ht="16.5" hidden="false" customHeight="true" outlineLevel="0" collapsed="false">
      <c r="A59" s="7" t="s">
        <v>712</v>
      </c>
      <c r="B59" s="7" t="s">
        <v>6142</v>
      </c>
      <c r="C59" s="7" t="s">
        <v>687</v>
      </c>
      <c r="D59" s="7" t="s">
        <v>689</v>
      </c>
      <c r="E59" s="7" t="s">
        <v>102</v>
      </c>
      <c r="F59" s="7" t="s">
        <v>713</v>
      </c>
      <c r="G59" s="7" t="n">
        <f aca="false">COUNTIF('Duel Log'!A:A,A59)</f>
        <v>3</v>
      </c>
      <c r="H59" s="7" t="n">
        <f aca="false">COUNTIFS('Duel Log'!A:A,A59,'Duel Log'!AA:AA,"Win")</f>
        <v>3</v>
      </c>
      <c r="I59" s="7" t="s">
        <v>6154</v>
      </c>
      <c r="J59" s="7" t="s">
        <v>6155</v>
      </c>
      <c r="K59" s="7" t="s">
        <v>6156</v>
      </c>
      <c r="L59" s="7" t="s">
        <v>99</v>
      </c>
      <c r="M59" s="7" t="s">
        <v>6157</v>
      </c>
      <c r="N59" s="7"/>
    </row>
    <row r="60" customFormat="false" ht="16.5" hidden="false" customHeight="true" outlineLevel="0" collapsed="false">
      <c r="A60" s="5" t="s">
        <v>722</v>
      </c>
      <c r="B60" s="5" t="s">
        <v>6158</v>
      </c>
      <c r="C60" s="5" t="s">
        <v>687</v>
      </c>
      <c r="D60" s="5" t="s">
        <v>723</v>
      </c>
      <c r="E60" s="5" t="s">
        <v>102</v>
      </c>
      <c r="F60" s="5" t="s">
        <v>725</v>
      </c>
      <c r="G60" s="5" t="n">
        <f aca="false">COUNTIF('Duel Log'!A:A,A60)</f>
        <v>3</v>
      </c>
      <c r="H60" s="5" t="n">
        <f aca="false">COUNTIFS('Duel Log'!A:A,A60,'Duel Log'!AA:AA,"Win")</f>
        <v>2</v>
      </c>
      <c r="I60" s="5" t="s">
        <v>6159</v>
      </c>
      <c r="J60" s="5" t="s">
        <v>6160</v>
      </c>
      <c r="K60" s="5" t="s">
        <v>6161</v>
      </c>
      <c r="L60" s="5" t="s">
        <v>98</v>
      </c>
      <c r="M60" s="5" t="s">
        <v>6162</v>
      </c>
      <c r="N60" s="5"/>
    </row>
    <row r="61" customFormat="false" ht="16.5" hidden="false" customHeight="true" outlineLevel="0" collapsed="false">
      <c r="A61" s="7" t="s">
        <v>732</v>
      </c>
      <c r="B61" s="7" t="s">
        <v>6158</v>
      </c>
      <c r="C61" s="7" t="s">
        <v>687</v>
      </c>
      <c r="D61" s="7" t="s">
        <v>723</v>
      </c>
      <c r="E61" s="7" t="s">
        <v>102</v>
      </c>
      <c r="F61" s="7" t="s">
        <v>733</v>
      </c>
      <c r="G61" s="7" t="n">
        <f aca="false">COUNTIF('Duel Log'!A:A,A61)</f>
        <v>3</v>
      </c>
      <c r="H61" s="7" t="n">
        <f aca="false">COUNTIFS('Duel Log'!A:A,A61,'Duel Log'!AA:AA,"Win")</f>
        <v>2</v>
      </c>
      <c r="I61" s="7" t="s">
        <v>6163</v>
      </c>
      <c r="J61" s="7" t="s">
        <v>6164</v>
      </c>
      <c r="K61" s="7" t="s">
        <v>6165</v>
      </c>
      <c r="L61" s="7" t="s">
        <v>99</v>
      </c>
      <c r="M61" s="7" t="s">
        <v>6166</v>
      </c>
      <c r="N61" s="7"/>
    </row>
    <row r="62" customFormat="false" ht="16.5" hidden="false" customHeight="true" outlineLevel="0" collapsed="false">
      <c r="A62" s="7" t="s">
        <v>738</v>
      </c>
      <c r="B62" s="7" t="s">
        <v>6158</v>
      </c>
      <c r="C62" s="7" t="s">
        <v>687</v>
      </c>
      <c r="D62" s="7" t="s">
        <v>723</v>
      </c>
      <c r="E62" s="7" t="s">
        <v>102</v>
      </c>
      <c r="F62" s="7" t="s">
        <v>739</v>
      </c>
      <c r="G62" s="7" t="n">
        <f aca="false">COUNTIF('Duel Log'!A:A,A62)</f>
        <v>3</v>
      </c>
      <c r="H62" s="7" t="n">
        <f aca="false">COUNTIFS('Duel Log'!A:A,A62,'Duel Log'!AA:AA,"Win")</f>
        <v>2</v>
      </c>
      <c r="I62" s="7" t="s">
        <v>6167</v>
      </c>
      <c r="J62" s="7" t="s">
        <v>6168</v>
      </c>
      <c r="K62" s="7" t="s">
        <v>6169</v>
      </c>
      <c r="L62" s="7" t="s">
        <v>99</v>
      </c>
      <c r="M62" s="7" t="s">
        <v>6170</v>
      </c>
      <c r="N62" s="7"/>
    </row>
    <row r="63" customFormat="false" ht="16.5" hidden="false" customHeight="true" outlineLevel="0" collapsed="false">
      <c r="A63" s="7" t="s">
        <v>745</v>
      </c>
      <c r="B63" s="7" t="s">
        <v>6158</v>
      </c>
      <c r="C63" s="7" t="s">
        <v>687</v>
      </c>
      <c r="D63" s="7" t="s">
        <v>723</v>
      </c>
      <c r="E63" s="7" t="s">
        <v>102</v>
      </c>
      <c r="F63" s="7" t="s">
        <v>746</v>
      </c>
      <c r="G63" s="7" t="n">
        <f aca="false">COUNTIF('Duel Log'!A:A,A63)</f>
        <v>3</v>
      </c>
      <c r="H63" s="7" t="n">
        <f aca="false">COUNTIFS('Duel Log'!A:A,A63,'Duel Log'!AA:AA,"Win")</f>
        <v>3</v>
      </c>
      <c r="I63" s="7" t="s">
        <v>6171</v>
      </c>
      <c r="J63" s="7" t="s">
        <v>6172</v>
      </c>
      <c r="K63" s="7" t="s">
        <v>6173</v>
      </c>
      <c r="L63" s="7" t="s">
        <v>99</v>
      </c>
      <c r="M63" s="7" t="s">
        <v>6174</v>
      </c>
      <c r="N63" s="7"/>
    </row>
    <row r="64" customFormat="false" ht="16.5" hidden="false" customHeight="true" outlineLevel="0" collapsed="false">
      <c r="A64" s="7" t="s">
        <v>752</v>
      </c>
      <c r="B64" s="7" t="s">
        <v>6158</v>
      </c>
      <c r="C64" s="7" t="s">
        <v>687</v>
      </c>
      <c r="D64" s="7" t="s">
        <v>723</v>
      </c>
      <c r="E64" s="7" t="s">
        <v>102</v>
      </c>
      <c r="F64" s="7" t="s">
        <v>753</v>
      </c>
      <c r="G64" s="7" t="n">
        <f aca="false">COUNTIF('Duel Log'!A:A,A64)</f>
        <v>3</v>
      </c>
      <c r="H64" s="7" t="n">
        <f aca="false">COUNTIFS('Duel Log'!A:A,A64,'Duel Log'!AA:AA,"Win")</f>
        <v>2</v>
      </c>
      <c r="I64" s="7" t="s">
        <v>6175</v>
      </c>
      <c r="J64" s="7" t="s">
        <v>6176</v>
      </c>
      <c r="K64" s="7" t="s">
        <v>6177</v>
      </c>
      <c r="L64" s="7" t="s">
        <v>99</v>
      </c>
      <c r="M64" s="7" t="s">
        <v>6178</v>
      </c>
      <c r="N64" s="7"/>
    </row>
    <row r="65" customFormat="false" ht="16.5" hidden="false" customHeight="true" outlineLevel="0" collapsed="false">
      <c r="A65" s="7" t="s">
        <v>760</v>
      </c>
      <c r="B65" s="7" t="s">
        <v>6158</v>
      </c>
      <c r="C65" s="7" t="s">
        <v>687</v>
      </c>
      <c r="D65" s="7" t="s">
        <v>723</v>
      </c>
      <c r="E65" s="7" t="s">
        <v>102</v>
      </c>
      <c r="F65" s="7" t="s">
        <v>761</v>
      </c>
      <c r="G65" s="7" t="n">
        <f aca="false">COUNTIF('Duel Log'!A:A,A65)</f>
        <v>3</v>
      </c>
      <c r="H65" s="7" t="n">
        <f aca="false">COUNTIFS('Duel Log'!A:A,A65,'Duel Log'!AA:AA,"Win")</f>
        <v>2</v>
      </c>
      <c r="I65" s="7" t="s">
        <v>6179</v>
      </c>
      <c r="J65" s="7" t="s">
        <v>6180</v>
      </c>
      <c r="K65" s="7" t="s">
        <v>6181</v>
      </c>
      <c r="L65" s="7" t="s">
        <v>99</v>
      </c>
      <c r="M65" s="7" t="s">
        <v>6182</v>
      </c>
      <c r="N65" s="7"/>
    </row>
    <row r="66" customFormat="false" ht="16.5" hidden="false" customHeight="true" outlineLevel="0" collapsed="false">
      <c r="A66" s="7" t="s">
        <v>768</v>
      </c>
      <c r="B66" s="7" t="s">
        <v>6158</v>
      </c>
      <c r="C66" s="7" t="s">
        <v>687</v>
      </c>
      <c r="D66" s="7" t="s">
        <v>723</v>
      </c>
      <c r="E66" s="7" t="s">
        <v>102</v>
      </c>
      <c r="F66" s="7" t="s">
        <v>769</v>
      </c>
      <c r="G66" s="7" t="n">
        <f aca="false">COUNTIF('Duel Log'!A:A,A66)</f>
        <v>3</v>
      </c>
      <c r="H66" s="7" t="n">
        <f aca="false">COUNTIFS('Duel Log'!A:A,A66,'Duel Log'!AA:AA,"Win")</f>
        <v>1</v>
      </c>
      <c r="I66" s="7" t="s">
        <v>6183</v>
      </c>
      <c r="J66" s="7" t="s">
        <v>6184</v>
      </c>
      <c r="K66" s="7" t="s">
        <v>6185</v>
      </c>
      <c r="L66" s="7" t="s">
        <v>99</v>
      </c>
      <c r="M66" s="7" t="s">
        <v>6186</v>
      </c>
      <c r="N66" s="7"/>
    </row>
    <row r="67" customFormat="false" ht="16.5" hidden="false" customHeight="true" outlineLevel="0" collapsed="false">
      <c r="A67" s="5" t="s">
        <v>776</v>
      </c>
      <c r="B67" s="5" t="s">
        <v>6187</v>
      </c>
      <c r="C67" s="5" t="s">
        <v>687</v>
      </c>
      <c r="D67" s="5" t="s">
        <v>533</v>
      </c>
      <c r="E67" s="5" t="s">
        <v>102</v>
      </c>
      <c r="F67" s="5" t="s">
        <v>777</v>
      </c>
      <c r="G67" s="5" t="n">
        <f aca="false">COUNTIF('Duel Log'!A:A,A67)</f>
        <v>3</v>
      </c>
      <c r="H67" s="5" t="n">
        <f aca="false">COUNTIFS('Duel Log'!A:A,A67,'Duel Log'!AA:AA,"Win")</f>
        <v>3</v>
      </c>
      <c r="I67" s="5" t="s">
        <v>6188</v>
      </c>
      <c r="J67" s="5" t="s">
        <v>6143</v>
      </c>
      <c r="K67" s="5" t="s">
        <v>6189</v>
      </c>
      <c r="L67" s="5" t="s">
        <v>98</v>
      </c>
      <c r="M67" s="5" t="s">
        <v>6190</v>
      </c>
      <c r="N67" s="5"/>
    </row>
    <row r="68" customFormat="false" ht="16.5" hidden="false" customHeight="true" outlineLevel="0" collapsed="false">
      <c r="A68" s="7" t="s">
        <v>784</v>
      </c>
      <c r="B68" s="7" t="s">
        <v>6187</v>
      </c>
      <c r="C68" s="7" t="s">
        <v>687</v>
      </c>
      <c r="D68" s="7" t="s">
        <v>533</v>
      </c>
      <c r="E68" s="7" t="s">
        <v>102</v>
      </c>
      <c r="F68" s="7" t="s">
        <v>785</v>
      </c>
      <c r="G68" s="7" t="n">
        <f aca="false">COUNTIF('Duel Log'!A:A,A68)</f>
        <v>3</v>
      </c>
      <c r="H68" s="7" t="n">
        <f aca="false">COUNTIFS('Duel Log'!A:A,A68,'Duel Log'!AA:AA,"Win")</f>
        <v>2</v>
      </c>
      <c r="I68" s="7" t="s">
        <v>6152</v>
      </c>
      <c r="J68" s="7" t="s">
        <v>6191</v>
      </c>
      <c r="K68" s="7" t="s">
        <v>6192</v>
      </c>
      <c r="L68" s="7" t="s">
        <v>99</v>
      </c>
      <c r="M68" s="7" t="s">
        <v>6178</v>
      </c>
      <c r="N68" s="7"/>
    </row>
    <row r="69" customFormat="false" ht="16.5" hidden="false" customHeight="true" outlineLevel="0" collapsed="false">
      <c r="A69" s="7" t="s">
        <v>791</v>
      </c>
      <c r="B69" s="7" t="s">
        <v>6187</v>
      </c>
      <c r="C69" s="7" t="s">
        <v>687</v>
      </c>
      <c r="D69" s="7" t="s">
        <v>533</v>
      </c>
      <c r="E69" s="7" t="s">
        <v>102</v>
      </c>
      <c r="F69" s="7" t="s">
        <v>792</v>
      </c>
      <c r="G69" s="7" t="n">
        <f aca="false">COUNTIF('Duel Log'!A:A,A69)</f>
        <v>3</v>
      </c>
      <c r="H69" s="7" t="n">
        <f aca="false">COUNTIFS('Duel Log'!A:A,A69,'Duel Log'!AA:AA,"Win")</f>
        <v>3</v>
      </c>
      <c r="I69" s="7" t="s">
        <v>6193</v>
      </c>
      <c r="J69" s="7" t="s">
        <v>6194</v>
      </c>
      <c r="K69" s="7" t="s">
        <v>6195</v>
      </c>
      <c r="L69" s="7" t="s">
        <v>99</v>
      </c>
      <c r="M69" s="7" t="s">
        <v>6196</v>
      </c>
      <c r="N69" s="7"/>
    </row>
    <row r="70" customFormat="false" ht="16.5" hidden="false" customHeight="true" outlineLevel="0" collapsed="false">
      <c r="A70" s="7" t="s">
        <v>799</v>
      </c>
      <c r="B70" s="7" t="s">
        <v>6187</v>
      </c>
      <c r="C70" s="7" t="s">
        <v>687</v>
      </c>
      <c r="D70" s="7" t="s">
        <v>533</v>
      </c>
      <c r="E70" s="7" t="s">
        <v>102</v>
      </c>
      <c r="F70" s="7" t="s">
        <v>800</v>
      </c>
      <c r="G70" s="7" t="n">
        <f aca="false">COUNTIF('Duel Log'!A:A,A70)</f>
        <v>3</v>
      </c>
      <c r="H70" s="7" t="n">
        <f aca="false">COUNTIFS('Duel Log'!A:A,A70,'Duel Log'!AA:AA,"Win")</f>
        <v>1</v>
      </c>
      <c r="I70" s="7" t="s">
        <v>6197</v>
      </c>
      <c r="J70" s="7" t="s">
        <v>6198</v>
      </c>
      <c r="K70" s="7" t="s">
        <v>6199</v>
      </c>
      <c r="L70" s="7" t="s">
        <v>99</v>
      </c>
      <c r="M70" s="7" t="s">
        <v>6200</v>
      </c>
      <c r="N70" s="7"/>
    </row>
    <row r="71" customFormat="false" ht="16.5" hidden="false" customHeight="true" outlineLevel="0" collapsed="false">
      <c r="A71" s="7" t="s">
        <v>805</v>
      </c>
      <c r="B71" s="7" t="s">
        <v>6187</v>
      </c>
      <c r="C71" s="7" t="s">
        <v>687</v>
      </c>
      <c r="D71" s="7" t="s">
        <v>533</v>
      </c>
      <c r="E71" s="7" t="s">
        <v>102</v>
      </c>
      <c r="F71" s="7" t="s">
        <v>806</v>
      </c>
      <c r="G71" s="7" t="n">
        <f aca="false">COUNTIF('Duel Log'!A:A,A71)</f>
        <v>3</v>
      </c>
      <c r="H71" s="7" t="n">
        <f aca="false">COUNTIFS('Duel Log'!A:A,A71,'Duel Log'!AA:AA,"Win")</f>
        <v>3</v>
      </c>
      <c r="I71" s="7" t="s">
        <v>6201</v>
      </c>
      <c r="J71" s="7" t="s">
        <v>6202</v>
      </c>
      <c r="K71" s="7" t="s">
        <v>6203</v>
      </c>
      <c r="L71" s="7" t="s">
        <v>99</v>
      </c>
      <c r="M71" s="7" t="s">
        <v>6204</v>
      </c>
      <c r="N71" s="7"/>
    </row>
    <row r="72" customFormat="false" ht="16.5" hidden="false" customHeight="true" outlineLevel="0" collapsed="false">
      <c r="A72" s="7" t="s">
        <v>811</v>
      </c>
      <c r="B72" s="7" t="s">
        <v>6187</v>
      </c>
      <c r="C72" s="7" t="s">
        <v>687</v>
      </c>
      <c r="D72" s="7" t="s">
        <v>533</v>
      </c>
      <c r="E72" s="7" t="s">
        <v>102</v>
      </c>
      <c r="F72" s="7" t="s">
        <v>812</v>
      </c>
      <c r="G72" s="7" t="n">
        <f aca="false">COUNTIF('Duel Log'!A:A,A72)</f>
        <v>3</v>
      </c>
      <c r="H72" s="7" t="n">
        <f aca="false">COUNTIFS('Duel Log'!A:A,A72,'Duel Log'!AA:AA,"Win")</f>
        <v>3</v>
      </c>
      <c r="I72" s="7" t="s">
        <v>6205</v>
      </c>
      <c r="J72" s="7" t="s">
        <v>6206</v>
      </c>
      <c r="K72" s="7" t="s">
        <v>6207</v>
      </c>
      <c r="L72" s="7" t="s">
        <v>99</v>
      </c>
      <c r="M72" s="7" t="s">
        <v>6208</v>
      </c>
      <c r="N72" s="7"/>
    </row>
    <row r="73" customFormat="false" ht="16.5" hidden="false" customHeight="true" outlineLevel="0" collapsed="false">
      <c r="A73" s="5" t="s">
        <v>820</v>
      </c>
      <c r="B73" s="5" t="s">
        <v>6209</v>
      </c>
      <c r="C73" s="5" t="s">
        <v>687</v>
      </c>
      <c r="D73" s="5" t="s">
        <v>821</v>
      </c>
      <c r="E73" s="5" t="s">
        <v>123</v>
      </c>
      <c r="F73" s="5" t="s">
        <v>823</v>
      </c>
      <c r="G73" s="5" t="n">
        <f aca="false">COUNTIF('Duel Log'!A:A,A73)</f>
        <v>2</v>
      </c>
      <c r="H73" s="5" t="n">
        <f aca="false">COUNTIFS('Duel Log'!A:A,A73,'Duel Log'!AA:AA,"Win")</f>
        <v>2</v>
      </c>
      <c r="I73" s="5" t="s">
        <v>6210</v>
      </c>
      <c r="J73" s="5" t="s">
        <v>6211</v>
      </c>
      <c r="K73" s="5"/>
      <c r="L73" s="5" t="s">
        <v>98</v>
      </c>
      <c r="M73" s="5" t="s">
        <v>6212</v>
      </c>
      <c r="N73" s="5" t="s">
        <v>5966</v>
      </c>
    </row>
    <row r="74" customFormat="false" ht="16.5" hidden="false" customHeight="true" outlineLevel="0" collapsed="false">
      <c r="A74" s="5" t="s">
        <v>828</v>
      </c>
      <c r="B74" s="5" t="s">
        <v>6213</v>
      </c>
      <c r="C74" s="5" t="s">
        <v>687</v>
      </c>
      <c r="D74" s="5" t="s">
        <v>829</v>
      </c>
      <c r="E74" s="5" t="s">
        <v>123</v>
      </c>
      <c r="F74" s="5" t="s">
        <v>831</v>
      </c>
      <c r="G74" s="5" t="n">
        <f aca="false">COUNTIF('Duel Log'!A:A,A74)</f>
        <v>2</v>
      </c>
      <c r="H74" s="5" t="n">
        <f aca="false">COUNTIFS('Duel Log'!A:A,A74,'Duel Log'!AA:AA,"Win")</f>
        <v>2</v>
      </c>
      <c r="I74" s="5" t="s">
        <v>6214</v>
      </c>
      <c r="J74" s="5" t="s">
        <v>6215</v>
      </c>
      <c r="K74" s="5"/>
      <c r="L74" s="5" t="s">
        <v>98</v>
      </c>
      <c r="M74" s="5" t="s">
        <v>6216</v>
      </c>
      <c r="N74" s="5" t="s">
        <v>5966</v>
      </c>
    </row>
    <row r="75" customFormat="false" ht="16.5" hidden="false" customHeight="true" outlineLevel="0" collapsed="false">
      <c r="A75" s="5" t="s">
        <v>836</v>
      </c>
      <c r="B75" s="5" t="s">
        <v>6217</v>
      </c>
      <c r="C75" s="5" t="s">
        <v>687</v>
      </c>
      <c r="D75" s="5" t="s">
        <v>837</v>
      </c>
      <c r="E75" s="5" t="s">
        <v>123</v>
      </c>
      <c r="F75" s="5" t="s">
        <v>839</v>
      </c>
      <c r="G75" s="5" t="n">
        <f aca="false">COUNTIF('Duel Log'!A:A,A75)</f>
        <v>2</v>
      </c>
      <c r="H75" s="5" t="n">
        <f aca="false">COUNTIFS('Duel Log'!A:A,A75,'Duel Log'!AA:AA,"Win")</f>
        <v>2</v>
      </c>
      <c r="I75" s="5" t="s">
        <v>6218</v>
      </c>
      <c r="J75" s="5" t="s">
        <v>6219</v>
      </c>
      <c r="K75" s="5"/>
      <c r="L75" s="5" t="s">
        <v>98</v>
      </c>
      <c r="M75" s="5" t="s">
        <v>6220</v>
      </c>
      <c r="N75" s="5" t="s">
        <v>5966</v>
      </c>
    </row>
    <row r="76" customFormat="false" ht="16.5" hidden="false" customHeight="true" outlineLevel="0" collapsed="false">
      <c r="A76" s="5" t="s">
        <v>845</v>
      </c>
      <c r="B76" s="5" t="s">
        <v>6221</v>
      </c>
      <c r="C76" s="5" t="s">
        <v>687</v>
      </c>
      <c r="D76" s="6" t="s">
        <v>846</v>
      </c>
      <c r="E76" s="5" t="s">
        <v>123</v>
      </c>
      <c r="F76" s="5" t="s">
        <v>848</v>
      </c>
      <c r="G76" s="5" t="n">
        <f aca="false">COUNTIF('Duel Log'!A:A,A76)</f>
        <v>3</v>
      </c>
      <c r="H76" s="5" t="n">
        <f aca="false">COUNTIFS('Duel Log'!A:A,A76,'Duel Log'!AA:AA,"Win")</f>
        <v>2</v>
      </c>
      <c r="I76" s="5" t="s">
        <v>6222</v>
      </c>
      <c r="J76" s="5" t="s">
        <v>6223</v>
      </c>
      <c r="K76" s="5" t="s">
        <v>6171</v>
      </c>
      <c r="L76" s="5" t="s">
        <v>98</v>
      </c>
      <c r="M76" s="5" t="s">
        <v>6224</v>
      </c>
      <c r="N76" s="5" t="s">
        <v>5948</v>
      </c>
    </row>
    <row r="77" customFormat="false" ht="16.5" hidden="false" customHeight="true" outlineLevel="0" collapsed="false">
      <c r="A77" s="5" t="s">
        <v>855</v>
      </c>
      <c r="B77" s="5" t="s">
        <v>6225</v>
      </c>
      <c r="C77" s="5" t="s">
        <v>687</v>
      </c>
      <c r="D77" s="5" t="s">
        <v>856</v>
      </c>
      <c r="E77" s="5" t="s">
        <v>123</v>
      </c>
      <c r="F77" s="5" t="s">
        <v>858</v>
      </c>
      <c r="G77" s="5" t="n">
        <f aca="false">COUNTIF('Duel Log'!A:A,A77)</f>
        <v>2</v>
      </c>
      <c r="H77" s="5" t="n">
        <f aca="false">COUNTIFS('Duel Log'!A:A,A77,'Duel Log'!AA:AA,"Win")</f>
        <v>2</v>
      </c>
      <c r="I77" s="5" t="s">
        <v>6226</v>
      </c>
      <c r="J77" s="5" t="s">
        <v>6227</v>
      </c>
      <c r="K77" s="5"/>
      <c r="L77" s="5" t="s">
        <v>98</v>
      </c>
      <c r="M77" s="5" t="s">
        <v>6228</v>
      </c>
      <c r="N77" s="5" t="s">
        <v>5966</v>
      </c>
    </row>
    <row r="78" customFormat="false" ht="16.5" hidden="false" customHeight="true" outlineLevel="0" collapsed="false">
      <c r="A78" s="5" t="s">
        <v>861</v>
      </c>
      <c r="B78" s="5" t="s">
        <v>6229</v>
      </c>
      <c r="C78" s="5" t="s">
        <v>687</v>
      </c>
      <c r="D78" s="6" t="s">
        <v>862</v>
      </c>
      <c r="E78" s="5" t="s">
        <v>123</v>
      </c>
      <c r="F78" s="5" t="s">
        <v>864</v>
      </c>
      <c r="G78" s="5" t="n">
        <f aca="false">COUNTIF('Duel Log'!A:A,A78)</f>
        <v>3</v>
      </c>
      <c r="H78" s="5" t="n">
        <f aca="false">COUNTIFS('Duel Log'!A:A,A78,'Duel Log'!AA:AA,"Win")</f>
        <v>1</v>
      </c>
      <c r="I78" s="5" t="s">
        <v>6230</v>
      </c>
      <c r="J78" s="5" t="s">
        <v>6231</v>
      </c>
      <c r="K78" s="5" t="s">
        <v>6232</v>
      </c>
      <c r="L78" s="5" t="s">
        <v>98</v>
      </c>
      <c r="M78" s="5" t="s">
        <v>6233</v>
      </c>
      <c r="N78" s="5" t="s">
        <v>5948</v>
      </c>
    </row>
    <row r="79" customFormat="false" ht="16.5" hidden="false" customHeight="true" outlineLevel="0" collapsed="false">
      <c r="A79" s="5" t="s">
        <v>870</v>
      </c>
      <c r="B79" s="5" t="s">
        <v>6234</v>
      </c>
      <c r="C79" s="5" t="s">
        <v>687</v>
      </c>
      <c r="D79" s="5" t="s">
        <v>871</v>
      </c>
      <c r="E79" s="5" t="s">
        <v>123</v>
      </c>
      <c r="F79" s="5" t="s">
        <v>873</v>
      </c>
      <c r="G79" s="5" t="n">
        <f aca="false">COUNTIF('Duel Log'!A:A,A79)</f>
        <v>2</v>
      </c>
      <c r="H79" s="5" t="n">
        <f aca="false">COUNTIFS('Duel Log'!A:A,A79,'Duel Log'!AA:AA,"Win")</f>
        <v>2</v>
      </c>
      <c r="I79" s="5" t="s">
        <v>6226</v>
      </c>
      <c r="J79" s="5" t="s">
        <v>6154</v>
      </c>
      <c r="K79" s="5"/>
      <c r="L79" s="5" t="s">
        <v>98</v>
      </c>
      <c r="M79" s="5" t="s">
        <v>6228</v>
      </c>
      <c r="N79" s="5" t="s">
        <v>5966</v>
      </c>
    </row>
    <row r="80" customFormat="false" ht="16.5" hidden="false" customHeight="true" outlineLevel="0" collapsed="false">
      <c r="A80" s="5" t="s">
        <v>875</v>
      </c>
      <c r="B80" s="5" t="s">
        <v>6235</v>
      </c>
      <c r="C80" s="5" t="s">
        <v>687</v>
      </c>
      <c r="D80" s="5" t="s">
        <v>876</v>
      </c>
      <c r="E80" s="5" t="s">
        <v>123</v>
      </c>
      <c r="F80" s="5" t="s">
        <v>878</v>
      </c>
      <c r="G80" s="5" t="n">
        <f aca="false">COUNTIF('Duel Log'!A:A,A80)</f>
        <v>3</v>
      </c>
      <c r="H80" s="5" t="n">
        <f aca="false">COUNTIFS('Duel Log'!A:A,A80,'Duel Log'!AA:AA,"Win")</f>
        <v>2</v>
      </c>
      <c r="I80" s="5" t="s">
        <v>6236</v>
      </c>
      <c r="J80" s="5" t="s">
        <v>6237</v>
      </c>
      <c r="K80" s="5" t="s">
        <v>6238</v>
      </c>
      <c r="L80" s="5" t="s">
        <v>98</v>
      </c>
      <c r="M80" s="5" t="s">
        <v>6239</v>
      </c>
      <c r="N80" s="5" t="s">
        <v>5948</v>
      </c>
    </row>
    <row r="81" customFormat="false" ht="16.5" hidden="false" customHeight="true" outlineLevel="0" collapsed="false">
      <c r="A81" s="5" t="s">
        <v>883</v>
      </c>
      <c r="B81" s="5" t="s">
        <v>6240</v>
      </c>
      <c r="C81" s="5" t="s">
        <v>687</v>
      </c>
      <c r="D81" s="5" t="s">
        <v>884</v>
      </c>
      <c r="E81" s="5" t="s">
        <v>123</v>
      </c>
      <c r="F81" s="5" t="s">
        <v>886</v>
      </c>
      <c r="G81" s="5" t="n">
        <f aca="false">COUNTIF('Duel Log'!A:A,A81)</f>
        <v>2</v>
      </c>
      <c r="H81" s="5" t="n">
        <f aca="false">COUNTIFS('Duel Log'!A:A,A81,'Duel Log'!AA:AA,"Win")</f>
        <v>0</v>
      </c>
      <c r="I81" s="5" t="s">
        <v>6241</v>
      </c>
      <c r="J81" s="5" t="s">
        <v>6242</v>
      </c>
      <c r="K81" s="5"/>
      <c r="L81" s="5" t="s">
        <v>98</v>
      </c>
      <c r="M81" s="5" t="s">
        <v>6243</v>
      </c>
      <c r="N81" s="5" t="s">
        <v>5966</v>
      </c>
    </row>
    <row r="82" customFormat="false" ht="15" hidden="false" customHeight="true" outlineLevel="0" collapsed="false">
      <c r="A82" s="5" t="s">
        <v>889</v>
      </c>
      <c r="B82" s="5" t="s">
        <v>6244</v>
      </c>
      <c r="C82" s="5" t="s">
        <v>890</v>
      </c>
      <c r="D82" s="5" t="s">
        <v>268</v>
      </c>
      <c r="E82" s="5" t="s">
        <v>102</v>
      </c>
      <c r="F82" s="5" t="s">
        <v>892</v>
      </c>
      <c r="G82" s="5" t="n">
        <f aca="false">COUNTIF('Duel Log'!A:A,A82)</f>
        <v>3</v>
      </c>
      <c r="H82" s="5" t="n">
        <f aca="false">COUNTIFS('Duel Log'!A:A,A82,'Duel Log'!AA:AA,"Win")</f>
        <v>2</v>
      </c>
      <c r="I82" s="5" t="s">
        <v>6245</v>
      </c>
      <c r="J82" s="5" t="s">
        <v>6246</v>
      </c>
      <c r="K82" s="5" t="s">
        <v>6044</v>
      </c>
      <c r="L82" s="5" t="s">
        <v>98</v>
      </c>
      <c r="M82" s="5" t="s">
        <v>6153</v>
      </c>
      <c r="N82" s="5"/>
    </row>
    <row r="83" customFormat="false" ht="15" hidden="false" customHeight="true" outlineLevel="0" collapsed="false">
      <c r="A83" s="7" t="s">
        <v>895</v>
      </c>
      <c r="B83" s="7" t="s">
        <v>6244</v>
      </c>
      <c r="C83" s="7" t="s">
        <v>890</v>
      </c>
      <c r="D83" s="7" t="s">
        <v>268</v>
      </c>
      <c r="E83" s="7" t="s">
        <v>102</v>
      </c>
      <c r="F83" s="7" t="s">
        <v>896</v>
      </c>
      <c r="G83" s="7" t="n">
        <f aca="false">COUNTIF('Duel Log'!A:A,A83)</f>
        <v>2</v>
      </c>
      <c r="H83" s="7" t="n">
        <f aca="false">COUNTIFS('Duel Log'!A:A,A83,'Duel Log'!AA:AA,"Win")</f>
        <v>1</v>
      </c>
      <c r="I83" s="7" t="s">
        <v>6247</v>
      </c>
      <c r="J83" s="7" t="s">
        <v>6248</v>
      </c>
      <c r="K83" s="7"/>
      <c r="L83" s="7" t="s">
        <v>99</v>
      </c>
      <c r="M83" s="7" t="s">
        <v>6027</v>
      </c>
      <c r="N83" s="7"/>
    </row>
    <row r="84" customFormat="false" ht="15" hidden="false" customHeight="true" outlineLevel="0" collapsed="false">
      <c r="A84" s="7" t="s">
        <v>901</v>
      </c>
      <c r="B84" s="7" t="s">
        <v>6244</v>
      </c>
      <c r="C84" s="7" t="s">
        <v>890</v>
      </c>
      <c r="D84" s="7" t="s">
        <v>268</v>
      </c>
      <c r="E84" s="7" t="s">
        <v>102</v>
      </c>
      <c r="F84" s="7" t="s">
        <v>902</v>
      </c>
      <c r="G84" s="7" t="n">
        <f aca="false">COUNTIF('Duel Log'!A:A,A84)</f>
        <v>3</v>
      </c>
      <c r="H84" s="7" t="n">
        <f aca="false">COUNTIFS('Duel Log'!A:A,A84,'Duel Log'!AA:AA,"Win")</f>
        <v>2</v>
      </c>
      <c r="I84" s="7" t="s">
        <v>6086</v>
      </c>
      <c r="J84" s="7" t="s">
        <v>6249</v>
      </c>
      <c r="K84" s="7" t="s">
        <v>6250</v>
      </c>
      <c r="L84" s="7" t="s">
        <v>99</v>
      </c>
      <c r="M84" s="7" t="s">
        <v>6251</v>
      </c>
      <c r="N84" s="7"/>
    </row>
    <row r="85" customFormat="false" ht="15" hidden="false" customHeight="true" outlineLevel="0" collapsed="false">
      <c r="A85" s="7" t="s">
        <v>907</v>
      </c>
      <c r="B85" s="7" t="s">
        <v>6244</v>
      </c>
      <c r="C85" s="7" t="s">
        <v>890</v>
      </c>
      <c r="D85" s="7" t="s">
        <v>268</v>
      </c>
      <c r="E85" s="7" t="s">
        <v>102</v>
      </c>
      <c r="F85" s="7" t="s">
        <v>908</v>
      </c>
      <c r="G85" s="7" t="n">
        <f aca="false">COUNTIF('Duel Log'!A:A,A85)</f>
        <v>3</v>
      </c>
      <c r="H85" s="7" t="n">
        <f aca="false">COUNTIFS('Duel Log'!A:A,A85,'Duel Log'!AA:AA,"Win")</f>
        <v>3</v>
      </c>
      <c r="I85" s="7" t="s">
        <v>6119</v>
      </c>
      <c r="J85" s="7" t="s">
        <v>6252</v>
      </c>
      <c r="K85" s="7" t="s">
        <v>6253</v>
      </c>
      <c r="L85" s="7" t="s">
        <v>99</v>
      </c>
      <c r="M85" s="7" t="s">
        <v>6254</v>
      </c>
      <c r="N85" s="7"/>
    </row>
    <row r="86" customFormat="false" ht="15" hidden="false" customHeight="true" outlineLevel="0" collapsed="false">
      <c r="A86" s="5" t="s">
        <v>914</v>
      </c>
      <c r="B86" s="5" t="s">
        <v>6255</v>
      </c>
      <c r="C86" s="5" t="s">
        <v>890</v>
      </c>
      <c r="D86" s="5" t="s">
        <v>829</v>
      </c>
      <c r="E86" s="5" t="s">
        <v>102</v>
      </c>
      <c r="F86" s="5" t="s">
        <v>915</v>
      </c>
      <c r="G86" s="5" t="n">
        <f aca="false">COUNTIF('Duel Log'!A:A,A86)</f>
        <v>3</v>
      </c>
      <c r="H86" s="5" t="n">
        <f aca="false">COUNTIFS('Duel Log'!A:A,A86,'Duel Log'!AA:AA,"Win")</f>
        <v>3</v>
      </c>
      <c r="I86" s="5" t="s">
        <v>6256</v>
      </c>
      <c r="J86" s="5" t="s">
        <v>6257</v>
      </c>
      <c r="K86" s="5" t="s">
        <v>6258</v>
      </c>
      <c r="L86" s="5" t="s">
        <v>98</v>
      </c>
      <c r="M86" s="5" t="s">
        <v>6259</v>
      </c>
      <c r="N86" s="5"/>
    </row>
    <row r="87" customFormat="false" ht="15" hidden="false" customHeight="true" outlineLevel="0" collapsed="false">
      <c r="A87" s="7" t="s">
        <v>922</v>
      </c>
      <c r="B87" s="7" t="s">
        <v>6255</v>
      </c>
      <c r="C87" s="7" t="s">
        <v>890</v>
      </c>
      <c r="D87" s="7" t="s">
        <v>829</v>
      </c>
      <c r="E87" s="7" t="s">
        <v>102</v>
      </c>
      <c r="F87" s="7" t="s">
        <v>923</v>
      </c>
      <c r="G87" s="7" t="n">
        <f aca="false">COUNTIF('Duel Log'!A:A,A87)</f>
        <v>3</v>
      </c>
      <c r="H87" s="7" t="n">
        <f aca="false">COUNTIFS('Duel Log'!A:A,A87,'Duel Log'!AA:AA,"Win")</f>
        <v>3</v>
      </c>
      <c r="I87" s="7" t="s">
        <v>6260</v>
      </c>
      <c r="J87" s="7" t="s">
        <v>6261</v>
      </c>
      <c r="K87" s="7" t="s">
        <v>6262</v>
      </c>
      <c r="L87" s="7" t="s">
        <v>99</v>
      </c>
      <c r="M87" s="7" t="s">
        <v>6263</v>
      </c>
      <c r="N87" s="7"/>
    </row>
    <row r="88" customFormat="false" ht="15" hidden="false" customHeight="true" outlineLevel="0" collapsed="false">
      <c r="A88" s="7" t="s">
        <v>931</v>
      </c>
      <c r="B88" s="7" t="s">
        <v>6255</v>
      </c>
      <c r="C88" s="7" t="s">
        <v>890</v>
      </c>
      <c r="D88" s="7" t="s">
        <v>829</v>
      </c>
      <c r="E88" s="7" t="s">
        <v>102</v>
      </c>
      <c r="F88" s="7" t="s">
        <v>932</v>
      </c>
      <c r="G88" s="7" t="n">
        <f aca="false">COUNTIF('Duel Log'!A:A,A88)</f>
        <v>3</v>
      </c>
      <c r="H88" s="7" t="n">
        <f aca="false">COUNTIFS('Duel Log'!A:A,A88,'Duel Log'!AA:AA,"Win")</f>
        <v>2</v>
      </c>
      <c r="I88" s="7" t="s">
        <v>6264</v>
      </c>
      <c r="J88" s="7" t="s">
        <v>6265</v>
      </c>
      <c r="K88" s="7" t="s">
        <v>6266</v>
      </c>
      <c r="L88" s="7" t="s">
        <v>99</v>
      </c>
      <c r="M88" s="7" t="s">
        <v>6267</v>
      </c>
      <c r="N88" s="7"/>
    </row>
    <row r="89" customFormat="false" ht="15" hidden="false" customHeight="true" outlineLevel="0" collapsed="false">
      <c r="A89" s="7" t="s">
        <v>938</v>
      </c>
      <c r="B89" s="7" t="s">
        <v>6255</v>
      </c>
      <c r="C89" s="7" t="s">
        <v>890</v>
      </c>
      <c r="D89" s="7" t="s">
        <v>829</v>
      </c>
      <c r="E89" s="7" t="s">
        <v>102</v>
      </c>
      <c r="F89" s="7" t="s">
        <v>939</v>
      </c>
      <c r="G89" s="7" t="n">
        <f aca="false">COUNTIF('Duel Log'!A:A,A89)</f>
        <v>3</v>
      </c>
      <c r="H89" s="7" t="n">
        <f aca="false">COUNTIFS('Duel Log'!A:A,A89,'Duel Log'!AA:AA,"Win")</f>
        <v>1</v>
      </c>
      <c r="I89" s="7" t="s">
        <v>6268</v>
      </c>
      <c r="J89" s="7" t="s">
        <v>6269</v>
      </c>
      <c r="K89" s="7" t="s">
        <v>6270</v>
      </c>
      <c r="L89" s="7" t="s">
        <v>99</v>
      </c>
      <c r="M89" s="7" t="s">
        <v>6051</v>
      </c>
      <c r="N89" s="7"/>
    </row>
    <row r="90" customFormat="false" ht="15" hidden="false" customHeight="true" outlineLevel="0" collapsed="false">
      <c r="A90" s="7" t="s">
        <v>944</v>
      </c>
      <c r="B90" s="7" t="s">
        <v>6255</v>
      </c>
      <c r="C90" s="7" t="s">
        <v>890</v>
      </c>
      <c r="D90" s="7" t="s">
        <v>829</v>
      </c>
      <c r="E90" s="7" t="s">
        <v>102</v>
      </c>
      <c r="F90" s="7" t="s">
        <v>945</v>
      </c>
      <c r="G90" s="7" t="n">
        <f aca="false">COUNTIF('Duel Log'!A:A,A90)</f>
        <v>3</v>
      </c>
      <c r="H90" s="7" t="n">
        <f aca="false">COUNTIFS('Duel Log'!A:A,A90,'Duel Log'!AA:AA,"Win")</f>
        <v>2</v>
      </c>
      <c r="I90" s="7" t="s">
        <v>6044</v>
      </c>
      <c r="J90" s="7" t="s">
        <v>6271</v>
      </c>
      <c r="K90" s="7" t="s">
        <v>6272</v>
      </c>
      <c r="L90" s="7" t="s">
        <v>99</v>
      </c>
      <c r="M90" s="7" t="s">
        <v>6273</v>
      </c>
      <c r="N90" s="7"/>
    </row>
    <row r="91" customFormat="false" ht="15" hidden="false" customHeight="true" outlineLevel="0" collapsed="false">
      <c r="A91" s="5" t="s">
        <v>951</v>
      </c>
      <c r="B91" s="5" t="s">
        <v>6274</v>
      </c>
      <c r="C91" s="5" t="s">
        <v>890</v>
      </c>
      <c r="D91" s="5" t="s">
        <v>659</v>
      </c>
      <c r="E91" s="5" t="s">
        <v>102</v>
      </c>
      <c r="F91" s="5" t="s">
        <v>952</v>
      </c>
      <c r="G91" s="5" t="n">
        <f aca="false">COUNTIF('Duel Log'!A:A,A91)</f>
        <v>3</v>
      </c>
      <c r="H91" s="5" t="n">
        <f aca="false">COUNTIFS('Duel Log'!A:A,A91,'Duel Log'!AA:AA,"Win")</f>
        <v>1</v>
      </c>
      <c r="I91" s="5" t="s">
        <v>6264</v>
      </c>
      <c r="J91" s="5" t="s">
        <v>6275</v>
      </c>
      <c r="K91" s="5" t="s">
        <v>6276</v>
      </c>
      <c r="L91" s="5" t="s">
        <v>98</v>
      </c>
      <c r="M91" s="5" t="s">
        <v>6277</v>
      </c>
      <c r="N91" s="5"/>
    </row>
    <row r="92" customFormat="false" ht="15" hidden="false" customHeight="true" outlineLevel="0" collapsed="false">
      <c r="A92" s="7" t="s">
        <v>956</v>
      </c>
      <c r="B92" s="7" t="s">
        <v>6274</v>
      </c>
      <c r="C92" s="7" t="s">
        <v>890</v>
      </c>
      <c r="D92" s="7" t="s">
        <v>659</v>
      </c>
      <c r="E92" s="7" t="s">
        <v>102</v>
      </c>
      <c r="F92" s="7" t="s">
        <v>957</v>
      </c>
      <c r="G92" s="7" t="n">
        <f aca="false">COUNTIF('Duel Log'!A:A,A92)</f>
        <v>3</v>
      </c>
      <c r="H92" s="7" t="n">
        <f aca="false">COUNTIFS('Duel Log'!A:A,A92,'Duel Log'!AA:AA,"Win")</f>
        <v>2</v>
      </c>
      <c r="I92" s="7" t="s">
        <v>6278</v>
      </c>
      <c r="J92" s="7" t="s">
        <v>6279</v>
      </c>
      <c r="K92" s="7" t="s">
        <v>6280</v>
      </c>
      <c r="L92" s="7" t="s">
        <v>99</v>
      </c>
      <c r="M92" s="7" t="s">
        <v>6281</v>
      </c>
      <c r="N92" s="7"/>
    </row>
    <row r="93" customFormat="false" ht="15" hidden="false" customHeight="true" outlineLevel="0" collapsed="false">
      <c r="A93" s="7" t="s">
        <v>962</v>
      </c>
      <c r="B93" s="7" t="s">
        <v>6274</v>
      </c>
      <c r="C93" s="7" t="s">
        <v>890</v>
      </c>
      <c r="D93" s="7" t="s">
        <v>659</v>
      </c>
      <c r="E93" s="7" t="s">
        <v>102</v>
      </c>
      <c r="F93" s="7" t="s">
        <v>963</v>
      </c>
      <c r="G93" s="7" t="n">
        <f aca="false">COUNTIF('Duel Log'!A:A,A93)</f>
        <v>3</v>
      </c>
      <c r="H93" s="7" t="n">
        <f aca="false">COUNTIFS('Duel Log'!A:A,A93,'Duel Log'!AA:AA,"Win")</f>
        <v>2</v>
      </c>
      <c r="I93" s="7" t="s">
        <v>6282</v>
      </c>
      <c r="J93" s="7" t="s">
        <v>6283</v>
      </c>
      <c r="K93" s="7" t="s">
        <v>6284</v>
      </c>
      <c r="L93" s="7" t="s">
        <v>99</v>
      </c>
      <c r="M93" s="7" t="s">
        <v>6251</v>
      </c>
      <c r="N93" s="7"/>
    </row>
    <row r="94" customFormat="false" ht="15" hidden="false" customHeight="true" outlineLevel="0" collapsed="false">
      <c r="A94" s="7" t="s">
        <v>967</v>
      </c>
      <c r="B94" s="7" t="s">
        <v>6274</v>
      </c>
      <c r="C94" s="7" t="s">
        <v>890</v>
      </c>
      <c r="D94" s="7" t="s">
        <v>659</v>
      </c>
      <c r="E94" s="7" t="s">
        <v>102</v>
      </c>
      <c r="F94" s="7" t="s">
        <v>968</v>
      </c>
      <c r="G94" s="7" t="n">
        <f aca="false">COUNTIF('Duel Log'!A:A,A94)</f>
        <v>4</v>
      </c>
      <c r="H94" s="7" t="n">
        <f aca="false">COUNTIFS('Duel Log'!A:A,A94,'Duel Log'!AA:AA,"Win")</f>
        <v>1</v>
      </c>
      <c r="I94" s="7" t="s">
        <v>5946</v>
      </c>
      <c r="J94" s="7" t="s">
        <v>6285</v>
      </c>
      <c r="K94" s="7" t="s">
        <v>6286</v>
      </c>
      <c r="L94" s="7" t="s">
        <v>99</v>
      </c>
      <c r="M94" s="7" t="s">
        <v>6287</v>
      </c>
      <c r="N94" s="7"/>
    </row>
    <row r="95" customFormat="false" ht="15" hidden="false" customHeight="true" outlineLevel="0" collapsed="false">
      <c r="A95" s="5" t="s">
        <v>972</v>
      </c>
      <c r="B95" s="5" t="s">
        <v>6288</v>
      </c>
      <c r="C95" s="5" t="s">
        <v>890</v>
      </c>
      <c r="D95" s="5" t="s">
        <v>973</v>
      </c>
      <c r="E95" s="5" t="s">
        <v>102</v>
      </c>
      <c r="F95" s="5" t="s">
        <v>975</v>
      </c>
      <c r="G95" s="5" t="n">
        <f aca="false">COUNTIF('Duel Log'!A:A,A95)</f>
        <v>3</v>
      </c>
      <c r="H95" s="5" t="n">
        <f aca="false">COUNTIFS('Duel Log'!A:A,A95,'Duel Log'!AA:AA,"Win")</f>
        <v>2</v>
      </c>
      <c r="I95" s="5" t="s">
        <v>6286</v>
      </c>
      <c r="J95" s="5" t="s">
        <v>6289</v>
      </c>
      <c r="K95" s="5" t="s">
        <v>6285</v>
      </c>
      <c r="L95" s="5" t="s">
        <v>98</v>
      </c>
      <c r="M95" s="5" t="s">
        <v>6263</v>
      </c>
      <c r="N95" s="5"/>
    </row>
    <row r="96" customFormat="false" ht="15" hidden="false" customHeight="true" outlineLevel="0" collapsed="false">
      <c r="A96" s="7" t="s">
        <v>978</v>
      </c>
      <c r="B96" s="7" t="s">
        <v>6288</v>
      </c>
      <c r="C96" s="7" t="s">
        <v>890</v>
      </c>
      <c r="D96" s="7" t="s">
        <v>973</v>
      </c>
      <c r="E96" s="7" t="s">
        <v>102</v>
      </c>
      <c r="F96" s="7" t="s">
        <v>979</v>
      </c>
      <c r="G96" s="7" t="n">
        <f aca="false">COUNTIF('Duel Log'!A:A,A96)</f>
        <v>3</v>
      </c>
      <c r="H96" s="7" t="n">
        <f aca="false">COUNTIFS('Duel Log'!A:A,A96,'Duel Log'!AA:AA,"Win")</f>
        <v>2</v>
      </c>
      <c r="I96" s="7" t="s">
        <v>6290</v>
      </c>
      <c r="J96" s="7" t="s">
        <v>6271</v>
      </c>
      <c r="K96" s="7" t="s">
        <v>6291</v>
      </c>
      <c r="L96" s="7" t="s">
        <v>99</v>
      </c>
      <c r="M96" s="7" t="s">
        <v>6292</v>
      </c>
      <c r="N96" s="7"/>
    </row>
    <row r="97" customFormat="false" ht="15" hidden="false" customHeight="true" outlineLevel="0" collapsed="false">
      <c r="A97" s="7" t="s">
        <v>984</v>
      </c>
      <c r="B97" s="7" t="s">
        <v>6288</v>
      </c>
      <c r="C97" s="7" t="s">
        <v>890</v>
      </c>
      <c r="D97" s="7" t="s">
        <v>973</v>
      </c>
      <c r="E97" s="7" t="s">
        <v>102</v>
      </c>
      <c r="F97" s="7" t="s">
        <v>985</v>
      </c>
      <c r="G97" s="7" t="n">
        <f aca="false">COUNTIF('Duel Log'!A:A,A97)</f>
        <v>3</v>
      </c>
      <c r="H97" s="7" t="n">
        <f aca="false">COUNTIFS('Duel Log'!A:A,A97,'Duel Log'!AA:AA,"Win")</f>
        <v>3</v>
      </c>
      <c r="I97" s="7" t="s">
        <v>6293</v>
      </c>
      <c r="J97" s="7" t="s">
        <v>6294</v>
      </c>
      <c r="K97" s="7" t="s">
        <v>6295</v>
      </c>
      <c r="L97" s="7" t="s">
        <v>99</v>
      </c>
      <c r="M97" s="7" t="s">
        <v>6296</v>
      </c>
      <c r="N97" s="7"/>
    </row>
    <row r="98" customFormat="false" ht="15" hidden="false" customHeight="true" outlineLevel="0" collapsed="false">
      <c r="A98" s="7" t="s">
        <v>989</v>
      </c>
      <c r="B98" s="7" t="s">
        <v>6288</v>
      </c>
      <c r="C98" s="7" t="s">
        <v>890</v>
      </c>
      <c r="D98" s="7" t="s">
        <v>973</v>
      </c>
      <c r="E98" s="7" t="s">
        <v>102</v>
      </c>
      <c r="F98" s="7" t="s">
        <v>990</v>
      </c>
      <c r="G98" s="7" t="n">
        <f aca="false">COUNTIF('Duel Log'!A:A,A98)</f>
        <v>3</v>
      </c>
      <c r="H98" s="7" t="n">
        <f aca="false">COUNTIFS('Duel Log'!A:A,A98,'Duel Log'!AA:AA,"Win")</f>
        <v>1</v>
      </c>
      <c r="I98" s="7" t="s">
        <v>6264</v>
      </c>
      <c r="J98" s="7" t="s">
        <v>6297</v>
      </c>
      <c r="K98" s="7" t="s">
        <v>6298</v>
      </c>
      <c r="L98" s="7" t="s">
        <v>99</v>
      </c>
      <c r="M98" s="7" t="s">
        <v>6299</v>
      </c>
      <c r="N98" s="7"/>
    </row>
    <row r="99" customFormat="false" ht="15" hidden="false" customHeight="true" outlineLevel="0" collapsed="false">
      <c r="A99" s="7" t="s">
        <v>994</v>
      </c>
      <c r="B99" s="7" t="s">
        <v>6288</v>
      </c>
      <c r="C99" s="7" t="s">
        <v>890</v>
      </c>
      <c r="D99" s="7" t="s">
        <v>973</v>
      </c>
      <c r="E99" s="7" t="s">
        <v>102</v>
      </c>
      <c r="F99" s="7" t="s">
        <v>995</v>
      </c>
      <c r="G99" s="7" t="n">
        <f aca="false">COUNTIF('Duel Log'!A:A,A99)</f>
        <v>3</v>
      </c>
      <c r="H99" s="7" t="n">
        <f aca="false">COUNTIFS('Duel Log'!A:A,A99,'Duel Log'!AA:AA,"Win")</f>
        <v>3</v>
      </c>
      <c r="I99" s="7" t="s">
        <v>5987</v>
      </c>
      <c r="J99" s="7" t="s">
        <v>6300</v>
      </c>
      <c r="K99" s="7" t="s">
        <v>6301</v>
      </c>
      <c r="L99" s="7" t="s">
        <v>99</v>
      </c>
      <c r="M99" s="7" t="s">
        <v>6302</v>
      </c>
      <c r="N99" s="7"/>
    </row>
    <row r="100" customFormat="false" ht="15" hidden="false" customHeight="true" outlineLevel="0" collapsed="false">
      <c r="A100" s="7" t="s">
        <v>1000</v>
      </c>
      <c r="B100" s="7" t="s">
        <v>6288</v>
      </c>
      <c r="C100" s="7" t="s">
        <v>890</v>
      </c>
      <c r="D100" s="7" t="s">
        <v>973</v>
      </c>
      <c r="E100" s="7" t="s">
        <v>102</v>
      </c>
      <c r="F100" s="7" t="s">
        <v>1001</v>
      </c>
      <c r="G100" s="7" t="n">
        <f aca="false">COUNTIF('Duel Log'!A:A,A100)</f>
        <v>3</v>
      </c>
      <c r="H100" s="7" t="n">
        <f aca="false">COUNTIFS('Duel Log'!A:A,A100,'Duel Log'!AA:AA,"Win")</f>
        <v>2</v>
      </c>
      <c r="I100" s="7" t="s">
        <v>6303</v>
      </c>
      <c r="J100" s="7" t="s">
        <v>6304</v>
      </c>
      <c r="K100" s="7" t="s">
        <v>6305</v>
      </c>
      <c r="L100" s="7" t="s">
        <v>99</v>
      </c>
      <c r="M100" s="7" t="s">
        <v>6306</v>
      </c>
      <c r="N100" s="7"/>
    </row>
    <row r="101" customFormat="false" ht="16.5" hidden="false" customHeight="true" outlineLevel="0" collapsed="false">
      <c r="A101" s="5" t="s">
        <v>1005</v>
      </c>
      <c r="B101" s="5" t="s">
        <v>6307</v>
      </c>
      <c r="C101" s="5" t="s">
        <v>890</v>
      </c>
      <c r="D101" s="5" t="s">
        <v>1006</v>
      </c>
      <c r="E101" s="5" t="s">
        <v>123</v>
      </c>
      <c r="F101" s="5" t="s">
        <v>1008</v>
      </c>
      <c r="G101" s="5" t="n">
        <f aca="false">COUNTIF('Duel Log'!A:A,A101)</f>
        <v>2</v>
      </c>
      <c r="H101" s="5" t="n">
        <f aca="false">COUNTIFS('Duel Log'!A:A,A101,'Duel Log'!AA:AA,"Win")</f>
        <v>2</v>
      </c>
      <c r="I101" s="5" t="s">
        <v>6308</v>
      </c>
      <c r="J101" s="5" t="s">
        <v>6309</v>
      </c>
      <c r="K101" s="5"/>
      <c r="L101" s="5" t="s">
        <v>98</v>
      </c>
      <c r="M101" s="5" t="s">
        <v>6310</v>
      </c>
      <c r="N101" s="5" t="s">
        <v>5966</v>
      </c>
    </row>
    <row r="102" customFormat="false" ht="15" hidden="false" customHeight="true" outlineLevel="0" collapsed="false">
      <c r="A102" s="5" t="s">
        <v>1015</v>
      </c>
      <c r="B102" s="5" t="s">
        <v>6311</v>
      </c>
      <c r="C102" s="5" t="s">
        <v>890</v>
      </c>
      <c r="D102" s="5" t="s">
        <v>1016</v>
      </c>
      <c r="E102" s="5" t="s">
        <v>123</v>
      </c>
      <c r="F102" s="5" t="s">
        <v>1018</v>
      </c>
      <c r="G102" s="5" t="n">
        <f aca="false">COUNTIF('Duel Log'!A:A,A102)</f>
        <v>2</v>
      </c>
      <c r="H102" s="5" t="n">
        <f aca="false">COUNTIFS('Duel Log'!A:A,A102,'Duel Log'!AA:AA,"Win")</f>
        <v>2</v>
      </c>
      <c r="I102" s="5" t="s">
        <v>6171</v>
      </c>
      <c r="J102" s="5" t="s">
        <v>6312</v>
      </c>
      <c r="K102" s="5"/>
      <c r="L102" s="5" t="s">
        <v>98</v>
      </c>
      <c r="M102" s="5" t="s">
        <v>6313</v>
      </c>
      <c r="N102" s="5" t="s">
        <v>5966</v>
      </c>
    </row>
    <row r="103" customFormat="false" ht="15" hidden="false" customHeight="true" outlineLevel="0" collapsed="false">
      <c r="A103" s="5" t="s">
        <v>1022</v>
      </c>
      <c r="B103" s="5" t="s">
        <v>6314</v>
      </c>
      <c r="C103" s="5" t="s">
        <v>890</v>
      </c>
      <c r="D103" s="5" t="s">
        <v>1023</v>
      </c>
      <c r="E103" s="5" t="s">
        <v>123</v>
      </c>
      <c r="F103" s="5" t="s">
        <v>1025</v>
      </c>
      <c r="G103" s="5" t="n">
        <f aca="false">COUNTIF('Duel Log'!A:A,A103)</f>
        <v>3</v>
      </c>
      <c r="H103" s="5" t="n">
        <f aca="false">COUNTIFS('Duel Log'!A:A,A103,'Duel Log'!AA:AA,"Win")</f>
        <v>2</v>
      </c>
      <c r="I103" s="5" t="s">
        <v>6315</v>
      </c>
      <c r="J103" s="5" t="s">
        <v>6316</v>
      </c>
      <c r="K103" s="5" t="s">
        <v>6317</v>
      </c>
      <c r="L103" s="5" t="s">
        <v>98</v>
      </c>
      <c r="M103" s="5" t="s">
        <v>6318</v>
      </c>
      <c r="N103" s="5" t="s">
        <v>5948</v>
      </c>
    </row>
    <row r="104" customFormat="false" ht="15" hidden="false" customHeight="true" outlineLevel="0" collapsed="false">
      <c r="A104" s="5" t="s">
        <v>1028</v>
      </c>
      <c r="B104" s="5" t="s">
        <v>6319</v>
      </c>
      <c r="C104" s="5" t="s">
        <v>890</v>
      </c>
      <c r="D104" s="5" t="s">
        <v>474</v>
      </c>
      <c r="E104" s="5" t="s">
        <v>123</v>
      </c>
      <c r="F104" s="5" t="s">
        <v>1029</v>
      </c>
      <c r="G104" s="5" t="n">
        <f aca="false">COUNTIF('Duel Log'!A:A,A104)</f>
        <v>3</v>
      </c>
      <c r="H104" s="5" t="n">
        <f aca="false">COUNTIFS('Duel Log'!A:A,A104,'Duel Log'!AA:AA,"Win")</f>
        <v>2</v>
      </c>
      <c r="I104" s="5" t="s">
        <v>6320</v>
      </c>
      <c r="J104" s="5" t="s">
        <v>6321</v>
      </c>
      <c r="K104" s="5" t="s">
        <v>6322</v>
      </c>
      <c r="L104" s="5" t="s">
        <v>98</v>
      </c>
      <c r="M104" s="5" t="s">
        <v>6323</v>
      </c>
      <c r="N104" s="5" t="s">
        <v>5948</v>
      </c>
    </row>
    <row r="105" customFormat="false" ht="15" hidden="false" customHeight="true" outlineLevel="0" collapsed="false">
      <c r="A105" s="5" t="s">
        <v>1034</v>
      </c>
      <c r="B105" s="5" t="s">
        <v>6324</v>
      </c>
      <c r="C105" s="5" t="s">
        <v>890</v>
      </c>
      <c r="D105" s="5" t="s">
        <v>1035</v>
      </c>
      <c r="E105" s="5" t="s">
        <v>123</v>
      </c>
      <c r="F105" s="5" t="s">
        <v>1037</v>
      </c>
      <c r="G105" s="5" t="n">
        <f aca="false">COUNTIF('Duel Log'!A:A,A105)</f>
        <v>2</v>
      </c>
      <c r="H105" s="5" t="n">
        <f aca="false">COUNTIFS('Duel Log'!A:A,A105,'Duel Log'!AA:AA,"Win")</f>
        <v>2</v>
      </c>
      <c r="I105" s="5" t="s">
        <v>6325</v>
      </c>
      <c r="J105" s="5" t="s">
        <v>6326</v>
      </c>
      <c r="K105" s="5"/>
      <c r="L105" s="5" t="s">
        <v>98</v>
      </c>
      <c r="M105" s="5" t="s">
        <v>6327</v>
      </c>
      <c r="N105" s="5" t="s">
        <v>5966</v>
      </c>
    </row>
    <row r="106" customFormat="false" ht="15" hidden="false" customHeight="true" outlineLevel="0" collapsed="false">
      <c r="A106" s="5" t="s">
        <v>1041</v>
      </c>
      <c r="B106" s="5" t="s">
        <v>6328</v>
      </c>
      <c r="C106" s="5" t="s">
        <v>890</v>
      </c>
      <c r="D106" s="5" t="s">
        <v>871</v>
      </c>
      <c r="E106" s="5" t="s">
        <v>123</v>
      </c>
      <c r="F106" s="5" t="s">
        <v>1042</v>
      </c>
      <c r="G106" s="5" t="n">
        <f aca="false">COUNTIF('Duel Log'!A:A,A106)</f>
        <v>2</v>
      </c>
      <c r="H106" s="5" t="n">
        <f aca="false">COUNTIFS('Duel Log'!A:A,A106,'Duel Log'!AA:AA,"Win")</f>
        <v>2</v>
      </c>
      <c r="I106" s="5" t="s">
        <v>6329</v>
      </c>
      <c r="J106" s="5" t="s">
        <v>6330</v>
      </c>
      <c r="K106" s="5"/>
      <c r="L106" s="5" t="s">
        <v>98</v>
      </c>
      <c r="M106" s="5" t="s">
        <v>6096</v>
      </c>
      <c r="N106" s="5" t="s">
        <v>5966</v>
      </c>
    </row>
    <row r="107" customFormat="false" ht="15" hidden="false" customHeight="true" outlineLevel="0" collapsed="false">
      <c r="A107" s="5" t="s">
        <v>1044</v>
      </c>
      <c r="B107" s="5" t="s">
        <v>6331</v>
      </c>
      <c r="C107" s="5" t="s">
        <v>890</v>
      </c>
      <c r="D107" s="5" t="s">
        <v>1045</v>
      </c>
      <c r="E107" s="5" t="s">
        <v>123</v>
      </c>
      <c r="F107" s="5" t="s">
        <v>1047</v>
      </c>
      <c r="G107" s="5" t="n">
        <f aca="false">COUNTIF('Duel Log'!A:A,A107)</f>
        <v>2</v>
      </c>
      <c r="H107" s="5" t="n">
        <f aca="false">COUNTIFS('Duel Log'!A:A,A107,'Duel Log'!AA:AA,"Win")</f>
        <v>2</v>
      </c>
      <c r="I107" s="5" t="s">
        <v>6279</v>
      </c>
      <c r="J107" s="5" t="s">
        <v>6332</v>
      </c>
      <c r="K107" s="5"/>
      <c r="L107" s="5" t="s">
        <v>98</v>
      </c>
      <c r="M107" s="5" t="s">
        <v>6333</v>
      </c>
      <c r="N107" s="5" t="s">
        <v>5966</v>
      </c>
    </row>
    <row r="108" customFormat="false" ht="15" hidden="false" customHeight="true" outlineLevel="0" collapsed="false">
      <c r="A108" s="5" t="s">
        <v>1051</v>
      </c>
      <c r="B108" s="5" t="s">
        <v>6334</v>
      </c>
      <c r="C108" s="5" t="s">
        <v>890</v>
      </c>
      <c r="D108" s="5" t="s">
        <v>282</v>
      </c>
      <c r="E108" s="5" t="s">
        <v>123</v>
      </c>
      <c r="F108" s="5" t="s">
        <v>1052</v>
      </c>
      <c r="G108" s="5" t="n">
        <f aca="false">COUNTIF('Duel Log'!A:A,A108)</f>
        <v>3</v>
      </c>
      <c r="H108" s="5" t="n">
        <f aca="false">COUNTIFS('Duel Log'!A:A,A108,'Duel Log'!AA:AA,"Win")</f>
        <v>1</v>
      </c>
      <c r="I108" s="5" t="s">
        <v>6335</v>
      </c>
      <c r="J108" s="5" t="s">
        <v>6336</v>
      </c>
      <c r="K108" s="5" t="s">
        <v>6285</v>
      </c>
      <c r="L108" s="5" t="s">
        <v>98</v>
      </c>
      <c r="M108" s="5" t="s">
        <v>6337</v>
      </c>
      <c r="N108" s="5" t="s">
        <v>5948</v>
      </c>
    </row>
    <row r="109" customFormat="false" ht="15" hidden="false" customHeight="true" outlineLevel="0" collapsed="false">
      <c r="A109" s="5" t="s">
        <v>1057</v>
      </c>
      <c r="B109" s="5" t="s">
        <v>6338</v>
      </c>
      <c r="C109" s="5" t="s">
        <v>890</v>
      </c>
      <c r="D109" s="5" t="s">
        <v>659</v>
      </c>
      <c r="E109" s="5" t="s">
        <v>123</v>
      </c>
      <c r="F109" s="5" t="s">
        <v>1058</v>
      </c>
      <c r="G109" s="5" t="n">
        <f aca="false">COUNTIF('Duel Log'!A:A,A109)</f>
        <v>2</v>
      </c>
      <c r="H109" s="5" t="n">
        <f aca="false">COUNTIFS('Duel Log'!A:A,A109,'Duel Log'!AA:AA,"Win")</f>
        <v>2</v>
      </c>
      <c r="I109" s="5" t="s">
        <v>6339</v>
      </c>
      <c r="J109" s="5" t="s">
        <v>6340</v>
      </c>
      <c r="K109" s="5"/>
      <c r="L109" s="5" t="s">
        <v>98</v>
      </c>
      <c r="M109" s="5" t="s">
        <v>6341</v>
      </c>
      <c r="N109" s="5" t="s">
        <v>5966</v>
      </c>
    </row>
    <row r="110" customFormat="false" ht="16.5" hidden="false" customHeight="true" outlineLevel="0" collapsed="false">
      <c r="A110" s="5" t="s">
        <v>1060</v>
      </c>
      <c r="B110" s="5" t="s">
        <v>6342</v>
      </c>
      <c r="C110" s="5" t="s">
        <v>1061</v>
      </c>
      <c r="D110" s="5" t="s">
        <v>1063</v>
      </c>
      <c r="E110" s="5" t="s">
        <v>102</v>
      </c>
      <c r="F110" s="5" t="s">
        <v>1065</v>
      </c>
      <c r="G110" s="5" t="n">
        <f aca="false">COUNTIF('Duel Log'!A:A,A110)</f>
        <v>1</v>
      </c>
      <c r="H110" s="5" t="n">
        <f aca="false">COUNTIFS('Duel Log'!A:A,A110,'Duel Log'!AA:AA,"Win")</f>
        <v>1</v>
      </c>
      <c r="I110" s="5" t="s">
        <v>6343</v>
      </c>
      <c r="J110" s="5"/>
      <c r="K110" s="5"/>
      <c r="L110" s="5" t="s">
        <v>98</v>
      </c>
      <c r="M110" s="5" t="s">
        <v>5939</v>
      </c>
      <c r="N110" s="5"/>
    </row>
    <row r="111" customFormat="false" ht="16.5" hidden="false" customHeight="true" outlineLevel="0" collapsed="false">
      <c r="A111" s="5" t="s">
        <v>1067</v>
      </c>
      <c r="B111" s="5" t="s">
        <v>6344</v>
      </c>
      <c r="C111" s="5" t="s">
        <v>1061</v>
      </c>
      <c r="D111" s="5" t="s">
        <v>676</v>
      </c>
      <c r="E111" s="5" t="s">
        <v>102</v>
      </c>
      <c r="F111" s="5" t="s">
        <v>1068</v>
      </c>
      <c r="G111" s="5" t="n">
        <f aca="false">COUNTIF('Duel Log'!A:A,A111)</f>
        <v>3</v>
      </c>
      <c r="H111" s="5" t="n">
        <f aca="false">COUNTIFS('Duel Log'!A:A,A111,'Duel Log'!AA:AA,"Win")</f>
        <v>3</v>
      </c>
      <c r="I111" s="5" t="s">
        <v>6345</v>
      </c>
      <c r="J111" s="5" t="s">
        <v>6346</v>
      </c>
      <c r="K111" s="5" t="s">
        <v>6347</v>
      </c>
      <c r="L111" s="5" t="s">
        <v>98</v>
      </c>
      <c r="M111" s="5" t="s">
        <v>6348</v>
      </c>
      <c r="N111" s="5"/>
    </row>
    <row r="112" customFormat="false" ht="16.5" hidden="false" customHeight="true" outlineLevel="0" collapsed="false">
      <c r="A112" s="7" t="s">
        <v>1074</v>
      </c>
      <c r="B112" s="7" t="s">
        <v>6344</v>
      </c>
      <c r="C112" s="7" t="s">
        <v>1061</v>
      </c>
      <c r="D112" s="7" t="s">
        <v>676</v>
      </c>
      <c r="E112" s="7" t="s">
        <v>102</v>
      </c>
      <c r="F112" s="7" t="s">
        <v>1075</v>
      </c>
      <c r="G112" s="7" t="n">
        <f aca="false">COUNTIF('Duel Log'!A:A,A112)</f>
        <v>3</v>
      </c>
      <c r="H112" s="7" t="n">
        <f aca="false">COUNTIFS('Duel Log'!A:A,A112,'Duel Log'!AA:AA,"Win")</f>
        <v>2</v>
      </c>
      <c r="I112" s="7" t="s">
        <v>6349</v>
      </c>
      <c r="J112" s="7" t="s">
        <v>6350</v>
      </c>
      <c r="K112" s="7" t="s">
        <v>6351</v>
      </c>
      <c r="L112" s="7" t="s">
        <v>99</v>
      </c>
      <c r="M112" s="7" t="s">
        <v>6352</v>
      </c>
      <c r="N112" s="7"/>
    </row>
    <row r="113" customFormat="false" ht="16.5" hidden="false" customHeight="true" outlineLevel="0" collapsed="false">
      <c r="A113" s="7" t="s">
        <v>1080</v>
      </c>
      <c r="B113" s="7" t="s">
        <v>6344</v>
      </c>
      <c r="C113" s="7" t="s">
        <v>1061</v>
      </c>
      <c r="D113" s="7" t="s">
        <v>676</v>
      </c>
      <c r="E113" s="7" t="s">
        <v>102</v>
      </c>
      <c r="F113" s="7" t="s">
        <v>1081</v>
      </c>
      <c r="G113" s="7" t="n">
        <f aca="false">COUNTIF('Duel Log'!A:A,A113)</f>
        <v>3</v>
      </c>
      <c r="H113" s="7" t="n">
        <f aca="false">COUNTIFS('Duel Log'!A:A,A113,'Duel Log'!AA:AA,"Win")</f>
        <v>3</v>
      </c>
      <c r="I113" s="7" t="s">
        <v>6086</v>
      </c>
      <c r="J113" s="7" t="s">
        <v>6353</v>
      </c>
      <c r="K113" s="7" t="s">
        <v>6354</v>
      </c>
      <c r="L113" s="7" t="s">
        <v>99</v>
      </c>
      <c r="M113" s="7" t="s">
        <v>6355</v>
      </c>
      <c r="N113" s="7"/>
    </row>
    <row r="114" customFormat="false" ht="16.5" hidden="false" customHeight="true" outlineLevel="0" collapsed="false">
      <c r="A114" s="7" t="s">
        <v>1090</v>
      </c>
      <c r="B114" s="7" t="s">
        <v>6344</v>
      </c>
      <c r="C114" s="7" t="s">
        <v>1061</v>
      </c>
      <c r="D114" s="7" t="s">
        <v>676</v>
      </c>
      <c r="E114" s="7" t="s">
        <v>102</v>
      </c>
      <c r="F114" s="7" t="s">
        <v>1091</v>
      </c>
      <c r="G114" s="7" t="n">
        <f aca="false">COUNTIF('Duel Log'!A:A,A114)</f>
        <v>3</v>
      </c>
      <c r="H114" s="7" t="n">
        <f aca="false">COUNTIFS('Duel Log'!A:A,A114,'Duel Log'!AA:AA,"Win")</f>
        <v>0</v>
      </c>
      <c r="I114" s="7" t="s">
        <v>6356</v>
      </c>
      <c r="J114" s="7" t="s">
        <v>6357</v>
      </c>
      <c r="K114" s="7" t="s">
        <v>6358</v>
      </c>
      <c r="L114" s="7" t="s">
        <v>99</v>
      </c>
      <c r="M114" s="7" t="s">
        <v>6259</v>
      </c>
      <c r="N114" s="7"/>
    </row>
    <row r="115" customFormat="false" ht="16.5" hidden="false" customHeight="true" outlineLevel="0" collapsed="false">
      <c r="A115" s="7" t="s">
        <v>1097</v>
      </c>
      <c r="B115" s="7" t="s">
        <v>6344</v>
      </c>
      <c r="C115" s="7" t="s">
        <v>1061</v>
      </c>
      <c r="D115" s="7" t="s">
        <v>676</v>
      </c>
      <c r="E115" s="7" t="s">
        <v>102</v>
      </c>
      <c r="F115" s="7" t="s">
        <v>1098</v>
      </c>
      <c r="G115" s="7" t="n">
        <f aca="false">COUNTIF('Duel Log'!A:A,A115)</f>
        <v>3</v>
      </c>
      <c r="H115" s="7" t="n">
        <f aca="false">COUNTIFS('Duel Log'!A:A,A115,'Duel Log'!AA:AA,"Win")</f>
        <v>1</v>
      </c>
      <c r="I115" s="7" t="s">
        <v>6359</v>
      </c>
      <c r="J115" s="7" t="s">
        <v>6360</v>
      </c>
      <c r="K115" s="7" t="s">
        <v>6361</v>
      </c>
      <c r="L115" s="7" t="s">
        <v>99</v>
      </c>
      <c r="M115" s="7" t="s">
        <v>6153</v>
      </c>
      <c r="N115" s="7"/>
    </row>
    <row r="116" customFormat="false" ht="16.5" hidden="false" customHeight="true" outlineLevel="0" collapsed="false">
      <c r="A116" s="7" t="s">
        <v>1103</v>
      </c>
      <c r="B116" s="7" t="s">
        <v>6344</v>
      </c>
      <c r="C116" s="7" t="s">
        <v>1061</v>
      </c>
      <c r="D116" s="7" t="s">
        <v>676</v>
      </c>
      <c r="E116" s="7" t="s">
        <v>102</v>
      </c>
      <c r="F116" s="7" t="s">
        <v>1104</v>
      </c>
      <c r="G116" s="7" t="n">
        <f aca="false">COUNTIF('Duel Log'!A:A,A116)</f>
        <v>3</v>
      </c>
      <c r="H116" s="7" t="n">
        <f aca="false">COUNTIFS('Duel Log'!A:A,A116,'Duel Log'!AA:AA,"Win")</f>
        <v>1</v>
      </c>
      <c r="I116" s="7" t="s">
        <v>6362</v>
      </c>
      <c r="J116" s="7" t="s">
        <v>6363</v>
      </c>
      <c r="K116" s="7" t="s">
        <v>6364</v>
      </c>
      <c r="L116" s="7" t="s">
        <v>99</v>
      </c>
      <c r="M116" s="7" t="s">
        <v>6365</v>
      </c>
      <c r="N116" s="7"/>
    </row>
    <row r="117" customFormat="false" ht="16.5" hidden="false" customHeight="true" outlineLevel="0" collapsed="false">
      <c r="A117" s="7" t="s">
        <v>1110</v>
      </c>
      <c r="B117" s="7" t="s">
        <v>6344</v>
      </c>
      <c r="C117" s="7" t="s">
        <v>1061</v>
      </c>
      <c r="D117" s="7" t="s">
        <v>676</v>
      </c>
      <c r="E117" s="7" t="s">
        <v>102</v>
      </c>
      <c r="F117" s="7" t="s">
        <v>1111</v>
      </c>
      <c r="G117" s="7" t="n">
        <f aca="false">COUNTIF('Duel Log'!A:A,A117)</f>
        <v>3</v>
      </c>
      <c r="H117" s="7" t="n">
        <f aca="false">COUNTIFS('Duel Log'!A:A,A117,'Duel Log'!AA:AA,"Win")</f>
        <v>3</v>
      </c>
      <c r="I117" s="7" t="s">
        <v>6366</v>
      </c>
      <c r="J117" s="7" t="s">
        <v>6367</v>
      </c>
      <c r="K117" s="7" t="s">
        <v>6368</v>
      </c>
      <c r="L117" s="7" t="s">
        <v>99</v>
      </c>
      <c r="M117" s="7" t="s">
        <v>6365</v>
      </c>
      <c r="N117" s="7"/>
    </row>
    <row r="118" customFormat="false" ht="16.5" hidden="false" customHeight="true" outlineLevel="0" collapsed="false">
      <c r="A118" s="7" t="s">
        <v>1118</v>
      </c>
      <c r="B118" s="7" t="s">
        <v>6344</v>
      </c>
      <c r="C118" s="7" t="s">
        <v>1061</v>
      </c>
      <c r="D118" s="7" t="s">
        <v>676</v>
      </c>
      <c r="E118" s="7" t="s">
        <v>102</v>
      </c>
      <c r="F118" s="7" t="s">
        <v>1119</v>
      </c>
      <c r="G118" s="7" t="n">
        <f aca="false">COUNTIF('Duel Log'!A:A,A118)</f>
        <v>3</v>
      </c>
      <c r="H118" s="7" t="n">
        <f aca="false">COUNTIFS('Duel Log'!A:A,A118,'Duel Log'!AA:AA,"Win")</f>
        <v>2</v>
      </c>
      <c r="I118" s="7" t="s">
        <v>6293</v>
      </c>
      <c r="J118" s="7" t="s">
        <v>6293</v>
      </c>
      <c r="K118" s="7" t="s">
        <v>6369</v>
      </c>
      <c r="L118" s="7" t="s">
        <v>99</v>
      </c>
      <c r="M118" s="7" t="s">
        <v>6027</v>
      </c>
      <c r="N118" s="7"/>
    </row>
    <row r="119" customFormat="false" ht="16.5" hidden="false" customHeight="true" outlineLevel="0" collapsed="false">
      <c r="A119" s="7" t="s">
        <v>1122</v>
      </c>
      <c r="B119" s="7" t="s">
        <v>6344</v>
      </c>
      <c r="C119" s="7" t="s">
        <v>1061</v>
      </c>
      <c r="D119" s="7" t="s">
        <v>676</v>
      </c>
      <c r="E119" s="7" t="s">
        <v>102</v>
      </c>
      <c r="F119" s="7" t="s">
        <v>1123</v>
      </c>
      <c r="G119" s="7" t="n">
        <f aca="false">COUNTIF('Duel Log'!A:A,A119)</f>
        <v>1</v>
      </c>
      <c r="H119" s="7" t="n">
        <f aca="false">COUNTIFS('Duel Log'!A:A,A119,'Duel Log'!AA:AA,"Win")</f>
        <v>0</v>
      </c>
      <c r="I119" s="7" t="s">
        <v>6370</v>
      </c>
      <c r="J119" s="7"/>
      <c r="K119" s="7"/>
      <c r="L119" s="7" t="s">
        <v>99</v>
      </c>
      <c r="M119" s="7" t="s">
        <v>5939</v>
      </c>
      <c r="N119" s="7"/>
    </row>
    <row r="120" customFormat="false" ht="16.5" hidden="false" customHeight="true" outlineLevel="0" collapsed="false">
      <c r="A120" s="5" t="s">
        <v>1125</v>
      </c>
      <c r="B120" s="5" t="s">
        <v>6371</v>
      </c>
      <c r="C120" s="5" t="s">
        <v>1061</v>
      </c>
      <c r="D120" s="6" t="s">
        <v>390</v>
      </c>
      <c r="E120" s="5" t="s">
        <v>102</v>
      </c>
      <c r="F120" s="5" t="s">
        <v>1126</v>
      </c>
      <c r="G120" s="5" t="n">
        <f aca="false">COUNTIF('Duel Log'!A:A,A120)</f>
        <v>2</v>
      </c>
      <c r="H120" s="5" t="n">
        <f aca="false">COUNTIFS('Duel Log'!A:A,A120,'Duel Log'!AA:AA,"Win")</f>
        <v>1</v>
      </c>
      <c r="I120" s="5" t="s">
        <v>6372</v>
      </c>
      <c r="J120" s="5" t="s">
        <v>6373</v>
      </c>
      <c r="K120" s="5"/>
      <c r="L120" s="5" t="s">
        <v>98</v>
      </c>
      <c r="M120" s="5" t="s">
        <v>6027</v>
      </c>
      <c r="N120" s="5"/>
    </row>
    <row r="121" customFormat="false" ht="15" hidden="false" customHeight="true" outlineLevel="0" collapsed="false">
      <c r="A121" s="5" t="s">
        <v>1131</v>
      </c>
      <c r="B121" s="5" t="s">
        <v>6374</v>
      </c>
      <c r="C121" s="5" t="s">
        <v>1061</v>
      </c>
      <c r="D121" s="5" t="s">
        <v>1132</v>
      </c>
      <c r="E121" s="5" t="s">
        <v>102</v>
      </c>
      <c r="F121" s="5" t="s">
        <v>1134</v>
      </c>
      <c r="G121" s="5" t="n">
        <f aca="false">COUNTIF('Duel Log'!A:A,A121)</f>
        <v>3</v>
      </c>
      <c r="H121" s="5" t="n">
        <f aca="false">COUNTIFS('Duel Log'!A:A,A121,'Duel Log'!AA:AA,"Win")</f>
        <v>2</v>
      </c>
      <c r="I121" s="5" t="s">
        <v>5946</v>
      </c>
      <c r="J121" s="5" t="s">
        <v>6375</v>
      </c>
      <c r="K121" s="5" t="s">
        <v>6376</v>
      </c>
      <c r="L121" s="5" t="s">
        <v>98</v>
      </c>
      <c r="M121" s="5" t="s">
        <v>6377</v>
      </c>
      <c r="N121" s="5"/>
    </row>
    <row r="122" customFormat="false" ht="15" hidden="false" customHeight="true" outlineLevel="0" collapsed="false">
      <c r="A122" s="7" t="s">
        <v>1138</v>
      </c>
      <c r="B122" s="7" t="s">
        <v>6374</v>
      </c>
      <c r="C122" s="7" t="s">
        <v>1061</v>
      </c>
      <c r="D122" s="7" t="s">
        <v>1132</v>
      </c>
      <c r="E122" s="7" t="s">
        <v>102</v>
      </c>
      <c r="F122" s="7" t="s">
        <v>1139</v>
      </c>
      <c r="G122" s="7" t="n">
        <f aca="false">COUNTIF('Duel Log'!A:A,A122)</f>
        <v>3</v>
      </c>
      <c r="H122" s="7" t="n">
        <f aca="false">COUNTIFS('Duel Log'!A:A,A122,'Duel Log'!AA:AA,"Win")</f>
        <v>2</v>
      </c>
      <c r="I122" s="7" t="s">
        <v>6378</v>
      </c>
      <c r="J122" s="7" t="s">
        <v>6379</v>
      </c>
      <c r="K122" s="7" t="s">
        <v>6380</v>
      </c>
      <c r="L122" s="7" t="s">
        <v>99</v>
      </c>
      <c r="M122" s="7" t="s">
        <v>6381</v>
      </c>
      <c r="N122" s="7"/>
    </row>
    <row r="123" customFormat="false" ht="15" hidden="false" customHeight="true" outlineLevel="0" collapsed="false">
      <c r="A123" s="7" t="s">
        <v>1145</v>
      </c>
      <c r="B123" s="7" t="s">
        <v>6374</v>
      </c>
      <c r="C123" s="7" t="s">
        <v>1061</v>
      </c>
      <c r="D123" s="7" t="s">
        <v>1132</v>
      </c>
      <c r="E123" s="7" t="s">
        <v>102</v>
      </c>
      <c r="F123" s="7" t="s">
        <v>1146</v>
      </c>
      <c r="G123" s="7" t="n">
        <f aca="false">COUNTIF('Duel Log'!A:A,A123)</f>
        <v>3</v>
      </c>
      <c r="H123" s="7" t="n">
        <f aca="false">COUNTIFS('Duel Log'!A:A,A123,'Duel Log'!AA:AA,"Win")</f>
        <v>2</v>
      </c>
      <c r="I123" s="7" t="s">
        <v>6382</v>
      </c>
      <c r="J123" s="7" t="s">
        <v>6383</v>
      </c>
      <c r="K123" s="7" t="s">
        <v>6384</v>
      </c>
      <c r="L123" s="7" t="s">
        <v>99</v>
      </c>
      <c r="M123" s="7" t="s">
        <v>6385</v>
      </c>
      <c r="N123" s="7"/>
    </row>
    <row r="124" customFormat="false" ht="15" hidden="false" customHeight="true" outlineLevel="0" collapsed="false">
      <c r="A124" s="7" t="s">
        <v>1152</v>
      </c>
      <c r="B124" s="7" t="s">
        <v>6374</v>
      </c>
      <c r="C124" s="7" t="s">
        <v>1061</v>
      </c>
      <c r="D124" s="7" t="s">
        <v>1132</v>
      </c>
      <c r="E124" s="7" t="s">
        <v>102</v>
      </c>
      <c r="F124" s="7" t="s">
        <v>1153</v>
      </c>
      <c r="G124" s="7" t="n">
        <f aca="false">COUNTIF('Duel Log'!A:A,A124)</f>
        <v>3</v>
      </c>
      <c r="H124" s="7" t="n">
        <f aca="false">COUNTIFS('Duel Log'!A:A,A124,'Duel Log'!AA:AA,"Win")</f>
        <v>1</v>
      </c>
      <c r="I124" s="7" t="s">
        <v>6386</v>
      </c>
      <c r="J124" s="7" t="s">
        <v>6387</v>
      </c>
      <c r="K124" s="7" t="s">
        <v>6388</v>
      </c>
      <c r="L124" s="7" t="s">
        <v>99</v>
      </c>
      <c r="M124" s="7" t="s">
        <v>6263</v>
      </c>
      <c r="N124" s="7"/>
    </row>
    <row r="125" customFormat="false" ht="15" hidden="false" customHeight="true" outlineLevel="0" collapsed="false">
      <c r="A125" s="7" t="s">
        <v>1158</v>
      </c>
      <c r="B125" s="7" t="s">
        <v>6374</v>
      </c>
      <c r="C125" s="7" t="s">
        <v>1061</v>
      </c>
      <c r="D125" s="7" t="s">
        <v>1132</v>
      </c>
      <c r="E125" s="7" t="s">
        <v>102</v>
      </c>
      <c r="F125" s="7" t="s">
        <v>1159</v>
      </c>
      <c r="G125" s="7" t="n">
        <f aca="false">COUNTIF('Duel Log'!A:A,A125)</f>
        <v>3</v>
      </c>
      <c r="H125" s="7" t="n">
        <f aca="false">COUNTIFS('Duel Log'!A:A,A125,'Duel Log'!AA:AA,"Win")</f>
        <v>2</v>
      </c>
      <c r="I125" s="7" t="s">
        <v>6389</v>
      </c>
      <c r="J125" s="7" t="s">
        <v>6390</v>
      </c>
      <c r="K125" s="7" t="s">
        <v>6391</v>
      </c>
      <c r="L125" s="7" t="s">
        <v>99</v>
      </c>
      <c r="M125" s="7" t="s">
        <v>6392</v>
      </c>
      <c r="N125" s="7"/>
    </row>
    <row r="126" customFormat="false" ht="15" hidden="false" customHeight="true" outlineLevel="0" collapsed="false">
      <c r="A126" s="7" t="s">
        <v>1166</v>
      </c>
      <c r="B126" s="7" t="s">
        <v>6374</v>
      </c>
      <c r="C126" s="7" t="s">
        <v>1061</v>
      </c>
      <c r="D126" s="7" t="s">
        <v>1132</v>
      </c>
      <c r="E126" s="7" t="s">
        <v>102</v>
      </c>
      <c r="F126" s="7" t="s">
        <v>1167</v>
      </c>
      <c r="G126" s="7" t="n">
        <f aca="false">COUNTIF('Duel Log'!A:A,A126)</f>
        <v>3</v>
      </c>
      <c r="H126" s="7" t="n">
        <f aca="false">COUNTIFS('Duel Log'!A:A,A126,'Duel Log'!AA:AA,"Win")</f>
        <v>1</v>
      </c>
      <c r="I126" s="7" t="s">
        <v>6393</v>
      </c>
      <c r="J126" s="7" t="s">
        <v>6394</v>
      </c>
      <c r="K126" s="7" t="s">
        <v>6395</v>
      </c>
      <c r="L126" s="7" t="s">
        <v>99</v>
      </c>
      <c r="M126" s="7" t="s">
        <v>6396</v>
      </c>
      <c r="N126" s="7"/>
    </row>
    <row r="127" customFormat="false" ht="15" hidden="false" customHeight="true" outlineLevel="0" collapsed="false">
      <c r="A127" s="7" t="s">
        <v>1170</v>
      </c>
      <c r="B127" s="7" t="s">
        <v>6374</v>
      </c>
      <c r="C127" s="7" t="s">
        <v>1061</v>
      </c>
      <c r="D127" s="7" t="s">
        <v>1132</v>
      </c>
      <c r="E127" s="7" t="s">
        <v>102</v>
      </c>
      <c r="F127" s="7" t="s">
        <v>1171</v>
      </c>
      <c r="G127" s="7" t="n">
        <f aca="false">COUNTIF('Duel Log'!A:A,A127)</f>
        <v>3</v>
      </c>
      <c r="H127" s="7" t="n">
        <f aca="false">COUNTIFS('Duel Log'!A:A,A127,'Duel Log'!AA:AA,"Win")</f>
        <v>1</v>
      </c>
      <c r="I127" s="7" t="s">
        <v>6397</v>
      </c>
      <c r="J127" s="7" t="s">
        <v>6398</v>
      </c>
      <c r="K127" s="7" t="s">
        <v>6399</v>
      </c>
      <c r="L127" s="7" t="s">
        <v>99</v>
      </c>
      <c r="M127" s="7" t="s">
        <v>6400</v>
      </c>
      <c r="N127" s="7"/>
    </row>
    <row r="128" customFormat="false" ht="15" hidden="false" customHeight="true" outlineLevel="0" collapsed="false">
      <c r="A128" s="7" t="s">
        <v>1177</v>
      </c>
      <c r="B128" s="7" t="s">
        <v>6374</v>
      </c>
      <c r="C128" s="7" t="s">
        <v>1061</v>
      </c>
      <c r="D128" s="7" t="s">
        <v>1132</v>
      </c>
      <c r="E128" s="7" t="s">
        <v>102</v>
      </c>
      <c r="F128" s="7" t="s">
        <v>1178</v>
      </c>
      <c r="G128" s="7" t="n">
        <f aca="false">COUNTIF('Duel Log'!A:A,A128)</f>
        <v>3</v>
      </c>
      <c r="H128" s="7" t="n">
        <f aca="false">COUNTIFS('Duel Log'!A:A,A128,'Duel Log'!AA:AA,"Win")</f>
        <v>1</v>
      </c>
      <c r="I128" s="7" t="s">
        <v>6401</v>
      </c>
      <c r="J128" s="7" t="s">
        <v>6402</v>
      </c>
      <c r="K128" s="7" t="s">
        <v>6403</v>
      </c>
      <c r="L128" s="7" t="s">
        <v>99</v>
      </c>
      <c r="M128" s="7" t="s">
        <v>6337</v>
      </c>
      <c r="N128" s="7"/>
    </row>
    <row r="129" customFormat="false" ht="15" hidden="false" customHeight="true" outlineLevel="0" collapsed="false">
      <c r="A129" s="7" t="s">
        <v>1185</v>
      </c>
      <c r="B129" s="7" t="s">
        <v>6374</v>
      </c>
      <c r="C129" s="7" t="s">
        <v>1061</v>
      </c>
      <c r="D129" s="7" t="s">
        <v>1132</v>
      </c>
      <c r="E129" s="7" t="s">
        <v>102</v>
      </c>
      <c r="F129" s="7" t="s">
        <v>1186</v>
      </c>
      <c r="G129" s="7" t="n">
        <f aca="false">COUNTIF('Duel Log'!A:A,A129)</f>
        <v>3</v>
      </c>
      <c r="H129" s="7" t="n">
        <f aca="false">COUNTIFS('Duel Log'!A:A,A129,'Duel Log'!AA:AA,"Win")</f>
        <v>2</v>
      </c>
      <c r="I129" s="7" t="s">
        <v>6404</v>
      </c>
      <c r="J129" s="7" t="s">
        <v>6405</v>
      </c>
      <c r="K129" s="7" t="s">
        <v>6406</v>
      </c>
      <c r="L129" s="7" t="s">
        <v>99</v>
      </c>
      <c r="M129" s="7" t="s">
        <v>6023</v>
      </c>
      <c r="N129" s="7"/>
    </row>
    <row r="130" customFormat="false" ht="15" hidden="false" customHeight="true" outlineLevel="0" collapsed="false">
      <c r="A130" s="5" t="s">
        <v>1192</v>
      </c>
      <c r="B130" s="5" t="s">
        <v>6407</v>
      </c>
      <c r="C130" s="5" t="s">
        <v>1061</v>
      </c>
      <c r="D130" s="5" t="s">
        <v>1193</v>
      </c>
      <c r="E130" s="5" t="s">
        <v>102</v>
      </c>
      <c r="F130" s="5" t="s">
        <v>1195</v>
      </c>
      <c r="G130" s="5" t="n">
        <f aca="false">COUNTIF('Duel Log'!A:A,A130)</f>
        <v>3</v>
      </c>
      <c r="H130" s="5" t="n">
        <f aca="false">COUNTIFS('Duel Log'!A:A,A130,'Duel Log'!AA:AA,"Win")</f>
        <v>2</v>
      </c>
      <c r="I130" s="5" t="s">
        <v>6408</v>
      </c>
      <c r="J130" s="5" t="s">
        <v>6409</v>
      </c>
      <c r="K130" s="5" t="s">
        <v>6410</v>
      </c>
      <c r="L130" s="5" t="s">
        <v>98</v>
      </c>
      <c r="M130" s="5" t="s">
        <v>6411</v>
      </c>
      <c r="N130" s="5"/>
    </row>
    <row r="131" customFormat="false" ht="15" hidden="false" customHeight="true" outlineLevel="0" collapsed="false">
      <c r="A131" s="7" t="s">
        <v>1201</v>
      </c>
      <c r="B131" s="7" t="s">
        <v>6407</v>
      </c>
      <c r="C131" s="7" t="s">
        <v>1061</v>
      </c>
      <c r="D131" s="7" t="s">
        <v>1193</v>
      </c>
      <c r="E131" s="7" t="s">
        <v>102</v>
      </c>
      <c r="F131" s="7" t="s">
        <v>1202</v>
      </c>
      <c r="G131" s="7" t="n">
        <f aca="false">COUNTIF('Duel Log'!A:A,A131)</f>
        <v>3</v>
      </c>
      <c r="H131" s="7" t="n">
        <f aca="false">COUNTIFS('Duel Log'!A:A,A131,'Duel Log'!AA:AA,"Win")</f>
        <v>2</v>
      </c>
      <c r="I131" s="7" t="s">
        <v>6044</v>
      </c>
      <c r="J131" s="7" t="s">
        <v>6412</v>
      </c>
      <c r="K131" s="7" t="s">
        <v>6413</v>
      </c>
      <c r="L131" s="7" t="s">
        <v>99</v>
      </c>
      <c r="M131" s="7" t="s">
        <v>6414</v>
      </c>
      <c r="N131" s="7"/>
    </row>
    <row r="132" customFormat="false" ht="15" hidden="false" customHeight="true" outlineLevel="0" collapsed="false">
      <c r="A132" s="7" t="s">
        <v>1207</v>
      </c>
      <c r="B132" s="7" t="s">
        <v>6407</v>
      </c>
      <c r="C132" s="7" t="s">
        <v>1061</v>
      </c>
      <c r="D132" s="7" t="s">
        <v>1193</v>
      </c>
      <c r="E132" s="7" t="s">
        <v>102</v>
      </c>
      <c r="F132" s="7" t="s">
        <v>1208</v>
      </c>
      <c r="G132" s="7" t="n">
        <f aca="false">COUNTIF('Duel Log'!A:A,A132)</f>
        <v>3</v>
      </c>
      <c r="H132" s="7" t="n">
        <f aca="false">COUNTIFS('Duel Log'!A:A,A132,'Duel Log'!AA:AA,"Win")</f>
        <v>0</v>
      </c>
      <c r="I132" s="7" t="s">
        <v>6415</v>
      </c>
      <c r="J132" s="7" t="s">
        <v>6416</v>
      </c>
      <c r="K132" s="7" t="s">
        <v>6417</v>
      </c>
      <c r="L132" s="7" t="s">
        <v>99</v>
      </c>
      <c r="M132" s="7" t="s">
        <v>6418</v>
      </c>
      <c r="N132" s="7"/>
    </row>
    <row r="133" customFormat="false" ht="15" hidden="false" customHeight="true" outlineLevel="0" collapsed="false">
      <c r="A133" s="7" t="s">
        <v>1213</v>
      </c>
      <c r="B133" s="7" t="s">
        <v>6407</v>
      </c>
      <c r="C133" s="7" t="s">
        <v>1061</v>
      </c>
      <c r="D133" s="7" t="s">
        <v>1193</v>
      </c>
      <c r="E133" s="7" t="s">
        <v>102</v>
      </c>
      <c r="F133" s="7" t="s">
        <v>1214</v>
      </c>
      <c r="G133" s="7" t="n">
        <f aca="false">COUNTIF('Duel Log'!A:A,A133)</f>
        <v>4</v>
      </c>
      <c r="H133" s="7" t="n">
        <f aca="false">COUNTIFS('Duel Log'!A:A,A133,'Duel Log'!AA:AA,"Win")</f>
        <v>2</v>
      </c>
      <c r="I133" s="7" t="s">
        <v>6419</v>
      </c>
      <c r="J133" s="7" t="s">
        <v>6387</v>
      </c>
      <c r="K133" s="7" t="s">
        <v>6420</v>
      </c>
      <c r="L133" s="7" t="s">
        <v>99</v>
      </c>
      <c r="M133" s="7" t="s">
        <v>6421</v>
      </c>
      <c r="N133" s="7"/>
    </row>
    <row r="134" customFormat="false" ht="15" hidden="false" customHeight="true" outlineLevel="0" collapsed="false">
      <c r="A134" s="7" t="s">
        <v>1219</v>
      </c>
      <c r="B134" s="7" t="s">
        <v>6407</v>
      </c>
      <c r="C134" s="7" t="s">
        <v>1061</v>
      </c>
      <c r="D134" s="7" t="s">
        <v>1193</v>
      </c>
      <c r="E134" s="7" t="s">
        <v>102</v>
      </c>
      <c r="F134" s="7" t="s">
        <v>1220</v>
      </c>
      <c r="G134" s="7" t="n">
        <f aca="false">COUNTIF('Duel Log'!A:A,A134)</f>
        <v>3</v>
      </c>
      <c r="H134" s="7" t="n">
        <f aca="false">COUNTIFS('Duel Log'!A:A,A134,'Duel Log'!AA:AA,"Win")</f>
        <v>1</v>
      </c>
      <c r="I134" s="7" t="s">
        <v>6422</v>
      </c>
      <c r="J134" s="7" t="s">
        <v>5982</v>
      </c>
      <c r="K134" s="7" t="s">
        <v>6423</v>
      </c>
      <c r="L134" s="7" t="s">
        <v>99</v>
      </c>
      <c r="M134" s="7" t="s">
        <v>6424</v>
      </c>
      <c r="N134" s="7"/>
    </row>
    <row r="135" customFormat="false" ht="15" hidden="false" customHeight="true" outlineLevel="0" collapsed="false">
      <c r="A135" s="7" t="s">
        <v>1225</v>
      </c>
      <c r="B135" s="7" t="s">
        <v>6407</v>
      </c>
      <c r="C135" s="7" t="s">
        <v>1061</v>
      </c>
      <c r="D135" s="7" t="s">
        <v>1193</v>
      </c>
      <c r="E135" s="7" t="s">
        <v>102</v>
      </c>
      <c r="F135" s="7" t="s">
        <v>1226</v>
      </c>
      <c r="G135" s="7" t="n">
        <f aca="false">COUNTIF('Duel Log'!A:A,A135)</f>
        <v>3</v>
      </c>
      <c r="H135" s="7" t="n">
        <f aca="false">COUNTIFS('Duel Log'!A:A,A135,'Duel Log'!AA:AA,"Win")</f>
        <v>2</v>
      </c>
      <c r="I135" s="7" t="s">
        <v>6425</v>
      </c>
      <c r="J135" s="7" t="s">
        <v>6426</v>
      </c>
      <c r="K135" s="7" t="s">
        <v>6427</v>
      </c>
      <c r="L135" s="7" t="s">
        <v>99</v>
      </c>
      <c r="M135" s="7" t="s">
        <v>6428</v>
      </c>
      <c r="N135" s="7"/>
    </row>
    <row r="136" customFormat="false" ht="15" hidden="false" customHeight="true" outlineLevel="0" collapsed="false">
      <c r="A136" s="5" t="s">
        <v>1231</v>
      </c>
      <c r="B136" s="5" t="s">
        <v>6429</v>
      </c>
      <c r="C136" s="5" t="s">
        <v>1061</v>
      </c>
      <c r="D136" s="5" t="s">
        <v>1232</v>
      </c>
      <c r="E136" s="5" t="s">
        <v>102</v>
      </c>
      <c r="F136" s="5" t="s">
        <v>1234</v>
      </c>
      <c r="G136" s="5" t="n">
        <f aca="false">COUNTIF('Duel Log'!A:A,A136)</f>
        <v>3</v>
      </c>
      <c r="H136" s="5" t="n">
        <f aca="false">COUNTIFS('Duel Log'!A:A,A136,'Duel Log'!AA:AA,"Win")</f>
        <v>1</v>
      </c>
      <c r="I136" s="5" t="s">
        <v>6397</v>
      </c>
      <c r="J136" s="5" t="s">
        <v>6430</v>
      </c>
      <c r="K136" s="5" t="s">
        <v>6431</v>
      </c>
      <c r="L136" s="5" t="s">
        <v>98</v>
      </c>
      <c r="M136" s="5" t="s">
        <v>6432</v>
      </c>
      <c r="N136" s="5"/>
    </row>
    <row r="137" customFormat="false" ht="15" hidden="false" customHeight="true" outlineLevel="0" collapsed="false">
      <c r="A137" s="7" t="s">
        <v>1239</v>
      </c>
      <c r="B137" s="7" t="s">
        <v>6429</v>
      </c>
      <c r="C137" s="7" t="s">
        <v>1061</v>
      </c>
      <c r="D137" s="7" t="s">
        <v>1232</v>
      </c>
      <c r="E137" s="7" t="s">
        <v>102</v>
      </c>
      <c r="F137" s="7" t="s">
        <v>1240</v>
      </c>
      <c r="G137" s="7" t="n">
        <f aca="false">COUNTIF('Duel Log'!A:A,A137)</f>
        <v>3</v>
      </c>
      <c r="H137" s="7" t="n">
        <f aca="false">COUNTIFS('Duel Log'!A:A,A137,'Duel Log'!AA:AA,"Win")</f>
        <v>1</v>
      </c>
      <c r="I137" s="7" t="s">
        <v>6433</v>
      </c>
      <c r="J137" s="7" t="s">
        <v>6434</v>
      </c>
      <c r="K137" s="7" t="s">
        <v>6435</v>
      </c>
      <c r="L137" s="7" t="s">
        <v>99</v>
      </c>
      <c r="M137" s="7" t="s">
        <v>6436</v>
      </c>
      <c r="N137" s="7"/>
    </row>
    <row r="138" customFormat="false" ht="15" hidden="false" customHeight="true" outlineLevel="0" collapsed="false">
      <c r="A138" s="7" t="s">
        <v>1245</v>
      </c>
      <c r="B138" s="7" t="s">
        <v>6429</v>
      </c>
      <c r="C138" s="7" t="s">
        <v>1061</v>
      </c>
      <c r="D138" s="7" t="s">
        <v>1232</v>
      </c>
      <c r="E138" s="7" t="s">
        <v>102</v>
      </c>
      <c r="F138" s="7" t="s">
        <v>1246</v>
      </c>
      <c r="G138" s="7" t="n">
        <f aca="false">COUNTIF('Duel Log'!A:A,A138)</f>
        <v>3</v>
      </c>
      <c r="H138" s="7" t="n">
        <f aca="false">COUNTIFS('Duel Log'!A:A,A138,'Duel Log'!AA:AA,"Win")</f>
        <v>2</v>
      </c>
      <c r="I138" s="7" t="s">
        <v>6437</v>
      </c>
      <c r="J138" s="7" t="s">
        <v>6438</v>
      </c>
      <c r="K138" s="7" t="s">
        <v>6439</v>
      </c>
      <c r="L138" s="7" t="s">
        <v>99</v>
      </c>
      <c r="M138" s="7" t="s">
        <v>6440</v>
      </c>
      <c r="N138" s="7"/>
    </row>
    <row r="139" customFormat="false" ht="16.5" hidden="false" customHeight="true" outlineLevel="0" collapsed="false">
      <c r="A139" s="5" t="s">
        <v>1253</v>
      </c>
      <c r="B139" s="5" t="s">
        <v>6441</v>
      </c>
      <c r="C139" s="5" t="s">
        <v>1061</v>
      </c>
      <c r="D139" s="5" t="s">
        <v>1254</v>
      </c>
      <c r="E139" s="5" t="s">
        <v>123</v>
      </c>
      <c r="F139" s="5" t="s">
        <v>1256</v>
      </c>
      <c r="G139" s="5" t="n">
        <f aca="false">COUNTIF('Duel Log'!A:A,A139)</f>
        <v>2</v>
      </c>
      <c r="H139" s="5" t="n">
        <f aca="false">COUNTIFS('Duel Log'!A:A,A139,'Duel Log'!AA:AA,"Win")</f>
        <v>2</v>
      </c>
      <c r="I139" s="5" t="s">
        <v>6442</v>
      </c>
      <c r="J139" s="5" t="s">
        <v>6443</v>
      </c>
      <c r="K139" s="5"/>
      <c r="L139" s="5" t="s">
        <v>98</v>
      </c>
      <c r="M139" s="5" t="s">
        <v>6444</v>
      </c>
      <c r="N139" s="5" t="s">
        <v>5966</v>
      </c>
    </row>
    <row r="140" customFormat="false" ht="15" hidden="false" customHeight="true" outlineLevel="0" collapsed="false">
      <c r="A140" s="5" t="s">
        <v>1259</v>
      </c>
      <c r="B140" s="5" t="s">
        <v>6445</v>
      </c>
      <c r="C140" s="5" t="s">
        <v>1061</v>
      </c>
      <c r="D140" s="5" t="s">
        <v>1260</v>
      </c>
      <c r="E140" s="5" t="s">
        <v>123</v>
      </c>
      <c r="F140" s="5" t="s">
        <v>1262</v>
      </c>
      <c r="G140" s="5" t="n">
        <f aca="false">COUNTIF('Duel Log'!A:A,A140)</f>
        <v>3</v>
      </c>
      <c r="H140" s="5" t="n">
        <f aca="false">COUNTIFS('Duel Log'!A:A,A140,'Duel Log'!AA:AA,"Win")</f>
        <v>1</v>
      </c>
      <c r="I140" s="5" t="s">
        <v>6446</v>
      </c>
      <c r="J140" s="5" t="s">
        <v>6447</v>
      </c>
      <c r="K140" s="5" t="s">
        <v>6448</v>
      </c>
      <c r="L140" s="5" t="s">
        <v>98</v>
      </c>
      <c r="M140" s="5" t="s">
        <v>6449</v>
      </c>
      <c r="N140" s="5" t="s">
        <v>5948</v>
      </c>
    </row>
    <row r="141" customFormat="false" ht="16.5" hidden="false" customHeight="true" outlineLevel="0" collapsed="false">
      <c r="A141" s="5" t="s">
        <v>1267</v>
      </c>
      <c r="B141" s="5" t="s">
        <v>6450</v>
      </c>
      <c r="C141" s="5" t="s">
        <v>1061</v>
      </c>
      <c r="D141" s="5" t="s">
        <v>1268</v>
      </c>
      <c r="E141" s="5" t="s">
        <v>123</v>
      </c>
      <c r="F141" s="5" t="s">
        <v>1270</v>
      </c>
      <c r="G141" s="5" t="n">
        <f aca="false">COUNTIF('Duel Log'!A:A,A141)</f>
        <v>2</v>
      </c>
      <c r="H141" s="5" t="n">
        <f aca="false">COUNTIFS('Duel Log'!A:A,A141,'Duel Log'!AA:AA,"Win")</f>
        <v>2</v>
      </c>
      <c r="I141" s="5" t="s">
        <v>6451</v>
      </c>
      <c r="J141" s="5" t="s">
        <v>6452</v>
      </c>
      <c r="K141" s="5"/>
      <c r="L141" s="5" t="s">
        <v>98</v>
      </c>
      <c r="M141" s="5" t="s">
        <v>6453</v>
      </c>
      <c r="N141" s="5" t="s">
        <v>5966</v>
      </c>
    </row>
    <row r="142" customFormat="false" ht="15" hidden="false" customHeight="true" outlineLevel="0" collapsed="false">
      <c r="A142" s="5" t="s">
        <v>1274</v>
      </c>
      <c r="B142" s="5" t="s">
        <v>6454</v>
      </c>
      <c r="C142" s="5" t="s">
        <v>1061</v>
      </c>
      <c r="D142" s="5" t="s">
        <v>1275</v>
      </c>
      <c r="E142" s="5" t="s">
        <v>123</v>
      </c>
      <c r="F142" s="5" t="s">
        <v>1277</v>
      </c>
      <c r="G142" s="5" t="n">
        <f aca="false">COUNTIF('Duel Log'!A:A,A142)</f>
        <v>2</v>
      </c>
      <c r="H142" s="5" t="n">
        <f aca="false">COUNTIFS('Duel Log'!A:A,A142,'Duel Log'!AA:AA,"Win")</f>
        <v>2</v>
      </c>
      <c r="I142" s="5" t="s">
        <v>6455</v>
      </c>
      <c r="J142" s="5" t="s">
        <v>6456</v>
      </c>
      <c r="K142" s="5"/>
      <c r="L142" s="5" t="s">
        <v>98</v>
      </c>
      <c r="M142" s="5" t="s">
        <v>6457</v>
      </c>
      <c r="N142" s="5" t="s">
        <v>5966</v>
      </c>
    </row>
    <row r="143" customFormat="false" ht="15" hidden="false" customHeight="true" outlineLevel="0" collapsed="false">
      <c r="A143" s="5" t="s">
        <v>1282</v>
      </c>
      <c r="B143" s="5" t="s">
        <v>6458</v>
      </c>
      <c r="C143" s="5" t="s">
        <v>1061</v>
      </c>
      <c r="D143" s="5" t="s">
        <v>1283</v>
      </c>
      <c r="E143" s="5" t="s">
        <v>123</v>
      </c>
      <c r="F143" s="5" t="s">
        <v>1285</v>
      </c>
      <c r="G143" s="5" t="n">
        <f aca="false">COUNTIF('Duel Log'!A:A,A143)</f>
        <v>3</v>
      </c>
      <c r="H143" s="5" t="n">
        <f aca="false">COUNTIFS('Duel Log'!A:A,A143,'Duel Log'!AA:AA,"Win")</f>
        <v>2</v>
      </c>
      <c r="I143" s="5" t="s">
        <v>6459</v>
      </c>
      <c r="J143" s="5" t="s">
        <v>6460</v>
      </c>
      <c r="K143" s="5" t="s">
        <v>6461</v>
      </c>
      <c r="L143" s="5" t="s">
        <v>98</v>
      </c>
      <c r="M143" s="5" t="s">
        <v>6462</v>
      </c>
      <c r="N143" s="5" t="s">
        <v>5948</v>
      </c>
    </row>
    <row r="144" customFormat="false" ht="15" hidden="false" customHeight="true" outlineLevel="0" collapsed="false">
      <c r="A144" s="5" t="s">
        <v>1292</v>
      </c>
      <c r="B144" s="5" t="s">
        <v>6463</v>
      </c>
      <c r="C144" s="5" t="s">
        <v>1061</v>
      </c>
      <c r="D144" s="5" t="s">
        <v>1293</v>
      </c>
      <c r="E144" s="5" t="s">
        <v>123</v>
      </c>
      <c r="F144" s="5" t="s">
        <v>1295</v>
      </c>
      <c r="G144" s="5" t="n">
        <f aca="false">COUNTIF('Duel Log'!A:A,A144)</f>
        <v>2</v>
      </c>
      <c r="H144" s="5" t="n">
        <f aca="false">COUNTIFS('Duel Log'!A:A,A144,'Duel Log'!AA:AA,"Win")</f>
        <v>2</v>
      </c>
      <c r="I144" s="5" t="s">
        <v>6451</v>
      </c>
      <c r="J144" s="5" t="s">
        <v>6464</v>
      </c>
      <c r="K144" s="5"/>
      <c r="L144" s="5" t="s">
        <v>98</v>
      </c>
      <c r="M144" s="5" t="s">
        <v>6465</v>
      </c>
      <c r="N144" s="5" t="s">
        <v>5966</v>
      </c>
    </row>
    <row r="145" customFormat="false" ht="15" hidden="false" customHeight="true" outlineLevel="0" collapsed="false">
      <c r="A145" s="5" t="s">
        <v>1300</v>
      </c>
      <c r="B145" s="5" t="s">
        <v>6466</v>
      </c>
      <c r="C145" s="5" t="s">
        <v>1061</v>
      </c>
      <c r="D145" s="5" t="s">
        <v>1301</v>
      </c>
      <c r="E145" s="5" t="s">
        <v>123</v>
      </c>
      <c r="F145" s="5" t="s">
        <v>1303</v>
      </c>
      <c r="G145" s="5" t="n">
        <f aca="false">COUNTIF('Duel Log'!A:A,A145)</f>
        <v>2</v>
      </c>
      <c r="H145" s="5" t="n">
        <f aca="false">COUNTIFS('Duel Log'!A:A,A145,'Duel Log'!AA:AA,"Win")</f>
        <v>2</v>
      </c>
      <c r="I145" s="5" t="s">
        <v>6467</v>
      </c>
      <c r="J145" s="5" t="s">
        <v>6468</v>
      </c>
      <c r="K145" s="5"/>
      <c r="L145" s="5" t="s">
        <v>98</v>
      </c>
      <c r="M145" s="5" t="s">
        <v>6469</v>
      </c>
      <c r="N145" s="5" t="s">
        <v>5966</v>
      </c>
    </row>
    <row r="146" customFormat="false" ht="15" hidden="false" customHeight="true" outlineLevel="0" collapsed="false">
      <c r="A146" s="5" t="s">
        <v>1307</v>
      </c>
      <c r="B146" s="5" t="s">
        <v>6470</v>
      </c>
      <c r="C146" s="5" t="s">
        <v>1061</v>
      </c>
      <c r="D146" s="5" t="s">
        <v>1308</v>
      </c>
      <c r="E146" s="5" t="s">
        <v>123</v>
      </c>
      <c r="F146" s="5" t="s">
        <v>1310</v>
      </c>
      <c r="G146" s="5" t="n">
        <f aca="false">COUNTIF('Duel Log'!A:A,A146)</f>
        <v>3</v>
      </c>
      <c r="H146" s="5" t="n">
        <f aca="false">COUNTIFS('Duel Log'!A:A,A146,'Duel Log'!AA:AA,"Win")</f>
        <v>1</v>
      </c>
      <c r="I146" s="5" t="s">
        <v>6471</v>
      </c>
      <c r="J146" s="5" t="s">
        <v>6472</v>
      </c>
      <c r="K146" s="5" t="s">
        <v>6473</v>
      </c>
      <c r="L146" s="5" t="s">
        <v>98</v>
      </c>
      <c r="M146" s="5" t="s">
        <v>6273</v>
      </c>
      <c r="N146" s="5" t="s">
        <v>5948</v>
      </c>
    </row>
    <row r="147" customFormat="false" ht="15" hidden="false" customHeight="true" outlineLevel="0" collapsed="false">
      <c r="A147" s="5" t="s">
        <v>1318</v>
      </c>
      <c r="B147" s="5" t="s">
        <v>6474</v>
      </c>
      <c r="C147" s="5" t="s">
        <v>1061</v>
      </c>
      <c r="D147" s="5" t="s">
        <v>641</v>
      </c>
      <c r="E147" s="5" t="s">
        <v>123</v>
      </c>
      <c r="F147" s="5" t="s">
        <v>1319</v>
      </c>
      <c r="G147" s="5" t="n">
        <f aca="false">COUNTIF('Duel Log'!A:A,A147)</f>
        <v>3</v>
      </c>
      <c r="H147" s="5" t="n">
        <f aca="false">COUNTIFS('Duel Log'!A:A,A147,'Duel Log'!AA:AA,"Win")</f>
        <v>2</v>
      </c>
      <c r="I147" s="5" t="s">
        <v>6475</v>
      </c>
      <c r="J147" s="5" t="s">
        <v>6476</v>
      </c>
      <c r="K147" s="5" t="s">
        <v>6477</v>
      </c>
      <c r="L147" s="5" t="s">
        <v>98</v>
      </c>
      <c r="M147" s="5" t="s">
        <v>6478</v>
      </c>
      <c r="N147" s="5" t="s">
        <v>5948</v>
      </c>
    </row>
    <row r="148" customFormat="false" ht="15" hidden="false" customHeight="true" outlineLevel="0" collapsed="false">
      <c r="A148" s="5" t="s">
        <v>1323</v>
      </c>
      <c r="B148" s="5" t="s">
        <v>6479</v>
      </c>
      <c r="C148" s="5" t="s">
        <v>1324</v>
      </c>
      <c r="D148" s="5" t="s">
        <v>1193</v>
      </c>
      <c r="E148" s="5" t="s">
        <v>102</v>
      </c>
      <c r="F148" s="5" t="s">
        <v>1326</v>
      </c>
      <c r="G148" s="5" t="n">
        <f aca="false">COUNTIF('Duel Log'!A:A,A148)</f>
        <v>3</v>
      </c>
      <c r="H148" s="5" t="n">
        <f aca="false">COUNTIFS('Duel Log'!A:A,A148,'Duel Log'!AA:AA,"Win")</f>
        <v>1</v>
      </c>
      <c r="I148" s="5" t="s">
        <v>6109</v>
      </c>
      <c r="J148" s="5" t="s">
        <v>6480</v>
      </c>
      <c r="K148" s="5" t="s">
        <v>6481</v>
      </c>
      <c r="L148" s="5" t="s">
        <v>98</v>
      </c>
      <c r="M148" s="5" t="s">
        <v>6482</v>
      </c>
      <c r="N148" s="5"/>
    </row>
    <row r="149" customFormat="false" ht="15" hidden="false" customHeight="true" outlineLevel="0" collapsed="false">
      <c r="A149" s="7" t="s">
        <v>1331</v>
      </c>
      <c r="B149" s="7" t="s">
        <v>6479</v>
      </c>
      <c r="C149" s="7" t="s">
        <v>1324</v>
      </c>
      <c r="D149" s="7" t="s">
        <v>1193</v>
      </c>
      <c r="E149" s="7" t="s">
        <v>102</v>
      </c>
      <c r="F149" s="7" t="s">
        <v>1332</v>
      </c>
      <c r="G149" s="7" t="n">
        <f aca="false">COUNTIF('Duel Log'!A:A,A149)</f>
        <v>3</v>
      </c>
      <c r="H149" s="7" t="n">
        <f aca="false">COUNTIFS('Duel Log'!A:A,A149,'Duel Log'!AA:AA,"Win")</f>
        <v>1</v>
      </c>
      <c r="I149" s="7" t="s">
        <v>6483</v>
      </c>
      <c r="J149" s="7" t="s">
        <v>6484</v>
      </c>
      <c r="K149" s="7" t="s">
        <v>6485</v>
      </c>
      <c r="L149" s="7" t="s">
        <v>99</v>
      </c>
      <c r="M149" s="7" t="s">
        <v>6432</v>
      </c>
      <c r="N149" s="7"/>
    </row>
    <row r="150" customFormat="false" ht="15" hidden="false" customHeight="true" outlineLevel="0" collapsed="false">
      <c r="A150" s="7" t="s">
        <v>1337</v>
      </c>
      <c r="B150" s="7" t="s">
        <v>6479</v>
      </c>
      <c r="C150" s="7" t="s">
        <v>1324</v>
      </c>
      <c r="D150" s="7" t="s">
        <v>1193</v>
      </c>
      <c r="E150" s="7" t="s">
        <v>102</v>
      </c>
      <c r="F150" s="7" t="s">
        <v>1338</v>
      </c>
      <c r="G150" s="7" t="n">
        <f aca="false">COUNTIF('Duel Log'!A:A,A150)</f>
        <v>3</v>
      </c>
      <c r="H150" s="7" t="n">
        <f aca="false">COUNTIFS('Duel Log'!A:A,A150,'Duel Log'!AA:AA,"Win")</f>
        <v>0</v>
      </c>
      <c r="I150" s="7" t="s">
        <v>6129</v>
      </c>
      <c r="J150" s="7" t="s">
        <v>6486</v>
      </c>
      <c r="K150" s="7" t="s">
        <v>6044</v>
      </c>
      <c r="L150" s="7" t="s">
        <v>99</v>
      </c>
      <c r="M150" s="7" t="s">
        <v>6487</v>
      </c>
      <c r="N150" s="7"/>
    </row>
    <row r="151" customFormat="false" ht="15" hidden="false" customHeight="true" outlineLevel="0" collapsed="false">
      <c r="A151" s="7" t="s">
        <v>1342</v>
      </c>
      <c r="B151" s="7" t="s">
        <v>6479</v>
      </c>
      <c r="C151" s="7" t="s">
        <v>1324</v>
      </c>
      <c r="D151" s="7" t="s">
        <v>1193</v>
      </c>
      <c r="E151" s="7" t="s">
        <v>102</v>
      </c>
      <c r="F151" s="7" t="s">
        <v>1343</v>
      </c>
      <c r="G151" s="7" t="n">
        <f aca="false">COUNTIF('Duel Log'!A:A,A151)</f>
        <v>3</v>
      </c>
      <c r="H151" s="7" t="n">
        <f aca="false">COUNTIFS('Duel Log'!A:A,A151,'Duel Log'!AA:AA,"Win")</f>
        <v>2</v>
      </c>
      <c r="I151" s="7" t="s">
        <v>6488</v>
      </c>
      <c r="J151" s="7" t="s">
        <v>6489</v>
      </c>
      <c r="K151" s="7" t="s">
        <v>6490</v>
      </c>
      <c r="L151" s="7" t="s">
        <v>99</v>
      </c>
      <c r="M151" s="7" t="s">
        <v>6491</v>
      </c>
      <c r="N151" s="7"/>
    </row>
    <row r="152" customFormat="false" ht="15" hidden="false" customHeight="true" outlineLevel="0" collapsed="false">
      <c r="A152" s="7" t="s">
        <v>1349</v>
      </c>
      <c r="B152" s="7" t="s">
        <v>6479</v>
      </c>
      <c r="C152" s="7" t="s">
        <v>1324</v>
      </c>
      <c r="D152" s="7" t="s">
        <v>1193</v>
      </c>
      <c r="E152" s="7" t="s">
        <v>102</v>
      </c>
      <c r="F152" s="7" t="s">
        <v>1350</v>
      </c>
      <c r="G152" s="7" t="n">
        <f aca="false">COUNTIF('Duel Log'!A:A,A152)</f>
        <v>3</v>
      </c>
      <c r="H152" s="7" t="n">
        <f aca="false">COUNTIFS('Duel Log'!A:A,A152,'Duel Log'!AA:AA,"Win")</f>
        <v>2</v>
      </c>
      <c r="I152" s="7" t="s">
        <v>6492</v>
      </c>
      <c r="J152" s="7" t="s">
        <v>6493</v>
      </c>
      <c r="K152" s="7" t="s">
        <v>6494</v>
      </c>
      <c r="L152" s="7" t="s">
        <v>99</v>
      </c>
      <c r="M152" s="7" t="s">
        <v>6495</v>
      </c>
      <c r="N152" s="7"/>
    </row>
    <row r="153" customFormat="false" ht="15" hidden="false" customHeight="true" outlineLevel="0" collapsed="false">
      <c r="A153" s="5" t="s">
        <v>1355</v>
      </c>
      <c r="B153" s="5" t="s">
        <v>6496</v>
      </c>
      <c r="C153" s="5" t="s">
        <v>1324</v>
      </c>
      <c r="D153" s="5" t="s">
        <v>1260</v>
      </c>
      <c r="E153" s="5" t="s">
        <v>102</v>
      </c>
      <c r="F153" s="5" t="s">
        <v>1356</v>
      </c>
      <c r="G153" s="5" t="n">
        <f aca="false">COUNTIF('Duel Log'!A:A,A153)</f>
        <v>3</v>
      </c>
      <c r="H153" s="5" t="n">
        <f aca="false">COUNTIFS('Duel Log'!A:A,A153,'Duel Log'!AA:AA,"Win")</f>
        <v>3</v>
      </c>
      <c r="I153" s="5" t="s">
        <v>6497</v>
      </c>
      <c r="J153" s="5" t="s">
        <v>6498</v>
      </c>
      <c r="K153" s="5" t="s">
        <v>6499</v>
      </c>
      <c r="L153" s="5" t="s">
        <v>98</v>
      </c>
      <c r="M153" s="5" t="s">
        <v>6500</v>
      </c>
      <c r="N153" s="5"/>
    </row>
    <row r="154" customFormat="false" ht="15" hidden="false" customHeight="true" outlineLevel="0" collapsed="false">
      <c r="A154" s="7" t="s">
        <v>1362</v>
      </c>
      <c r="B154" s="7" t="s">
        <v>6496</v>
      </c>
      <c r="C154" s="7" t="s">
        <v>1324</v>
      </c>
      <c r="D154" s="7" t="s">
        <v>1260</v>
      </c>
      <c r="E154" s="7" t="s">
        <v>102</v>
      </c>
      <c r="F154" s="7" t="s">
        <v>1363</v>
      </c>
      <c r="G154" s="7" t="n">
        <f aca="false">COUNTIF('Duel Log'!A:A,A154)</f>
        <v>3</v>
      </c>
      <c r="H154" s="7" t="n">
        <f aca="false">COUNTIFS('Duel Log'!A:A,A154,'Duel Log'!AA:AA,"Win")</f>
        <v>2</v>
      </c>
      <c r="I154" s="7" t="s">
        <v>6501</v>
      </c>
      <c r="J154" s="7" t="s">
        <v>6502</v>
      </c>
      <c r="K154" s="7" t="s">
        <v>6503</v>
      </c>
      <c r="L154" s="7" t="s">
        <v>99</v>
      </c>
      <c r="M154" s="7" t="s">
        <v>5998</v>
      </c>
      <c r="N154" s="7"/>
    </row>
    <row r="155" customFormat="false" ht="15" hidden="false" customHeight="true" outlineLevel="0" collapsed="false">
      <c r="A155" s="7" t="s">
        <v>1371</v>
      </c>
      <c r="B155" s="7" t="s">
        <v>6496</v>
      </c>
      <c r="C155" s="7" t="s">
        <v>1324</v>
      </c>
      <c r="D155" s="7" t="s">
        <v>1260</v>
      </c>
      <c r="E155" s="7" t="s">
        <v>102</v>
      </c>
      <c r="F155" s="7" t="s">
        <v>1372</v>
      </c>
      <c r="G155" s="7" t="n">
        <f aca="false">COUNTIF('Duel Log'!A:A,A155)</f>
        <v>3</v>
      </c>
      <c r="H155" s="7" t="n">
        <f aca="false">COUNTIFS('Duel Log'!A:A,A155,'Duel Log'!AA:AA,"Win")</f>
        <v>3</v>
      </c>
      <c r="I155" s="7" t="s">
        <v>6504</v>
      </c>
      <c r="J155" s="7" t="s">
        <v>6505</v>
      </c>
      <c r="K155" s="7" t="s">
        <v>6506</v>
      </c>
      <c r="L155" s="7" t="s">
        <v>99</v>
      </c>
      <c r="M155" s="7" t="s">
        <v>6507</v>
      </c>
      <c r="N155" s="7"/>
    </row>
    <row r="156" customFormat="false" ht="15" hidden="false" customHeight="true" outlineLevel="0" collapsed="false">
      <c r="A156" s="7" t="s">
        <v>1381</v>
      </c>
      <c r="B156" s="7" t="s">
        <v>6496</v>
      </c>
      <c r="C156" s="7" t="s">
        <v>1324</v>
      </c>
      <c r="D156" s="7" t="s">
        <v>1260</v>
      </c>
      <c r="E156" s="7" t="s">
        <v>102</v>
      </c>
      <c r="F156" s="7" t="s">
        <v>1382</v>
      </c>
      <c r="G156" s="7" t="n">
        <f aca="false">COUNTIF('Duel Log'!A:A,A156)</f>
        <v>3</v>
      </c>
      <c r="H156" s="7" t="n">
        <f aca="false">COUNTIFS('Duel Log'!A:A,A156,'Duel Log'!AA:AA,"Win")</f>
        <v>1</v>
      </c>
      <c r="I156" s="7" t="s">
        <v>6488</v>
      </c>
      <c r="J156" s="7" t="s">
        <v>6508</v>
      </c>
      <c r="K156" s="7" t="s">
        <v>6509</v>
      </c>
      <c r="L156" s="7" t="s">
        <v>99</v>
      </c>
      <c r="M156" s="7" t="s">
        <v>6510</v>
      </c>
      <c r="N156" s="7"/>
    </row>
    <row r="157" customFormat="false" ht="15" hidden="false" customHeight="true" outlineLevel="0" collapsed="false">
      <c r="A157" s="5" t="s">
        <v>1390</v>
      </c>
      <c r="B157" s="5" t="s">
        <v>6511</v>
      </c>
      <c r="C157" s="5" t="s">
        <v>1324</v>
      </c>
      <c r="D157" s="5" t="s">
        <v>1391</v>
      </c>
      <c r="E157" s="5" t="s">
        <v>102</v>
      </c>
      <c r="F157" s="5" t="s">
        <v>1393</v>
      </c>
      <c r="G157" s="5" t="n">
        <f aca="false">COUNTIF('Duel Log'!A:A,A157)</f>
        <v>3</v>
      </c>
      <c r="H157" s="5" t="n">
        <f aca="false">COUNTIFS('Duel Log'!A:A,A157,'Duel Log'!AA:AA,"Win")</f>
        <v>1</v>
      </c>
      <c r="I157" s="5" t="s">
        <v>6488</v>
      </c>
      <c r="J157" s="5" t="s">
        <v>6512</v>
      </c>
      <c r="K157" s="5" t="s">
        <v>6513</v>
      </c>
      <c r="L157" s="5" t="s">
        <v>98</v>
      </c>
      <c r="M157" s="5" t="s">
        <v>6299</v>
      </c>
      <c r="N157" s="5"/>
    </row>
    <row r="158" customFormat="false" ht="15" hidden="false" customHeight="true" outlineLevel="0" collapsed="false">
      <c r="A158" s="7" t="s">
        <v>1401</v>
      </c>
      <c r="B158" s="7" t="s">
        <v>6511</v>
      </c>
      <c r="C158" s="7" t="s">
        <v>1324</v>
      </c>
      <c r="D158" s="7" t="s">
        <v>1391</v>
      </c>
      <c r="E158" s="7" t="s">
        <v>102</v>
      </c>
      <c r="F158" s="7" t="s">
        <v>1402</v>
      </c>
      <c r="G158" s="7" t="n">
        <f aca="false">COUNTIF('Duel Log'!A:A,A158)</f>
        <v>3</v>
      </c>
      <c r="H158" s="7" t="n">
        <f aca="false">COUNTIFS('Duel Log'!A:A,A158,'Duel Log'!AA:AA,"Win")</f>
        <v>0</v>
      </c>
      <c r="I158" s="7" t="s">
        <v>6514</v>
      </c>
      <c r="J158" s="7" t="s">
        <v>6515</v>
      </c>
      <c r="K158" s="7" t="s">
        <v>6516</v>
      </c>
      <c r="L158" s="7" t="s">
        <v>99</v>
      </c>
      <c r="M158" s="7" t="s">
        <v>6517</v>
      </c>
      <c r="N158" s="7"/>
    </row>
    <row r="159" customFormat="false" ht="15" hidden="false" customHeight="true" outlineLevel="0" collapsed="false">
      <c r="A159" s="5" t="s">
        <v>1408</v>
      </c>
      <c r="B159" s="5" t="s">
        <v>6518</v>
      </c>
      <c r="C159" s="5" t="s">
        <v>1324</v>
      </c>
      <c r="D159" s="5" t="s">
        <v>1409</v>
      </c>
      <c r="E159" s="5" t="s">
        <v>102</v>
      </c>
      <c r="F159" s="5" t="s">
        <v>1411</v>
      </c>
      <c r="G159" s="5" t="n">
        <f aca="false">COUNTIF('Duel Log'!A:A,A159)</f>
        <v>3</v>
      </c>
      <c r="H159" s="5" t="n">
        <f aca="false">COUNTIFS('Duel Log'!A:A,A159,'Duel Log'!AA:AA,"Win")</f>
        <v>1</v>
      </c>
      <c r="I159" s="5" t="s">
        <v>6519</v>
      </c>
      <c r="J159" s="5" t="s">
        <v>6520</v>
      </c>
      <c r="K159" s="5" t="s">
        <v>6521</v>
      </c>
      <c r="L159" s="5" t="s">
        <v>98</v>
      </c>
      <c r="M159" s="5" t="s">
        <v>6522</v>
      </c>
      <c r="N159" s="5"/>
    </row>
    <row r="160" customFormat="false" ht="15" hidden="false" customHeight="true" outlineLevel="0" collapsed="false">
      <c r="A160" s="7" t="s">
        <v>1417</v>
      </c>
      <c r="B160" s="7" t="s">
        <v>6518</v>
      </c>
      <c r="C160" s="7" t="s">
        <v>1324</v>
      </c>
      <c r="D160" s="7" t="s">
        <v>1409</v>
      </c>
      <c r="E160" s="7" t="s">
        <v>102</v>
      </c>
      <c r="F160" s="7" t="s">
        <v>1418</v>
      </c>
      <c r="G160" s="7" t="n">
        <f aca="false">COUNTIF('Duel Log'!A:A,A160)</f>
        <v>3</v>
      </c>
      <c r="H160" s="7" t="n">
        <f aca="false">COUNTIFS('Duel Log'!A:A,A160,'Duel Log'!AA:AA,"Win")</f>
        <v>2</v>
      </c>
      <c r="I160" s="7" t="s">
        <v>6523</v>
      </c>
      <c r="J160" s="7" t="s">
        <v>6524</v>
      </c>
      <c r="K160" s="7" t="s">
        <v>6525</v>
      </c>
      <c r="L160" s="7" t="s">
        <v>99</v>
      </c>
      <c r="M160" s="7" t="s">
        <v>6526</v>
      </c>
      <c r="N160" s="7"/>
    </row>
    <row r="161" customFormat="false" ht="15" hidden="false" customHeight="true" outlineLevel="0" collapsed="false">
      <c r="A161" s="7" t="s">
        <v>1424</v>
      </c>
      <c r="B161" s="7" t="s">
        <v>6518</v>
      </c>
      <c r="C161" s="7" t="s">
        <v>1324</v>
      </c>
      <c r="D161" s="7" t="s">
        <v>1409</v>
      </c>
      <c r="E161" s="7" t="s">
        <v>102</v>
      </c>
      <c r="F161" s="7" t="s">
        <v>1425</v>
      </c>
      <c r="G161" s="7" t="n">
        <f aca="false">COUNTIF('Duel Log'!A:A,A161)</f>
        <v>3</v>
      </c>
      <c r="H161" s="7" t="n">
        <f aca="false">COUNTIFS('Duel Log'!A:A,A161,'Duel Log'!AA:AA,"Win")</f>
        <v>1</v>
      </c>
      <c r="I161" s="7" t="s">
        <v>6527</v>
      </c>
      <c r="J161" s="7" t="s">
        <v>6528</v>
      </c>
      <c r="K161" s="7" t="s">
        <v>6529</v>
      </c>
      <c r="L161" s="7" t="s">
        <v>99</v>
      </c>
      <c r="M161" s="7" t="s">
        <v>6208</v>
      </c>
      <c r="N161" s="7"/>
    </row>
    <row r="162" customFormat="false" ht="15" hidden="false" customHeight="true" outlineLevel="0" collapsed="false">
      <c r="A162" s="7" t="s">
        <v>1431</v>
      </c>
      <c r="B162" s="7" t="s">
        <v>6518</v>
      </c>
      <c r="C162" s="7" t="s">
        <v>1324</v>
      </c>
      <c r="D162" s="7" t="s">
        <v>1409</v>
      </c>
      <c r="E162" s="7" t="s">
        <v>102</v>
      </c>
      <c r="F162" s="7" t="s">
        <v>1432</v>
      </c>
      <c r="G162" s="7" t="n">
        <f aca="false">COUNTIF('Duel Log'!A:A,A162)</f>
        <v>3</v>
      </c>
      <c r="H162" s="7" t="n">
        <f aca="false">COUNTIFS('Duel Log'!A:A,A162,'Duel Log'!AA:AA,"Win")</f>
        <v>1</v>
      </c>
      <c r="I162" s="7" t="s">
        <v>6530</v>
      </c>
      <c r="J162" s="7" t="s">
        <v>6531</v>
      </c>
      <c r="K162" s="7" t="s">
        <v>6532</v>
      </c>
      <c r="L162" s="7" t="s">
        <v>99</v>
      </c>
      <c r="M162" s="7" t="s">
        <v>6533</v>
      </c>
      <c r="N162" s="7"/>
    </row>
    <row r="163" customFormat="false" ht="15" hidden="false" customHeight="true" outlineLevel="0" collapsed="false">
      <c r="A163" s="7" t="s">
        <v>1437</v>
      </c>
      <c r="B163" s="7" t="s">
        <v>6518</v>
      </c>
      <c r="C163" s="7" t="s">
        <v>1324</v>
      </c>
      <c r="D163" s="7" t="s">
        <v>1409</v>
      </c>
      <c r="E163" s="7" t="s">
        <v>102</v>
      </c>
      <c r="F163" s="7" t="s">
        <v>1438</v>
      </c>
      <c r="G163" s="7" t="n">
        <f aca="false">COUNTIF('Duel Log'!A:A,A163)</f>
        <v>3</v>
      </c>
      <c r="H163" s="7" t="n">
        <f aca="false">COUNTIFS('Duel Log'!A:A,A163,'Duel Log'!AA:AA,"Win")</f>
        <v>0</v>
      </c>
      <c r="I163" s="7" t="s">
        <v>6044</v>
      </c>
      <c r="J163" s="7" t="s">
        <v>6534</v>
      </c>
      <c r="K163" s="7" t="s">
        <v>6535</v>
      </c>
      <c r="L163" s="7" t="s">
        <v>99</v>
      </c>
      <c r="M163" s="7" t="s">
        <v>6536</v>
      </c>
      <c r="N163" s="7"/>
    </row>
    <row r="164" customFormat="false" ht="15" hidden="false" customHeight="true" outlineLevel="0" collapsed="false">
      <c r="A164" s="5" t="s">
        <v>1444</v>
      </c>
      <c r="B164" s="5" t="s">
        <v>6537</v>
      </c>
      <c r="C164" s="5" t="s">
        <v>1324</v>
      </c>
      <c r="D164" s="5" t="s">
        <v>1409</v>
      </c>
      <c r="E164" s="5" t="s">
        <v>123</v>
      </c>
      <c r="F164" s="5" t="s">
        <v>1445</v>
      </c>
      <c r="G164" s="5" t="n">
        <f aca="false">COUNTIF('Duel Log'!A:A,A164)</f>
        <v>3</v>
      </c>
      <c r="H164" s="5" t="n">
        <f aca="false">COUNTIFS('Duel Log'!A:A,A164,'Duel Log'!AA:AA,"Win")</f>
        <v>0</v>
      </c>
      <c r="I164" s="5" t="s">
        <v>6488</v>
      </c>
      <c r="J164" s="5" t="s">
        <v>6538</v>
      </c>
      <c r="K164" s="5" t="s">
        <v>6539</v>
      </c>
      <c r="L164" s="5" t="s">
        <v>98</v>
      </c>
      <c r="M164" s="5" t="s">
        <v>6540</v>
      </c>
      <c r="N164" s="5" t="s">
        <v>5948</v>
      </c>
    </row>
    <row r="165" customFormat="false" ht="16.5" hidden="false" customHeight="true" outlineLevel="0" collapsed="false">
      <c r="A165" s="5" t="s">
        <v>1453</v>
      </c>
      <c r="B165" s="5" t="s">
        <v>6541</v>
      </c>
      <c r="C165" s="5" t="s">
        <v>1324</v>
      </c>
      <c r="D165" s="6" t="s">
        <v>1454</v>
      </c>
      <c r="E165" s="5" t="s">
        <v>123</v>
      </c>
      <c r="F165" s="5" t="s">
        <v>1456</v>
      </c>
      <c r="G165" s="5" t="n">
        <f aca="false">COUNTIF('Duel Log'!A:A,A165)</f>
        <v>2</v>
      </c>
      <c r="H165" s="5" t="n">
        <f aca="false">COUNTIFS('Duel Log'!A:A,A165,'Duel Log'!AA:AA,"Win")</f>
        <v>2</v>
      </c>
      <c r="I165" s="5" t="s">
        <v>6497</v>
      </c>
      <c r="J165" s="5" t="s">
        <v>6542</v>
      </c>
      <c r="K165" s="5"/>
      <c r="L165" s="5" t="s">
        <v>98</v>
      </c>
      <c r="M165" s="5" t="s">
        <v>6327</v>
      </c>
      <c r="N165" s="5" t="s">
        <v>5966</v>
      </c>
    </row>
    <row r="166" customFormat="false" ht="15" hidden="false" customHeight="true" outlineLevel="0" collapsed="false">
      <c r="A166" s="5" t="s">
        <v>1460</v>
      </c>
      <c r="B166" s="5" t="s">
        <v>6543</v>
      </c>
      <c r="C166" s="5" t="s">
        <v>1324</v>
      </c>
      <c r="D166" s="5" t="s">
        <v>1461</v>
      </c>
      <c r="E166" s="5" t="s">
        <v>123</v>
      </c>
      <c r="F166" s="5" t="s">
        <v>1463</v>
      </c>
      <c r="G166" s="5" t="n">
        <f aca="false">COUNTIF('Duel Log'!A:A,A166)</f>
        <v>2</v>
      </c>
      <c r="H166" s="5" t="n">
        <f aca="false">COUNTIFS('Duel Log'!A:A,A166,'Duel Log'!AA:AA,"Win")</f>
        <v>2</v>
      </c>
      <c r="I166" s="5" t="s">
        <v>6514</v>
      </c>
      <c r="J166" s="5" t="s">
        <v>6544</v>
      </c>
      <c r="K166" s="5"/>
      <c r="L166" s="5" t="s">
        <v>98</v>
      </c>
      <c r="M166" s="5" t="s">
        <v>6114</v>
      </c>
      <c r="N166" s="5" t="s">
        <v>5966</v>
      </c>
    </row>
    <row r="167" customFormat="false" ht="15" hidden="false" customHeight="true" outlineLevel="0" collapsed="false">
      <c r="A167" s="5" t="s">
        <v>1466</v>
      </c>
      <c r="B167" s="5" t="s">
        <v>6545</v>
      </c>
      <c r="C167" s="5" t="s">
        <v>1324</v>
      </c>
      <c r="D167" s="5" t="s">
        <v>282</v>
      </c>
      <c r="E167" s="5" t="s">
        <v>123</v>
      </c>
      <c r="F167" s="5" t="s">
        <v>1467</v>
      </c>
      <c r="G167" s="5" t="n">
        <f aca="false">COUNTIF('Duel Log'!A:A,A167)</f>
        <v>3</v>
      </c>
      <c r="H167" s="5" t="n">
        <f aca="false">COUNTIFS('Duel Log'!A:A,A167,'Duel Log'!AA:AA,"Win")</f>
        <v>1</v>
      </c>
      <c r="I167" s="5" t="s">
        <v>6501</v>
      </c>
      <c r="J167" s="5" t="s">
        <v>6546</v>
      </c>
      <c r="K167" s="5" t="s">
        <v>6547</v>
      </c>
      <c r="L167" s="5" t="s">
        <v>98</v>
      </c>
      <c r="M167" s="5" t="s">
        <v>6122</v>
      </c>
      <c r="N167" s="5" t="s">
        <v>5948</v>
      </c>
    </row>
    <row r="168" customFormat="false" ht="15" hidden="false" customHeight="true" outlineLevel="0" collapsed="false">
      <c r="A168" s="5" t="s">
        <v>1474</v>
      </c>
      <c r="B168" s="5" t="s">
        <v>6548</v>
      </c>
      <c r="C168" s="5" t="s">
        <v>1324</v>
      </c>
      <c r="D168" s="5" t="s">
        <v>1475</v>
      </c>
      <c r="E168" s="5" t="s">
        <v>123</v>
      </c>
      <c r="F168" s="5" t="s">
        <v>1477</v>
      </c>
      <c r="G168" s="5" t="n">
        <f aca="false">COUNTIF('Duel Log'!A:A,A168)</f>
        <v>3</v>
      </c>
      <c r="H168" s="5" t="n">
        <f aca="false">COUNTIFS('Duel Log'!A:A,A168,'Duel Log'!AA:AA,"Win")</f>
        <v>2</v>
      </c>
      <c r="I168" s="5" t="s">
        <v>6504</v>
      </c>
      <c r="J168" s="5" t="s">
        <v>6549</v>
      </c>
      <c r="K168" s="5" t="s">
        <v>6550</v>
      </c>
      <c r="L168" s="5" t="s">
        <v>98</v>
      </c>
      <c r="M168" s="5" t="s">
        <v>6551</v>
      </c>
      <c r="N168" s="5" t="s">
        <v>5948</v>
      </c>
    </row>
    <row r="169" customFormat="false" ht="15" hidden="false" customHeight="true" outlineLevel="0" collapsed="false">
      <c r="A169" s="5" t="s">
        <v>1482</v>
      </c>
      <c r="B169" s="5" t="s">
        <v>6552</v>
      </c>
      <c r="C169" s="5" t="s">
        <v>1324</v>
      </c>
      <c r="D169" s="5" t="s">
        <v>1483</v>
      </c>
      <c r="E169" s="5" t="s">
        <v>123</v>
      </c>
      <c r="F169" s="5" t="s">
        <v>1485</v>
      </c>
      <c r="G169" s="5" t="n">
        <f aca="false">COUNTIF('Duel Log'!A:A,A169)</f>
        <v>3</v>
      </c>
      <c r="H169" s="5" t="n">
        <f aca="false">COUNTIFS('Duel Log'!A:A,A169,'Duel Log'!AA:AA,"Win")</f>
        <v>1</v>
      </c>
      <c r="I169" s="5" t="s">
        <v>6504</v>
      </c>
      <c r="J169" s="5" t="s">
        <v>6553</v>
      </c>
      <c r="K169" s="5" t="s">
        <v>6554</v>
      </c>
      <c r="L169" s="5" t="s">
        <v>98</v>
      </c>
      <c r="M169" s="5" t="s">
        <v>6555</v>
      </c>
      <c r="N169" s="5" t="s">
        <v>5948</v>
      </c>
    </row>
    <row r="170" customFormat="false" ht="15" hidden="false" customHeight="true" outlineLevel="0" collapsed="false">
      <c r="A170" s="5" t="s">
        <v>1492</v>
      </c>
      <c r="B170" s="5" t="s">
        <v>6556</v>
      </c>
      <c r="C170" s="5" t="s">
        <v>1324</v>
      </c>
      <c r="D170" s="5" t="s">
        <v>1493</v>
      </c>
      <c r="E170" s="5" t="s">
        <v>123</v>
      </c>
      <c r="F170" s="5" t="s">
        <v>1495</v>
      </c>
      <c r="G170" s="5" t="n">
        <f aca="false">COUNTIF('Duel Log'!A:A,A170)</f>
        <v>3</v>
      </c>
      <c r="H170" s="5" t="n">
        <f aca="false">COUNTIFS('Duel Log'!A:A,A170,'Duel Log'!AA:AA,"Win")</f>
        <v>1</v>
      </c>
      <c r="I170" s="5" t="s">
        <v>6557</v>
      </c>
      <c r="J170" s="5" t="s">
        <v>6501</v>
      </c>
      <c r="K170" s="5" t="s">
        <v>6558</v>
      </c>
      <c r="L170" s="5" t="s">
        <v>98</v>
      </c>
      <c r="M170" s="5" t="s">
        <v>6031</v>
      </c>
      <c r="N170" s="5" t="s">
        <v>5948</v>
      </c>
    </row>
    <row r="171" customFormat="false" ht="16.5" hidden="false" customHeight="true" outlineLevel="0" collapsed="false">
      <c r="A171" s="5" t="s">
        <v>1501</v>
      </c>
      <c r="B171" s="5" t="s">
        <v>6559</v>
      </c>
      <c r="C171" s="5" t="s">
        <v>1324</v>
      </c>
      <c r="D171" s="6" t="s">
        <v>1502</v>
      </c>
      <c r="E171" s="5" t="s">
        <v>123</v>
      </c>
      <c r="F171" s="5" t="s">
        <v>1504</v>
      </c>
      <c r="G171" s="5" t="n">
        <f aca="false">COUNTIF('Duel Log'!A:A,A171)</f>
        <v>2</v>
      </c>
      <c r="H171" s="5" t="n">
        <f aca="false">COUNTIFS('Duel Log'!A:A,A171,'Duel Log'!AA:AA,"Win")</f>
        <v>0</v>
      </c>
      <c r="I171" s="5" t="s">
        <v>5946</v>
      </c>
      <c r="J171" s="5" t="s">
        <v>6560</v>
      </c>
      <c r="K171" s="5"/>
      <c r="L171" s="5" t="s">
        <v>98</v>
      </c>
      <c r="M171" s="5" t="s">
        <v>6444</v>
      </c>
      <c r="N171" s="5" t="s">
        <v>5966</v>
      </c>
    </row>
    <row r="172" customFormat="false" ht="15" hidden="false" customHeight="true" outlineLevel="0" collapsed="false">
      <c r="A172" s="5" t="s">
        <v>1507</v>
      </c>
      <c r="B172" s="5" t="s">
        <v>6561</v>
      </c>
      <c r="C172" s="5" t="s">
        <v>1324</v>
      </c>
      <c r="D172" s="5" t="s">
        <v>1508</v>
      </c>
      <c r="E172" s="5" t="s">
        <v>123</v>
      </c>
      <c r="F172" s="5" t="s">
        <v>1510</v>
      </c>
      <c r="G172" s="5" t="n">
        <f aca="false">COUNTIF('Duel Log'!A:A,A172)</f>
        <v>2</v>
      </c>
      <c r="H172" s="5" t="n">
        <f aca="false">COUNTIFS('Duel Log'!A:A,A172,'Duel Log'!AA:AA,"Win")</f>
        <v>0</v>
      </c>
      <c r="I172" s="5" t="s">
        <v>6560</v>
      </c>
      <c r="J172" s="5" t="s">
        <v>6562</v>
      </c>
      <c r="K172" s="5"/>
      <c r="L172" s="5" t="s">
        <v>98</v>
      </c>
      <c r="M172" s="5" t="s">
        <v>6453</v>
      </c>
      <c r="N172" s="5" t="s">
        <v>5966</v>
      </c>
    </row>
    <row r="173" customFormat="false" ht="15" hidden="false" customHeight="true" outlineLevel="0" collapsed="false">
      <c r="A173" s="5" t="s">
        <v>1514</v>
      </c>
      <c r="B173" s="5" t="s">
        <v>6563</v>
      </c>
      <c r="C173" s="5" t="s">
        <v>1515</v>
      </c>
      <c r="D173" s="5" t="s">
        <v>1517</v>
      </c>
      <c r="E173" s="5" t="s">
        <v>123</v>
      </c>
      <c r="F173" s="5" t="s">
        <v>1519</v>
      </c>
      <c r="G173" s="5" t="n">
        <f aca="false">COUNTIF('Duel Log'!A:A,A173)</f>
        <v>2</v>
      </c>
      <c r="H173" s="5" t="n">
        <f aca="false">COUNTIFS('Duel Log'!A:A,A173,'Duel Log'!AA:AA,"Win")</f>
        <v>2</v>
      </c>
      <c r="I173" s="5" t="s">
        <v>6564</v>
      </c>
      <c r="J173" s="5" t="s">
        <v>6565</v>
      </c>
      <c r="K173" s="5"/>
      <c r="L173" s="5" t="s">
        <v>98</v>
      </c>
      <c r="M173" s="5" t="s">
        <v>6566</v>
      </c>
      <c r="N173" s="5" t="s">
        <v>5966</v>
      </c>
    </row>
    <row r="174" customFormat="false" ht="15" hidden="false" customHeight="true" outlineLevel="0" collapsed="false">
      <c r="A174" s="5" t="s">
        <v>1524</v>
      </c>
      <c r="B174" s="5" t="s">
        <v>6567</v>
      </c>
      <c r="C174" s="5" t="s">
        <v>1515</v>
      </c>
      <c r="D174" s="5" t="s">
        <v>1525</v>
      </c>
      <c r="E174" s="5" t="s">
        <v>123</v>
      </c>
      <c r="F174" s="5" t="s">
        <v>1527</v>
      </c>
      <c r="G174" s="5" t="n">
        <f aca="false">COUNTIF('Duel Log'!A:A,A174)</f>
        <v>3</v>
      </c>
      <c r="H174" s="5" t="n">
        <f aca="false">COUNTIFS('Duel Log'!A:A,A174,'Duel Log'!AA:AA,"Win")</f>
        <v>2</v>
      </c>
      <c r="I174" s="5" t="s">
        <v>6568</v>
      </c>
      <c r="J174" s="5" t="s">
        <v>6569</v>
      </c>
      <c r="K174" s="5" t="s">
        <v>6564</v>
      </c>
      <c r="L174" s="5" t="s">
        <v>98</v>
      </c>
      <c r="M174" s="5" t="s">
        <v>6570</v>
      </c>
      <c r="N174" s="5" t="s">
        <v>5948</v>
      </c>
    </row>
    <row r="175" customFormat="false" ht="16.5" hidden="false" customHeight="true" outlineLevel="0" collapsed="false">
      <c r="A175" s="5" t="s">
        <v>1534</v>
      </c>
      <c r="B175" s="5" t="s">
        <v>6571</v>
      </c>
      <c r="C175" s="5" t="s">
        <v>1515</v>
      </c>
      <c r="D175" s="5" t="s">
        <v>348</v>
      </c>
      <c r="E175" s="5" t="s">
        <v>123</v>
      </c>
      <c r="F175" s="5" t="s">
        <v>1535</v>
      </c>
      <c r="G175" s="5" t="n">
        <f aca="false">COUNTIF('Duel Log'!A:A,A175)</f>
        <v>2</v>
      </c>
      <c r="H175" s="5" t="n">
        <f aca="false">COUNTIFS('Duel Log'!A:A,A175,'Duel Log'!AA:AA,"Win")</f>
        <v>0</v>
      </c>
      <c r="I175" s="5" t="s">
        <v>6572</v>
      </c>
      <c r="J175" s="5" t="s">
        <v>6573</v>
      </c>
      <c r="K175" s="5"/>
      <c r="L175" s="5" t="s">
        <v>98</v>
      </c>
      <c r="M175" s="5" t="s">
        <v>6574</v>
      </c>
      <c r="N175" s="5" t="s">
        <v>5966</v>
      </c>
    </row>
    <row r="176" customFormat="false" ht="16.5" hidden="false" customHeight="true" outlineLevel="0" collapsed="false">
      <c r="A176" s="5" t="s">
        <v>1539</v>
      </c>
      <c r="B176" s="5" t="s">
        <v>6575</v>
      </c>
      <c r="C176" s="5" t="s">
        <v>1515</v>
      </c>
      <c r="D176" s="6" t="s">
        <v>1540</v>
      </c>
      <c r="E176" s="5" t="s">
        <v>123</v>
      </c>
      <c r="F176" s="5" t="s">
        <v>848</v>
      </c>
      <c r="G176" s="5" t="n">
        <f aca="false">COUNTIF('Duel Log'!A:A,A176)</f>
        <v>2</v>
      </c>
      <c r="H176" s="5" t="n">
        <f aca="false">COUNTIFS('Duel Log'!A:A,A176,'Duel Log'!AA:AA,"Win")</f>
        <v>2</v>
      </c>
      <c r="I176" s="5" t="s">
        <v>6576</v>
      </c>
      <c r="J176" s="5" t="s">
        <v>6577</v>
      </c>
      <c r="K176" s="5"/>
      <c r="L176" s="5" t="s">
        <v>98</v>
      </c>
      <c r="M176" s="5" t="s">
        <v>6578</v>
      </c>
      <c r="N176" s="5" t="s">
        <v>5966</v>
      </c>
    </row>
    <row r="177" customFormat="false" ht="15" hidden="false" customHeight="true" outlineLevel="0" collapsed="false">
      <c r="A177" s="5" t="s">
        <v>1546</v>
      </c>
      <c r="B177" s="5" t="s">
        <v>6579</v>
      </c>
      <c r="C177" s="5" t="s">
        <v>1515</v>
      </c>
      <c r="D177" s="5" t="s">
        <v>1547</v>
      </c>
      <c r="E177" s="5" t="s">
        <v>123</v>
      </c>
      <c r="F177" s="5" t="s">
        <v>1549</v>
      </c>
      <c r="G177" s="5" t="n">
        <f aca="false">COUNTIF('Duel Log'!A:A,A177)</f>
        <v>2</v>
      </c>
      <c r="H177" s="5" t="n">
        <f aca="false">COUNTIFS('Duel Log'!A:A,A177,'Duel Log'!AA:AA,"Win")</f>
        <v>2</v>
      </c>
      <c r="I177" s="5" t="s">
        <v>6580</v>
      </c>
      <c r="J177" s="5" t="s">
        <v>6581</v>
      </c>
      <c r="K177" s="5"/>
      <c r="L177" s="5" t="s">
        <v>98</v>
      </c>
      <c r="M177" s="5" t="s">
        <v>6582</v>
      </c>
      <c r="N177" s="5" t="s">
        <v>5966</v>
      </c>
    </row>
    <row r="178" customFormat="false" ht="15" hidden="false" customHeight="true" outlineLevel="0" collapsed="false">
      <c r="A178" s="5" t="s">
        <v>1554</v>
      </c>
      <c r="B178" s="5" t="s">
        <v>6583</v>
      </c>
      <c r="C178" s="5" t="s">
        <v>1515</v>
      </c>
      <c r="D178" s="5" t="s">
        <v>369</v>
      </c>
      <c r="E178" s="5" t="s">
        <v>123</v>
      </c>
      <c r="F178" s="5" t="s">
        <v>1555</v>
      </c>
      <c r="G178" s="5" t="n">
        <f aca="false">COUNTIF('Duel Log'!A:A,A178)</f>
        <v>3</v>
      </c>
      <c r="H178" s="5" t="n">
        <f aca="false">COUNTIFS('Duel Log'!A:A,A178,'Duel Log'!AA:AA,"Win")</f>
        <v>2</v>
      </c>
      <c r="I178" s="5" t="s">
        <v>6584</v>
      </c>
      <c r="J178" s="5" t="s">
        <v>6585</v>
      </c>
      <c r="K178" s="5" t="s">
        <v>6586</v>
      </c>
      <c r="L178" s="5" t="s">
        <v>98</v>
      </c>
      <c r="M178" s="5" t="s">
        <v>6587</v>
      </c>
      <c r="N178" s="5" t="s">
        <v>5948</v>
      </c>
    </row>
    <row r="179" customFormat="false" ht="15" hidden="false" customHeight="true" outlineLevel="0" collapsed="false">
      <c r="A179" s="5" t="s">
        <v>1562</v>
      </c>
      <c r="B179" s="5" t="s">
        <v>6588</v>
      </c>
      <c r="C179" s="5" t="s">
        <v>1515</v>
      </c>
      <c r="D179" s="5" t="s">
        <v>357</v>
      </c>
      <c r="E179" s="5" t="s">
        <v>123</v>
      </c>
      <c r="F179" s="5" t="s">
        <v>1563</v>
      </c>
      <c r="G179" s="5" t="n">
        <f aca="false">COUNTIF('Duel Log'!A:A,A179)</f>
        <v>2</v>
      </c>
      <c r="H179" s="5" t="n">
        <f aca="false">COUNTIFS('Duel Log'!A:A,A179,'Duel Log'!AA:AA,"Win")</f>
        <v>0</v>
      </c>
      <c r="I179" s="5" t="s">
        <v>6589</v>
      </c>
      <c r="J179" s="5" t="s">
        <v>6590</v>
      </c>
      <c r="K179" s="5"/>
      <c r="L179" s="5" t="s">
        <v>98</v>
      </c>
      <c r="M179" s="5" t="s">
        <v>6591</v>
      </c>
      <c r="N179" s="5" t="s">
        <v>5966</v>
      </c>
    </row>
    <row r="180" customFormat="false" ht="15" hidden="false" customHeight="true" outlineLevel="0" collapsed="false">
      <c r="A180" s="5" t="s">
        <v>1569</v>
      </c>
      <c r="B180" s="5" t="s">
        <v>6592</v>
      </c>
      <c r="C180" s="5" t="s">
        <v>1515</v>
      </c>
      <c r="D180" s="5" t="s">
        <v>1570</v>
      </c>
      <c r="E180" s="5" t="s">
        <v>123</v>
      </c>
      <c r="F180" s="5" t="s">
        <v>1572</v>
      </c>
      <c r="G180" s="5" t="n">
        <f aca="false">COUNTIF('Duel Log'!A:A,A180)</f>
        <v>2</v>
      </c>
      <c r="H180" s="5" t="n">
        <f aca="false">COUNTIFS('Duel Log'!A:A,A180,'Duel Log'!AA:AA,"Win")</f>
        <v>0</v>
      </c>
      <c r="I180" s="5" t="s">
        <v>6593</v>
      </c>
      <c r="J180" s="5" t="s">
        <v>6594</v>
      </c>
      <c r="K180" s="5"/>
      <c r="L180" s="5" t="s">
        <v>98</v>
      </c>
      <c r="M180" s="5" t="s">
        <v>6131</v>
      </c>
      <c r="N180" s="5" t="s">
        <v>5966</v>
      </c>
    </row>
    <row r="181" customFormat="false" ht="15" hidden="false" customHeight="true" outlineLevel="0" collapsed="false">
      <c r="A181" s="5" t="s">
        <v>1578</v>
      </c>
      <c r="B181" s="5" t="s">
        <v>6595</v>
      </c>
      <c r="C181" s="5" t="s">
        <v>381</v>
      </c>
      <c r="D181" s="5" t="s">
        <v>856</v>
      </c>
      <c r="E181" s="5" t="s">
        <v>102</v>
      </c>
      <c r="F181" s="5" t="s">
        <v>1579</v>
      </c>
      <c r="G181" s="5" t="n">
        <f aca="false">COUNTIF('Duel Log'!A:A,A181)</f>
        <v>2</v>
      </c>
      <c r="H181" s="5" t="n">
        <f aca="false">COUNTIFS('Duel Log'!A:A,A181,'Duel Log'!AA:AA,"Win")</f>
        <v>1</v>
      </c>
      <c r="I181" s="5" t="s">
        <v>6066</v>
      </c>
      <c r="J181" s="5" t="s">
        <v>6293</v>
      </c>
      <c r="K181" s="5"/>
      <c r="L181" s="5" t="s">
        <v>98</v>
      </c>
      <c r="M181" s="5" t="s">
        <v>6027</v>
      </c>
      <c r="N181" s="5"/>
    </row>
    <row r="182" customFormat="false" ht="15" hidden="false" customHeight="true" outlineLevel="0" collapsed="false">
      <c r="A182" s="7" t="s">
        <v>1583</v>
      </c>
      <c r="B182" s="7" t="s">
        <v>6595</v>
      </c>
      <c r="C182" s="7" t="s">
        <v>381</v>
      </c>
      <c r="D182" s="7" t="s">
        <v>856</v>
      </c>
      <c r="E182" s="7" t="s">
        <v>102</v>
      </c>
      <c r="F182" s="7" t="s">
        <v>1584</v>
      </c>
      <c r="G182" s="7" t="n">
        <f aca="false">COUNTIF('Duel Log'!A:A,A182)</f>
        <v>2</v>
      </c>
      <c r="H182" s="7" t="n">
        <f aca="false">COUNTIFS('Duel Log'!A:A,A182,'Duel Log'!AA:AA,"Win")</f>
        <v>0</v>
      </c>
      <c r="I182" s="7" t="s">
        <v>6596</v>
      </c>
      <c r="J182" s="7" t="s">
        <v>6597</v>
      </c>
      <c r="K182" s="7"/>
      <c r="L182" s="7" t="s">
        <v>99</v>
      </c>
      <c r="M182" s="7" t="s">
        <v>6027</v>
      </c>
      <c r="N182" s="7"/>
    </row>
    <row r="183" customFormat="false" ht="15" hidden="false" customHeight="true" outlineLevel="0" collapsed="false">
      <c r="A183" s="7" t="s">
        <v>1588</v>
      </c>
      <c r="B183" s="7" t="s">
        <v>6595</v>
      </c>
      <c r="C183" s="7" t="s">
        <v>381</v>
      </c>
      <c r="D183" s="7" t="s">
        <v>856</v>
      </c>
      <c r="E183" s="7" t="s">
        <v>102</v>
      </c>
      <c r="F183" s="7" t="s">
        <v>1589</v>
      </c>
      <c r="G183" s="7" t="n">
        <f aca="false">COUNTIF('Duel Log'!A:A,A183)</f>
        <v>2</v>
      </c>
      <c r="H183" s="7" t="n">
        <f aca="false">COUNTIFS('Duel Log'!A:A,A183,'Duel Log'!AA:AA,"Win")</f>
        <v>0</v>
      </c>
      <c r="I183" s="7" t="s">
        <v>6139</v>
      </c>
      <c r="J183" s="7" t="s">
        <v>6045</v>
      </c>
      <c r="K183" s="7"/>
      <c r="L183" s="7" t="s">
        <v>99</v>
      </c>
      <c r="M183" s="7" t="s">
        <v>6027</v>
      </c>
      <c r="N183" s="7"/>
    </row>
    <row r="184" customFormat="false" ht="15" hidden="false" customHeight="true" outlineLevel="0" collapsed="false">
      <c r="A184" s="7" t="s">
        <v>1592</v>
      </c>
      <c r="B184" s="7" t="s">
        <v>6595</v>
      </c>
      <c r="C184" s="7" t="s">
        <v>381</v>
      </c>
      <c r="D184" s="7" t="s">
        <v>856</v>
      </c>
      <c r="E184" s="7" t="s">
        <v>102</v>
      </c>
      <c r="F184" s="7" t="s">
        <v>1593</v>
      </c>
      <c r="G184" s="7" t="n">
        <f aca="false">COUNTIF('Duel Log'!A:A,A184)</f>
        <v>3</v>
      </c>
      <c r="H184" s="7" t="n">
        <f aca="false">COUNTIFS('Duel Log'!A:A,A184,'Duel Log'!AA:AA,"Win")</f>
        <v>1</v>
      </c>
      <c r="I184" s="7" t="s">
        <v>6488</v>
      </c>
      <c r="J184" s="7" t="s">
        <v>6488</v>
      </c>
      <c r="K184" s="7" t="s">
        <v>6598</v>
      </c>
      <c r="L184" s="7" t="s">
        <v>99</v>
      </c>
      <c r="M184" s="7" t="s">
        <v>6027</v>
      </c>
      <c r="N184" s="7"/>
    </row>
    <row r="185" customFormat="false" ht="15" hidden="false" customHeight="true" outlineLevel="0" collapsed="false">
      <c r="A185" s="7" t="s">
        <v>1597</v>
      </c>
      <c r="B185" s="7" t="s">
        <v>6595</v>
      </c>
      <c r="C185" s="7" t="s">
        <v>381</v>
      </c>
      <c r="D185" s="7" t="s">
        <v>856</v>
      </c>
      <c r="E185" s="7" t="s">
        <v>102</v>
      </c>
      <c r="F185" s="7" t="s">
        <v>1598</v>
      </c>
      <c r="G185" s="7" t="n">
        <f aca="false">COUNTIF('Duel Log'!A:A,A185)</f>
        <v>3</v>
      </c>
      <c r="H185" s="7" t="n">
        <f aca="false">COUNTIFS('Duel Log'!A:A,A185,'Duel Log'!AA:AA,"Win")</f>
        <v>2</v>
      </c>
      <c r="I185" s="7" t="s">
        <v>5945</v>
      </c>
      <c r="J185" s="7" t="s">
        <v>6044</v>
      </c>
      <c r="K185" s="7" t="s">
        <v>6044</v>
      </c>
      <c r="L185" s="7" t="s">
        <v>99</v>
      </c>
      <c r="M185" s="7" t="s">
        <v>6027</v>
      </c>
      <c r="N185" s="7"/>
    </row>
    <row r="186" customFormat="false" ht="15" hidden="false" customHeight="true" outlineLevel="0" collapsed="false">
      <c r="A186" s="7" t="s">
        <v>1602</v>
      </c>
      <c r="B186" s="7" t="s">
        <v>6595</v>
      </c>
      <c r="C186" s="7" t="s">
        <v>381</v>
      </c>
      <c r="D186" s="7" t="s">
        <v>856</v>
      </c>
      <c r="E186" s="7" t="s">
        <v>102</v>
      </c>
      <c r="F186" s="7" t="s">
        <v>1603</v>
      </c>
      <c r="G186" s="7" t="n">
        <f aca="false">COUNTIF('Duel Log'!A:A,A186)</f>
        <v>1</v>
      </c>
      <c r="H186" s="7" t="n">
        <f aca="false">COUNTIFS('Duel Log'!A:A,A186,'Duel Log'!AA:AA,"Win")</f>
        <v>0</v>
      </c>
      <c r="I186" s="7" t="s">
        <v>6599</v>
      </c>
      <c r="J186" s="7"/>
      <c r="K186" s="7"/>
      <c r="L186" s="7" t="s">
        <v>99</v>
      </c>
      <c r="M186" s="7" t="s">
        <v>5939</v>
      </c>
      <c r="N186" s="7"/>
    </row>
    <row r="187" customFormat="false" ht="16.5" hidden="false" customHeight="true" outlineLevel="0" collapsed="false">
      <c r="A187" s="5" t="s">
        <v>1605</v>
      </c>
      <c r="B187" s="5" t="s">
        <v>6600</v>
      </c>
      <c r="C187" s="5" t="s">
        <v>381</v>
      </c>
      <c r="D187" s="5" t="s">
        <v>1606</v>
      </c>
      <c r="E187" s="5" t="s">
        <v>123</v>
      </c>
      <c r="F187" s="5" t="s">
        <v>1608</v>
      </c>
      <c r="G187" s="5" t="n">
        <f aca="false">COUNTIF('Duel Log'!A:A,A187)</f>
        <v>1</v>
      </c>
      <c r="H187" s="5" t="n">
        <f aca="false">COUNTIFS('Duel Log'!A:A,A187,'Duel Log'!AA:AA,"Win")</f>
        <v>0</v>
      </c>
      <c r="I187" s="5" t="s">
        <v>6601</v>
      </c>
      <c r="J187" s="5"/>
      <c r="K187" s="5"/>
      <c r="L187" s="5" t="s">
        <v>98</v>
      </c>
      <c r="M187" s="5" t="s">
        <v>5942</v>
      </c>
      <c r="N187" s="5" t="s">
        <v>5942</v>
      </c>
    </row>
    <row r="188" customFormat="false" ht="15" hidden="false" customHeight="true" outlineLevel="0" collapsed="false">
      <c r="A188" s="5" t="s">
        <v>1609</v>
      </c>
      <c r="B188" s="5" t="s">
        <v>6602</v>
      </c>
      <c r="C188" s="5" t="s">
        <v>381</v>
      </c>
      <c r="D188" s="5" t="s">
        <v>1610</v>
      </c>
      <c r="E188" s="5" t="s">
        <v>123</v>
      </c>
      <c r="F188" s="5" t="s">
        <v>1612</v>
      </c>
      <c r="G188" s="5" t="n">
        <f aca="false">COUNTIF('Duel Log'!A:A,A188)</f>
        <v>2</v>
      </c>
      <c r="H188" s="5" t="n">
        <f aca="false">COUNTIFS('Duel Log'!A:A,A188,'Duel Log'!AA:AA,"Win")</f>
        <v>2</v>
      </c>
      <c r="I188" s="5" t="s">
        <v>6603</v>
      </c>
      <c r="J188" s="5" t="s">
        <v>6604</v>
      </c>
      <c r="K188" s="5"/>
      <c r="L188" s="5" t="s">
        <v>98</v>
      </c>
      <c r="M188" s="5" t="s">
        <v>6131</v>
      </c>
      <c r="N188" s="5" t="s">
        <v>5966</v>
      </c>
    </row>
    <row r="189" customFormat="false" ht="15" hidden="false" customHeight="true" outlineLevel="0" collapsed="false">
      <c r="A189" s="5" t="s">
        <v>1618</v>
      </c>
      <c r="B189" s="5" t="s">
        <v>6605</v>
      </c>
      <c r="C189" s="5" t="s">
        <v>381</v>
      </c>
      <c r="D189" s="5" t="s">
        <v>1619</v>
      </c>
      <c r="E189" s="5" t="s">
        <v>123</v>
      </c>
      <c r="F189" s="5" t="s">
        <v>1621</v>
      </c>
      <c r="G189" s="5" t="n">
        <f aca="false">COUNTIF('Duel Log'!A:A,A189)</f>
        <v>3</v>
      </c>
      <c r="H189" s="5" t="n">
        <f aca="false">COUNTIFS('Duel Log'!A:A,A189,'Duel Log'!AA:AA,"Win")</f>
        <v>2</v>
      </c>
      <c r="I189" s="5" t="s">
        <v>6606</v>
      </c>
      <c r="J189" s="5" t="s">
        <v>6607</v>
      </c>
      <c r="K189" s="5" t="s">
        <v>6608</v>
      </c>
      <c r="L189" s="5" t="s">
        <v>98</v>
      </c>
      <c r="M189" s="5" t="s">
        <v>6609</v>
      </c>
      <c r="N189" s="5" t="s">
        <v>5948</v>
      </c>
    </row>
    <row r="190" customFormat="false" ht="15" hidden="false" customHeight="true" outlineLevel="0" collapsed="false">
      <c r="A190" s="5" t="s">
        <v>1628</v>
      </c>
      <c r="B190" s="5" t="s">
        <v>6610</v>
      </c>
      <c r="C190" s="5" t="s">
        <v>381</v>
      </c>
      <c r="D190" s="5" t="s">
        <v>1629</v>
      </c>
      <c r="E190" s="5" t="s">
        <v>123</v>
      </c>
      <c r="F190" s="5" t="s">
        <v>1631</v>
      </c>
      <c r="G190" s="5" t="n">
        <f aca="false">COUNTIF('Duel Log'!A:A,A190)</f>
        <v>2</v>
      </c>
      <c r="H190" s="5" t="n">
        <f aca="false">COUNTIFS('Duel Log'!A:A,A190,'Duel Log'!AA:AA,"Win")</f>
        <v>2</v>
      </c>
      <c r="I190" s="5" t="s">
        <v>6611</v>
      </c>
      <c r="J190" s="5" t="s">
        <v>6612</v>
      </c>
      <c r="K190" s="5"/>
      <c r="L190" s="5" t="s">
        <v>98</v>
      </c>
      <c r="M190" s="5" t="s">
        <v>6613</v>
      </c>
      <c r="N190" s="5" t="s">
        <v>5966</v>
      </c>
    </row>
    <row r="191" customFormat="false" ht="15" hidden="false" customHeight="true" outlineLevel="0" collapsed="false">
      <c r="A191" s="5" t="s">
        <v>1635</v>
      </c>
      <c r="B191" s="5" t="s">
        <v>6614</v>
      </c>
      <c r="C191" s="5" t="s">
        <v>381</v>
      </c>
      <c r="D191" s="5" t="s">
        <v>973</v>
      </c>
      <c r="E191" s="5" t="s">
        <v>123</v>
      </c>
      <c r="F191" s="5" t="s">
        <v>1636</v>
      </c>
      <c r="G191" s="5" t="n">
        <f aca="false">COUNTIF('Duel Log'!A:A,A191)</f>
        <v>2</v>
      </c>
      <c r="H191" s="5" t="n">
        <f aca="false">COUNTIFS('Duel Log'!A:A,A191,'Duel Log'!AA:AA,"Win")</f>
        <v>0</v>
      </c>
      <c r="I191" s="5" t="s">
        <v>6615</v>
      </c>
      <c r="J191" s="5" t="s">
        <v>6616</v>
      </c>
      <c r="K191" s="5"/>
      <c r="L191" s="5" t="s">
        <v>98</v>
      </c>
      <c r="M191" s="5" t="s">
        <v>6114</v>
      </c>
      <c r="N191" s="5" t="s">
        <v>5966</v>
      </c>
    </row>
    <row r="192" customFormat="false" ht="15" hidden="false" customHeight="true" outlineLevel="0" collapsed="false">
      <c r="A192" s="5" t="s">
        <v>1640</v>
      </c>
      <c r="B192" s="5" t="s">
        <v>6617</v>
      </c>
      <c r="C192" s="5" t="s">
        <v>381</v>
      </c>
      <c r="D192" s="5" t="s">
        <v>1641</v>
      </c>
      <c r="E192" s="5" t="s">
        <v>123</v>
      </c>
      <c r="F192" s="5" t="s">
        <v>1643</v>
      </c>
      <c r="G192" s="5" t="n">
        <f aca="false">COUNTIF('Duel Log'!A:A,A192)</f>
        <v>2</v>
      </c>
      <c r="H192" s="5" t="n">
        <f aca="false">COUNTIFS('Duel Log'!A:A,A192,'Duel Log'!AA:AA,"Win")</f>
        <v>2</v>
      </c>
      <c r="I192" s="5" t="s">
        <v>6152</v>
      </c>
      <c r="J192" s="5" t="s">
        <v>6618</v>
      </c>
      <c r="K192" s="5"/>
      <c r="L192" s="5" t="s">
        <v>98</v>
      </c>
      <c r="M192" s="5" t="s">
        <v>6092</v>
      </c>
      <c r="N192" s="5" t="s">
        <v>5966</v>
      </c>
    </row>
    <row r="193" customFormat="false" ht="15" hidden="false" customHeight="true" outlineLevel="0" collapsed="false">
      <c r="A193" s="5" t="s">
        <v>1648</v>
      </c>
      <c r="B193" s="5" t="s">
        <v>6619</v>
      </c>
      <c r="C193" s="5" t="s">
        <v>381</v>
      </c>
      <c r="D193" s="5" t="s">
        <v>665</v>
      </c>
      <c r="E193" s="5" t="s">
        <v>123</v>
      </c>
      <c r="F193" s="5" t="s">
        <v>1649</v>
      </c>
      <c r="G193" s="5" t="n">
        <f aca="false">COUNTIF('Duel Log'!A:A,A193)</f>
        <v>2</v>
      </c>
      <c r="H193" s="5" t="n">
        <f aca="false">COUNTIFS('Duel Log'!A:A,A193,'Duel Log'!AA:AA,"Win")</f>
        <v>2</v>
      </c>
      <c r="I193" s="5" t="s">
        <v>6612</v>
      </c>
      <c r="J193" s="5" t="s">
        <v>6607</v>
      </c>
      <c r="K193" s="5"/>
      <c r="L193" s="5" t="s">
        <v>98</v>
      </c>
      <c r="M193" s="5" t="s">
        <v>6582</v>
      </c>
      <c r="N193" s="5" t="s">
        <v>5966</v>
      </c>
    </row>
    <row r="194" customFormat="false" ht="15" hidden="false" customHeight="true" outlineLevel="0" collapsed="false">
      <c r="A194" s="5" t="s">
        <v>1652</v>
      </c>
      <c r="B194" s="5" t="s">
        <v>6620</v>
      </c>
      <c r="C194" s="5" t="s">
        <v>381</v>
      </c>
      <c r="D194" s="5" t="s">
        <v>829</v>
      </c>
      <c r="E194" s="5" t="s">
        <v>123</v>
      </c>
      <c r="F194" s="5" t="s">
        <v>1653</v>
      </c>
      <c r="G194" s="5" t="n">
        <f aca="false">COUNTIF('Duel Log'!A:A,A194)</f>
        <v>3</v>
      </c>
      <c r="H194" s="5" t="n">
        <f aca="false">COUNTIFS('Duel Log'!A:A,A194,'Duel Log'!AA:AA,"Win")</f>
        <v>2</v>
      </c>
      <c r="I194" s="5" t="s">
        <v>6621</v>
      </c>
      <c r="J194" s="5" t="s">
        <v>6622</v>
      </c>
      <c r="K194" s="5" t="s">
        <v>6623</v>
      </c>
      <c r="L194" s="5" t="s">
        <v>98</v>
      </c>
      <c r="M194" s="5" t="s">
        <v>6624</v>
      </c>
      <c r="N194" s="5" t="s">
        <v>5948</v>
      </c>
    </row>
    <row r="195" customFormat="false" ht="15" hidden="false" customHeight="true" outlineLevel="0" collapsed="false">
      <c r="A195" s="5" t="s">
        <v>1660</v>
      </c>
      <c r="B195" s="5" t="s">
        <v>6625</v>
      </c>
      <c r="C195" s="5" t="s">
        <v>381</v>
      </c>
      <c r="D195" s="5" t="s">
        <v>280</v>
      </c>
      <c r="E195" s="5" t="s">
        <v>123</v>
      </c>
      <c r="F195" s="5" t="s">
        <v>383</v>
      </c>
      <c r="G195" s="5" t="n">
        <f aca="false">COUNTIF('Duel Log'!A:A,A195)</f>
        <v>2</v>
      </c>
      <c r="H195" s="5" t="n">
        <f aca="false">COUNTIFS('Duel Log'!A:A,A195,'Duel Log'!AA:AA,"Win")</f>
        <v>0</v>
      </c>
      <c r="I195" s="5" t="s">
        <v>6626</v>
      </c>
      <c r="J195" s="5" t="s">
        <v>6627</v>
      </c>
      <c r="K195" s="5"/>
      <c r="L195" s="5" t="s">
        <v>98</v>
      </c>
      <c r="M195" s="5" t="s">
        <v>6114</v>
      </c>
      <c r="N195" s="5" t="s">
        <v>5966</v>
      </c>
    </row>
    <row r="196" customFormat="false" ht="15" hidden="false" customHeight="true" outlineLevel="0" collapsed="false">
      <c r="A196" s="5" t="s">
        <v>1661</v>
      </c>
      <c r="B196" s="5" t="s">
        <v>6628</v>
      </c>
      <c r="C196" s="5" t="s">
        <v>381</v>
      </c>
      <c r="D196" s="5" t="s">
        <v>1662</v>
      </c>
      <c r="E196" s="5" t="s">
        <v>123</v>
      </c>
      <c r="F196" s="5" t="s">
        <v>1664</v>
      </c>
      <c r="G196" s="5" t="n">
        <f aca="false">COUNTIF('Duel Log'!A:A,A196)</f>
        <v>3</v>
      </c>
      <c r="H196" s="5" t="n">
        <f aca="false">COUNTIFS('Duel Log'!A:A,A196,'Duel Log'!AA:AA,"Win")</f>
        <v>2</v>
      </c>
      <c r="I196" s="5" t="s">
        <v>6612</v>
      </c>
      <c r="J196" s="5" t="s">
        <v>6629</v>
      </c>
      <c r="K196" s="5" t="s">
        <v>6630</v>
      </c>
      <c r="L196" s="5" t="s">
        <v>98</v>
      </c>
      <c r="M196" s="5" t="s">
        <v>6631</v>
      </c>
      <c r="N196" s="5" t="s">
        <v>5948</v>
      </c>
    </row>
    <row r="197" customFormat="false" ht="15" hidden="false" customHeight="true" outlineLevel="0" collapsed="false">
      <c r="A197" s="5" t="s">
        <v>1670</v>
      </c>
      <c r="B197" s="5" t="s">
        <v>6632</v>
      </c>
      <c r="C197" s="5" t="s">
        <v>1671</v>
      </c>
      <c r="D197" s="5" t="s">
        <v>1673</v>
      </c>
      <c r="E197" s="5" t="s">
        <v>102</v>
      </c>
      <c r="F197" s="5" t="s">
        <v>1675</v>
      </c>
      <c r="G197" s="5" t="n">
        <f aca="false">COUNTIF('Duel Log'!A:A,A197)</f>
        <v>1</v>
      </c>
      <c r="H197" s="5" t="n">
        <f aca="false">COUNTIFS('Duel Log'!A:A,A197,'Duel Log'!AA:AA,"Win")</f>
        <v>1</v>
      </c>
      <c r="I197" s="5" t="s">
        <v>6633</v>
      </c>
      <c r="J197" s="5"/>
      <c r="K197" s="5"/>
      <c r="L197" s="5" t="s">
        <v>98</v>
      </c>
      <c r="M197" s="5" t="s">
        <v>5939</v>
      </c>
      <c r="N197" s="5"/>
    </row>
    <row r="198" customFormat="false" ht="15" hidden="false" customHeight="true" outlineLevel="0" collapsed="false">
      <c r="A198" s="7" t="s">
        <v>1677</v>
      </c>
      <c r="B198" s="7" t="s">
        <v>6632</v>
      </c>
      <c r="C198" s="7" t="s">
        <v>1671</v>
      </c>
      <c r="D198" s="7" t="s">
        <v>1673</v>
      </c>
      <c r="E198" s="7" t="s">
        <v>102</v>
      </c>
      <c r="F198" s="7" t="s">
        <v>1678</v>
      </c>
      <c r="G198" s="7" t="n">
        <f aca="false">COUNTIF('Duel Log'!A:A,A198)</f>
        <v>3</v>
      </c>
      <c r="H198" s="7" t="n">
        <f aca="false">COUNTIFS('Duel Log'!A:A,A198,'Duel Log'!AA:AA,"Win")</f>
        <v>2</v>
      </c>
      <c r="I198" s="7" t="s">
        <v>6634</v>
      </c>
      <c r="J198" s="7" t="s">
        <v>6635</v>
      </c>
      <c r="K198" s="7" t="s">
        <v>6636</v>
      </c>
      <c r="L198" s="7" t="s">
        <v>99</v>
      </c>
      <c r="M198" s="7" t="s">
        <v>6637</v>
      </c>
      <c r="N198" s="7"/>
    </row>
    <row r="199" customFormat="false" ht="15" hidden="false" customHeight="true" outlineLevel="0" collapsed="false">
      <c r="A199" s="7" t="s">
        <v>1683</v>
      </c>
      <c r="B199" s="7" t="s">
        <v>6632</v>
      </c>
      <c r="C199" s="7" t="s">
        <v>1671</v>
      </c>
      <c r="D199" s="7" t="s">
        <v>1673</v>
      </c>
      <c r="E199" s="7" t="s">
        <v>102</v>
      </c>
      <c r="F199" s="7" t="s">
        <v>1684</v>
      </c>
      <c r="G199" s="7" t="n">
        <f aca="false">COUNTIF('Duel Log'!A:A,A199)</f>
        <v>3</v>
      </c>
      <c r="H199" s="7" t="n">
        <f aca="false">COUNTIFS('Duel Log'!A:A,A199,'Duel Log'!AA:AA,"Win")</f>
        <v>1</v>
      </c>
      <c r="I199" s="7" t="s">
        <v>6638</v>
      </c>
      <c r="J199" s="7" t="s">
        <v>6639</v>
      </c>
      <c r="K199" s="7" t="s">
        <v>6640</v>
      </c>
      <c r="L199" s="7" t="s">
        <v>99</v>
      </c>
      <c r="M199" s="7" t="s">
        <v>6641</v>
      </c>
      <c r="N199" s="7"/>
    </row>
    <row r="200" customFormat="false" ht="15" hidden="false" customHeight="true" outlineLevel="0" collapsed="false">
      <c r="A200" s="5" t="s">
        <v>1691</v>
      </c>
      <c r="B200" s="5" t="s">
        <v>6642</v>
      </c>
      <c r="C200" s="5" t="s">
        <v>1671</v>
      </c>
      <c r="D200" s="5" t="s">
        <v>1692</v>
      </c>
      <c r="E200" s="5" t="s">
        <v>102</v>
      </c>
      <c r="F200" s="5" t="s">
        <v>1694</v>
      </c>
      <c r="G200" s="5" t="n">
        <f aca="false">COUNTIF('Duel Log'!A:A,A200)</f>
        <v>3</v>
      </c>
      <c r="H200" s="5" t="n">
        <f aca="false">COUNTIFS('Duel Log'!A:A,A200,'Duel Log'!AA:AA,"Win")</f>
        <v>2</v>
      </c>
      <c r="I200" s="5" t="s">
        <v>6643</v>
      </c>
      <c r="J200" s="5" t="s">
        <v>6140</v>
      </c>
      <c r="K200" s="5" t="s">
        <v>6644</v>
      </c>
      <c r="L200" s="5" t="s">
        <v>98</v>
      </c>
      <c r="M200" s="5" t="s">
        <v>6645</v>
      </c>
      <c r="N200" s="5"/>
    </row>
    <row r="201" customFormat="false" ht="15" hidden="false" customHeight="true" outlineLevel="0" collapsed="false">
      <c r="A201" s="7" t="s">
        <v>1703</v>
      </c>
      <c r="B201" s="7" t="s">
        <v>6642</v>
      </c>
      <c r="C201" s="7" t="s">
        <v>1671</v>
      </c>
      <c r="D201" s="7" t="s">
        <v>1692</v>
      </c>
      <c r="E201" s="7" t="s">
        <v>102</v>
      </c>
      <c r="F201" s="7" t="s">
        <v>1704</v>
      </c>
      <c r="G201" s="7" t="n">
        <f aca="false">COUNTIF('Duel Log'!A:A,A201)</f>
        <v>3</v>
      </c>
      <c r="H201" s="7" t="n">
        <f aca="false">COUNTIFS('Duel Log'!A:A,A201,'Duel Log'!AA:AA,"Win")</f>
        <v>1</v>
      </c>
      <c r="I201" s="7" t="s">
        <v>6488</v>
      </c>
      <c r="J201" s="7" t="s">
        <v>6646</v>
      </c>
      <c r="K201" s="7" t="s">
        <v>6647</v>
      </c>
      <c r="L201" s="7" t="s">
        <v>99</v>
      </c>
      <c r="M201" s="7" t="s">
        <v>6648</v>
      </c>
      <c r="N201" s="7"/>
    </row>
    <row r="202" customFormat="false" ht="15" hidden="false" customHeight="true" outlineLevel="0" collapsed="false">
      <c r="A202" s="7" t="s">
        <v>1711</v>
      </c>
      <c r="B202" s="7" t="s">
        <v>6642</v>
      </c>
      <c r="C202" s="7" t="s">
        <v>1671</v>
      </c>
      <c r="D202" s="7" t="s">
        <v>1692</v>
      </c>
      <c r="E202" s="7" t="s">
        <v>102</v>
      </c>
      <c r="F202" s="7" t="s">
        <v>1712</v>
      </c>
      <c r="G202" s="7" t="n">
        <f aca="false">COUNTIF('Duel Log'!A:A,A202)</f>
        <v>3</v>
      </c>
      <c r="H202" s="7" t="n">
        <f aca="false">COUNTIFS('Duel Log'!A:A,A202,'Duel Log'!AA:AA,"Win")</f>
        <v>1</v>
      </c>
      <c r="I202" s="7" t="s">
        <v>6649</v>
      </c>
      <c r="J202" s="7" t="s">
        <v>6650</v>
      </c>
      <c r="K202" s="7" t="s">
        <v>6651</v>
      </c>
      <c r="L202" s="7" t="s">
        <v>99</v>
      </c>
      <c r="M202" s="7" t="s">
        <v>6652</v>
      </c>
      <c r="N202" s="7"/>
    </row>
    <row r="203" customFormat="false" ht="15" hidden="false" customHeight="true" outlineLevel="0" collapsed="false">
      <c r="A203" s="7" t="s">
        <v>1719</v>
      </c>
      <c r="B203" s="7" t="s">
        <v>6642</v>
      </c>
      <c r="C203" s="7" t="s">
        <v>1671</v>
      </c>
      <c r="D203" s="7" t="s">
        <v>1692</v>
      </c>
      <c r="E203" s="7" t="s">
        <v>102</v>
      </c>
      <c r="F203" s="7" t="s">
        <v>1720</v>
      </c>
      <c r="G203" s="7" t="n">
        <f aca="false">COUNTIF('Duel Log'!A:A,A203)</f>
        <v>3</v>
      </c>
      <c r="H203" s="7" t="n">
        <f aca="false">COUNTIFS('Duel Log'!A:A,A203,'Duel Log'!AA:AA,"Win")</f>
        <v>2</v>
      </c>
      <c r="I203" s="7" t="s">
        <v>6653</v>
      </c>
      <c r="J203" s="7" t="s">
        <v>6654</v>
      </c>
      <c r="K203" s="7" t="s">
        <v>6655</v>
      </c>
      <c r="L203" s="7" t="s">
        <v>99</v>
      </c>
      <c r="M203" s="7" t="s">
        <v>6656</v>
      </c>
      <c r="N203" s="7"/>
    </row>
    <row r="204" customFormat="false" ht="15" hidden="false" customHeight="true" outlineLevel="0" collapsed="false">
      <c r="A204" s="5" t="s">
        <v>1727</v>
      </c>
      <c r="B204" s="5" t="s">
        <v>6657</v>
      </c>
      <c r="C204" s="5" t="s">
        <v>1671</v>
      </c>
      <c r="D204" s="5" t="s">
        <v>1728</v>
      </c>
      <c r="E204" s="5" t="s">
        <v>123</v>
      </c>
      <c r="F204" s="5" t="s">
        <v>1730</v>
      </c>
      <c r="G204" s="5" t="n">
        <f aca="false">COUNTIF('Duel Log'!A:A,A204)</f>
        <v>2</v>
      </c>
      <c r="H204" s="5" t="n">
        <f aca="false">COUNTIFS('Duel Log'!A:A,A204,'Duel Log'!AA:AA,"Win")</f>
        <v>2</v>
      </c>
      <c r="I204" s="5" t="s">
        <v>6658</v>
      </c>
      <c r="J204" s="5" t="s">
        <v>6659</v>
      </c>
      <c r="K204" s="5"/>
      <c r="L204" s="5" t="s">
        <v>98</v>
      </c>
      <c r="M204" s="5" t="s">
        <v>6660</v>
      </c>
      <c r="N204" s="5" t="s">
        <v>5966</v>
      </c>
    </row>
    <row r="205" customFormat="false" ht="16.5" hidden="false" customHeight="true" outlineLevel="0" collapsed="false">
      <c r="A205" s="5" t="s">
        <v>1734</v>
      </c>
      <c r="B205" s="5" t="s">
        <v>6661</v>
      </c>
      <c r="C205" s="5" t="s">
        <v>1671</v>
      </c>
      <c r="D205" s="6" t="s">
        <v>1735</v>
      </c>
      <c r="E205" s="5" t="s">
        <v>123</v>
      </c>
      <c r="F205" s="5" t="s">
        <v>1737</v>
      </c>
      <c r="G205" s="5" t="n">
        <f aca="false">COUNTIF('Duel Log'!A:A,A205)</f>
        <v>2</v>
      </c>
      <c r="H205" s="5" t="n">
        <f aca="false">COUNTIFS('Duel Log'!A:A,A205,'Duel Log'!AA:AA,"Win")</f>
        <v>2</v>
      </c>
      <c r="I205" s="5" t="s">
        <v>6662</v>
      </c>
      <c r="J205" s="5" t="s">
        <v>6663</v>
      </c>
      <c r="K205" s="5"/>
      <c r="L205" s="5" t="s">
        <v>98</v>
      </c>
      <c r="M205" s="5" t="s">
        <v>6664</v>
      </c>
      <c r="N205" s="5" t="s">
        <v>5966</v>
      </c>
    </row>
    <row r="206" customFormat="false" ht="16.5" hidden="false" customHeight="true" outlineLevel="0" collapsed="false">
      <c r="A206" s="5" t="s">
        <v>1739</v>
      </c>
      <c r="B206" s="5" t="s">
        <v>6665</v>
      </c>
      <c r="C206" s="5" t="s">
        <v>1671</v>
      </c>
      <c r="D206" s="6" t="s">
        <v>1740</v>
      </c>
      <c r="E206" s="5" t="s">
        <v>123</v>
      </c>
      <c r="F206" s="5" t="s">
        <v>1742</v>
      </c>
      <c r="G206" s="5" t="n">
        <f aca="false">COUNTIF('Duel Log'!A:A,A206)</f>
        <v>3</v>
      </c>
      <c r="H206" s="5" t="n">
        <f aca="false">COUNTIFS('Duel Log'!A:A,A206,'Duel Log'!AA:AA,"Win")</f>
        <v>1</v>
      </c>
      <c r="I206" s="5" t="s">
        <v>6666</v>
      </c>
      <c r="J206" s="5" t="s">
        <v>6667</v>
      </c>
      <c r="K206" s="5" t="s">
        <v>6668</v>
      </c>
      <c r="L206" s="5" t="s">
        <v>98</v>
      </c>
      <c r="M206" s="5" t="s">
        <v>6669</v>
      </c>
      <c r="N206" s="5" t="s">
        <v>5948</v>
      </c>
    </row>
    <row r="207" customFormat="false" ht="15" hidden="false" customHeight="true" outlineLevel="0" collapsed="false">
      <c r="A207" s="5" t="s">
        <v>1751</v>
      </c>
      <c r="B207" s="5" t="s">
        <v>6670</v>
      </c>
      <c r="C207" s="5" t="s">
        <v>1671</v>
      </c>
      <c r="D207" s="5" t="s">
        <v>1752</v>
      </c>
      <c r="E207" s="5" t="s">
        <v>123</v>
      </c>
      <c r="F207" s="5" t="s">
        <v>1754</v>
      </c>
      <c r="G207" s="5" t="n">
        <f aca="false">COUNTIF('Duel Log'!A:A,A207)</f>
        <v>2</v>
      </c>
      <c r="H207" s="5" t="n">
        <f aca="false">COUNTIFS('Duel Log'!A:A,A207,'Duel Log'!AA:AA,"Win")</f>
        <v>2</v>
      </c>
      <c r="I207" s="5" t="s">
        <v>6044</v>
      </c>
      <c r="J207" s="5" t="s">
        <v>6671</v>
      </c>
      <c r="K207" s="5"/>
      <c r="L207" s="5" t="s">
        <v>98</v>
      </c>
      <c r="M207" s="5" t="s">
        <v>6327</v>
      </c>
      <c r="N207" s="5" t="s">
        <v>5966</v>
      </c>
    </row>
    <row r="208" customFormat="false" ht="15" hidden="false" customHeight="true" outlineLevel="0" collapsed="false">
      <c r="A208" s="5" t="s">
        <v>1759</v>
      </c>
      <c r="B208" s="5" t="s">
        <v>6672</v>
      </c>
      <c r="C208" s="5" t="s">
        <v>1671</v>
      </c>
      <c r="D208" s="5" t="s">
        <v>1760</v>
      </c>
      <c r="E208" s="5" t="s">
        <v>123</v>
      </c>
      <c r="F208" s="5" t="s">
        <v>1762</v>
      </c>
      <c r="G208" s="5" t="n">
        <f aca="false">COUNTIF('Duel Log'!A:A,A208)</f>
        <v>2</v>
      </c>
      <c r="H208" s="5" t="n">
        <f aca="false">COUNTIFS('Duel Log'!A:A,A208,'Duel Log'!AA:AA,"Win")</f>
        <v>2</v>
      </c>
      <c r="I208" s="5" t="s">
        <v>6673</v>
      </c>
      <c r="J208" s="5" t="s">
        <v>6674</v>
      </c>
      <c r="K208" s="5"/>
      <c r="L208" s="5" t="s">
        <v>98</v>
      </c>
      <c r="M208" s="5" t="s">
        <v>6092</v>
      </c>
      <c r="N208" s="5" t="s">
        <v>5966</v>
      </c>
    </row>
    <row r="209" customFormat="false" ht="16.5" hidden="false" customHeight="true" outlineLevel="0" collapsed="false">
      <c r="A209" s="5" t="s">
        <v>1767</v>
      </c>
      <c r="B209" s="5" t="s">
        <v>6675</v>
      </c>
      <c r="C209" s="5" t="s">
        <v>1671</v>
      </c>
      <c r="D209" s="6" t="s">
        <v>1768</v>
      </c>
      <c r="E209" s="5" t="s">
        <v>123</v>
      </c>
      <c r="F209" s="5" t="s">
        <v>1770</v>
      </c>
      <c r="G209" s="5" t="n">
        <f aca="false">COUNTIF('Duel Log'!A:A,A209)</f>
        <v>2</v>
      </c>
      <c r="H209" s="5" t="n">
        <f aca="false">COUNTIFS('Duel Log'!A:A,A209,'Duel Log'!AA:AA,"Win")</f>
        <v>2</v>
      </c>
      <c r="I209" s="5" t="s">
        <v>6676</v>
      </c>
      <c r="J209" s="5" t="s">
        <v>6677</v>
      </c>
      <c r="K209" s="5"/>
      <c r="L209" s="5" t="s">
        <v>98</v>
      </c>
      <c r="M209" s="5" t="s">
        <v>6092</v>
      </c>
      <c r="N209" s="5" t="s">
        <v>5966</v>
      </c>
    </row>
    <row r="210" customFormat="false" ht="15" hidden="false" customHeight="true" outlineLevel="0" collapsed="false">
      <c r="A210" s="5" t="s">
        <v>1774</v>
      </c>
      <c r="B210" s="5" t="s">
        <v>6678</v>
      </c>
      <c r="C210" s="5" t="s">
        <v>1671</v>
      </c>
      <c r="D210" s="5" t="s">
        <v>206</v>
      </c>
      <c r="E210" s="5" t="s">
        <v>123</v>
      </c>
      <c r="F210" s="5" t="s">
        <v>1775</v>
      </c>
      <c r="G210" s="5" t="n">
        <f aca="false">COUNTIF('Duel Log'!A:A,A210)</f>
        <v>3</v>
      </c>
      <c r="H210" s="5" t="n">
        <f aca="false">COUNTIFS('Duel Log'!A:A,A210,'Duel Log'!AA:AA,"Win")</f>
        <v>2</v>
      </c>
      <c r="I210" s="5" t="s">
        <v>6679</v>
      </c>
      <c r="J210" s="5" t="s">
        <v>6680</v>
      </c>
      <c r="K210" s="5" t="s">
        <v>6681</v>
      </c>
      <c r="L210" s="5" t="s">
        <v>98</v>
      </c>
      <c r="M210" s="5" t="s">
        <v>6682</v>
      </c>
      <c r="N210" s="5" t="s">
        <v>5948</v>
      </c>
    </row>
    <row r="211" customFormat="false" ht="15" hidden="false" customHeight="true" outlineLevel="0" collapsed="false">
      <c r="A211" s="5" t="s">
        <v>1782</v>
      </c>
      <c r="B211" s="5" t="s">
        <v>6683</v>
      </c>
      <c r="C211" s="5" t="s">
        <v>1671</v>
      </c>
      <c r="D211" s="5" t="s">
        <v>1673</v>
      </c>
      <c r="E211" s="5" t="s">
        <v>123</v>
      </c>
      <c r="F211" s="5" t="s">
        <v>1783</v>
      </c>
      <c r="G211" s="5" t="n">
        <f aca="false">COUNTIF('Duel Log'!A:A,A211)</f>
        <v>3</v>
      </c>
      <c r="H211" s="5" t="n">
        <f aca="false">COUNTIFS('Duel Log'!A:A,A211,'Duel Log'!AA:AA,"Win")</f>
        <v>2</v>
      </c>
      <c r="I211" s="5" t="s">
        <v>6684</v>
      </c>
      <c r="J211" s="5" t="s">
        <v>6685</v>
      </c>
      <c r="K211" s="5" t="s">
        <v>6686</v>
      </c>
      <c r="L211" s="5" t="s">
        <v>98</v>
      </c>
      <c r="M211" s="5" t="s">
        <v>6687</v>
      </c>
      <c r="N211" s="5" t="s">
        <v>5948</v>
      </c>
    </row>
    <row r="212" customFormat="false" ht="16.5" hidden="false" customHeight="true" outlineLevel="0" collapsed="false">
      <c r="A212" s="5" t="s">
        <v>1789</v>
      </c>
      <c r="B212" s="5" t="s">
        <v>6688</v>
      </c>
      <c r="C212" s="5" t="s">
        <v>1671</v>
      </c>
      <c r="D212" s="5" t="s">
        <v>1790</v>
      </c>
      <c r="E212" s="5" t="s">
        <v>123</v>
      </c>
      <c r="F212" s="5" t="s">
        <v>1792</v>
      </c>
      <c r="G212" s="5" t="n">
        <f aca="false">COUNTIF('Duel Log'!A:A,A212)</f>
        <v>3</v>
      </c>
      <c r="H212" s="5" t="n">
        <f aca="false">COUNTIFS('Duel Log'!A:A,A212,'Duel Log'!AA:AA,"Win")</f>
        <v>2</v>
      </c>
      <c r="I212" s="5" t="s">
        <v>6689</v>
      </c>
      <c r="J212" s="5" t="s">
        <v>6690</v>
      </c>
      <c r="K212" s="5" t="s">
        <v>6691</v>
      </c>
      <c r="L212" s="5" t="s">
        <v>98</v>
      </c>
      <c r="M212" s="5" t="s">
        <v>6692</v>
      </c>
      <c r="N212" s="5" t="s">
        <v>5948</v>
      </c>
    </row>
    <row r="213" customFormat="false" ht="15" hidden="false" customHeight="true" outlineLevel="0" collapsed="false">
      <c r="A213" s="5" t="s">
        <v>1799</v>
      </c>
      <c r="B213" s="5" t="s">
        <v>6693</v>
      </c>
      <c r="C213" s="5" t="s">
        <v>1800</v>
      </c>
      <c r="D213" s="5" t="s">
        <v>1232</v>
      </c>
      <c r="E213" s="5" t="s">
        <v>102</v>
      </c>
      <c r="F213" s="5" t="s">
        <v>1802</v>
      </c>
      <c r="G213" s="5" t="n">
        <f aca="false">COUNTIF('Duel Log'!A:A,A213)</f>
        <v>3</v>
      </c>
      <c r="H213" s="5" t="n">
        <f aca="false">COUNTIFS('Duel Log'!A:A,A213,'Duel Log'!AA:AA,"Win")</f>
        <v>1</v>
      </c>
      <c r="I213" s="5" t="s">
        <v>6694</v>
      </c>
      <c r="J213" s="5" t="s">
        <v>6695</v>
      </c>
      <c r="K213" s="5" t="s">
        <v>6696</v>
      </c>
      <c r="L213" s="5" t="s">
        <v>98</v>
      </c>
      <c r="M213" s="5" t="s">
        <v>6478</v>
      </c>
      <c r="N213" s="5"/>
    </row>
    <row r="214" customFormat="false" ht="15" hidden="false" customHeight="true" outlineLevel="0" collapsed="false">
      <c r="A214" s="7" t="s">
        <v>1809</v>
      </c>
      <c r="B214" s="7" t="s">
        <v>6693</v>
      </c>
      <c r="C214" s="7" t="s">
        <v>1800</v>
      </c>
      <c r="D214" s="7" t="s">
        <v>1232</v>
      </c>
      <c r="E214" s="7" t="s">
        <v>102</v>
      </c>
      <c r="F214" s="7" t="s">
        <v>1810</v>
      </c>
      <c r="G214" s="7" t="n">
        <f aca="false">COUNTIF('Duel Log'!A:A,A214)</f>
        <v>3</v>
      </c>
      <c r="H214" s="7" t="n">
        <f aca="false">COUNTIFS('Duel Log'!A:A,A214,'Duel Log'!AA:AA,"Win")</f>
        <v>3</v>
      </c>
      <c r="I214" s="7" t="s">
        <v>6697</v>
      </c>
      <c r="J214" s="7" t="s">
        <v>6256</v>
      </c>
      <c r="K214" s="7" t="s">
        <v>6698</v>
      </c>
      <c r="L214" s="7" t="s">
        <v>99</v>
      </c>
      <c r="M214" s="7" t="s">
        <v>6208</v>
      </c>
      <c r="N214" s="7"/>
    </row>
    <row r="215" customFormat="false" ht="15" hidden="false" customHeight="true" outlineLevel="0" collapsed="false">
      <c r="A215" s="7" t="s">
        <v>1815</v>
      </c>
      <c r="B215" s="7" t="s">
        <v>6693</v>
      </c>
      <c r="C215" s="7" t="s">
        <v>1800</v>
      </c>
      <c r="D215" s="7" t="s">
        <v>1232</v>
      </c>
      <c r="E215" s="7" t="s">
        <v>102</v>
      </c>
      <c r="F215" s="7" t="s">
        <v>1816</v>
      </c>
      <c r="G215" s="7" t="n">
        <f aca="false">COUNTIF('Duel Log'!A:A,A215)</f>
        <v>3</v>
      </c>
      <c r="H215" s="7" t="n">
        <f aca="false">COUNTIFS('Duel Log'!A:A,A215,'Duel Log'!AA:AA,"Win")</f>
        <v>2</v>
      </c>
      <c r="I215" s="7" t="s">
        <v>6699</v>
      </c>
      <c r="J215" s="7" t="s">
        <v>5960</v>
      </c>
      <c r="K215" s="7" t="s">
        <v>6044</v>
      </c>
      <c r="L215" s="7" t="s">
        <v>99</v>
      </c>
      <c r="M215" s="7" t="s">
        <v>6318</v>
      </c>
      <c r="N215" s="7"/>
    </row>
    <row r="216" customFormat="false" ht="15" hidden="false" customHeight="true" outlineLevel="0" collapsed="false">
      <c r="A216" s="7" t="s">
        <v>1820</v>
      </c>
      <c r="B216" s="7" t="s">
        <v>6693</v>
      </c>
      <c r="C216" s="7" t="s">
        <v>1800</v>
      </c>
      <c r="D216" s="7" t="s">
        <v>1232</v>
      </c>
      <c r="E216" s="7" t="s">
        <v>102</v>
      </c>
      <c r="F216" s="7" t="s">
        <v>1821</v>
      </c>
      <c r="G216" s="7" t="n">
        <f aca="false">COUNTIF('Duel Log'!A:A,A216)</f>
        <v>3</v>
      </c>
      <c r="H216" s="7" t="n">
        <f aca="false">COUNTIFS('Duel Log'!A:A,A216,'Duel Log'!AA:AA,"Win")</f>
        <v>1</v>
      </c>
      <c r="I216" s="7" t="s">
        <v>6119</v>
      </c>
      <c r="J216" s="7" t="s">
        <v>6700</v>
      </c>
      <c r="K216" s="7" t="s">
        <v>6701</v>
      </c>
      <c r="L216" s="7" t="s">
        <v>99</v>
      </c>
      <c r="M216" s="7" t="s">
        <v>6702</v>
      </c>
      <c r="N216" s="7"/>
    </row>
    <row r="217" customFormat="false" ht="15" hidden="false" customHeight="true" outlineLevel="0" collapsed="false">
      <c r="A217" s="7" t="s">
        <v>1829</v>
      </c>
      <c r="B217" s="7" t="s">
        <v>6693</v>
      </c>
      <c r="C217" s="7" t="s">
        <v>1800</v>
      </c>
      <c r="D217" s="7" t="s">
        <v>1232</v>
      </c>
      <c r="E217" s="7" t="s">
        <v>102</v>
      </c>
      <c r="F217" s="7" t="s">
        <v>1830</v>
      </c>
      <c r="G217" s="7" t="n">
        <f aca="false">COUNTIF('Duel Log'!A:A,A217)</f>
        <v>3</v>
      </c>
      <c r="H217" s="7" t="n">
        <f aca="false">COUNTIFS('Duel Log'!A:A,A217,'Duel Log'!AA:AA,"Win")</f>
        <v>2</v>
      </c>
      <c r="I217" s="7" t="s">
        <v>6703</v>
      </c>
      <c r="J217" s="7" t="s">
        <v>6704</v>
      </c>
      <c r="K217" s="7" t="s">
        <v>6705</v>
      </c>
      <c r="L217" s="7" t="s">
        <v>99</v>
      </c>
      <c r="M217" s="7" t="s">
        <v>6706</v>
      </c>
      <c r="N217" s="7"/>
    </row>
    <row r="218" customFormat="false" ht="15" hidden="false" customHeight="true" outlineLevel="0" collapsed="false">
      <c r="A218" s="7" t="s">
        <v>1838</v>
      </c>
      <c r="B218" s="7" t="s">
        <v>6693</v>
      </c>
      <c r="C218" s="7" t="s">
        <v>1800</v>
      </c>
      <c r="D218" s="7" t="s">
        <v>1232</v>
      </c>
      <c r="E218" s="7" t="s">
        <v>102</v>
      </c>
      <c r="F218" s="7" t="s">
        <v>1839</v>
      </c>
      <c r="G218" s="7" t="n">
        <f aca="false">COUNTIF('Duel Log'!A:A,A218)</f>
        <v>3</v>
      </c>
      <c r="H218" s="7" t="n">
        <f aca="false">COUNTIFS('Duel Log'!A:A,A218,'Duel Log'!AA:AA,"Win")</f>
        <v>0</v>
      </c>
      <c r="I218" s="7" t="s">
        <v>6649</v>
      </c>
      <c r="J218" s="7" t="s">
        <v>6260</v>
      </c>
      <c r="K218" s="7" t="s">
        <v>6707</v>
      </c>
      <c r="L218" s="7" t="s">
        <v>99</v>
      </c>
      <c r="M218" s="7" t="s">
        <v>6708</v>
      </c>
      <c r="N218" s="7"/>
    </row>
    <row r="219" customFormat="false" ht="15" hidden="false" customHeight="true" outlineLevel="0" collapsed="false">
      <c r="A219" s="7" t="s">
        <v>1845</v>
      </c>
      <c r="B219" s="7" t="s">
        <v>6693</v>
      </c>
      <c r="C219" s="7" t="s">
        <v>1800</v>
      </c>
      <c r="D219" s="7" t="s">
        <v>1232</v>
      </c>
      <c r="E219" s="7" t="s">
        <v>102</v>
      </c>
      <c r="F219" s="7" t="s">
        <v>1846</v>
      </c>
      <c r="G219" s="7" t="n">
        <f aca="false">COUNTIF('Duel Log'!A:A,A219)</f>
        <v>3</v>
      </c>
      <c r="H219" s="7" t="n">
        <f aca="false">COUNTIFS('Duel Log'!A:A,A219,'Duel Log'!AA:AA,"Win")</f>
        <v>3</v>
      </c>
      <c r="I219" s="7" t="s">
        <v>6709</v>
      </c>
      <c r="J219" s="7" t="s">
        <v>6710</v>
      </c>
      <c r="K219" s="7" t="s">
        <v>6711</v>
      </c>
      <c r="L219" s="7" t="s">
        <v>99</v>
      </c>
      <c r="M219" s="7" t="s">
        <v>6712</v>
      </c>
      <c r="N219" s="7"/>
    </row>
    <row r="220" customFormat="false" ht="16.5" hidden="false" customHeight="true" outlineLevel="0" collapsed="false">
      <c r="A220" s="5" t="s">
        <v>1853</v>
      </c>
      <c r="B220" s="5" t="s">
        <v>6713</v>
      </c>
      <c r="C220" s="5" t="s">
        <v>1800</v>
      </c>
      <c r="D220" s="6" t="s">
        <v>1854</v>
      </c>
      <c r="E220" s="5" t="s">
        <v>123</v>
      </c>
      <c r="F220" s="5" t="s">
        <v>1856</v>
      </c>
      <c r="G220" s="5" t="n">
        <f aca="false">COUNTIF('Duel Log'!A:A,A220)</f>
        <v>3</v>
      </c>
      <c r="H220" s="5" t="n">
        <f aca="false">COUNTIFS('Duel Log'!A:A,A220,'Duel Log'!AA:AA,"Win")</f>
        <v>2</v>
      </c>
      <c r="I220" s="5" t="s">
        <v>6714</v>
      </c>
      <c r="J220" s="5" t="s">
        <v>6715</v>
      </c>
      <c r="K220" s="5" t="s">
        <v>5946</v>
      </c>
      <c r="L220" s="5" t="s">
        <v>98</v>
      </c>
      <c r="M220" s="5" t="s">
        <v>6141</v>
      </c>
      <c r="N220" s="5" t="s">
        <v>5948</v>
      </c>
    </row>
    <row r="221" customFormat="false" ht="15" hidden="false" customHeight="true" outlineLevel="0" collapsed="false">
      <c r="A221" s="5" t="s">
        <v>1861</v>
      </c>
      <c r="B221" s="5" t="s">
        <v>6716</v>
      </c>
      <c r="C221" s="5" t="s">
        <v>1800</v>
      </c>
      <c r="D221" s="5" t="s">
        <v>1862</v>
      </c>
      <c r="E221" s="5" t="s">
        <v>123</v>
      </c>
      <c r="F221" s="5" t="s">
        <v>1864</v>
      </c>
      <c r="G221" s="5" t="n">
        <f aca="false">COUNTIF('Duel Log'!A:A,A221)</f>
        <v>2</v>
      </c>
      <c r="H221" s="5" t="n">
        <f aca="false">COUNTIFS('Duel Log'!A:A,A221,'Duel Log'!AA:AA,"Win")</f>
        <v>2</v>
      </c>
      <c r="I221" s="5" t="s">
        <v>6694</v>
      </c>
      <c r="J221" s="5" t="s">
        <v>6717</v>
      </c>
      <c r="K221" s="5"/>
      <c r="L221" s="5" t="s">
        <v>98</v>
      </c>
      <c r="M221" s="5" t="s">
        <v>6457</v>
      </c>
      <c r="N221" s="5" t="s">
        <v>5966</v>
      </c>
    </row>
    <row r="222" customFormat="false" ht="15" hidden="false" customHeight="true" outlineLevel="0" collapsed="false">
      <c r="A222" s="5" t="s">
        <v>1869</v>
      </c>
      <c r="B222" s="5" t="s">
        <v>6718</v>
      </c>
      <c r="C222" s="5" t="s">
        <v>1800</v>
      </c>
      <c r="D222" s="5" t="s">
        <v>260</v>
      </c>
      <c r="E222" s="5" t="s">
        <v>123</v>
      </c>
      <c r="F222" s="5" t="s">
        <v>1870</v>
      </c>
      <c r="G222" s="5" t="n">
        <f aca="false">COUNTIF('Duel Log'!A:A,A222)</f>
        <v>3</v>
      </c>
      <c r="H222" s="5" t="n">
        <f aca="false">COUNTIFS('Duel Log'!A:A,A222,'Duel Log'!AA:AA,"Win")</f>
        <v>1</v>
      </c>
      <c r="I222" s="5" t="s">
        <v>6719</v>
      </c>
      <c r="J222" s="5" t="s">
        <v>6720</v>
      </c>
      <c r="K222" s="5" t="s">
        <v>6721</v>
      </c>
      <c r="L222" s="5" t="s">
        <v>98</v>
      </c>
      <c r="M222" s="5" t="s">
        <v>6722</v>
      </c>
      <c r="N222" s="5" t="s">
        <v>5948</v>
      </c>
    </row>
    <row r="223" customFormat="false" ht="15" hidden="false" customHeight="true" outlineLevel="0" collapsed="false">
      <c r="A223" s="5" t="s">
        <v>1878</v>
      </c>
      <c r="B223" s="5" t="s">
        <v>6723</v>
      </c>
      <c r="C223" s="5" t="s">
        <v>1800</v>
      </c>
      <c r="D223" s="5" t="s">
        <v>665</v>
      </c>
      <c r="E223" s="5" t="s">
        <v>123</v>
      </c>
      <c r="F223" s="5" t="s">
        <v>1879</v>
      </c>
      <c r="G223" s="5" t="n">
        <f aca="false">COUNTIF('Duel Log'!A:A,A223)</f>
        <v>3</v>
      </c>
      <c r="H223" s="5" t="n">
        <f aca="false">COUNTIFS('Duel Log'!A:A,A223,'Duel Log'!AA:AA,"Win")</f>
        <v>1</v>
      </c>
      <c r="I223" s="5" t="s">
        <v>6724</v>
      </c>
      <c r="J223" s="5" t="s">
        <v>6725</v>
      </c>
      <c r="K223" s="5" t="s">
        <v>6726</v>
      </c>
      <c r="L223" s="5" t="s">
        <v>98</v>
      </c>
      <c r="M223" s="5" t="s">
        <v>6727</v>
      </c>
      <c r="N223" s="5" t="s">
        <v>5948</v>
      </c>
    </row>
    <row r="224" customFormat="false" ht="16.5" hidden="false" customHeight="true" outlineLevel="0" collapsed="false">
      <c r="A224" s="5" t="s">
        <v>1886</v>
      </c>
      <c r="B224" s="5" t="s">
        <v>6728</v>
      </c>
      <c r="C224" s="5" t="s">
        <v>1800</v>
      </c>
      <c r="D224" s="6" t="s">
        <v>1887</v>
      </c>
      <c r="E224" s="5" t="s">
        <v>123</v>
      </c>
      <c r="F224" s="5" t="s">
        <v>1889</v>
      </c>
      <c r="G224" s="5" t="n">
        <f aca="false">COUNTIF('Duel Log'!A:A,A224)</f>
        <v>3</v>
      </c>
      <c r="H224" s="5" t="n">
        <f aca="false">COUNTIFS('Duel Log'!A:A,A224,'Duel Log'!AA:AA,"Win")</f>
        <v>2</v>
      </c>
      <c r="I224" s="5" t="s">
        <v>6729</v>
      </c>
      <c r="J224" s="5" t="s">
        <v>6730</v>
      </c>
      <c r="K224" s="5" t="s">
        <v>6731</v>
      </c>
      <c r="L224" s="5" t="s">
        <v>98</v>
      </c>
      <c r="M224" s="5" t="s">
        <v>6732</v>
      </c>
      <c r="N224" s="5" t="s">
        <v>5948</v>
      </c>
    </row>
    <row r="225" customFormat="false" ht="15" hidden="false" customHeight="true" outlineLevel="0" collapsed="false">
      <c r="A225" s="5" t="s">
        <v>1896</v>
      </c>
      <c r="B225" s="5" t="s">
        <v>6733</v>
      </c>
      <c r="C225" s="5" t="s">
        <v>1800</v>
      </c>
      <c r="D225" s="5" t="s">
        <v>1897</v>
      </c>
      <c r="E225" s="5" t="s">
        <v>123</v>
      </c>
      <c r="F225" s="5" t="s">
        <v>1899</v>
      </c>
      <c r="G225" s="5" t="n">
        <f aca="false">COUNTIF('Duel Log'!A:A,A225)</f>
        <v>2</v>
      </c>
      <c r="H225" s="5" t="n">
        <f aca="false">COUNTIFS('Duel Log'!A:A,A225,'Duel Log'!AA:AA,"Win")</f>
        <v>0</v>
      </c>
      <c r="I225" s="5" t="s">
        <v>6171</v>
      </c>
      <c r="J225" s="5" t="s">
        <v>6734</v>
      </c>
      <c r="K225" s="5"/>
      <c r="L225" s="5" t="s">
        <v>98</v>
      </c>
      <c r="M225" s="5" t="s">
        <v>6735</v>
      </c>
      <c r="N225" s="5" t="s">
        <v>5966</v>
      </c>
    </row>
    <row r="226" customFormat="false" ht="15" hidden="false" customHeight="true" outlineLevel="0" collapsed="false">
      <c r="A226" s="5" t="s">
        <v>1901</v>
      </c>
      <c r="B226" s="5" t="s">
        <v>6736</v>
      </c>
      <c r="C226" s="5" t="s">
        <v>1800</v>
      </c>
      <c r="D226" s="5" t="s">
        <v>1902</v>
      </c>
      <c r="E226" s="5" t="s">
        <v>123</v>
      </c>
      <c r="F226" s="5" t="s">
        <v>1904</v>
      </c>
      <c r="G226" s="5" t="n">
        <f aca="false">COUNTIF('Duel Log'!A:A,A226)</f>
        <v>3</v>
      </c>
      <c r="H226" s="5" t="n">
        <f aca="false">COUNTIFS('Duel Log'!A:A,A226,'Duel Log'!AA:AA,"Win")</f>
        <v>1</v>
      </c>
      <c r="I226" s="5" t="s">
        <v>5946</v>
      </c>
      <c r="J226" s="5" t="s">
        <v>6737</v>
      </c>
      <c r="K226" s="5" t="s">
        <v>6738</v>
      </c>
      <c r="L226" s="5" t="s">
        <v>98</v>
      </c>
      <c r="M226" s="5" t="s">
        <v>6739</v>
      </c>
      <c r="N226" s="5" t="s">
        <v>5948</v>
      </c>
    </row>
    <row r="227" customFormat="false" ht="15" hidden="false" customHeight="true" outlineLevel="0" collapsed="false">
      <c r="A227" s="5" t="s">
        <v>1910</v>
      </c>
      <c r="B227" s="5" t="s">
        <v>6740</v>
      </c>
      <c r="C227" s="5" t="s">
        <v>1800</v>
      </c>
      <c r="D227" s="5" t="s">
        <v>1610</v>
      </c>
      <c r="E227" s="5" t="s">
        <v>123</v>
      </c>
      <c r="F227" s="5" t="s">
        <v>1911</v>
      </c>
      <c r="G227" s="5" t="n">
        <f aca="false">COUNTIF('Duel Log'!A:A,A227)</f>
        <v>2</v>
      </c>
      <c r="H227" s="5" t="n">
        <f aca="false">COUNTIFS('Duel Log'!A:A,A227,'Duel Log'!AA:AA,"Win")</f>
        <v>2</v>
      </c>
      <c r="I227" s="5" t="s">
        <v>6734</v>
      </c>
      <c r="J227" s="5" t="s">
        <v>6741</v>
      </c>
      <c r="K227" s="5"/>
      <c r="L227" s="5" t="s">
        <v>98</v>
      </c>
      <c r="M227" s="5" t="s">
        <v>6742</v>
      </c>
      <c r="N227" s="5" t="s">
        <v>5966</v>
      </c>
    </row>
    <row r="228" customFormat="false" ht="15" hidden="false" customHeight="true" outlineLevel="0" collapsed="false">
      <c r="A228" s="5" t="s">
        <v>1913</v>
      </c>
      <c r="B228" s="5" t="s">
        <v>6743</v>
      </c>
      <c r="C228" s="5" t="s">
        <v>1673</v>
      </c>
      <c r="D228" s="5" t="s">
        <v>876</v>
      </c>
      <c r="E228" s="5" t="s">
        <v>102</v>
      </c>
      <c r="F228" s="5" t="s">
        <v>1914</v>
      </c>
      <c r="G228" s="5" t="n">
        <f aca="false">COUNTIF('Duel Log'!A:A,A228)</f>
        <v>3</v>
      </c>
      <c r="H228" s="5" t="n">
        <f aca="false">COUNTIFS('Duel Log'!A:A,A228,'Duel Log'!AA:AA,"Win")</f>
        <v>1</v>
      </c>
      <c r="I228" s="5" t="s">
        <v>5946</v>
      </c>
      <c r="J228" s="5" t="s">
        <v>6744</v>
      </c>
      <c r="K228" s="5" t="s">
        <v>6745</v>
      </c>
      <c r="L228" s="5" t="s">
        <v>98</v>
      </c>
      <c r="M228" s="5" t="s">
        <v>6746</v>
      </c>
      <c r="N228" s="5"/>
    </row>
    <row r="229" customFormat="false" ht="15" hidden="false" customHeight="true" outlineLevel="0" collapsed="false">
      <c r="A229" s="7" t="s">
        <v>1920</v>
      </c>
      <c r="B229" s="7" t="s">
        <v>6743</v>
      </c>
      <c r="C229" s="7" t="s">
        <v>1673</v>
      </c>
      <c r="D229" s="7" t="s">
        <v>876</v>
      </c>
      <c r="E229" s="7" t="s">
        <v>102</v>
      </c>
      <c r="F229" s="7" t="s">
        <v>1921</v>
      </c>
      <c r="G229" s="7" t="n">
        <f aca="false">COUNTIF('Duel Log'!A:A,A229)</f>
        <v>3</v>
      </c>
      <c r="H229" s="7" t="n">
        <f aca="false">COUNTIFS('Duel Log'!A:A,A229,'Duel Log'!AA:AA,"Win")</f>
        <v>3</v>
      </c>
      <c r="I229" s="7" t="s">
        <v>6119</v>
      </c>
      <c r="J229" s="7" t="s">
        <v>6747</v>
      </c>
      <c r="K229" s="7" t="s">
        <v>6748</v>
      </c>
      <c r="L229" s="7" t="s">
        <v>99</v>
      </c>
      <c r="M229" s="7" t="s">
        <v>6478</v>
      </c>
      <c r="N229" s="7"/>
    </row>
    <row r="230" customFormat="false" ht="15" hidden="false" customHeight="true" outlineLevel="0" collapsed="false">
      <c r="A230" s="7" t="s">
        <v>1926</v>
      </c>
      <c r="B230" s="7" t="s">
        <v>6743</v>
      </c>
      <c r="C230" s="7" t="s">
        <v>1673</v>
      </c>
      <c r="D230" s="7" t="s">
        <v>876</v>
      </c>
      <c r="E230" s="7" t="s">
        <v>102</v>
      </c>
      <c r="F230" s="7" t="s">
        <v>1927</v>
      </c>
      <c r="G230" s="7" t="n">
        <f aca="false">COUNTIF('Duel Log'!A:A,A230)</f>
        <v>3</v>
      </c>
      <c r="H230" s="7" t="n">
        <f aca="false">COUNTIFS('Duel Log'!A:A,A230,'Duel Log'!AA:AA,"Win")</f>
        <v>3</v>
      </c>
      <c r="I230" s="7" t="s">
        <v>5950</v>
      </c>
      <c r="J230" s="7" t="s">
        <v>6749</v>
      </c>
      <c r="K230" s="7" t="s">
        <v>6750</v>
      </c>
      <c r="L230" s="7" t="s">
        <v>99</v>
      </c>
      <c r="M230" s="7" t="s">
        <v>6751</v>
      </c>
      <c r="N230" s="7"/>
    </row>
    <row r="231" customFormat="false" ht="15" hidden="false" customHeight="true" outlineLevel="0" collapsed="false">
      <c r="A231" s="7" t="s">
        <v>1932</v>
      </c>
      <c r="B231" s="7" t="s">
        <v>6743</v>
      </c>
      <c r="C231" s="7" t="s">
        <v>1673</v>
      </c>
      <c r="D231" s="7" t="s">
        <v>876</v>
      </c>
      <c r="E231" s="7" t="s">
        <v>102</v>
      </c>
      <c r="F231" s="7" t="s">
        <v>1933</v>
      </c>
      <c r="G231" s="7" t="n">
        <f aca="false">COUNTIF('Duel Log'!A:A,A231)</f>
        <v>3</v>
      </c>
      <c r="H231" s="7" t="n">
        <f aca="false">COUNTIFS('Duel Log'!A:A,A231,'Duel Log'!AA:AA,"Win")</f>
        <v>1</v>
      </c>
      <c r="I231" s="7" t="s">
        <v>6752</v>
      </c>
      <c r="J231" s="7" t="s">
        <v>6753</v>
      </c>
      <c r="K231" s="7" t="s">
        <v>6754</v>
      </c>
      <c r="L231" s="7" t="s">
        <v>99</v>
      </c>
      <c r="M231" s="7" t="s">
        <v>6755</v>
      </c>
      <c r="N231" s="7"/>
    </row>
    <row r="232" customFormat="false" ht="15" hidden="false" customHeight="true" outlineLevel="0" collapsed="false">
      <c r="A232" s="7" t="s">
        <v>1938</v>
      </c>
      <c r="B232" s="7" t="s">
        <v>6743</v>
      </c>
      <c r="C232" s="7" t="s">
        <v>1673</v>
      </c>
      <c r="D232" s="7" t="s">
        <v>876</v>
      </c>
      <c r="E232" s="7" t="s">
        <v>102</v>
      </c>
      <c r="F232" s="7" t="s">
        <v>1939</v>
      </c>
      <c r="G232" s="7" t="n">
        <f aca="false">COUNTIF('Duel Log'!A:A,A232)</f>
        <v>3</v>
      </c>
      <c r="H232" s="7" t="n">
        <f aca="false">COUNTIFS('Duel Log'!A:A,A232,'Duel Log'!AA:AA,"Win")</f>
        <v>1</v>
      </c>
      <c r="I232" s="7" t="s">
        <v>6198</v>
      </c>
      <c r="J232" s="7" t="s">
        <v>6756</v>
      </c>
      <c r="K232" s="7" t="s">
        <v>6757</v>
      </c>
      <c r="L232" s="7" t="s">
        <v>99</v>
      </c>
      <c r="M232" s="7" t="s">
        <v>6758</v>
      </c>
      <c r="N232" s="7"/>
    </row>
    <row r="233" customFormat="false" ht="15" hidden="false" customHeight="true" outlineLevel="0" collapsed="false">
      <c r="A233" s="7" t="s">
        <v>1945</v>
      </c>
      <c r="B233" s="7" t="s">
        <v>6743</v>
      </c>
      <c r="C233" s="7" t="s">
        <v>1673</v>
      </c>
      <c r="D233" s="7" t="s">
        <v>876</v>
      </c>
      <c r="E233" s="7" t="s">
        <v>102</v>
      </c>
      <c r="F233" s="7" t="s">
        <v>1946</v>
      </c>
      <c r="G233" s="7" t="n">
        <f aca="false">COUNTIF('Duel Log'!A:A,A233)</f>
        <v>3</v>
      </c>
      <c r="H233" s="7" t="n">
        <f aca="false">COUNTIFS('Duel Log'!A:A,A233,'Duel Log'!AA:AA,"Win")</f>
        <v>2</v>
      </c>
      <c r="I233" s="7" t="s">
        <v>6759</v>
      </c>
      <c r="J233" s="7" t="s">
        <v>6760</v>
      </c>
      <c r="K233" s="7" t="s">
        <v>6761</v>
      </c>
      <c r="L233" s="7" t="s">
        <v>99</v>
      </c>
      <c r="M233" s="7" t="s">
        <v>6762</v>
      </c>
      <c r="N233" s="7"/>
    </row>
    <row r="234" customFormat="false" ht="15" hidden="false" customHeight="true" outlineLevel="0" collapsed="false">
      <c r="A234" s="7" t="s">
        <v>1949</v>
      </c>
      <c r="B234" s="7" t="s">
        <v>6743</v>
      </c>
      <c r="C234" s="7" t="s">
        <v>1673</v>
      </c>
      <c r="D234" s="7" t="s">
        <v>876</v>
      </c>
      <c r="E234" s="7" t="s">
        <v>102</v>
      </c>
      <c r="F234" s="7" t="s">
        <v>1950</v>
      </c>
      <c r="G234" s="7" t="n">
        <f aca="false">COUNTIF('Duel Log'!A:A,A234)</f>
        <v>3</v>
      </c>
      <c r="H234" s="7" t="n">
        <f aca="false">COUNTIFS('Duel Log'!A:A,A234,'Duel Log'!AA:AA,"Win")</f>
        <v>3</v>
      </c>
      <c r="I234" s="7" t="s">
        <v>6763</v>
      </c>
      <c r="J234" s="7" t="s">
        <v>6764</v>
      </c>
      <c r="K234" s="7" t="s">
        <v>6765</v>
      </c>
      <c r="L234" s="7" t="s">
        <v>99</v>
      </c>
      <c r="M234" s="7" t="s">
        <v>6766</v>
      </c>
      <c r="N234" s="7"/>
    </row>
    <row r="235" customFormat="false" ht="15" hidden="false" customHeight="true" outlineLevel="0" collapsed="false">
      <c r="A235" s="5" t="s">
        <v>1955</v>
      </c>
      <c r="B235" s="5" t="s">
        <v>6767</v>
      </c>
      <c r="C235" s="5" t="s">
        <v>1673</v>
      </c>
      <c r="D235" s="5" t="s">
        <v>1956</v>
      </c>
      <c r="E235" s="5" t="s">
        <v>123</v>
      </c>
      <c r="F235" s="5" t="s">
        <v>1958</v>
      </c>
      <c r="G235" s="5" t="n">
        <f aca="false">COUNTIF('Duel Log'!A:A,A235)</f>
        <v>2</v>
      </c>
      <c r="H235" s="5" t="n">
        <f aca="false">COUNTIFS('Duel Log'!A:A,A235,'Duel Log'!AA:AA,"Win")</f>
        <v>2</v>
      </c>
      <c r="I235" s="5" t="s">
        <v>6768</v>
      </c>
      <c r="J235" s="5" t="s">
        <v>6769</v>
      </c>
      <c r="K235" s="5"/>
      <c r="L235" s="5" t="s">
        <v>98</v>
      </c>
      <c r="M235" s="5" t="s">
        <v>6457</v>
      </c>
      <c r="N235" s="5" t="s">
        <v>5966</v>
      </c>
    </row>
    <row r="236" customFormat="false" ht="15" hidden="false" customHeight="true" outlineLevel="0" collapsed="false">
      <c r="A236" s="5" t="s">
        <v>1963</v>
      </c>
      <c r="B236" s="5" t="s">
        <v>6770</v>
      </c>
      <c r="C236" s="5" t="s">
        <v>1673</v>
      </c>
      <c r="D236" s="5" t="s">
        <v>1964</v>
      </c>
      <c r="E236" s="5" t="s">
        <v>123</v>
      </c>
      <c r="F236" s="5" t="s">
        <v>1966</v>
      </c>
      <c r="G236" s="5" t="n">
        <f aca="false">COUNTIF('Duel Log'!A:A,A236)</f>
        <v>2</v>
      </c>
      <c r="H236" s="5" t="n">
        <f aca="false">COUNTIFS('Duel Log'!A:A,A236,'Duel Log'!AA:AA,"Win")</f>
        <v>2</v>
      </c>
      <c r="I236" s="5" t="s">
        <v>6771</v>
      </c>
      <c r="J236" s="5" t="s">
        <v>6684</v>
      </c>
      <c r="K236" s="5"/>
      <c r="L236" s="5" t="s">
        <v>98</v>
      </c>
      <c r="M236" s="5" t="s">
        <v>6772</v>
      </c>
      <c r="N236" s="5" t="s">
        <v>5966</v>
      </c>
    </row>
    <row r="237" customFormat="false" ht="15" hidden="false" customHeight="true" outlineLevel="0" collapsed="false">
      <c r="A237" s="5" t="s">
        <v>1970</v>
      </c>
      <c r="B237" s="5" t="s">
        <v>6773</v>
      </c>
      <c r="C237" s="5" t="s">
        <v>1673</v>
      </c>
      <c r="D237" s="5" t="s">
        <v>1971</v>
      </c>
      <c r="E237" s="5" t="s">
        <v>123</v>
      </c>
      <c r="F237" s="5" t="s">
        <v>1973</v>
      </c>
      <c r="G237" s="5" t="n">
        <f aca="false">COUNTIF('Duel Log'!A:A,A237)</f>
        <v>3</v>
      </c>
      <c r="H237" s="5" t="n">
        <f aca="false">COUNTIFS('Duel Log'!A:A,A237,'Duel Log'!AA:AA,"Win")</f>
        <v>2</v>
      </c>
      <c r="I237" s="5" t="s">
        <v>6774</v>
      </c>
      <c r="J237" s="5" t="s">
        <v>6775</v>
      </c>
      <c r="K237" s="5" t="s">
        <v>6776</v>
      </c>
      <c r="L237" s="5" t="s">
        <v>98</v>
      </c>
      <c r="M237" s="5" t="s">
        <v>6777</v>
      </c>
      <c r="N237" s="5" t="s">
        <v>5948</v>
      </c>
    </row>
    <row r="238" customFormat="false" ht="16.5" hidden="false" customHeight="true" outlineLevel="0" collapsed="false">
      <c r="A238" s="5" t="s">
        <v>1981</v>
      </c>
      <c r="B238" s="5" t="s">
        <v>6778</v>
      </c>
      <c r="C238" s="5" t="s">
        <v>1673</v>
      </c>
      <c r="D238" s="6" t="s">
        <v>1982</v>
      </c>
      <c r="E238" s="5" t="s">
        <v>123</v>
      </c>
      <c r="F238" s="5" t="s">
        <v>1984</v>
      </c>
      <c r="G238" s="5" t="n">
        <f aca="false">COUNTIF('Duel Log'!A:A,A238)</f>
        <v>2</v>
      </c>
      <c r="H238" s="5" t="n">
        <f aca="false">COUNTIFS('Duel Log'!A:A,A238,'Duel Log'!AA:AA,"Win")</f>
        <v>2</v>
      </c>
      <c r="I238" s="5" t="s">
        <v>6779</v>
      </c>
      <c r="J238" s="5" t="s">
        <v>6780</v>
      </c>
      <c r="K238" s="5"/>
      <c r="L238" s="5" t="s">
        <v>98</v>
      </c>
      <c r="M238" s="5" t="s">
        <v>6591</v>
      </c>
      <c r="N238" s="5" t="s">
        <v>5966</v>
      </c>
    </row>
    <row r="239" customFormat="false" ht="15" hidden="false" customHeight="true" outlineLevel="0" collapsed="false">
      <c r="A239" s="5" t="s">
        <v>1988</v>
      </c>
      <c r="B239" s="5" t="s">
        <v>6781</v>
      </c>
      <c r="C239" s="5" t="s">
        <v>1673</v>
      </c>
      <c r="D239" s="5" t="s">
        <v>533</v>
      </c>
      <c r="E239" s="5" t="s">
        <v>123</v>
      </c>
      <c r="F239" s="5" t="s">
        <v>1989</v>
      </c>
      <c r="G239" s="5" t="n">
        <f aca="false">COUNTIF('Duel Log'!A:A,A239)</f>
        <v>2</v>
      </c>
      <c r="H239" s="5" t="n">
        <f aca="false">COUNTIFS('Duel Log'!A:A,A239,'Duel Log'!AA:AA,"Win")</f>
        <v>2</v>
      </c>
      <c r="I239" s="5" t="s">
        <v>6782</v>
      </c>
      <c r="J239" s="5" t="s">
        <v>6783</v>
      </c>
      <c r="K239" s="5"/>
      <c r="L239" s="5" t="s">
        <v>98</v>
      </c>
      <c r="M239" s="5" t="s">
        <v>6784</v>
      </c>
      <c r="N239" s="5" t="s">
        <v>5966</v>
      </c>
    </row>
    <row r="240" customFormat="false" ht="15" hidden="false" customHeight="true" outlineLevel="0" collapsed="false">
      <c r="A240" s="5" t="s">
        <v>1993</v>
      </c>
      <c r="B240" s="5" t="s">
        <v>6785</v>
      </c>
      <c r="C240" s="5" t="s">
        <v>1673</v>
      </c>
      <c r="D240" s="5" t="s">
        <v>1193</v>
      </c>
      <c r="E240" s="5" t="s">
        <v>123</v>
      </c>
      <c r="F240" s="5" t="s">
        <v>1770</v>
      </c>
      <c r="G240" s="5" t="n">
        <f aca="false">COUNTIF('Duel Log'!A:A,A240)</f>
        <v>2</v>
      </c>
      <c r="H240" s="5" t="n">
        <f aca="false">COUNTIFS('Duel Log'!A:A,A240,'Duel Log'!AA:AA,"Win")</f>
        <v>2</v>
      </c>
      <c r="I240" s="5" t="s">
        <v>6303</v>
      </c>
      <c r="J240" s="5" t="s">
        <v>6786</v>
      </c>
      <c r="K240" s="5"/>
      <c r="L240" s="5" t="s">
        <v>98</v>
      </c>
      <c r="M240" s="5" t="s">
        <v>6469</v>
      </c>
      <c r="N240" s="5" t="s">
        <v>5966</v>
      </c>
    </row>
    <row r="241" customFormat="false" ht="15" hidden="false" customHeight="true" outlineLevel="0" collapsed="false">
      <c r="A241" s="5" t="s">
        <v>1996</v>
      </c>
      <c r="B241" s="5" t="s">
        <v>6787</v>
      </c>
      <c r="C241" s="5" t="s">
        <v>1673</v>
      </c>
      <c r="D241" s="5" t="s">
        <v>282</v>
      </c>
      <c r="E241" s="5" t="s">
        <v>123</v>
      </c>
      <c r="F241" s="5" t="s">
        <v>1997</v>
      </c>
      <c r="G241" s="5" t="n">
        <f aca="false">COUNTIF('Duel Log'!A:A,A241)</f>
        <v>3</v>
      </c>
      <c r="H241" s="5" t="n">
        <f aca="false">COUNTIFS('Duel Log'!A:A,A241,'Duel Log'!AA:AA,"Win")</f>
        <v>1</v>
      </c>
      <c r="I241" s="5" t="s">
        <v>6788</v>
      </c>
      <c r="J241" s="5" t="s">
        <v>6789</v>
      </c>
      <c r="K241" s="5" t="s">
        <v>6790</v>
      </c>
      <c r="L241" s="5" t="s">
        <v>98</v>
      </c>
      <c r="M241" s="5" t="s">
        <v>6791</v>
      </c>
      <c r="N241" s="5" t="s">
        <v>5948</v>
      </c>
    </row>
    <row r="242" customFormat="false" ht="15" hidden="false" customHeight="true" outlineLevel="0" collapsed="false">
      <c r="A242" s="5" t="s">
        <v>2004</v>
      </c>
      <c r="B242" s="5" t="s">
        <v>6792</v>
      </c>
      <c r="C242" s="5" t="s">
        <v>1673</v>
      </c>
      <c r="D242" s="5" t="s">
        <v>1671</v>
      </c>
      <c r="E242" s="5" t="s">
        <v>123</v>
      </c>
      <c r="F242" s="5" t="s">
        <v>1783</v>
      </c>
      <c r="G242" s="5" t="n">
        <f aca="false">COUNTIF('Duel Log'!A:A,A242)</f>
        <v>3</v>
      </c>
      <c r="H242" s="5" t="n">
        <f aca="false">COUNTIFS('Duel Log'!A:A,A242,'Duel Log'!AA:AA,"Win")</f>
        <v>1</v>
      </c>
      <c r="I242" s="5" t="s">
        <v>6793</v>
      </c>
      <c r="J242" s="5" t="s">
        <v>6794</v>
      </c>
      <c r="K242" s="5" t="s">
        <v>6795</v>
      </c>
      <c r="L242" s="5" t="s">
        <v>98</v>
      </c>
      <c r="M242" s="5" t="s">
        <v>6318</v>
      </c>
      <c r="N242" s="5" t="s">
        <v>5948</v>
      </c>
    </row>
    <row r="243" customFormat="false" ht="15" hidden="false" customHeight="true" outlineLevel="0" collapsed="false">
      <c r="A243" s="5" t="s">
        <v>2005</v>
      </c>
      <c r="B243" s="5" t="s">
        <v>6796</v>
      </c>
      <c r="C243" s="5" t="s">
        <v>1673</v>
      </c>
      <c r="D243" s="5" t="s">
        <v>2006</v>
      </c>
      <c r="E243" s="5" t="s">
        <v>123</v>
      </c>
      <c r="F243" s="5" t="s">
        <v>2008</v>
      </c>
      <c r="G243" s="5" t="n">
        <f aca="false">COUNTIF('Duel Log'!A:A,A243)</f>
        <v>3</v>
      </c>
      <c r="H243" s="5" t="n">
        <f aca="false">COUNTIFS('Duel Log'!A:A,A243,'Duel Log'!AA:AA,"Win")</f>
        <v>1</v>
      </c>
      <c r="I243" s="5" t="s">
        <v>6797</v>
      </c>
      <c r="J243" s="5" t="s">
        <v>6793</v>
      </c>
      <c r="K243" s="5" t="s">
        <v>6798</v>
      </c>
      <c r="L243" s="5" t="s">
        <v>98</v>
      </c>
      <c r="M243" s="5" t="s">
        <v>6799</v>
      </c>
      <c r="N243" s="5" t="s">
        <v>5948</v>
      </c>
    </row>
    <row r="244" customFormat="false" ht="15" hidden="false" customHeight="true" outlineLevel="0" collapsed="false">
      <c r="A244" s="5" t="s">
        <v>2016</v>
      </c>
      <c r="B244" s="5" t="s">
        <v>6800</v>
      </c>
      <c r="C244" s="5" t="s">
        <v>2017</v>
      </c>
      <c r="D244" s="5" t="s">
        <v>829</v>
      </c>
      <c r="E244" s="5" t="s">
        <v>102</v>
      </c>
      <c r="F244" s="5" t="s">
        <v>2019</v>
      </c>
      <c r="G244" s="5" t="n">
        <f aca="false">COUNTIF('Duel Log'!A:A,A244)</f>
        <v>3</v>
      </c>
      <c r="H244" s="5" t="n">
        <f aca="false">COUNTIFS('Duel Log'!A:A,A244,'Duel Log'!AA:AA,"Win")</f>
        <v>3</v>
      </c>
      <c r="I244" s="5" t="s">
        <v>6801</v>
      </c>
      <c r="J244" s="5" t="s">
        <v>6802</v>
      </c>
      <c r="K244" s="5" t="s">
        <v>6803</v>
      </c>
      <c r="L244" s="5" t="s">
        <v>98</v>
      </c>
      <c r="M244" s="5" t="s">
        <v>6804</v>
      </c>
      <c r="N244" s="5"/>
    </row>
    <row r="245" customFormat="false" ht="15" hidden="false" customHeight="true" outlineLevel="0" collapsed="false">
      <c r="A245" s="5" t="s">
        <v>2025</v>
      </c>
      <c r="B245" s="5" t="s">
        <v>6805</v>
      </c>
      <c r="C245" s="5" t="s">
        <v>2017</v>
      </c>
      <c r="D245" s="5" t="s">
        <v>723</v>
      </c>
      <c r="E245" s="5" t="s">
        <v>102</v>
      </c>
      <c r="F245" s="5" t="s">
        <v>2026</v>
      </c>
      <c r="G245" s="5" t="n">
        <f aca="false">COUNTIF('Duel Log'!A:A,A245)</f>
        <v>3</v>
      </c>
      <c r="H245" s="5" t="n">
        <f aca="false">COUNTIFS('Duel Log'!A:A,A245,'Duel Log'!AA:AA,"Win")</f>
        <v>1</v>
      </c>
      <c r="I245" s="5" t="s">
        <v>6044</v>
      </c>
      <c r="J245" s="5" t="s">
        <v>6802</v>
      </c>
      <c r="K245" s="5" t="s">
        <v>6433</v>
      </c>
      <c r="L245" s="5" t="s">
        <v>98</v>
      </c>
      <c r="M245" s="5" t="s">
        <v>6507</v>
      </c>
      <c r="N245" s="5"/>
    </row>
    <row r="246" customFormat="false" ht="15" hidden="false" customHeight="true" outlineLevel="0" collapsed="false">
      <c r="A246" s="7" t="s">
        <v>2031</v>
      </c>
      <c r="B246" s="7" t="s">
        <v>6805</v>
      </c>
      <c r="C246" s="7" t="s">
        <v>2017</v>
      </c>
      <c r="D246" s="7" t="s">
        <v>723</v>
      </c>
      <c r="E246" s="7" t="s">
        <v>102</v>
      </c>
      <c r="F246" s="7" t="s">
        <v>2032</v>
      </c>
      <c r="G246" s="7" t="n">
        <f aca="false">COUNTIF('Duel Log'!A:A,A246)</f>
        <v>3</v>
      </c>
      <c r="H246" s="7" t="n">
        <f aca="false">COUNTIFS('Duel Log'!A:A,A246,'Duel Log'!AA:AA,"Win")</f>
        <v>2</v>
      </c>
      <c r="I246" s="7" t="s">
        <v>6806</v>
      </c>
      <c r="J246" s="7" t="s">
        <v>6488</v>
      </c>
      <c r="K246" s="7" t="s">
        <v>6807</v>
      </c>
      <c r="L246" s="7" t="s">
        <v>99</v>
      </c>
      <c r="M246" s="7" t="s">
        <v>6015</v>
      </c>
      <c r="N246" s="7"/>
    </row>
    <row r="247" customFormat="false" ht="15" hidden="false" customHeight="true" outlineLevel="0" collapsed="false">
      <c r="A247" s="7" t="s">
        <v>2036</v>
      </c>
      <c r="B247" s="7" t="s">
        <v>6805</v>
      </c>
      <c r="C247" s="7" t="s">
        <v>2017</v>
      </c>
      <c r="D247" s="7" t="s">
        <v>723</v>
      </c>
      <c r="E247" s="7" t="s">
        <v>102</v>
      </c>
      <c r="F247" s="7" t="s">
        <v>2037</v>
      </c>
      <c r="G247" s="7" t="n">
        <f aca="false">COUNTIF('Duel Log'!A:A,A247)</f>
        <v>3</v>
      </c>
      <c r="H247" s="7" t="n">
        <f aca="false">COUNTIFS('Duel Log'!A:A,A247,'Duel Log'!AA:AA,"Win")</f>
        <v>2</v>
      </c>
      <c r="I247" s="7" t="s">
        <v>6779</v>
      </c>
      <c r="J247" s="7" t="s">
        <v>6808</v>
      </c>
      <c r="K247" s="7" t="s">
        <v>6809</v>
      </c>
      <c r="L247" s="7" t="s">
        <v>99</v>
      </c>
      <c r="M247" s="7" t="s">
        <v>6069</v>
      </c>
      <c r="N247" s="7"/>
    </row>
    <row r="248" customFormat="false" ht="15" hidden="false" customHeight="true" outlineLevel="0" collapsed="false">
      <c r="A248" s="7" t="s">
        <v>2043</v>
      </c>
      <c r="B248" s="7" t="s">
        <v>6805</v>
      </c>
      <c r="C248" s="7" t="s">
        <v>2017</v>
      </c>
      <c r="D248" s="7" t="s">
        <v>723</v>
      </c>
      <c r="E248" s="7" t="s">
        <v>102</v>
      </c>
      <c r="F248" s="7" t="s">
        <v>2044</v>
      </c>
      <c r="G248" s="7" t="n">
        <f aca="false">COUNTIF('Duel Log'!A:A,A248)</f>
        <v>3</v>
      </c>
      <c r="H248" s="7" t="n">
        <f aca="false">COUNTIFS('Duel Log'!A:A,A248,'Duel Log'!AA:AA,"Win")</f>
        <v>1</v>
      </c>
      <c r="I248" s="7" t="s">
        <v>6793</v>
      </c>
      <c r="J248" s="7" t="s">
        <v>6810</v>
      </c>
      <c r="K248" s="7" t="s">
        <v>6811</v>
      </c>
      <c r="L248" s="7" t="s">
        <v>99</v>
      </c>
      <c r="M248" s="7" t="s">
        <v>5962</v>
      </c>
      <c r="N248" s="7"/>
    </row>
    <row r="249" customFormat="false" ht="15" hidden="false" customHeight="true" outlineLevel="0" collapsed="false">
      <c r="A249" s="7" t="s">
        <v>2049</v>
      </c>
      <c r="B249" s="7" t="s">
        <v>6805</v>
      </c>
      <c r="C249" s="7" t="s">
        <v>2017</v>
      </c>
      <c r="D249" s="7" t="s">
        <v>723</v>
      </c>
      <c r="E249" s="7" t="s">
        <v>102</v>
      </c>
      <c r="F249" s="7" t="s">
        <v>2050</v>
      </c>
      <c r="G249" s="7" t="n">
        <f aca="false">COUNTIF('Duel Log'!A:A,A249)</f>
        <v>3</v>
      </c>
      <c r="H249" s="7" t="n">
        <f aca="false">COUNTIFS('Duel Log'!A:A,A249,'Duel Log'!AA:AA,"Win")</f>
        <v>2</v>
      </c>
      <c r="I249" s="7" t="s">
        <v>6684</v>
      </c>
      <c r="J249" s="7" t="s">
        <v>6812</v>
      </c>
      <c r="K249" s="7" t="s">
        <v>6813</v>
      </c>
      <c r="L249" s="7" t="s">
        <v>99</v>
      </c>
      <c r="M249" s="7" t="s">
        <v>6814</v>
      </c>
      <c r="N249" s="7"/>
    </row>
    <row r="250" customFormat="false" ht="15" hidden="false" customHeight="true" outlineLevel="0" collapsed="false">
      <c r="A250" s="5" t="s">
        <v>2056</v>
      </c>
      <c r="B250" s="5" t="s">
        <v>6815</v>
      </c>
      <c r="C250" s="5" t="s">
        <v>2017</v>
      </c>
      <c r="D250" s="5" t="s">
        <v>871</v>
      </c>
      <c r="E250" s="5" t="s">
        <v>102</v>
      </c>
      <c r="F250" s="5" t="s">
        <v>2057</v>
      </c>
      <c r="G250" s="5" t="n">
        <f aca="false">COUNTIF('Duel Log'!A:A,A250)</f>
        <v>3</v>
      </c>
      <c r="H250" s="5" t="n">
        <f aca="false">COUNTIFS('Duel Log'!A:A,A250,'Duel Log'!AA:AA,"Win")</f>
        <v>2</v>
      </c>
      <c r="I250" s="5" t="s">
        <v>6816</v>
      </c>
      <c r="J250" s="5" t="s">
        <v>6817</v>
      </c>
      <c r="K250" s="5" t="s">
        <v>6818</v>
      </c>
      <c r="L250" s="5" t="s">
        <v>98</v>
      </c>
      <c r="M250" s="5" t="s">
        <v>6819</v>
      </c>
      <c r="N250" s="5"/>
    </row>
    <row r="251" customFormat="false" ht="15" hidden="false" customHeight="true" outlineLevel="0" collapsed="false">
      <c r="A251" s="7" t="s">
        <v>2063</v>
      </c>
      <c r="B251" s="7" t="s">
        <v>6815</v>
      </c>
      <c r="C251" s="7" t="s">
        <v>2017</v>
      </c>
      <c r="D251" s="7" t="s">
        <v>871</v>
      </c>
      <c r="E251" s="7" t="s">
        <v>102</v>
      </c>
      <c r="F251" s="7" t="s">
        <v>2064</v>
      </c>
      <c r="G251" s="7" t="n">
        <f aca="false">COUNTIF('Duel Log'!A:A,A251)</f>
        <v>3</v>
      </c>
      <c r="H251" s="7" t="n">
        <f aca="false">COUNTIFS('Duel Log'!A:A,A251,'Duel Log'!AA:AA,"Win")</f>
        <v>1</v>
      </c>
      <c r="I251" s="7" t="s">
        <v>6820</v>
      </c>
      <c r="J251" s="7" t="s">
        <v>6282</v>
      </c>
      <c r="K251" s="7" t="s">
        <v>6821</v>
      </c>
      <c r="L251" s="7" t="s">
        <v>99</v>
      </c>
      <c r="M251" s="7" t="s">
        <v>6822</v>
      </c>
      <c r="N251" s="7"/>
    </row>
    <row r="252" customFormat="false" ht="15" hidden="false" customHeight="true" outlineLevel="0" collapsed="false">
      <c r="A252" s="7" t="s">
        <v>2069</v>
      </c>
      <c r="B252" s="7" t="s">
        <v>6815</v>
      </c>
      <c r="C252" s="7" t="s">
        <v>2017</v>
      </c>
      <c r="D252" s="7" t="s">
        <v>871</v>
      </c>
      <c r="E252" s="7" t="s">
        <v>102</v>
      </c>
      <c r="F252" s="7" t="s">
        <v>2070</v>
      </c>
      <c r="G252" s="7" t="n">
        <f aca="false">COUNTIF('Duel Log'!A:A,A252)</f>
        <v>3</v>
      </c>
      <c r="H252" s="7" t="n">
        <f aca="false">COUNTIFS('Duel Log'!A:A,A252,'Duel Log'!AA:AA,"Win")</f>
        <v>1</v>
      </c>
      <c r="I252" s="7" t="s">
        <v>6422</v>
      </c>
      <c r="J252" s="7" t="s">
        <v>6823</v>
      </c>
      <c r="K252" s="7" t="s">
        <v>6824</v>
      </c>
      <c r="L252" s="7" t="s">
        <v>99</v>
      </c>
      <c r="M252" s="7" t="s">
        <v>6825</v>
      </c>
      <c r="N252" s="7"/>
    </row>
    <row r="253" customFormat="false" ht="15" hidden="false" customHeight="true" outlineLevel="0" collapsed="false">
      <c r="A253" s="7" t="s">
        <v>2074</v>
      </c>
      <c r="B253" s="7" t="s">
        <v>6815</v>
      </c>
      <c r="C253" s="7" t="s">
        <v>2017</v>
      </c>
      <c r="D253" s="7" t="s">
        <v>871</v>
      </c>
      <c r="E253" s="7" t="s">
        <v>102</v>
      </c>
      <c r="F253" s="7" t="s">
        <v>2075</v>
      </c>
      <c r="G253" s="7" t="n">
        <f aca="false">COUNTIF('Duel Log'!A:A,A253)</f>
        <v>3</v>
      </c>
      <c r="H253" s="7" t="n">
        <f aca="false">COUNTIFS('Duel Log'!A:A,A253,'Duel Log'!AA:AA,"Win")</f>
        <v>1</v>
      </c>
      <c r="I253" s="7" t="s">
        <v>6366</v>
      </c>
      <c r="J253" s="7" t="s">
        <v>6826</v>
      </c>
      <c r="K253" s="7" t="s">
        <v>6827</v>
      </c>
      <c r="L253" s="7" t="s">
        <v>99</v>
      </c>
      <c r="M253" s="7" t="s">
        <v>6432</v>
      </c>
      <c r="N253" s="7"/>
    </row>
    <row r="254" customFormat="false" ht="16.5" hidden="false" customHeight="true" outlineLevel="0" collapsed="false">
      <c r="A254" s="5" t="s">
        <v>2079</v>
      </c>
      <c r="B254" s="5" t="s">
        <v>6828</v>
      </c>
      <c r="C254" s="5" t="s">
        <v>2017</v>
      </c>
      <c r="D254" s="5" t="s">
        <v>2080</v>
      </c>
      <c r="E254" s="5" t="s">
        <v>123</v>
      </c>
      <c r="F254" s="5" t="s">
        <v>2082</v>
      </c>
      <c r="G254" s="5" t="n">
        <f aca="false">COUNTIF('Duel Log'!A:A,A254)</f>
        <v>3</v>
      </c>
      <c r="H254" s="5" t="n">
        <f aca="false">COUNTIFS('Duel Log'!A:A,A254,'Duel Log'!AA:AA,"Win")</f>
        <v>2</v>
      </c>
      <c r="I254" s="5" t="s">
        <v>6044</v>
      </c>
      <c r="J254" s="5" t="s">
        <v>6117</v>
      </c>
      <c r="K254" s="5" t="s">
        <v>6534</v>
      </c>
      <c r="L254" s="5" t="s">
        <v>98</v>
      </c>
      <c r="M254" s="5" t="s">
        <v>6381</v>
      </c>
      <c r="N254" s="5" t="s">
        <v>5948</v>
      </c>
    </row>
    <row r="255" customFormat="false" ht="16.5" hidden="false" customHeight="true" outlineLevel="0" collapsed="false">
      <c r="A255" s="5" t="s">
        <v>2088</v>
      </c>
      <c r="B255" s="5" t="s">
        <v>6829</v>
      </c>
      <c r="C255" s="5" t="s">
        <v>2017</v>
      </c>
      <c r="D255" s="5" t="s">
        <v>2089</v>
      </c>
      <c r="E255" s="5" t="s">
        <v>123</v>
      </c>
      <c r="F255" s="5" t="s">
        <v>2091</v>
      </c>
      <c r="G255" s="5" t="n">
        <f aca="false">COUNTIF('Duel Log'!A:A,A255)</f>
        <v>2</v>
      </c>
      <c r="H255" s="5" t="n">
        <f aca="false">COUNTIFS('Duel Log'!A:A,A255,'Duel Log'!AA:AA,"Win")</f>
        <v>2</v>
      </c>
      <c r="I255" s="5" t="s">
        <v>6830</v>
      </c>
      <c r="J255" s="5" t="s">
        <v>6831</v>
      </c>
      <c r="K255" s="5"/>
      <c r="L255" s="5" t="s">
        <v>98</v>
      </c>
      <c r="M255" s="5" t="s">
        <v>6832</v>
      </c>
      <c r="N255" s="5" t="s">
        <v>5966</v>
      </c>
    </row>
    <row r="256" customFormat="false" ht="15" hidden="false" customHeight="true" outlineLevel="0" collapsed="false">
      <c r="A256" s="5" t="s">
        <v>2094</v>
      </c>
      <c r="B256" s="5" t="s">
        <v>6833</v>
      </c>
      <c r="C256" s="5" t="s">
        <v>2017</v>
      </c>
      <c r="D256" s="5" t="s">
        <v>2095</v>
      </c>
      <c r="E256" s="5" t="s">
        <v>123</v>
      </c>
      <c r="F256" s="5" t="s">
        <v>2097</v>
      </c>
      <c r="G256" s="5" t="n">
        <f aca="false">COUNTIF('Duel Log'!A:A,A256)</f>
        <v>3</v>
      </c>
      <c r="H256" s="5" t="n">
        <f aca="false">COUNTIFS('Duel Log'!A:A,A256,'Duel Log'!AA:AA,"Win")</f>
        <v>2</v>
      </c>
      <c r="I256" s="5" t="s">
        <v>6834</v>
      </c>
      <c r="J256" s="5" t="s">
        <v>6835</v>
      </c>
      <c r="K256" s="5" t="s">
        <v>6836</v>
      </c>
      <c r="L256" s="5" t="s">
        <v>98</v>
      </c>
      <c r="M256" s="5" t="s">
        <v>6837</v>
      </c>
      <c r="N256" s="5" t="s">
        <v>5948</v>
      </c>
    </row>
    <row r="257" customFormat="false" ht="15" hidden="false" customHeight="true" outlineLevel="0" collapsed="false">
      <c r="A257" s="5" t="s">
        <v>2103</v>
      </c>
      <c r="B257" s="5" t="s">
        <v>6838</v>
      </c>
      <c r="C257" s="5" t="s">
        <v>2017</v>
      </c>
      <c r="D257" s="5" t="s">
        <v>2104</v>
      </c>
      <c r="E257" s="5" t="s">
        <v>123</v>
      </c>
      <c r="F257" s="5" t="s">
        <v>2106</v>
      </c>
      <c r="G257" s="5" t="n">
        <f aca="false">COUNTIF('Duel Log'!A:A,A257)</f>
        <v>2</v>
      </c>
      <c r="H257" s="5" t="n">
        <f aca="false">COUNTIFS('Duel Log'!A:A,A257,'Duel Log'!AA:AA,"Win")</f>
        <v>0</v>
      </c>
      <c r="I257" s="5" t="s">
        <v>6488</v>
      </c>
      <c r="J257" s="5" t="s">
        <v>6839</v>
      </c>
      <c r="K257" s="5"/>
      <c r="L257" s="5" t="s">
        <v>98</v>
      </c>
      <c r="M257" s="5" t="s">
        <v>6453</v>
      </c>
      <c r="N257" s="5" t="s">
        <v>5966</v>
      </c>
    </row>
    <row r="258" customFormat="false" ht="15" hidden="false" customHeight="true" outlineLevel="0" collapsed="false">
      <c r="A258" s="5" t="s">
        <v>2109</v>
      </c>
      <c r="B258" s="5" t="s">
        <v>6840</v>
      </c>
      <c r="C258" s="5" t="s">
        <v>2017</v>
      </c>
      <c r="D258" s="5" t="s">
        <v>2110</v>
      </c>
      <c r="E258" s="5" t="s">
        <v>123</v>
      </c>
      <c r="F258" s="5" t="s">
        <v>2112</v>
      </c>
      <c r="G258" s="5" t="n">
        <f aca="false">COUNTIF('Duel Log'!A:A,A258)</f>
        <v>2</v>
      </c>
      <c r="H258" s="5" t="n">
        <f aca="false">COUNTIFS('Duel Log'!A:A,A258,'Duel Log'!AA:AA,"Win")</f>
        <v>2</v>
      </c>
      <c r="I258" s="5" t="s">
        <v>6044</v>
      </c>
      <c r="J258" s="5" t="s">
        <v>6841</v>
      </c>
      <c r="K258" s="5"/>
      <c r="L258" s="5" t="s">
        <v>98</v>
      </c>
      <c r="M258" s="5" t="s">
        <v>6073</v>
      </c>
      <c r="N258" s="5" t="s">
        <v>5966</v>
      </c>
    </row>
    <row r="259" customFormat="false" ht="15" hidden="false" customHeight="true" outlineLevel="0" collapsed="false">
      <c r="A259" s="5" t="s">
        <v>2116</v>
      </c>
      <c r="B259" s="5" t="s">
        <v>6842</v>
      </c>
      <c r="C259" s="5" t="s">
        <v>2017</v>
      </c>
      <c r="D259" s="5" t="s">
        <v>544</v>
      </c>
      <c r="E259" s="5" t="s">
        <v>123</v>
      </c>
      <c r="F259" s="5" t="s">
        <v>2117</v>
      </c>
      <c r="G259" s="5" t="n">
        <f aca="false">COUNTIF('Duel Log'!A:A,A259)</f>
        <v>2</v>
      </c>
      <c r="H259" s="5" t="n">
        <f aca="false">COUNTIFS('Duel Log'!A:A,A259,'Duel Log'!AA:AA,"Win")</f>
        <v>2</v>
      </c>
      <c r="I259" s="5" t="s">
        <v>6843</v>
      </c>
      <c r="J259" s="5" t="s">
        <v>6844</v>
      </c>
      <c r="K259" s="5"/>
      <c r="L259" s="5" t="s">
        <v>98</v>
      </c>
      <c r="M259" s="5" t="s">
        <v>6333</v>
      </c>
      <c r="N259" s="5" t="s">
        <v>5966</v>
      </c>
    </row>
    <row r="260" customFormat="false" ht="15" hidden="false" customHeight="true" outlineLevel="0" collapsed="false">
      <c r="A260" s="5" t="s">
        <v>2120</v>
      </c>
      <c r="B260" s="5" t="s">
        <v>6845</v>
      </c>
      <c r="C260" s="5" t="s">
        <v>2017</v>
      </c>
      <c r="D260" s="5" t="s">
        <v>2121</v>
      </c>
      <c r="E260" s="5" t="s">
        <v>123</v>
      </c>
      <c r="F260" s="5" t="s">
        <v>2123</v>
      </c>
      <c r="G260" s="5" t="n">
        <f aca="false">COUNTIF('Duel Log'!A:A,A260)</f>
        <v>2</v>
      </c>
      <c r="H260" s="5" t="n">
        <f aca="false">COUNTIFS('Duel Log'!A:A,A260,'Duel Log'!AA:AA,"Win")</f>
        <v>2</v>
      </c>
      <c r="I260" s="5" t="s">
        <v>6846</v>
      </c>
      <c r="J260" s="5" t="s">
        <v>6847</v>
      </c>
      <c r="K260" s="5"/>
      <c r="L260" s="5" t="s">
        <v>98</v>
      </c>
      <c r="M260" s="5" t="s">
        <v>6848</v>
      </c>
      <c r="N260" s="5" t="s">
        <v>5966</v>
      </c>
    </row>
    <row r="261" customFormat="false" ht="16.5" hidden="false" customHeight="true" outlineLevel="0" collapsed="false">
      <c r="A261" s="5" t="s">
        <v>2127</v>
      </c>
      <c r="B261" s="5" t="s">
        <v>6849</v>
      </c>
      <c r="C261" s="5" t="s">
        <v>2017</v>
      </c>
      <c r="D261" s="5" t="s">
        <v>1790</v>
      </c>
      <c r="E261" s="5" t="s">
        <v>123</v>
      </c>
      <c r="F261" s="5" t="s">
        <v>2128</v>
      </c>
      <c r="G261" s="5" t="n">
        <f aca="false">COUNTIF('Duel Log'!A:A,A261)</f>
        <v>3</v>
      </c>
      <c r="H261" s="5" t="n">
        <f aca="false">COUNTIFS('Duel Log'!A:A,A261,'Duel Log'!AA:AA,"Win")</f>
        <v>1</v>
      </c>
      <c r="I261" s="5" t="s">
        <v>6850</v>
      </c>
      <c r="J261" s="5" t="s">
        <v>6488</v>
      </c>
      <c r="K261" s="5" t="s">
        <v>6851</v>
      </c>
      <c r="L261" s="5" t="s">
        <v>98</v>
      </c>
      <c r="M261" s="5" t="s">
        <v>6852</v>
      </c>
      <c r="N261" s="5" t="s">
        <v>5948</v>
      </c>
    </row>
    <row r="262" customFormat="false" ht="15" hidden="false" customHeight="true" outlineLevel="0" collapsed="false">
      <c r="A262" s="5" t="s">
        <v>2134</v>
      </c>
      <c r="B262" s="5" t="s">
        <v>6853</v>
      </c>
      <c r="C262" s="5" t="s">
        <v>2017</v>
      </c>
      <c r="D262" s="5" t="s">
        <v>2135</v>
      </c>
      <c r="E262" s="5" t="s">
        <v>123</v>
      </c>
      <c r="F262" s="5" t="s">
        <v>2137</v>
      </c>
      <c r="G262" s="5" t="n">
        <f aca="false">COUNTIF('Duel Log'!A:A,A262)</f>
        <v>3</v>
      </c>
      <c r="H262" s="5" t="n">
        <f aca="false">COUNTIFS('Duel Log'!A:A,A262,'Duel Log'!AA:AA,"Win")</f>
        <v>2</v>
      </c>
      <c r="I262" s="5" t="s">
        <v>6066</v>
      </c>
      <c r="J262" s="5" t="s">
        <v>6846</v>
      </c>
      <c r="K262" s="5" t="s">
        <v>6854</v>
      </c>
      <c r="L262" s="5" t="s">
        <v>98</v>
      </c>
      <c r="M262" s="5" t="s">
        <v>6153</v>
      </c>
      <c r="N262" s="5" t="s">
        <v>5948</v>
      </c>
    </row>
    <row r="263" customFormat="false" ht="15" hidden="false" customHeight="true" outlineLevel="0" collapsed="false">
      <c r="A263" s="5" t="s">
        <v>2141</v>
      </c>
      <c r="B263" s="5" t="s">
        <v>6855</v>
      </c>
      <c r="C263" s="5" t="s">
        <v>268</v>
      </c>
      <c r="D263" s="5" t="s">
        <v>890</v>
      </c>
      <c r="E263" s="5" t="s">
        <v>102</v>
      </c>
      <c r="F263" s="5" t="s">
        <v>2142</v>
      </c>
      <c r="G263" s="5" t="n">
        <f aca="false">COUNTIF('Duel Log'!A:A,A263)</f>
        <v>3</v>
      </c>
      <c r="H263" s="5" t="n">
        <f aca="false">COUNTIFS('Duel Log'!A:A,A263,'Duel Log'!AA:AA,"Win")</f>
        <v>1</v>
      </c>
      <c r="I263" s="5" t="s">
        <v>6760</v>
      </c>
      <c r="J263" s="5" t="s">
        <v>6856</v>
      </c>
      <c r="K263" s="5" t="s">
        <v>6857</v>
      </c>
      <c r="L263" s="5" t="s">
        <v>98</v>
      </c>
      <c r="M263" s="5" t="s">
        <v>6858</v>
      </c>
      <c r="N263" s="5"/>
    </row>
    <row r="264" customFormat="false" ht="15" hidden="false" customHeight="true" outlineLevel="0" collapsed="false">
      <c r="A264" s="7" t="s">
        <v>2147</v>
      </c>
      <c r="B264" s="7" t="s">
        <v>6855</v>
      </c>
      <c r="C264" s="7" t="s">
        <v>268</v>
      </c>
      <c r="D264" s="7" t="s">
        <v>890</v>
      </c>
      <c r="E264" s="7" t="s">
        <v>102</v>
      </c>
      <c r="F264" s="7" t="s">
        <v>2148</v>
      </c>
      <c r="G264" s="7" t="n">
        <f aca="false">COUNTIF('Duel Log'!A:A,A264)</f>
        <v>3</v>
      </c>
      <c r="H264" s="7" t="n">
        <f aca="false">COUNTIFS('Duel Log'!A:A,A264,'Duel Log'!AA:AA,"Win")</f>
        <v>1</v>
      </c>
      <c r="I264" s="7" t="s">
        <v>6222</v>
      </c>
      <c r="J264" s="7" t="s">
        <v>6859</v>
      </c>
      <c r="K264" s="7" t="s">
        <v>6860</v>
      </c>
      <c r="L264" s="7" t="s">
        <v>99</v>
      </c>
      <c r="M264" s="7" t="s">
        <v>6861</v>
      </c>
      <c r="N264" s="7"/>
    </row>
    <row r="265" customFormat="false" ht="15" hidden="false" customHeight="true" outlineLevel="0" collapsed="false">
      <c r="A265" s="7" t="s">
        <v>2155</v>
      </c>
      <c r="B265" s="7" t="s">
        <v>6855</v>
      </c>
      <c r="C265" s="7" t="s">
        <v>268</v>
      </c>
      <c r="D265" s="7" t="s">
        <v>890</v>
      </c>
      <c r="E265" s="7" t="s">
        <v>102</v>
      </c>
      <c r="F265" s="7" t="s">
        <v>2156</v>
      </c>
      <c r="G265" s="7" t="n">
        <f aca="false">COUNTIF('Duel Log'!A:A,A265)</f>
        <v>3</v>
      </c>
      <c r="H265" s="7" t="n">
        <f aca="false">COUNTIFS('Duel Log'!A:A,A265,'Duel Log'!AA:AA,"Win")</f>
        <v>0</v>
      </c>
      <c r="I265" s="7" t="s">
        <v>6710</v>
      </c>
      <c r="J265" s="7" t="s">
        <v>6862</v>
      </c>
      <c r="K265" s="7" t="s">
        <v>5946</v>
      </c>
      <c r="L265" s="7" t="s">
        <v>99</v>
      </c>
      <c r="M265" s="7" t="s">
        <v>6746</v>
      </c>
      <c r="N265" s="7"/>
    </row>
    <row r="266" customFormat="false" ht="15" hidden="false" customHeight="true" outlineLevel="0" collapsed="false">
      <c r="A266" s="7" t="s">
        <v>2160</v>
      </c>
      <c r="B266" s="7" t="s">
        <v>6855</v>
      </c>
      <c r="C266" s="7" t="s">
        <v>268</v>
      </c>
      <c r="D266" s="7" t="s">
        <v>890</v>
      </c>
      <c r="E266" s="7" t="s">
        <v>102</v>
      </c>
      <c r="F266" s="7" t="s">
        <v>2161</v>
      </c>
      <c r="G266" s="7" t="n">
        <f aca="false">COUNTIF('Duel Log'!A:A,A266)</f>
        <v>3</v>
      </c>
      <c r="H266" s="7" t="n">
        <f aca="false">COUNTIFS('Duel Log'!A:A,A266,'Duel Log'!AA:AA,"Win")</f>
        <v>1</v>
      </c>
      <c r="I266" s="7" t="s">
        <v>6863</v>
      </c>
      <c r="J266" s="7" t="s">
        <v>6864</v>
      </c>
      <c r="K266" s="7" t="s">
        <v>6865</v>
      </c>
      <c r="L266" s="7" t="s">
        <v>99</v>
      </c>
      <c r="M266" s="7" t="s">
        <v>6069</v>
      </c>
      <c r="N266" s="7"/>
    </row>
    <row r="267" customFormat="false" ht="15" hidden="false" customHeight="true" outlineLevel="0" collapsed="false">
      <c r="A267" s="7" t="s">
        <v>2162</v>
      </c>
      <c r="B267" s="7" t="s">
        <v>6855</v>
      </c>
      <c r="C267" s="7" t="s">
        <v>268</v>
      </c>
      <c r="D267" s="7" t="s">
        <v>890</v>
      </c>
      <c r="E267" s="7" t="s">
        <v>102</v>
      </c>
      <c r="F267" s="7" t="s">
        <v>894</v>
      </c>
      <c r="G267" s="7" t="n">
        <f aca="false">COUNTIF('Duel Log'!A:A,A267)</f>
        <v>3</v>
      </c>
      <c r="H267" s="7" t="n">
        <f aca="false">COUNTIFS('Duel Log'!A:A,A267,'Duel Log'!AA:AA,"Win")</f>
        <v>1</v>
      </c>
      <c r="I267" s="7" t="s">
        <v>5987</v>
      </c>
      <c r="J267" s="7" t="s">
        <v>6866</v>
      </c>
      <c r="K267" s="7" t="s">
        <v>6867</v>
      </c>
      <c r="L267" s="7" t="s">
        <v>99</v>
      </c>
      <c r="M267" s="7" t="s">
        <v>6669</v>
      </c>
      <c r="N267" s="7"/>
    </row>
    <row r="268" customFormat="false" ht="15" hidden="false" customHeight="true" outlineLevel="0" collapsed="false">
      <c r="A268" s="7" t="s">
        <v>2163</v>
      </c>
      <c r="B268" s="7" t="s">
        <v>6855</v>
      </c>
      <c r="C268" s="7" t="s">
        <v>268</v>
      </c>
      <c r="D268" s="7" t="s">
        <v>890</v>
      </c>
      <c r="E268" s="7" t="s">
        <v>102</v>
      </c>
      <c r="F268" s="7" t="s">
        <v>902</v>
      </c>
      <c r="G268" s="7" t="n">
        <f aca="false">COUNTIF('Duel Log'!A:A,A268)</f>
        <v>3</v>
      </c>
      <c r="H268" s="7" t="n">
        <f aca="false">COUNTIFS('Duel Log'!A:A,A268,'Duel Log'!AA:AA,"Win")</f>
        <v>1</v>
      </c>
      <c r="I268" s="7" t="s">
        <v>6868</v>
      </c>
      <c r="J268" s="7" t="s">
        <v>6869</v>
      </c>
      <c r="K268" s="7" t="s">
        <v>6870</v>
      </c>
      <c r="L268" s="7" t="s">
        <v>99</v>
      </c>
      <c r="M268" s="7" t="s">
        <v>6178</v>
      </c>
      <c r="N268" s="7"/>
    </row>
    <row r="269" customFormat="false" ht="15" hidden="false" customHeight="true" outlineLevel="0" collapsed="false">
      <c r="A269" s="7" t="s">
        <v>2164</v>
      </c>
      <c r="B269" s="7" t="s">
        <v>6855</v>
      </c>
      <c r="C269" s="7" t="s">
        <v>268</v>
      </c>
      <c r="D269" s="7" t="s">
        <v>890</v>
      </c>
      <c r="E269" s="7" t="s">
        <v>102</v>
      </c>
      <c r="F269" s="7" t="s">
        <v>908</v>
      </c>
      <c r="G269" s="7" t="n">
        <f aca="false">COUNTIF('Duel Log'!A:A,A269)</f>
        <v>3</v>
      </c>
      <c r="H269" s="7" t="n">
        <f aca="false">COUNTIFS('Duel Log'!A:A,A269,'Duel Log'!AA:AA,"Win")</f>
        <v>0</v>
      </c>
      <c r="I269" s="7" t="s">
        <v>6268</v>
      </c>
      <c r="J269" s="7" t="s">
        <v>6871</v>
      </c>
      <c r="K269" s="7" t="s">
        <v>6872</v>
      </c>
      <c r="L269" s="7" t="s">
        <v>99</v>
      </c>
      <c r="M269" s="7" t="s">
        <v>6873</v>
      </c>
      <c r="N269" s="7"/>
    </row>
    <row r="270" customFormat="false" ht="16.5" hidden="false" customHeight="true" outlineLevel="0" collapsed="false">
      <c r="A270" s="5" t="s">
        <v>2165</v>
      </c>
      <c r="B270" s="5" t="s">
        <v>6874</v>
      </c>
      <c r="C270" s="5" t="s">
        <v>268</v>
      </c>
      <c r="D270" s="6" t="s">
        <v>2166</v>
      </c>
      <c r="E270" s="5" t="s">
        <v>123</v>
      </c>
      <c r="F270" s="5" t="s">
        <v>2168</v>
      </c>
      <c r="G270" s="5" t="n">
        <f aca="false">COUNTIF('Duel Log'!A:A,A270)</f>
        <v>2</v>
      </c>
      <c r="H270" s="5" t="n">
        <f aca="false">COUNTIFS('Duel Log'!A:A,A270,'Duel Log'!AA:AA,"Win")</f>
        <v>2</v>
      </c>
      <c r="I270" s="5" t="s">
        <v>6222</v>
      </c>
      <c r="J270" s="5" t="s">
        <v>6875</v>
      </c>
      <c r="K270" s="5"/>
      <c r="L270" s="5" t="s">
        <v>98</v>
      </c>
      <c r="M270" s="5" t="s">
        <v>6453</v>
      </c>
      <c r="N270" s="5" t="s">
        <v>5966</v>
      </c>
    </row>
    <row r="271" customFormat="false" ht="15" hidden="false" customHeight="true" outlineLevel="0" collapsed="false">
      <c r="A271" s="5" t="s">
        <v>2171</v>
      </c>
      <c r="B271" s="5" t="s">
        <v>6876</v>
      </c>
      <c r="C271" s="5" t="s">
        <v>268</v>
      </c>
      <c r="D271" s="5" t="s">
        <v>2172</v>
      </c>
      <c r="E271" s="5" t="s">
        <v>123</v>
      </c>
      <c r="F271" s="5" t="s">
        <v>2174</v>
      </c>
      <c r="G271" s="5" t="n">
        <f aca="false">COUNTIF('Duel Log'!A:A,A271)</f>
        <v>2</v>
      </c>
      <c r="H271" s="5" t="n">
        <f aca="false">COUNTIFS('Duel Log'!A:A,A271,'Duel Log'!AA:AA,"Win")</f>
        <v>2</v>
      </c>
      <c r="I271" s="5" t="s">
        <v>6877</v>
      </c>
      <c r="J271" s="5" t="s">
        <v>6878</v>
      </c>
      <c r="K271" s="5"/>
      <c r="L271" s="5" t="s">
        <v>98</v>
      </c>
      <c r="M271" s="5" t="s">
        <v>6879</v>
      </c>
      <c r="N271" s="5" t="s">
        <v>5966</v>
      </c>
    </row>
    <row r="272" customFormat="false" ht="15" hidden="false" customHeight="true" outlineLevel="0" collapsed="false">
      <c r="A272" s="5" t="s">
        <v>2178</v>
      </c>
      <c r="B272" s="5" t="s">
        <v>6880</v>
      </c>
      <c r="C272" s="5" t="s">
        <v>268</v>
      </c>
      <c r="D272" s="5" t="s">
        <v>2179</v>
      </c>
      <c r="E272" s="5" t="s">
        <v>123</v>
      </c>
      <c r="F272" s="5" t="s">
        <v>2181</v>
      </c>
      <c r="G272" s="5" t="n">
        <f aca="false">COUNTIF('Duel Log'!A:A,A272)</f>
        <v>2</v>
      </c>
      <c r="H272" s="5" t="n">
        <f aca="false">COUNTIFS('Duel Log'!A:A,A272,'Duel Log'!AA:AA,"Win")</f>
        <v>2</v>
      </c>
      <c r="I272" s="5" t="s">
        <v>6881</v>
      </c>
      <c r="J272" s="5" t="s">
        <v>6882</v>
      </c>
      <c r="K272" s="5"/>
      <c r="L272" s="5" t="s">
        <v>98</v>
      </c>
      <c r="M272" s="5" t="s">
        <v>6883</v>
      </c>
      <c r="N272" s="5" t="s">
        <v>5966</v>
      </c>
    </row>
    <row r="273" customFormat="false" ht="15" hidden="false" customHeight="true" outlineLevel="0" collapsed="false">
      <c r="A273" s="5" t="s">
        <v>2184</v>
      </c>
      <c r="B273" s="5" t="s">
        <v>6884</v>
      </c>
      <c r="C273" s="5" t="s">
        <v>268</v>
      </c>
      <c r="D273" s="5" t="s">
        <v>2185</v>
      </c>
      <c r="E273" s="5" t="s">
        <v>123</v>
      </c>
      <c r="F273" s="5" t="s">
        <v>212</v>
      </c>
      <c r="G273" s="5" t="n">
        <f aca="false">COUNTIF('Duel Log'!A:A,A273)</f>
        <v>2</v>
      </c>
      <c r="H273" s="5" t="n">
        <f aca="false">COUNTIFS('Duel Log'!A:A,A273,'Duel Log'!AA:AA,"Win")</f>
        <v>1</v>
      </c>
      <c r="I273" s="5" t="s">
        <v>6885</v>
      </c>
      <c r="J273" s="5" t="s">
        <v>6886</v>
      </c>
      <c r="K273" s="5"/>
      <c r="L273" s="5" t="s">
        <v>98</v>
      </c>
      <c r="M273" s="5" t="s">
        <v>6002</v>
      </c>
      <c r="N273" s="5" t="s">
        <v>6002</v>
      </c>
    </row>
    <row r="274" customFormat="false" ht="16.5" hidden="false" customHeight="true" outlineLevel="0" collapsed="false">
      <c r="A274" s="5" t="s">
        <v>2191</v>
      </c>
      <c r="B274" s="5" t="s">
        <v>6887</v>
      </c>
      <c r="C274" s="5" t="s">
        <v>268</v>
      </c>
      <c r="D274" s="6" t="s">
        <v>405</v>
      </c>
      <c r="E274" s="5" t="s">
        <v>123</v>
      </c>
      <c r="F274" s="5" t="s">
        <v>2192</v>
      </c>
      <c r="G274" s="5" t="n">
        <f aca="false">COUNTIF('Duel Log'!A:A,A274)</f>
        <v>1</v>
      </c>
      <c r="H274" s="5" t="n">
        <f aca="false">COUNTIFS('Duel Log'!A:A,A274,'Duel Log'!AA:AA,"Win")</f>
        <v>0</v>
      </c>
      <c r="I274" s="5" t="s">
        <v>6222</v>
      </c>
      <c r="J274" s="5"/>
      <c r="K274" s="5"/>
      <c r="L274" s="5" t="s">
        <v>98</v>
      </c>
      <c r="M274" s="5" t="s">
        <v>5942</v>
      </c>
      <c r="N274" s="5" t="s">
        <v>5942</v>
      </c>
    </row>
    <row r="275" customFormat="false" ht="16.5" hidden="false" customHeight="true" outlineLevel="0" collapsed="false">
      <c r="A275" s="9" t="s">
        <v>2193</v>
      </c>
      <c r="B275" s="9" t="s">
        <v>6887</v>
      </c>
      <c r="C275" s="9" t="s">
        <v>268</v>
      </c>
      <c r="D275" s="10" t="s">
        <v>405</v>
      </c>
      <c r="E275" s="9" t="s">
        <v>123</v>
      </c>
      <c r="F275" s="9" t="s">
        <v>1478</v>
      </c>
      <c r="G275" s="9" t="n">
        <f aca="false">COUNTIF('Duel Log'!A:A,A275)</f>
        <v>1</v>
      </c>
      <c r="H275" s="9" t="n">
        <f aca="false">COUNTIFS('Duel Log'!A:A,A275,'Duel Log'!AA:AA,"Win")</f>
        <v>0</v>
      </c>
      <c r="I275" s="9" t="s">
        <v>6888</v>
      </c>
      <c r="J275" s="9"/>
      <c r="K275" s="9"/>
      <c r="L275" s="9" t="s">
        <v>99</v>
      </c>
      <c r="M275" s="9" t="s">
        <v>6889</v>
      </c>
      <c r="N275" s="9" t="s">
        <v>6889</v>
      </c>
    </row>
    <row r="276" customFormat="false" ht="15" hidden="false" customHeight="true" outlineLevel="0" collapsed="false">
      <c r="A276" s="5" t="s">
        <v>2196</v>
      </c>
      <c r="B276" s="5" t="s">
        <v>6890</v>
      </c>
      <c r="C276" s="5" t="s">
        <v>268</v>
      </c>
      <c r="D276" s="5" t="s">
        <v>2197</v>
      </c>
      <c r="E276" s="5" t="s">
        <v>123</v>
      </c>
      <c r="F276" s="5" t="s">
        <v>2199</v>
      </c>
      <c r="G276" s="5" t="n">
        <f aca="false">COUNTIF('Duel Log'!A:A,A276)</f>
        <v>3</v>
      </c>
      <c r="H276" s="5" t="n">
        <f aca="false">COUNTIFS('Duel Log'!A:A,A276,'Duel Log'!AA:AA,"Win")</f>
        <v>2</v>
      </c>
      <c r="I276" s="5" t="s">
        <v>6891</v>
      </c>
      <c r="J276" s="5" t="s">
        <v>6892</v>
      </c>
      <c r="K276" s="5" t="s">
        <v>6893</v>
      </c>
      <c r="L276" s="5" t="s">
        <v>98</v>
      </c>
      <c r="M276" s="5" t="s">
        <v>6894</v>
      </c>
      <c r="N276" s="5" t="s">
        <v>5948</v>
      </c>
    </row>
    <row r="277" customFormat="false" ht="15" hidden="false" customHeight="true" outlineLevel="0" collapsed="false">
      <c r="A277" s="5" t="s">
        <v>2206</v>
      </c>
      <c r="B277" s="5" t="s">
        <v>6895</v>
      </c>
      <c r="C277" s="5" t="s">
        <v>268</v>
      </c>
      <c r="D277" s="5" t="s">
        <v>2207</v>
      </c>
      <c r="E277" s="5" t="s">
        <v>123</v>
      </c>
      <c r="F277" s="5" t="s">
        <v>2209</v>
      </c>
      <c r="G277" s="5" t="n">
        <f aca="false">COUNTIF('Duel Log'!A:A,A277)</f>
        <v>3</v>
      </c>
      <c r="H277" s="5" t="n">
        <f aca="false">COUNTIFS('Duel Log'!A:A,A277,'Duel Log'!AA:AA,"Win")</f>
        <v>1</v>
      </c>
      <c r="I277" s="5" t="s">
        <v>6896</v>
      </c>
      <c r="J277" s="5" t="s">
        <v>6875</v>
      </c>
      <c r="K277" s="5" t="s">
        <v>6897</v>
      </c>
      <c r="L277" s="5" t="s">
        <v>98</v>
      </c>
      <c r="M277" s="5" t="s">
        <v>6287</v>
      </c>
      <c r="N277" s="5" t="s">
        <v>5948</v>
      </c>
    </row>
    <row r="278" customFormat="false" ht="16.5" hidden="false" customHeight="true" outlineLevel="0" collapsed="false">
      <c r="A278" s="5" t="s">
        <v>2216</v>
      </c>
      <c r="B278" s="5" t="s">
        <v>6898</v>
      </c>
      <c r="C278" s="5" t="s">
        <v>268</v>
      </c>
      <c r="D278" s="5" t="s">
        <v>2217</v>
      </c>
      <c r="E278" s="5" t="s">
        <v>123</v>
      </c>
      <c r="F278" s="5" t="s">
        <v>2219</v>
      </c>
      <c r="G278" s="5" t="n">
        <f aca="false">COUNTIF('Duel Log'!A:A,A278)</f>
        <v>3</v>
      </c>
      <c r="H278" s="5" t="n">
        <f aca="false">COUNTIFS('Duel Log'!A:A,A278,'Duel Log'!AA:AA,"Win")</f>
        <v>2</v>
      </c>
      <c r="I278" s="5" t="s">
        <v>6899</v>
      </c>
      <c r="J278" s="5" t="s">
        <v>6900</v>
      </c>
      <c r="K278" s="5" t="s">
        <v>6901</v>
      </c>
      <c r="L278" s="5" t="s">
        <v>98</v>
      </c>
      <c r="M278" s="5" t="s">
        <v>6902</v>
      </c>
      <c r="N278" s="5" t="s">
        <v>5948</v>
      </c>
    </row>
    <row r="279" customFormat="false" ht="15" hidden="false" customHeight="true" outlineLevel="0" collapsed="false">
      <c r="A279" s="5" t="s">
        <v>2228</v>
      </c>
      <c r="B279" s="5" t="s">
        <v>6903</v>
      </c>
      <c r="C279" s="5" t="s">
        <v>268</v>
      </c>
      <c r="D279" s="5" t="s">
        <v>76</v>
      </c>
      <c r="E279" s="5" t="s">
        <v>123</v>
      </c>
      <c r="F279" s="5" t="s">
        <v>270</v>
      </c>
      <c r="G279" s="5" t="n">
        <f aca="false">COUNTIF('Duel Log'!A:A,A279)</f>
        <v>3</v>
      </c>
      <c r="H279" s="5" t="n">
        <f aca="false">COUNTIFS('Duel Log'!A:A,A279,'Duel Log'!AA:AA,"Win")</f>
        <v>1</v>
      </c>
      <c r="I279" s="5" t="s">
        <v>6904</v>
      </c>
      <c r="J279" s="5" t="s">
        <v>6905</v>
      </c>
      <c r="K279" s="5" t="s">
        <v>6906</v>
      </c>
      <c r="L279" s="5" t="s">
        <v>98</v>
      </c>
      <c r="M279" s="5" t="s">
        <v>6208</v>
      </c>
      <c r="N279" s="5" t="s">
        <v>5948</v>
      </c>
    </row>
    <row r="280" customFormat="false" ht="16.5" hidden="false" customHeight="true" outlineLevel="0" collapsed="false">
      <c r="A280" s="5" t="s">
        <v>2229</v>
      </c>
      <c r="B280" s="5" t="s">
        <v>6907</v>
      </c>
      <c r="C280" s="5" t="s">
        <v>1790</v>
      </c>
      <c r="D280" s="5" t="s">
        <v>357</v>
      </c>
      <c r="E280" s="5" t="s">
        <v>102</v>
      </c>
      <c r="F280" s="5" t="s">
        <v>2230</v>
      </c>
      <c r="G280" s="5" t="n">
        <f aca="false">COUNTIF('Duel Log'!A:A,A280)</f>
        <v>2</v>
      </c>
      <c r="H280" s="5" t="n">
        <f aca="false">COUNTIFS('Duel Log'!A:A,A280,'Duel Log'!AA:AA,"Win")</f>
        <v>2</v>
      </c>
      <c r="I280" s="5" t="s">
        <v>6908</v>
      </c>
      <c r="J280" s="5" t="s">
        <v>6909</v>
      </c>
      <c r="K280" s="5"/>
      <c r="L280" s="5" t="s">
        <v>98</v>
      </c>
      <c r="M280" s="5" t="s">
        <v>6027</v>
      </c>
      <c r="N280" s="5"/>
    </row>
    <row r="281" customFormat="false" ht="16.5" hidden="false" customHeight="true" outlineLevel="0" collapsed="false">
      <c r="A281" s="7" t="s">
        <v>2235</v>
      </c>
      <c r="B281" s="7" t="s">
        <v>6907</v>
      </c>
      <c r="C281" s="7" t="s">
        <v>1790</v>
      </c>
      <c r="D281" s="7" t="s">
        <v>357</v>
      </c>
      <c r="E281" s="7" t="s">
        <v>102</v>
      </c>
      <c r="F281" s="7" t="s">
        <v>2236</v>
      </c>
      <c r="G281" s="7" t="n">
        <f aca="false">COUNTIF('Duel Log'!A:A,A281)</f>
        <v>3</v>
      </c>
      <c r="H281" s="7" t="n">
        <f aca="false">COUNTIFS('Duel Log'!A:A,A281,'Duel Log'!AA:AA,"Win")</f>
        <v>1</v>
      </c>
      <c r="I281" s="7" t="s">
        <v>6910</v>
      </c>
      <c r="J281" s="7" t="s">
        <v>6911</v>
      </c>
      <c r="K281" s="7" t="s">
        <v>6912</v>
      </c>
      <c r="L281" s="7" t="s">
        <v>99</v>
      </c>
      <c r="M281" s="7" t="s">
        <v>6178</v>
      </c>
      <c r="N281" s="7"/>
    </row>
    <row r="282" customFormat="false" ht="16.5" hidden="false" customHeight="true" outlineLevel="0" collapsed="false">
      <c r="A282" s="7" t="s">
        <v>2243</v>
      </c>
      <c r="B282" s="7" t="s">
        <v>6907</v>
      </c>
      <c r="C282" s="7" t="s">
        <v>1790</v>
      </c>
      <c r="D282" s="7" t="s">
        <v>357</v>
      </c>
      <c r="E282" s="7" t="s">
        <v>102</v>
      </c>
      <c r="F282" s="7" t="s">
        <v>2244</v>
      </c>
      <c r="G282" s="7" t="n">
        <f aca="false">COUNTIF('Duel Log'!A:A,A282)</f>
        <v>4</v>
      </c>
      <c r="H282" s="7" t="n">
        <f aca="false">COUNTIFS('Duel Log'!A:A,A282,'Duel Log'!AA:AA,"Win")</f>
        <v>3</v>
      </c>
      <c r="I282" s="7" t="s">
        <v>6913</v>
      </c>
      <c r="J282" s="7" t="s">
        <v>6914</v>
      </c>
      <c r="K282" s="7" t="s">
        <v>6915</v>
      </c>
      <c r="L282" s="7" t="s">
        <v>99</v>
      </c>
      <c r="M282" s="7" t="s">
        <v>6916</v>
      </c>
      <c r="N282" s="7"/>
    </row>
    <row r="283" customFormat="false" ht="16.5" hidden="false" customHeight="true" outlineLevel="0" collapsed="false">
      <c r="A283" s="7" t="s">
        <v>2253</v>
      </c>
      <c r="B283" s="7" t="s">
        <v>6907</v>
      </c>
      <c r="C283" s="7" t="s">
        <v>1790</v>
      </c>
      <c r="D283" s="7" t="s">
        <v>357</v>
      </c>
      <c r="E283" s="7" t="s">
        <v>102</v>
      </c>
      <c r="F283" s="7" t="s">
        <v>2254</v>
      </c>
      <c r="G283" s="7" t="n">
        <f aca="false">COUNTIF('Duel Log'!A:A,A283)</f>
        <v>3</v>
      </c>
      <c r="H283" s="7" t="n">
        <f aca="false">COUNTIFS('Duel Log'!A:A,A283,'Duel Log'!AA:AA,"Win")</f>
        <v>1</v>
      </c>
      <c r="I283" s="7" t="s">
        <v>6359</v>
      </c>
      <c r="J283" s="7" t="s">
        <v>6917</v>
      </c>
      <c r="K283" s="7" t="s">
        <v>6918</v>
      </c>
      <c r="L283" s="7" t="s">
        <v>99</v>
      </c>
      <c r="M283" s="7" t="s">
        <v>6919</v>
      </c>
      <c r="N283" s="7"/>
    </row>
    <row r="284" customFormat="false" ht="16.5" hidden="false" customHeight="true" outlineLevel="0" collapsed="false">
      <c r="A284" s="5" t="s">
        <v>2260</v>
      </c>
      <c r="B284" s="5" t="s">
        <v>6920</v>
      </c>
      <c r="C284" s="5" t="s">
        <v>1790</v>
      </c>
      <c r="D284" s="5" t="s">
        <v>2261</v>
      </c>
      <c r="E284" s="5" t="s">
        <v>102</v>
      </c>
      <c r="F284" s="5" t="s">
        <v>2263</v>
      </c>
      <c r="G284" s="5" t="n">
        <f aca="false">COUNTIF('Duel Log'!A:A,A284)</f>
        <v>3</v>
      </c>
      <c r="H284" s="5" t="n">
        <f aca="false">COUNTIFS('Duel Log'!A:A,A284,'Duel Log'!AA:AA,"Win")</f>
        <v>2</v>
      </c>
      <c r="I284" s="5" t="s">
        <v>6921</v>
      </c>
      <c r="J284" s="5" t="s">
        <v>6922</v>
      </c>
      <c r="K284" s="5" t="s">
        <v>6923</v>
      </c>
      <c r="L284" s="5" t="s">
        <v>98</v>
      </c>
      <c r="M284" s="5" t="s">
        <v>6396</v>
      </c>
      <c r="N284" s="5"/>
    </row>
    <row r="285" customFormat="false" ht="16.5" hidden="false" customHeight="true" outlineLevel="0" collapsed="false">
      <c r="A285" s="7" t="s">
        <v>2268</v>
      </c>
      <c r="B285" s="7" t="s">
        <v>6920</v>
      </c>
      <c r="C285" s="7" t="s">
        <v>1790</v>
      </c>
      <c r="D285" s="7" t="s">
        <v>2261</v>
      </c>
      <c r="E285" s="7" t="s">
        <v>102</v>
      </c>
      <c r="F285" s="7" t="s">
        <v>2269</v>
      </c>
      <c r="G285" s="7" t="n">
        <f aca="false">COUNTIF('Duel Log'!A:A,A285)</f>
        <v>3</v>
      </c>
      <c r="H285" s="7" t="n">
        <f aca="false">COUNTIFS('Duel Log'!A:A,A285,'Duel Log'!AA:AA,"Win")</f>
        <v>1</v>
      </c>
      <c r="I285" s="7" t="s">
        <v>6924</v>
      </c>
      <c r="J285" s="7" t="s">
        <v>6925</v>
      </c>
      <c r="K285" s="7" t="s">
        <v>6926</v>
      </c>
      <c r="L285" s="7" t="s">
        <v>99</v>
      </c>
      <c r="M285" s="7" t="s">
        <v>6837</v>
      </c>
      <c r="N285" s="7"/>
    </row>
    <row r="286" customFormat="false" ht="16.5" hidden="false" customHeight="true" outlineLevel="0" collapsed="false">
      <c r="A286" s="7" t="s">
        <v>2275</v>
      </c>
      <c r="B286" s="7" t="s">
        <v>6920</v>
      </c>
      <c r="C286" s="7" t="s">
        <v>1790</v>
      </c>
      <c r="D286" s="7" t="s">
        <v>2261</v>
      </c>
      <c r="E286" s="7" t="s">
        <v>102</v>
      </c>
      <c r="F286" s="7" t="s">
        <v>2276</v>
      </c>
      <c r="G286" s="7" t="n">
        <f aca="false">COUNTIF('Duel Log'!A:A,A286)</f>
        <v>3</v>
      </c>
      <c r="H286" s="7" t="n">
        <f aca="false">COUNTIFS('Duel Log'!A:A,A286,'Duel Log'!AA:AA,"Win")</f>
        <v>1</v>
      </c>
      <c r="I286" s="7" t="s">
        <v>6927</v>
      </c>
      <c r="J286" s="7" t="s">
        <v>6928</v>
      </c>
      <c r="K286" s="7" t="s">
        <v>6929</v>
      </c>
      <c r="L286" s="7" t="s">
        <v>99</v>
      </c>
      <c r="M286" s="7" t="s">
        <v>6930</v>
      </c>
      <c r="N286" s="7"/>
    </row>
    <row r="287" customFormat="false" ht="16.5" hidden="false" customHeight="true" outlineLevel="0" collapsed="false">
      <c r="A287" s="7" t="s">
        <v>2284</v>
      </c>
      <c r="B287" s="7" t="s">
        <v>6920</v>
      </c>
      <c r="C287" s="7" t="s">
        <v>1790</v>
      </c>
      <c r="D287" s="7" t="s">
        <v>2261</v>
      </c>
      <c r="E287" s="7" t="s">
        <v>102</v>
      </c>
      <c r="F287" s="7" t="s">
        <v>2285</v>
      </c>
      <c r="G287" s="7" t="n">
        <f aca="false">COUNTIF('Duel Log'!A:A,A287)</f>
        <v>3</v>
      </c>
      <c r="H287" s="7" t="n">
        <f aca="false">COUNTIFS('Duel Log'!A:A,A287,'Duel Log'!AA:AA,"Win")</f>
        <v>3</v>
      </c>
      <c r="I287" s="7" t="s">
        <v>6542</v>
      </c>
      <c r="J287" s="7" t="s">
        <v>6931</v>
      </c>
      <c r="K287" s="7" t="s">
        <v>6932</v>
      </c>
      <c r="L287" s="7" t="s">
        <v>99</v>
      </c>
      <c r="M287" s="7" t="s">
        <v>6631</v>
      </c>
      <c r="N287" s="7"/>
    </row>
    <row r="288" customFormat="false" ht="16.5" hidden="false" customHeight="true" outlineLevel="0" collapsed="false">
      <c r="A288" s="7" t="s">
        <v>2289</v>
      </c>
      <c r="B288" s="7" t="s">
        <v>6920</v>
      </c>
      <c r="C288" s="7" t="s">
        <v>1790</v>
      </c>
      <c r="D288" s="7" t="s">
        <v>2261</v>
      </c>
      <c r="E288" s="7" t="s">
        <v>102</v>
      </c>
      <c r="F288" s="7" t="s">
        <v>2290</v>
      </c>
      <c r="G288" s="7" t="n">
        <f aca="false">COUNTIF('Duel Log'!A:A,A288)</f>
        <v>3</v>
      </c>
      <c r="H288" s="7" t="n">
        <f aca="false">COUNTIFS('Duel Log'!A:A,A288,'Duel Log'!AA:AA,"Win")</f>
        <v>2</v>
      </c>
      <c r="I288" s="7" t="s">
        <v>6933</v>
      </c>
      <c r="J288" s="7" t="s">
        <v>6934</v>
      </c>
      <c r="K288" s="7" t="s">
        <v>6935</v>
      </c>
      <c r="L288" s="7" t="s">
        <v>99</v>
      </c>
      <c r="M288" s="7" t="s">
        <v>6208</v>
      </c>
      <c r="N288" s="7"/>
    </row>
    <row r="289" customFormat="false" ht="16.5" hidden="false" customHeight="true" outlineLevel="0" collapsed="false">
      <c r="A289" s="5" t="s">
        <v>2294</v>
      </c>
      <c r="B289" s="5" t="s">
        <v>6936</v>
      </c>
      <c r="C289" s="5" t="s">
        <v>1790</v>
      </c>
      <c r="D289" s="5" t="s">
        <v>2295</v>
      </c>
      <c r="E289" s="5" t="s">
        <v>102</v>
      </c>
      <c r="F289" s="5" t="s">
        <v>2297</v>
      </c>
      <c r="G289" s="5" t="n">
        <f aca="false">COUNTIF('Duel Log'!A:A,A289)</f>
        <v>3</v>
      </c>
      <c r="H289" s="5" t="n">
        <f aca="false">COUNTIFS('Duel Log'!A:A,A289,'Duel Log'!AA:AA,"Win")</f>
        <v>1</v>
      </c>
      <c r="I289" s="5" t="s">
        <v>6937</v>
      </c>
      <c r="J289" s="5" t="s">
        <v>6938</v>
      </c>
      <c r="K289" s="5" t="s">
        <v>6939</v>
      </c>
      <c r="L289" s="5" t="s">
        <v>98</v>
      </c>
      <c r="M289" s="5" t="s">
        <v>6204</v>
      </c>
      <c r="N289" s="5"/>
    </row>
    <row r="290" customFormat="false" ht="16.5" hidden="false" customHeight="true" outlineLevel="0" collapsed="false">
      <c r="A290" s="7" t="s">
        <v>2303</v>
      </c>
      <c r="B290" s="7" t="s">
        <v>6936</v>
      </c>
      <c r="C290" s="7" t="s">
        <v>1790</v>
      </c>
      <c r="D290" s="7" t="s">
        <v>2295</v>
      </c>
      <c r="E290" s="7" t="s">
        <v>102</v>
      </c>
      <c r="F290" s="7" t="s">
        <v>2304</v>
      </c>
      <c r="G290" s="7" t="n">
        <f aca="false">COUNTIF('Duel Log'!A:A,A290)</f>
        <v>3</v>
      </c>
      <c r="H290" s="7" t="n">
        <f aca="false">COUNTIFS('Duel Log'!A:A,A290,'Duel Log'!AA:AA,"Win")</f>
        <v>2</v>
      </c>
      <c r="I290" s="7" t="s">
        <v>6940</v>
      </c>
      <c r="J290" s="7" t="s">
        <v>6941</v>
      </c>
      <c r="K290" s="7" t="s">
        <v>6942</v>
      </c>
      <c r="L290" s="7" t="s">
        <v>99</v>
      </c>
      <c r="M290" s="7" t="s">
        <v>6943</v>
      </c>
      <c r="N290" s="7"/>
    </row>
    <row r="291" customFormat="false" ht="16.5" hidden="false" customHeight="true" outlineLevel="0" collapsed="false">
      <c r="A291" s="5" t="s">
        <v>2311</v>
      </c>
      <c r="B291" s="5" t="s">
        <v>6944</v>
      </c>
      <c r="C291" s="5" t="s">
        <v>1790</v>
      </c>
      <c r="D291" s="6" t="s">
        <v>390</v>
      </c>
      <c r="E291" s="5" t="s">
        <v>123</v>
      </c>
      <c r="F291" s="5" t="s">
        <v>2312</v>
      </c>
      <c r="G291" s="5" t="n">
        <f aca="false">COUNTIF('Duel Log'!A:A,A291)</f>
        <v>1</v>
      </c>
      <c r="H291" s="5" t="n">
        <f aca="false">COUNTIFS('Duel Log'!A:A,A291,'Duel Log'!AA:AA,"Win")</f>
        <v>1</v>
      </c>
      <c r="I291" s="5" t="s">
        <v>6945</v>
      </c>
      <c r="J291" s="5"/>
      <c r="K291" s="5"/>
      <c r="L291" s="5" t="s">
        <v>98</v>
      </c>
      <c r="M291" s="5" t="s">
        <v>5942</v>
      </c>
      <c r="N291" s="5" t="s">
        <v>5942</v>
      </c>
    </row>
    <row r="292" customFormat="false" ht="16.5" hidden="false" customHeight="true" outlineLevel="0" collapsed="false">
      <c r="A292" s="9" t="s">
        <v>2313</v>
      </c>
      <c r="B292" s="9" t="s">
        <v>6944</v>
      </c>
      <c r="C292" s="9" t="s">
        <v>1790</v>
      </c>
      <c r="D292" s="10" t="s">
        <v>390</v>
      </c>
      <c r="E292" s="9" t="s">
        <v>123</v>
      </c>
      <c r="F292" s="9" t="s">
        <v>2314</v>
      </c>
      <c r="G292" s="9" t="n">
        <f aca="false">COUNTIF('Duel Log'!A:A,A292)</f>
        <v>1</v>
      </c>
      <c r="H292" s="9" t="n">
        <f aca="false">COUNTIFS('Duel Log'!A:A,A292,'Duel Log'!AA:AA,"Win")</f>
        <v>0</v>
      </c>
      <c r="I292" s="9" t="s">
        <v>6946</v>
      </c>
      <c r="J292" s="9"/>
      <c r="K292" s="9"/>
      <c r="L292" s="9" t="s">
        <v>99</v>
      </c>
      <c r="M292" s="9" t="s">
        <v>6889</v>
      </c>
      <c r="N292" s="9" t="s">
        <v>6889</v>
      </c>
    </row>
    <row r="293" customFormat="false" ht="16.5" hidden="false" customHeight="true" outlineLevel="0" collapsed="false">
      <c r="A293" s="9" t="s">
        <v>2316</v>
      </c>
      <c r="B293" s="9" t="s">
        <v>6944</v>
      </c>
      <c r="C293" s="9" t="s">
        <v>1790</v>
      </c>
      <c r="D293" s="10" t="s">
        <v>390</v>
      </c>
      <c r="E293" s="9" t="s">
        <v>123</v>
      </c>
      <c r="F293" s="9" t="s">
        <v>2317</v>
      </c>
      <c r="G293" s="9" t="n">
        <f aca="false">COUNTIF('Duel Log'!A:A,A293)</f>
        <v>2</v>
      </c>
      <c r="H293" s="9" t="n">
        <f aca="false">COUNTIFS('Duel Log'!A:A,A293,'Duel Log'!AA:AA,"Win")</f>
        <v>0</v>
      </c>
      <c r="I293" s="9" t="s">
        <v>6947</v>
      </c>
      <c r="J293" s="9" t="s">
        <v>6948</v>
      </c>
      <c r="K293" s="9"/>
      <c r="L293" s="9" t="s">
        <v>99</v>
      </c>
      <c r="M293" s="9" t="s">
        <v>6889</v>
      </c>
      <c r="N293" s="9" t="s">
        <v>6889</v>
      </c>
    </row>
    <row r="294" customFormat="false" ht="16.5" hidden="false" customHeight="true" outlineLevel="0" collapsed="false">
      <c r="A294" s="9" t="s">
        <v>2321</v>
      </c>
      <c r="B294" s="9" t="s">
        <v>6944</v>
      </c>
      <c r="C294" s="9" t="s">
        <v>1790</v>
      </c>
      <c r="D294" s="10" t="s">
        <v>390</v>
      </c>
      <c r="E294" s="9" t="s">
        <v>123</v>
      </c>
      <c r="F294" s="9" t="s">
        <v>2322</v>
      </c>
      <c r="G294" s="9" t="n">
        <f aca="false">COUNTIF('Duel Log'!A:A,A294)</f>
        <v>1</v>
      </c>
      <c r="H294" s="9" t="n">
        <f aca="false">COUNTIFS('Duel Log'!A:A,A294,'Duel Log'!AA:AA,"Win")</f>
        <v>1</v>
      </c>
      <c r="I294" s="9" t="s">
        <v>6467</v>
      </c>
      <c r="J294" s="9"/>
      <c r="K294" s="9"/>
      <c r="L294" s="9" t="s">
        <v>99</v>
      </c>
      <c r="M294" s="9" t="s">
        <v>6889</v>
      </c>
      <c r="N294" s="9" t="s">
        <v>6889</v>
      </c>
    </row>
    <row r="295" customFormat="false" ht="16.5" hidden="false" customHeight="true" outlineLevel="0" collapsed="false">
      <c r="A295" s="5" t="s">
        <v>2323</v>
      </c>
      <c r="B295" s="5" t="s">
        <v>6949</v>
      </c>
      <c r="C295" s="5" t="s">
        <v>1790</v>
      </c>
      <c r="D295" s="5" t="s">
        <v>2324</v>
      </c>
      <c r="E295" s="5" t="s">
        <v>123</v>
      </c>
      <c r="F295" s="5" t="s">
        <v>2326</v>
      </c>
      <c r="G295" s="5" t="n">
        <f aca="false">COUNTIF('Duel Log'!A:A,A295)</f>
        <v>2</v>
      </c>
      <c r="H295" s="5" t="n">
        <f aca="false">COUNTIFS('Duel Log'!A:A,A295,'Duel Log'!AA:AA,"Win")</f>
        <v>2</v>
      </c>
      <c r="I295" s="5" t="s">
        <v>6950</v>
      </c>
      <c r="J295" s="5" t="s">
        <v>6951</v>
      </c>
      <c r="K295" s="5"/>
      <c r="L295" s="5" t="s">
        <v>98</v>
      </c>
      <c r="M295" s="5" t="s">
        <v>6114</v>
      </c>
      <c r="N295" s="5" t="s">
        <v>5966</v>
      </c>
    </row>
    <row r="296" customFormat="false" ht="16.5" hidden="false" customHeight="true" outlineLevel="0" collapsed="false">
      <c r="A296" s="5" t="s">
        <v>2331</v>
      </c>
      <c r="B296" s="5" t="s">
        <v>6952</v>
      </c>
      <c r="C296" s="5" t="s">
        <v>1790</v>
      </c>
      <c r="D296" s="5" t="s">
        <v>2332</v>
      </c>
      <c r="E296" s="5" t="s">
        <v>123</v>
      </c>
      <c r="F296" s="5" t="s">
        <v>2334</v>
      </c>
      <c r="G296" s="5" t="n">
        <f aca="false">COUNTIF('Duel Log'!A:A,A296)</f>
        <v>3</v>
      </c>
      <c r="H296" s="5" t="n">
        <f aca="false">COUNTIFS('Duel Log'!A:A,A296,'Duel Log'!AA:AA,"Win")</f>
        <v>2</v>
      </c>
      <c r="I296" s="5" t="s">
        <v>6953</v>
      </c>
      <c r="J296" s="5" t="s">
        <v>6954</v>
      </c>
      <c r="K296" s="5" t="s">
        <v>6955</v>
      </c>
      <c r="L296" s="5" t="s">
        <v>98</v>
      </c>
      <c r="M296" s="5" t="s">
        <v>6956</v>
      </c>
      <c r="N296" s="5" t="s">
        <v>5948</v>
      </c>
    </row>
    <row r="297" customFormat="false" ht="16.5" hidden="false" customHeight="true" outlineLevel="0" collapsed="false">
      <c r="A297" s="5" t="s">
        <v>2340</v>
      </c>
      <c r="B297" s="5" t="s">
        <v>6957</v>
      </c>
      <c r="C297" s="5" t="s">
        <v>1790</v>
      </c>
      <c r="D297" s="5" t="s">
        <v>2341</v>
      </c>
      <c r="E297" s="5" t="s">
        <v>123</v>
      </c>
      <c r="F297" s="5" t="s">
        <v>2343</v>
      </c>
      <c r="G297" s="5" t="n">
        <f aca="false">COUNTIF('Duel Log'!A:A,A297)</f>
        <v>3</v>
      </c>
      <c r="H297" s="5" t="n">
        <f aca="false">COUNTIFS('Duel Log'!A:A,A297,'Duel Log'!AA:AA,"Win")</f>
        <v>2</v>
      </c>
      <c r="I297" s="5" t="s">
        <v>6958</v>
      </c>
      <c r="J297" s="5" t="s">
        <v>6959</v>
      </c>
      <c r="K297" s="5" t="s">
        <v>6960</v>
      </c>
      <c r="L297" s="5" t="s">
        <v>98</v>
      </c>
      <c r="M297" s="5" t="s">
        <v>6292</v>
      </c>
      <c r="N297" s="5" t="s">
        <v>5948</v>
      </c>
    </row>
    <row r="298" customFormat="false" ht="16.5" hidden="false" customHeight="true" outlineLevel="0" collapsed="false">
      <c r="A298" s="5" t="s">
        <v>2350</v>
      </c>
      <c r="B298" s="5" t="s">
        <v>6961</v>
      </c>
      <c r="C298" s="5" t="s">
        <v>1790</v>
      </c>
      <c r="D298" s="6" t="s">
        <v>2351</v>
      </c>
      <c r="E298" s="5" t="s">
        <v>123</v>
      </c>
      <c r="F298" s="5" t="s">
        <v>1879</v>
      </c>
      <c r="G298" s="5" t="n">
        <f aca="false">COUNTIF('Duel Log'!A:A,A298)</f>
        <v>3</v>
      </c>
      <c r="H298" s="5" t="n">
        <f aca="false">COUNTIFS('Duel Log'!A:A,A298,'Duel Log'!AA:AA,"Win")</f>
        <v>1</v>
      </c>
      <c r="I298" s="5" t="s">
        <v>6962</v>
      </c>
      <c r="J298" s="5" t="s">
        <v>6963</v>
      </c>
      <c r="K298" s="5" t="s">
        <v>6964</v>
      </c>
      <c r="L298" s="5" t="s">
        <v>98</v>
      </c>
      <c r="M298" s="5" t="s">
        <v>6965</v>
      </c>
      <c r="N298" s="5" t="s">
        <v>5948</v>
      </c>
    </row>
    <row r="299" customFormat="false" ht="16.5" hidden="false" customHeight="true" outlineLevel="0" collapsed="false">
      <c r="A299" s="5" t="s">
        <v>2360</v>
      </c>
      <c r="B299" s="5" t="s">
        <v>6966</v>
      </c>
      <c r="C299" s="5" t="s">
        <v>1790</v>
      </c>
      <c r="D299" s="5" t="s">
        <v>2361</v>
      </c>
      <c r="E299" s="5" t="s">
        <v>123</v>
      </c>
      <c r="F299" s="5" t="s">
        <v>2363</v>
      </c>
      <c r="G299" s="5" t="n">
        <f aca="false">COUNTIF('Duel Log'!A:A,A299)</f>
        <v>2</v>
      </c>
      <c r="H299" s="5" t="n">
        <f aca="false">COUNTIFS('Duel Log'!A:A,A299,'Duel Log'!AA:AA,"Win")</f>
        <v>2</v>
      </c>
      <c r="I299" s="5" t="s">
        <v>6967</v>
      </c>
      <c r="J299" s="5" t="s">
        <v>6968</v>
      </c>
      <c r="K299" s="5"/>
      <c r="L299" s="5" t="s">
        <v>98</v>
      </c>
      <c r="M299" s="5" t="s">
        <v>6969</v>
      </c>
      <c r="N299" s="5" t="s">
        <v>5966</v>
      </c>
    </row>
    <row r="300" customFormat="false" ht="16.5" hidden="false" customHeight="true" outlineLevel="0" collapsed="false">
      <c r="A300" s="5" t="s">
        <v>2368</v>
      </c>
      <c r="B300" s="5" t="s">
        <v>6970</v>
      </c>
      <c r="C300" s="5" t="s">
        <v>1790</v>
      </c>
      <c r="D300" s="5" t="s">
        <v>2104</v>
      </c>
      <c r="E300" s="5" t="s">
        <v>123</v>
      </c>
      <c r="F300" s="5" t="s">
        <v>2369</v>
      </c>
      <c r="G300" s="5" t="n">
        <f aca="false">COUNTIF('Duel Log'!A:A,A300)</f>
        <v>3</v>
      </c>
      <c r="H300" s="5" t="n">
        <f aca="false">COUNTIFS('Duel Log'!A:A,A300,'Duel Log'!AA:AA,"Win")</f>
        <v>2</v>
      </c>
      <c r="I300" s="5" t="s">
        <v>6971</v>
      </c>
      <c r="J300" s="5" t="s">
        <v>6972</v>
      </c>
      <c r="K300" s="5" t="s">
        <v>6973</v>
      </c>
      <c r="L300" s="5" t="s">
        <v>98</v>
      </c>
      <c r="M300" s="5" t="s">
        <v>6974</v>
      </c>
      <c r="N300" s="5" t="s">
        <v>5948</v>
      </c>
    </row>
    <row r="301" customFormat="false" ht="16.5" hidden="false" customHeight="true" outlineLevel="0" collapsed="false">
      <c r="A301" s="5" t="s">
        <v>2375</v>
      </c>
      <c r="B301" s="5" t="s">
        <v>6975</v>
      </c>
      <c r="C301" s="5" t="s">
        <v>1790</v>
      </c>
      <c r="D301" s="5" t="s">
        <v>1692</v>
      </c>
      <c r="E301" s="5" t="s">
        <v>123</v>
      </c>
      <c r="F301" s="5" t="s">
        <v>2376</v>
      </c>
      <c r="G301" s="5" t="n">
        <f aca="false">COUNTIF('Duel Log'!A:A,A301)</f>
        <v>3</v>
      </c>
      <c r="H301" s="5" t="n">
        <f aca="false">COUNTIFS('Duel Log'!A:A,A301,'Duel Log'!AA:AA,"Win")</f>
        <v>2</v>
      </c>
      <c r="I301" s="5" t="s">
        <v>6976</v>
      </c>
      <c r="J301" s="5" t="s">
        <v>6977</v>
      </c>
      <c r="K301" s="5" t="s">
        <v>6978</v>
      </c>
      <c r="L301" s="5" t="s">
        <v>98</v>
      </c>
      <c r="M301" s="5" t="s">
        <v>6979</v>
      </c>
      <c r="N301" s="5" t="s">
        <v>5948</v>
      </c>
    </row>
    <row r="302" customFormat="false" ht="16.5" hidden="false" customHeight="true" outlineLevel="0" collapsed="false">
      <c r="A302" s="5" t="s">
        <v>2383</v>
      </c>
      <c r="B302" s="5" t="s">
        <v>6980</v>
      </c>
      <c r="C302" s="5" t="s">
        <v>1790</v>
      </c>
      <c r="D302" s="5" t="s">
        <v>2017</v>
      </c>
      <c r="E302" s="5" t="s">
        <v>123</v>
      </c>
      <c r="F302" s="5" t="s">
        <v>2128</v>
      </c>
      <c r="G302" s="5" t="n">
        <f aca="false">COUNTIF('Duel Log'!A:A,A302)</f>
        <v>3</v>
      </c>
      <c r="H302" s="5" t="n">
        <f aca="false">COUNTIFS('Duel Log'!A:A,A302,'Duel Log'!AA:AA,"Win")</f>
        <v>2</v>
      </c>
      <c r="I302" s="5" t="s">
        <v>6981</v>
      </c>
      <c r="J302" s="5" t="s">
        <v>6982</v>
      </c>
      <c r="K302" s="5" t="s">
        <v>6983</v>
      </c>
      <c r="L302" s="5" t="s">
        <v>98</v>
      </c>
      <c r="M302" s="5" t="s">
        <v>6984</v>
      </c>
      <c r="N302" s="5" t="s">
        <v>5948</v>
      </c>
    </row>
    <row r="303" customFormat="false" ht="16.5" hidden="false" customHeight="true" outlineLevel="0" collapsed="false">
      <c r="A303" s="5" t="s">
        <v>2384</v>
      </c>
      <c r="B303" s="5" t="s">
        <v>6985</v>
      </c>
      <c r="C303" s="5" t="s">
        <v>1790</v>
      </c>
      <c r="D303" s="5" t="s">
        <v>1671</v>
      </c>
      <c r="E303" s="5" t="s">
        <v>123</v>
      </c>
      <c r="F303" s="5" t="s">
        <v>1792</v>
      </c>
      <c r="G303" s="5" t="n">
        <f aca="false">COUNTIF('Duel Log'!A:A,A303)</f>
        <v>3</v>
      </c>
      <c r="H303" s="5" t="n">
        <f aca="false">COUNTIFS('Duel Log'!A:A,A303,'Duel Log'!AA:AA,"Win")</f>
        <v>1</v>
      </c>
      <c r="I303" s="5" t="s">
        <v>6986</v>
      </c>
      <c r="J303" s="5" t="s">
        <v>6422</v>
      </c>
      <c r="K303" s="5" t="s">
        <v>6987</v>
      </c>
      <c r="L303" s="5" t="s">
        <v>98</v>
      </c>
      <c r="M303" s="5" t="s">
        <v>6988</v>
      </c>
      <c r="N303" s="5" t="s">
        <v>5948</v>
      </c>
    </row>
    <row r="304" customFormat="false" ht="15" hidden="false" customHeight="true" outlineLevel="0" collapsed="false">
      <c r="A304" s="5" t="s">
        <v>2385</v>
      </c>
      <c r="B304" s="5" t="s">
        <v>6989</v>
      </c>
      <c r="C304" s="5" t="s">
        <v>871</v>
      </c>
      <c r="D304" s="5" t="s">
        <v>533</v>
      </c>
      <c r="E304" s="5" t="s">
        <v>102</v>
      </c>
      <c r="F304" s="5" t="s">
        <v>2386</v>
      </c>
      <c r="G304" s="5" t="n">
        <f aca="false">COUNTIF('Duel Log'!A:A,A304)</f>
        <v>1</v>
      </c>
      <c r="H304" s="5" t="n">
        <f aca="false">COUNTIFS('Duel Log'!A:A,A304,'Duel Log'!AA:AA,"Win")</f>
        <v>0</v>
      </c>
      <c r="I304" s="5" t="s">
        <v>6990</v>
      </c>
      <c r="J304" s="5"/>
      <c r="K304" s="5"/>
      <c r="L304" s="5" t="s">
        <v>98</v>
      </c>
      <c r="M304" s="5" t="s">
        <v>5939</v>
      </c>
      <c r="N304" s="5"/>
    </row>
    <row r="305" customFormat="false" ht="15" hidden="false" customHeight="true" outlineLevel="0" collapsed="false">
      <c r="A305" s="7" t="s">
        <v>2389</v>
      </c>
      <c r="B305" s="7" t="s">
        <v>6989</v>
      </c>
      <c r="C305" s="7" t="s">
        <v>871</v>
      </c>
      <c r="D305" s="7" t="s">
        <v>533</v>
      </c>
      <c r="E305" s="7" t="s">
        <v>102</v>
      </c>
      <c r="F305" s="7" t="s">
        <v>2390</v>
      </c>
      <c r="G305" s="7" t="n">
        <f aca="false">COUNTIF('Duel Log'!A:A,A305)</f>
        <v>3</v>
      </c>
      <c r="H305" s="7" t="n">
        <f aca="false">COUNTIFS('Duel Log'!A:A,A305,'Duel Log'!AA:AA,"Win")</f>
        <v>2</v>
      </c>
      <c r="I305" s="7" t="s">
        <v>6991</v>
      </c>
      <c r="J305" s="7" t="s">
        <v>6992</v>
      </c>
      <c r="K305" s="7" t="s">
        <v>6993</v>
      </c>
      <c r="L305" s="7" t="s">
        <v>99</v>
      </c>
      <c r="M305" s="7" t="s">
        <v>6609</v>
      </c>
      <c r="N305" s="7"/>
    </row>
    <row r="306" customFormat="false" ht="15" hidden="false" customHeight="true" outlineLevel="0" collapsed="false">
      <c r="A306" s="7" t="s">
        <v>2395</v>
      </c>
      <c r="B306" s="7" t="s">
        <v>6989</v>
      </c>
      <c r="C306" s="7" t="s">
        <v>871</v>
      </c>
      <c r="D306" s="7" t="s">
        <v>533</v>
      </c>
      <c r="E306" s="7" t="s">
        <v>102</v>
      </c>
      <c r="F306" s="7" t="s">
        <v>2396</v>
      </c>
      <c r="G306" s="7" t="n">
        <f aca="false">COUNTIF('Duel Log'!A:A,A306)</f>
        <v>3</v>
      </c>
      <c r="H306" s="7" t="n">
        <f aca="false">COUNTIFS('Duel Log'!A:A,A306,'Duel Log'!AA:AA,"Win")</f>
        <v>1</v>
      </c>
      <c r="I306" s="7" t="s">
        <v>6994</v>
      </c>
      <c r="J306" s="7" t="s">
        <v>6995</v>
      </c>
      <c r="K306" s="7" t="s">
        <v>6996</v>
      </c>
      <c r="L306" s="7" t="s">
        <v>99</v>
      </c>
      <c r="M306" s="7" t="s">
        <v>6997</v>
      </c>
      <c r="N306" s="7"/>
    </row>
    <row r="307" customFormat="false" ht="15" hidden="false" customHeight="true" outlineLevel="0" collapsed="false">
      <c r="A307" s="5" t="s">
        <v>2401</v>
      </c>
      <c r="B307" s="5" t="s">
        <v>6998</v>
      </c>
      <c r="C307" s="5" t="s">
        <v>871</v>
      </c>
      <c r="D307" s="5" t="s">
        <v>369</v>
      </c>
      <c r="E307" s="5" t="s">
        <v>102</v>
      </c>
      <c r="F307" s="5" t="s">
        <v>2402</v>
      </c>
      <c r="G307" s="5" t="n">
        <f aca="false">COUNTIF('Duel Log'!A:A,A307)</f>
        <v>3</v>
      </c>
      <c r="H307" s="5" t="n">
        <f aca="false">COUNTIFS('Duel Log'!A:A,A307,'Duel Log'!AA:AA,"Win")</f>
        <v>2</v>
      </c>
      <c r="I307" s="5" t="s">
        <v>6992</v>
      </c>
      <c r="J307" s="5" t="s">
        <v>6999</v>
      </c>
      <c r="K307" s="5" t="s">
        <v>7000</v>
      </c>
      <c r="L307" s="5" t="s">
        <v>98</v>
      </c>
      <c r="M307" s="5" t="s">
        <v>6974</v>
      </c>
      <c r="N307" s="5"/>
    </row>
    <row r="308" customFormat="false" ht="15" hidden="false" customHeight="true" outlineLevel="0" collapsed="false">
      <c r="A308" s="7" t="s">
        <v>2408</v>
      </c>
      <c r="B308" s="7" t="s">
        <v>6998</v>
      </c>
      <c r="C308" s="7" t="s">
        <v>871</v>
      </c>
      <c r="D308" s="7" t="s">
        <v>369</v>
      </c>
      <c r="E308" s="7" t="s">
        <v>102</v>
      </c>
      <c r="F308" s="7" t="s">
        <v>2409</v>
      </c>
      <c r="G308" s="7" t="n">
        <f aca="false">COUNTIF('Duel Log'!A:A,A308)</f>
        <v>3</v>
      </c>
      <c r="H308" s="7" t="n">
        <f aca="false">COUNTIFS('Duel Log'!A:A,A308,'Duel Log'!AA:AA,"Win")</f>
        <v>3</v>
      </c>
      <c r="I308" s="7" t="s">
        <v>7001</v>
      </c>
      <c r="J308" s="7" t="s">
        <v>7002</v>
      </c>
      <c r="K308" s="7" t="s">
        <v>7003</v>
      </c>
      <c r="L308" s="7" t="s">
        <v>99</v>
      </c>
      <c r="M308" s="7" t="s">
        <v>6015</v>
      </c>
      <c r="N308" s="7"/>
    </row>
    <row r="309" customFormat="false" ht="15" hidden="false" customHeight="true" outlineLevel="0" collapsed="false">
      <c r="A309" s="7" t="s">
        <v>2413</v>
      </c>
      <c r="B309" s="7" t="s">
        <v>6998</v>
      </c>
      <c r="C309" s="7" t="s">
        <v>871</v>
      </c>
      <c r="D309" s="7" t="s">
        <v>369</v>
      </c>
      <c r="E309" s="7" t="s">
        <v>102</v>
      </c>
      <c r="F309" s="7" t="s">
        <v>2414</v>
      </c>
      <c r="G309" s="7" t="n">
        <f aca="false">COUNTIF('Duel Log'!A:A,A309)</f>
        <v>3</v>
      </c>
      <c r="H309" s="7" t="n">
        <f aca="false">COUNTIFS('Duel Log'!A:A,A309,'Duel Log'!AA:AA,"Win")</f>
        <v>3</v>
      </c>
      <c r="I309" s="7" t="s">
        <v>7004</v>
      </c>
      <c r="J309" s="7" t="s">
        <v>7005</v>
      </c>
      <c r="K309" s="7" t="s">
        <v>7006</v>
      </c>
      <c r="L309" s="7" t="s">
        <v>99</v>
      </c>
      <c r="M309" s="7" t="s">
        <v>7007</v>
      </c>
      <c r="N309" s="7"/>
    </row>
    <row r="310" customFormat="false" ht="15" hidden="false" customHeight="true" outlineLevel="0" collapsed="false">
      <c r="A310" s="7" t="s">
        <v>2419</v>
      </c>
      <c r="B310" s="7" t="s">
        <v>6998</v>
      </c>
      <c r="C310" s="7" t="s">
        <v>871</v>
      </c>
      <c r="D310" s="7" t="s">
        <v>369</v>
      </c>
      <c r="E310" s="7" t="s">
        <v>102</v>
      </c>
      <c r="F310" s="7" t="s">
        <v>2156</v>
      </c>
      <c r="G310" s="7" t="n">
        <f aca="false">COUNTIF('Duel Log'!A:A,A310)</f>
        <v>3</v>
      </c>
      <c r="H310" s="7" t="n">
        <f aca="false">COUNTIFS('Duel Log'!A:A,A310,'Duel Log'!AA:AA,"Win")</f>
        <v>3</v>
      </c>
      <c r="I310" s="7" t="s">
        <v>7008</v>
      </c>
      <c r="J310" s="7" t="s">
        <v>7009</v>
      </c>
      <c r="K310" s="7" t="s">
        <v>7010</v>
      </c>
      <c r="L310" s="7" t="s">
        <v>99</v>
      </c>
      <c r="M310" s="7" t="s">
        <v>6755</v>
      </c>
      <c r="N310" s="7"/>
    </row>
    <row r="311" customFormat="false" ht="16.5" hidden="false" customHeight="true" outlineLevel="0" collapsed="false">
      <c r="A311" s="5" t="s">
        <v>2426</v>
      </c>
      <c r="B311" s="5" t="s">
        <v>7011</v>
      </c>
      <c r="C311" s="5" t="s">
        <v>871</v>
      </c>
      <c r="D311" s="6" t="s">
        <v>2427</v>
      </c>
      <c r="E311" s="5" t="s">
        <v>102</v>
      </c>
      <c r="F311" s="5" t="s">
        <v>2429</v>
      </c>
      <c r="G311" s="5" t="n">
        <f aca="false">COUNTIF('Duel Log'!A:A,A311)</f>
        <v>3</v>
      </c>
      <c r="H311" s="5" t="n">
        <f aca="false">COUNTIFS('Duel Log'!A:A,A311,'Duel Log'!AA:AA,"Win")</f>
        <v>2</v>
      </c>
      <c r="I311" s="5" t="s">
        <v>7012</v>
      </c>
      <c r="J311" s="5" t="s">
        <v>7013</v>
      </c>
      <c r="K311" s="5" t="s">
        <v>7014</v>
      </c>
      <c r="L311" s="5" t="s">
        <v>98</v>
      </c>
      <c r="M311" s="5" t="s">
        <v>7015</v>
      </c>
      <c r="N311" s="5"/>
    </row>
    <row r="312" customFormat="false" ht="16.5" hidden="false" customHeight="true" outlineLevel="0" collapsed="false">
      <c r="A312" s="7" t="s">
        <v>2433</v>
      </c>
      <c r="B312" s="7" t="s">
        <v>7011</v>
      </c>
      <c r="C312" s="7" t="s">
        <v>871</v>
      </c>
      <c r="D312" s="8" t="s">
        <v>2427</v>
      </c>
      <c r="E312" s="7" t="s">
        <v>102</v>
      </c>
      <c r="F312" s="7" t="s">
        <v>2434</v>
      </c>
      <c r="G312" s="7" t="n">
        <f aca="false">COUNTIF('Duel Log'!A:A,A312)</f>
        <v>2</v>
      </c>
      <c r="H312" s="7" t="n">
        <f aca="false">COUNTIFS('Duel Log'!A:A,A312,'Duel Log'!AA:AA,"Win")</f>
        <v>1</v>
      </c>
      <c r="I312" s="7" t="s">
        <v>7013</v>
      </c>
      <c r="J312" s="7" t="s">
        <v>7014</v>
      </c>
      <c r="K312" s="7"/>
      <c r="L312" s="7" t="s">
        <v>99</v>
      </c>
      <c r="M312" s="7" t="s">
        <v>6027</v>
      </c>
      <c r="N312" s="7"/>
    </row>
    <row r="313" customFormat="false" ht="16.5" hidden="false" customHeight="true" outlineLevel="0" collapsed="false">
      <c r="A313" s="7" t="s">
        <v>2436</v>
      </c>
      <c r="B313" s="7" t="s">
        <v>7011</v>
      </c>
      <c r="C313" s="7" t="s">
        <v>871</v>
      </c>
      <c r="D313" s="8" t="s">
        <v>2427</v>
      </c>
      <c r="E313" s="7" t="s">
        <v>102</v>
      </c>
      <c r="F313" s="7" t="s">
        <v>2437</v>
      </c>
      <c r="G313" s="7" t="n">
        <f aca="false">COUNTIF('Duel Log'!A:A,A313)</f>
        <v>2</v>
      </c>
      <c r="H313" s="7" t="n">
        <f aca="false">COUNTIFS('Duel Log'!A:A,A313,'Duel Log'!AA:AA,"Win")</f>
        <v>1</v>
      </c>
      <c r="I313" s="7" t="s">
        <v>7016</v>
      </c>
      <c r="J313" s="7" t="s">
        <v>7014</v>
      </c>
      <c r="K313" s="7"/>
      <c r="L313" s="7" t="s">
        <v>99</v>
      </c>
      <c r="M313" s="7" t="s">
        <v>6027</v>
      </c>
      <c r="N313" s="7"/>
    </row>
    <row r="314" customFormat="false" ht="16.5" hidden="false" customHeight="true" outlineLevel="0" collapsed="false">
      <c r="A314" s="7" t="s">
        <v>2439</v>
      </c>
      <c r="B314" s="7" t="s">
        <v>7011</v>
      </c>
      <c r="C314" s="7" t="s">
        <v>871</v>
      </c>
      <c r="D314" s="8" t="s">
        <v>2427</v>
      </c>
      <c r="E314" s="7" t="s">
        <v>102</v>
      </c>
      <c r="F314" s="7" t="s">
        <v>2440</v>
      </c>
      <c r="G314" s="7" t="n">
        <f aca="false">COUNTIF('Duel Log'!A:A,A314)</f>
        <v>4</v>
      </c>
      <c r="H314" s="7" t="n">
        <f aca="false">COUNTIFS('Duel Log'!A:A,A314,'Duel Log'!AA:AA,"Win")</f>
        <v>3</v>
      </c>
      <c r="I314" s="7" t="s">
        <v>7017</v>
      </c>
      <c r="J314" s="7" t="s">
        <v>7017</v>
      </c>
      <c r="K314" s="7" t="s">
        <v>7018</v>
      </c>
      <c r="L314" s="7" t="s">
        <v>99</v>
      </c>
      <c r="M314" s="7" t="s">
        <v>6027</v>
      </c>
      <c r="N314" s="7"/>
    </row>
    <row r="315" customFormat="false" ht="16.5" hidden="false" customHeight="true" outlineLevel="0" collapsed="false">
      <c r="A315" s="7" t="s">
        <v>2444</v>
      </c>
      <c r="B315" s="7" t="s">
        <v>7011</v>
      </c>
      <c r="C315" s="7" t="s">
        <v>871</v>
      </c>
      <c r="D315" s="8" t="s">
        <v>2427</v>
      </c>
      <c r="E315" s="7" t="s">
        <v>102</v>
      </c>
      <c r="F315" s="7" t="s">
        <v>740</v>
      </c>
      <c r="G315" s="7" t="n">
        <f aca="false">COUNTIF('Duel Log'!A:A,A315)</f>
        <v>4</v>
      </c>
      <c r="H315" s="7" t="n">
        <f aca="false">COUNTIFS('Duel Log'!A:A,A315,'Duel Log'!AA:AA,"Win")</f>
        <v>1</v>
      </c>
      <c r="I315" s="7" t="s">
        <v>7017</v>
      </c>
      <c r="J315" s="7" t="s">
        <v>7019</v>
      </c>
      <c r="K315" s="7" t="s">
        <v>7019</v>
      </c>
      <c r="L315" s="7" t="s">
        <v>99</v>
      </c>
      <c r="M315" s="7" t="s">
        <v>6027</v>
      </c>
      <c r="N315" s="7"/>
    </row>
    <row r="316" customFormat="false" ht="16.5" hidden="false" customHeight="true" outlineLevel="0" collapsed="false">
      <c r="A316" s="7" t="s">
        <v>2448</v>
      </c>
      <c r="B316" s="7" t="s">
        <v>7011</v>
      </c>
      <c r="C316" s="7" t="s">
        <v>871</v>
      </c>
      <c r="D316" s="8" t="s">
        <v>2427</v>
      </c>
      <c r="E316" s="7" t="s">
        <v>102</v>
      </c>
      <c r="F316" s="7" t="s">
        <v>2449</v>
      </c>
      <c r="G316" s="7" t="n">
        <f aca="false">COUNTIF('Duel Log'!A:A,A316)</f>
        <v>1</v>
      </c>
      <c r="H316" s="7" t="n">
        <f aca="false">COUNTIFS('Duel Log'!A:A,A316,'Duel Log'!AA:AA,"Win")</f>
        <v>0</v>
      </c>
      <c r="I316" s="7" t="s">
        <v>7020</v>
      </c>
      <c r="J316" s="7"/>
      <c r="K316" s="7"/>
      <c r="L316" s="7" t="s">
        <v>99</v>
      </c>
      <c r="M316" s="7" t="s">
        <v>5939</v>
      </c>
      <c r="N316" s="7"/>
    </row>
    <row r="317" customFormat="false" ht="16.5" hidden="false" customHeight="true" outlineLevel="0" collapsed="false">
      <c r="A317" s="7" t="s">
        <v>2450</v>
      </c>
      <c r="B317" s="7" t="s">
        <v>7011</v>
      </c>
      <c r="C317" s="7" t="s">
        <v>871</v>
      </c>
      <c r="D317" s="8" t="s">
        <v>2427</v>
      </c>
      <c r="E317" s="7" t="s">
        <v>102</v>
      </c>
      <c r="F317" s="7" t="s">
        <v>2451</v>
      </c>
      <c r="G317" s="7" t="n">
        <f aca="false">COUNTIF('Duel Log'!A:A,A317)</f>
        <v>1</v>
      </c>
      <c r="H317" s="7" t="n">
        <f aca="false">COUNTIFS('Duel Log'!A:A,A317,'Duel Log'!AA:AA,"Win")</f>
        <v>1</v>
      </c>
      <c r="I317" s="7" t="s">
        <v>7021</v>
      </c>
      <c r="J317" s="7"/>
      <c r="K317" s="7"/>
      <c r="L317" s="7" t="s">
        <v>99</v>
      </c>
      <c r="M317" s="7" t="s">
        <v>5939</v>
      </c>
      <c r="N317" s="7"/>
    </row>
    <row r="318" customFormat="false" ht="16.5" hidden="false" customHeight="true" outlineLevel="0" collapsed="false">
      <c r="A318" s="7" t="s">
        <v>2452</v>
      </c>
      <c r="B318" s="7" t="s">
        <v>7011</v>
      </c>
      <c r="C318" s="7" t="s">
        <v>871</v>
      </c>
      <c r="D318" s="8" t="s">
        <v>2427</v>
      </c>
      <c r="E318" s="7" t="s">
        <v>102</v>
      </c>
      <c r="F318" s="7" t="s">
        <v>2453</v>
      </c>
      <c r="G318" s="7" t="n">
        <f aca="false">COUNTIF('Duel Log'!A:A,A318)</f>
        <v>1</v>
      </c>
      <c r="H318" s="7" t="n">
        <f aca="false">COUNTIFS('Duel Log'!A:A,A318,'Duel Log'!AA:AA,"Win")</f>
        <v>1</v>
      </c>
      <c r="I318" s="7" t="s">
        <v>7020</v>
      </c>
      <c r="J318" s="7"/>
      <c r="K318" s="7"/>
      <c r="L318" s="7" t="s">
        <v>99</v>
      </c>
      <c r="M318" s="7" t="s">
        <v>5939</v>
      </c>
      <c r="N318" s="7"/>
    </row>
    <row r="319" customFormat="false" ht="15" hidden="false" customHeight="true" outlineLevel="0" collapsed="false">
      <c r="A319" s="5" t="s">
        <v>2454</v>
      </c>
      <c r="B319" s="5" t="s">
        <v>7022</v>
      </c>
      <c r="C319" s="5" t="s">
        <v>871</v>
      </c>
      <c r="D319" s="5" t="s">
        <v>2017</v>
      </c>
      <c r="E319" s="5" t="s">
        <v>102</v>
      </c>
      <c r="F319" s="5" t="s">
        <v>2057</v>
      </c>
      <c r="G319" s="5" t="n">
        <f aca="false">COUNTIF('Duel Log'!A:A,A319)</f>
        <v>3</v>
      </c>
      <c r="H319" s="5" t="n">
        <f aca="false">COUNTIFS('Duel Log'!A:A,A319,'Duel Log'!AA:AA,"Win")</f>
        <v>1</v>
      </c>
      <c r="I319" s="5" t="s">
        <v>7023</v>
      </c>
      <c r="J319" s="5" t="s">
        <v>7024</v>
      </c>
      <c r="K319" s="5" t="s">
        <v>7025</v>
      </c>
      <c r="L319" s="5" t="s">
        <v>98</v>
      </c>
      <c r="M319" s="5" t="s">
        <v>7026</v>
      </c>
      <c r="N319" s="5"/>
    </row>
    <row r="320" customFormat="false" ht="15" hidden="false" customHeight="true" outlineLevel="0" collapsed="false">
      <c r="A320" s="7" t="s">
        <v>2455</v>
      </c>
      <c r="B320" s="7" t="s">
        <v>7022</v>
      </c>
      <c r="C320" s="7" t="s">
        <v>871</v>
      </c>
      <c r="D320" s="7" t="s">
        <v>2017</v>
      </c>
      <c r="E320" s="7" t="s">
        <v>102</v>
      </c>
      <c r="F320" s="7" t="s">
        <v>2064</v>
      </c>
      <c r="G320" s="7" t="n">
        <f aca="false">COUNTIF('Duel Log'!A:A,A320)</f>
        <v>3</v>
      </c>
      <c r="H320" s="7" t="n">
        <f aca="false">COUNTIFS('Duel Log'!A:A,A320,'Duel Log'!AA:AA,"Win")</f>
        <v>2</v>
      </c>
      <c r="I320" s="7" t="s">
        <v>6995</v>
      </c>
      <c r="J320" s="7" t="s">
        <v>7027</v>
      </c>
      <c r="K320" s="7" t="s">
        <v>7028</v>
      </c>
      <c r="L320" s="7" t="s">
        <v>99</v>
      </c>
      <c r="M320" s="7" t="s">
        <v>7029</v>
      </c>
      <c r="N320" s="7"/>
    </row>
    <row r="321" customFormat="false" ht="15" hidden="false" customHeight="true" outlineLevel="0" collapsed="false">
      <c r="A321" s="7" t="s">
        <v>2456</v>
      </c>
      <c r="B321" s="7" t="s">
        <v>7022</v>
      </c>
      <c r="C321" s="7" t="s">
        <v>871</v>
      </c>
      <c r="D321" s="7" t="s">
        <v>2017</v>
      </c>
      <c r="E321" s="7" t="s">
        <v>102</v>
      </c>
      <c r="F321" s="7" t="s">
        <v>2070</v>
      </c>
      <c r="G321" s="7" t="n">
        <f aca="false">COUNTIF('Duel Log'!A:A,A321)</f>
        <v>3</v>
      </c>
      <c r="H321" s="7" t="n">
        <f aca="false">COUNTIFS('Duel Log'!A:A,A321,'Duel Log'!AA:AA,"Win")</f>
        <v>2</v>
      </c>
      <c r="I321" s="7" t="s">
        <v>7030</v>
      </c>
      <c r="J321" s="7" t="s">
        <v>7031</v>
      </c>
      <c r="K321" s="7" t="s">
        <v>6488</v>
      </c>
      <c r="L321" s="7" t="s">
        <v>99</v>
      </c>
      <c r="M321" s="7" t="s">
        <v>7032</v>
      </c>
      <c r="N321" s="7"/>
    </row>
    <row r="322" customFormat="false" ht="15" hidden="false" customHeight="true" outlineLevel="0" collapsed="false">
      <c r="A322" s="7" t="s">
        <v>2457</v>
      </c>
      <c r="B322" s="7" t="s">
        <v>7022</v>
      </c>
      <c r="C322" s="7" t="s">
        <v>871</v>
      </c>
      <c r="D322" s="7" t="s">
        <v>2017</v>
      </c>
      <c r="E322" s="7" t="s">
        <v>102</v>
      </c>
      <c r="F322" s="7" t="s">
        <v>2075</v>
      </c>
      <c r="G322" s="7" t="n">
        <f aca="false">COUNTIF('Duel Log'!A:A,A322)</f>
        <v>3</v>
      </c>
      <c r="H322" s="7" t="n">
        <f aca="false">COUNTIFS('Duel Log'!A:A,A322,'Duel Log'!AA:AA,"Win")</f>
        <v>2</v>
      </c>
      <c r="I322" s="7" t="s">
        <v>7017</v>
      </c>
      <c r="J322" s="7" t="s">
        <v>7033</v>
      </c>
      <c r="K322" s="7" t="s">
        <v>7034</v>
      </c>
      <c r="L322" s="7" t="s">
        <v>99</v>
      </c>
      <c r="M322" s="7" t="s">
        <v>6023</v>
      </c>
      <c r="N322" s="7"/>
    </row>
    <row r="323" customFormat="false" ht="16.5" hidden="false" customHeight="true" outlineLevel="0" collapsed="false">
      <c r="A323" s="5" t="s">
        <v>2458</v>
      </c>
      <c r="B323" s="5" t="s">
        <v>7035</v>
      </c>
      <c r="C323" s="5" t="s">
        <v>871</v>
      </c>
      <c r="D323" s="6" t="s">
        <v>2427</v>
      </c>
      <c r="E323" s="5" t="s">
        <v>123</v>
      </c>
      <c r="F323" s="5" t="s">
        <v>2459</v>
      </c>
      <c r="G323" s="5" t="n">
        <f aca="false">COUNTIF('Duel Log'!A:A,A323)</f>
        <v>2</v>
      </c>
      <c r="H323" s="5" t="n">
        <f aca="false">COUNTIFS('Duel Log'!A:A,A323,'Duel Log'!AA:AA,"Win")</f>
        <v>0</v>
      </c>
      <c r="I323" s="5" t="s">
        <v>7012</v>
      </c>
      <c r="J323" s="5" t="s">
        <v>7036</v>
      </c>
      <c r="K323" s="5"/>
      <c r="L323" s="5" t="s">
        <v>98</v>
      </c>
      <c r="M323" s="5" t="s">
        <v>7037</v>
      </c>
      <c r="N323" s="5" t="s">
        <v>5966</v>
      </c>
    </row>
    <row r="324" customFormat="false" ht="16.5" hidden="false" customHeight="true" outlineLevel="0" collapsed="false">
      <c r="A324" s="9" t="s">
        <v>2461</v>
      </c>
      <c r="B324" s="9" t="s">
        <v>7035</v>
      </c>
      <c r="C324" s="9" t="s">
        <v>871</v>
      </c>
      <c r="D324" s="10" t="s">
        <v>2427</v>
      </c>
      <c r="E324" s="9" t="s">
        <v>123</v>
      </c>
      <c r="F324" s="9" t="s">
        <v>2462</v>
      </c>
      <c r="G324" s="9" t="n">
        <f aca="false">COUNTIF('Duel Log'!A:A,A324)</f>
        <v>1</v>
      </c>
      <c r="H324" s="9" t="n">
        <f aca="false">COUNTIFS('Duel Log'!A:A,A324,'Duel Log'!AA:AA,"Win")</f>
        <v>1</v>
      </c>
      <c r="I324" s="9" t="s">
        <v>7038</v>
      </c>
      <c r="J324" s="9"/>
      <c r="K324" s="9"/>
      <c r="L324" s="9" t="s">
        <v>99</v>
      </c>
      <c r="M324" s="9" t="s">
        <v>6889</v>
      </c>
      <c r="N324" s="9" t="s">
        <v>6889</v>
      </c>
    </row>
    <row r="325" customFormat="false" ht="16.5" hidden="false" customHeight="true" outlineLevel="0" collapsed="false">
      <c r="A325" s="9" t="s">
        <v>2463</v>
      </c>
      <c r="B325" s="9" t="s">
        <v>7035</v>
      </c>
      <c r="C325" s="9" t="s">
        <v>871</v>
      </c>
      <c r="D325" s="10" t="s">
        <v>2427</v>
      </c>
      <c r="E325" s="9" t="s">
        <v>123</v>
      </c>
      <c r="F325" s="9" t="s">
        <v>2464</v>
      </c>
      <c r="G325" s="9" t="n">
        <f aca="false">COUNTIF('Duel Log'!A:A,A325)</f>
        <v>2</v>
      </c>
      <c r="H325" s="9" t="n">
        <f aca="false">COUNTIFS('Duel Log'!A:A,A325,'Duel Log'!AA:AA,"Win")</f>
        <v>1</v>
      </c>
      <c r="I325" s="9" t="s">
        <v>7039</v>
      </c>
      <c r="J325" s="9" t="s">
        <v>7040</v>
      </c>
      <c r="K325" s="9"/>
      <c r="L325" s="9" t="s">
        <v>99</v>
      </c>
      <c r="M325" s="9" t="s">
        <v>6889</v>
      </c>
      <c r="N325" s="9" t="s">
        <v>6889</v>
      </c>
    </row>
    <row r="326" customFormat="false" ht="16.5" hidden="false" customHeight="true" outlineLevel="0" collapsed="false">
      <c r="A326" s="5" t="s">
        <v>2469</v>
      </c>
      <c r="B326" s="5" t="s">
        <v>7041</v>
      </c>
      <c r="C326" s="5" t="s">
        <v>871</v>
      </c>
      <c r="D326" s="6" t="s">
        <v>248</v>
      </c>
      <c r="E326" s="5" t="s">
        <v>123</v>
      </c>
      <c r="F326" s="5" t="s">
        <v>2470</v>
      </c>
      <c r="G326" s="5" t="n">
        <f aca="false">COUNTIF('Duel Log'!A:A,A326)</f>
        <v>3</v>
      </c>
      <c r="H326" s="5" t="n">
        <f aca="false">COUNTIFS('Duel Log'!A:A,A326,'Duel Log'!AA:AA,"Win")</f>
        <v>2</v>
      </c>
      <c r="I326" s="5" t="s">
        <v>6476</v>
      </c>
      <c r="J326" s="5" t="s">
        <v>7042</v>
      </c>
      <c r="K326" s="5" t="s">
        <v>7043</v>
      </c>
      <c r="L326" s="5" t="s">
        <v>98</v>
      </c>
      <c r="M326" s="5" t="s">
        <v>6392</v>
      </c>
      <c r="N326" s="5" t="s">
        <v>5948</v>
      </c>
    </row>
    <row r="327" customFormat="false" ht="15" hidden="false" customHeight="true" outlineLevel="0" collapsed="false">
      <c r="A327" s="5" t="s">
        <v>2477</v>
      </c>
      <c r="B327" s="5" t="s">
        <v>7044</v>
      </c>
      <c r="C327" s="5" t="s">
        <v>871</v>
      </c>
      <c r="D327" s="5" t="s">
        <v>2478</v>
      </c>
      <c r="E327" s="5" t="s">
        <v>123</v>
      </c>
      <c r="F327" s="5" t="s">
        <v>2480</v>
      </c>
      <c r="G327" s="5" t="n">
        <f aca="false">COUNTIF('Duel Log'!A:A,A327)</f>
        <v>3</v>
      </c>
      <c r="H327" s="5" t="n">
        <f aca="false">COUNTIFS('Duel Log'!A:A,A327,'Duel Log'!AA:AA,"Win")</f>
        <v>2</v>
      </c>
      <c r="I327" s="5" t="s">
        <v>7045</v>
      </c>
      <c r="J327" s="5" t="s">
        <v>7046</v>
      </c>
      <c r="K327" s="5" t="s">
        <v>7047</v>
      </c>
      <c r="L327" s="5" t="s">
        <v>98</v>
      </c>
      <c r="M327" s="5" t="s">
        <v>6259</v>
      </c>
      <c r="N327" s="5" t="s">
        <v>5948</v>
      </c>
    </row>
    <row r="328" customFormat="false" ht="15" hidden="false" customHeight="true" outlineLevel="0" collapsed="false">
      <c r="A328" s="5" t="s">
        <v>2484</v>
      </c>
      <c r="B328" s="5" t="s">
        <v>7048</v>
      </c>
      <c r="C328" s="5" t="s">
        <v>871</v>
      </c>
      <c r="D328" s="5" t="s">
        <v>2485</v>
      </c>
      <c r="E328" s="5" t="s">
        <v>123</v>
      </c>
      <c r="F328" s="5" t="s">
        <v>2487</v>
      </c>
      <c r="G328" s="5" t="n">
        <f aca="false">COUNTIF('Duel Log'!A:A,A328)</f>
        <v>2</v>
      </c>
      <c r="H328" s="5" t="n">
        <f aca="false">COUNTIFS('Duel Log'!A:A,A328,'Duel Log'!AA:AA,"Win")</f>
        <v>2</v>
      </c>
      <c r="I328" s="5" t="s">
        <v>7049</v>
      </c>
      <c r="J328" s="5" t="s">
        <v>7050</v>
      </c>
      <c r="K328" s="5"/>
      <c r="L328" s="5" t="s">
        <v>98</v>
      </c>
      <c r="M328" s="5" t="s">
        <v>7051</v>
      </c>
      <c r="N328" s="5" t="s">
        <v>5966</v>
      </c>
    </row>
    <row r="329" customFormat="false" ht="15" hidden="false" customHeight="true" outlineLevel="0" collapsed="false">
      <c r="A329" s="5" t="s">
        <v>2490</v>
      </c>
      <c r="B329" s="5" t="s">
        <v>7052</v>
      </c>
      <c r="C329" s="5" t="s">
        <v>871</v>
      </c>
      <c r="D329" s="5" t="s">
        <v>2491</v>
      </c>
      <c r="E329" s="5" t="s">
        <v>123</v>
      </c>
      <c r="F329" s="5" t="s">
        <v>2493</v>
      </c>
      <c r="G329" s="5" t="n">
        <f aca="false">COUNTIF('Duel Log'!A:A,A329)</f>
        <v>2</v>
      </c>
      <c r="H329" s="5" t="n">
        <f aca="false">COUNTIFS('Duel Log'!A:A,A329,'Duel Log'!AA:AA,"Win")</f>
        <v>2</v>
      </c>
      <c r="I329" s="5" t="s">
        <v>7053</v>
      </c>
      <c r="J329" s="5" t="s">
        <v>6476</v>
      </c>
      <c r="K329" s="5"/>
      <c r="L329" s="5" t="s">
        <v>98</v>
      </c>
      <c r="M329" s="5" t="s">
        <v>6096</v>
      </c>
      <c r="N329" s="5" t="s">
        <v>5966</v>
      </c>
    </row>
    <row r="330" customFormat="false" ht="15" hidden="false" customHeight="true" outlineLevel="0" collapsed="false">
      <c r="A330" s="5" t="s">
        <v>2496</v>
      </c>
      <c r="B330" s="5" t="s">
        <v>7054</v>
      </c>
      <c r="C330" s="5" t="s">
        <v>871</v>
      </c>
      <c r="D330" s="5" t="s">
        <v>890</v>
      </c>
      <c r="E330" s="5" t="s">
        <v>123</v>
      </c>
      <c r="F330" s="5" t="s">
        <v>1042</v>
      </c>
      <c r="G330" s="5" t="n">
        <f aca="false">COUNTIF('Duel Log'!A:A,A330)</f>
        <v>2</v>
      </c>
      <c r="H330" s="5" t="n">
        <f aca="false">COUNTIFS('Duel Log'!A:A,A330,'Duel Log'!AA:AA,"Win")</f>
        <v>0</v>
      </c>
      <c r="I330" s="5" t="s">
        <v>7055</v>
      </c>
      <c r="J330" s="5" t="s">
        <v>7056</v>
      </c>
      <c r="K330" s="5"/>
      <c r="L330" s="5" t="s">
        <v>98</v>
      </c>
      <c r="M330" s="5" t="s">
        <v>6883</v>
      </c>
      <c r="N330" s="5" t="s">
        <v>5966</v>
      </c>
    </row>
    <row r="331" customFormat="false" ht="16.5" hidden="false" customHeight="true" outlineLevel="0" collapsed="false">
      <c r="A331" s="5" t="s">
        <v>2497</v>
      </c>
      <c r="B331" s="5" t="s">
        <v>7057</v>
      </c>
      <c r="C331" s="5" t="s">
        <v>871</v>
      </c>
      <c r="D331" s="5" t="s">
        <v>687</v>
      </c>
      <c r="E331" s="5" t="s">
        <v>123</v>
      </c>
      <c r="F331" s="5" t="s">
        <v>873</v>
      </c>
      <c r="G331" s="5" t="n">
        <f aca="false">COUNTIF('Duel Log'!A:A,A331)</f>
        <v>2</v>
      </c>
      <c r="H331" s="5" t="n">
        <f aca="false">COUNTIFS('Duel Log'!A:A,A331,'Duel Log'!AA:AA,"Win")</f>
        <v>0</v>
      </c>
      <c r="I331" s="5" t="s">
        <v>6293</v>
      </c>
      <c r="J331" s="5" t="s">
        <v>7058</v>
      </c>
      <c r="K331" s="5"/>
      <c r="L331" s="5" t="s">
        <v>98</v>
      </c>
      <c r="M331" s="5" t="s">
        <v>6092</v>
      </c>
      <c r="N331" s="5" t="s">
        <v>5966</v>
      </c>
    </row>
    <row r="332" customFormat="false" ht="16.5" hidden="false" customHeight="true" outlineLevel="0" collapsed="false">
      <c r="A332" s="5" t="s">
        <v>2498</v>
      </c>
      <c r="B332" s="5" t="s">
        <v>7059</v>
      </c>
      <c r="C332" s="5" t="s">
        <v>871</v>
      </c>
      <c r="D332" s="5" t="s">
        <v>2499</v>
      </c>
      <c r="E332" s="5" t="s">
        <v>123</v>
      </c>
      <c r="F332" s="5" t="s">
        <v>2501</v>
      </c>
      <c r="G332" s="5" t="n">
        <f aca="false">COUNTIF('Duel Log'!A:A,A332)</f>
        <v>3</v>
      </c>
      <c r="H332" s="5" t="n">
        <f aca="false">COUNTIFS('Duel Log'!A:A,A332,'Duel Log'!AA:AA,"Win")</f>
        <v>1</v>
      </c>
      <c r="I332" s="5" t="s">
        <v>7053</v>
      </c>
      <c r="J332" s="5" t="s">
        <v>7046</v>
      </c>
      <c r="K332" s="5" t="s">
        <v>7060</v>
      </c>
      <c r="L332" s="5" t="s">
        <v>98</v>
      </c>
      <c r="M332" s="5" t="s">
        <v>6755</v>
      </c>
      <c r="N332" s="5" t="s">
        <v>5948</v>
      </c>
    </row>
    <row r="333" customFormat="false" ht="16.5" hidden="false" customHeight="true" outlineLevel="0" collapsed="false">
      <c r="A333" s="5" t="s">
        <v>2507</v>
      </c>
      <c r="B333" s="5" t="s">
        <v>7061</v>
      </c>
      <c r="C333" s="5" t="s">
        <v>871</v>
      </c>
      <c r="D333" s="6" t="s">
        <v>2508</v>
      </c>
      <c r="E333" s="5" t="s">
        <v>123</v>
      </c>
      <c r="F333" s="5" t="s">
        <v>2510</v>
      </c>
      <c r="G333" s="5" t="n">
        <f aca="false">COUNTIF('Duel Log'!A:A,A333)</f>
        <v>2</v>
      </c>
      <c r="H333" s="5" t="n">
        <f aca="false">COUNTIFS('Duel Log'!A:A,A333,'Duel Log'!AA:AA,"Win")</f>
        <v>2</v>
      </c>
      <c r="I333" s="5" t="s">
        <v>7045</v>
      </c>
      <c r="J333" s="5" t="s">
        <v>7062</v>
      </c>
      <c r="K333" s="5"/>
      <c r="L333" s="5" t="s">
        <v>98</v>
      </c>
      <c r="M333" s="5" t="s">
        <v>7063</v>
      </c>
      <c r="N333" s="5" t="s">
        <v>5966</v>
      </c>
    </row>
    <row r="334" customFormat="false" ht="16.5" hidden="false" customHeight="true" outlineLevel="0" collapsed="false">
      <c r="A334" s="5" t="s">
        <v>2515</v>
      </c>
      <c r="B334" s="5" t="s">
        <v>7064</v>
      </c>
      <c r="C334" s="5" t="s">
        <v>2516</v>
      </c>
      <c r="D334" s="5" t="s">
        <v>2518</v>
      </c>
      <c r="E334" s="5" t="s">
        <v>123</v>
      </c>
      <c r="F334" s="5" t="s">
        <v>2520</v>
      </c>
      <c r="G334" s="5" t="n">
        <f aca="false">COUNTIF('Duel Log'!A:A,A334)</f>
        <v>1</v>
      </c>
      <c r="H334" s="5" t="n">
        <f aca="false">COUNTIFS('Duel Log'!A:A,A334,'Duel Log'!AA:AA,"Win")</f>
        <v>1</v>
      </c>
      <c r="I334" s="5" t="s">
        <v>7065</v>
      </c>
      <c r="J334" s="5"/>
      <c r="K334" s="5"/>
      <c r="L334" s="5" t="s">
        <v>98</v>
      </c>
      <c r="M334" s="5" t="s">
        <v>5942</v>
      </c>
      <c r="N334" s="5" t="s">
        <v>5942</v>
      </c>
    </row>
    <row r="335" customFormat="false" ht="16.5" hidden="false" customHeight="true" outlineLevel="0" collapsed="false">
      <c r="A335" s="5" t="s">
        <v>2522</v>
      </c>
      <c r="B335" s="5" t="s">
        <v>7066</v>
      </c>
      <c r="C335" s="5" t="s">
        <v>2516</v>
      </c>
      <c r="D335" s="5" t="s">
        <v>2523</v>
      </c>
      <c r="E335" s="5" t="s">
        <v>123</v>
      </c>
      <c r="F335" s="5" t="s">
        <v>2525</v>
      </c>
      <c r="G335" s="5" t="n">
        <f aca="false">COUNTIF('Duel Log'!A:A,A335)</f>
        <v>2</v>
      </c>
      <c r="H335" s="5" t="n">
        <f aca="false">COUNTIFS('Duel Log'!A:A,A335,'Duel Log'!AA:AA,"Win")</f>
        <v>2</v>
      </c>
      <c r="I335" s="5" t="s">
        <v>6044</v>
      </c>
      <c r="J335" s="5" t="s">
        <v>7067</v>
      </c>
      <c r="K335" s="5"/>
      <c r="L335" s="5" t="s">
        <v>98</v>
      </c>
      <c r="M335" s="5" t="s">
        <v>6114</v>
      </c>
      <c r="N335" s="5" t="s">
        <v>5966</v>
      </c>
    </row>
    <row r="336" customFormat="false" ht="16.5" hidden="false" customHeight="true" outlineLevel="0" collapsed="false">
      <c r="A336" s="5" t="s">
        <v>2528</v>
      </c>
      <c r="B336" s="5" t="s">
        <v>7068</v>
      </c>
      <c r="C336" s="5" t="s">
        <v>2516</v>
      </c>
      <c r="D336" s="5" t="s">
        <v>2529</v>
      </c>
      <c r="E336" s="5" t="s">
        <v>123</v>
      </c>
      <c r="F336" s="5" t="s">
        <v>1262</v>
      </c>
      <c r="G336" s="5" t="n">
        <f aca="false">COUNTIF('Duel Log'!A:A,A336)</f>
        <v>2</v>
      </c>
      <c r="H336" s="5" t="n">
        <f aca="false">COUNTIFS('Duel Log'!A:A,A336,'Duel Log'!AA:AA,"Win")</f>
        <v>2</v>
      </c>
      <c r="I336" s="5" t="s">
        <v>7069</v>
      </c>
      <c r="J336" s="5" t="s">
        <v>7070</v>
      </c>
      <c r="K336" s="5"/>
      <c r="L336" s="5" t="s">
        <v>98</v>
      </c>
      <c r="M336" s="5" t="s">
        <v>6228</v>
      </c>
      <c r="N336" s="5" t="s">
        <v>5966</v>
      </c>
    </row>
    <row r="337" customFormat="false" ht="16.5" hidden="false" customHeight="true" outlineLevel="0" collapsed="false">
      <c r="A337" s="5" t="s">
        <v>2533</v>
      </c>
      <c r="B337" s="5" t="s">
        <v>7071</v>
      </c>
      <c r="C337" s="5" t="s">
        <v>2516</v>
      </c>
      <c r="D337" s="5" t="s">
        <v>2534</v>
      </c>
      <c r="E337" s="5" t="s">
        <v>123</v>
      </c>
      <c r="F337" s="5" t="s">
        <v>2536</v>
      </c>
      <c r="G337" s="5" t="n">
        <f aca="false">COUNTIF('Duel Log'!A:A,A337)</f>
        <v>3</v>
      </c>
      <c r="H337" s="5" t="n">
        <f aca="false">COUNTIFS('Duel Log'!A:A,A337,'Duel Log'!AA:AA,"Win")</f>
        <v>2</v>
      </c>
      <c r="I337" s="5" t="s">
        <v>7072</v>
      </c>
      <c r="J337" s="5" t="s">
        <v>7073</v>
      </c>
      <c r="K337" s="5" t="s">
        <v>7074</v>
      </c>
      <c r="L337" s="5" t="s">
        <v>98</v>
      </c>
      <c r="M337" s="5" t="s">
        <v>7075</v>
      </c>
      <c r="N337" s="5" t="s">
        <v>5948</v>
      </c>
    </row>
    <row r="338" customFormat="false" ht="16.5" hidden="false" customHeight="true" outlineLevel="0" collapsed="false">
      <c r="A338" s="5" t="s">
        <v>2542</v>
      </c>
      <c r="B338" s="5" t="s">
        <v>7076</v>
      </c>
      <c r="C338" s="5" t="s">
        <v>2516</v>
      </c>
      <c r="D338" s="5" t="s">
        <v>1193</v>
      </c>
      <c r="E338" s="5" t="s">
        <v>123</v>
      </c>
      <c r="F338" s="5" t="s">
        <v>208</v>
      </c>
      <c r="G338" s="5" t="n">
        <f aca="false">COUNTIF('Duel Log'!A:A,A338)</f>
        <v>2</v>
      </c>
      <c r="H338" s="5" t="n">
        <f aca="false">COUNTIFS('Duel Log'!A:A,A338,'Duel Log'!AA:AA,"Win")</f>
        <v>0</v>
      </c>
      <c r="I338" s="5" t="s">
        <v>7077</v>
      </c>
      <c r="J338" s="5" t="s">
        <v>7078</v>
      </c>
      <c r="K338" s="5"/>
      <c r="L338" s="5" t="s">
        <v>98</v>
      </c>
      <c r="M338" s="5" t="s">
        <v>7079</v>
      </c>
      <c r="N338" s="5" t="s">
        <v>5966</v>
      </c>
    </row>
    <row r="339" customFormat="false" ht="16.5" hidden="false" customHeight="true" outlineLevel="0" collapsed="false">
      <c r="A339" s="5" t="s">
        <v>2546</v>
      </c>
      <c r="B339" s="5" t="s">
        <v>7080</v>
      </c>
      <c r="C339" s="5" t="s">
        <v>2516</v>
      </c>
      <c r="D339" s="5" t="s">
        <v>2547</v>
      </c>
      <c r="E339" s="5" t="s">
        <v>123</v>
      </c>
      <c r="F339" s="5" t="s">
        <v>2549</v>
      </c>
      <c r="G339" s="5" t="n">
        <f aca="false">COUNTIF('Duel Log'!A:A,A339)</f>
        <v>3</v>
      </c>
      <c r="H339" s="5" t="n">
        <f aca="false">COUNTIFS('Duel Log'!A:A,A339,'Duel Log'!AA:AA,"Win")</f>
        <v>2</v>
      </c>
      <c r="I339" s="5" t="s">
        <v>7081</v>
      </c>
      <c r="J339" s="5" t="s">
        <v>7082</v>
      </c>
      <c r="K339" s="5" t="s">
        <v>7083</v>
      </c>
      <c r="L339" s="5" t="s">
        <v>98</v>
      </c>
      <c r="M339" s="5" t="s">
        <v>6273</v>
      </c>
      <c r="N339" s="5" t="s">
        <v>5948</v>
      </c>
    </row>
    <row r="340" customFormat="false" ht="16.5" hidden="false" customHeight="true" outlineLevel="0" collapsed="false">
      <c r="A340" s="5" t="s">
        <v>2553</v>
      </c>
      <c r="B340" s="5" t="s">
        <v>7084</v>
      </c>
      <c r="C340" s="5" t="s">
        <v>2516</v>
      </c>
      <c r="D340" s="6" t="s">
        <v>2554</v>
      </c>
      <c r="E340" s="5" t="s">
        <v>123</v>
      </c>
      <c r="F340" s="5" t="s">
        <v>2556</v>
      </c>
      <c r="G340" s="5" t="n">
        <f aca="false">COUNTIF('Duel Log'!A:A,A340)</f>
        <v>3</v>
      </c>
      <c r="H340" s="5" t="n">
        <f aca="false">COUNTIFS('Duel Log'!A:A,A340,'Duel Log'!AA:AA,"Win")</f>
        <v>2</v>
      </c>
      <c r="I340" s="5" t="s">
        <v>7085</v>
      </c>
      <c r="J340" s="5" t="s">
        <v>7086</v>
      </c>
      <c r="K340" s="5" t="s">
        <v>7087</v>
      </c>
      <c r="L340" s="5" t="s">
        <v>98</v>
      </c>
      <c r="M340" s="5" t="s">
        <v>6254</v>
      </c>
      <c r="N340" s="5" t="s">
        <v>5948</v>
      </c>
    </row>
    <row r="341" customFormat="false" ht="16.5" hidden="false" customHeight="true" outlineLevel="0" collapsed="false">
      <c r="A341" s="5" t="s">
        <v>2562</v>
      </c>
      <c r="B341" s="5" t="s">
        <v>7088</v>
      </c>
      <c r="C341" s="5" t="s">
        <v>2516</v>
      </c>
      <c r="D341" s="5" t="s">
        <v>856</v>
      </c>
      <c r="E341" s="5" t="s">
        <v>123</v>
      </c>
      <c r="F341" s="5" t="s">
        <v>2563</v>
      </c>
      <c r="G341" s="5" t="n">
        <f aca="false">COUNTIF('Duel Log'!A:A,A341)</f>
        <v>3</v>
      </c>
      <c r="H341" s="5" t="n">
        <f aca="false">COUNTIFS('Duel Log'!A:A,A341,'Duel Log'!AA:AA,"Win")</f>
        <v>2</v>
      </c>
      <c r="I341" s="5" t="s">
        <v>7089</v>
      </c>
      <c r="J341" s="5" t="s">
        <v>7090</v>
      </c>
      <c r="K341" s="5" t="s">
        <v>7091</v>
      </c>
      <c r="L341" s="5" t="s">
        <v>98</v>
      </c>
      <c r="M341" s="5" t="s">
        <v>6174</v>
      </c>
      <c r="N341" s="5" t="s">
        <v>5948</v>
      </c>
    </row>
    <row r="342" customFormat="false" ht="16.5" hidden="false" customHeight="true" outlineLevel="0" collapsed="false">
      <c r="A342" s="5" t="s">
        <v>2568</v>
      </c>
      <c r="B342" s="5" t="s">
        <v>7092</v>
      </c>
      <c r="C342" s="5" t="s">
        <v>2516</v>
      </c>
      <c r="D342" s="5" t="s">
        <v>2569</v>
      </c>
      <c r="E342" s="5" t="s">
        <v>123</v>
      </c>
      <c r="F342" s="5" t="s">
        <v>2571</v>
      </c>
      <c r="G342" s="5" t="n">
        <f aca="false">COUNTIF('Duel Log'!A:A,A342)</f>
        <v>3</v>
      </c>
      <c r="H342" s="5" t="n">
        <f aca="false">COUNTIFS('Duel Log'!A:A,A342,'Duel Log'!AA:AA,"Win")</f>
        <v>2</v>
      </c>
      <c r="I342" s="5" t="s">
        <v>7093</v>
      </c>
      <c r="J342" s="5" t="s">
        <v>7094</v>
      </c>
      <c r="K342" s="5" t="s">
        <v>7095</v>
      </c>
      <c r="L342" s="5" t="s">
        <v>98</v>
      </c>
      <c r="M342" s="5" t="s">
        <v>6421</v>
      </c>
      <c r="N342" s="5" t="s">
        <v>5948</v>
      </c>
    </row>
    <row r="343" customFormat="false" ht="16.5" hidden="false" customHeight="true" outlineLevel="0" collapsed="false">
      <c r="A343" s="5" t="s">
        <v>2578</v>
      </c>
      <c r="B343" s="5" t="s">
        <v>7096</v>
      </c>
      <c r="C343" s="5" t="s">
        <v>2516</v>
      </c>
      <c r="D343" s="5" t="s">
        <v>2207</v>
      </c>
      <c r="E343" s="5" t="s">
        <v>123</v>
      </c>
      <c r="F343" s="5" t="s">
        <v>2579</v>
      </c>
      <c r="G343" s="5" t="n">
        <f aca="false">COUNTIF('Duel Log'!A:A,A343)</f>
        <v>3</v>
      </c>
      <c r="H343" s="5" t="n">
        <f aca="false">COUNTIFS('Duel Log'!A:A,A343,'Duel Log'!AA:AA,"Win")</f>
        <v>1</v>
      </c>
      <c r="I343" s="5" t="s">
        <v>7097</v>
      </c>
      <c r="J343" s="5" t="s">
        <v>7098</v>
      </c>
      <c r="K343" s="5" t="s">
        <v>7099</v>
      </c>
      <c r="L343" s="5" t="s">
        <v>98</v>
      </c>
      <c r="M343" s="5" t="s">
        <v>6551</v>
      </c>
      <c r="N343" s="5" t="s">
        <v>5948</v>
      </c>
    </row>
    <row r="344" customFormat="false" ht="16.5" hidden="false" customHeight="true" outlineLevel="0" collapsed="false">
      <c r="A344" s="5" t="s">
        <v>2587</v>
      </c>
      <c r="B344" s="5" t="s">
        <v>7100</v>
      </c>
      <c r="C344" s="5" t="s">
        <v>348</v>
      </c>
      <c r="D344" s="5" t="s">
        <v>2588</v>
      </c>
      <c r="E344" s="5" t="s">
        <v>102</v>
      </c>
      <c r="F344" s="5" t="s">
        <v>2590</v>
      </c>
      <c r="G344" s="5" t="n">
        <f aca="false">COUNTIF('Duel Log'!A:A,A344)</f>
        <v>1</v>
      </c>
      <c r="H344" s="5" t="n">
        <f aca="false">COUNTIFS('Duel Log'!A:A,A344,'Duel Log'!AA:AA,"Win")</f>
        <v>0</v>
      </c>
      <c r="I344" s="5" t="s">
        <v>7101</v>
      </c>
      <c r="J344" s="5"/>
      <c r="K344" s="5"/>
      <c r="L344" s="5" t="s">
        <v>98</v>
      </c>
      <c r="M344" s="5" t="s">
        <v>5939</v>
      </c>
      <c r="N344" s="5"/>
    </row>
    <row r="345" customFormat="false" ht="16.5" hidden="false" customHeight="true" outlineLevel="0" collapsed="false">
      <c r="A345" s="7" t="s">
        <v>2592</v>
      </c>
      <c r="B345" s="7" t="s">
        <v>7100</v>
      </c>
      <c r="C345" s="7" t="s">
        <v>348</v>
      </c>
      <c r="D345" s="7" t="s">
        <v>2588</v>
      </c>
      <c r="E345" s="7" t="s">
        <v>102</v>
      </c>
      <c r="F345" s="7" t="s">
        <v>2593</v>
      </c>
      <c r="G345" s="7" t="n">
        <f aca="false">COUNTIF('Duel Log'!A:A,A345)</f>
        <v>1</v>
      </c>
      <c r="H345" s="7" t="n">
        <f aca="false">COUNTIFS('Duel Log'!A:A,A345,'Duel Log'!AA:AA,"Win")</f>
        <v>1</v>
      </c>
      <c r="I345" s="7" t="s">
        <v>7102</v>
      </c>
      <c r="J345" s="7"/>
      <c r="K345" s="7"/>
      <c r="L345" s="7" t="s">
        <v>99</v>
      </c>
      <c r="M345" s="7" t="s">
        <v>5939</v>
      </c>
      <c r="N345" s="7"/>
    </row>
    <row r="346" customFormat="false" ht="16.5" hidden="false" customHeight="true" outlineLevel="0" collapsed="false">
      <c r="A346" s="5" t="s">
        <v>2595</v>
      </c>
      <c r="B346" s="5" t="s">
        <v>7103</v>
      </c>
      <c r="C346" s="5" t="s">
        <v>348</v>
      </c>
      <c r="D346" s="5" t="s">
        <v>2596</v>
      </c>
      <c r="E346" s="5" t="s">
        <v>102</v>
      </c>
      <c r="F346" s="5" t="s">
        <v>2598</v>
      </c>
      <c r="G346" s="5" t="n">
        <f aca="false">COUNTIF('Duel Log'!A:A,A346)</f>
        <v>1</v>
      </c>
      <c r="H346" s="5" t="n">
        <f aca="false">COUNTIFS('Duel Log'!A:A,A346,'Duel Log'!AA:AA,"Win")</f>
        <v>1</v>
      </c>
      <c r="I346" s="5" t="s">
        <v>7104</v>
      </c>
      <c r="J346" s="5"/>
      <c r="K346" s="5"/>
      <c r="L346" s="5" t="s">
        <v>98</v>
      </c>
      <c r="M346" s="5" t="s">
        <v>5939</v>
      </c>
      <c r="N346" s="5"/>
    </row>
    <row r="347" customFormat="false" ht="16.5" hidden="false" customHeight="true" outlineLevel="0" collapsed="false">
      <c r="A347" s="5" t="s">
        <v>2600</v>
      </c>
      <c r="B347" s="5" t="s">
        <v>7105</v>
      </c>
      <c r="C347" s="5" t="s">
        <v>348</v>
      </c>
      <c r="D347" s="5" t="s">
        <v>2601</v>
      </c>
      <c r="E347" s="5" t="s">
        <v>102</v>
      </c>
      <c r="F347" s="5" t="s">
        <v>2603</v>
      </c>
      <c r="G347" s="5" t="n">
        <f aca="false">COUNTIF('Duel Log'!A:A,A347)</f>
        <v>1</v>
      </c>
      <c r="H347" s="5" t="n">
        <f aca="false">COUNTIFS('Duel Log'!A:A,A347,'Duel Log'!AA:AA,"Win")</f>
        <v>1</v>
      </c>
      <c r="I347" s="5" t="s">
        <v>7106</v>
      </c>
      <c r="J347" s="5"/>
      <c r="K347" s="5"/>
      <c r="L347" s="5" t="s">
        <v>98</v>
      </c>
      <c r="M347" s="5" t="s">
        <v>5939</v>
      </c>
      <c r="N347" s="5"/>
    </row>
    <row r="348" customFormat="false" ht="16.5" hidden="false" customHeight="true" outlineLevel="0" collapsed="false">
      <c r="A348" s="5" t="s">
        <v>2606</v>
      </c>
      <c r="B348" s="5" t="s">
        <v>7107</v>
      </c>
      <c r="C348" s="5" t="s">
        <v>348</v>
      </c>
      <c r="D348" s="5" t="s">
        <v>2607</v>
      </c>
      <c r="E348" s="5" t="s">
        <v>123</v>
      </c>
      <c r="F348" s="5" t="s">
        <v>2609</v>
      </c>
      <c r="G348" s="5" t="n">
        <f aca="false">COUNTIF('Duel Log'!A:A,A348)</f>
        <v>3</v>
      </c>
      <c r="H348" s="5" t="n">
        <f aca="false">COUNTIFS('Duel Log'!A:A,A348,'Duel Log'!AA:AA,"Win")</f>
        <v>2</v>
      </c>
      <c r="I348" s="5" t="s">
        <v>6488</v>
      </c>
      <c r="J348" s="5" t="s">
        <v>7108</v>
      </c>
      <c r="K348" s="5" t="s">
        <v>7109</v>
      </c>
      <c r="L348" s="5" t="s">
        <v>98</v>
      </c>
      <c r="M348" s="5" t="s">
        <v>7110</v>
      </c>
      <c r="N348" s="5" t="s">
        <v>5948</v>
      </c>
    </row>
    <row r="349" customFormat="false" ht="16.5" hidden="false" customHeight="true" outlineLevel="0" collapsed="false">
      <c r="A349" s="5" t="s">
        <v>2617</v>
      </c>
      <c r="B349" s="5" t="s">
        <v>7111</v>
      </c>
      <c r="C349" s="5" t="s">
        <v>348</v>
      </c>
      <c r="D349" s="5" t="s">
        <v>1902</v>
      </c>
      <c r="E349" s="5" t="s">
        <v>123</v>
      </c>
      <c r="F349" s="5" t="s">
        <v>2618</v>
      </c>
      <c r="G349" s="5" t="n">
        <f aca="false">COUNTIF('Duel Log'!A:A,A349)</f>
        <v>2</v>
      </c>
      <c r="H349" s="5" t="n">
        <f aca="false">COUNTIFS('Duel Log'!A:A,A349,'Duel Log'!AA:AA,"Win")</f>
        <v>2</v>
      </c>
      <c r="I349" s="5" t="s">
        <v>7112</v>
      </c>
      <c r="J349" s="5" t="s">
        <v>7113</v>
      </c>
      <c r="K349" s="5"/>
      <c r="L349" s="5" t="s">
        <v>98</v>
      </c>
      <c r="M349" s="5" t="s">
        <v>7114</v>
      </c>
      <c r="N349" s="5" t="s">
        <v>5966</v>
      </c>
    </row>
    <row r="350" customFormat="false" ht="16.5" hidden="false" customHeight="true" outlineLevel="0" collapsed="false">
      <c r="A350" s="5" t="s">
        <v>2623</v>
      </c>
      <c r="B350" s="5" t="s">
        <v>7115</v>
      </c>
      <c r="C350" s="5" t="s">
        <v>348</v>
      </c>
      <c r="D350" s="5" t="s">
        <v>1515</v>
      </c>
      <c r="E350" s="5" t="s">
        <v>123</v>
      </c>
      <c r="F350" s="5" t="s">
        <v>2624</v>
      </c>
      <c r="G350" s="5" t="n">
        <f aca="false">COUNTIF('Duel Log'!A:A,A350)</f>
        <v>2</v>
      </c>
      <c r="H350" s="5" t="n">
        <f aca="false">COUNTIFS('Duel Log'!A:A,A350,'Duel Log'!AA:AA,"Win")</f>
        <v>2</v>
      </c>
      <c r="I350" s="5" t="s">
        <v>7116</v>
      </c>
      <c r="J350" s="5" t="s">
        <v>7117</v>
      </c>
      <c r="K350" s="5"/>
      <c r="L350" s="5" t="s">
        <v>98</v>
      </c>
      <c r="M350" s="5" t="s">
        <v>6772</v>
      </c>
      <c r="N350" s="5" t="s">
        <v>5966</v>
      </c>
    </row>
    <row r="351" customFormat="false" ht="16.5" hidden="false" customHeight="true" outlineLevel="0" collapsed="false">
      <c r="A351" s="5" t="s">
        <v>2625</v>
      </c>
      <c r="B351" s="5" t="s">
        <v>7118</v>
      </c>
      <c r="C351" s="5" t="s">
        <v>348</v>
      </c>
      <c r="D351" s="5" t="s">
        <v>2626</v>
      </c>
      <c r="E351" s="5" t="s">
        <v>123</v>
      </c>
      <c r="F351" s="5" t="s">
        <v>2628</v>
      </c>
      <c r="G351" s="5" t="n">
        <f aca="false">COUNTIF('Duel Log'!A:A,A351)</f>
        <v>3</v>
      </c>
      <c r="H351" s="5" t="n">
        <f aca="false">COUNTIFS('Duel Log'!A:A,A351,'Duel Log'!AA:AA,"Win")</f>
        <v>2</v>
      </c>
      <c r="I351" s="5" t="s">
        <v>7119</v>
      </c>
      <c r="J351" s="5" t="s">
        <v>7116</v>
      </c>
      <c r="K351" s="5" t="s">
        <v>7120</v>
      </c>
      <c r="L351" s="5" t="s">
        <v>98</v>
      </c>
      <c r="M351" s="5" t="s">
        <v>6069</v>
      </c>
      <c r="N351" s="5" t="s">
        <v>5948</v>
      </c>
    </row>
    <row r="352" customFormat="false" ht="16.5" hidden="false" customHeight="true" outlineLevel="0" collapsed="false">
      <c r="A352" s="5" t="s">
        <v>2635</v>
      </c>
      <c r="B352" s="5" t="s">
        <v>7121</v>
      </c>
      <c r="C352" s="5" t="s">
        <v>348</v>
      </c>
      <c r="D352" s="5" t="s">
        <v>280</v>
      </c>
      <c r="E352" s="5" t="s">
        <v>123</v>
      </c>
      <c r="F352" s="5" t="s">
        <v>350</v>
      </c>
      <c r="G352" s="5" t="n">
        <f aca="false">COUNTIF('Duel Log'!A:A,A352)</f>
        <v>2</v>
      </c>
      <c r="H352" s="5" t="n">
        <f aca="false">COUNTIFS('Duel Log'!A:A,A352,'Duel Log'!AA:AA,"Win")</f>
        <v>0</v>
      </c>
      <c r="I352" s="5" t="s">
        <v>7122</v>
      </c>
      <c r="J352" s="5" t="s">
        <v>7123</v>
      </c>
      <c r="K352" s="5"/>
      <c r="L352" s="5" t="s">
        <v>98</v>
      </c>
      <c r="M352" s="5" t="s">
        <v>7124</v>
      </c>
      <c r="N352" s="5" t="s">
        <v>5966</v>
      </c>
    </row>
    <row r="353" customFormat="false" ht="16.5" hidden="false" customHeight="true" outlineLevel="0" collapsed="false">
      <c r="A353" s="5" t="s">
        <v>2636</v>
      </c>
      <c r="B353" s="5" t="s">
        <v>7125</v>
      </c>
      <c r="C353" s="5" t="s">
        <v>348</v>
      </c>
      <c r="D353" s="5" t="s">
        <v>1525</v>
      </c>
      <c r="E353" s="5" t="s">
        <v>123</v>
      </c>
      <c r="F353" s="5" t="s">
        <v>2637</v>
      </c>
      <c r="G353" s="5" t="n">
        <f aca="false">COUNTIF('Duel Log'!A:A,A353)</f>
        <v>3</v>
      </c>
      <c r="H353" s="5" t="n">
        <f aca="false">COUNTIFS('Duel Log'!A:A,A353,'Duel Log'!AA:AA,"Win")</f>
        <v>2</v>
      </c>
      <c r="I353" s="5" t="s">
        <v>7126</v>
      </c>
      <c r="J353" s="5" t="s">
        <v>7119</v>
      </c>
      <c r="K353" s="5" t="s">
        <v>7127</v>
      </c>
      <c r="L353" s="5" t="s">
        <v>98</v>
      </c>
      <c r="M353" s="5" t="s">
        <v>7128</v>
      </c>
      <c r="N353" s="5" t="s">
        <v>5948</v>
      </c>
    </row>
    <row r="354" customFormat="false" ht="16.5" hidden="false" customHeight="true" outlineLevel="0" collapsed="false">
      <c r="A354" s="5" t="s">
        <v>2641</v>
      </c>
      <c r="B354" s="5" t="s">
        <v>7129</v>
      </c>
      <c r="C354" s="5" t="s">
        <v>348</v>
      </c>
      <c r="D354" s="5" t="s">
        <v>163</v>
      </c>
      <c r="E354" s="5" t="s">
        <v>123</v>
      </c>
      <c r="F354" s="5" t="s">
        <v>2642</v>
      </c>
      <c r="G354" s="5" t="n">
        <f aca="false">COUNTIF('Duel Log'!A:A,A354)</f>
        <v>2</v>
      </c>
      <c r="H354" s="5" t="n">
        <f aca="false">COUNTIFS('Duel Log'!A:A,A354,'Duel Log'!AA:AA,"Win")</f>
        <v>0</v>
      </c>
      <c r="I354" s="5" t="s">
        <v>7130</v>
      </c>
      <c r="J354" s="5" t="s">
        <v>7131</v>
      </c>
      <c r="K354" s="5"/>
      <c r="L354" s="5" t="s">
        <v>98</v>
      </c>
      <c r="M354" s="5" t="s">
        <v>6591</v>
      </c>
      <c r="N354" s="5" t="s">
        <v>5966</v>
      </c>
    </row>
    <row r="355" customFormat="false" ht="16.5" hidden="false" customHeight="true" outlineLevel="0" collapsed="false">
      <c r="A355" s="5" t="s">
        <v>2646</v>
      </c>
      <c r="B355" s="5" t="s">
        <v>7132</v>
      </c>
      <c r="C355" s="5" t="s">
        <v>348</v>
      </c>
      <c r="D355" s="5" t="s">
        <v>323</v>
      </c>
      <c r="E355" s="5" t="s">
        <v>123</v>
      </c>
      <c r="F355" s="5" t="s">
        <v>2647</v>
      </c>
      <c r="G355" s="5" t="n">
        <f aca="false">COUNTIF('Duel Log'!A:A,A355)</f>
        <v>2</v>
      </c>
      <c r="H355" s="5" t="n">
        <f aca="false">COUNTIFS('Duel Log'!A:A,A355,'Duel Log'!AA:AA,"Win")</f>
        <v>2</v>
      </c>
      <c r="I355" s="5" t="s">
        <v>7113</v>
      </c>
      <c r="J355" s="5" t="s">
        <v>7133</v>
      </c>
      <c r="K355" s="5"/>
      <c r="L355" s="5" t="s">
        <v>98</v>
      </c>
      <c r="M355" s="5" t="s">
        <v>7114</v>
      </c>
      <c r="N355" s="5" t="s">
        <v>5966</v>
      </c>
    </row>
    <row r="356" customFormat="false" ht="16.5" hidden="false" customHeight="true" outlineLevel="0" collapsed="false">
      <c r="A356" s="5" t="s">
        <v>2649</v>
      </c>
      <c r="B356" s="5" t="s">
        <v>7134</v>
      </c>
      <c r="C356" s="5" t="s">
        <v>348</v>
      </c>
      <c r="D356" s="5" t="s">
        <v>369</v>
      </c>
      <c r="E356" s="5" t="s">
        <v>123</v>
      </c>
      <c r="F356" s="5" t="s">
        <v>1792</v>
      </c>
      <c r="G356" s="5" t="n">
        <f aca="false">COUNTIF('Duel Log'!A:A,A356)</f>
        <v>2</v>
      </c>
      <c r="H356" s="5" t="n">
        <f aca="false">COUNTIFS('Duel Log'!A:A,A356,'Duel Log'!AA:AA,"Win")</f>
        <v>2</v>
      </c>
      <c r="I356" s="5" t="s">
        <v>7135</v>
      </c>
      <c r="J356" s="5" t="s">
        <v>7136</v>
      </c>
      <c r="K356" s="5"/>
      <c r="L356" s="5" t="s">
        <v>98</v>
      </c>
      <c r="M356" s="5" t="s">
        <v>7137</v>
      </c>
      <c r="N356" s="5" t="s">
        <v>5966</v>
      </c>
    </row>
    <row r="357" customFormat="false" ht="16.5" hidden="false" customHeight="true" outlineLevel="0" collapsed="false">
      <c r="A357" s="5" t="s">
        <v>2653</v>
      </c>
      <c r="B357" s="5" t="s">
        <v>7138</v>
      </c>
      <c r="C357" s="5" t="s">
        <v>676</v>
      </c>
      <c r="D357" s="5" t="s">
        <v>2654</v>
      </c>
      <c r="E357" s="5" t="s">
        <v>123</v>
      </c>
      <c r="F357" s="5" t="s">
        <v>2656</v>
      </c>
      <c r="G357" s="5" t="n">
        <f aca="false">COUNTIF('Duel Log'!A:A,A357)</f>
        <v>3</v>
      </c>
      <c r="H357" s="5" t="n">
        <f aca="false">COUNTIFS('Duel Log'!A:A,A357,'Duel Log'!AA:AA,"Win")</f>
        <v>2</v>
      </c>
      <c r="I357" s="5" t="s">
        <v>7139</v>
      </c>
      <c r="J357" s="5" t="s">
        <v>7140</v>
      </c>
      <c r="K357" s="5" t="s">
        <v>7140</v>
      </c>
      <c r="L357" s="5" t="s">
        <v>98</v>
      </c>
      <c r="M357" s="5" t="s">
        <v>6002</v>
      </c>
      <c r="N357" s="5" t="s">
        <v>6002</v>
      </c>
    </row>
    <row r="358" customFormat="false" ht="16.5" hidden="false" customHeight="true" outlineLevel="0" collapsed="false">
      <c r="A358" s="5" t="s">
        <v>2663</v>
      </c>
      <c r="B358" s="5" t="s">
        <v>7141</v>
      </c>
      <c r="C358" s="5" t="s">
        <v>676</v>
      </c>
      <c r="D358" s="5" t="s">
        <v>2664</v>
      </c>
      <c r="E358" s="5" t="s">
        <v>123</v>
      </c>
      <c r="F358" s="5" t="s">
        <v>2666</v>
      </c>
      <c r="G358" s="5" t="n">
        <f aca="false">COUNTIF('Duel Log'!A:A,A358)</f>
        <v>3</v>
      </c>
      <c r="H358" s="5" t="n">
        <f aca="false">COUNTIFS('Duel Log'!A:A,A358,'Duel Log'!AA:AA,"Win")</f>
        <v>2</v>
      </c>
      <c r="I358" s="5" t="s">
        <v>7142</v>
      </c>
      <c r="J358" s="5" t="s">
        <v>7143</v>
      </c>
      <c r="K358" s="5" t="s">
        <v>7144</v>
      </c>
      <c r="L358" s="5" t="s">
        <v>98</v>
      </c>
      <c r="M358" s="5" t="s">
        <v>6259</v>
      </c>
      <c r="N358" s="5" t="s">
        <v>5948</v>
      </c>
    </row>
    <row r="359" customFormat="false" ht="16.5" hidden="false" customHeight="true" outlineLevel="0" collapsed="false">
      <c r="A359" s="5" t="s">
        <v>2673</v>
      </c>
      <c r="B359" s="5" t="s">
        <v>7145</v>
      </c>
      <c r="C359" s="5" t="s">
        <v>676</v>
      </c>
      <c r="D359" s="5" t="s">
        <v>2674</v>
      </c>
      <c r="E359" s="5" t="s">
        <v>123</v>
      </c>
      <c r="F359" s="5" t="s">
        <v>2676</v>
      </c>
      <c r="G359" s="5" t="n">
        <f aca="false">COUNTIF('Duel Log'!A:A,A359)</f>
        <v>2</v>
      </c>
      <c r="H359" s="5" t="n">
        <f aca="false">COUNTIFS('Duel Log'!A:A,A359,'Duel Log'!AA:AA,"Win")</f>
        <v>2</v>
      </c>
      <c r="I359" s="5" t="s">
        <v>7146</v>
      </c>
      <c r="J359" s="5" t="s">
        <v>7147</v>
      </c>
      <c r="K359" s="5"/>
      <c r="L359" s="5" t="s">
        <v>98</v>
      </c>
      <c r="M359" s="5" t="s">
        <v>6327</v>
      </c>
      <c r="N359" s="5" t="s">
        <v>5966</v>
      </c>
    </row>
    <row r="360" customFormat="false" ht="16.5" hidden="false" customHeight="true" outlineLevel="0" collapsed="false">
      <c r="A360" s="5" t="s">
        <v>2679</v>
      </c>
      <c r="B360" s="5" t="s">
        <v>7148</v>
      </c>
      <c r="C360" s="5" t="s">
        <v>676</v>
      </c>
      <c r="D360" s="5" t="s">
        <v>2680</v>
      </c>
      <c r="E360" s="5" t="s">
        <v>123</v>
      </c>
      <c r="F360" s="5" t="s">
        <v>2682</v>
      </c>
      <c r="G360" s="5" t="n">
        <f aca="false">COUNTIF('Duel Log'!A:A,A360)</f>
        <v>3</v>
      </c>
      <c r="H360" s="5" t="n">
        <f aca="false">COUNTIFS('Duel Log'!A:A,A360,'Duel Log'!AA:AA,"Win")</f>
        <v>1</v>
      </c>
      <c r="I360" s="5" t="s">
        <v>7149</v>
      </c>
      <c r="J360" s="5" t="s">
        <v>7150</v>
      </c>
      <c r="K360" s="5" t="s">
        <v>7151</v>
      </c>
      <c r="L360" s="5" t="s">
        <v>98</v>
      </c>
      <c r="M360" s="5" t="s">
        <v>6758</v>
      </c>
      <c r="N360" s="5" t="s">
        <v>5948</v>
      </c>
    </row>
    <row r="361" customFormat="false" ht="16.5" hidden="false" customHeight="true" outlineLevel="0" collapsed="false">
      <c r="A361" s="5" t="s">
        <v>2690</v>
      </c>
      <c r="B361" s="5" t="s">
        <v>7152</v>
      </c>
      <c r="C361" s="5" t="s">
        <v>676</v>
      </c>
      <c r="D361" s="5" t="s">
        <v>2172</v>
      </c>
      <c r="E361" s="5" t="s">
        <v>123</v>
      </c>
      <c r="F361" s="5" t="s">
        <v>2691</v>
      </c>
      <c r="G361" s="5" t="n">
        <f aca="false">COUNTIF('Duel Log'!A:A,A361)</f>
        <v>2</v>
      </c>
      <c r="H361" s="5" t="n">
        <f aca="false">COUNTIFS('Duel Log'!A:A,A361,'Duel Log'!AA:AA,"Win")</f>
        <v>2</v>
      </c>
      <c r="I361" s="5" t="s">
        <v>7153</v>
      </c>
      <c r="J361" s="5" t="s">
        <v>7154</v>
      </c>
      <c r="K361" s="5"/>
      <c r="L361" s="5" t="s">
        <v>98</v>
      </c>
      <c r="M361" s="5" t="s">
        <v>7155</v>
      </c>
      <c r="N361" s="5" t="s">
        <v>5966</v>
      </c>
    </row>
    <row r="362" customFormat="false" ht="16.5" hidden="false" customHeight="true" outlineLevel="0" collapsed="false">
      <c r="A362" s="5" t="s">
        <v>2696</v>
      </c>
      <c r="B362" s="5" t="s">
        <v>7156</v>
      </c>
      <c r="C362" s="5" t="s">
        <v>676</v>
      </c>
      <c r="D362" s="5" t="s">
        <v>2697</v>
      </c>
      <c r="E362" s="5" t="s">
        <v>123</v>
      </c>
      <c r="F362" s="5" t="s">
        <v>2699</v>
      </c>
      <c r="G362" s="5" t="n">
        <f aca="false">COUNTIF('Duel Log'!A:A,A362)</f>
        <v>2</v>
      </c>
      <c r="H362" s="5" t="n">
        <f aca="false">COUNTIFS('Duel Log'!A:A,A362,'Duel Log'!AA:AA,"Win")</f>
        <v>2</v>
      </c>
      <c r="I362" s="5" t="s">
        <v>7157</v>
      </c>
      <c r="J362" s="5" t="s">
        <v>7158</v>
      </c>
      <c r="K362" s="5"/>
      <c r="L362" s="5" t="s">
        <v>98</v>
      </c>
      <c r="M362" s="5" t="s">
        <v>5988</v>
      </c>
      <c r="N362" s="5" t="s">
        <v>5966</v>
      </c>
    </row>
    <row r="363" customFormat="false" ht="16.5" hidden="false" customHeight="true" outlineLevel="0" collapsed="false">
      <c r="A363" s="5" t="s">
        <v>2702</v>
      </c>
      <c r="B363" s="5" t="s">
        <v>7159</v>
      </c>
      <c r="C363" s="5" t="s">
        <v>676</v>
      </c>
      <c r="D363" s="5" t="s">
        <v>2534</v>
      </c>
      <c r="E363" s="5" t="s">
        <v>123</v>
      </c>
      <c r="F363" s="5" t="s">
        <v>2703</v>
      </c>
      <c r="G363" s="5" t="n">
        <f aca="false">COUNTIF('Duel Log'!A:A,A363)</f>
        <v>3</v>
      </c>
      <c r="H363" s="5" t="n">
        <f aca="false">COUNTIFS('Duel Log'!A:A,A363,'Duel Log'!AA:AA,"Win")</f>
        <v>2</v>
      </c>
      <c r="I363" s="5" t="s">
        <v>7160</v>
      </c>
      <c r="J363" s="5" t="s">
        <v>7161</v>
      </c>
      <c r="K363" s="5" t="s">
        <v>7162</v>
      </c>
      <c r="L363" s="5" t="s">
        <v>98</v>
      </c>
      <c r="M363" s="5" t="s">
        <v>7026</v>
      </c>
      <c r="N363" s="5" t="s">
        <v>5948</v>
      </c>
    </row>
    <row r="364" customFormat="false" ht="16.5" hidden="false" customHeight="true" outlineLevel="0" collapsed="false">
      <c r="A364" s="5" t="s">
        <v>2709</v>
      </c>
      <c r="B364" s="5" t="s">
        <v>7163</v>
      </c>
      <c r="C364" s="5" t="s">
        <v>676</v>
      </c>
      <c r="D364" s="5" t="s">
        <v>2710</v>
      </c>
      <c r="E364" s="5" t="s">
        <v>123</v>
      </c>
      <c r="F364" s="5" t="s">
        <v>1310</v>
      </c>
      <c r="G364" s="5" t="n">
        <f aca="false">COUNTIF('Duel Log'!A:A,A364)</f>
        <v>2</v>
      </c>
      <c r="H364" s="5" t="n">
        <f aca="false">COUNTIFS('Duel Log'!A:A,A364,'Duel Log'!AA:AA,"Win")</f>
        <v>2</v>
      </c>
      <c r="I364" s="5" t="s">
        <v>7164</v>
      </c>
      <c r="J364" s="5" t="s">
        <v>7165</v>
      </c>
      <c r="K364" s="5"/>
      <c r="L364" s="5" t="s">
        <v>98</v>
      </c>
      <c r="M364" s="5" t="s">
        <v>6333</v>
      </c>
      <c r="N364" s="5" t="s">
        <v>5966</v>
      </c>
    </row>
    <row r="365" customFormat="false" ht="16.5" hidden="false" customHeight="true" outlineLevel="0" collapsed="false">
      <c r="A365" s="5" t="s">
        <v>2715</v>
      </c>
      <c r="B365" s="5" t="s">
        <v>7166</v>
      </c>
      <c r="C365" s="5" t="s">
        <v>676</v>
      </c>
      <c r="D365" s="5" t="s">
        <v>583</v>
      </c>
      <c r="E365" s="5" t="s">
        <v>123</v>
      </c>
      <c r="F365" s="5" t="s">
        <v>678</v>
      </c>
      <c r="G365" s="5" t="n">
        <f aca="false">COUNTIF('Duel Log'!A:A,A365)</f>
        <v>3</v>
      </c>
      <c r="H365" s="5" t="n">
        <f aca="false">COUNTIFS('Duel Log'!A:A,A365,'Duel Log'!AA:AA,"Win")</f>
        <v>2</v>
      </c>
      <c r="I365" s="5" t="s">
        <v>7167</v>
      </c>
      <c r="J365" s="5" t="s">
        <v>7168</v>
      </c>
      <c r="K365" s="5" t="s">
        <v>7169</v>
      </c>
      <c r="L365" s="5" t="s">
        <v>98</v>
      </c>
      <c r="M365" s="5" t="s">
        <v>7170</v>
      </c>
      <c r="N365" s="5" t="s">
        <v>5948</v>
      </c>
    </row>
    <row r="366" customFormat="false" ht="15" hidden="false" customHeight="true" outlineLevel="0" collapsed="false">
      <c r="A366" s="5" t="s">
        <v>2716</v>
      </c>
      <c r="B366" s="5" t="s">
        <v>7171</v>
      </c>
      <c r="C366" s="5" t="s">
        <v>1232</v>
      </c>
      <c r="D366" s="5" t="s">
        <v>583</v>
      </c>
      <c r="E366" s="5" t="s">
        <v>102</v>
      </c>
      <c r="F366" s="5" t="s">
        <v>2717</v>
      </c>
      <c r="G366" s="5" t="n">
        <f aca="false">COUNTIF('Duel Log'!A:A,A366)</f>
        <v>2</v>
      </c>
      <c r="H366" s="5" t="n">
        <f aca="false">COUNTIFS('Duel Log'!A:A,A366,'Duel Log'!AA:AA,"Win")</f>
        <v>1</v>
      </c>
      <c r="I366" s="5" t="s">
        <v>7172</v>
      </c>
      <c r="J366" s="5" t="s">
        <v>7173</v>
      </c>
      <c r="K366" s="5"/>
      <c r="L366" s="5" t="s">
        <v>98</v>
      </c>
      <c r="M366" s="5" t="s">
        <v>6027</v>
      </c>
      <c r="N366" s="5"/>
    </row>
    <row r="367" customFormat="false" ht="15" hidden="false" customHeight="true" outlineLevel="0" collapsed="false">
      <c r="A367" s="7" t="s">
        <v>2720</v>
      </c>
      <c r="B367" s="7" t="s">
        <v>7171</v>
      </c>
      <c r="C367" s="7" t="s">
        <v>1232</v>
      </c>
      <c r="D367" s="7" t="s">
        <v>583</v>
      </c>
      <c r="E367" s="7" t="s">
        <v>102</v>
      </c>
      <c r="F367" s="7" t="s">
        <v>2721</v>
      </c>
      <c r="G367" s="7" t="n">
        <f aca="false">COUNTIF('Duel Log'!A:A,A367)</f>
        <v>3</v>
      </c>
      <c r="H367" s="7" t="n">
        <f aca="false">COUNTIFS('Duel Log'!A:A,A367,'Duel Log'!AA:AA,"Win")</f>
        <v>2</v>
      </c>
      <c r="I367" s="7" t="s">
        <v>7174</v>
      </c>
      <c r="J367" s="7" t="s">
        <v>7175</v>
      </c>
      <c r="K367" s="7" t="s">
        <v>5960</v>
      </c>
      <c r="L367" s="7" t="s">
        <v>99</v>
      </c>
      <c r="M367" s="7" t="s">
        <v>7176</v>
      </c>
      <c r="N367" s="7"/>
    </row>
    <row r="368" customFormat="false" ht="15" hidden="false" customHeight="true" outlineLevel="0" collapsed="false">
      <c r="A368" s="7" t="s">
        <v>2726</v>
      </c>
      <c r="B368" s="7" t="s">
        <v>7171</v>
      </c>
      <c r="C368" s="7" t="s">
        <v>1232</v>
      </c>
      <c r="D368" s="7" t="s">
        <v>583</v>
      </c>
      <c r="E368" s="7" t="s">
        <v>102</v>
      </c>
      <c r="F368" s="7" t="s">
        <v>2727</v>
      </c>
      <c r="G368" s="7" t="n">
        <f aca="false">COUNTIF('Duel Log'!A:A,A368)</f>
        <v>1</v>
      </c>
      <c r="H368" s="7" t="n">
        <f aca="false">COUNTIFS('Duel Log'!A:A,A368,'Duel Log'!AA:AA,"Win")</f>
        <v>1</v>
      </c>
      <c r="I368" s="7" t="s">
        <v>7177</v>
      </c>
      <c r="J368" s="7"/>
      <c r="K368" s="7"/>
      <c r="L368" s="7" t="s">
        <v>99</v>
      </c>
      <c r="M368" s="7" t="s">
        <v>5939</v>
      </c>
      <c r="N368" s="7"/>
    </row>
    <row r="369" customFormat="false" ht="15" hidden="false" customHeight="true" outlineLevel="0" collapsed="false">
      <c r="A369" s="5" t="s">
        <v>2728</v>
      </c>
      <c r="B369" s="5" t="s">
        <v>7178</v>
      </c>
      <c r="C369" s="5" t="s">
        <v>1232</v>
      </c>
      <c r="D369" s="5" t="s">
        <v>1800</v>
      </c>
      <c r="E369" s="5" t="s">
        <v>102</v>
      </c>
      <c r="F369" s="5" t="s">
        <v>1802</v>
      </c>
      <c r="G369" s="5" t="n">
        <f aca="false">COUNTIF('Duel Log'!A:A,A369)</f>
        <v>3</v>
      </c>
      <c r="H369" s="5" t="n">
        <f aca="false">COUNTIFS('Duel Log'!A:A,A369,'Duel Log'!AA:AA,"Win")</f>
        <v>2</v>
      </c>
      <c r="I369" s="5" t="s">
        <v>7179</v>
      </c>
      <c r="J369" s="5" t="s">
        <v>7180</v>
      </c>
      <c r="K369" s="5" t="s">
        <v>7181</v>
      </c>
      <c r="L369" s="5" t="s">
        <v>98</v>
      </c>
      <c r="M369" s="5" t="s">
        <v>7182</v>
      </c>
      <c r="N369" s="5"/>
    </row>
    <row r="370" customFormat="false" ht="15" hidden="false" customHeight="true" outlineLevel="0" collapsed="false">
      <c r="A370" s="7" t="s">
        <v>2729</v>
      </c>
      <c r="B370" s="7" t="s">
        <v>7178</v>
      </c>
      <c r="C370" s="7" t="s">
        <v>1232</v>
      </c>
      <c r="D370" s="7" t="s">
        <v>1800</v>
      </c>
      <c r="E370" s="7" t="s">
        <v>102</v>
      </c>
      <c r="F370" s="7" t="s">
        <v>1810</v>
      </c>
      <c r="G370" s="7" t="n">
        <f aca="false">COUNTIF('Duel Log'!A:A,A370)</f>
        <v>3</v>
      </c>
      <c r="H370" s="7" t="n">
        <f aca="false">COUNTIFS('Duel Log'!A:A,A370,'Duel Log'!AA:AA,"Win")</f>
        <v>0</v>
      </c>
      <c r="I370" s="7" t="s">
        <v>7173</v>
      </c>
      <c r="J370" s="7" t="s">
        <v>7183</v>
      </c>
      <c r="K370" s="7" t="s">
        <v>7184</v>
      </c>
      <c r="L370" s="7" t="s">
        <v>99</v>
      </c>
      <c r="M370" s="7" t="s">
        <v>6669</v>
      </c>
      <c r="N370" s="7"/>
    </row>
    <row r="371" customFormat="false" ht="15" hidden="false" customHeight="true" outlineLevel="0" collapsed="false">
      <c r="A371" s="7" t="s">
        <v>2730</v>
      </c>
      <c r="B371" s="7" t="s">
        <v>7178</v>
      </c>
      <c r="C371" s="7" t="s">
        <v>1232</v>
      </c>
      <c r="D371" s="7" t="s">
        <v>1800</v>
      </c>
      <c r="E371" s="7" t="s">
        <v>102</v>
      </c>
      <c r="F371" s="7" t="s">
        <v>1816</v>
      </c>
      <c r="G371" s="7" t="n">
        <f aca="false">COUNTIF('Duel Log'!A:A,A371)</f>
        <v>3</v>
      </c>
      <c r="H371" s="7" t="n">
        <f aca="false">COUNTIFS('Duel Log'!A:A,A371,'Duel Log'!AA:AA,"Win")</f>
        <v>1</v>
      </c>
      <c r="I371" s="7" t="s">
        <v>6831</v>
      </c>
      <c r="J371" s="7" t="s">
        <v>7185</v>
      </c>
      <c r="K371" s="7" t="s">
        <v>7186</v>
      </c>
      <c r="L371" s="7" t="s">
        <v>99</v>
      </c>
      <c r="M371" s="7" t="s">
        <v>7176</v>
      </c>
      <c r="N371" s="7"/>
    </row>
    <row r="372" customFormat="false" ht="15" hidden="false" customHeight="true" outlineLevel="0" collapsed="false">
      <c r="A372" s="7" t="s">
        <v>2731</v>
      </c>
      <c r="B372" s="7" t="s">
        <v>7178</v>
      </c>
      <c r="C372" s="7" t="s">
        <v>1232</v>
      </c>
      <c r="D372" s="7" t="s">
        <v>1800</v>
      </c>
      <c r="E372" s="7" t="s">
        <v>102</v>
      </c>
      <c r="F372" s="7" t="s">
        <v>1821</v>
      </c>
      <c r="G372" s="7" t="n">
        <f aca="false">COUNTIF('Duel Log'!A:A,A372)</f>
        <v>3</v>
      </c>
      <c r="H372" s="7" t="n">
        <f aca="false">COUNTIFS('Duel Log'!A:A,A372,'Duel Log'!AA:AA,"Win")</f>
        <v>2</v>
      </c>
      <c r="I372" s="7" t="s">
        <v>6704</v>
      </c>
      <c r="J372" s="7" t="s">
        <v>7187</v>
      </c>
      <c r="K372" s="7" t="s">
        <v>7188</v>
      </c>
      <c r="L372" s="7" t="s">
        <v>99</v>
      </c>
      <c r="M372" s="7" t="s">
        <v>7189</v>
      </c>
      <c r="N372" s="7"/>
    </row>
    <row r="373" customFormat="false" ht="15" hidden="false" customHeight="true" outlineLevel="0" collapsed="false">
      <c r="A373" s="7" t="s">
        <v>2732</v>
      </c>
      <c r="B373" s="7" t="s">
        <v>7178</v>
      </c>
      <c r="C373" s="7" t="s">
        <v>1232</v>
      </c>
      <c r="D373" s="7" t="s">
        <v>1800</v>
      </c>
      <c r="E373" s="7" t="s">
        <v>102</v>
      </c>
      <c r="F373" s="7" t="s">
        <v>1830</v>
      </c>
      <c r="G373" s="7" t="n">
        <f aca="false">COUNTIF('Duel Log'!A:A,A373)</f>
        <v>3</v>
      </c>
      <c r="H373" s="7" t="n">
        <f aca="false">COUNTIFS('Duel Log'!A:A,A373,'Duel Log'!AA:AA,"Win")</f>
        <v>1</v>
      </c>
      <c r="I373" s="7" t="s">
        <v>7190</v>
      </c>
      <c r="J373" s="7" t="s">
        <v>7191</v>
      </c>
      <c r="K373" s="7" t="s">
        <v>7192</v>
      </c>
      <c r="L373" s="7" t="s">
        <v>99</v>
      </c>
      <c r="M373" s="7" t="s">
        <v>6421</v>
      </c>
      <c r="N373" s="7"/>
    </row>
    <row r="374" customFormat="false" ht="15" hidden="false" customHeight="true" outlineLevel="0" collapsed="false">
      <c r="A374" s="7" t="s">
        <v>2733</v>
      </c>
      <c r="B374" s="7" t="s">
        <v>7178</v>
      </c>
      <c r="C374" s="7" t="s">
        <v>1232</v>
      </c>
      <c r="D374" s="7" t="s">
        <v>1800</v>
      </c>
      <c r="E374" s="7" t="s">
        <v>102</v>
      </c>
      <c r="F374" s="7" t="s">
        <v>1839</v>
      </c>
      <c r="G374" s="7" t="n">
        <f aca="false">COUNTIF('Duel Log'!A:A,A374)</f>
        <v>3</v>
      </c>
      <c r="H374" s="7" t="n">
        <f aca="false">COUNTIFS('Duel Log'!A:A,A374,'Duel Log'!AA:AA,"Win")</f>
        <v>3</v>
      </c>
      <c r="I374" s="7" t="s">
        <v>7193</v>
      </c>
      <c r="J374" s="7" t="s">
        <v>7194</v>
      </c>
      <c r="K374" s="7" t="s">
        <v>7195</v>
      </c>
      <c r="L374" s="7" t="s">
        <v>99</v>
      </c>
      <c r="M374" s="7" t="s">
        <v>6292</v>
      </c>
      <c r="N374" s="7"/>
    </row>
    <row r="375" customFormat="false" ht="15" hidden="false" customHeight="true" outlineLevel="0" collapsed="false">
      <c r="A375" s="7" t="s">
        <v>2734</v>
      </c>
      <c r="B375" s="7" t="s">
        <v>7178</v>
      </c>
      <c r="C375" s="7" t="s">
        <v>1232</v>
      </c>
      <c r="D375" s="7" t="s">
        <v>1800</v>
      </c>
      <c r="E375" s="7" t="s">
        <v>102</v>
      </c>
      <c r="F375" s="7" t="s">
        <v>1846</v>
      </c>
      <c r="G375" s="7" t="n">
        <f aca="false">COUNTIF('Duel Log'!A:A,A375)</f>
        <v>3</v>
      </c>
      <c r="H375" s="7" t="n">
        <f aca="false">COUNTIFS('Duel Log'!A:A,A375,'Duel Log'!AA:AA,"Win")</f>
        <v>0</v>
      </c>
      <c r="I375" s="7" t="s">
        <v>6119</v>
      </c>
      <c r="J375" s="7" t="s">
        <v>7196</v>
      </c>
      <c r="K375" s="7" t="s">
        <v>7197</v>
      </c>
      <c r="L375" s="7" t="s">
        <v>99</v>
      </c>
      <c r="M375" s="7" t="s">
        <v>6281</v>
      </c>
      <c r="N375" s="7"/>
    </row>
    <row r="376" customFormat="false" ht="15" hidden="false" customHeight="true" outlineLevel="0" collapsed="false">
      <c r="A376" s="5" t="s">
        <v>2735</v>
      </c>
      <c r="B376" s="5" t="s">
        <v>7198</v>
      </c>
      <c r="C376" s="5" t="s">
        <v>1232</v>
      </c>
      <c r="D376" s="5" t="s">
        <v>2332</v>
      </c>
      <c r="E376" s="5" t="s">
        <v>102</v>
      </c>
      <c r="F376" s="5" t="s">
        <v>2736</v>
      </c>
      <c r="G376" s="5" t="n">
        <f aca="false">COUNTIF('Duel Log'!A:A,A376)</f>
        <v>3</v>
      </c>
      <c r="H376" s="5" t="n">
        <f aca="false">COUNTIFS('Duel Log'!A:A,A376,'Duel Log'!AA:AA,"Win")</f>
        <v>1</v>
      </c>
      <c r="I376" s="5" t="s">
        <v>6119</v>
      </c>
      <c r="J376" s="5" t="s">
        <v>7199</v>
      </c>
      <c r="K376" s="5" t="s">
        <v>7200</v>
      </c>
      <c r="L376" s="5" t="s">
        <v>98</v>
      </c>
      <c r="M376" s="5" t="s">
        <v>6432</v>
      </c>
      <c r="N376" s="5"/>
    </row>
    <row r="377" customFormat="false" ht="15" hidden="false" customHeight="true" outlineLevel="0" collapsed="false">
      <c r="A377" s="7" t="s">
        <v>2740</v>
      </c>
      <c r="B377" s="7" t="s">
        <v>7198</v>
      </c>
      <c r="C377" s="7" t="s">
        <v>1232</v>
      </c>
      <c r="D377" s="7" t="s">
        <v>2332</v>
      </c>
      <c r="E377" s="7" t="s">
        <v>102</v>
      </c>
      <c r="F377" s="7" t="s">
        <v>2741</v>
      </c>
      <c r="G377" s="7" t="n">
        <f aca="false">COUNTIF('Duel Log'!A:A,A377)</f>
        <v>3</v>
      </c>
      <c r="H377" s="7" t="n">
        <f aca="false">COUNTIFS('Duel Log'!A:A,A377,'Duel Log'!AA:AA,"Win")</f>
        <v>3</v>
      </c>
      <c r="I377" s="7" t="s">
        <v>7201</v>
      </c>
      <c r="J377" s="7" t="s">
        <v>7202</v>
      </c>
      <c r="K377" s="7" t="s">
        <v>7203</v>
      </c>
      <c r="L377" s="7" t="s">
        <v>99</v>
      </c>
      <c r="M377" s="7" t="s">
        <v>6482</v>
      </c>
      <c r="N377" s="7"/>
    </row>
    <row r="378" customFormat="false" ht="15" hidden="false" customHeight="true" outlineLevel="0" collapsed="false">
      <c r="A378" s="7" t="s">
        <v>2745</v>
      </c>
      <c r="B378" s="7" t="s">
        <v>7198</v>
      </c>
      <c r="C378" s="7" t="s">
        <v>1232</v>
      </c>
      <c r="D378" s="7" t="s">
        <v>2332</v>
      </c>
      <c r="E378" s="7" t="s">
        <v>102</v>
      </c>
      <c r="F378" s="7" t="s">
        <v>2746</v>
      </c>
      <c r="G378" s="7" t="n">
        <f aca="false">COUNTIF('Duel Log'!A:A,A378)</f>
        <v>3</v>
      </c>
      <c r="H378" s="7" t="n">
        <f aca="false">COUNTIFS('Duel Log'!A:A,A378,'Duel Log'!AA:AA,"Win")</f>
        <v>0</v>
      </c>
      <c r="I378" s="7" t="s">
        <v>7204</v>
      </c>
      <c r="J378" s="7" t="s">
        <v>7205</v>
      </c>
      <c r="K378" s="7" t="s">
        <v>7206</v>
      </c>
      <c r="L378" s="7" t="s">
        <v>99</v>
      </c>
      <c r="M378" s="7" t="s">
        <v>6396</v>
      </c>
      <c r="N378" s="7"/>
    </row>
    <row r="379" customFormat="false" ht="15" hidden="false" customHeight="true" outlineLevel="0" collapsed="false">
      <c r="A379" s="7" t="s">
        <v>2752</v>
      </c>
      <c r="B379" s="7" t="s">
        <v>7198</v>
      </c>
      <c r="C379" s="7" t="s">
        <v>1232</v>
      </c>
      <c r="D379" s="7" t="s">
        <v>2332</v>
      </c>
      <c r="E379" s="7" t="s">
        <v>102</v>
      </c>
      <c r="F379" s="7" t="s">
        <v>2753</v>
      </c>
      <c r="G379" s="7" t="n">
        <f aca="false">COUNTIF('Duel Log'!A:A,A379)</f>
        <v>3</v>
      </c>
      <c r="H379" s="7" t="n">
        <f aca="false">COUNTIFS('Duel Log'!A:A,A379,'Duel Log'!AA:AA,"Win")</f>
        <v>1</v>
      </c>
      <c r="I379" s="7" t="s">
        <v>7207</v>
      </c>
      <c r="J379" s="7" t="s">
        <v>7208</v>
      </c>
      <c r="K379" s="7" t="s">
        <v>7209</v>
      </c>
      <c r="L379" s="7" t="s">
        <v>99</v>
      </c>
      <c r="M379" s="7" t="s">
        <v>6292</v>
      </c>
      <c r="N379" s="7"/>
    </row>
    <row r="380" customFormat="false" ht="15" hidden="false" customHeight="true" outlineLevel="0" collapsed="false">
      <c r="A380" s="7" t="s">
        <v>2759</v>
      </c>
      <c r="B380" s="7" t="s">
        <v>7198</v>
      </c>
      <c r="C380" s="7" t="s">
        <v>1232</v>
      </c>
      <c r="D380" s="7" t="s">
        <v>2332</v>
      </c>
      <c r="E380" s="7" t="s">
        <v>102</v>
      </c>
      <c r="F380" s="7" t="s">
        <v>2760</v>
      </c>
      <c r="G380" s="7" t="n">
        <f aca="false">COUNTIF('Duel Log'!A:A,A380)</f>
        <v>3</v>
      </c>
      <c r="H380" s="7" t="n">
        <f aca="false">COUNTIFS('Duel Log'!A:A,A380,'Duel Log'!AA:AA,"Win")</f>
        <v>2</v>
      </c>
      <c r="I380" s="7" t="s">
        <v>7210</v>
      </c>
      <c r="J380" s="7" t="s">
        <v>7211</v>
      </c>
      <c r="K380" s="7" t="s">
        <v>7212</v>
      </c>
      <c r="L380" s="7" t="s">
        <v>99</v>
      </c>
      <c r="M380" s="7" t="s">
        <v>7213</v>
      </c>
      <c r="N380" s="7"/>
    </row>
    <row r="381" customFormat="false" ht="16.5" hidden="false" customHeight="true" outlineLevel="0" collapsed="false">
      <c r="A381" s="5" t="s">
        <v>2767</v>
      </c>
      <c r="B381" s="5" t="s">
        <v>7214</v>
      </c>
      <c r="C381" s="5" t="s">
        <v>1232</v>
      </c>
      <c r="D381" s="6" t="s">
        <v>1982</v>
      </c>
      <c r="E381" s="5" t="s">
        <v>102</v>
      </c>
      <c r="F381" s="5" t="s">
        <v>2768</v>
      </c>
      <c r="G381" s="5" t="n">
        <f aca="false">COUNTIF('Duel Log'!A:A,A381)</f>
        <v>1</v>
      </c>
      <c r="H381" s="5" t="n">
        <f aca="false">COUNTIFS('Duel Log'!A:A,A381,'Duel Log'!AA:AA,"Win")</f>
        <v>1</v>
      </c>
      <c r="I381" s="5" t="s">
        <v>6044</v>
      </c>
      <c r="J381" s="5"/>
      <c r="K381" s="5"/>
      <c r="L381" s="5" t="s">
        <v>98</v>
      </c>
      <c r="M381" s="5" t="s">
        <v>5939</v>
      </c>
      <c r="N381" s="5"/>
    </row>
    <row r="382" customFormat="false" ht="15" hidden="false" customHeight="true" outlineLevel="0" collapsed="false">
      <c r="A382" s="5" t="s">
        <v>2769</v>
      </c>
      <c r="B382" s="5" t="s">
        <v>7215</v>
      </c>
      <c r="C382" s="5" t="s">
        <v>1232</v>
      </c>
      <c r="D382" s="5" t="s">
        <v>2261</v>
      </c>
      <c r="E382" s="5" t="s">
        <v>102</v>
      </c>
      <c r="F382" s="5" t="s">
        <v>2770</v>
      </c>
      <c r="G382" s="5" t="n">
        <f aca="false">COUNTIF('Duel Log'!A:A,A382)</f>
        <v>3</v>
      </c>
      <c r="H382" s="5" t="n">
        <f aca="false">COUNTIFS('Duel Log'!A:A,A382,'Duel Log'!AA:AA,"Win")</f>
        <v>2</v>
      </c>
      <c r="I382" s="5" t="s">
        <v>6483</v>
      </c>
      <c r="J382" s="5" t="s">
        <v>7216</v>
      </c>
      <c r="K382" s="5" t="s">
        <v>7217</v>
      </c>
      <c r="L382" s="5" t="s">
        <v>98</v>
      </c>
      <c r="M382" s="5" t="s">
        <v>6170</v>
      </c>
      <c r="N382" s="5"/>
    </row>
    <row r="383" customFormat="false" ht="15" hidden="false" customHeight="true" outlineLevel="0" collapsed="false">
      <c r="A383" s="7" t="s">
        <v>2774</v>
      </c>
      <c r="B383" s="7" t="s">
        <v>7215</v>
      </c>
      <c r="C383" s="7" t="s">
        <v>1232</v>
      </c>
      <c r="D383" s="7" t="s">
        <v>2261</v>
      </c>
      <c r="E383" s="7" t="s">
        <v>102</v>
      </c>
      <c r="F383" s="7" t="s">
        <v>2775</v>
      </c>
      <c r="G383" s="7" t="n">
        <f aca="false">COUNTIF('Duel Log'!A:A,A383)</f>
        <v>3</v>
      </c>
      <c r="H383" s="7" t="n">
        <f aca="false">COUNTIFS('Duel Log'!A:A,A383,'Duel Log'!AA:AA,"Win")</f>
        <v>2</v>
      </c>
      <c r="I383" s="7" t="s">
        <v>7218</v>
      </c>
      <c r="J383" s="7" t="s">
        <v>7219</v>
      </c>
      <c r="K383" s="7" t="s">
        <v>7220</v>
      </c>
      <c r="L383" s="7" t="s">
        <v>99</v>
      </c>
      <c r="M383" s="7" t="s">
        <v>7176</v>
      </c>
      <c r="N383" s="7"/>
    </row>
    <row r="384" customFormat="false" ht="15" hidden="false" customHeight="true" outlineLevel="0" collapsed="false">
      <c r="A384" s="7" t="s">
        <v>2779</v>
      </c>
      <c r="B384" s="7" t="s">
        <v>7215</v>
      </c>
      <c r="C384" s="7" t="s">
        <v>1232</v>
      </c>
      <c r="D384" s="7" t="s">
        <v>2261</v>
      </c>
      <c r="E384" s="7" t="s">
        <v>102</v>
      </c>
      <c r="F384" s="7" t="s">
        <v>2780</v>
      </c>
      <c r="G384" s="7" t="n">
        <f aca="false">COUNTIF('Duel Log'!A:A,A384)</f>
        <v>3</v>
      </c>
      <c r="H384" s="7" t="n">
        <f aca="false">COUNTIFS('Duel Log'!A:A,A384,'Duel Log'!AA:AA,"Win")</f>
        <v>3</v>
      </c>
      <c r="I384" s="7" t="s">
        <v>6831</v>
      </c>
      <c r="J384" s="7" t="s">
        <v>7221</v>
      </c>
      <c r="K384" s="7" t="s">
        <v>7221</v>
      </c>
      <c r="L384" s="7" t="s">
        <v>99</v>
      </c>
      <c r="M384" s="7" t="s">
        <v>6027</v>
      </c>
      <c r="N384" s="7"/>
    </row>
    <row r="385" customFormat="false" ht="15" hidden="false" customHeight="true" outlineLevel="0" collapsed="false">
      <c r="A385" s="7" t="s">
        <v>2784</v>
      </c>
      <c r="B385" s="7" t="s">
        <v>7215</v>
      </c>
      <c r="C385" s="7" t="s">
        <v>1232</v>
      </c>
      <c r="D385" s="7" t="s">
        <v>2261</v>
      </c>
      <c r="E385" s="7" t="s">
        <v>102</v>
      </c>
      <c r="F385" s="7" t="s">
        <v>2785</v>
      </c>
      <c r="G385" s="7" t="n">
        <f aca="false">COUNTIF('Duel Log'!A:A,A385)</f>
        <v>2</v>
      </c>
      <c r="H385" s="7" t="n">
        <f aca="false">COUNTIFS('Duel Log'!A:A,A385,'Duel Log'!AA:AA,"Win")</f>
        <v>2</v>
      </c>
      <c r="I385" s="7" t="s">
        <v>7222</v>
      </c>
      <c r="J385" s="7" t="s">
        <v>7173</v>
      </c>
      <c r="K385" s="7"/>
      <c r="L385" s="7" t="s">
        <v>99</v>
      </c>
      <c r="M385" s="7" t="s">
        <v>6027</v>
      </c>
      <c r="N385" s="7"/>
    </row>
    <row r="386" customFormat="false" ht="15" hidden="false" customHeight="true" outlineLevel="0" collapsed="false">
      <c r="A386" s="7" t="s">
        <v>2788</v>
      </c>
      <c r="B386" s="7" t="s">
        <v>7215</v>
      </c>
      <c r="C386" s="7" t="s">
        <v>1232</v>
      </c>
      <c r="D386" s="7" t="s">
        <v>2261</v>
      </c>
      <c r="E386" s="7" t="s">
        <v>102</v>
      </c>
      <c r="F386" s="7" t="s">
        <v>2789</v>
      </c>
      <c r="G386" s="7" t="n">
        <f aca="false">COUNTIF('Duel Log'!A:A,A386)</f>
        <v>2</v>
      </c>
      <c r="H386" s="7" t="n">
        <f aca="false">COUNTIFS('Duel Log'!A:A,A386,'Duel Log'!AA:AA,"Win")</f>
        <v>0</v>
      </c>
      <c r="I386" s="7" t="s">
        <v>7223</v>
      </c>
      <c r="J386" s="7" t="s">
        <v>7224</v>
      </c>
      <c r="K386" s="7"/>
      <c r="L386" s="7" t="s">
        <v>99</v>
      </c>
      <c r="M386" s="7" t="s">
        <v>6027</v>
      </c>
      <c r="N386" s="7"/>
    </row>
    <row r="387" customFormat="false" ht="15" hidden="false" customHeight="true" outlineLevel="0" collapsed="false">
      <c r="A387" s="5" t="s">
        <v>2793</v>
      </c>
      <c r="B387" s="5" t="s">
        <v>7225</v>
      </c>
      <c r="C387" s="5" t="s">
        <v>1232</v>
      </c>
      <c r="D387" s="5" t="s">
        <v>2794</v>
      </c>
      <c r="E387" s="5" t="s">
        <v>102</v>
      </c>
      <c r="F387" s="5" t="s">
        <v>2796</v>
      </c>
      <c r="G387" s="5" t="n">
        <f aca="false">COUNTIF('Duel Log'!A:A,A387)</f>
        <v>1</v>
      </c>
      <c r="H387" s="5" t="n">
        <f aca="false">COUNTIFS('Duel Log'!A:A,A387,'Duel Log'!AA:AA,"Win")</f>
        <v>0</v>
      </c>
      <c r="I387" s="5" t="s">
        <v>7023</v>
      </c>
      <c r="J387" s="5"/>
      <c r="K387" s="5"/>
      <c r="L387" s="5" t="s">
        <v>98</v>
      </c>
      <c r="M387" s="5" t="s">
        <v>5939</v>
      </c>
      <c r="N387" s="5"/>
    </row>
    <row r="388" customFormat="false" ht="15" hidden="false" customHeight="true" outlineLevel="0" collapsed="false">
      <c r="A388" s="5" t="s">
        <v>2798</v>
      </c>
      <c r="B388" s="5" t="s">
        <v>7226</v>
      </c>
      <c r="C388" s="5" t="s">
        <v>1232</v>
      </c>
      <c r="D388" s="5" t="s">
        <v>2799</v>
      </c>
      <c r="E388" s="5" t="s">
        <v>102</v>
      </c>
      <c r="F388" s="5" t="s">
        <v>2801</v>
      </c>
      <c r="G388" s="5" t="n">
        <f aca="false">COUNTIF('Duel Log'!A:A,A388)</f>
        <v>1</v>
      </c>
      <c r="H388" s="5" t="n">
        <f aca="false">COUNTIFS('Duel Log'!A:A,A388,'Duel Log'!AA:AA,"Win")</f>
        <v>1</v>
      </c>
      <c r="I388" s="5" t="s">
        <v>7227</v>
      </c>
      <c r="J388" s="5"/>
      <c r="K388" s="5"/>
      <c r="L388" s="5" t="s">
        <v>98</v>
      </c>
      <c r="M388" s="5" t="s">
        <v>5939</v>
      </c>
      <c r="N388" s="5"/>
    </row>
    <row r="389" customFormat="false" ht="15" hidden="false" customHeight="true" outlineLevel="0" collapsed="false">
      <c r="A389" s="5" t="s">
        <v>2804</v>
      </c>
      <c r="B389" s="5" t="s">
        <v>7228</v>
      </c>
      <c r="C389" s="5" t="s">
        <v>1232</v>
      </c>
      <c r="D389" s="5" t="s">
        <v>2805</v>
      </c>
      <c r="E389" s="5" t="s">
        <v>102</v>
      </c>
      <c r="F389" s="5" t="s">
        <v>2807</v>
      </c>
      <c r="G389" s="5" t="n">
        <f aca="false">COUNTIF('Duel Log'!A:A,A389)</f>
        <v>1</v>
      </c>
      <c r="H389" s="5" t="n">
        <f aca="false">COUNTIFS('Duel Log'!A:A,A389,'Duel Log'!AA:AA,"Win")</f>
        <v>0</v>
      </c>
      <c r="I389" s="5" t="s">
        <v>7229</v>
      </c>
      <c r="J389" s="5"/>
      <c r="K389" s="5"/>
      <c r="L389" s="5" t="s">
        <v>98</v>
      </c>
      <c r="M389" s="5" t="s">
        <v>5939</v>
      </c>
      <c r="N389" s="5"/>
    </row>
    <row r="390" customFormat="false" ht="15" hidden="false" customHeight="true" outlineLevel="0" collapsed="false">
      <c r="A390" s="7" t="s">
        <v>2809</v>
      </c>
      <c r="B390" s="7" t="s">
        <v>7228</v>
      </c>
      <c r="C390" s="7" t="s">
        <v>1232</v>
      </c>
      <c r="D390" s="7" t="s">
        <v>2805</v>
      </c>
      <c r="E390" s="7" t="s">
        <v>102</v>
      </c>
      <c r="F390" s="7" t="s">
        <v>2810</v>
      </c>
      <c r="G390" s="7" t="n">
        <f aca="false">COUNTIF('Duel Log'!A:A,A390)</f>
        <v>2</v>
      </c>
      <c r="H390" s="7" t="n">
        <f aca="false">COUNTIFS('Duel Log'!A:A,A390,'Duel Log'!AA:AA,"Win")</f>
        <v>2</v>
      </c>
      <c r="I390" s="7" t="s">
        <v>7230</v>
      </c>
      <c r="J390" s="7" t="s">
        <v>7230</v>
      </c>
      <c r="K390" s="7"/>
      <c r="L390" s="7" t="s">
        <v>99</v>
      </c>
      <c r="M390" s="7" t="s">
        <v>5939</v>
      </c>
      <c r="N390" s="7"/>
    </row>
    <row r="391" customFormat="false" ht="15" hidden="false" customHeight="true" outlineLevel="0" collapsed="false">
      <c r="A391" s="7" t="s">
        <v>2814</v>
      </c>
      <c r="B391" s="7" t="s">
        <v>7228</v>
      </c>
      <c r="C391" s="7" t="s">
        <v>1232</v>
      </c>
      <c r="D391" s="7" t="s">
        <v>2805</v>
      </c>
      <c r="E391" s="7" t="s">
        <v>102</v>
      </c>
      <c r="F391" s="7" t="s">
        <v>2815</v>
      </c>
      <c r="G391" s="7" t="n">
        <f aca="false">COUNTIF('Duel Log'!A:A,A391)</f>
        <v>1</v>
      </c>
      <c r="H391" s="7" t="n">
        <f aca="false">COUNTIFS('Duel Log'!A:A,A391,'Duel Log'!AA:AA,"Win")</f>
        <v>1</v>
      </c>
      <c r="I391" s="7" t="s">
        <v>7231</v>
      </c>
      <c r="J391" s="7"/>
      <c r="K391" s="7"/>
      <c r="L391" s="7" t="s">
        <v>99</v>
      </c>
      <c r="M391" s="7" t="s">
        <v>5939</v>
      </c>
      <c r="N391" s="7"/>
    </row>
    <row r="392" customFormat="false" ht="15" hidden="false" customHeight="true" outlineLevel="0" collapsed="false">
      <c r="A392" s="5" t="s">
        <v>2816</v>
      </c>
      <c r="B392" s="5" t="s">
        <v>7232</v>
      </c>
      <c r="C392" s="5" t="s">
        <v>1232</v>
      </c>
      <c r="D392" s="5" t="s">
        <v>1061</v>
      </c>
      <c r="E392" s="5" t="s">
        <v>102</v>
      </c>
      <c r="F392" s="5" t="s">
        <v>1234</v>
      </c>
      <c r="G392" s="5" t="n">
        <f aca="false">COUNTIF('Duel Log'!A:A,A392)</f>
        <v>3</v>
      </c>
      <c r="H392" s="5" t="n">
        <f aca="false">COUNTIFS('Duel Log'!A:A,A392,'Duel Log'!AA:AA,"Win")</f>
        <v>2</v>
      </c>
      <c r="I392" s="5" t="s">
        <v>6527</v>
      </c>
      <c r="J392" s="5" t="s">
        <v>7233</v>
      </c>
      <c r="K392" s="5" t="s">
        <v>7234</v>
      </c>
      <c r="L392" s="5" t="s">
        <v>98</v>
      </c>
      <c r="M392" s="5" t="s">
        <v>7235</v>
      </c>
      <c r="N392" s="5"/>
    </row>
    <row r="393" customFormat="false" ht="15" hidden="false" customHeight="true" outlineLevel="0" collapsed="false">
      <c r="A393" s="7" t="s">
        <v>2817</v>
      </c>
      <c r="B393" s="7" t="s">
        <v>7232</v>
      </c>
      <c r="C393" s="7" t="s">
        <v>1232</v>
      </c>
      <c r="D393" s="7" t="s">
        <v>1061</v>
      </c>
      <c r="E393" s="7" t="s">
        <v>102</v>
      </c>
      <c r="F393" s="7" t="s">
        <v>1240</v>
      </c>
      <c r="G393" s="7" t="n">
        <f aca="false">COUNTIF('Duel Log'!A:A,A393)</f>
        <v>3</v>
      </c>
      <c r="H393" s="7" t="n">
        <f aca="false">COUNTIFS('Duel Log'!A:A,A393,'Duel Log'!AA:AA,"Win")</f>
        <v>2</v>
      </c>
      <c r="I393" s="7" t="s">
        <v>7236</v>
      </c>
      <c r="J393" s="7" t="s">
        <v>7237</v>
      </c>
      <c r="K393" s="7" t="s">
        <v>7238</v>
      </c>
      <c r="L393" s="7" t="s">
        <v>99</v>
      </c>
      <c r="M393" s="7" t="s">
        <v>7239</v>
      </c>
      <c r="N393" s="7"/>
    </row>
    <row r="394" customFormat="false" ht="15" hidden="false" customHeight="true" outlineLevel="0" collapsed="false">
      <c r="A394" s="7" t="s">
        <v>2818</v>
      </c>
      <c r="B394" s="7" t="s">
        <v>7232</v>
      </c>
      <c r="C394" s="7" t="s">
        <v>1232</v>
      </c>
      <c r="D394" s="7" t="s">
        <v>1061</v>
      </c>
      <c r="E394" s="7" t="s">
        <v>102</v>
      </c>
      <c r="F394" s="7" t="s">
        <v>1246</v>
      </c>
      <c r="G394" s="7" t="n">
        <f aca="false">COUNTIF('Duel Log'!A:A,A394)</f>
        <v>3</v>
      </c>
      <c r="H394" s="7" t="n">
        <f aca="false">COUNTIFS('Duel Log'!A:A,A394,'Duel Log'!AA:AA,"Win")</f>
        <v>1</v>
      </c>
      <c r="I394" s="7" t="s">
        <v>7240</v>
      </c>
      <c r="J394" s="7" t="s">
        <v>7241</v>
      </c>
      <c r="K394" s="7" t="s">
        <v>7242</v>
      </c>
      <c r="L394" s="7" t="s">
        <v>99</v>
      </c>
      <c r="M394" s="7" t="s">
        <v>7243</v>
      </c>
      <c r="N394" s="7"/>
    </row>
    <row r="395" customFormat="false" ht="15" hidden="false" customHeight="true" outlineLevel="0" collapsed="false">
      <c r="A395" s="5" t="s">
        <v>2819</v>
      </c>
      <c r="B395" s="5" t="s">
        <v>7244</v>
      </c>
      <c r="C395" s="5" t="s">
        <v>1232</v>
      </c>
      <c r="D395" s="5" t="s">
        <v>2820</v>
      </c>
      <c r="E395" s="5" t="s">
        <v>123</v>
      </c>
      <c r="F395" s="5" t="s">
        <v>2822</v>
      </c>
      <c r="G395" s="5" t="n">
        <f aca="false">COUNTIF('Duel Log'!A:A,A395)</f>
        <v>3</v>
      </c>
      <c r="H395" s="5" t="n">
        <f aca="false">COUNTIFS('Duel Log'!A:A,A395,'Duel Log'!AA:AA,"Win")</f>
        <v>1</v>
      </c>
      <c r="I395" s="5" t="s">
        <v>7245</v>
      </c>
      <c r="J395" s="5" t="s">
        <v>6437</v>
      </c>
      <c r="K395" s="5" t="s">
        <v>7246</v>
      </c>
      <c r="L395" s="5" t="s">
        <v>98</v>
      </c>
      <c r="M395" s="5" t="s">
        <v>6712</v>
      </c>
      <c r="N395" s="5" t="s">
        <v>5948</v>
      </c>
    </row>
    <row r="396" customFormat="false" ht="15" hidden="false" customHeight="true" outlineLevel="0" collapsed="false">
      <c r="A396" s="5" t="s">
        <v>2825</v>
      </c>
      <c r="B396" s="5" t="s">
        <v>7247</v>
      </c>
      <c r="C396" s="5" t="s">
        <v>1232</v>
      </c>
      <c r="D396" s="5" t="s">
        <v>2826</v>
      </c>
      <c r="E396" s="5" t="s">
        <v>123</v>
      </c>
      <c r="F396" s="5" t="s">
        <v>2618</v>
      </c>
      <c r="G396" s="5" t="n">
        <f aca="false">COUNTIF('Duel Log'!A:A,A396)</f>
        <v>3</v>
      </c>
      <c r="H396" s="5" t="n">
        <f aca="false">COUNTIFS('Duel Log'!A:A,A396,'Duel Log'!AA:AA,"Win")</f>
        <v>2</v>
      </c>
      <c r="I396" s="5" t="s">
        <v>7246</v>
      </c>
      <c r="J396" s="5" t="s">
        <v>7248</v>
      </c>
      <c r="K396" s="5" t="s">
        <v>7249</v>
      </c>
      <c r="L396" s="5" t="s">
        <v>98</v>
      </c>
      <c r="M396" s="5" t="s">
        <v>7250</v>
      </c>
      <c r="N396" s="5" t="s">
        <v>5948</v>
      </c>
    </row>
    <row r="397" customFormat="false" ht="15" hidden="false" customHeight="true" outlineLevel="0" collapsed="false">
      <c r="A397" s="5" t="s">
        <v>2834</v>
      </c>
      <c r="B397" s="5" t="s">
        <v>7251</v>
      </c>
      <c r="C397" s="5" t="s">
        <v>1232</v>
      </c>
      <c r="D397" s="5" t="s">
        <v>2835</v>
      </c>
      <c r="E397" s="5" t="s">
        <v>123</v>
      </c>
      <c r="F397" s="5" t="s">
        <v>2837</v>
      </c>
      <c r="G397" s="5" t="n">
        <f aca="false">COUNTIF('Duel Log'!A:A,A397)</f>
        <v>2</v>
      </c>
      <c r="H397" s="5" t="n">
        <f aca="false">COUNTIFS('Duel Log'!A:A,A397,'Duel Log'!AA:AA,"Win")</f>
        <v>2</v>
      </c>
      <c r="I397" s="5" t="s">
        <v>7252</v>
      </c>
      <c r="J397" s="5" t="s">
        <v>7253</v>
      </c>
      <c r="K397" s="5"/>
      <c r="L397" s="5" t="s">
        <v>98</v>
      </c>
      <c r="M397" s="5" t="s">
        <v>7254</v>
      </c>
      <c r="N397" s="5" t="s">
        <v>5966</v>
      </c>
    </row>
    <row r="398" customFormat="false" ht="15" hidden="false" customHeight="true" outlineLevel="0" collapsed="false">
      <c r="A398" s="5" t="s">
        <v>2842</v>
      </c>
      <c r="B398" s="5" t="s">
        <v>7255</v>
      </c>
      <c r="C398" s="5" t="s">
        <v>1232</v>
      </c>
      <c r="D398" s="5" t="s">
        <v>2843</v>
      </c>
      <c r="E398" s="5" t="s">
        <v>123</v>
      </c>
      <c r="F398" s="5" t="s">
        <v>2845</v>
      </c>
      <c r="G398" s="5" t="n">
        <f aca="false">COUNTIF('Duel Log'!A:A,A398)</f>
        <v>2</v>
      </c>
      <c r="H398" s="5" t="n">
        <f aca="false">COUNTIFS('Duel Log'!A:A,A398,'Duel Log'!AA:AA,"Win")</f>
        <v>2</v>
      </c>
      <c r="I398" s="5" t="s">
        <v>6483</v>
      </c>
      <c r="J398" s="5" t="s">
        <v>7256</v>
      </c>
      <c r="K398" s="5"/>
      <c r="L398" s="5" t="s">
        <v>98</v>
      </c>
      <c r="M398" s="5" t="s">
        <v>7257</v>
      </c>
      <c r="N398" s="5" t="s">
        <v>5966</v>
      </c>
    </row>
    <row r="399" customFormat="false" ht="15" hidden="false" customHeight="true" outlineLevel="0" collapsed="false">
      <c r="A399" s="5" t="s">
        <v>2849</v>
      </c>
      <c r="B399" s="5" t="s">
        <v>7258</v>
      </c>
      <c r="C399" s="5" t="s">
        <v>1232</v>
      </c>
      <c r="D399" s="5" t="s">
        <v>1409</v>
      </c>
      <c r="E399" s="5" t="s">
        <v>123</v>
      </c>
      <c r="F399" s="5" t="s">
        <v>2850</v>
      </c>
      <c r="G399" s="5" t="n">
        <f aca="false">COUNTIF('Duel Log'!A:A,A399)</f>
        <v>3</v>
      </c>
      <c r="H399" s="5" t="n">
        <f aca="false">COUNTIFS('Duel Log'!A:A,A399,'Duel Log'!AA:AA,"Win")</f>
        <v>2</v>
      </c>
      <c r="I399" s="5" t="s">
        <v>7259</v>
      </c>
      <c r="J399" s="5" t="s">
        <v>7260</v>
      </c>
      <c r="K399" s="5" t="s">
        <v>7261</v>
      </c>
      <c r="L399" s="5" t="s">
        <v>98</v>
      </c>
      <c r="M399" s="5" t="s">
        <v>6692</v>
      </c>
      <c r="N399" s="5" t="s">
        <v>5948</v>
      </c>
    </row>
    <row r="400" customFormat="false" ht="16.5" hidden="false" customHeight="true" outlineLevel="0" collapsed="false">
      <c r="A400" s="5" t="s">
        <v>2855</v>
      </c>
      <c r="B400" s="5" t="s">
        <v>7262</v>
      </c>
      <c r="C400" s="5" t="s">
        <v>1232</v>
      </c>
      <c r="D400" s="6" t="s">
        <v>2856</v>
      </c>
      <c r="E400" s="5" t="s">
        <v>123</v>
      </c>
      <c r="F400" s="5" t="s">
        <v>2858</v>
      </c>
      <c r="G400" s="5" t="n">
        <f aca="false">COUNTIF('Duel Log'!A:A,A400)</f>
        <v>3</v>
      </c>
      <c r="H400" s="5" t="n">
        <f aca="false">COUNTIFS('Duel Log'!A:A,A400,'Duel Log'!AA:AA,"Win")</f>
        <v>2</v>
      </c>
      <c r="I400" s="5" t="s">
        <v>7263</v>
      </c>
      <c r="J400" s="5" t="s">
        <v>7264</v>
      </c>
      <c r="K400" s="5" t="s">
        <v>7265</v>
      </c>
      <c r="L400" s="5" t="s">
        <v>98</v>
      </c>
      <c r="M400" s="5" t="s">
        <v>6059</v>
      </c>
      <c r="N400" s="5" t="s">
        <v>5948</v>
      </c>
    </row>
    <row r="401" customFormat="false" ht="15" hidden="false" customHeight="true" outlineLevel="0" collapsed="false">
      <c r="A401" s="5" t="s">
        <v>2866</v>
      </c>
      <c r="B401" s="5" t="s">
        <v>7266</v>
      </c>
      <c r="C401" s="5" t="s">
        <v>1232</v>
      </c>
      <c r="D401" s="5" t="s">
        <v>2569</v>
      </c>
      <c r="E401" s="5" t="s">
        <v>123</v>
      </c>
      <c r="F401" s="5" t="s">
        <v>2867</v>
      </c>
      <c r="G401" s="5" t="n">
        <f aca="false">COUNTIF('Duel Log'!A:A,A401)</f>
        <v>3</v>
      </c>
      <c r="H401" s="5" t="n">
        <f aca="false">COUNTIFS('Duel Log'!A:A,A401,'Duel Log'!AA:AA,"Win")</f>
        <v>1</v>
      </c>
      <c r="I401" s="5" t="s">
        <v>7267</v>
      </c>
      <c r="J401" s="5" t="s">
        <v>7268</v>
      </c>
      <c r="K401" s="5" t="s">
        <v>7269</v>
      </c>
      <c r="L401" s="5" t="s">
        <v>98</v>
      </c>
      <c r="M401" s="5" t="s">
        <v>6170</v>
      </c>
      <c r="N401" s="5" t="s">
        <v>5948</v>
      </c>
    </row>
    <row r="402" customFormat="false" ht="16.5" hidden="false" customHeight="true" outlineLevel="0" collapsed="false">
      <c r="A402" s="5" t="s">
        <v>2874</v>
      </c>
      <c r="B402" s="5" t="s">
        <v>7270</v>
      </c>
      <c r="C402" s="5" t="s">
        <v>1232</v>
      </c>
      <c r="D402" s="6" t="s">
        <v>104</v>
      </c>
      <c r="E402" s="5" t="s">
        <v>123</v>
      </c>
      <c r="F402" s="5" t="s">
        <v>2875</v>
      </c>
      <c r="G402" s="5" t="n">
        <f aca="false">COUNTIF('Duel Log'!A:A,A402)</f>
        <v>3</v>
      </c>
      <c r="H402" s="5" t="n">
        <f aca="false">COUNTIFS('Duel Log'!A:A,A402,'Duel Log'!AA:AA,"Win")</f>
        <v>1</v>
      </c>
      <c r="I402" s="5" t="s">
        <v>7271</v>
      </c>
      <c r="J402" s="5" t="s">
        <v>7272</v>
      </c>
      <c r="K402" s="5" t="s">
        <v>7273</v>
      </c>
      <c r="L402" s="5" t="s">
        <v>98</v>
      </c>
      <c r="M402" s="5" t="s">
        <v>7274</v>
      </c>
      <c r="N402" s="5" t="s">
        <v>5948</v>
      </c>
    </row>
    <row r="403" customFormat="false" ht="15" hidden="false" customHeight="true" outlineLevel="0" collapsed="false">
      <c r="A403" s="5" t="s">
        <v>2882</v>
      </c>
      <c r="B403" s="5" t="s">
        <v>7275</v>
      </c>
      <c r="C403" s="5" t="s">
        <v>1232</v>
      </c>
      <c r="D403" s="5" t="s">
        <v>2883</v>
      </c>
      <c r="E403" s="5" t="s">
        <v>123</v>
      </c>
      <c r="F403" s="5" t="s">
        <v>2885</v>
      </c>
      <c r="G403" s="5" t="n">
        <f aca="false">COUNTIF('Duel Log'!A:A,A403)</f>
        <v>2</v>
      </c>
      <c r="H403" s="5" t="n">
        <f aca="false">COUNTIFS('Duel Log'!A:A,A403,'Duel Log'!AA:AA,"Win")</f>
        <v>2</v>
      </c>
      <c r="I403" s="5" t="s">
        <v>7229</v>
      </c>
      <c r="J403" s="5" t="s">
        <v>7276</v>
      </c>
      <c r="K403" s="5"/>
      <c r="L403" s="5" t="s">
        <v>98</v>
      </c>
      <c r="M403" s="5" t="s">
        <v>6735</v>
      </c>
      <c r="N403" s="5" t="s">
        <v>5966</v>
      </c>
    </row>
    <row r="404" customFormat="false" ht="15" hidden="false" customHeight="true" outlineLevel="0" collapsed="false">
      <c r="A404" s="5" t="s">
        <v>2890</v>
      </c>
      <c r="B404" s="5" t="s">
        <v>7277</v>
      </c>
      <c r="C404" s="5" t="s">
        <v>282</v>
      </c>
      <c r="D404" s="5" t="s">
        <v>659</v>
      </c>
      <c r="E404" s="5" t="s">
        <v>102</v>
      </c>
      <c r="F404" s="5" t="s">
        <v>2891</v>
      </c>
      <c r="G404" s="5" t="n">
        <f aca="false">COUNTIF('Duel Log'!A:A,A404)</f>
        <v>1</v>
      </c>
      <c r="H404" s="5" t="n">
        <f aca="false">COUNTIFS('Duel Log'!A:A,A404,'Duel Log'!AA:AA,"Win")</f>
        <v>1</v>
      </c>
      <c r="I404" s="5" t="s">
        <v>7278</v>
      </c>
      <c r="J404" s="5"/>
      <c r="K404" s="5"/>
      <c r="L404" s="5" t="s">
        <v>98</v>
      </c>
      <c r="M404" s="5" t="s">
        <v>5939</v>
      </c>
      <c r="N404" s="5"/>
    </row>
    <row r="405" customFormat="false" ht="15" hidden="false" customHeight="true" outlineLevel="0" collapsed="false">
      <c r="A405" s="7" t="s">
        <v>2893</v>
      </c>
      <c r="B405" s="7" t="s">
        <v>7277</v>
      </c>
      <c r="C405" s="7" t="s">
        <v>282</v>
      </c>
      <c r="D405" s="7" t="s">
        <v>659</v>
      </c>
      <c r="E405" s="7" t="s">
        <v>102</v>
      </c>
      <c r="F405" s="7" t="s">
        <v>2894</v>
      </c>
      <c r="G405" s="7" t="n">
        <f aca="false">COUNTIF('Duel Log'!A:A,A405)</f>
        <v>3</v>
      </c>
      <c r="H405" s="7" t="n">
        <f aca="false">COUNTIFS('Duel Log'!A:A,A405,'Duel Log'!AA:AA,"Win")</f>
        <v>3</v>
      </c>
      <c r="I405" s="7" t="s">
        <v>7279</v>
      </c>
      <c r="J405" s="7" t="s">
        <v>7280</v>
      </c>
      <c r="K405" s="7" t="s">
        <v>7281</v>
      </c>
      <c r="L405" s="7" t="s">
        <v>99</v>
      </c>
      <c r="M405" s="7" t="s">
        <v>6259</v>
      </c>
      <c r="N405" s="7"/>
    </row>
    <row r="406" customFormat="false" ht="15" hidden="false" customHeight="true" outlineLevel="0" collapsed="false">
      <c r="A406" s="7" t="s">
        <v>2899</v>
      </c>
      <c r="B406" s="7" t="s">
        <v>7277</v>
      </c>
      <c r="C406" s="7" t="s">
        <v>282</v>
      </c>
      <c r="D406" s="7" t="s">
        <v>659</v>
      </c>
      <c r="E406" s="7" t="s">
        <v>102</v>
      </c>
      <c r="F406" s="7" t="s">
        <v>2900</v>
      </c>
      <c r="G406" s="7" t="n">
        <f aca="false">COUNTIF('Duel Log'!A:A,A406)</f>
        <v>3</v>
      </c>
      <c r="H406" s="7" t="n">
        <f aca="false">COUNTIFS('Duel Log'!A:A,A406,'Duel Log'!AA:AA,"Win")</f>
        <v>2</v>
      </c>
      <c r="I406" s="7" t="s">
        <v>7282</v>
      </c>
      <c r="J406" s="7" t="s">
        <v>7283</v>
      </c>
      <c r="K406" s="7" t="s">
        <v>7284</v>
      </c>
      <c r="L406" s="7" t="s">
        <v>99</v>
      </c>
      <c r="M406" s="7" t="s">
        <v>6712</v>
      </c>
      <c r="N406" s="7"/>
    </row>
    <row r="407" customFormat="false" ht="15" hidden="false" customHeight="true" outlineLevel="0" collapsed="false">
      <c r="A407" s="7" t="s">
        <v>2905</v>
      </c>
      <c r="B407" s="7" t="s">
        <v>7277</v>
      </c>
      <c r="C407" s="7" t="s">
        <v>282</v>
      </c>
      <c r="D407" s="7" t="s">
        <v>659</v>
      </c>
      <c r="E407" s="7" t="s">
        <v>102</v>
      </c>
      <c r="F407" s="7" t="s">
        <v>2906</v>
      </c>
      <c r="G407" s="7" t="n">
        <f aca="false">COUNTIF('Duel Log'!A:A,A407)</f>
        <v>3</v>
      </c>
      <c r="H407" s="7" t="n">
        <f aca="false">COUNTIFS('Duel Log'!A:A,A407,'Duel Log'!AA:AA,"Win")</f>
        <v>3</v>
      </c>
      <c r="I407" s="7" t="s">
        <v>7285</v>
      </c>
      <c r="J407" s="7" t="s">
        <v>7286</v>
      </c>
      <c r="K407" s="7" t="s">
        <v>7287</v>
      </c>
      <c r="L407" s="7" t="s">
        <v>99</v>
      </c>
      <c r="M407" s="7" t="s">
        <v>7007</v>
      </c>
      <c r="N407" s="7"/>
    </row>
    <row r="408" customFormat="false" ht="15" hidden="false" customHeight="true" outlineLevel="0" collapsed="false">
      <c r="A408" s="5" t="s">
        <v>2912</v>
      </c>
      <c r="B408" s="5" t="s">
        <v>7288</v>
      </c>
      <c r="C408" s="5" t="s">
        <v>282</v>
      </c>
      <c r="D408" s="5" t="s">
        <v>689</v>
      </c>
      <c r="E408" s="5" t="s">
        <v>102</v>
      </c>
      <c r="F408" s="5" t="s">
        <v>2913</v>
      </c>
      <c r="G408" s="5" t="n">
        <f aca="false">COUNTIF('Duel Log'!A:A,A408)</f>
        <v>3</v>
      </c>
      <c r="H408" s="5" t="n">
        <f aca="false">COUNTIFS('Duel Log'!A:A,A408,'Duel Log'!AA:AA,"Win")</f>
        <v>2</v>
      </c>
      <c r="I408" s="5" t="s">
        <v>7289</v>
      </c>
      <c r="J408" s="5" t="s">
        <v>7290</v>
      </c>
      <c r="K408" s="5" t="s">
        <v>6779</v>
      </c>
      <c r="L408" s="5" t="s">
        <v>98</v>
      </c>
      <c r="M408" s="5" t="s">
        <v>6337</v>
      </c>
      <c r="N408" s="5"/>
    </row>
    <row r="409" customFormat="false" ht="15" hidden="false" customHeight="true" outlineLevel="0" collapsed="false">
      <c r="A409" s="7" t="s">
        <v>2919</v>
      </c>
      <c r="B409" s="7" t="s">
        <v>7288</v>
      </c>
      <c r="C409" s="7" t="s">
        <v>282</v>
      </c>
      <c r="D409" s="7" t="s">
        <v>689</v>
      </c>
      <c r="E409" s="7" t="s">
        <v>102</v>
      </c>
      <c r="F409" s="7" t="s">
        <v>2920</v>
      </c>
      <c r="G409" s="7" t="n">
        <f aca="false">COUNTIF('Duel Log'!A:A,A409)</f>
        <v>2</v>
      </c>
      <c r="H409" s="7" t="n">
        <f aca="false">COUNTIFS('Duel Log'!A:A,A409,'Duel Log'!AA:AA,"Win")</f>
        <v>2</v>
      </c>
      <c r="I409" s="7" t="s">
        <v>7291</v>
      </c>
      <c r="J409" s="7" t="s">
        <v>7292</v>
      </c>
      <c r="K409" s="7"/>
      <c r="L409" s="7" t="s">
        <v>99</v>
      </c>
      <c r="M409" s="7" t="s">
        <v>6027</v>
      </c>
      <c r="N409" s="7"/>
    </row>
    <row r="410" customFormat="false" ht="15" hidden="false" customHeight="true" outlineLevel="0" collapsed="false">
      <c r="A410" s="7" t="s">
        <v>2923</v>
      </c>
      <c r="B410" s="7" t="s">
        <v>7288</v>
      </c>
      <c r="C410" s="7" t="s">
        <v>282</v>
      </c>
      <c r="D410" s="7" t="s">
        <v>689</v>
      </c>
      <c r="E410" s="7" t="s">
        <v>102</v>
      </c>
      <c r="F410" s="7" t="s">
        <v>2924</v>
      </c>
      <c r="G410" s="7" t="n">
        <f aca="false">COUNTIF('Duel Log'!A:A,A410)</f>
        <v>3</v>
      </c>
      <c r="H410" s="7" t="n">
        <f aca="false">COUNTIFS('Duel Log'!A:A,A410,'Duel Log'!AA:AA,"Win")</f>
        <v>2</v>
      </c>
      <c r="I410" s="7" t="s">
        <v>6278</v>
      </c>
      <c r="J410" s="7" t="s">
        <v>7293</v>
      </c>
      <c r="K410" s="7" t="s">
        <v>7294</v>
      </c>
      <c r="L410" s="7" t="s">
        <v>99</v>
      </c>
      <c r="M410" s="7" t="s">
        <v>6418</v>
      </c>
      <c r="N410" s="7"/>
    </row>
    <row r="411" customFormat="false" ht="15" hidden="false" customHeight="true" outlineLevel="0" collapsed="false">
      <c r="A411" s="7" t="s">
        <v>2928</v>
      </c>
      <c r="B411" s="7" t="s">
        <v>7288</v>
      </c>
      <c r="C411" s="7" t="s">
        <v>282</v>
      </c>
      <c r="D411" s="7" t="s">
        <v>689</v>
      </c>
      <c r="E411" s="7" t="s">
        <v>102</v>
      </c>
      <c r="F411" s="7" t="s">
        <v>2929</v>
      </c>
      <c r="G411" s="7" t="n">
        <f aca="false">COUNTIF('Duel Log'!A:A,A411)</f>
        <v>3</v>
      </c>
      <c r="H411" s="7" t="n">
        <f aca="false">COUNTIFS('Duel Log'!A:A,A411,'Duel Log'!AA:AA,"Win")</f>
        <v>0</v>
      </c>
      <c r="I411" s="7" t="s">
        <v>7295</v>
      </c>
      <c r="J411" s="7" t="s">
        <v>7296</v>
      </c>
      <c r="K411" s="7" t="s">
        <v>7296</v>
      </c>
      <c r="L411" s="7" t="s">
        <v>99</v>
      </c>
      <c r="M411" s="7" t="s">
        <v>6027</v>
      </c>
      <c r="N411" s="7"/>
    </row>
    <row r="412" customFormat="false" ht="15" hidden="false" customHeight="true" outlineLevel="0" collapsed="false">
      <c r="A412" s="7" t="s">
        <v>2932</v>
      </c>
      <c r="B412" s="7" t="s">
        <v>7288</v>
      </c>
      <c r="C412" s="7" t="s">
        <v>282</v>
      </c>
      <c r="D412" s="7" t="s">
        <v>689</v>
      </c>
      <c r="E412" s="7" t="s">
        <v>102</v>
      </c>
      <c r="F412" s="7" t="s">
        <v>2933</v>
      </c>
      <c r="G412" s="7" t="n">
        <f aca="false">COUNTIF('Duel Log'!A:A,A412)</f>
        <v>2</v>
      </c>
      <c r="H412" s="7" t="n">
        <f aca="false">COUNTIFS('Duel Log'!A:A,A412,'Duel Log'!AA:AA,"Win")</f>
        <v>1</v>
      </c>
      <c r="I412" s="7" t="s">
        <v>7297</v>
      </c>
      <c r="J412" s="7" t="s">
        <v>7298</v>
      </c>
      <c r="K412" s="7"/>
      <c r="L412" s="7" t="s">
        <v>99</v>
      </c>
      <c r="M412" s="7" t="s">
        <v>6027</v>
      </c>
      <c r="N412" s="7"/>
    </row>
    <row r="413" customFormat="false" ht="15" hidden="false" customHeight="true" outlineLevel="0" collapsed="false">
      <c r="A413" s="7" t="s">
        <v>2936</v>
      </c>
      <c r="B413" s="7" t="s">
        <v>7288</v>
      </c>
      <c r="C413" s="7" t="s">
        <v>282</v>
      </c>
      <c r="D413" s="7" t="s">
        <v>689</v>
      </c>
      <c r="E413" s="7" t="s">
        <v>102</v>
      </c>
      <c r="F413" s="7" t="s">
        <v>2937</v>
      </c>
      <c r="G413" s="7" t="n">
        <f aca="false">COUNTIF('Duel Log'!A:A,A413)</f>
        <v>3</v>
      </c>
      <c r="H413" s="7" t="n">
        <f aca="false">COUNTIFS('Duel Log'!A:A,A413,'Duel Log'!AA:AA,"Win")</f>
        <v>0</v>
      </c>
      <c r="I413" s="7" t="s">
        <v>5945</v>
      </c>
      <c r="J413" s="7" t="s">
        <v>7299</v>
      </c>
      <c r="K413" s="7" t="s">
        <v>7300</v>
      </c>
      <c r="L413" s="7" t="s">
        <v>99</v>
      </c>
      <c r="M413" s="7" t="s">
        <v>7301</v>
      </c>
      <c r="N413" s="7"/>
    </row>
    <row r="414" customFormat="false" ht="15" hidden="false" customHeight="true" outlineLevel="0" collapsed="false">
      <c r="A414" s="7" t="s">
        <v>2940</v>
      </c>
      <c r="B414" s="7" t="s">
        <v>7288</v>
      </c>
      <c r="C414" s="7" t="s">
        <v>282</v>
      </c>
      <c r="D414" s="7" t="s">
        <v>689</v>
      </c>
      <c r="E414" s="7" t="s">
        <v>102</v>
      </c>
      <c r="F414" s="7" t="s">
        <v>2941</v>
      </c>
      <c r="G414" s="7" t="n">
        <f aca="false">COUNTIF('Duel Log'!A:A,A414)</f>
        <v>2</v>
      </c>
      <c r="H414" s="7" t="n">
        <f aca="false">COUNTIFS('Duel Log'!A:A,A414,'Duel Log'!AA:AA,"Win")</f>
        <v>0</v>
      </c>
      <c r="I414" s="7" t="s">
        <v>7302</v>
      </c>
      <c r="J414" s="7" t="s">
        <v>7303</v>
      </c>
      <c r="K414" s="7"/>
      <c r="L414" s="7" t="s">
        <v>99</v>
      </c>
      <c r="M414" s="7" t="s">
        <v>6027</v>
      </c>
      <c r="N414" s="7"/>
    </row>
    <row r="415" customFormat="false" ht="15" hidden="false" customHeight="true" outlineLevel="0" collapsed="false">
      <c r="A415" s="7" t="s">
        <v>2943</v>
      </c>
      <c r="B415" s="7" t="s">
        <v>7288</v>
      </c>
      <c r="C415" s="7" t="s">
        <v>282</v>
      </c>
      <c r="D415" s="7" t="s">
        <v>689</v>
      </c>
      <c r="E415" s="7" t="s">
        <v>102</v>
      </c>
      <c r="F415" s="7" t="s">
        <v>2944</v>
      </c>
      <c r="G415" s="7" t="n">
        <f aca="false">COUNTIF('Duel Log'!A:A,A415)</f>
        <v>3</v>
      </c>
      <c r="H415" s="7" t="n">
        <f aca="false">COUNTIFS('Duel Log'!A:A,A415,'Duel Log'!AA:AA,"Win")</f>
        <v>2</v>
      </c>
      <c r="I415" s="7" t="s">
        <v>7304</v>
      </c>
      <c r="J415" s="7" t="s">
        <v>7305</v>
      </c>
      <c r="K415" s="7" t="s">
        <v>7306</v>
      </c>
      <c r="L415" s="7" t="s">
        <v>99</v>
      </c>
      <c r="M415" s="7" t="s">
        <v>7307</v>
      </c>
      <c r="N415" s="7"/>
    </row>
    <row r="416" customFormat="false" ht="15" hidden="false" customHeight="true" outlineLevel="0" collapsed="false">
      <c r="A416" s="5" t="s">
        <v>2950</v>
      </c>
      <c r="B416" s="5" t="s">
        <v>7308</v>
      </c>
      <c r="C416" s="5" t="s">
        <v>282</v>
      </c>
      <c r="D416" s="5" t="s">
        <v>280</v>
      </c>
      <c r="E416" s="5" t="s">
        <v>102</v>
      </c>
      <c r="F416" s="5" t="s">
        <v>284</v>
      </c>
      <c r="G416" s="5" t="n">
        <f aca="false">COUNTIF('Duel Log'!A:A,A416)</f>
        <v>3</v>
      </c>
      <c r="H416" s="5" t="n">
        <f aca="false">COUNTIFS('Duel Log'!A:A,A416,'Duel Log'!AA:AA,"Win")</f>
        <v>2</v>
      </c>
      <c r="I416" s="5" t="s">
        <v>6896</v>
      </c>
      <c r="J416" s="5" t="s">
        <v>7309</v>
      </c>
      <c r="K416" s="5" t="s">
        <v>7310</v>
      </c>
      <c r="L416" s="5" t="s">
        <v>98</v>
      </c>
      <c r="M416" s="5" t="s">
        <v>5969</v>
      </c>
      <c r="N416" s="5"/>
    </row>
    <row r="417" customFormat="false" ht="15" hidden="false" customHeight="true" outlineLevel="0" collapsed="false">
      <c r="A417" s="7" t="s">
        <v>2951</v>
      </c>
      <c r="B417" s="7" t="s">
        <v>7308</v>
      </c>
      <c r="C417" s="7" t="s">
        <v>282</v>
      </c>
      <c r="D417" s="7" t="s">
        <v>280</v>
      </c>
      <c r="E417" s="7" t="s">
        <v>102</v>
      </c>
      <c r="F417" s="7" t="s">
        <v>292</v>
      </c>
      <c r="G417" s="7" t="n">
        <f aca="false">COUNTIF('Duel Log'!A:A,A417)</f>
        <v>3</v>
      </c>
      <c r="H417" s="7" t="n">
        <f aca="false">COUNTIFS('Duel Log'!A:A,A417,'Duel Log'!AA:AA,"Win")</f>
        <v>3</v>
      </c>
      <c r="I417" s="7" t="s">
        <v>7311</v>
      </c>
      <c r="J417" s="7" t="s">
        <v>7312</v>
      </c>
      <c r="K417" s="7" t="s">
        <v>7313</v>
      </c>
      <c r="L417" s="7" t="s">
        <v>99</v>
      </c>
      <c r="M417" s="7" t="s">
        <v>7314</v>
      </c>
      <c r="N417" s="7"/>
    </row>
    <row r="418" customFormat="false" ht="15" hidden="false" customHeight="true" outlineLevel="0" collapsed="false">
      <c r="A418" s="5" t="s">
        <v>2952</v>
      </c>
      <c r="B418" s="5" t="s">
        <v>7315</v>
      </c>
      <c r="C418" s="5" t="s">
        <v>282</v>
      </c>
      <c r="D418" s="5" t="s">
        <v>2953</v>
      </c>
      <c r="E418" s="5" t="s">
        <v>123</v>
      </c>
      <c r="F418" s="5" t="s">
        <v>823</v>
      </c>
      <c r="G418" s="5" t="n">
        <f aca="false">COUNTIF('Duel Log'!A:A,A418)</f>
        <v>2</v>
      </c>
      <c r="H418" s="5" t="n">
        <f aca="false">COUNTIFS('Duel Log'!A:A,A418,'Duel Log'!AA:AA,"Win")</f>
        <v>2</v>
      </c>
      <c r="I418" s="5" t="s">
        <v>7316</v>
      </c>
      <c r="J418" s="5" t="s">
        <v>7317</v>
      </c>
      <c r="K418" s="5"/>
      <c r="L418" s="5" t="s">
        <v>98</v>
      </c>
      <c r="M418" s="5" t="s">
        <v>6848</v>
      </c>
      <c r="N418" s="5" t="s">
        <v>5966</v>
      </c>
    </row>
    <row r="419" customFormat="false" ht="15" hidden="false" customHeight="true" outlineLevel="0" collapsed="false">
      <c r="A419" s="5" t="s">
        <v>2957</v>
      </c>
      <c r="B419" s="5" t="s">
        <v>7318</v>
      </c>
      <c r="C419" s="5" t="s">
        <v>282</v>
      </c>
      <c r="D419" s="5" t="s">
        <v>2958</v>
      </c>
      <c r="E419" s="5" t="s">
        <v>123</v>
      </c>
      <c r="F419" s="5" t="s">
        <v>2960</v>
      </c>
      <c r="G419" s="5" t="n">
        <f aca="false">COUNTIF('Duel Log'!A:A,A419)</f>
        <v>2</v>
      </c>
      <c r="H419" s="5" t="n">
        <f aca="false">COUNTIFS('Duel Log'!A:A,A419,'Duel Log'!AA:AA,"Win")</f>
        <v>2</v>
      </c>
      <c r="I419" s="5" t="s">
        <v>7319</v>
      </c>
      <c r="J419" s="5" t="s">
        <v>7320</v>
      </c>
      <c r="K419" s="5"/>
      <c r="L419" s="5" t="s">
        <v>98</v>
      </c>
      <c r="M419" s="5" t="s">
        <v>6848</v>
      </c>
      <c r="N419" s="5" t="s">
        <v>5966</v>
      </c>
    </row>
    <row r="420" customFormat="false" ht="15" hidden="false" customHeight="true" outlineLevel="0" collapsed="false">
      <c r="A420" s="5" t="s">
        <v>2964</v>
      </c>
      <c r="B420" s="5" t="s">
        <v>7321</v>
      </c>
      <c r="C420" s="5" t="s">
        <v>282</v>
      </c>
      <c r="D420" s="5" t="s">
        <v>2965</v>
      </c>
      <c r="E420" s="5" t="s">
        <v>123</v>
      </c>
      <c r="F420" s="5" t="s">
        <v>528</v>
      </c>
      <c r="G420" s="5" t="n">
        <f aca="false">COUNTIF('Duel Log'!A:A,A420)</f>
        <v>1</v>
      </c>
      <c r="H420" s="5" t="n">
        <f aca="false">COUNTIFS('Duel Log'!A:A,A420,'Duel Log'!AA:AA,"Win")</f>
        <v>1</v>
      </c>
      <c r="I420" s="5" t="s">
        <v>7322</v>
      </c>
      <c r="J420" s="5"/>
      <c r="K420" s="5"/>
      <c r="L420" s="5" t="s">
        <v>98</v>
      </c>
      <c r="M420" s="5" t="s">
        <v>5942</v>
      </c>
      <c r="N420" s="5" t="s">
        <v>5942</v>
      </c>
    </row>
    <row r="421" customFormat="false" ht="15" hidden="false" customHeight="true" outlineLevel="0" collapsed="false">
      <c r="A421" s="5" t="s">
        <v>2969</v>
      </c>
      <c r="B421" s="5" t="s">
        <v>7323</v>
      </c>
      <c r="C421" s="5" t="s">
        <v>282</v>
      </c>
      <c r="D421" s="5" t="s">
        <v>1324</v>
      </c>
      <c r="E421" s="5" t="s">
        <v>123</v>
      </c>
      <c r="F421" s="5" t="s">
        <v>1467</v>
      </c>
      <c r="G421" s="5" t="n">
        <f aca="false">COUNTIF('Duel Log'!A:A,A421)</f>
        <v>3</v>
      </c>
      <c r="H421" s="5" t="n">
        <f aca="false">COUNTIFS('Duel Log'!A:A,A421,'Duel Log'!AA:AA,"Win")</f>
        <v>2</v>
      </c>
      <c r="I421" s="5" t="s">
        <v>7324</v>
      </c>
      <c r="J421" s="5" t="s">
        <v>7325</v>
      </c>
      <c r="K421" s="5" t="s">
        <v>7326</v>
      </c>
      <c r="L421" s="5" t="s">
        <v>98</v>
      </c>
      <c r="M421" s="5" t="s">
        <v>6127</v>
      </c>
      <c r="N421" s="5" t="s">
        <v>5948</v>
      </c>
    </row>
    <row r="422" customFormat="false" ht="15" hidden="false" customHeight="true" outlineLevel="0" collapsed="false">
      <c r="A422" s="5" t="s">
        <v>2970</v>
      </c>
      <c r="B422" s="5" t="s">
        <v>7327</v>
      </c>
      <c r="C422" s="5" t="s">
        <v>282</v>
      </c>
      <c r="D422" s="5" t="s">
        <v>2135</v>
      </c>
      <c r="E422" s="5" t="s">
        <v>123</v>
      </c>
      <c r="F422" s="5" t="s">
        <v>2850</v>
      </c>
      <c r="G422" s="5" t="n">
        <f aca="false">COUNTIF('Duel Log'!A:A,A422)</f>
        <v>2</v>
      </c>
      <c r="H422" s="5" t="n">
        <f aca="false">COUNTIFS('Duel Log'!A:A,A422,'Duel Log'!AA:AA,"Win")</f>
        <v>2</v>
      </c>
      <c r="I422" s="5" t="s">
        <v>7328</v>
      </c>
      <c r="J422" s="5" t="s">
        <v>7329</v>
      </c>
      <c r="K422" s="5"/>
      <c r="L422" s="5" t="s">
        <v>98</v>
      </c>
      <c r="M422" s="5" t="s">
        <v>6465</v>
      </c>
      <c r="N422" s="5" t="s">
        <v>5966</v>
      </c>
    </row>
    <row r="423" customFormat="false" ht="15" hidden="false" customHeight="true" outlineLevel="0" collapsed="false">
      <c r="A423" s="5" t="s">
        <v>2974</v>
      </c>
      <c r="B423" s="5" t="s">
        <v>7330</v>
      </c>
      <c r="C423" s="5" t="s">
        <v>282</v>
      </c>
      <c r="D423" s="5" t="s">
        <v>973</v>
      </c>
      <c r="E423" s="5" t="s">
        <v>123</v>
      </c>
      <c r="F423" s="5" t="s">
        <v>2975</v>
      </c>
      <c r="G423" s="5" t="n">
        <f aca="false">COUNTIF('Duel Log'!A:A,A423)</f>
        <v>2</v>
      </c>
      <c r="H423" s="5" t="n">
        <f aca="false">COUNTIFS('Duel Log'!A:A,A423,'Duel Log'!AA:AA,"Win")</f>
        <v>2</v>
      </c>
      <c r="I423" s="5" t="s">
        <v>5946</v>
      </c>
      <c r="J423" s="5" t="s">
        <v>7331</v>
      </c>
      <c r="K423" s="5"/>
      <c r="L423" s="5" t="s">
        <v>98</v>
      </c>
      <c r="M423" s="5" t="s">
        <v>6444</v>
      </c>
      <c r="N423" s="5" t="s">
        <v>5966</v>
      </c>
    </row>
    <row r="424" customFormat="false" ht="15" hidden="false" customHeight="true" outlineLevel="0" collapsed="false">
      <c r="A424" s="5" t="s">
        <v>2978</v>
      </c>
      <c r="B424" s="5" t="s">
        <v>7332</v>
      </c>
      <c r="C424" s="5" t="s">
        <v>282</v>
      </c>
      <c r="D424" s="5" t="s">
        <v>1673</v>
      </c>
      <c r="E424" s="5" t="s">
        <v>123</v>
      </c>
      <c r="F424" s="5" t="s">
        <v>1997</v>
      </c>
      <c r="G424" s="5" t="n">
        <f aca="false">COUNTIF('Duel Log'!A:A,A424)</f>
        <v>3</v>
      </c>
      <c r="H424" s="5" t="n">
        <f aca="false">COUNTIFS('Duel Log'!A:A,A424,'Duel Log'!AA:AA,"Win")</f>
        <v>2</v>
      </c>
      <c r="I424" s="5" t="s">
        <v>6476</v>
      </c>
      <c r="J424" s="5" t="s">
        <v>7333</v>
      </c>
      <c r="K424" s="5" t="s">
        <v>7334</v>
      </c>
      <c r="L424" s="5" t="s">
        <v>98</v>
      </c>
      <c r="M424" s="5" t="s">
        <v>7335</v>
      </c>
      <c r="N424" s="5" t="s">
        <v>5948</v>
      </c>
    </row>
    <row r="425" customFormat="false" ht="15" hidden="false" customHeight="true" outlineLevel="0" collapsed="false">
      <c r="A425" s="5" t="s">
        <v>2979</v>
      </c>
      <c r="B425" s="5" t="s">
        <v>7336</v>
      </c>
      <c r="C425" s="5" t="s">
        <v>282</v>
      </c>
      <c r="D425" s="5" t="s">
        <v>890</v>
      </c>
      <c r="E425" s="5" t="s">
        <v>123</v>
      </c>
      <c r="F425" s="5" t="s">
        <v>1052</v>
      </c>
      <c r="G425" s="5" t="n">
        <f aca="false">COUNTIF('Duel Log'!A:A,A425)</f>
        <v>3</v>
      </c>
      <c r="H425" s="5" t="n">
        <f aca="false">COUNTIFS('Duel Log'!A:A,A425,'Duel Log'!AA:AA,"Win")</f>
        <v>2</v>
      </c>
      <c r="I425" s="5" t="s">
        <v>7337</v>
      </c>
      <c r="J425" s="5" t="s">
        <v>7338</v>
      </c>
      <c r="K425" s="5" t="s">
        <v>7339</v>
      </c>
      <c r="L425" s="5" t="s">
        <v>98</v>
      </c>
      <c r="M425" s="5" t="s">
        <v>7340</v>
      </c>
      <c r="N425" s="5" t="s">
        <v>5948</v>
      </c>
    </row>
    <row r="426" customFormat="false" ht="16.5" hidden="false" customHeight="true" outlineLevel="0" collapsed="false">
      <c r="A426" s="5" t="s">
        <v>2980</v>
      </c>
      <c r="B426" s="5" t="s">
        <v>7341</v>
      </c>
      <c r="C426" s="5" t="s">
        <v>282</v>
      </c>
      <c r="D426" s="6" t="s">
        <v>2981</v>
      </c>
      <c r="E426" s="5" t="s">
        <v>123</v>
      </c>
      <c r="F426" s="5" t="s">
        <v>2983</v>
      </c>
      <c r="G426" s="5" t="n">
        <f aca="false">COUNTIF('Duel Log'!A:A,A426)</f>
        <v>3</v>
      </c>
      <c r="H426" s="5" t="n">
        <f aca="false">COUNTIFS('Duel Log'!A:A,A426,'Duel Log'!AA:AA,"Win")</f>
        <v>1</v>
      </c>
      <c r="I426" s="5" t="s">
        <v>7342</v>
      </c>
      <c r="J426" s="5" t="s">
        <v>7343</v>
      </c>
      <c r="K426" s="5" t="s">
        <v>7344</v>
      </c>
      <c r="L426" s="5" t="s">
        <v>98</v>
      </c>
      <c r="M426" s="5" t="s">
        <v>5980</v>
      </c>
      <c r="N426" s="5" t="s">
        <v>5948</v>
      </c>
    </row>
    <row r="427" customFormat="false" ht="15" hidden="false" customHeight="true" outlineLevel="0" collapsed="false">
      <c r="A427" s="5" t="s">
        <v>2991</v>
      </c>
      <c r="B427" s="5" t="s">
        <v>7345</v>
      </c>
      <c r="C427" s="5" t="s">
        <v>2185</v>
      </c>
      <c r="D427" s="5" t="s">
        <v>219</v>
      </c>
      <c r="E427" s="5" t="s">
        <v>102</v>
      </c>
      <c r="F427" s="5" t="s">
        <v>2992</v>
      </c>
      <c r="G427" s="5" t="n">
        <f aca="false">COUNTIF('Duel Log'!A:A,A427)</f>
        <v>3</v>
      </c>
      <c r="H427" s="5" t="n">
        <f aca="false">COUNTIFS('Duel Log'!A:A,A427,'Duel Log'!AA:AA,"Win")</f>
        <v>1</v>
      </c>
      <c r="I427" s="5" t="s">
        <v>7346</v>
      </c>
      <c r="J427" s="5" t="s">
        <v>7346</v>
      </c>
      <c r="K427" s="5" t="s">
        <v>6697</v>
      </c>
      <c r="L427" s="5" t="s">
        <v>98</v>
      </c>
      <c r="M427" s="5" t="s">
        <v>6027</v>
      </c>
      <c r="N427" s="5"/>
    </row>
    <row r="428" customFormat="false" ht="15" hidden="false" customHeight="true" outlineLevel="0" collapsed="false">
      <c r="A428" s="7" t="s">
        <v>2996</v>
      </c>
      <c r="B428" s="7" t="s">
        <v>7345</v>
      </c>
      <c r="C428" s="7" t="s">
        <v>2185</v>
      </c>
      <c r="D428" s="7" t="s">
        <v>219</v>
      </c>
      <c r="E428" s="7" t="s">
        <v>102</v>
      </c>
      <c r="F428" s="7" t="s">
        <v>2997</v>
      </c>
      <c r="G428" s="7" t="n">
        <f aca="false">COUNTIF('Duel Log'!A:A,A428)</f>
        <v>1</v>
      </c>
      <c r="H428" s="7" t="n">
        <f aca="false">COUNTIFS('Duel Log'!A:A,A428,'Duel Log'!AA:AA,"Win")</f>
        <v>0</v>
      </c>
      <c r="I428" s="7" t="s">
        <v>7347</v>
      </c>
      <c r="J428" s="7"/>
      <c r="K428" s="7"/>
      <c r="L428" s="7" t="s">
        <v>99</v>
      </c>
      <c r="M428" s="7" t="s">
        <v>5939</v>
      </c>
      <c r="N428" s="7"/>
    </row>
    <row r="429" customFormat="false" ht="15" hidden="false" customHeight="true" outlineLevel="0" collapsed="false">
      <c r="A429" s="7" t="s">
        <v>2998</v>
      </c>
      <c r="B429" s="7" t="s">
        <v>7345</v>
      </c>
      <c r="C429" s="7" t="s">
        <v>2185</v>
      </c>
      <c r="D429" s="7" t="s">
        <v>219</v>
      </c>
      <c r="E429" s="7" t="s">
        <v>102</v>
      </c>
      <c r="F429" s="7" t="s">
        <v>2999</v>
      </c>
      <c r="G429" s="7" t="n">
        <f aca="false">COUNTIF('Duel Log'!A:A,A429)</f>
        <v>2</v>
      </c>
      <c r="H429" s="7" t="n">
        <f aca="false">COUNTIFS('Duel Log'!A:A,A429,'Duel Log'!AA:AA,"Win")</f>
        <v>0</v>
      </c>
      <c r="I429" s="7" t="s">
        <v>6760</v>
      </c>
      <c r="J429" s="7" t="s">
        <v>7348</v>
      </c>
      <c r="K429" s="7"/>
      <c r="L429" s="7" t="s">
        <v>99</v>
      </c>
      <c r="M429" s="7" t="s">
        <v>6027</v>
      </c>
      <c r="N429" s="7"/>
    </row>
    <row r="430" customFormat="false" ht="15" hidden="false" customHeight="true" outlineLevel="0" collapsed="false">
      <c r="A430" s="5" t="s">
        <v>3003</v>
      </c>
      <c r="B430" s="5" t="s">
        <v>7349</v>
      </c>
      <c r="C430" s="5" t="s">
        <v>2185</v>
      </c>
      <c r="D430" s="5" t="s">
        <v>3004</v>
      </c>
      <c r="E430" s="5" t="s">
        <v>123</v>
      </c>
      <c r="F430" s="5" t="s">
        <v>3006</v>
      </c>
      <c r="G430" s="5" t="n">
        <f aca="false">COUNTIF('Duel Log'!A:A,A430)</f>
        <v>1</v>
      </c>
      <c r="H430" s="5" t="n">
        <f aca="false">COUNTIFS('Duel Log'!A:A,A430,'Duel Log'!AA:AA,"Win")</f>
        <v>1</v>
      </c>
      <c r="I430" s="5" t="s">
        <v>7350</v>
      </c>
      <c r="J430" s="5"/>
      <c r="K430" s="5"/>
      <c r="L430" s="5" t="s">
        <v>98</v>
      </c>
      <c r="M430" s="5" t="s">
        <v>5942</v>
      </c>
      <c r="N430" s="5" t="s">
        <v>5942</v>
      </c>
    </row>
    <row r="431" customFormat="false" ht="15" hidden="false" customHeight="true" outlineLevel="0" collapsed="false">
      <c r="A431" s="5" t="s">
        <v>3007</v>
      </c>
      <c r="B431" s="5" t="s">
        <v>7351</v>
      </c>
      <c r="C431" s="5" t="s">
        <v>2185</v>
      </c>
      <c r="D431" s="5" t="s">
        <v>3008</v>
      </c>
      <c r="E431" s="5" t="s">
        <v>123</v>
      </c>
      <c r="F431" s="5" t="s">
        <v>831</v>
      </c>
      <c r="G431" s="5" t="n">
        <f aca="false">COUNTIF('Duel Log'!A:A,A431)</f>
        <v>3</v>
      </c>
      <c r="H431" s="5" t="n">
        <f aca="false">COUNTIFS('Duel Log'!A:A,A431,'Duel Log'!AA:AA,"Win")</f>
        <v>2</v>
      </c>
      <c r="I431" s="5" t="s">
        <v>7352</v>
      </c>
      <c r="J431" s="5" t="s">
        <v>7350</v>
      </c>
      <c r="K431" s="5" t="s">
        <v>7353</v>
      </c>
      <c r="L431" s="5" t="s">
        <v>98</v>
      </c>
      <c r="M431" s="5" t="s">
        <v>7354</v>
      </c>
      <c r="N431" s="5" t="s">
        <v>5948</v>
      </c>
    </row>
    <row r="432" customFormat="false" ht="15" hidden="false" customHeight="true" outlineLevel="0" collapsed="false">
      <c r="A432" s="5" t="s">
        <v>3015</v>
      </c>
      <c r="B432" s="5" t="s">
        <v>7355</v>
      </c>
      <c r="C432" s="5" t="s">
        <v>2185</v>
      </c>
      <c r="D432" s="5" t="s">
        <v>3016</v>
      </c>
      <c r="E432" s="5" t="s">
        <v>123</v>
      </c>
      <c r="F432" s="5" t="s">
        <v>3018</v>
      </c>
      <c r="G432" s="5" t="n">
        <f aca="false">COUNTIF('Duel Log'!A:A,A432)</f>
        <v>3</v>
      </c>
      <c r="H432" s="5" t="n">
        <f aca="false">COUNTIFS('Duel Log'!A:A,A432,'Duel Log'!AA:AA,"Win")</f>
        <v>2</v>
      </c>
      <c r="I432" s="5" t="s">
        <v>7350</v>
      </c>
      <c r="J432" s="5" t="s">
        <v>7356</v>
      </c>
      <c r="K432" s="5" t="s">
        <v>7357</v>
      </c>
      <c r="L432" s="5" t="s">
        <v>98</v>
      </c>
      <c r="M432" s="5" t="s">
        <v>6487</v>
      </c>
      <c r="N432" s="5" t="s">
        <v>5948</v>
      </c>
    </row>
    <row r="433" customFormat="false" ht="15" hidden="false" customHeight="true" outlineLevel="0" collapsed="false">
      <c r="A433" s="5" t="s">
        <v>3025</v>
      </c>
      <c r="B433" s="5" t="s">
        <v>7358</v>
      </c>
      <c r="C433" s="5" t="s">
        <v>2185</v>
      </c>
      <c r="D433" s="5" t="s">
        <v>268</v>
      </c>
      <c r="E433" s="5" t="s">
        <v>123</v>
      </c>
      <c r="F433" s="5" t="s">
        <v>212</v>
      </c>
      <c r="G433" s="5" t="n">
        <f aca="false">COUNTIF('Duel Log'!A:A,A433)</f>
        <v>2</v>
      </c>
      <c r="H433" s="5" t="n">
        <f aca="false">COUNTIFS('Duel Log'!A:A,A433,'Duel Log'!AA:AA,"Win")</f>
        <v>1</v>
      </c>
      <c r="I433" s="5" t="s">
        <v>7359</v>
      </c>
      <c r="J433" s="5" t="s">
        <v>7360</v>
      </c>
      <c r="K433" s="5"/>
      <c r="L433" s="5" t="s">
        <v>98</v>
      </c>
      <c r="M433" s="5" t="s">
        <v>6002</v>
      </c>
      <c r="N433" s="5" t="s">
        <v>6002</v>
      </c>
    </row>
    <row r="434" customFormat="false" ht="16.5" hidden="false" customHeight="true" outlineLevel="0" collapsed="false">
      <c r="A434" s="5" t="s">
        <v>3026</v>
      </c>
      <c r="B434" s="5" t="s">
        <v>7361</v>
      </c>
      <c r="C434" s="5" t="s">
        <v>2185</v>
      </c>
      <c r="D434" s="6" t="s">
        <v>3027</v>
      </c>
      <c r="E434" s="5" t="s">
        <v>123</v>
      </c>
      <c r="F434" s="5" t="s">
        <v>3029</v>
      </c>
      <c r="G434" s="5" t="n">
        <f aca="false">COUNTIF('Duel Log'!A:A,A434)</f>
        <v>3</v>
      </c>
      <c r="H434" s="5" t="n">
        <f aca="false">COUNTIFS('Duel Log'!A:A,A434,'Duel Log'!AA:AA,"Win")</f>
        <v>1</v>
      </c>
      <c r="I434" s="5" t="s">
        <v>7350</v>
      </c>
      <c r="J434" s="5" t="s">
        <v>7362</v>
      </c>
      <c r="K434" s="5" t="s">
        <v>7363</v>
      </c>
      <c r="L434" s="5" t="s">
        <v>98</v>
      </c>
      <c r="M434" s="5" t="s">
        <v>7364</v>
      </c>
      <c r="N434" s="5" t="s">
        <v>5948</v>
      </c>
    </row>
    <row r="435" customFormat="false" ht="15" hidden="false" customHeight="true" outlineLevel="0" collapsed="false">
      <c r="A435" s="5" t="s">
        <v>3036</v>
      </c>
      <c r="B435" s="5" t="s">
        <v>7365</v>
      </c>
      <c r="C435" s="5" t="s">
        <v>2185</v>
      </c>
      <c r="D435" s="5" t="s">
        <v>3037</v>
      </c>
      <c r="E435" s="5" t="s">
        <v>123</v>
      </c>
      <c r="F435" s="5" t="s">
        <v>3039</v>
      </c>
      <c r="G435" s="5" t="n">
        <f aca="false">COUNTIF('Duel Log'!A:A,A435)</f>
        <v>2</v>
      </c>
      <c r="H435" s="5" t="n">
        <f aca="false">COUNTIFS('Duel Log'!A:A,A435,'Duel Log'!AA:AA,"Win")</f>
        <v>2</v>
      </c>
      <c r="I435" s="5" t="s">
        <v>7366</v>
      </c>
      <c r="J435" s="5" t="s">
        <v>7350</v>
      </c>
      <c r="K435" s="5"/>
      <c r="L435" s="5" t="s">
        <v>98</v>
      </c>
      <c r="M435" s="5" t="s">
        <v>6772</v>
      </c>
      <c r="N435" s="5" t="s">
        <v>5966</v>
      </c>
    </row>
    <row r="436" customFormat="false" ht="15" hidden="false" customHeight="true" outlineLevel="0" collapsed="false">
      <c r="A436" s="5" t="s">
        <v>3042</v>
      </c>
      <c r="B436" s="5" t="s">
        <v>7367</v>
      </c>
      <c r="C436" s="5" t="s">
        <v>2185</v>
      </c>
      <c r="D436" s="5" t="s">
        <v>651</v>
      </c>
      <c r="E436" s="5" t="s">
        <v>123</v>
      </c>
      <c r="F436" s="5" t="s">
        <v>3043</v>
      </c>
      <c r="G436" s="5" t="n">
        <f aca="false">COUNTIF('Duel Log'!A:A,A436)</f>
        <v>2</v>
      </c>
      <c r="H436" s="5" t="n">
        <f aca="false">COUNTIFS('Duel Log'!A:A,A436,'Duel Log'!AA:AA,"Win")</f>
        <v>0</v>
      </c>
      <c r="I436" s="5" t="s">
        <v>7366</v>
      </c>
      <c r="J436" s="5" t="s">
        <v>7368</v>
      </c>
      <c r="K436" s="5"/>
      <c r="L436" s="5" t="s">
        <v>98</v>
      </c>
      <c r="M436" s="5" t="s">
        <v>7369</v>
      </c>
      <c r="N436" s="5" t="s">
        <v>5966</v>
      </c>
    </row>
    <row r="437" customFormat="false" ht="15" hidden="false" customHeight="true" outlineLevel="0" collapsed="false">
      <c r="A437" s="5" t="s">
        <v>3048</v>
      </c>
      <c r="B437" s="5" t="s">
        <v>7370</v>
      </c>
      <c r="C437" s="5" t="s">
        <v>2185</v>
      </c>
      <c r="D437" s="5" t="s">
        <v>3049</v>
      </c>
      <c r="E437" s="5" t="s">
        <v>123</v>
      </c>
      <c r="F437" s="5" t="s">
        <v>3051</v>
      </c>
      <c r="G437" s="5" t="n">
        <f aca="false">COUNTIF('Duel Log'!A:A,A437)</f>
        <v>2</v>
      </c>
      <c r="H437" s="5" t="n">
        <f aca="false">COUNTIFS('Duel Log'!A:A,A437,'Duel Log'!AA:AA,"Win")</f>
        <v>2</v>
      </c>
      <c r="I437" s="5" t="s">
        <v>7356</v>
      </c>
      <c r="J437" s="5" t="s">
        <v>7371</v>
      </c>
      <c r="K437" s="5"/>
      <c r="L437" s="5" t="s">
        <v>98</v>
      </c>
      <c r="M437" s="5" t="s">
        <v>7372</v>
      </c>
      <c r="N437" s="5" t="s">
        <v>5966</v>
      </c>
    </row>
    <row r="438" customFormat="false" ht="15" hidden="false" customHeight="true" outlineLevel="0" collapsed="false">
      <c r="A438" s="5" t="s">
        <v>3054</v>
      </c>
      <c r="B438" s="5" t="s">
        <v>7373</v>
      </c>
      <c r="C438" s="5" t="s">
        <v>2185</v>
      </c>
      <c r="D438" s="5" t="s">
        <v>3055</v>
      </c>
      <c r="E438" s="5" t="s">
        <v>123</v>
      </c>
      <c r="F438" s="5" t="s">
        <v>574</v>
      </c>
      <c r="G438" s="5" t="n">
        <f aca="false">COUNTIF('Duel Log'!A:A,A438)</f>
        <v>2</v>
      </c>
      <c r="H438" s="5" t="n">
        <f aca="false">COUNTIFS('Duel Log'!A:A,A438,'Duel Log'!AA:AA,"Win")</f>
        <v>0</v>
      </c>
      <c r="I438" s="5" t="s">
        <v>7374</v>
      </c>
      <c r="J438" s="5" t="s">
        <v>7375</v>
      </c>
      <c r="K438" s="5"/>
      <c r="L438" s="5" t="s">
        <v>98</v>
      </c>
      <c r="M438" s="5" t="s">
        <v>7063</v>
      </c>
      <c r="N438" s="5" t="s">
        <v>5966</v>
      </c>
    </row>
    <row r="439" customFormat="false" ht="15" hidden="false" customHeight="true" outlineLevel="0" collapsed="false">
      <c r="A439" s="5" t="s">
        <v>3060</v>
      </c>
      <c r="B439" s="5" t="s">
        <v>7376</v>
      </c>
      <c r="C439" s="5" t="s">
        <v>369</v>
      </c>
      <c r="D439" s="5" t="s">
        <v>871</v>
      </c>
      <c r="E439" s="5" t="s">
        <v>102</v>
      </c>
      <c r="F439" s="5" t="s">
        <v>2423</v>
      </c>
      <c r="G439" s="5" t="n">
        <f aca="false">COUNTIF('Duel Log'!A:A,A439)</f>
        <v>1</v>
      </c>
      <c r="H439" s="5" t="n">
        <f aca="false">COUNTIFS('Duel Log'!A:A,A439,'Duel Log'!AA:AA,"Win")</f>
        <v>0</v>
      </c>
      <c r="I439" s="5" t="s">
        <v>7377</v>
      </c>
      <c r="J439" s="5"/>
      <c r="K439" s="5"/>
      <c r="L439" s="5" t="s">
        <v>98</v>
      </c>
      <c r="M439" s="5" t="s">
        <v>5939</v>
      </c>
      <c r="N439" s="5"/>
    </row>
    <row r="440" customFormat="false" ht="15" hidden="false" customHeight="true" outlineLevel="0" collapsed="false">
      <c r="A440" s="5" t="s">
        <v>3061</v>
      </c>
      <c r="B440" s="5" t="s">
        <v>7378</v>
      </c>
      <c r="C440" s="5" t="s">
        <v>369</v>
      </c>
      <c r="D440" s="5" t="s">
        <v>829</v>
      </c>
      <c r="E440" s="5" t="s">
        <v>102</v>
      </c>
      <c r="F440" s="5" t="s">
        <v>3062</v>
      </c>
      <c r="G440" s="5" t="n">
        <f aca="false">COUNTIF('Duel Log'!A:A,A440)</f>
        <v>3</v>
      </c>
      <c r="H440" s="5" t="n">
        <f aca="false">COUNTIFS('Duel Log'!A:A,A440,'Duel Log'!AA:AA,"Win")</f>
        <v>0</v>
      </c>
      <c r="I440" s="5" t="s">
        <v>6260</v>
      </c>
      <c r="J440" s="5" t="s">
        <v>7379</v>
      </c>
      <c r="K440" s="5" t="s">
        <v>6488</v>
      </c>
      <c r="L440" s="5" t="s">
        <v>98</v>
      </c>
      <c r="M440" s="5" t="s">
        <v>7380</v>
      </c>
      <c r="N440" s="5"/>
    </row>
    <row r="441" customFormat="false" ht="15" hidden="false" customHeight="true" outlineLevel="0" collapsed="false">
      <c r="A441" s="7" t="s">
        <v>3067</v>
      </c>
      <c r="B441" s="7" t="s">
        <v>7378</v>
      </c>
      <c r="C441" s="7" t="s">
        <v>369</v>
      </c>
      <c r="D441" s="7" t="s">
        <v>829</v>
      </c>
      <c r="E441" s="7" t="s">
        <v>102</v>
      </c>
      <c r="F441" s="7" t="s">
        <v>3068</v>
      </c>
      <c r="G441" s="7" t="n">
        <f aca="false">COUNTIF('Duel Log'!A:A,A441)</f>
        <v>3</v>
      </c>
      <c r="H441" s="7" t="n">
        <f aca="false">COUNTIFS('Duel Log'!A:A,A441,'Duel Log'!AA:AA,"Win")</f>
        <v>2</v>
      </c>
      <c r="I441" s="7" t="s">
        <v>7381</v>
      </c>
      <c r="J441" s="7" t="s">
        <v>6256</v>
      </c>
      <c r="K441" s="7" t="s">
        <v>7382</v>
      </c>
      <c r="L441" s="7" t="s">
        <v>99</v>
      </c>
      <c r="M441" s="7" t="s">
        <v>6292</v>
      </c>
      <c r="N441" s="7"/>
    </row>
    <row r="442" customFormat="false" ht="15" hidden="false" customHeight="true" outlineLevel="0" collapsed="false">
      <c r="A442" s="7" t="s">
        <v>3074</v>
      </c>
      <c r="B442" s="7" t="s">
        <v>7378</v>
      </c>
      <c r="C442" s="7" t="s">
        <v>369</v>
      </c>
      <c r="D442" s="7" t="s">
        <v>829</v>
      </c>
      <c r="E442" s="7" t="s">
        <v>102</v>
      </c>
      <c r="F442" s="7" t="s">
        <v>3075</v>
      </c>
      <c r="G442" s="7" t="n">
        <f aca="false">COUNTIF('Duel Log'!A:A,A442)</f>
        <v>3</v>
      </c>
      <c r="H442" s="7" t="n">
        <f aca="false">COUNTIFS('Duel Log'!A:A,A442,'Duel Log'!AA:AA,"Win")</f>
        <v>1</v>
      </c>
      <c r="I442" s="7" t="s">
        <v>6119</v>
      </c>
      <c r="J442" s="7" t="s">
        <v>7383</v>
      </c>
      <c r="K442" s="7" t="s">
        <v>7384</v>
      </c>
      <c r="L442" s="7" t="s">
        <v>99</v>
      </c>
      <c r="M442" s="7" t="s">
        <v>7385</v>
      </c>
      <c r="N442" s="7"/>
    </row>
    <row r="443" customFormat="false" ht="15" hidden="false" customHeight="true" outlineLevel="0" collapsed="false">
      <c r="A443" s="5" t="s">
        <v>3081</v>
      </c>
      <c r="B443" s="5" t="s">
        <v>7386</v>
      </c>
      <c r="C443" s="5" t="s">
        <v>369</v>
      </c>
      <c r="D443" s="5" t="s">
        <v>3082</v>
      </c>
      <c r="E443" s="5" t="s">
        <v>102</v>
      </c>
      <c r="F443" s="5" t="s">
        <v>3084</v>
      </c>
      <c r="G443" s="5" t="n">
        <f aca="false">COUNTIF('Duel Log'!A:A,A443)</f>
        <v>3</v>
      </c>
      <c r="H443" s="5" t="n">
        <f aca="false">COUNTIFS('Duel Log'!A:A,A443,'Duel Log'!AA:AA,"Win")</f>
        <v>2</v>
      </c>
      <c r="I443" s="5" t="s">
        <v>6282</v>
      </c>
      <c r="J443" s="5" t="s">
        <v>6488</v>
      </c>
      <c r="K443" s="5" t="s">
        <v>7387</v>
      </c>
      <c r="L443" s="5" t="s">
        <v>98</v>
      </c>
      <c r="M443" s="5" t="s">
        <v>7388</v>
      </c>
      <c r="N443" s="5"/>
    </row>
    <row r="444" customFormat="false" ht="15" hidden="false" customHeight="true" outlineLevel="0" collapsed="false">
      <c r="A444" s="7" t="s">
        <v>3088</v>
      </c>
      <c r="B444" s="7" t="s">
        <v>7386</v>
      </c>
      <c r="C444" s="7" t="s">
        <v>369</v>
      </c>
      <c r="D444" s="7" t="s">
        <v>3082</v>
      </c>
      <c r="E444" s="7" t="s">
        <v>102</v>
      </c>
      <c r="F444" s="7" t="s">
        <v>3089</v>
      </c>
      <c r="G444" s="7" t="n">
        <f aca="false">COUNTIF('Duel Log'!A:A,A444)</f>
        <v>3</v>
      </c>
      <c r="H444" s="7" t="n">
        <f aca="false">COUNTIFS('Duel Log'!A:A,A444,'Duel Log'!AA:AA,"Win")</f>
        <v>2</v>
      </c>
      <c r="I444" s="7" t="s">
        <v>5946</v>
      </c>
      <c r="J444" s="7" t="s">
        <v>7389</v>
      </c>
      <c r="K444" s="7" t="s">
        <v>7390</v>
      </c>
      <c r="L444" s="7" t="s">
        <v>99</v>
      </c>
      <c r="M444" s="7" t="s">
        <v>7391</v>
      </c>
      <c r="N444" s="7"/>
    </row>
    <row r="445" customFormat="false" ht="15" hidden="false" customHeight="true" outlineLevel="0" collapsed="false">
      <c r="A445" s="7" t="s">
        <v>3097</v>
      </c>
      <c r="B445" s="7" t="s">
        <v>7386</v>
      </c>
      <c r="C445" s="7" t="s">
        <v>369</v>
      </c>
      <c r="D445" s="7" t="s">
        <v>3082</v>
      </c>
      <c r="E445" s="7" t="s">
        <v>102</v>
      </c>
      <c r="F445" s="7" t="s">
        <v>3098</v>
      </c>
      <c r="G445" s="7" t="n">
        <f aca="false">COUNTIF('Duel Log'!A:A,A445)</f>
        <v>3</v>
      </c>
      <c r="H445" s="7" t="n">
        <f aca="false">COUNTIFS('Duel Log'!A:A,A445,'Duel Log'!AA:AA,"Win")</f>
        <v>2</v>
      </c>
      <c r="I445" s="7" t="s">
        <v>6290</v>
      </c>
      <c r="J445" s="7" t="s">
        <v>6492</v>
      </c>
      <c r="K445" s="7" t="s">
        <v>7392</v>
      </c>
      <c r="L445" s="7" t="s">
        <v>99</v>
      </c>
      <c r="M445" s="7" t="s">
        <v>6170</v>
      </c>
      <c r="N445" s="7"/>
    </row>
    <row r="446" customFormat="false" ht="15" hidden="false" customHeight="true" outlineLevel="0" collapsed="false">
      <c r="A446" s="7" t="s">
        <v>3105</v>
      </c>
      <c r="B446" s="7" t="s">
        <v>7386</v>
      </c>
      <c r="C446" s="7" t="s">
        <v>369</v>
      </c>
      <c r="D446" s="7" t="s">
        <v>3082</v>
      </c>
      <c r="E446" s="7" t="s">
        <v>102</v>
      </c>
      <c r="F446" s="7" t="s">
        <v>3106</v>
      </c>
      <c r="G446" s="7" t="n">
        <f aca="false">COUNTIF('Duel Log'!A:A,A446)</f>
        <v>3</v>
      </c>
      <c r="H446" s="7" t="n">
        <f aca="false">COUNTIFS('Duel Log'!A:A,A446,'Duel Log'!AA:AA,"Win")</f>
        <v>2</v>
      </c>
      <c r="I446" s="7" t="s">
        <v>6198</v>
      </c>
      <c r="J446" s="7" t="s">
        <v>7393</v>
      </c>
      <c r="K446" s="7" t="s">
        <v>6734</v>
      </c>
      <c r="L446" s="7" t="s">
        <v>99</v>
      </c>
      <c r="M446" s="7" t="s">
        <v>6337</v>
      </c>
      <c r="N446" s="7"/>
    </row>
    <row r="447" customFormat="false" ht="15" hidden="false" customHeight="true" outlineLevel="0" collapsed="false">
      <c r="A447" s="7" t="s">
        <v>3110</v>
      </c>
      <c r="B447" s="7" t="s">
        <v>7386</v>
      </c>
      <c r="C447" s="7" t="s">
        <v>369</v>
      </c>
      <c r="D447" s="7" t="s">
        <v>3082</v>
      </c>
      <c r="E447" s="7" t="s">
        <v>102</v>
      </c>
      <c r="F447" s="7" t="s">
        <v>3111</v>
      </c>
      <c r="G447" s="7" t="n">
        <f aca="false">COUNTIF('Duel Log'!A:A,A447)</f>
        <v>3</v>
      </c>
      <c r="H447" s="7" t="n">
        <f aca="false">COUNTIFS('Duel Log'!A:A,A447,'Duel Log'!AA:AA,"Win")</f>
        <v>0</v>
      </c>
      <c r="I447" s="7" t="s">
        <v>6067</v>
      </c>
      <c r="J447" s="7" t="s">
        <v>6488</v>
      </c>
      <c r="K447" s="7" t="s">
        <v>7394</v>
      </c>
      <c r="L447" s="7" t="s">
        <v>99</v>
      </c>
      <c r="M447" s="7" t="s">
        <v>7395</v>
      </c>
      <c r="N447" s="7"/>
    </row>
    <row r="448" customFormat="false" ht="15" hidden="false" customHeight="true" outlineLevel="0" collapsed="false">
      <c r="A448" s="5" t="s">
        <v>3116</v>
      </c>
      <c r="B448" s="5" t="s">
        <v>7396</v>
      </c>
      <c r="C448" s="5" t="s">
        <v>369</v>
      </c>
      <c r="D448" s="5" t="s">
        <v>3117</v>
      </c>
      <c r="E448" s="5" t="s">
        <v>123</v>
      </c>
      <c r="F448" s="5" t="s">
        <v>3119</v>
      </c>
      <c r="G448" s="5" t="n">
        <f aca="false">COUNTIF('Duel Log'!A:A,A448)</f>
        <v>2</v>
      </c>
      <c r="H448" s="5" t="n">
        <f aca="false">COUNTIFS('Duel Log'!A:A,A448,'Duel Log'!AA:AA,"Win")</f>
        <v>0</v>
      </c>
      <c r="I448" s="5" t="s">
        <v>6119</v>
      </c>
      <c r="J448" s="5" t="s">
        <v>5938</v>
      </c>
      <c r="K448" s="5"/>
      <c r="L448" s="5" t="s">
        <v>98</v>
      </c>
      <c r="M448" s="5" t="s">
        <v>6582</v>
      </c>
      <c r="N448" s="5" t="s">
        <v>5966</v>
      </c>
    </row>
    <row r="449" customFormat="false" ht="15" hidden="false" customHeight="true" outlineLevel="0" collapsed="false">
      <c r="A449" s="5" t="s">
        <v>3121</v>
      </c>
      <c r="B449" s="5" t="s">
        <v>7397</v>
      </c>
      <c r="C449" s="5" t="s">
        <v>369</v>
      </c>
      <c r="D449" s="5" t="s">
        <v>3122</v>
      </c>
      <c r="E449" s="5" t="s">
        <v>123</v>
      </c>
      <c r="F449" s="5" t="s">
        <v>3124</v>
      </c>
      <c r="G449" s="5" t="n">
        <f aca="false">COUNTIF('Duel Log'!A:A,A449)</f>
        <v>1</v>
      </c>
      <c r="H449" s="5" t="n">
        <f aca="false">COUNTIFS('Duel Log'!A:A,A449,'Duel Log'!AA:AA,"Win")</f>
        <v>1</v>
      </c>
      <c r="I449" s="5" t="s">
        <v>7398</v>
      </c>
      <c r="J449" s="5"/>
      <c r="K449" s="5"/>
      <c r="L449" s="5" t="s">
        <v>98</v>
      </c>
      <c r="M449" s="5" t="s">
        <v>5942</v>
      </c>
      <c r="N449" s="5" t="s">
        <v>5942</v>
      </c>
    </row>
    <row r="450" customFormat="false" ht="15" hidden="false" customHeight="true" outlineLevel="0" collapsed="false">
      <c r="A450" s="5" t="s">
        <v>3126</v>
      </c>
      <c r="B450" s="5" t="s">
        <v>7399</v>
      </c>
      <c r="C450" s="5" t="s">
        <v>369</v>
      </c>
      <c r="D450" s="5" t="s">
        <v>3127</v>
      </c>
      <c r="E450" s="5" t="s">
        <v>123</v>
      </c>
      <c r="F450" s="5" t="s">
        <v>3129</v>
      </c>
      <c r="G450" s="5" t="n">
        <f aca="false">COUNTIF('Duel Log'!A:A,A450)</f>
        <v>2</v>
      </c>
      <c r="H450" s="5" t="n">
        <f aca="false">COUNTIFS('Duel Log'!A:A,A450,'Duel Log'!AA:AA,"Win")</f>
        <v>2</v>
      </c>
      <c r="I450" s="5" t="s">
        <v>7400</v>
      </c>
      <c r="J450" s="5" t="s">
        <v>7401</v>
      </c>
      <c r="K450" s="5"/>
      <c r="L450" s="5" t="s">
        <v>98</v>
      </c>
      <c r="M450" s="5" t="s">
        <v>6092</v>
      </c>
      <c r="N450" s="5" t="s">
        <v>5966</v>
      </c>
    </row>
    <row r="451" customFormat="false" ht="15" hidden="false" customHeight="true" outlineLevel="0" collapsed="false">
      <c r="A451" s="5" t="s">
        <v>3131</v>
      </c>
      <c r="B451" s="5" t="s">
        <v>7402</v>
      </c>
      <c r="C451" s="5" t="s">
        <v>369</v>
      </c>
      <c r="D451" s="5" t="s">
        <v>665</v>
      </c>
      <c r="E451" s="5" t="s">
        <v>123</v>
      </c>
      <c r="F451" s="5" t="s">
        <v>3132</v>
      </c>
      <c r="G451" s="5" t="n">
        <f aca="false">COUNTIF('Duel Log'!A:A,A451)</f>
        <v>2</v>
      </c>
      <c r="H451" s="5" t="n">
        <f aca="false">COUNTIFS('Duel Log'!A:A,A451,'Duel Log'!AA:AA,"Win")</f>
        <v>2</v>
      </c>
      <c r="I451" s="5" t="s">
        <v>7403</v>
      </c>
      <c r="J451" s="5" t="s">
        <v>7404</v>
      </c>
      <c r="K451" s="5"/>
      <c r="L451" s="5" t="s">
        <v>98</v>
      </c>
      <c r="M451" s="5" t="s">
        <v>7405</v>
      </c>
      <c r="N451" s="5" t="s">
        <v>5966</v>
      </c>
    </row>
    <row r="452" customFormat="false" ht="15" hidden="false" customHeight="true" outlineLevel="0" collapsed="false">
      <c r="A452" s="5" t="s">
        <v>3136</v>
      </c>
      <c r="B452" s="5" t="s">
        <v>7406</v>
      </c>
      <c r="C452" s="5" t="s">
        <v>369</v>
      </c>
      <c r="D452" s="5" t="s">
        <v>3137</v>
      </c>
      <c r="E452" s="5" t="s">
        <v>123</v>
      </c>
      <c r="F452" s="5" t="s">
        <v>3139</v>
      </c>
      <c r="G452" s="5" t="n">
        <f aca="false">COUNTIF('Duel Log'!A:A,A452)</f>
        <v>2</v>
      </c>
      <c r="H452" s="5" t="n">
        <f aca="false">COUNTIFS('Duel Log'!A:A,A452,'Duel Log'!AA:AA,"Win")</f>
        <v>2</v>
      </c>
      <c r="I452" s="5" t="s">
        <v>5945</v>
      </c>
      <c r="J452" s="5" t="s">
        <v>6488</v>
      </c>
      <c r="K452" s="5"/>
      <c r="L452" s="5" t="s">
        <v>98</v>
      </c>
      <c r="M452" s="5" t="s">
        <v>6453</v>
      </c>
      <c r="N452" s="5" t="s">
        <v>5966</v>
      </c>
    </row>
    <row r="453" customFormat="false" ht="15" hidden="false" customHeight="true" outlineLevel="0" collapsed="false">
      <c r="A453" s="5" t="s">
        <v>3142</v>
      </c>
      <c r="B453" s="5" t="s">
        <v>7407</v>
      </c>
      <c r="C453" s="5" t="s">
        <v>369</v>
      </c>
      <c r="D453" s="5" t="s">
        <v>973</v>
      </c>
      <c r="E453" s="5" t="s">
        <v>123</v>
      </c>
      <c r="F453" s="5" t="s">
        <v>3143</v>
      </c>
      <c r="G453" s="5" t="n">
        <f aca="false">COUNTIF('Duel Log'!A:A,A453)</f>
        <v>2</v>
      </c>
      <c r="H453" s="5" t="n">
        <f aca="false">COUNTIFS('Duel Log'!A:A,A453,'Duel Log'!AA:AA,"Win")</f>
        <v>0</v>
      </c>
      <c r="I453" s="5" t="s">
        <v>6734</v>
      </c>
      <c r="J453" s="5" t="s">
        <v>6492</v>
      </c>
      <c r="K453" s="5"/>
      <c r="L453" s="5" t="s">
        <v>98</v>
      </c>
      <c r="M453" s="5" t="s">
        <v>7408</v>
      </c>
      <c r="N453" s="5" t="s">
        <v>5966</v>
      </c>
    </row>
    <row r="454" customFormat="false" ht="15" hidden="false" customHeight="true" outlineLevel="0" collapsed="false">
      <c r="A454" s="5" t="s">
        <v>3145</v>
      </c>
      <c r="B454" s="5" t="s">
        <v>7409</v>
      </c>
      <c r="C454" s="5" t="s">
        <v>369</v>
      </c>
      <c r="D454" s="5" t="s">
        <v>1515</v>
      </c>
      <c r="E454" s="5" t="s">
        <v>123</v>
      </c>
      <c r="F454" s="5" t="s">
        <v>1555</v>
      </c>
      <c r="G454" s="5" t="n">
        <f aca="false">COUNTIF('Duel Log'!A:A,A454)</f>
        <v>3</v>
      </c>
      <c r="H454" s="5" t="n">
        <f aca="false">COUNTIFS('Duel Log'!A:A,A454,'Duel Log'!AA:AA,"Win")</f>
        <v>1</v>
      </c>
      <c r="I454" s="5" t="s">
        <v>5945</v>
      </c>
      <c r="J454" s="5" t="s">
        <v>7410</v>
      </c>
      <c r="K454" s="5" t="s">
        <v>5971</v>
      </c>
      <c r="L454" s="5" t="s">
        <v>98</v>
      </c>
      <c r="M454" s="5" t="s">
        <v>7411</v>
      </c>
      <c r="N454" s="5" t="s">
        <v>5948</v>
      </c>
    </row>
    <row r="455" customFormat="false" ht="15" hidden="false" customHeight="true" outlineLevel="0" collapsed="false">
      <c r="A455" s="5" t="s">
        <v>3146</v>
      </c>
      <c r="B455" s="5" t="s">
        <v>7412</v>
      </c>
      <c r="C455" s="5" t="s">
        <v>369</v>
      </c>
      <c r="D455" s="5" t="s">
        <v>280</v>
      </c>
      <c r="E455" s="5" t="s">
        <v>123</v>
      </c>
      <c r="F455" s="5" t="s">
        <v>371</v>
      </c>
      <c r="G455" s="5" t="n">
        <f aca="false">COUNTIF('Duel Log'!A:A,A455)</f>
        <v>3</v>
      </c>
      <c r="H455" s="5" t="n">
        <f aca="false">COUNTIFS('Duel Log'!A:A,A455,'Duel Log'!AA:AA,"Win")</f>
        <v>2</v>
      </c>
      <c r="I455" s="5" t="s">
        <v>7413</v>
      </c>
      <c r="J455" s="5" t="s">
        <v>7414</v>
      </c>
      <c r="K455" s="5" t="s">
        <v>6067</v>
      </c>
      <c r="L455" s="5" t="s">
        <v>98</v>
      </c>
      <c r="M455" s="5" t="s">
        <v>7415</v>
      </c>
      <c r="N455" s="5" t="s">
        <v>5948</v>
      </c>
    </row>
    <row r="456" customFormat="false" ht="15" hidden="false" customHeight="true" outlineLevel="0" collapsed="false">
      <c r="A456" s="5" t="s">
        <v>3147</v>
      </c>
      <c r="B456" s="5" t="s">
        <v>7416</v>
      </c>
      <c r="C456" s="5" t="s">
        <v>369</v>
      </c>
      <c r="D456" s="5" t="s">
        <v>3148</v>
      </c>
      <c r="E456" s="5" t="s">
        <v>123</v>
      </c>
      <c r="F456" s="5" t="s">
        <v>3150</v>
      </c>
      <c r="G456" s="5" t="n">
        <f aca="false">COUNTIF('Duel Log'!A:A,A456)</f>
        <v>3</v>
      </c>
      <c r="H456" s="5" t="n">
        <f aca="false">COUNTIFS('Duel Log'!A:A,A456,'Duel Log'!AA:AA,"Win")</f>
        <v>1</v>
      </c>
      <c r="I456" s="5" t="s">
        <v>6492</v>
      </c>
      <c r="J456" s="5" t="s">
        <v>6124</v>
      </c>
      <c r="K456" s="5" t="s">
        <v>7417</v>
      </c>
      <c r="L456" s="5" t="s">
        <v>98</v>
      </c>
      <c r="M456" s="5" t="s">
        <v>6170</v>
      </c>
      <c r="N456" s="5" t="s">
        <v>5948</v>
      </c>
    </row>
    <row r="457" customFormat="false" ht="16.5" hidden="false" customHeight="true" outlineLevel="0" collapsed="false">
      <c r="A457" s="5" t="s">
        <v>3154</v>
      </c>
      <c r="B457" s="5" t="s">
        <v>7418</v>
      </c>
      <c r="C457" s="5" t="s">
        <v>369</v>
      </c>
      <c r="D457" s="5" t="s">
        <v>348</v>
      </c>
      <c r="E457" s="5" t="s">
        <v>123</v>
      </c>
      <c r="F457" s="5" t="s">
        <v>1792</v>
      </c>
      <c r="G457" s="5" t="n">
        <f aca="false">COUNTIF('Duel Log'!A:A,A457)</f>
        <v>2</v>
      </c>
      <c r="H457" s="5" t="n">
        <f aca="false">COUNTIFS('Duel Log'!A:A,A457,'Duel Log'!AA:AA,"Win")</f>
        <v>0</v>
      </c>
      <c r="I457" s="5" t="s">
        <v>7414</v>
      </c>
      <c r="J457" s="5" t="s">
        <v>7419</v>
      </c>
      <c r="K457" s="5"/>
      <c r="L457" s="5" t="s">
        <v>98</v>
      </c>
      <c r="M457" s="5" t="s">
        <v>6092</v>
      </c>
      <c r="N457" s="5" t="s">
        <v>5966</v>
      </c>
    </row>
    <row r="458" customFormat="false" ht="15" hidden="false" customHeight="true" outlineLevel="0" collapsed="false">
      <c r="A458" s="5" t="s">
        <v>3155</v>
      </c>
      <c r="B458" s="5" t="s">
        <v>7420</v>
      </c>
      <c r="C458" s="5" t="s">
        <v>876</v>
      </c>
      <c r="D458" s="5" t="s">
        <v>1673</v>
      </c>
      <c r="E458" s="5" t="s">
        <v>102</v>
      </c>
      <c r="F458" s="5" t="s">
        <v>3156</v>
      </c>
      <c r="G458" s="5" t="n">
        <f aca="false">COUNTIF('Duel Log'!A:A,A458)</f>
        <v>3</v>
      </c>
      <c r="H458" s="5" t="n">
        <f aca="false">COUNTIFS('Duel Log'!A:A,A458,'Duel Log'!AA:AA,"Win")</f>
        <v>0</v>
      </c>
      <c r="I458" s="5" t="s">
        <v>7421</v>
      </c>
      <c r="J458" s="5" t="s">
        <v>7422</v>
      </c>
      <c r="K458" s="5" t="s">
        <v>7423</v>
      </c>
      <c r="L458" s="5" t="s">
        <v>98</v>
      </c>
      <c r="M458" s="5" t="s">
        <v>6292</v>
      </c>
      <c r="N458" s="5"/>
    </row>
    <row r="459" customFormat="false" ht="15" hidden="false" customHeight="true" outlineLevel="0" collapsed="false">
      <c r="A459" s="7" t="s">
        <v>3160</v>
      </c>
      <c r="B459" s="7" t="s">
        <v>7420</v>
      </c>
      <c r="C459" s="7" t="s">
        <v>876</v>
      </c>
      <c r="D459" s="7" t="s">
        <v>1673</v>
      </c>
      <c r="E459" s="7" t="s">
        <v>102</v>
      </c>
      <c r="F459" s="7" t="s">
        <v>3161</v>
      </c>
      <c r="G459" s="7" t="n">
        <f aca="false">COUNTIF('Duel Log'!A:A,A459)</f>
        <v>3</v>
      </c>
      <c r="H459" s="7" t="n">
        <f aca="false">COUNTIFS('Duel Log'!A:A,A459,'Duel Log'!AA:AA,"Win")</f>
        <v>2</v>
      </c>
      <c r="I459" s="7" t="s">
        <v>7424</v>
      </c>
      <c r="J459" s="7" t="s">
        <v>7425</v>
      </c>
      <c r="K459" s="7" t="s">
        <v>6870</v>
      </c>
      <c r="L459" s="7" t="s">
        <v>99</v>
      </c>
      <c r="M459" s="7" t="s">
        <v>6043</v>
      </c>
      <c r="N459" s="7"/>
    </row>
    <row r="460" customFormat="false" ht="15" hidden="false" customHeight="true" outlineLevel="0" collapsed="false">
      <c r="A460" s="7" t="s">
        <v>3164</v>
      </c>
      <c r="B460" s="7" t="s">
        <v>7420</v>
      </c>
      <c r="C460" s="7" t="s">
        <v>876</v>
      </c>
      <c r="D460" s="7" t="s">
        <v>1673</v>
      </c>
      <c r="E460" s="7" t="s">
        <v>102</v>
      </c>
      <c r="F460" s="7" t="s">
        <v>3165</v>
      </c>
      <c r="G460" s="7" t="n">
        <f aca="false">COUNTIF('Duel Log'!A:A,A460)</f>
        <v>3</v>
      </c>
      <c r="H460" s="7" t="n">
        <f aca="false">COUNTIFS('Duel Log'!A:A,A460,'Duel Log'!AA:AA,"Win")</f>
        <v>0</v>
      </c>
      <c r="I460" s="7" t="s">
        <v>6856</v>
      </c>
      <c r="J460" s="7" t="s">
        <v>7426</v>
      </c>
      <c r="K460" s="7" t="s">
        <v>7427</v>
      </c>
      <c r="L460" s="7" t="s">
        <v>99</v>
      </c>
      <c r="M460" s="7" t="s">
        <v>7428</v>
      </c>
      <c r="N460" s="7"/>
    </row>
    <row r="461" customFormat="false" ht="15" hidden="false" customHeight="true" outlineLevel="0" collapsed="false">
      <c r="A461" s="7" t="s">
        <v>3169</v>
      </c>
      <c r="B461" s="7" t="s">
        <v>7420</v>
      </c>
      <c r="C461" s="7" t="s">
        <v>876</v>
      </c>
      <c r="D461" s="7" t="s">
        <v>1673</v>
      </c>
      <c r="E461" s="7" t="s">
        <v>102</v>
      </c>
      <c r="F461" s="7" t="s">
        <v>3170</v>
      </c>
      <c r="G461" s="7" t="n">
        <f aca="false">COUNTIF('Duel Log'!A:A,A461)</f>
        <v>3</v>
      </c>
      <c r="H461" s="7" t="n">
        <f aca="false">COUNTIFS('Duel Log'!A:A,A461,'Duel Log'!AA:AA,"Win")</f>
        <v>3</v>
      </c>
      <c r="I461" s="7" t="s">
        <v>7429</v>
      </c>
      <c r="J461" s="7" t="s">
        <v>7049</v>
      </c>
      <c r="K461" s="7" t="s">
        <v>7430</v>
      </c>
      <c r="L461" s="7" t="s">
        <v>99</v>
      </c>
      <c r="M461" s="7" t="s">
        <v>7431</v>
      </c>
      <c r="N461" s="7"/>
    </row>
    <row r="462" customFormat="false" ht="15" hidden="false" customHeight="true" outlineLevel="0" collapsed="false">
      <c r="A462" s="7" t="s">
        <v>3176</v>
      </c>
      <c r="B462" s="7" t="s">
        <v>7420</v>
      </c>
      <c r="C462" s="7" t="s">
        <v>876</v>
      </c>
      <c r="D462" s="7" t="s">
        <v>1673</v>
      </c>
      <c r="E462" s="7" t="s">
        <v>102</v>
      </c>
      <c r="F462" s="7" t="s">
        <v>3177</v>
      </c>
      <c r="G462" s="7" t="n">
        <f aca="false">COUNTIF('Duel Log'!A:A,A462)</f>
        <v>3</v>
      </c>
      <c r="H462" s="7" t="n">
        <f aca="false">COUNTIFS('Duel Log'!A:A,A462,'Duel Log'!AA:AA,"Win")</f>
        <v>1</v>
      </c>
      <c r="I462" s="7" t="s">
        <v>6863</v>
      </c>
      <c r="J462" s="7" t="s">
        <v>7432</v>
      </c>
      <c r="K462" s="7" t="s">
        <v>7433</v>
      </c>
      <c r="L462" s="7" t="s">
        <v>99</v>
      </c>
      <c r="M462" s="7" t="s">
        <v>6063</v>
      </c>
      <c r="N462" s="7"/>
    </row>
    <row r="463" customFormat="false" ht="15" hidden="false" customHeight="true" outlineLevel="0" collapsed="false">
      <c r="A463" s="7" t="s">
        <v>3181</v>
      </c>
      <c r="B463" s="7" t="s">
        <v>7420</v>
      </c>
      <c r="C463" s="7" t="s">
        <v>876</v>
      </c>
      <c r="D463" s="7" t="s">
        <v>1673</v>
      </c>
      <c r="E463" s="7" t="s">
        <v>102</v>
      </c>
      <c r="F463" s="7" t="s">
        <v>3182</v>
      </c>
      <c r="G463" s="7" t="n">
        <f aca="false">COUNTIF('Duel Log'!A:A,A463)</f>
        <v>3</v>
      </c>
      <c r="H463" s="7" t="n">
        <f aca="false">COUNTIFS('Duel Log'!A:A,A463,'Duel Log'!AA:AA,"Win")</f>
        <v>2</v>
      </c>
      <c r="I463" s="7" t="s">
        <v>6896</v>
      </c>
      <c r="J463" s="7" t="s">
        <v>7434</v>
      </c>
      <c r="K463" s="7" t="s">
        <v>7435</v>
      </c>
      <c r="L463" s="7" t="s">
        <v>99</v>
      </c>
      <c r="M463" s="7" t="s">
        <v>7436</v>
      </c>
      <c r="N463" s="7"/>
    </row>
    <row r="464" customFormat="false" ht="15" hidden="false" customHeight="true" outlineLevel="0" collapsed="false">
      <c r="A464" s="7" t="s">
        <v>3186</v>
      </c>
      <c r="B464" s="7" t="s">
        <v>7420</v>
      </c>
      <c r="C464" s="7" t="s">
        <v>876</v>
      </c>
      <c r="D464" s="7" t="s">
        <v>1673</v>
      </c>
      <c r="E464" s="7" t="s">
        <v>102</v>
      </c>
      <c r="F464" s="7" t="s">
        <v>3187</v>
      </c>
      <c r="G464" s="7" t="n">
        <f aca="false">COUNTIF('Duel Log'!A:A,A464)</f>
        <v>3</v>
      </c>
      <c r="H464" s="7" t="n">
        <f aca="false">COUNTIFS('Duel Log'!A:A,A464,'Duel Log'!AA:AA,"Win")</f>
        <v>1</v>
      </c>
      <c r="I464" s="7" t="s">
        <v>7437</v>
      </c>
      <c r="J464" s="7" t="s">
        <v>6868</v>
      </c>
      <c r="K464" s="7" t="s">
        <v>7438</v>
      </c>
      <c r="L464" s="7" t="s">
        <v>99</v>
      </c>
      <c r="M464" s="7" t="s">
        <v>7439</v>
      </c>
      <c r="N464" s="7"/>
    </row>
    <row r="465" customFormat="false" ht="15" hidden="false" customHeight="true" outlineLevel="0" collapsed="false">
      <c r="A465" s="7" t="s">
        <v>3191</v>
      </c>
      <c r="B465" s="7" t="s">
        <v>7420</v>
      </c>
      <c r="C465" s="7" t="s">
        <v>876</v>
      </c>
      <c r="D465" s="7" t="s">
        <v>1673</v>
      </c>
      <c r="E465" s="7" t="s">
        <v>102</v>
      </c>
      <c r="F465" s="7" t="s">
        <v>3192</v>
      </c>
      <c r="G465" s="7" t="n">
        <f aca="false">COUNTIF('Duel Log'!A:A,A465)</f>
        <v>3</v>
      </c>
      <c r="H465" s="7" t="n">
        <f aca="false">COUNTIFS('Duel Log'!A:A,A465,'Duel Log'!AA:AA,"Win")</f>
        <v>1</v>
      </c>
      <c r="I465" s="7" t="s">
        <v>6198</v>
      </c>
      <c r="J465" s="7" t="s">
        <v>7440</v>
      </c>
      <c r="K465" s="7" t="s">
        <v>6188</v>
      </c>
      <c r="L465" s="7" t="s">
        <v>99</v>
      </c>
      <c r="M465" s="7" t="s">
        <v>7441</v>
      </c>
      <c r="N465" s="7"/>
    </row>
    <row r="466" customFormat="false" ht="15" hidden="false" customHeight="true" outlineLevel="0" collapsed="false">
      <c r="A466" s="5" t="s">
        <v>3196</v>
      </c>
      <c r="B466" s="5" t="s">
        <v>7442</v>
      </c>
      <c r="C466" s="5" t="s">
        <v>876</v>
      </c>
      <c r="D466" s="5" t="s">
        <v>689</v>
      </c>
      <c r="E466" s="5" t="s">
        <v>102</v>
      </c>
      <c r="F466" s="5" t="s">
        <v>3197</v>
      </c>
      <c r="G466" s="5" t="n">
        <f aca="false">COUNTIF('Duel Log'!A:A,A466)</f>
        <v>3</v>
      </c>
      <c r="H466" s="5" t="n">
        <f aca="false">COUNTIFS('Duel Log'!A:A,A466,'Duel Log'!AA:AA,"Win")</f>
        <v>3</v>
      </c>
      <c r="I466" s="5" t="s">
        <v>6159</v>
      </c>
      <c r="J466" s="5" t="s">
        <v>7443</v>
      </c>
      <c r="K466" s="5" t="s">
        <v>7444</v>
      </c>
      <c r="L466" s="5" t="s">
        <v>98</v>
      </c>
      <c r="M466" s="5" t="s">
        <v>7445</v>
      </c>
      <c r="N466" s="5"/>
    </row>
    <row r="467" customFormat="false" ht="15" hidden="false" customHeight="true" outlineLevel="0" collapsed="false">
      <c r="A467" s="7" t="s">
        <v>3200</v>
      </c>
      <c r="B467" s="7" t="s">
        <v>7442</v>
      </c>
      <c r="C467" s="7" t="s">
        <v>876</v>
      </c>
      <c r="D467" s="7" t="s">
        <v>689</v>
      </c>
      <c r="E467" s="7" t="s">
        <v>102</v>
      </c>
      <c r="F467" s="7" t="s">
        <v>3201</v>
      </c>
      <c r="G467" s="7" t="n">
        <f aca="false">COUNTIF('Duel Log'!A:A,A467)</f>
        <v>3</v>
      </c>
      <c r="H467" s="7" t="n">
        <f aca="false">COUNTIFS('Duel Log'!A:A,A467,'Duel Log'!AA:AA,"Win")</f>
        <v>2</v>
      </c>
      <c r="I467" s="7" t="s">
        <v>6164</v>
      </c>
      <c r="J467" s="7" t="s">
        <v>6163</v>
      </c>
      <c r="K467" s="7" t="s">
        <v>7446</v>
      </c>
      <c r="L467" s="7" t="s">
        <v>99</v>
      </c>
      <c r="M467" s="7" t="s">
        <v>7447</v>
      </c>
      <c r="N467" s="7"/>
    </row>
    <row r="468" customFormat="false" ht="15" hidden="false" customHeight="true" outlineLevel="0" collapsed="false">
      <c r="A468" s="7" t="s">
        <v>3205</v>
      </c>
      <c r="B468" s="7" t="s">
        <v>7442</v>
      </c>
      <c r="C468" s="7" t="s">
        <v>876</v>
      </c>
      <c r="D468" s="7" t="s">
        <v>689</v>
      </c>
      <c r="E468" s="7" t="s">
        <v>102</v>
      </c>
      <c r="F468" s="7" t="s">
        <v>3206</v>
      </c>
      <c r="G468" s="7" t="n">
        <f aca="false">COUNTIF('Duel Log'!A:A,A468)</f>
        <v>3</v>
      </c>
      <c r="H468" s="7" t="n">
        <f aca="false">COUNTIFS('Duel Log'!A:A,A468,'Duel Log'!AA:AA,"Win")</f>
        <v>1</v>
      </c>
      <c r="I468" s="7" t="s">
        <v>6167</v>
      </c>
      <c r="J468" s="7" t="s">
        <v>7448</v>
      </c>
      <c r="K468" s="7" t="s">
        <v>6875</v>
      </c>
      <c r="L468" s="7" t="s">
        <v>99</v>
      </c>
      <c r="M468" s="7" t="s">
        <v>6170</v>
      </c>
      <c r="N468" s="7"/>
    </row>
    <row r="469" customFormat="false" ht="15" hidden="false" customHeight="true" outlineLevel="0" collapsed="false">
      <c r="A469" s="7" t="s">
        <v>3210</v>
      </c>
      <c r="B469" s="7" t="s">
        <v>7442</v>
      </c>
      <c r="C469" s="7" t="s">
        <v>876</v>
      </c>
      <c r="D469" s="7" t="s">
        <v>689</v>
      </c>
      <c r="E469" s="7" t="s">
        <v>102</v>
      </c>
      <c r="F469" s="7" t="s">
        <v>3211</v>
      </c>
      <c r="G469" s="7" t="n">
        <f aca="false">COUNTIF('Duel Log'!A:A,A469)</f>
        <v>3</v>
      </c>
      <c r="H469" s="7" t="n">
        <f aca="false">COUNTIFS('Duel Log'!A:A,A469,'Duel Log'!AA:AA,"Win")</f>
        <v>0</v>
      </c>
      <c r="I469" s="7" t="s">
        <v>7449</v>
      </c>
      <c r="J469" s="7" t="s">
        <v>7450</v>
      </c>
      <c r="K469" s="7" t="s">
        <v>6860</v>
      </c>
      <c r="L469" s="7" t="s">
        <v>99</v>
      </c>
      <c r="M469" s="7" t="s">
        <v>6861</v>
      </c>
      <c r="N469" s="7"/>
    </row>
    <row r="470" customFormat="false" ht="15" hidden="false" customHeight="true" outlineLevel="0" collapsed="false">
      <c r="A470" s="7" t="s">
        <v>3215</v>
      </c>
      <c r="B470" s="7" t="s">
        <v>7442</v>
      </c>
      <c r="C470" s="7" t="s">
        <v>876</v>
      </c>
      <c r="D470" s="7" t="s">
        <v>689</v>
      </c>
      <c r="E470" s="7" t="s">
        <v>102</v>
      </c>
      <c r="F470" s="7" t="s">
        <v>3216</v>
      </c>
      <c r="G470" s="7" t="n">
        <f aca="false">COUNTIF('Duel Log'!A:A,A470)</f>
        <v>3</v>
      </c>
      <c r="H470" s="7" t="n">
        <f aca="false">COUNTIFS('Duel Log'!A:A,A470,'Duel Log'!AA:AA,"Win")</f>
        <v>2</v>
      </c>
      <c r="I470" s="7" t="s">
        <v>7451</v>
      </c>
      <c r="J470" s="7" t="s">
        <v>7452</v>
      </c>
      <c r="K470" s="7" t="s">
        <v>7453</v>
      </c>
      <c r="L470" s="7" t="s">
        <v>99</v>
      </c>
      <c r="M470" s="7" t="s">
        <v>7026</v>
      </c>
      <c r="N470" s="7"/>
    </row>
    <row r="471" customFormat="false" ht="15" hidden="false" customHeight="true" outlineLevel="0" collapsed="false">
      <c r="A471" s="7" t="s">
        <v>3219</v>
      </c>
      <c r="B471" s="7" t="s">
        <v>7442</v>
      </c>
      <c r="C471" s="7" t="s">
        <v>876</v>
      </c>
      <c r="D471" s="7" t="s">
        <v>689</v>
      </c>
      <c r="E471" s="7" t="s">
        <v>102</v>
      </c>
      <c r="F471" s="7" t="s">
        <v>3220</v>
      </c>
      <c r="G471" s="7" t="n">
        <f aca="false">COUNTIF('Duel Log'!A:A,A471)</f>
        <v>3</v>
      </c>
      <c r="H471" s="7" t="n">
        <f aca="false">COUNTIFS('Duel Log'!A:A,A471,'Duel Log'!AA:AA,"Win")</f>
        <v>1</v>
      </c>
      <c r="I471" s="7" t="s">
        <v>6485</v>
      </c>
      <c r="J471" s="7" t="s">
        <v>7454</v>
      </c>
      <c r="K471" s="7" t="s">
        <v>6899</v>
      </c>
      <c r="L471" s="7" t="s">
        <v>99</v>
      </c>
      <c r="M471" s="7" t="s">
        <v>6178</v>
      </c>
      <c r="N471" s="7"/>
    </row>
    <row r="472" customFormat="false" ht="15" hidden="false" customHeight="true" outlineLevel="0" collapsed="false">
      <c r="A472" s="7" t="s">
        <v>3224</v>
      </c>
      <c r="B472" s="7" t="s">
        <v>7455</v>
      </c>
      <c r="C472" s="7" t="s">
        <v>876</v>
      </c>
      <c r="D472" s="7" t="s">
        <v>1673</v>
      </c>
      <c r="E472" s="7" t="s">
        <v>102</v>
      </c>
      <c r="F472" s="7" t="s">
        <v>1914</v>
      </c>
      <c r="G472" s="7" t="n">
        <f aca="false">COUNTIF('Duel Log'!A:A,A472)</f>
        <v>3</v>
      </c>
      <c r="H472" s="7" t="n">
        <f aca="false">COUNTIFS('Duel Log'!A:A,A472,'Duel Log'!AA:AA,"Win")</f>
        <v>2</v>
      </c>
      <c r="I472" s="7" t="s">
        <v>7456</v>
      </c>
      <c r="J472" s="7" t="s">
        <v>7457</v>
      </c>
      <c r="K472" s="7" t="s">
        <v>7458</v>
      </c>
      <c r="L472" s="7" t="s">
        <v>99</v>
      </c>
      <c r="M472" s="7" t="s">
        <v>6127</v>
      </c>
      <c r="N472" s="7"/>
    </row>
    <row r="473" customFormat="false" ht="15" hidden="false" customHeight="true" outlineLevel="0" collapsed="false">
      <c r="A473" s="7" t="s">
        <v>3225</v>
      </c>
      <c r="B473" s="7" t="s">
        <v>7455</v>
      </c>
      <c r="C473" s="7" t="s">
        <v>876</v>
      </c>
      <c r="D473" s="7" t="s">
        <v>1673</v>
      </c>
      <c r="E473" s="7" t="s">
        <v>102</v>
      </c>
      <c r="F473" s="7" t="s">
        <v>1921</v>
      </c>
      <c r="G473" s="7" t="n">
        <f aca="false">COUNTIF('Duel Log'!A:A,A473)</f>
        <v>3</v>
      </c>
      <c r="H473" s="7" t="n">
        <f aca="false">COUNTIFS('Duel Log'!A:A,A473,'Duel Log'!AA:AA,"Win")</f>
        <v>0</v>
      </c>
      <c r="I473" s="7" t="s">
        <v>7459</v>
      </c>
      <c r="J473" s="7" t="s">
        <v>6159</v>
      </c>
      <c r="K473" s="7" t="s">
        <v>7460</v>
      </c>
      <c r="L473" s="7" t="s">
        <v>99</v>
      </c>
      <c r="M473" s="7" t="s">
        <v>7461</v>
      </c>
      <c r="N473" s="7"/>
    </row>
    <row r="474" customFormat="false" ht="15" hidden="false" customHeight="true" outlineLevel="0" collapsed="false">
      <c r="A474" s="7" t="s">
        <v>3226</v>
      </c>
      <c r="B474" s="7" t="s">
        <v>7455</v>
      </c>
      <c r="C474" s="7" t="s">
        <v>876</v>
      </c>
      <c r="D474" s="7" t="s">
        <v>1673</v>
      </c>
      <c r="E474" s="7" t="s">
        <v>102</v>
      </c>
      <c r="F474" s="7" t="s">
        <v>1927</v>
      </c>
      <c r="G474" s="7" t="n">
        <f aca="false">COUNTIF('Duel Log'!A:A,A474)</f>
        <v>3</v>
      </c>
      <c r="H474" s="7" t="n">
        <f aca="false">COUNTIFS('Duel Log'!A:A,A474,'Duel Log'!AA:AA,"Win")</f>
        <v>0</v>
      </c>
      <c r="I474" s="7" t="s">
        <v>6856</v>
      </c>
      <c r="J474" s="7" t="s">
        <v>7462</v>
      </c>
      <c r="K474" s="7" t="s">
        <v>7463</v>
      </c>
      <c r="L474" s="7" t="s">
        <v>99</v>
      </c>
      <c r="M474" s="7" t="s">
        <v>7170</v>
      </c>
      <c r="N474" s="7"/>
    </row>
    <row r="475" customFormat="false" ht="15" hidden="false" customHeight="true" outlineLevel="0" collapsed="false">
      <c r="A475" s="7" t="s">
        <v>3227</v>
      </c>
      <c r="B475" s="7" t="s">
        <v>7455</v>
      </c>
      <c r="C475" s="7" t="s">
        <v>876</v>
      </c>
      <c r="D475" s="7" t="s">
        <v>1673</v>
      </c>
      <c r="E475" s="7" t="s">
        <v>102</v>
      </c>
      <c r="F475" s="7" t="s">
        <v>1933</v>
      </c>
      <c r="G475" s="7" t="n">
        <f aca="false">COUNTIF('Duel Log'!A:A,A475)</f>
        <v>3</v>
      </c>
      <c r="H475" s="7" t="n">
        <f aca="false">COUNTIFS('Duel Log'!A:A,A475,'Duel Log'!AA:AA,"Win")</f>
        <v>2</v>
      </c>
      <c r="I475" s="7" t="s">
        <v>6293</v>
      </c>
      <c r="J475" s="7" t="s">
        <v>7464</v>
      </c>
      <c r="K475" s="7" t="s">
        <v>7465</v>
      </c>
      <c r="L475" s="7" t="s">
        <v>99</v>
      </c>
      <c r="M475" s="7" t="s">
        <v>7466</v>
      </c>
      <c r="N475" s="7"/>
    </row>
    <row r="476" customFormat="false" ht="15" hidden="false" customHeight="true" outlineLevel="0" collapsed="false">
      <c r="A476" s="7" t="s">
        <v>3228</v>
      </c>
      <c r="B476" s="7" t="s">
        <v>7455</v>
      </c>
      <c r="C476" s="7" t="s">
        <v>876</v>
      </c>
      <c r="D476" s="7" t="s">
        <v>1673</v>
      </c>
      <c r="E476" s="7" t="s">
        <v>102</v>
      </c>
      <c r="F476" s="7" t="s">
        <v>1939</v>
      </c>
      <c r="G476" s="7" t="n">
        <f aca="false">COUNTIF('Duel Log'!A:A,A476)</f>
        <v>3</v>
      </c>
      <c r="H476" s="7" t="n">
        <f aca="false">COUNTIFS('Duel Log'!A:A,A476,'Duel Log'!AA:AA,"Win")</f>
        <v>2</v>
      </c>
      <c r="I476" s="7" t="s">
        <v>7449</v>
      </c>
      <c r="J476" s="7" t="s">
        <v>7467</v>
      </c>
      <c r="K476" s="7" t="s">
        <v>7468</v>
      </c>
      <c r="L476" s="7" t="s">
        <v>99</v>
      </c>
      <c r="M476" s="7" t="s">
        <v>7469</v>
      </c>
      <c r="N476" s="7"/>
    </row>
    <row r="477" customFormat="false" ht="15" hidden="false" customHeight="true" outlineLevel="0" collapsed="false">
      <c r="A477" s="7" t="s">
        <v>3229</v>
      </c>
      <c r="B477" s="7" t="s">
        <v>7455</v>
      </c>
      <c r="C477" s="7" t="s">
        <v>876</v>
      </c>
      <c r="D477" s="7" t="s">
        <v>1673</v>
      </c>
      <c r="E477" s="7" t="s">
        <v>102</v>
      </c>
      <c r="F477" s="7" t="s">
        <v>1946</v>
      </c>
      <c r="G477" s="7" t="n">
        <f aca="false">COUNTIF('Duel Log'!A:A,A477)</f>
        <v>3</v>
      </c>
      <c r="H477" s="7" t="n">
        <f aca="false">COUNTIFS('Duel Log'!A:A,A477,'Duel Log'!AA:AA,"Win")</f>
        <v>1</v>
      </c>
      <c r="I477" s="7" t="s">
        <v>7470</v>
      </c>
      <c r="J477" s="7" t="s">
        <v>6843</v>
      </c>
      <c r="K477" s="7" t="s">
        <v>7471</v>
      </c>
      <c r="L477" s="7" t="s">
        <v>99</v>
      </c>
      <c r="M477" s="7" t="s">
        <v>6337</v>
      </c>
      <c r="N477" s="7"/>
    </row>
    <row r="478" customFormat="false" ht="15" hidden="false" customHeight="true" outlineLevel="0" collapsed="false">
      <c r="A478" s="7" t="s">
        <v>3230</v>
      </c>
      <c r="B478" s="7" t="s">
        <v>7455</v>
      </c>
      <c r="C478" s="7" t="s">
        <v>876</v>
      </c>
      <c r="D478" s="7" t="s">
        <v>1673</v>
      </c>
      <c r="E478" s="7" t="s">
        <v>102</v>
      </c>
      <c r="F478" s="7" t="s">
        <v>1950</v>
      </c>
      <c r="G478" s="7" t="n">
        <f aca="false">COUNTIF('Duel Log'!A:A,A478)</f>
        <v>3</v>
      </c>
      <c r="H478" s="7" t="n">
        <f aca="false">COUNTIFS('Duel Log'!A:A,A478,'Duel Log'!AA:AA,"Win")</f>
        <v>0</v>
      </c>
      <c r="I478" s="7" t="s">
        <v>6896</v>
      </c>
      <c r="J478" s="7" t="s">
        <v>7472</v>
      </c>
      <c r="K478" s="7" t="s">
        <v>7473</v>
      </c>
      <c r="L478" s="7" t="s">
        <v>99</v>
      </c>
      <c r="M478" s="7" t="s">
        <v>5947</v>
      </c>
      <c r="N478" s="7"/>
    </row>
    <row r="479" customFormat="false" ht="15" hidden="false" customHeight="true" outlineLevel="0" collapsed="false">
      <c r="A479" s="5" t="s">
        <v>3231</v>
      </c>
      <c r="B479" s="5" t="s">
        <v>7474</v>
      </c>
      <c r="C479" s="5" t="s">
        <v>876</v>
      </c>
      <c r="D479" s="5" t="s">
        <v>3232</v>
      </c>
      <c r="E479" s="5" t="s">
        <v>123</v>
      </c>
      <c r="F479" s="5" t="s">
        <v>3234</v>
      </c>
      <c r="G479" s="5" t="n">
        <f aca="false">COUNTIF('Duel Log'!A:A,A479)</f>
        <v>2</v>
      </c>
      <c r="H479" s="5" t="n">
        <f aca="false">COUNTIFS('Duel Log'!A:A,A479,'Duel Log'!AA:AA,"Win")</f>
        <v>1</v>
      </c>
      <c r="I479" s="5" t="s">
        <v>7475</v>
      </c>
      <c r="J479" s="5" t="s">
        <v>7476</v>
      </c>
      <c r="K479" s="5"/>
      <c r="L479" s="5" t="s">
        <v>98</v>
      </c>
      <c r="M479" s="5" t="s">
        <v>6002</v>
      </c>
      <c r="N479" s="5" t="s">
        <v>6002</v>
      </c>
    </row>
    <row r="480" customFormat="false" ht="15" hidden="false" customHeight="true" outlineLevel="0" collapsed="false">
      <c r="A480" s="5" t="s">
        <v>3239</v>
      </c>
      <c r="B480" s="5" t="s">
        <v>7477</v>
      </c>
      <c r="C480" s="5" t="s">
        <v>876</v>
      </c>
      <c r="D480" s="5" t="s">
        <v>3240</v>
      </c>
      <c r="E480" s="5" t="s">
        <v>123</v>
      </c>
      <c r="F480" s="5" t="s">
        <v>3242</v>
      </c>
      <c r="G480" s="5" t="n">
        <f aca="false">COUNTIF('Duel Log'!A:A,A480)</f>
        <v>2</v>
      </c>
      <c r="H480" s="5" t="n">
        <f aca="false">COUNTIFS('Duel Log'!A:A,A480,'Duel Log'!AA:AA,"Win")</f>
        <v>2</v>
      </c>
      <c r="I480" s="5" t="s">
        <v>7478</v>
      </c>
      <c r="J480" s="5" t="s">
        <v>7479</v>
      </c>
      <c r="K480" s="5"/>
      <c r="L480" s="5" t="s">
        <v>98</v>
      </c>
      <c r="M480" s="5" t="s">
        <v>6313</v>
      </c>
      <c r="N480" s="5" t="s">
        <v>5966</v>
      </c>
    </row>
    <row r="481" customFormat="false" ht="15" hidden="false" customHeight="true" outlineLevel="0" collapsed="false">
      <c r="A481" s="5" t="s">
        <v>3246</v>
      </c>
      <c r="B481" s="5" t="s">
        <v>7480</v>
      </c>
      <c r="C481" s="5" t="s">
        <v>876</v>
      </c>
      <c r="D481" s="5" t="s">
        <v>2820</v>
      </c>
      <c r="E481" s="5" t="s">
        <v>123</v>
      </c>
      <c r="F481" s="5" t="s">
        <v>3247</v>
      </c>
      <c r="G481" s="5" t="n">
        <f aca="false">COUNTIF('Duel Log'!A:A,A481)</f>
        <v>2</v>
      </c>
      <c r="H481" s="5" t="n">
        <f aca="false">COUNTIFS('Duel Log'!A:A,A481,'Duel Log'!AA:AA,"Win")</f>
        <v>2</v>
      </c>
      <c r="I481" s="5" t="s">
        <v>7481</v>
      </c>
      <c r="J481" s="5" t="s">
        <v>7482</v>
      </c>
      <c r="K481" s="5"/>
      <c r="L481" s="5" t="s">
        <v>98</v>
      </c>
      <c r="M481" s="5" t="s">
        <v>7372</v>
      </c>
      <c r="N481" s="5" t="s">
        <v>5966</v>
      </c>
    </row>
    <row r="482" customFormat="false" ht="15" hidden="false" customHeight="true" outlineLevel="0" collapsed="false">
      <c r="A482" s="5" t="s">
        <v>3250</v>
      </c>
      <c r="B482" s="5" t="s">
        <v>7483</v>
      </c>
      <c r="C482" s="5" t="s">
        <v>876</v>
      </c>
      <c r="D482" s="5" t="s">
        <v>3251</v>
      </c>
      <c r="E482" s="5" t="s">
        <v>123</v>
      </c>
      <c r="F482" s="5" t="s">
        <v>3253</v>
      </c>
      <c r="G482" s="5" t="n">
        <f aca="false">COUNTIF('Duel Log'!A:A,A482)</f>
        <v>3</v>
      </c>
      <c r="H482" s="5" t="n">
        <f aca="false">COUNTIFS('Duel Log'!A:A,A482,'Duel Log'!AA:AA,"Win")</f>
        <v>1</v>
      </c>
      <c r="I482" s="5" t="s">
        <v>7484</v>
      </c>
      <c r="J482" s="5" t="s">
        <v>7485</v>
      </c>
      <c r="K482" s="5" t="s">
        <v>7486</v>
      </c>
      <c r="L482" s="5" t="s">
        <v>98</v>
      </c>
      <c r="M482" s="5" t="s">
        <v>7487</v>
      </c>
      <c r="N482" s="5" t="s">
        <v>5948</v>
      </c>
    </row>
    <row r="483" customFormat="false" ht="15" hidden="false" customHeight="true" outlineLevel="0" collapsed="false">
      <c r="A483" s="5" t="s">
        <v>3260</v>
      </c>
      <c r="B483" s="5" t="s">
        <v>7488</v>
      </c>
      <c r="C483" s="5" t="s">
        <v>876</v>
      </c>
      <c r="D483" s="5" t="s">
        <v>1964</v>
      </c>
      <c r="E483" s="5" t="s">
        <v>123</v>
      </c>
      <c r="F483" s="5" t="s">
        <v>3261</v>
      </c>
      <c r="G483" s="5" t="n">
        <f aca="false">COUNTIF('Duel Log'!A:A,A483)</f>
        <v>3</v>
      </c>
      <c r="H483" s="5" t="n">
        <f aca="false">COUNTIFS('Duel Log'!A:A,A483,'Duel Log'!AA:AA,"Win")</f>
        <v>2</v>
      </c>
      <c r="I483" s="5" t="s">
        <v>7479</v>
      </c>
      <c r="J483" s="5" t="s">
        <v>6872</v>
      </c>
      <c r="K483" s="5" t="s">
        <v>7489</v>
      </c>
      <c r="L483" s="5" t="s">
        <v>98</v>
      </c>
      <c r="M483" s="5" t="s">
        <v>6495</v>
      </c>
      <c r="N483" s="5" t="s">
        <v>5948</v>
      </c>
    </row>
    <row r="484" customFormat="false" ht="16.5" hidden="false" customHeight="true" outlineLevel="0" collapsed="false">
      <c r="A484" s="5" t="s">
        <v>3265</v>
      </c>
      <c r="B484" s="5" t="s">
        <v>7490</v>
      </c>
      <c r="C484" s="5" t="s">
        <v>876</v>
      </c>
      <c r="D484" s="6" t="s">
        <v>3266</v>
      </c>
      <c r="E484" s="5" t="s">
        <v>123</v>
      </c>
      <c r="F484" s="5" t="s">
        <v>3268</v>
      </c>
      <c r="G484" s="5" t="n">
        <f aca="false">COUNTIF('Duel Log'!A:A,A484)</f>
        <v>3</v>
      </c>
      <c r="H484" s="5" t="n">
        <f aca="false">COUNTIFS('Duel Log'!A:A,A484,'Duel Log'!AA:AA,"Win")</f>
        <v>2</v>
      </c>
      <c r="I484" s="5" t="s">
        <v>7449</v>
      </c>
      <c r="J484" s="5" t="s">
        <v>7491</v>
      </c>
      <c r="K484" s="5" t="s">
        <v>7492</v>
      </c>
      <c r="L484" s="5" t="s">
        <v>98</v>
      </c>
      <c r="M484" s="5" t="s">
        <v>7493</v>
      </c>
      <c r="N484" s="5" t="s">
        <v>5948</v>
      </c>
    </row>
    <row r="485" customFormat="false" ht="15" hidden="false" customHeight="true" outlineLevel="0" collapsed="false">
      <c r="A485" s="5" t="s">
        <v>3274</v>
      </c>
      <c r="B485" s="5" t="s">
        <v>7494</v>
      </c>
      <c r="C485" s="5" t="s">
        <v>876</v>
      </c>
      <c r="D485" s="5" t="s">
        <v>2179</v>
      </c>
      <c r="E485" s="5" t="s">
        <v>123</v>
      </c>
      <c r="F485" s="5" t="s">
        <v>3275</v>
      </c>
      <c r="G485" s="5" t="n">
        <f aca="false">COUNTIF('Duel Log'!A:A,A485)</f>
        <v>2</v>
      </c>
      <c r="H485" s="5" t="n">
        <f aca="false">COUNTIFS('Duel Log'!A:A,A485,'Duel Log'!AA:AA,"Win")</f>
        <v>2</v>
      </c>
      <c r="I485" s="5" t="s">
        <v>6869</v>
      </c>
      <c r="J485" s="5" t="s">
        <v>7495</v>
      </c>
      <c r="K485" s="5"/>
      <c r="L485" s="5" t="s">
        <v>98</v>
      </c>
      <c r="M485" s="5" t="s">
        <v>6848</v>
      </c>
      <c r="N485" s="5" t="s">
        <v>5966</v>
      </c>
    </row>
    <row r="486" customFormat="false" ht="16.5" hidden="false" customHeight="true" outlineLevel="0" collapsed="false">
      <c r="A486" s="5" t="s">
        <v>3279</v>
      </c>
      <c r="B486" s="5" t="s">
        <v>7496</v>
      </c>
      <c r="C486" s="5" t="s">
        <v>876</v>
      </c>
      <c r="D486" s="5" t="s">
        <v>687</v>
      </c>
      <c r="E486" s="5" t="s">
        <v>123</v>
      </c>
      <c r="F486" s="5" t="s">
        <v>878</v>
      </c>
      <c r="G486" s="5" t="n">
        <f aca="false">COUNTIF('Duel Log'!A:A,A486)</f>
        <v>3</v>
      </c>
      <c r="H486" s="5" t="n">
        <f aca="false">COUNTIFS('Duel Log'!A:A,A486,'Duel Log'!AA:AA,"Win")</f>
        <v>1</v>
      </c>
      <c r="I486" s="5" t="s">
        <v>7497</v>
      </c>
      <c r="J486" s="5" t="s">
        <v>7498</v>
      </c>
      <c r="K486" s="5" t="s">
        <v>7499</v>
      </c>
      <c r="L486" s="5" t="s">
        <v>98</v>
      </c>
      <c r="M486" s="5" t="s">
        <v>6758</v>
      </c>
      <c r="N486" s="5" t="s">
        <v>5948</v>
      </c>
    </row>
    <row r="487" customFormat="false" ht="15" hidden="false" customHeight="true" outlineLevel="0" collapsed="false">
      <c r="A487" s="5" t="s">
        <v>3280</v>
      </c>
      <c r="B487" s="5" t="s">
        <v>7500</v>
      </c>
      <c r="C487" s="5" t="s">
        <v>876</v>
      </c>
      <c r="D487" s="5" t="s">
        <v>2341</v>
      </c>
      <c r="E487" s="5" t="s">
        <v>123</v>
      </c>
      <c r="F487" s="5" t="s">
        <v>3281</v>
      </c>
      <c r="G487" s="5" t="n">
        <f aca="false">COUNTIF('Duel Log'!A:A,A487)</f>
        <v>3</v>
      </c>
      <c r="H487" s="5" t="n">
        <f aca="false">COUNTIFS('Duel Log'!A:A,A487,'Duel Log'!AA:AA,"Win")</f>
        <v>2</v>
      </c>
      <c r="I487" s="5" t="s">
        <v>7501</v>
      </c>
      <c r="J487" s="5" t="s">
        <v>7502</v>
      </c>
      <c r="K487" s="5" t="s">
        <v>7503</v>
      </c>
      <c r="L487" s="5" t="s">
        <v>98</v>
      </c>
      <c r="M487" s="5" t="s">
        <v>7504</v>
      </c>
      <c r="N487" s="5" t="s">
        <v>5948</v>
      </c>
    </row>
    <row r="488" customFormat="false" ht="15" hidden="false" customHeight="true" outlineLevel="0" collapsed="false">
      <c r="A488" s="5" t="s">
        <v>3286</v>
      </c>
      <c r="B488" s="5" t="s">
        <v>7505</v>
      </c>
      <c r="C488" s="5" t="s">
        <v>3287</v>
      </c>
      <c r="D488" s="5" t="s">
        <v>3289</v>
      </c>
      <c r="E488" s="5" t="s">
        <v>123</v>
      </c>
      <c r="F488" s="5" t="s">
        <v>3291</v>
      </c>
      <c r="G488" s="5" t="n">
        <f aca="false">COUNTIF('Duel Log'!A:A,A488)</f>
        <v>2</v>
      </c>
      <c r="H488" s="5" t="n">
        <f aca="false">COUNTIFS('Duel Log'!A:A,A488,'Duel Log'!AA:AA,"Win")</f>
        <v>0</v>
      </c>
      <c r="I488" s="5" t="s">
        <v>6830</v>
      </c>
      <c r="J488" s="5" t="s">
        <v>6378</v>
      </c>
      <c r="K488" s="5"/>
      <c r="L488" s="5" t="s">
        <v>98</v>
      </c>
      <c r="M488" s="5" t="s">
        <v>6327</v>
      </c>
      <c r="N488" s="5" t="s">
        <v>5966</v>
      </c>
    </row>
    <row r="489" customFormat="false" ht="16.5" hidden="false" customHeight="true" outlineLevel="0" collapsed="false">
      <c r="A489" s="5" t="s">
        <v>3294</v>
      </c>
      <c r="B489" s="5" t="s">
        <v>7506</v>
      </c>
      <c r="C489" s="5" t="s">
        <v>3287</v>
      </c>
      <c r="D489" s="6" t="s">
        <v>3295</v>
      </c>
      <c r="E489" s="5" t="s">
        <v>123</v>
      </c>
      <c r="F489" s="5" t="s">
        <v>3297</v>
      </c>
      <c r="G489" s="5" t="n">
        <f aca="false">COUNTIF('Duel Log'!A:A,A489)</f>
        <v>2</v>
      </c>
      <c r="H489" s="5" t="n">
        <f aca="false">COUNTIFS('Duel Log'!A:A,A489,'Duel Log'!AA:AA,"Win")</f>
        <v>2</v>
      </c>
      <c r="I489" s="5" t="s">
        <v>7507</v>
      </c>
      <c r="J489" s="5" t="s">
        <v>7508</v>
      </c>
      <c r="K489" s="5"/>
      <c r="L489" s="5" t="s">
        <v>98</v>
      </c>
      <c r="M489" s="5" t="s">
        <v>7509</v>
      </c>
      <c r="N489" s="5" t="s">
        <v>5966</v>
      </c>
    </row>
    <row r="490" customFormat="false" ht="16.5" hidden="false" customHeight="true" outlineLevel="0" collapsed="false">
      <c r="A490" s="5" t="s">
        <v>3300</v>
      </c>
      <c r="B490" s="5" t="s">
        <v>7510</v>
      </c>
      <c r="C490" s="5" t="s">
        <v>3287</v>
      </c>
      <c r="D490" s="5" t="s">
        <v>3301</v>
      </c>
      <c r="E490" s="5" t="s">
        <v>123</v>
      </c>
      <c r="F490" s="5" t="s">
        <v>3303</v>
      </c>
      <c r="G490" s="5" t="n">
        <f aca="false">COUNTIF('Duel Log'!A:A,A490)</f>
        <v>3</v>
      </c>
      <c r="H490" s="5" t="n">
        <f aca="false">COUNTIFS('Duel Log'!A:A,A490,'Duel Log'!AA:AA,"Win")</f>
        <v>2</v>
      </c>
      <c r="I490" s="5" t="s">
        <v>7507</v>
      </c>
      <c r="J490" s="5" t="s">
        <v>7511</v>
      </c>
      <c r="K490" s="5" t="s">
        <v>7512</v>
      </c>
      <c r="L490" s="5" t="s">
        <v>98</v>
      </c>
      <c r="M490" s="5" t="s">
        <v>7513</v>
      </c>
      <c r="N490" s="5" t="s">
        <v>5948</v>
      </c>
    </row>
    <row r="491" customFormat="false" ht="15" hidden="false" customHeight="true" outlineLevel="0" collapsed="false">
      <c r="A491" s="5" t="s">
        <v>3310</v>
      </c>
      <c r="B491" s="5" t="s">
        <v>7514</v>
      </c>
      <c r="C491" s="5" t="s">
        <v>3287</v>
      </c>
      <c r="D491" s="5" t="s">
        <v>3117</v>
      </c>
      <c r="E491" s="5" t="s">
        <v>123</v>
      </c>
      <c r="F491" s="5" t="s">
        <v>3311</v>
      </c>
      <c r="G491" s="5" t="n">
        <f aca="false">COUNTIF('Duel Log'!A:A,A491)</f>
        <v>2</v>
      </c>
      <c r="H491" s="5" t="n">
        <f aca="false">COUNTIFS('Duel Log'!A:A,A491,'Duel Log'!AA:AA,"Win")</f>
        <v>0</v>
      </c>
      <c r="I491" s="5" t="s">
        <v>7515</v>
      </c>
      <c r="J491" s="5" t="s">
        <v>6129</v>
      </c>
      <c r="K491" s="5"/>
      <c r="L491" s="5" t="s">
        <v>98</v>
      </c>
      <c r="M491" s="5" t="s">
        <v>7516</v>
      </c>
      <c r="N491" s="5" t="s">
        <v>5966</v>
      </c>
    </row>
    <row r="492" customFormat="false" ht="15" hidden="false" customHeight="true" outlineLevel="0" collapsed="false">
      <c r="A492" s="5" t="s">
        <v>3313</v>
      </c>
      <c r="B492" s="5" t="s">
        <v>7517</v>
      </c>
      <c r="C492" s="5" t="s">
        <v>3287</v>
      </c>
      <c r="D492" s="5" t="s">
        <v>3314</v>
      </c>
      <c r="E492" s="5" t="s">
        <v>123</v>
      </c>
      <c r="F492" s="5" t="s">
        <v>3316</v>
      </c>
      <c r="G492" s="5" t="n">
        <f aca="false">COUNTIF('Duel Log'!A:A,A492)</f>
        <v>2</v>
      </c>
      <c r="H492" s="5" t="n">
        <f aca="false">COUNTIFS('Duel Log'!A:A,A492,'Duel Log'!AA:AA,"Win")</f>
        <v>2</v>
      </c>
      <c r="I492" s="5" t="s">
        <v>6119</v>
      </c>
      <c r="J492" s="5" t="s">
        <v>7518</v>
      </c>
      <c r="K492" s="5"/>
      <c r="L492" s="5" t="s">
        <v>98</v>
      </c>
      <c r="M492" s="5" t="s">
        <v>6465</v>
      </c>
      <c r="N492" s="5" t="s">
        <v>5966</v>
      </c>
    </row>
    <row r="493" customFormat="false" ht="15" hidden="false" customHeight="true" outlineLevel="0" collapsed="false">
      <c r="A493" s="5" t="s">
        <v>3319</v>
      </c>
      <c r="B493" s="5" t="s">
        <v>7519</v>
      </c>
      <c r="C493" s="5" t="s">
        <v>3287</v>
      </c>
      <c r="D493" s="5" t="s">
        <v>3320</v>
      </c>
      <c r="E493" s="5" t="s">
        <v>123</v>
      </c>
      <c r="F493" s="5" t="s">
        <v>1295</v>
      </c>
      <c r="G493" s="5" t="n">
        <f aca="false">COUNTIF('Duel Log'!A:A,A493)</f>
        <v>2</v>
      </c>
      <c r="H493" s="5" t="n">
        <f aca="false">COUNTIFS('Duel Log'!A:A,A493,'Duel Log'!AA:AA,"Win")</f>
        <v>2</v>
      </c>
      <c r="I493" s="5" t="s">
        <v>6282</v>
      </c>
      <c r="J493" s="5" t="s">
        <v>7520</v>
      </c>
      <c r="K493" s="5"/>
      <c r="L493" s="5" t="s">
        <v>98</v>
      </c>
      <c r="M493" s="5" t="s">
        <v>7114</v>
      </c>
      <c r="N493" s="5" t="s">
        <v>5966</v>
      </c>
    </row>
    <row r="494" customFormat="false" ht="15" hidden="false" customHeight="true" outlineLevel="0" collapsed="false">
      <c r="A494" s="5" t="s">
        <v>3325</v>
      </c>
      <c r="B494" s="5" t="s">
        <v>7521</v>
      </c>
      <c r="C494" s="5" t="s">
        <v>3287</v>
      </c>
      <c r="D494" s="5" t="s">
        <v>3326</v>
      </c>
      <c r="E494" s="5" t="s">
        <v>123</v>
      </c>
      <c r="F494" s="5" t="s">
        <v>3328</v>
      </c>
      <c r="G494" s="5" t="n">
        <f aca="false">COUNTIF('Duel Log'!A:A,A494)</f>
        <v>2</v>
      </c>
      <c r="H494" s="5" t="n">
        <f aca="false">COUNTIFS('Duel Log'!A:A,A494,'Duel Log'!AA:AA,"Win")</f>
        <v>2</v>
      </c>
      <c r="I494" s="5" t="s">
        <v>7522</v>
      </c>
      <c r="J494" s="5" t="s">
        <v>7523</v>
      </c>
      <c r="K494" s="5"/>
      <c r="L494" s="5" t="s">
        <v>98</v>
      </c>
      <c r="M494" s="5" t="s">
        <v>7524</v>
      </c>
      <c r="N494" s="5" t="s">
        <v>5966</v>
      </c>
    </row>
    <row r="495" customFormat="false" ht="15" hidden="false" customHeight="true" outlineLevel="0" collapsed="false">
      <c r="A495" s="5" t="s">
        <v>3333</v>
      </c>
      <c r="B495" s="5" t="s">
        <v>7525</v>
      </c>
      <c r="C495" s="5" t="s">
        <v>3287</v>
      </c>
      <c r="D495" s="5" t="s">
        <v>1483</v>
      </c>
      <c r="E495" s="5" t="s">
        <v>123</v>
      </c>
      <c r="F495" s="5" t="s">
        <v>3334</v>
      </c>
      <c r="G495" s="5" t="n">
        <f aca="false">COUNTIF('Duel Log'!A:A,A495)</f>
        <v>3</v>
      </c>
      <c r="H495" s="5" t="n">
        <f aca="false">COUNTIFS('Duel Log'!A:A,A495,'Duel Log'!AA:AA,"Win")</f>
        <v>2</v>
      </c>
      <c r="I495" s="5" t="s">
        <v>7526</v>
      </c>
      <c r="J495" s="5" t="s">
        <v>7527</v>
      </c>
      <c r="K495" s="5" t="s">
        <v>7528</v>
      </c>
      <c r="L495" s="5" t="s">
        <v>98</v>
      </c>
      <c r="M495" s="5" t="s">
        <v>6352</v>
      </c>
      <c r="N495" s="5" t="s">
        <v>5948</v>
      </c>
    </row>
    <row r="496" customFormat="false" ht="15" hidden="false" customHeight="true" outlineLevel="0" collapsed="false">
      <c r="A496" s="5" t="s">
        <v>3341</v>
      </c>
      <c r="B496" s="5" t="s">
        <v>7529</v>
      </c>
      <c r="C496" s="5" t="s">
        <v>3287</v>
      </c>
      <c r="D496" s="5" t="s">
        <v>3342</v>
      </c>
      <c r="E496" s="5" t="s">
        <v>123</v>
      </c>
      <c r="F496" s="5" t="s">
        <v>3344</v>
      </c>
      <c r="G496" s="5" t="n">
        <f aca="false">COUNTIF('Duel Log'!A:A,A496)</f>
        <v>2</v>
      </c>
      <c r="H496" s="5" t="n">
        <f aca="false">COUNTIFS('Duel Log'!A:A,A496,'Duel Log'!AA:AA,"Win")</f>
        <v>2</v>
      </c>
      <c r="I496" s="5" t="s">
        <v>7530</v>
      </c>
      <c r="J496" s="5" t="s">
        <v>7531</v>
      </c>
      <c r="K496" s="5"/>
      <c r="L496" s="5" t="s">
        <v>98</v>
      </c>
      <c r="M496" s="5" t="s">
        <v>6220</v>
      </c>
      <c r="N496" s="5" t="s">
        <v>5966</v>
      </c>
    </row>
    <row r="497" customFormat="false" ht="15" hidden="false" customHeight="true" outlineLevel="0" collapsed="false">
      <c r="A497" s="5" t="s">
        <v>3348</v>
      </c>
      <c r="B497" s="5" t="s">
        <v>7532</v>
      </c>
      <c r="C497" s="5" t="s">
        <v>641</v>
      </c>
      <c r="D497" s="5" t="s">
        <v>1045</v>
      </c>
      <c r="E497" s="5" t="s">
        <v>102</v>
      </c>
      <c r="F497" s="5" t="s">
        <v>3349</v>
      </c>
      <c r="G497" s="5" t="n">
        <f aca="false">COUNTIF('Duel Log'!A:A,A497)</f>
        <v>3</v>
      </c>
      <c r="H497" s="5" t="n">
        <f aca="false">COUNTIFS('Duel Log'!A:A,A497,'Duel Log'!AA:AA,"Win")</f>
        <v>3</v>
      </c>
      <c r="I497" s="5" t="s">
        <v>6483</v>
      </c>
      <c r="J497" s="5" t="s">
        <v>7533</v>
      </c>
      <c r="K497" s="5" t="s">
        <v>6382</v>
      </c>
      <c r="L497" s="5" t="s">
        <v>98</v>
      </c>
      <c r="M497" s="5" t="s">
        <v>7534</v>
      </c>
      <c r="N497" s="5"/>
    </row>
    <row r="498" customFormat="false" ht="15" hidden="false" customHeight="true" outlineLevel="0" collapsed="false">
      <c r="A498" s="7" t="s">
        <v>3353</v>
      </c>
      <c r="B498" s="7" t="s">
        <v>7532</v>
      </c>
      <c r="C498" s="7" t="s">
        <v>641</v>
      </c>
      <c r="D498" s="7" t="s">
        <v>1045</v>
      </c>
      <c r="E498" s="7" t="s">
        <v>102</v>
      </c>
      <c r="F498" s="7" t="s">
        <v>3354</v>
      </c>
      <c r="G498" s="7" t="n">
        <f aca="false">COUNTIF('Duel Log'!A:A,A498)</f>
        <v>3</v>
      </c>
      <c r="H498" s="7" t="n">
        <f aca="false">COUNTIFS('Duel Log'!A:A,A498,'Duel Log'!AA:AA,"Win")</f>
        <v>1</v>
      </c>
      <c r="I498" s="7" t="s">
        <v>7535</v>
      </c>
      <c r="J498" s="7" t="s">
        <v>7536</v>
      </c>
      <c r="K498" s="7" t="s">
        <v>6044</v>
      </c>
      <c r="L498" s="7" t="s">
        <v>99</v>
      </c>
      <c r="M498" s="7" t="s">
        <v>7537</v>
      </c>
      <c r="N498" s="7"/>
    </row>
    <row r="499" customFormat="false" ht="15" hidden="false" customHeight="true" outlineLevel="0" collapsed="false">
      <c r="A499" s="7" t="s">
        <v>3358</v>
      </c>
      <c r="B499" s="7" t="s">
        <v>7532</v>
      </c>
      <c r="C499" s="7" t="s">
        <v>641</v>
      </c>
      <c r="D499" s="7" t="s">
        <v>1045</v>
      </c>
      <c r="E499" s="7" t="s">
        <v>102</v>
      </c>
      <c r="F499" s="7" t="s">
        <v>3359</v>
      </c>
      <c r="G499" s="7" t="n">
        <f aca="false">COUNTIF('Duel Log'!A:A,A499)</f>
        <v>2</v>
      </c>
      <c r="H499" s="7" t="n">
        <f aca="false">COUNTIFS('Duel Log'!A:A,A499,'Duel Log'!AA:AA,"Win")</f>
        <v>1</v>
      </c>
      <c r="I499" s="7" t="s">
        <v>7538</v>
      </c>
      <c r="J499" s="7" t="s">
        <v>6412</v>
      </c>
      <c r="K499" s="7"/>
      <c r="L499" s="7" t="s">
        <v>99</v>
      </c>
      <c r="M499" s="7" t="s">
        <v>6027</v>
      </c>
      <c r="N499" s="7"/>
    </row>
    <row r="500" customFormat="false" ht="15" hidden="false" customHeight="true" outlineLevel="0" collapsed="false">
      <c r="A500" s="5" t="s">
        <v>3362</v>
      </c>
      <c r="B500" s="5" t="s">
        <v>7539</v>
      </c>
      <c r="C500" s="5" t="s">
        <v>641</v>
      </c>
      <c r="D500" s="5" t="s">
        <v>2121</v>
      </c>
      <c r="E500" s="5" t="s">
        <v>102</v>
      </c>
      <c r="F500" s="5" t="s">
        <v>3363</v>
      </c>
      <c r="G500" s="5" t="n">
        <f aca="false">COUNTIF('Duel Log'!A:A,A500)</f>
        <v>3</v>
      </c>
      <c r="H500" s="5" t="n">
        <f aca="false">COUNTIFS('Duel Log'!A:A,A500,'Duel Log'!AA:AA,"Win")</f>
        <v>2</v>
      </c>
      <c r="I500" s="5" t="s">
        <v>6044</v>
      </c>
      <c r="J500" s="5" t="s">
        <v>6831</v>
      </c>
      <c r="K500" s="5" t="s">
        <v>7540</v>
      </c>
      <c r="L500" s="5" t="s">
        <v>98</v>
      </c>
      <c r="M500" s="5" t="s">
        <v>6418</v>
      </c>
      <c r="N500" s="5"/>
    </row>
    <row r="501" customFormat="false" ht="15" hidden="false" customHeight="true" outlineLevel="0" collapsed="false">
      <c r="A501" s="7" t="s">
        <v>3368</v>
      </c>
      <c r="B501" s="7" t="s">
        <v>7539</v>
      </c>
      <c r="C501" s="7" t="s">
        <v>641</v>
      </c>
      <c r="D501" s="7" t="s">
        <v>2121</v>
      </c>
      <c r="E501" s="7" t="s">
        <v>102</v>
      </c>
      <c r="F501" s="7" t="s">
        <v>3369</v>
      </c>
      <c r="G501" s="7" t="n">
        <f aca="false">COUNTIF('Duel Log'!A:A,A501)</f>
        <v>3</v>
      </c>
      <c r="H501" s="7" t="n">
        <f aca="false">COUNTIFS('Duel Log'!A:A,A501,'Duel Log'!AA:AA,"Win")</f>
        <v>3</v>
      </c>
      <c r="I501" s="7" t="s">
        <v>7541</v>
      </c>
      <c r="J501" s="7" t="s">
        <v>7542</v>
      </c>
      <c r="K501" s="7" t="s">
        <v>7543</v>
      </c>
      <c r="L501" s="7" t="s">
        <v>99</v>
      </c>
      <c r="M501" s="7" t="s">
        <v>6482</v>
      </c>
      <c r="N501" s="7"/>
    </row>
    <row r="502" customFormat="false" ht="15" hidden="false" customHeight="true" outlineLevel="0" collapsed="false">
      <c r="A502" s="7" t="s">
        <v>3374</v>
      </c>
      <c r="B502" s="7" t="s">
        <v>7539</v>
      </c>
      <c r="C502" s="7" t="s">
        <v>641</v>
      </c>
      <c r="D502" s="7" t="s">
        <v>2121</v>
      </c>
      <c r="E502" s="7" t="s">
        <v>102</v>
      </c>
      <c r="F502" s="7" t="s">
        <v>3375</v>
      </c>
      <c r="G502" s="7" t="n">
        <f aca="false">COUNTIF('Duel Log'!A:A,A502)</f>
        <v>3</v>
      </c>
      <c r="H502" s="7" t="n">
        <f aca="false">COUNTIFS('Duel Log'!A:A,A502,'Duel Log'!AA:AA,"Win")</f>
        <v>2</v>
      </c>
      <c r="I502" s="7" t="s">
        <v>6483</v>
      </c>
      <c r="J502" s="7" t="s">
        <v>7544</v>
      </c>
      <c r="K502" s="7" t="s">
        <v>7545</v>
      </c>
      <c r="L502" s="7" t="s">
        <v>99</v>
      </c>
      <c r="M502" s="7" t="s">
        <v>6055</v>
      </c>
      <c r="N502" s="7"/>
    </row>
    <row r="503" customFormat="false" ht="15" hidden="false" customHeight="true" outlineLevel="0" collapsed="false">
      <c r="A503" s="7" t="s">
        <v>3381</v>
      </c>
      <c r="B503" s="7" t="s">
        <v>7539</v>
      </c>
      <c r="C503" s="7" t="s">
        <v>641</v>
      </c>
      <c r="D503" s="7" t="s">
        <v>2121</v>
      </c>
      <c r="E503" s="7" t="s">
        <v>102</v>
      </c>
      <c r="F503" s="7" t="s">
        <v>3382</v>
      </c>
      <c r="G503" s="7" t="n">
        <f aca="false">COUNTIF('Duel Log'!A:A,A503)</f>
        <v>3</v>
      </c>
      <c r="H503" s="7" t="n">
        <f aca="false">COUNTIFS('Duel Log'!A:A,A503,'Duel Log'!AA:AA,"Win")</f>
        <v>2</v>
      </c>
      <c r="I503" s="7" t="s">
        <v>7546</v>
      </c>
      <c r="J503" s="7" t="s">
        <v>7547</v>
      </c>
      <c r="K503" s="7" t="s">
        <v>7548</v>
      </c>
      <c r="L503" s="7" t="s">
        <v>99</v>
      </c>
      <c r="M503" s="7" t="s">
        <v>7549</v>
      </c>
      <c r="N503" s="7"/>
    </row>
    <row r="504" customFormat="false" ht="15" hidden="false" customHeight="true" outlineLevel="0" collapsed="false">
      <c r="A504" s="7" t="s">
        <v>3387</v>
      </c>
      <c r="B504" s="7" t="s">
        <v>7539</v>
      </c>
      <c r="C504" s="7" t="s">
        <v>641</v>
      </c>
      <c r="D504" s="7" t="s">
        <v>2121</v>
      </c>
      <c r="E504" s="7" t="s">
        <v>102</v>
      </c>
      <c r="F504" s="7" t="s">
        <v>3388</v>
      </c>
      <c r="G504" s="7" t="n">
        <f aca="false">COUNTIF('Duel Log'!A:A,A504)</f>
        <v>3</v>
      </c>
      <c r="H504" s="7" t="n">
        <f aca="false">COUNTIFS('Duel Log'!A:A,A504,'Duel Log'!AA:AA,"Win")</f>
        <v>3</v>
      </c>
      <c r="I504" s="7" t="s">
        <v>7550</v>
      </c>
      <c r="J504" s="7" t="s">
        <v>6109</v>
      </c>
      <c r="K504" s="7" t="s">
        <v>7551</v>
      </c>
      <c r="L504" s="7" t="s">
        <v>99</v>
      </c>
      <c r="M504" s="7" t="s">
        <v>6974</v>
      </c>
      <c r="N504" s="7"/>
    </row>
    <row r="505" customFormat="false" ht="15" hidden="false" customHeight="true" outlineLevel="0" collapsed="false">
      <c r="A505" s="7" t="s">
        <v>3394</v>
      </c>
      <c r="B505" s="7" t="s">
        <v>7539</v>
      </c>
      <c r="C505" s="7" t="s">
        <v>641</v>
      </c>
      <c r="D505" s="7" t="s">
        <v>2121</v>
      </c>
      <c r="E505" s="7" t="s">
        <v>102</v>
      </c>
      <c r="F505" s="7" t="s">
        <v>3395</v>
      </c>
      <c r="G505" s="7" t="n">
        <f aca="false">COUNTIF('Duel Log'!A:A,A505)</f>
        <v>3</v>
      </c>
      <c r="H505" s="7" t="n">
        <f aca="false">COUNTIFS('Duel Log'!A:A,A505,'Duel Log'!AA:AA,"Win")</f>
        <v>3</v>
      </c>
      <c r="I505" s="7" t="s">
        <v>7552</v>
      </c>
      <c r="J505" s="7" t="s">
        <v>7553</v>
      </c>
      <c r="K505" s="7" t="s">
        <v>7554</v>
      </c>
      <c r="L505" s="7" t="s">
        <v>99</v>
      </c>
      <c r="M505" s="7" t="s">
        <v>7555</v>
      </c>
      <c r="N505" s="7"/>
    </row>
    <row r="506" customFormat="false" ht="15" hidden="false" customHeight="true" outlineLevel="0" collapsed="false">
      <c r="A506" s="5" t="s">
        <v>3399</v>
      </c>
      <c r="B506" s="5" t="s">
        <v>7556</v>
      </c>
      <c r="C506" s="5" t="s">
        <v>641</v>
      </c>
      <c r="D506" s="5" t="s">
        <v>3400</v>
      </c>
      <c r="E506" s="5" t="s">
        <v>102</v>
      </c>
      <c r="F506" s="5" t="s">
        <v>3402</v>
      </c>
      <c r="G506" s="5" t="n">
        <f aca="false">COUNTIF('Duel Log'!A:A,A506)</f>
        <v>1</v>
      </c>
      <c r="H506" s="5" t="n">
        <f aca="false">COUNTIFS('Duel Log'!A:A,A506,'Duel Log'!AA:AA,"Win")</f>
        <v>1</v>
      </c>
      <c r="I506" s="5" t="s">
        <v>7557</v>
      </c>
      <c r="J506" s="5"/>
      <c r="K506" s="5"/>
      <c r="L506" s="5" t="s">
        <v>98</v>
      </c>
      <c r="M506" s="5" t="s">
        <v>5939</v>
      </c>
      <c r="N506" s="5"/>
    </row>
    <row r="507" customFormat="false" ht="16.5" hidden="false" customHeight="true" outlineLevel="0" collapsed="false">
      <c r="A507" s="5" t="s">
        <v>3404</v>
      </c>
      <c r="B507" s="5" t="s">
        <v>7558</v>
      </c>
      <c r="C507" s="5" t="s">
        <v>641</v>
      </c>
      <c r="D507" s="5" t="s">
        <v>2547</v>
      </c>
      <c r="E507" s="5" t="s">
        <v>102</v>
      </c>
      <c r="F507" s="5" t="s">
        <v>3405</v>
      </c>
      <c r="G507" s="5" t="n">
        <f aca="false">COUNTIF('Duel Log'!A:A,A507)</f>
        <v>3</v>
      </c>
      <c r="H507" s="5" t="n">
        <f aca="false">COUNTIFS('Duel Log'!A:A,A507,'Duel Log'!AA:AA,"Win")</f>
        <v>3</v>
      </c>
      <c r="I507" s="5" t="s">
        <v>7559</v>
      </c>
      <c r="J507" s="5" t="s">
        <v>6119</v>
      </c>
      <c r="K507" s="5" t="s">
        <v>6483</v>
      </c>
      <c r="L507" s="5" t="s">
        <v>98</v>
      </c>
      <c r="M507" s="5" t="s">
        <v>6432</v>
      </c>
      <c r="N507" s="5"/>
    </row>
    <row r="508" customFormat="false" ht="16.5" hidden="false" customHeight="true" outlineLevel="0" collapsed="false">
      <c r="A508" s="7" t="s">
        <v>3410</v>
      </c>
      <c r="B508" s="7" t="s">
        <v>7558</v>
      </c>
      <c r="C508" s="7" t="s">
        <v>641</v>
      </c>
      <c r="D508" s="7" t="s">
        <v>2547</v>
      </c>
      <c r="E508" s="7" t="s">
        <v>102</v>
      </c>
      <c r="F508" s="7" t="s">
        <v>3411</v>
      </c>
      <c r="G508" s="7" t="n">
        <f aca="false">COUNTIF('Duel Log'!A:A,A508)</f>
        <v>3</v>
      </c>
      <c r="H508" s="7" t="n">
        <f aca="false">COUNTIFS('Duel Log'!A:A,A508,'Duel Log'!AA:AA,"Win")</f>
        <v>2</v>
      </c>
      <c r="I508" s="7" t="s">
        <v>6409</v>
      </c>
      <c r="J508" s="7" t="s">
        <v>7560</v>
      </c>
      <c r="K508" s="7" t="s">
        <v>7561</v>
      </c>
      <c r="L508" s="7" t="s">
        <v>99</v>
      </c>
      <c r="M508" s="7" t="s">
        <v>7562</v>
      </c>
      <c r="N508" s="7"/>
    </row>
    <row r="509" customFormat="false" ht="15" hidden="false" customHeight="true" outlineLevel="0" collapsed="false">
      <c r="A509" s="5" t="s">
        <v>3416</v>
      </c>
      <c r="B509" s="5" t="s">
        <v>7563</v>
      </c>
      <c r="C509" s="5" t="s">
        <v>641</v>
      </c>
      <c r="D509" s="5" t="s">
        <v>3417</v>
      </c>
      <c r="E509" s="5" t="s">
        <v>123</v>
      </c>
      <c r="F509" s="5" t="s">
        <v>3419</v>
      </c>
      <c r="G509" s="5" t="n">
        <f aca="false">COUNTIF('Duel Log'!A:A,A509)</f>
        <v>2</v>
      </c>
      <c r="H509" s="5" t="n">
        <f aca="false">COUNTIFS('Duel Log'!A:A,A509,'Duel Log'!AA:AA,"Win")</f>
        <v>2</v>
      </c>
      <c r="I509" s="5" t="s">
        <v>6044</v>
      </c>
      <c r="J509" s="5" t="s">
        <v>6831</v>
      </c>
      <c r="K509" s="5"/>
      <c r="L509" s="5" t="s">
        <v>98</v>
      </c>
      <c r="M509" s="5" t="s">
        <v>6313</v>
      </c>
      <c r="N509" s="5" t="s">
        <v>5966</v>
      </c>
    </row>
    <row r="510" customFormat="false" ht="15" hidden="false" customHeight="true" outlineLevel="0" collapsed="false">
      <c r="A510" s="5" t="s">
        <v>3423</v>
      </c>
      <c r="B510" s="5" t="s">
        <v>7564</v>
      </c>
      <c r="C510" s="5" t="s">
        <v>641</v>
      </c>
      <c r="D510" s="5" t="s">
        <v>3424</v>
      </c>
      <c r="E510" s="5" t="s">
        <v>123</v>
      </c>
      <c r="F510" s="5" t="s">
        <v>3426</v>
      </c>
      <c r="G510" s="5" t="n">
        <f aca="false">COUNTIF('Duel Log'!A:A,A510)</f>
        <v>2</v>
      </c>
      <c r="H510" s="5" t="n">
        <f aca="false">COUNTIFS('Duel Log'!A:A,A510,'Duel Log'!AA:AA,"Win")</f>
        <v>2</v>
      </c>
      <c r="I510" s="5" t="s">
        <v>5971</v>
      </c>
      <c r="J510" s="5" t="s">
        <v>6483</v>
      </c>
      <c r="K510" s="5"/>
      <c r="L510" s="5" t="s">
        <v>98</v>
      </c>
      <c r="M510" s="5" t="s">
        <v>5988</v>
      </c>
      <c r="N510" s="5" t="s">
        <v>5966</v>
      </c>
    </row>
    <row r="511" customFormat="false" ht="16.5" hidden="false" customHeight="true" outlineLevel="0" collapsed="false">
      <c r="A511" s="5" t="s">
        <v>3430</v>
      </c>
      <c r="B511" s="5" t="s">
        <v>7565</v>
      </c>
      <c r="C511" s="5" t="s">
        <v>641</v>
      </c>
      <c r="D511" s="5" t="s">
        <v>3431</v>
      </c>
      <c r="E511" s="5" t="s">
        <v>123</v>
      </c>
      <c r="F511" s="5" t="s">
        <v>3433</v>
      </c>
      <c r="G511" s="5" t="n">
        <f aca="false">COUNTIF('Duel Log'!A:A,A511)</f>
        <v>2</v>
      </c>
      <c r="H511" s="5" t="n">
        <f aca="false">COUNTIFS('Duel Log'!A:A,A511,'Duel Log'!AA:AA,"Win")</f>
        <v>1</v>
      </c>
      <c r="I511" s="5" t="s">
        <v>7566</v>
      </c>
      <c r="J511" s="5" t="s">
        <v>7536</v>
      </c>
      <c r="K511" s="5"/>
      <c r="L511" s="5" t="s">
        <v>98</v>
      </c>
      <c r="M511" s="5" t="s">
        <v>6002</v>
      </c>
      <c r="N511" s="5" t="s">
        <v>6002</v>
      </c>
    </row>
    <row r="512" customFormat="false" ht="15" hidden="false" customHeight="true" outlineLevel="0" collapsed="false">
      <c r="A512" s="5" t="s">
        <v>3436</v>
      </c>
      <c r="B512" s="5" t="s">
        <v>7567</v>
      </c>
      <c r="C512" s="5" t="s">
        <v>641</v>
      </c>
      <c r="D512" s="5" t="s">
        <v>2207</v>
      </c>
      <c r="E512" s="5" t="s">
        <v>123</v>
      </c>
      <c r="F512" s="5" t="s">
        <v>3437</v>
      </c>
      <c r="G512" s="5" t="n">
        <f aca="false">COUNTIF('Duel Log'!A:A,A512)</f>
        <v>2</v>
      </c>
      <c r="H512" s="5" t="n">
        <f aca="false">COUNTIFS('Duel Log'!A:A,A512,'Duel Log'!AA:AA,"Win")</f>
        <v>2</v>
      </c>
      <c r="I512" s="5" t="s">
        <v>6831</v>
      </c>
      <c r="J512" s="5" t="s">
        <v>6485</v>
      </c>
      <c r="K512" s="5"/>
      <c r="L512" s="5" t="s">
        <v>98</v>
      </c>
      <c r="M512" s="5" t="s">
        <v>7509</v>
      </c>
      <c r="N512" s="5" t="s">
        <v>5966</v>
      </c>
    </row>
    <row r="513" customFormat="false" ht="15" hidden="false" customHeight="true" outlineLevel="0" collapsed="false">
      <c r="A513" s="5" t="s">
        <v>3439</v>
      </c>
      <c r="B513" s="5" t="s">
        <v>7568</v>
      </c>
      <c r="C513" s="5" t="s">
        <v>641</v>
      </c>
      <c r="D513" s="5" t="s">
        <v>583</v>
      </c>
      <c r="E513" s="5" t="s">
        <v>123</v>
      </c>
      <c r="F513" s="5" t="s">
        <v>643</v>
      </c>
      <c r="G513" s="5" t="n">
        <f aca="false">COUNTIF('Duel Log'!A:A,A513)</f>
        <v>3</v>
      </c>
      <c r="H513" s="5" t="n">
        <f aca="false">COUNTIFS('Duel Log'!A:A,A513,'Duel Log'!AA:AA,"Win")</f>
        <v>2</v>
      </c>
      <c r="I513" s="5" t="s">
        <v>7569</v>
      </c>
      <c r="J513" s="5" t="s">
        <v>7570</v>
      </c>
      <c r="K513" s="5" t="s">
        <v>6483</v>
      </c>
      <c r="L513" s="5" t="s">
        <v>98</v>
      </c>
      <c r="M513" s="5" t="s">
        <v>7182</v>
      </c>
      <c r="N513" s="5" t="s">
        <v>5948</v>
      </c>
    </row>
    <row r="514" customFormat="false" ht="16.5" hidden="false" customHeight="true" outlineLevel="0" collapsed="false">
      <c r="A514" s="5" t="s">
        <v>3440</v>
      </c>
      <c r="B514" s="5" t="s">
        <v>7571</v>
      </c>
      <c r="C514" s="5" t="s">
        <v>641</v>
      </c>
      <c r="D514" s="6" t="s">
        <v>405</v>
      </c>
      <c r="E514" s="5" t="s">
        <v>123</v>
      </c>
      <c r="F514" s="5" t="s">
        <v>3441</v>
      </c>
      <c r="G514" s="5" t="n">
        <f aca="false">COUNTIF('Duel Log'!A:A,A514)</f>
        <v>3</v>
      </c>
      <c r="H514" s="5" t="n">
        <f aca="false">COUNTIFS('Duel Log'!A:A,A514,'Duel Log'!AA:AA,"Win")</f>
        <v>1</v>
      </c>
      <c r="I514" s="5" t="s">
        <v>6137</v>
      </c>
      <c r="J514" s="5" t="s">
        <v>7572</v>
      </c>
      <c r="K514" s="5" t="s">
        <v>7573</v>
      </c>
      <c r="L514" s="5" t="s">
        <v>98</v>
      </c>
      <c r="M514" s="5" t="s">
        <v>6482</v>
      </c>
      <c r="N514" s="5" t="s">
        <v>5948</v>
      </c>
    </row>
    <row r="515" customFormat="false" ht="15" hidden="false" customHeight="true" outlineLevel="0" collapsed="false">
      <c r="A515" s="5" t="s">
        <v>3445</v>
      </c>
      <c r="B515" s="5" t="s">
        <v>7574</v>
      </c>
      <c r="C515" s="5" t="s">
        <v>641</v>
      </c>
      <c r="D515" s="5" t="s">
        <v>533</v>
      </c>
      <c r="E515" s="5" t="s">
        <v>123</v>
      </c>
      <c r="F515" s="5" t="s">
        <v>3446</v>
      </c>
      <c r="G515" s="5" t="n">
        <f aca="false">COUNTIF('Duel Log'!A:A,A515)</f>
        <v>2</v>
      </c>
      <c r="H515" s="5" t="n">
        <f aca="false">COUNTIFS('Duel Log'!A:A,A515,'Duel Log'!AA:AA,"Win")</f>
        <v>2</v>
      </c>
      <c r="I515" s="5" t="s">
        <v>7575</v>
      </c>
      <c r="J515" s="5" t="s">
        <v>6831</v>
      </c>
      <c r="K515" s="5"/>
      <c r="L515" s="5" t="s">
        <v>98</v>
      </c>
      <c r="M515" s="5" t="s">
        <v>7509</v>
      </c>
      <c r="N515" s="5" t="s">
        <v>5966</v>
      </c>
    </row>
    <row r="516" customFormat="false" ht="15" hidden="false" customHeight="true" outlineLevel="0" collapsed="false">
      <c r="A516" s="5" t="s">
        <v>3448</v>
      </c>
      <c r="B516" s="5" t="s">
        <v>7576</v>
      </c>
      <c r="C516" s="5" t="s">
        <v>641</v>
      </c>
      <c r="D516" s="5" t="s">
        <v>1132</v>
      </c>
      <c r="E516" s="5" t="s">
        <v>123</v>
      </c>
      <c r="F516" s="5" t="s">
        <v>3051</v>
      </c>
      <c r="G516" s="5" t="n">
        <f aca="false">COUNTIF('Duel Log'!A:A,A516)</f>
        <v>3</v>
      </c>
      <c r="H516" s="5" t="n">
        <f aca="false">COUNTIFS('Duel Log'!A:A,A516,'Duel Log'!AA:AA,"Win")</f>
        <v>1</v>
      </c>
      <c r="I516" s="5" t="s">
        <v>7577</v>
      </c>
      <c r="J516" s="5" t="s">
        <v>7578</v>
      </c>
      <c r="K516" s="5" t="s">
        <v>7579</v>
      </c>
      <c r="L516" s="5" t="s">
        <v>98</v>
      </c>
      <c r="M516" s="5" t="s">
        <v>7580</v>
      </c>
      <c r="N516" s="5" t="s">
        <v>5948</v>
      </c>
    </row>
    <row r="517" customFormat="false" ht="15" hidden="false" customHeight="true" outlineLevel="0" collapsed="false">
      <c r="A517" s="5" t="s">
        <v>3456</v>
      </c>
      <c r="B517" s="5" t="s">
        <v>7581</v>
      </c>
      <c r="C517" s="5" t="s">
        <v>641</v>
      </c>
      <c r="D517" s="5" t="s">
        <v>1061</v>
      </c>
      <c r="E517" s="5" t="s">
        <v>123</v>
      </c>
      <c r="F517" s="5" t="s">
        <v>1319</v>
      </c>
      <c r="G517" s="5" t="n">
        <f aca="false">COUNTIF('Duel Log'!A:A,A517)</f>
        <v>3</v>
      </c>
      <c r="H517" s="5" t="n">
        <f aca="false">COUNTIFS('Duel Log'!A:A,A517,'Duel Log'!AA:AA,"Win")</f>
        <v>1</v>
      </c>
      <c r="I517" s="5" t="s">
        <v>7582</v>
      </c>
      <c r="J517" s="5" t="s">
        <v>6382</v>
      </c>
      <c r="K517" s="5" t="s">
        <v>7561</v>
      </c>
      <c r="L517" s="5" t="s">
        <v>98</v>
      </c>
      <c r="M517" s="5" t="s">
        <v>7583</v>
      </c>
      <c r="N517" s="5" t="s">
        <v>5948</v>
      </c>
    </row>
    <row r="518" customFormat="false" ht="15" hidden="false" customHeight="true" outlineLevel="0" collapsed="false">
      <c r="A518" s="5" t="s">
        <v>3457</v>
      </c>
      <c r="B518" s="5" t="s">
        <v>7584</v>
      </c>
      <c r="C518" s="5" t="s">
        <v>3458</v>
      </c>
      <c r="D518" s="5" t="s">
        <v>2207</v>
      </c>
      <c r="E518" s="5" t="s">
        <v>102</v>
      </c>
      <c r="F518" s="5" t="s">
        <v>3460</v>
      </c>
      <c r="G518" s="5" t="n">
        <f aca="false">COUNTIF('Duel Log'!A:A,A518)</f>
        <v>3</v>
      </c>
      <c r="H518" s="5" t="n">
        <f aca="false">COUNTIFS('Duel Log'!A:A,A518,'Duel Log'!AA:AA,"Win")</f>
        <v>2</v>
      </c>
      <c r="I518" s="5" t="s">
        <v>7585</v>
      </c>
      <c r="J518" s="5" t="s">
        <v>7586</v>
      </c>
      <c r="K518" s="5" t="s">
        <v>5960</v>
      </c>
      <c r="L518" s="5" t="s">
        <v>98</v>
      </c>
      <c r="M518" s="5" t="s">
        <v>7587</v>
      </c>
      <c r="N518" s="5"/>
    </row>
    <row r="519" customFormat="false" ht="15" hidden="false" customHeight="true" outlineLevel="0" collapsed="false">
      <c r="A519" s="7" t="s">
        <v>3464</v>
      </c>
      <c r="B519" s="7" t="s">
        <v>7584</v>
      </c>
      <c r="C519" s="7" t="s">
        <v>3458</v>
      </c>
      <c r="D519" s="7" t="s">
        <v>2207</v>
      </c>
      <c r="E519" s="7" t="s">
        <v>102</v>
      </c>
      <c r="F519" s="7" t="s">
        <v>3465</v>
      </c>
      <c r="G519" s="7" t="n">
        <f aca="false">COUNTIF('Duel Log'!A:A,A519)</f>
        <v>3</v>
      </c>
      <c r="H519" s="7" t="n">
        <f aca="false">COUNTIFS('Duel Log'!A:A,A519,'Duel Log'!AA:AA,"Win")</f>
        <v>2</v>
      </c>
      <c r="I519" s="7" t="s">
        <v>6437</v>
      </c>
      <c r="J519" s="7" t="s">
        <v>7588</v>
      </c>
      <c r="K519" s="7" t="s">
        <v>7589</v>
      </c>
      <c r="L519" s="7" t="s">
        <v>99</v>
      </c>
      <c r="M519" s="7" t="s">
        <v>7590</v>
      </c>
      <c r="N519" s="7"/>
    </row>
    <row r="520" customFormat="false" ht="15" hidden="false" customHeight="true" outlineLevel="0" collapsed="false">
      <c r="A520" s="7" t="s">
        <v>3470</v>
      </c>
      <c r="B520" s="7" t="s">
        <v>7584</v>
      </c>
      <c r="C520" s="7" t="s">
        <v>3458</v>
      </c>
      <c r="D520" s="7" t="s">
        <v>2207</v>
      </c>
      <c r="E520" s="7" t="s">
        <v>102</v>
      </c>
      <c r="F520" s="7" t="s">
        <v>3471</v>
      </c>
      <c r="G520" s="7" t="n">
        <f aca="false">COUNTIF('Duel Log'!A:A,A520)</f>
        <v>3</v>
      </c>
      <c r="H520" s="7" t="n">
        <f aca="false">COUNTIFS('Duel Log'!A:A,A520,'Duel Log'!AA:AA,"Win")</f>
        <v>3</v>
      </c>
      <c r="I520" s="7" t="s">
        <v>7591</v>
      </c>
      <c r="J520" s="7" t="s">
        <v>6048</v>
      </c>
      <c r="K520" s="7" t="s">
        <v>7592</v>
      </c>
      <c r="L520" s="7" t="s">
        <v>99</v>
      </c>
      <c r="M520" s="7" t="s">
        <v>7593</v>
      </c>
      <c r="N520" s="7"/>
    </row>
    <row r="521" customFormat="false" ht="15" hidden="false" customHeight="true" outlineLevel="0" collapsed="false">
      <c r="A521" s="7" t="s">
        <v>3476</v>
      </c>
      <c r="B521" s="7" t="s">
        <v>7584</v>
      </c>
      <c r="C521" s="7" t="s">
        <v>3458</v>
      </c>
      <c r="D521" s="7" t="s">
        <v>2207</v>
      </c>
      <c r="E521" s="7" t="s">
        <v>102</v>
      </c>
      <c r="F521" s="7" t="s">
        <v>3477</v>
      </c>
      <c r="G521" s="7" t="n">
        <f aca="false">COUNTIF('Duel Log'!A:A,A521)</f>
        <v>3</v>
      </c>
      <c r="H521" s="7" t="n">
        <f aca="false">COUNTIFS('Duel Log'!A:A,A521,'Duel Log'!AA:AA,"Win")</f>
        <v>2</v>
      </c>
      <c r="I521" s="7" t="s">
        <v>7594</v>
      </c>
      <c r="J521" s="7" t="s">
        <v>5941</v>
      </c>
      <c r="K521" s="7" t="s">
        <v>7595</v>
      </c>
      <c r="L521" s="7" t="s">
        <v>99</v>
      </c>
      <c r="M521" s="7" t="s">
        <v>7596</v>
      </c>
      <c r="N521" s="7"/>
    </row>
    <row r="522" customFormat="false" ht="15" hidden="false" customHeight="true" outlineLevel="0" collapsed="false">
      <c r="A522" s="7" t="s">
        <v>3483</v>
      </c>
      <c r="B522" s="7" t="s">
        <v>7584</v>
      </c>
      <c r="C522" s="7" t="s">
        <v>3458</v>
      </c>
      <c r="D522" s="7" t="s">
        <v>2207</v>
      </c>
      <c r="E522" s="7" t="s">
        <v>102</v>
      </c>
      <c r="F522" s="7" t="s">
        <v>3484</v>
      </c>
      <c r="G522" s="7" t="n">
        <f aca="false">COUNTIF('Duel Log'!A:A,A522)</f>
        <v>3</v>
      </c>
      <c r="H522" s="7" t="n">
        <f aca="false">COUNTIFS('Duel Log'!A:A,A522,'Duel Log'!AA:AA,"Win")</f>
        <v>3</v>
      </c>
      <c r="I522" s="7" t="s">
        <v>7597</v>
      </c>
      <c r="J522" s="7" t="s">
        <v>6831</v>
      </c>
      <c r="K522" s="7" t="s">
        <v>7598</v>
      </c>
      <c r="L522" s="7" t="s">
        <v>99</v>
      </c>
      <c r="M522" s="7" t="s">
        <v>7599</v>
      </c>
      <c r="N522" s="7"/>
    </row>
    <row r="523" customFormat="false" ht="15" hidden="false" customHeight="true" outlineLevel="0" collapsed="false">
      <c r="A523" s="7" t="s">
        <v>3490</v>
      </c>
      <c r="B523" s="7" t="s">
        <v>7584</v>
      </c>
      <c r="C523" s="7" t="s">
        <v>3458</v>
      </c>
      <c r="D523" s="7" t="s">
        <v>2207</v>
      </c>
      <c r="E523" s="7" t="s">
        <v>102</v>
      </c>
      <c r="F523" s="7" t="s">
        <v>3491</v>
      </c>
      <c r="G523" s="7" t="n">
        <f aca="false">COUNTIF('Duel Log'!A:A,A523)</f>
        <v>3</v>
      </c>
      <c r="H523" s="7" t="n">
        <f aca="false">COUNTIFS('Duel Log'!A:A,A523,'Duel Log'!AA:AA,"Win")</f>
        <v>3</v>
      </c>
      <c r="I523" s="7" t="s">
        <v>6098</v>
      </c>
      <c r="J523" s="7" t="s">
        <v>7600</v>
      </c>
      <c r="K523" s="7" t="s">
        <v>7601</v>
      </c>
      <c r="L523" s="7" t="s">
        <v>99</v>
      </c>
      <c r="M523" s="7" t="s">
        <v>7602</v>
      </c>
      <c r="N523" s="7"/>
    </row>
    <row r="524" customFormat="false" ht="16.5" hidden="false" customHeight="true" outlineLevel="0" collapsed="false">
      <c r="A524" s="5" t="s">
        <v>3495</v>
      </c>
      <c r="B524" s="5" t="s">
        <v>7603</v>
      </c>
      <c r="C524" s="5" t="s">
        <v>3458</v>
      </c>
      <c r="D524" s="5" t="s">
        <v>3496</v>
      </c>
      <c r="E524" s="5" t="s">
        <v>102</v>
      </c>
      <c r="F524" s="5" t="s">
        <v>3498</v>
      </c>
      <c r="G524" s="5" t="n">
        <f aca="false">COUNTIF('Duel Log'!A:A,A524)</f>
        <v>3</v>
      </c>
      <c r="H524" s="5" t="n">
        <f aca="false">COUNTIFS('Duel Log'!A:A,A524,'Duel Log'!AA:AA,"Win")</f>
        <v>1</v>
      </c>
      <c r="I524" s="5" t="s">
        <v>6119</v>
      </c>
      <c r="J524" s="5" t="s">
        <v>7604</v>
      </c>
      <c r="K524" s="5" t="s">
        <v>7605</v>
      </c>
      <c r="L524" s="5" t="s">
        <v>98</v>
      </c>
      <c r="M524" s="5" t="s">
        <v>6178</v>
      </c>
      <c r="N524" s="5"/>
    </row>
    <row r="525" customFormat="false" ht="16.5" hidden="false" customHeight="true" outlineLevel="0" collapsed="false">
      <c r="A525" s="7" t="s">
        <v>3503</v>
      </c>
      <c r="B525" s="7" t="s">
        <v>7603</v>
      </c>
      <c r="C525" s="7" t="s">
        <v>3458</v>
      </c>
      <c r="D525" s="7" t="s">
        <v>3496</v>
      </c>
      <c r="E525" s="7" t="s">
        <v>102</v>
      </c>
      <c r="F525" s="7" t="s">
        <v>3504</v>
      </c>
      <c r="G525" s="7" t="n">
        <f aca="false">COUNTIF('Duel Log'!A:A,A525)</f>
        <v>3</v>
      </c>
      <c r="H525" s="7" t="n">
        <f aca="false">COUNTIFS('Duel Log'!A:A,A525,'Duel Log'!AA:AA,"Win")</f>
        <v>2</v>
      </c>
      <c r="I525" s="7" t="s">
        <v>7606</v>
      </c>
      <c r="J525" s="7" t="s">
        <v>6684</v>
      </c>
      <c r="K525" s="7" t="s">
        <v>7607</v>
      </c>
      <c r="L525" s="7" t="s">
        <v>99</v>
      </c>
      <c r="M525" s="7" t="s">
        <v>6536</v>
      </c>
      <c r="N525" s="7"/>
    </row>
    <row r="526" customFormat="false" ht="16.5" hidden="false" customHeight="true" outlineLevel="0" collapsed="false">
      <c r="A526" s="7" t="s">
        <v>3507</v>
      </c>
      <c r="B526" s="7" t="s">
        <v>7603</v>
      </c>
      <c r="C526" s="7" t="s">
        <v>3458</v>
      </c>
      <c r="D526" s="7" t="s">
        <v>3496</v>
      </c>
      <c r="E526" s="7" t="s">
        <v>102</v>
      </c>
      <c r="F526" s="7" t="s">
        <v>3508</v>
      </c>
      <c r="G526" s="7" t="n">
        <f aca="false">COUNTIF('Duel Log'!A:A,A526)</f>
        <v>3</v>
      </c>
      <c r="H526" s="7" t="n">
        <f aca="false">COUNTIFS('Duel Log'!A:A,A526,'Duel Log'!AA:AA,"Win")</f>
        <v>2</v>
      </c>
      <c r="I526" s="7" t="s">
        <v>7608</v>
      </c>
      <c r="J526" s="7" t="s">
        <v>7609</v>
      </c>
      <c r="K526" s="7" t="s">
        <v>7610</v>
      </c>
      <c r="L526" s="7" t="s">
        <v>99</v>
      </c>
      <c r="M526" s="7" t="s">
        <v>6837</v>
      </c>
      <c r="N526" s="7"/>
    </row>
    <row r="527" customFormat="false" ht="16.5" hidden="false" customHeight="true" outlineLevel="0" collapsed="false">
      <c r="A527" s="7" t="s">
        <v>3513</v>
      </c>
      <c r="B527" s="7" t="s">
        <v>7603</v>
      </c>
      <c r="C527" s="7" t="s">
        <v>3458</v>
      </c>
      <c r="D527" s="7" t="s">
        <v>3496</v>
      </c>
      <c r="E527" s="7" t="s">
        <v>102</v>
      </c>
      <c r="F527" s="7" t="s">
        <v>3514</v>
      </c>
      <c r="G527" s="7" t="n">
        <f aca="false">COUNTIF('Duel Log'!A:A,A527)</f>
        <v>3</v>
      </c>
      <c r="H527" s="7" t="n">
        <f aca="false">COUNTIFS('Duel Log'!A:A,A527,'Duel Log'!AA:AA,"Win")</f>
        <v>1</v>
      </c>
      <c r="I527" s="7" t="s">
        <v>7611</v>
      </c>
      <c r="J527" s="7" t="s">
        <v>7594</v>
      </c>
      <c r="K527" s="7" t="s">
        <v>7612</v>
      </c>
      <c r="L527" s="7" t="s">
        <v>99</v>
      </c>
      <c r="M527" s="7" t="s">
        <v>7613</v>
      </c>
      <c r="N527" s="7"/>
    </row>
    <row r="528" customFormat="false" ht="15" hidden="false" customHeight="true" outlineLevel="0" collapsed="false">
      <c r="A528" s="5" t="s">
        <v>3521</v>
      </c>
      <c r="B528" s="5" t="s">
        <v>7614</v>
      </c>
      <c r="C528" s="5" t="s">
        <v>3458</v>
      </c>
      <c r="D528" s="5" t="s">
        <v>3082</v>
      </c>
      <c r="E528" s="5" t="s">
        <v>102</v>
      </c>
      <c r="F528" s="5" t="s">
        <v>3522</v>
      </c>
      <c r="G528" s="5" t="n">
        <f aca="false">COUNTIF('Duel Log'!A:A,A528)</f>
        <v>3</v>
      </c>
      <c r="H528" s="5" t="n">
        <f aca="false">COUNTIFS('Duel Log'!A:A,A528,'Duel Log'!AA:AA,"Win")</f>
        <v>2</v>
      </c>
      <c r="I528" s="5" t="s">
        <v>7615</v>
      </c>
      <c r="J528" s="5" t="s">
        <v>7616</v>
      </c>
      <c r="K528" s="5" t="s">
        <v>7617</v>
      </c>
      <c r="L528" s="5" t="s">
        <v>98</v>
      </c>
      <c r="M528" s="5" t="s">
        <v>6988</v>
      </c>
      <c r="N528" s="5"/>
    </row>
    <row r="529" customFormat="false" ht="15" hidden="false" customHeight="true" outlineLevel="0" collapsed="false">
      <c r="A529" s="7" t="s">
        <v>3526</v>
      </c>
      <c r="B529" s="7" t="s">
        <v>7614</v>
      </c>
      <c r="C529" s="7" t="s">
        <v>3458</v>
      </c>
      <c r="D529" s="7" t="s">
        <v>3082</v>
      </c>
      <c r="E529" s="7" t="s">
        <v>102</v>
      </c>
      <c r="F529" s="7" t="s">
        <v>3527</v>
      </c>
      <c r="G529" s="7" t="n">
        <f aca="false">COUNTIF('Duel Log'!A:A,A529)</f>
        <v>3</v>
      </c>
      <c r="H529" s="7" t="n">
        <f aca="false">COUNTIFS('Duel Log'!A:A,A529,'Duel Log'!AA:AA,"Win")</f>
        <v>2</v>
      </c>
      <c r="I529" s="7" t="s">
        <v>7618</v>
      </c>
      <c r="J529" s="7" t="s">
        <v>7619</v>
      </c>
      <c r="K529" s="7" t="s">
        <v>6824</v>
      </c>
      <c r="L529" s="7" t="s">
        <v>99</v>
      </c>
      <c r="M529" s="7" t="s">
        <v>6122</v>
      </c>
      <c r="N529" s="7"/>
    </row>
    <row r="530" customFormat="false" ht="15" hidden="false" customHeight="true" outlineLevel="0" collapsed="false">
      <c r="A530" s="7" t="s">
        <v>3532</v>
      </c>
      <c r="B530" s="7" t="s">
        <v>7614</v>
      </c>
      <c r="C530" s="7" t="s">
        <v>3458</v>
      </c>
      <c r="D530" s="7" t="s">
        <v>3082</v>
      </c>
      <c r="E530" s="7" t="s">
        <v>102</v>
      </c>
      <c r="F530" s="7" t="s">
        <v>3533</v>
      </c>
      <c r="G530" s="7" t="n">
        <f aca="false">COUNTIF('Duel Log'!A:A,A530)</f>
        <v>3</v>
      </c>
      <c r="H530" s="7" t="n">
        <f aca="false">COUNTIFS('Duel Log'!A:A,A530,'Duel Log'!AA:AA,"Win")</f>
        <v>2</v>
      </c>
      <c r="I530" s="7" t="s">
        <v>7620</v>
      </c>
      <c r="J530" s="7" t="s">
        <v>5982</v>
      </c>
      <c r="K530" s="7" t="s">
        <v>7616</v>
      </c>
      <c r="L530" s="7" t="s">
        <v>99</v>
      </c>
      <c r="M530" s="7" t="s">
        <v>7621</v>
      </c>
      <c r="N530" s="7"/>
    </row>
    <row r="531" customFormat="false" ht="15" hidden="false" customHeight="true" outlineLevel="0" collapsed="false">
      <c r="A531" s="7" t="s">
        <v>3537</v>
      </c>
      <c r="B531" s="7" t="s">
        <v>7614</v>
      </c>
      <c r="C531" s="7" t="s">
        <v>3458</v>
      </c>
      <c r="D531" s="7" t="s">
        <v>3082</v>
      </c>
      <c r="E531" s="7" t="s">
        <v>102</v>
      </c>
      <c r="F531" s="7" t="s">
        <v>3538</v>
      </c>
      <c r="G531" s="7" t="n">
        <f aca="false">COUNTIF('Duel Log'!A:A,A531)</f>
        <v>3</v>
      </c>
      <c r="H531" s="7" t="n">
        <f aca="false">COUNTIFS('Duel Log'!A:A,A531,'Duel Log'!AA:AA,"Win")</f>
        <v>1</v>
      </c>
      <c r="I531" s="7" t="s">
        <v>6387</v>
      </c>
      <c r="J531" s="7" t="s">
        <v>7622</v>
      </c>
      <c r="K531" s="7" t="s">
        <v>7623</v>
      </c>
      <c r="L531" s="7" t="s">
        <v>99</v>
      </c>
      <c r="M531" s="7" t="s">
        <v>7182</v>
      </c>
      <c r="N531" s="7"/>
    </row>
    <row r="532" customFormat="false" ht="15" hidden="false" customHeight="true" outlineLevel="0" collapsed="false">
      <c r="A532" s="7" t="s">
        <v>3542</v>
      </c>
      <c r="B532" s="7" t="s">
        <v>7614</v>
      </c>
      <c r="C532" s="7" t="s">
        <v>3458</v>
      </c>
      <c r="D532" s="7" t="s">
        <v>3082</v>
      </c>
      <c r="E532" s="7" t="s">
        <v>102</v>
      </c>
      <c r="F532" s="7" t="s">
        <v>3543</v>
      </c>
      <c r="G532" s="7" t="n">
        <f aca="false">COUNTIF('Duel Log'!A:A,A532)</f>
        <v>3</v>
      </c>
      <c r="H532" s="7" t="n">
        <f aca="false">COUNTIFS('Duel Log'!A:A,A532,'Duel Log'!AA:AA,"Win")</f>
        <v>3</v>
      </c>
      <c r="I532" s="7" t="s">
        <v>6282</v>
      </c>
      <c r="J532" s="7" t="s">
        <v>6169</v>
      </c>
      <c r="K532" s="7" t="s">
        <v>7624</v>
      </c>
      <c r="L532" s="7" t="s">
        <v>99</v>
      </c>
      <c r="M532" s="7" t="s">
        <v>7625</v>
      </c>
      <c r="N532" s="7"/>
    </row>
    <row r="533" customFormat="false" ht="16.5" hidden="false" customHeight="true" outlineLevel="0" collapsed="false">
      <c r="A533" s="5" t="s">
        <v>3547</v>
      </c>
      <c r="B533" s="5" t="s">
        <v>7626</v>
      </c>
      <c r="C533" s="5" t="s">
        <v>3458</v>
      </c>
      <c r="D533" s="6" t="s">
        <v>3548</v>
      </c>
      <c r="E533" s="5" t="s">
        <v>123</v>
      </c>
      <c r="F533" s="5" t="s">
        <v>127</v>
      </c>
      <c r="G533" s="5" t="n">
        <f aca="false">COUNTIF('Duel Log'!A:A,A533)</f>
        <v>2</v>
      </c>
      <c r="H533" s="5" t="n">
        <f aca="false">COUNTIFS('Duel Log'!A:A,A533,'Duel Log'!AA:AA,"Win")</f>
        <v>2</v>
      </c>
      <c r="I533" s="5" t="s">
        <v>7627</v>
      </c>
      <c r="J533" s="5" t="s">
        <v>7628</v>
      </c>
      <c r="K533" s="5"/>
      <c r="L533" s="5" t="s">
        <v>98</v>
      </c>
      <c r="M533" s="5" t="s">
        <v>6591</v>
      </c>
      <c r="N533" s="5" t="s">
        <v>5966</v>
      </c>
    </row>
    <row r="534" customFormat="false" ht="15" hidden="false" customHeight="true" outlineLevel="0" collapsed="false">
      <c r="A534" s="5" t="s">
        <v>3551</v>
      </c>
      <c r="B534" s="5" t="s">
        <v>7629</v>
      </c>
      <c r="C534" s="5" t="s">
        <v>3458</v>
      </c>
      <c r="D534" s="5" t="s">
        <v>3552</v>
      </c>
      <c r="E534" s="5" t="s">
        <v>123</v>
      </c>
      <c r="F534" s="5" t="s">
        <v>3554</v>
      </c>
      <c r="G534" s="5" t="n">
        <f aca="false">COUNTIF('Duel Log'!A:A,A534)</f>
        <v>2</v>
      </c>
      <c r="H534" s="5" t="n">
        <f aca="false">COUNTIFS('Duel Log'!A:A,A534,'Duel Log'!AA:AA,"Win")</f>
        <v>2</v>
      </c>
      <c r="I534" s="5" t="s">
        <v>6387</v>
      </c>
      <c r="J534" s="5" t="s">
        <v>7630</v>
      </c>
      <c r="K534" s="5"/>
      <c r="L534" s="5" t="s">
        <v>98</v>
      </c>
      <c r="M534" s="5" t="s">
        <v>6006</v>
      </c>
      <c r="N534" s="5" t="s">
        <v>5966</v>
      </c>
    </row>
    <row r="535" customFormat="false" ht="15" hidden="false" customHeight="true" outlineLevel="0" collapsed="false">
      <c r="A535" s="5" t="s">
        <v>3558</v>
      </c>
      <c r="B535" s="5" t="s">
        <v>7631</v>
      </c>
      <c r="C535" s="5" t="s">
        <v>3458</v>
      </c>
      <c r="D535" s="5" t="s">
        <v>1308</v>
      </c>
      <c r="E535" s="5" t="s">
        <v>123</v>
      </c>
      <c r="F535" s="5" t="s">
        <v>3559</v>
      </c>
      <c r="G535" s="5" t="n">
        <f aca="false">COUNTIF('Duel Log'!A:A,A535)</f>
        <v>3</v>
      </c>
      <c r="H535" s="5" t="n">
        <f aca="false">COUNTIFS('Duel Log'!A:A,A535,'Duel Log'!AA:AA,"Win")</f>
        <v>2</v>
      </c>
      <c r="I535" s="5" t="s">
        <v>7632</v>
      </c>
      <c r="J535" s="5" t="s">
        <v>7633</v>
      </c>
      <c r="K535" s="5" t="s">
        <v>7634</v>
      </c>
      <c r="L535" s="5" t="s">
        <v>98</v>
      </c>
      <c r="M535" s="5" t="s">
        <v>6507</v>
      </c>
      <c r="N535" s="5" t="s">
        <v>5948</v>
      </c>
    </row>
    <row r="536" customFormat="false" ht="16.5" hidden="false" customHeight="true" outlineLevel="0" collapsed="false">
      <c r="A536" s="5" t="s">
        <v>3565</v>
      </c>
      <c r="B536" s="5" t="s">
        <v>7635</v>
      </c>
      <c r="C536" s="5" t="s">
        <v>3458</v>
      </c>
      <c r="D536" s="6" t="s">
        <v>390</v>
      </c>
      <c r="E536" s="5" t="s">
        <v>123</v>
      </c>
      <c r="F536" s="5" t="s">
        <v>3566</v>
      </c>
      <c r="G536" s="5" t="n">
        <f aca="false">COUNTIF('Duel Log'!A:A,A536)</f>
        <v>2</v>
      </c>
      <c r="H536" s="5" t="n">
        <f aca="false">COUNTIFS('Duel Log'!A:A,A536,'Duel Log'!AA:AA,"Win")</f>
        <v>0</v>
      </c>
      <c r="I536" s="5" t="s">
        <v>7636</v>
      </c>
      <c r="J536" s="5" t="s">
        <v>7620</v>
      </c>
      <c r="K536" s="5"/>
      <c r="L536" s="5" t="s">
        <v>98</v>
      </c>
      <c r="M536" s="5" t="s">
        <v>7637</v>
      </c>
      <c r="N536" s="5" t="s">
        <v>5966</v>
      </c>
    </row>
    <row r="537" customFormat="false" ht="16.5" hidden="false" customHeight="true" outlineLevel="0" collapsed="false">
      <c r="A537" s="5" t="s">
        <v>3567</v>
      </c>
      <c r="B537" s="5" t="s">
        <v>7638</v>
      </c>
      <c r="C537" s="5" t="s">
        <v>3458</v>
      </c>
      <c r="D537" s="5" t="s">
        <v>2217</v>
      </c>
      <c r="E537" s="5" t="s">
        <v>123</v>
      </c>
      <c r="F537" s="5" t="s">
        <v>3568</v>
      </c>
      <c r="G537" s="5" t="n">
        <f aca="false">COUNTIF('Duel Log'!A:A,A537)</f>
        <v>2</v>
      </c>
      <c r="H537" s="5" t="n">
        <f aca="false">COUNTIFS('Duel Log'!A:A,A537,'Duel Log'!AA:AA,"Win")</f>
        <v>2</v>
      </c>
      <c r="I537" s="5" t="s">
        <v>6112</v>
      </c>
      <c r="J537" s="5" t="s">
        <v>7639</v>
      </c>
      <c r="K537" s="5"/>
      <c r="L537" s="5" t="s">
        <v>98</v>
      </c>
      <c r="M537" s="5" t="s">
        <v>6772</v>
      </c>
      <c r="N537" s="5" t="s">
        <v>5966</v>
      </c>
    </row>
    <row r="538" customFormat="false" ht="15" hidden="false" customHeight="true" outlineLevel="0" collapsed="false">
      <c r="A538" s="5" t="s">
        <v>3570</v>
      </c>
      <c r="B538" s="5" t="s">
        <v>7640</v>
      </c>
      <c r="C538" s="5" t="s">
        <v>3458</v>
      </c>
      <c r="D538" s="5" t="s">
        <v>2207</v>
      </c>
      <c r="E538" s="5" t="s">
        <v>123</v>
      </c>
      <c r="F538" s="5" t="s">
        <v>3571</v>
      </c>
      <c r="G538" s="5" t="n">
        <f aca="false">COUNTIF('Duel Log'!A:A,A538)</f>
        <v>2</v>
      </c>
      <c r="H538" s="5" t="n">
        <f aca="false">COUNTIFS('Duel Log'!A:A,A538,'Duel Log'!AA:AA,"Win")</f>
        <v>0</v>
      </c>
      <c r="I538" s="5" t="s">
        <v>7639</v>
      </c>
      <c r="J538" s="5" t="s">
        <v>6827</v>
      </c>
      <c r="K538" s="5"/>
      <c r="L538" s="5" t="s">
        <v>98</v>
      </c>
      <c r="M538" s="5" t="s">
        <v>6591</v>
      </c>
      <c r="N538" s="5" t="s">
        <v>5966</v>
      </c>
    </row>
    <row r="539" customFormat="false" ht="16.5" hidden="false" customHeight="true" outlineLevel="0" collapsed="false">
      <c r="A539" s="5" t="s">
        <v>3573</v>
      </c>
      <c r="B539" s="5" t="s">
        <v>7641</v>
      </c>
      <c r="C539" s="5" t="s">
        <v>3458</v>
      </c>
      <c r="D539" s="5" t="s">
        <v>3574</v>
      </c>
      <c r="E539" s="5" t="s">
        <v>123</v>
      </c>
      <c r="F539" s="5" t="s">
        <v>3576</v>
      </c>
      <c r="G539" s="5" t="n">
        <f aca="false">COUNTIF('Duel Log'!A:A,A539)</f>
        <v>3</v>
      </c>
      <c r="H539" s="5" t="n">
        <f aca="false">COUNTIFS('Duel Log'!A:A,A539,'Duel Log'!AA:AA,"Win")</f>
        <v>2</v>
      </c>
      <c r="I539" s="5" t="s">
        <v>7642</v>
      </c>
      <c r="J539" s="5" t="s">
        <v>7643</v>
      </c>
      <c r="K539" s="5" t="s">
        <v>7644</v>
      </c>
      <c r="L539" s="5" t="s">
        <v>98</v>
      </c>
      <c r="M539" s="5" t="s">
        <v>7645</v>
      </c>
      <c r="N539" s="5" t="s">
        <v>5948</v>
      </c>
    </row>
    <row r="540" customFormat="false" ht="15" hidden="false" customHeight="true" outlineLevel="0" collapsed="false">
      <c r="A540" s="5" t="s">
        <v>3584</v>
      </c>
      <c r="B540" s="5" t="s">
        <v>7646</v>
      </c>
      <c r="C540" s="5" t="s">
        <v>3458</v>
      </c>
      <c r="D540" s="5" t="s">
        <v>1692</v>
      </c>
      <c r="E540" s="5" t="s">
        <v>123</v>
      </c>
      <c r="F540" s="5" t="s">
        <v>3585</v>
      </c>
      <c r="G540" s="5" t="n">
        <f aca="false">COUNTIF('Duel Log'!A:A,A540)</f>
        <v>3</v>
      </c>
      <c r="H540" s="5" t="n">
        <f aca="false">COUNTIFS('Duel Log'!A:A,A540,'Duel Log'!AA:AA,"Win")</f>
        <v>2</v>
      </c>
      <c r="I540" s="5" t="s">
        <v>7642</v>
      </c>
      <c r="J540" s="5" t="s">
        <v>7647</v>
      </c>
      <c r="K540" s="5" t="s">
        <v>7648</v>
      </c>
      <c r="L540" s="5" t="s">
        <v>98</v>
      </c>
      <c r="M540" s="5" t="s">
        <v>6146</v>
      </c>
      <c r="N540" s="5" t="s">
        <v>5948</v>
      </c>
    </row>
    <row r="541" customFormat="false" ht="15" hidden="false" customHeight="true" outlineLevel="0" collapsed="false">
      <c r="A541" s="5" t="s">
        <v>3591</v>
      </c>
      <c r="B541" s="5" t="s">
        <v>7649</v>
      </c>
      <c r="C541" s="5" t="s">
        <v>3458</v>
      </c>
      <c r="D541" s="5" t="s">
        <v>2261</v>
      </c>
      <c r="E541" s="5" t="s">
        <v>123</v>
      </c>
      <c r="F541" s="5" t="s">
        <v>2885</v>
      </c>
      <c r="G541" s="5" t="n">
        <f aca="false">COUNTIF('Duel Log'!A:A,A541)</f>
        <v>2</v>
      </c>
      <c r="H541" s="5" t="n">
        <f aca="false">COUNTIFS('Duel Log'!A:A,A541,'Duel Log'!AA:AA,"Win")</f>
        <v>2</v>
      </c>
      <c r="I541" s="5" t="s">
        <v>7650</v>
      </c>
      <c r="J541" s="5" t="s">
        <v>7651</v>
      </c>
      <c r="K541" s="5"/>
      <c r="L541" s="5" t="s">
        <v>98</v>
      </c>
      <c r="M541" s="5" t="s">
        <v>6969</v>
      </c>
      <c r="N541" s="5" t="s">
        <v>5966</v>
      </c>
    </row>
    <row r="542" customFormat="false" ht="16.5" hidden="false" customHeight="true" outlineLevel="0" collapsed="false">
      <c r="A542" s="5" t="s">
        <v>3596</v>
      </c>
      <c r="B542" s="5" t="s">
        <v>7652</v>
      </c>
      <c r="C542" s="5" t="s">
        <v>1063</v>
      </c>
      <c r="D542" s="5" t="s">
        <v>641</v>
      </c>
      <c r="E542" s="5" t="s">
        <v>102</v>
      </c>
      <c r="F542" s="5" t="s">
        <v>3597</v>
      </c>
      <c r="G542" s="5" t="n">
        <f aca="false">COUNTIF('Duel Log'!A:A,A542)</f>
        <v>1</v>
      </c>
      <c r="H542" s="5" t="n">
        <f aca="false">COUNTIFS('Duel Log'!A:A,A542,'Duel Log'!AA:AA,"Win")</f>
        <v>0</v>
      </c>
      <c r="I542" s="5" t="s">
        <v>7653</v>
      </c>
      <c r="J542" s="5"/>
      <c r="K542" s="5"/>
      <c r="L542" s="5" t="s">
        <v>98</v>
      </c>
      <c r="M542" s="5" t="s">
        <v>5939</v>
      </c>
      <c r="N542" s="5"/>
    </row>
    <row r="543" customFormat="false" ht="16.5" hidden="false" customHeight="true" outlineLevel="0" collapsed="false">
      <c r="A543" s="7" t="s">
        <v>3599</v>
      </c>
      <c r="B543" s="7" t="s">
        <v>7652</v>
      </c>
      <c r="C543" s="7" t="s">
        <v>1063</v>
      </c>
      <c r="D543" s="7" t="s">
        <v>641</v>
      </c>
      <c r="E543" s="7" t="s">
        <v>102</v>
      </c>
      <c r="F543" s="7" t="s">
        <v>3600</v>
      </c>
      <c r="G543" s="7" t="n">
        <f aca="false">COUNTIF('Duel Log'!A:A,A543)</f>
        <v>3</v>
      </c>
      <c r="H543" s="7" t="n">
        <f aca="false">COUNTIFS('Duel Log'!A:A,A543,'Duel Log'!AA:AA,"Win")</f>
        <v>1</v>
      </c>
      <c r="I543" s="7" t="s">
        <v>7654</v>
      </c>
      <c r="J543" s="7" t="s">
        <v>7655</v>
      </c>
      <c r="K543" s="7" t="s">
        <v>7656</v>
      </c>
      <c r="L543" s="7" t="s">
        <v>99</v>
      </c>
      <c r="M543" s="7" t="s">
        <v>7657</v>
      </c>
      <c r="N543" s="7"/>
    </row>
    <row r="544" customFormat="false" ht="16.5" hidden="false" customHeight="true" outlineLevel="0" collapsed="false">
      <c r="A544" s="7" t="s">
        <v>3606</v>
      </c>
      <c r="B544" s="7" t="s">
        <v>7652</v>
      </c>
      <c r="C544" s="7" t="s">
        <v>1063</v>
      </c>
      <c r="D544" s="7" t="s">
        <v>641</v>
      </c>
      <c r="E544" s="7" t="s">
        <v>102</v>
      </c>
      <c r="F544" s="7" t="s">
        <v>3607</v>
      </c>
      <c r="G544" s="7" t="n">
        <f aca="false">COUNTIF('Duel Log'!A:A,A544)</f>
        <v>3</v>
      </c>
      <c r="H544" s="7" t="n">
        <f aca="false">COUNTIFS('Duel Log'!A:A,A544,'Duel Log'!AA:AA,"Win")</f>
        <v>1</v>
      </c>
      <c r="I544" s="7" t="s">
        <v>7658</v>
      </c>
      <c r="J544" s="7" t="s">
        <v>7659</v>
      </c>
      <c r="K544" s="7" t="s">
        <v>7660</v>
      </c>
      <c r="L544" s="7" t="s">
        <v>99</v>
      </c>
      <c r="M544" s="7" t="s">
        <v>7661</v>
      </c>
      <c r="N544" s="7"/>
    </row>
    <row r="545" customFormat="false" ht="16.5" hidden="false" customHeight="true" outlineLevel="0" collapsed="false">
      <c r="A545" s="5" t="s">
        <v>3613</v>
      </c>
      <c r="B545" s="5" t="s">
        <v>7662</v>
      </c>
      <c r="C545" s="5" t="s">
        <v>1063</v>
      </c>
      <c r="D545" s="5" t="s">
        <v>1061</v>
      </c>
      <c r="E545" s="5" t="s">
        <v>102</v>
      </c>
      <c r="F545" s="5" t="s">
        <v>3614</v>
      </c>
      <c r="G545" s="5" t="n">
        <f aca="false">COUNTIF('Duel Log'!A:A,A545)</f>
        <v>3</v>
      </c>
      <c r="H545" s="5" t="n">
        <f aca="false">COUNTIFS('Duel Log'!A:A,A545,'Duel Log'!AA:AA,"Win")</f>
        <v>1</v>
      </c>
      <c r="I545" s="5" t="s">
        <v>7663</v>
      </c>
      <c r="J545" s="5" t="s">
        <v>7664</v>
      </c>
      <c r="K545" s="5" t="s">
        <v>7665</v>
      </c>
      <c r="L545" s="5" t="s">
        <v>98</v>
      </c>
      <c r="M545" s="5" t="s">
        <v>6365</v>
      </c>
      <c r="N545" s="5"/>
    </row>
    <row r="546" customFormat="false" ht="16.5" hidden="false" customHeight="true" outlineLevel="0" collapsed="false">
      <c r="A546" s="7" t="s">
        <v>3620</v>
      </c>
      <c r="B546" s="7" t="s">
        <v>7662</v>
      </c>
      <c r="C546" s="7" t="s">
        <v>1063</v>
      </c>
      <c r="D546" s="7" t="s">
        <v>1061</v>
      </c>
      <c r="E546" s="7" t="s">
        <v>102</v>
      </c>
      <c r="F546" s="7" t="s">
        <v>3621</v>
      </c>
      <c r="G546" s="7" t="n">
        <f aca="false">COUNTIF('Duel Log'!A:A,A546)</f>
        <v>3</v>
      </c>
      <c r="H546" s="7" t="n">
        <f aca="false">COUNTIFS('Duel Log'!A:A,A546,'Duel Log'!AA:AA,"Win")</f>
        <v>1</v>
      </c>
      <c r="I546" s="7" t="s">
        <v>6044</v>
      </c>
      <c r="J546" s="7" t="s">
        <v>7666</v>
      </c>
      <c r="K546" s="7" t="s">
        <v>7667</v>
      </c>
      <c r="L546" s="7" t="s">
        <v>99</v>
      </c>
      <c r="M546" s="7" t="s">
        <v>7668</v>
      </c>
      <c r="N546" s="7"/>
    </row>
    <row r="547" customFormat="false" ht="16.5" hidden="false" customHeight="true" outlineLevel="0" collapsed="false">
      <c r="A547" s="7" t="s">
        <v>3628</v>
      </c>
      <c r="B547" s="7" t="s">
        <v>7662</v>
      </c>
      <c r="C547" s="7" t="s">
        <v>1063</v>
      </c>
      <c r="D547" s="7" t="s">
        <v>1061</v>
      </c>
      <c r="E547" s="7" t="s">
        <v>102</v>
      </c>
      <c r="F547" s="7" t="s">
        <v>3629</v>
      </c>
      <c r="G547" s="7" t="n">
        <f aca="false">COUNTIF('Duel Log'!A:A,A547)</f>
        <v>3</v>
      </c>
      <c r="H547" s="7" t="n">
        <f aca="false">COUNTIFS('Duel Log'!A:A,A547,'Duel Log'!AA:AA,"Win")</f>
        <v>2</v>
      </c>
      <c r="I547" s="7" t="s">
        <v>7669</v>
      </c>
      <c r="J547" s="7" t="s">
        <v>7670</v>
      </c>
      <c r="K547" s="7" t="s">
        <v>7671</v>
      </c>
      <c r="L547" s="7" t="s">
        <v>99</v>
      </c>
      <c r="M547" s="7" t="s">
        <v>6495</v>
      </c>
      <c r="N547" s="7"/>
    </row>
    <row r="548" customFormat="false" ht="16.5" hidden="false" customHeight="true" outlineLevel="0" collapsed="false">
      <c r="A548" s="7" t="s">
        <v>3634</v>
      </c>
      <c r="B548" s="7" t="s">
        <v>7662</v>
      </c>
      <c r="C548" s="7" t="s">
        <v>1063</v>
      </c>
      <c r="D548" s="7" t="s">
        <v>1061</v>
      </c>
      <c r="E548" s="7" t="s">
        <v>102</v>
      </c>
      <c r="F548" s="7" t="s">
        <v>3635</v>
      </c>
      <c r="G548" s="7" t="n">
        <f aca="false">COUNTIF('Duel Log'!A:A,A548)</f>
        <v>3</v>
      </c>
      <c r="H548" s="7" t="n">
        <f aca="false">COUNTIFS('Duel Log'!A:A,A548,'Duel Log'!AA:AA,"Win")</f>
        <v>1</v>
      </c>
      <c r="I548" s="7" t="s">
        <v>6119</v>
      </c>
      <c r="J548" s="7" t="s">
        <v>7672</v>
      </c>
      <c r="K548" s="7" t="s">
        <v>7673</v>
      </c>
      <c r="L548" s="7" t="s">
        <v>99</v>
      </c>
      <c r="M548" s="7" t="s">
        <v>7674</v>
      </c>
      <c r="N548" s="7"/>
    </row>
    <row r="549" customFormat="false" ht="16.5" hidden="false" customHeight="true" outlineLevel="0" collapsed="false">
      <c r="A549" s="7" t="s">
        <v>3641</v>
      </c>
      <c r="B549" s="7" t="s">
        <v>7662</v>
      </c>
      <c r="C549" s="7" t="s">
        <v>1063</v>
      </c>
      <c r="D549" s="7" t="s">
        <v>1061</v>
      </c>
      <c r="E549" s="7" t="s">
        <v>102</v>
      </c>
      <c r="F549" s="7" t="s">
        <v>3642</v>
      </c>
      <c r="G549" s="7" t="n">
        <f aca="false">COUNTIF('Duel Log'!A:A,A549)</f>
        <v>3</v>
      </c>
      <c r="H549" s="7" t="n">
        <f aca="false">COUNTIFS('Duel Log'!A:A,A549,'Duel Log'!AA:AA,"Win")</f>
        <v>1</v>
      </c>
      <c r="I549" s="7" t="s">
        <v>7675</v>
      </c>
      <c r="J549" s="7" t="s">
        <v>7676</v>
      </c>
      <c r="K549" s="7" t="s">
        <v>7677</v>
      </c>
      <c r="L549" s="7" t="s">
        <v>99</v>
      </c>
      <c r="M549" s="7" t="s">
        <v>6178</v>
      </c>
      <c r="N549" s="7"/>
    </row>
    <row r="550" customFormat="false" ht="16.5" hidden="false" customHeight="true" outlineLevel="0" collapsed="false">
      <c r="A550" s="7" t="s">
        <v>3647</v>
      </c>
      <c r="B550" s="7" t="s">
        <v>7662</v>
      </c>
      <c r="C550" s="7" t="s">
        <v>1063</v>
      </c>
      <c r="D550" s="7" t="s">
        <v>1061</v>
      </c>
      <c r="E550" s="7" t="s">
        <v>102</v>
      </c>
      <c r="F550" s="7" t="s">
        <v>3648</v>
      </c>
      <c r="G550" s="7" t="n">
        <f aca="false">COUNTIF('Duel Log'!A:A,A550)</f>
        <v>3</v>
      </c>
      <c r="H550" s="7" t="n">
        <f aca="false">COUNTIFS('Duel Log'!A:A,A550,'Duel Log'!AA:AA,"Win")</f>
        <v>1</v>
      </c>
      <c r="I550" s="7" t="s">
        <v>7678</v>
      </c>
      <c r="J550" s="7" t="s">
        <v>7679</v>
      </c>
      <c r="K550" s="7" t="s">
        <v>7680</v>
      </c>
      <c r="L550" s="7" t="s">
        <v>99</v>
      </c>
      <c r="M550" s="7" t="s">
        <v>6873</v>
      </c>
      <c r="N550" s="7"/>
    </row>
    <row r="551" customFormat="false" ht="16.5" hidden="false" customHeight="true" outlineLevel="0" collapsed="false">
      <c r="A551" s="5" t="s">
        <v>3653</v>
      </c>
      <c r="B551" s="5" t="s">
        <v>7681</v>
      </c>
      <c r="C551" s="5" t="s">
        <v>1063</v>
      </c>
      <c r="D551" s="5" t="s">
        <v>689</v>
      </c>
      <c r="E551" s="5" t="s">
        <v>102</v>
      </c>
      <c r="F551" s="5" t="s">
        <v>3654</v>
      </c>
      <c r="G551" s="5" t="n">
        <f aca="false">COUNTIF('Duel Log'!A:A,A551)</f>
        <v>3</v>
      </c>
      <c r="H551" s="5" t="n">
        <f aca="false">COUNTIFS('Duel Log'!A:A,A551,'Duel Log'!AA:AA,"Win")</f>
        <v>2</v>
      </c>
      <c r="I551" s="5" t="s">
        <v>7682</v>
      </c>
      <c r="J551" s="5" t="s">
        <v>7683</v>
      </c>
      <c r="K551" s="5" t="s">
        <v>7684</v>
      </c>
      <c r="L551" s="5" t="s">
        <v>98</v>
      </c>
      <c r="M551" s="5" t="s">
        <v>7391</v>
      </c>
      <c r="N551" s="5"/>
    </row>
    <row r="552" customFormat="false" ht="16.5" hidden="false" customHeight="true" outlineLevel="0" collapsed="false">
      <c r="A552" s="7" t="s">
        <v>3659</v>
      </c>
      <c r="B552" s="7" t="s">
        <v>7681</v>
      </c>
      <c r="C552" s="7" t="s">
        <v>1063</v>
      </c>
      <c r="D552" s="7" t="s">
        <v>689</v>
      </c>
      <c r="E552" s="7" t="s">
        <v>102</v>
      </c>
      <c r="F552" s="7" t="s">
        <v>3660</v>
      </c>
      <c r="G552" s="7" t="n">
        <f aca="false">COUNTIF('Duel Log'!A:A,A552)</f>
        <v>3</v>
      </c>
      <c r="H552" s="7" t="n">
        <f aca="false">COUNTIFS('Duel Log'!A:A,A552,'Duel Log'!AA:AA,"Win")</f>
        <v>3</v>
      </c>
      <c r="I552" s="7" t="s">
        <v>7685</v>
      </c>
      <c r="J552" s="7" t="s">
        <v>7686</v>
      </c>
      <c r="K552" s="7" t="s">
        <v>7687</v>
      </c>
      <c r="L552" s="7" t="s">
        <v>99</v>
      </c>
      <c r="M552" s="7" t="s">
        <v>6233</v>
      </c>
      <c r="N552" s="7"/>
    </row>
    <row r="553" customFormat="false" ht="16.5" hidden="false" customHeight="true" outlineLevel="0" collapsed="false">
      <c r="A553" s="7" t="s">
        <v>3666</v>
      </c>
      <c r="B553" s="7" t="s">
        <v>7681</v>
      </c>
      <c r="C553" s="7" t="s">
        <v>1063</v>
      </c>
      <c r="D553" s="7" t="s">
        <v>689</v>
      </c>
      <c r="E553" s="7" t="s">
        <v>102</v>
      </c>
      <c r="F553" s="7" t="s">
        <v>3667</v>
      </c>
      <c r="G553" s="7" t="n">
        <f aca="false">COUNTIF('Duel Log'!A:A,A553)</f>
        <v>3</v>
      </c>
      <c r="H553" s="7" t="n">
        <f aca="false">COUNTIFS('Duel Log'!A:A,A553,'Duel Log'!AA:AA,"Win")</f>
        <v>1</v>
      </c>
      <c r="I553" s="7" t="s">
        <v>7688</v>
      </c>
      <c r="J553" s="7" t="s">
        <v>7689</v>
      </c>
      <c r="K553" s="7" t="s">
        <v>7690</v>
      </c>
      <c r="L553" s="7" t="s">
        <v>99</v>
      </c>
      <c r="M553" s="7" t="s">
        <v>6122</v>
      </c>
      <c r="N553" s="7"/>
    </row>
    <row r="554" customFormat="false" ht="16.5" hidden="false" customHeight="true" outlineLevel="0" collapsed="false">
      <c r="A554" s="7" t="s">
        <v>3675</v>
      </c>
      <c r="B554" s="7" t="s">
        <v>7681</v>
      </c>
      <c r="C554" s="7" t="s">
        <v>1063</v>
      </c>
      <c r="D554" s="7" t="s">
        <v>689</v>
      </c>
      <c r="E554" s="7" t="s">
        <v>102</v>
      </c>
      <c r="F554" s="7" t="s">
        <v>3676</v>
      </c>
      <c r="G554" s="7" t="n">
        <f aca="false">COUNTIF('Duel Log'!A:A,A554)</f>
        <v>3</v>
      </c>
      <c r="H554" s="7" t="n">
        <f aca="false">COUNTIFS('Duel Log'!A:A,A554,'Duel Log'!AA:AA,"Win")</f>
        <v>0</v>
      </c>
      <c r="I554" s="7" t="s">
        <v>7691</v>
      </c>
      <c r="J554" s="7" t="s">
        <v>7692</v>
      </c>
      <c r="K554" s="7" t="s">
        <v>7693</v>
      </c>
      <c r="L554" s="7" t="s">
        <v>99</v>
      </c>
      <c r="M554" s="7" t="s">
        <v>7537</v>
      </c>
      <c r="N554" s="7"/>
    </row>
    <row r="555" customFormat="false" ht="16.5" hidden="false" customHeight="true" outlineLevel="0" collapsed="false">
      <c r="A555" s="7" t="s">
        <v>3682</v>
      </c>
      <c r="B555" s="7" t="s">
        <v>7681</v>
      </c>
      <c r="C555" s="7" t="s">
        <v>1063</v>
      </c>
      <c r="D555" s="7" t="s">
        <v>689</v>
      </c>
      <c r="E555" s="7" t="s">
        <v>102</v>
      </c>
      <c r="F555" s="7" t="s">
        <v>3683</v>
      </c>
      <c r="G555" s="7" t="n">
        <f aca="false">COUNTIF('Duel Log'!A:A,A555)</f>
        <v>3</v>
      </c>
      <c r="H555" s="7" t="n">
        <f aca="false">COUNTIFS('Duel Log'!A:A,A555,'Duel Log'!AA:AA,"Win")</f>
        <v>3</v>
      </c>
      <c r="I555" s="7" t="s">
        <v>7694</v>
      </c>
      <c r="J555" s="7" t="s">
        <v>7695</v>
      </c>
      <c r="K555" s="7" t="s">
        <v>7696</v>
      </c>
      <c r="L555" s="7" t="s">
        <v>99</v>
      </c>
      <c r="M555" s="7" t="s">
        <v>7697</v>
      </c>
      <c r="N555" s="7"/>
    </row>
    <row r="556" customFormat="false" ht="16.5" hidden="false" customHeight="true" outlineLevel="0" collapsed="false">
      <c r="A556" s="5" t="s">
        <v>3690</v>
      </c>
      <c r="B556" s="5" t="s">
        <v>7698</v>
      </c>
      <c r="C556" s="5" t="s">
        <v>1063</v>
      </c>
      <c r="D556" s="5" t="s">
        <v>3691</v>
      </c>
      <c r="E556" s="5" t="s">
        <v>123</v>
      </c>
      <c r="F556" s="5" t="s">
        <v>2609</v>
      </c>
      <c r="G556" s="5" t="n">
        <f aca="false">COUNTIF('Duel Log'!A:A,A556)</f>
        <v>2</v>
      </c>
      <c r="H556" s="5" t="n">
        <f aca="false">COUNTIFS('Duel Log'!A:A,A556,'Duel Log'!AA:AA,"Win")</f>
        <v>2</v>
      </c>
      <c r="I556" s="5" t="s">
        <v>7699</v>
      </c>
      <c r="J556" s="5" t="s">
        <v>7700</v>
      </c>
      <c r="K556" s="5"/>
      <c r="L556" s="5" t="s">
        <v>98</v>
      </c>
      <c r="M556" s="5" t="s">
        <v>6848</v>
      </c>
      <c r="N556" s="5" t="s">
        <v>5966</v>
      </c>
    </row>
    <row r="557" customFormat="false" ht="16.5" hidden="false" customHeight="true" outlineLevel="0" collapsed="false">
      <c r="A557" s="5" t="s">
        <v>3697</v>
      </c>
      <c r="B557" s="5" t="s">
        <v>7701</v>
      </c>
      <c r="C557" s="5" t="s">
        <v>1063</v>
      </c>
      <c r="D557" s="5" t="s">
        <v>3698</v>
      </c>
      <c r="E557" s="5" t="s">
        <v>123</v>
      </c>
      <c r="F557" s="5" t="s">
        <v>3700</v>
      </c>
      <c r="G557" s="5" t="n">
        <f aca="false">COUNTIF('Duel Log'!A:A,A557)</f>
        <v>3</v>
      </c>
      <c r="H557" s="5" t="n">
        <f aca="false">COUNTIFS('Duel Log'!A:A,A557,'Duel Log'!AA:AA,"Win")</f>
        <v>2</v>
      </c>
      <c r="I557" s="5" t="s">
        <v>7702</v>
      </c>
      <c r="J557" s="5" t="s">
        <v>7703</v>
      </c>
      <c r="K557" s="5" t="s">
        <v>7704</v>
      </c>
      <c r="L557" s="5" t="s">
        <v>98</v>
      </c>
      <c r="M557" s="5" t="s">
        <v>6365</v>
      </c>
      <c r="N557" s="5" t="s">
        <v>5948</v>
      </c>
    </row>
    <row r="558" customFormat="false" ht="16.5" hidden="false" customHeight="true" outlineLevel="0" collapsed="false">
      <c r="A558" s="5" t="s">
        <v>3707</v>
      </c>
      <c r="B558" s="5" t="s">
        <v>7705</v>
      </c>
      <c r="C558" s="5" t="s">
        <v>1063</v>
      </c>
      <c r="D558" s="5" t="s">
        <v>2135</v>
      </c>
      <c r="E558" s="5" t="s">
        <v>123</v>
      </c>
      <c r="F558" s="5" t="s">
        <v>3708</v>
      </c>
      <c r="G558" s="5" t="n">
        <f aca="false">COUNTIF('Duel Log'!A:A,A558)</f>
        <v>3</v>
      </c>
      <c r="H558" s="5" t="n">
        <f aca="false">COUNTIFS('Duel Log'!A:A,A558,'Duel Log'!AA:AA,"Win")</f>
        <v>1</v>
      </c>
      <c r="I558" s="5" t="s">
        <v>7706</v>
      </c>
      <c r="J558" s="5" t="s">
        <v>7707</v>
      </c>
      <c r="K558" s="5" t="s">
        <v>7708</v>
      </c>
      <c r="L558" s="5" t="s">
        <v>98</v>
      </c>
      <c r="M558" s="5" t="s">
        <v>6051</v>
      </c>
      <c r="N558" s="5" t="s">
        <v>5948</v>
      </c>
    </row>
    <row r="559" customFormat="false" ht="16.5" hidden="false" customHeight="true" outlineLevel="0" collapsed="false">
      <c r="A559" s="5" t="s">
        <v>3713</v>
      </c>
      <c r="B559" s="5" t="s">
        <v>7709</v>
      </c>
      <c r="C559" s="5" t="s">
        <v>1063</v>
      </c>
      <c r="D559" s="5" t="s">
        <v>3714</v>
      </c>
      <c r="E559" s="5" t="s">
        <v>123</v>
      </c>
      <c r="F559" s="5" t="s">
        <v>3716</v>
      </c>
      <c r="G559" s="5" t="n">
        <f aca="false">COUNTIF('Duel Log'!A:A,A559)</f>
        <v>2</v>
      </c>
      <c r="H559" s="5" t="n">
        <f aca="false">COUNTIFS('Duel Log'!A:A,A559,'Duel Log'!AA:AA,"Win")</f>
        <v>2</v>
      </c>
      <c r="I559" s="5" t="s">
        <v>7710</v>
      </c>
      <c r="J559" s="5" t="s">
        <v>7711</v>
      </c>
      <c r="K559" s="5"/>
      <c r="L559" s="5" t="s">
        <v>98</v>
      </c>
      <c r="M559" s="5" t="s">
        <v>6848</v>
      </c>
      <c r="N559" s="5" t="s">
        <v>5966</v>
      </c>
    </row>
    <row r="560" customFormat="false" ht="16.5" hidden="false" customHeight="true" outlineLevel="0" collapsed="false">
      <c r="A560" s="5" t="s">
        <v>3720</v>
      </c>
      <c r="B560" s="5" t="s">
        <v>7712</v>
      </c>
      <c r="C560" s="5" t="s">
        <v>1063</v>
      </c>
      <c r="D560" s="5" t="s">
        <v>3721</v>
      </c>
      <c r="E560" s="5" t="s">
        <v>123</v>
      </c>
      <c r="F560" s="5" t="s">
        <v>3723</v>
      </c>
      <c r="G560" s="5" t="n">
        <f aca="false">COUNTIF('Duel Log'!A:A,A560)</f>
        <v>2</v>
      </c>
      <c r="H560" s="5" t="n">
        <f aca="false">COUNTIFS('Duel Log'!A:A,A560,'Duel Log'!AA:AA,"Win")</f>
        <v>2</v>
      </c>
      <c r="I560" s="5" t="s">
        <v>6433</v>
      </c>
      <c r="J560" s="5" t="s">
        <v>7713</v>
      </c>
      <c r="K560" s="5"/>
      <c r="L560" s="5" t="s">
        <v>98</v>
      </c>
      <c r="M560" s="5" t="s">
        <v>7714</v>
      </c>
      <c r="N560" s="5" t="s">
        <v>5966</v>
      </c>
    </row>
    <row r="561" customFormat="false" ht="16.5" hidden="false" customHeight="true" outlineLevel="0" collapsed="false">
      <c r="A561" s="5" t="s">
        <v>3726</v>
      </c>
      <c r="B561" s="5" t="s">
        <v>7715</v>
      </c>
      <c r="C561" s="5" t="s">
        <v>1063</v>
      </c>
      <c r="D561" s="5" t="s">
        <v>474</v>
      </c>
      <c r="E561" s="5" t="s">
        <v>123</v>
      </c>
      <c r="F561" s="5" t="s">
        <v>3727</v>
      </c>
      <c r="G561" s="5" t="n">
        <f aca="false">COUNTIF('Duel Log'!A:A,A561)</f>
        <v>2</v>
      </c>
      <c r="H561" s="5" t="n">
        <f aca="false">COUNTIFS('Duel Log'!A:A,A561,'Duel Log'!AA:AA,"Win")</f>
        <v>2</v>
      </c>
      <c r="I561" s="5" t="s">
        <v>7716</v>
      </c>
      <c r="J561" s="5" t="s">
        <v>7717</v>
      </c>
      <c r="K561" s="5"/>
      <c r="L561" s="5" t="s">
        <v>98</v>
      </c>
      <c r="M561" s="5" t="s">
        <v>6212</v>
      </c>
      <c r="N561" s="5" t="s">
        <v>5966</v>
      </c>
    </row>
    <row r="562" customFormat="false" ht="16.5" hidden="false" customHeight="true" outlineLevel="0" collapsed="false">
      <c r="A562" s="5" t="s">
        <v>3733</v>
      </c>
      <c r="B562" s="5" t="s">
        <v>7718</v>
      </c>
      <c r="C562" s="5" t="s">
        <v>1063</v>
      </c>
      <c r="D562" s="5" t="s">
        <v>884</v>
      </c>
      <c r="E562" s="5" t="s">
        <v>123</v>
      </c>
      <c r="F562" s="5" t="s">
        <v>3734</v>
      </c>
      <c r="G562" s="5" t="n">
        <f aca="false">COUNTIF('Duel Log'!A:A,A562)</f>
        <v>3</v>
      </c>
      <c r="H562" s="5" t="n">
        <f aca="false">COUNTIFS('Duel Log'!A:A,A562,'Duel Log'!AA:AA,"Win")</f>
        <v>1</v>
      </c>
      <c r="I562" s="5" t="s">
        <v>7719</v>
      </c>
      <c r="J562" s="5" t="s">
        <v>7720</v>
      </c>
      <c r="K562" s="5" t="s">
        <v>7721</v>
      </c>
      <c r="L562" s="5" t="s">
        <v>98</v>
      </c>
      <c r="M562" s="5" t="s">
        <v>7722</v>
      </c>
      <c r="N562" s="5" t="s">
        <v>5948</v>
      </c>
    </row>
    <row r="563" customFormat="false" ht="16.5" hidden="false" customHeight="true" outlineLevel="0" collapsed="false">
      <c r="A563" s="5" t="s">
        <v>3741</v>
      </c>
      <c r="B563" s="5" t="s">
        <v>7723</v>
      </c>
      <c r="C563" s="5" t="s">
        <v>1063</v>
      </c>
      <c r="D563" s="5" t="s">
        <v>630</v>
      </c>
      <c r="E563" s="5" t="s">
        <v>123</v>
      </c>
      <c r="F563" s="5" t="s">
        <v>3742</v>
      </c>
      <c r="G563" s="5" t="n">
        <f aca="false">COUNTIF('Duel Log'!A:A,A563)</f>
        <v>3</v>
      </c>
      <c r="H563" s="5" t="n">
        <f aca="false">COUNTIFS('Duel Log'!A:A,A563,'Duel Log'!AA:AA,"Win")</f>
        <v>2</v>
      </c>
      <c r="I563" s="5" t="s">
        <v>6119</v>
      </c>
      <c r="J563" s="5" t="s">
        <v>7724</v>
      </c>
      <c r="K563" s="5" t="s">
        <v>7725</v>
      </c>
      <c r="L563" s="5" t="s">
        <v>98</v>
      </c>
      <c r="M563" s="5" t="s">
        <v>6178</v>
      </c>
      <c r="N563" s="5" t="s">
        <v>5948</v>
      </c>
    </row>
    <row r="564" customFormat="false" ht="16.5" hidden="false" customHeight="true" outlineLevel="0" collapsed="false">
      <c r="A564" s="5" t="s">
        <v>3748</v>
      </c>
      <c r="B564" s="5" t="s">
        <v>7726</v>
      </c>
      <c r="C564" s="5" t="s">
        <v>1063</v>
      </c>
      <c r="D564" s="6" t="s">
        <v>2554</v>
      </c>
      <c r="E564" s="5" t="s">
        <v>123</v>
      </c>
      <c r="F564" s="5" t="s">
        <v>3749</v>
      </c>
      <c r="G564" s="5" t="n">
        <f aca="false">COUNTIF('Duel Log'!A:A,A564)</f>
        <v>2</v>
      </c>
      <c r="H564" s="5" t="n">
        <f aca="false">COUNTIFS('Duel Log'!A:A,A564,'Duel Log'!AA:AA,"Win")</f>
        <v>0</v>
      </c>
      <c r="I564" s="5" t="s">
        <v>7727</v>
      </c>
      <c r="J564" s="5" t="s">
        <v>7728</v>
      </c>
      <c r="K564" s="5"/>
      <c r="L564" s="5" t="s">
        <v>98</v>
      </c>
      <c r="M564" s="5" t="s">
        <v>7063</v>
      </c>
      <c r="N564" s="5" t="s">
        <v>5966</v>
      </c>
    </row>
    <row r="565" customFormat="false" ht="16.5" hidden="false" customHeight="true" outlineLevel="0" collapsed="false">
      <c r="A565" s="5" t="s">
        <v>3753</v>
      </c>
      <c r="B565" s="5" t="s">
        <v>7729</v>
      </c>
      <c r="C565" s="5" t="s">
        <v>723</v>
      </c>
      <c r="D565" s="6" t="s">
        <v>2427</v>
      </c>
      <c r="E565" s="5" t="s">
        <v>102</v>
      </c>
      <c r="F565" s="5" t="s">
        <v>3754</v>
      </c>
      <c r="G565" s="5" t="n">
        <f aca="false">COUNTIF('Duel Log'!A:A,A565)</f>
        <v>3</v>
      </c>
      <c r="H565" s="5" t="n">
        <f aca="false">COUNTIFS('Duel Log'!A:A,A565,'Duel Log'!AA:AA,"Win")</f>
        <v>3</v>
      </c>
      <c r="I565" s="5" t="s">
        <v>7730</v>
      </c>
      <c r="J565" s="5" t="s">
        <v>7731</v>
      </c>
      <c r="K565" s="5" t="s">
        <v>7732</v>
      </c>
      <c r="L565" s="5" t="s">
        <v>98</v>
      </c>
      <c r="M565" s="5" t="s">
        <v>6692</v>
      </c>
      <c r="N565" s="5"/>
    </row>
    <row r="566" customFormat="false" ht="16.5" hidden="false" customHeight="true" outlineLevel="0" collapsed="false">
      <c r="A566" s="7" t="s">
        <v>3760</v>
      </c>
      <c r="B566" s="7" t="s">
        <v>7729</v>
      </c>
      <c r="C566" s="7" t="s">
        <v>723</v>
      </c>
      <c r="D566" s="8" t="s">
        <v>2427</v>
      </c>
      <c r="E566" s="7" t="s">
        <v>102</v>
      </c>
      <c r="F566" s="7" t="s">
        <v>3761</v>
      </c>
      <c r="G566" s="7" t="n">
        <f aca="false">COUNTIF('Duel Log'!A:A,A566)</f>
        <v>3</v>
      </c>
      <c r="H566" s="7" t="n">
        <f aca="false">COUNTIFS('Duel Log'!A:A,A566,'Duel Log'!AA:AA,"Win")</f>
        <v>2</v>
      </c>
      <c r="I566" s="7" t="s">
        <v>7733</v>
      </c>
      <c r="J566" s="7" t="s">
        <v>7734</v>
      </c>
      <c r="K566" s="7" t="s">
        <v>7735</v>
      </c>
      <c r="L566" s="7" t="s">
        <v>99</v>
      </c>
      <c r="M566" s="7" t="s">
        <v>6323</v>
      </c>
      <c r="N566" s="7"/>
    </row>
    <row r="567" customFormat="false" ht="16.5" hidden="false" customHeight="true" outlineLevel="0" collapsed="false">
      <c r="A567" s="7" t="s">
        <v>3767</v>
      </c>
      <c r="B567" s="7" t="s">
        <v>7729</v>
      </c>
      <c r="C567" s="7" t="s">
        <v>723</v>
      </c>
      <c r="D567" s="8" t="s">
        <v>2427</v>
      </c>
      <c r="E567" s="7" t="s">
        <v>102</v>
      </c>
      <c r="F567" s="7" t="s">
        <v>3768</v>
      </c>
      <c r="G567" s="7" t="n">
        <f aca="false">COUNTIF('Duel Log'!A:A,A567)</f>
        <v>3</v>
      </c>
      <c r="H567" s="7" t="n">
        <f aca="false">COUNTIFS('Duel Log'!A:A,A567,'Duel Log'!AA:AA,"Win")</f>
        <v>2</v>
      </c>
      <c r="I567" s="7" t="s">
        <v>7736</v>
      </c>
      <c r="J567" s="7" t="s">
        <v>7737</v>
      </c>
      <c r="K567" s="7" t="s">
        <v>7738</v>
      </c>
      <c r="L567" s="7" t="s">
        <v>99</v>
      </c>
      <c r="M567" s="7" t="s">
        <v>6988</v>
      </c>
      <c r="N567" s="7"/>
    </row>
    <row r="568" customFormat="false" ht="16.5" hidden="false" customHeight="true" outlineLevel="0" collapsed="false">
      <c r="A568" s="7" t="s">
        <v>3774</v>
      </c>
      <c r="B568" s="7" t="s">
        <v>7729</v>
      </c>
      <c r="C568" s="7" t="s">
        <v>723</v>
      </c>
      <c r="D568" s="8" t="s">
        <v>2427</v>
      </c>
      <c r="E568" s="7" t="s">
        <v>102</v>
      </c>
      <c r="F568" s="7" t="s">
        <v>3775</v>
      </c>
      <c r="G568" s="7" t="n">
        <f aca="false">COUNTIF('Duel Log'!A:A,A568)</f>
        <v>3</v>
      </c>
      <c r="H568" s="7" t="n">
        <f aca="false">COUNTIFS('Duel Log'!A:A,A568,'Duel Log'!AA:AA,"Win")</f>
        <v>1</v>
      </c>
      <c r="I568" s="7" t="s">
        <v>5950</v>
      </c>
      <c r="J568" s="7" t="s">
        <v>7739</v>
      </c>
      <c r="K568" s="7" t="s">
        <v>7740</v>
      </c>
      <c r="L568" s="7" t="s">
        <v>99</v>
      </c>
      <c r="M568" s="7" t="s">
        <v>7741</v>
      </c>
      <c r="N568" s="7"/>
    </row>
    <row r="569" customFormat="false" ht="15" hidden="false" customHeight="true" outlineLevel="0" collapsed="false">
      <c r="A569" s="5" t="s">
        <v>3780</v>
      </c>
      <c r="B569" s="5" t="s">
        <v>7742</v>
      </c>
      <c r="C569" s="5" t="s">
        <v>723</v>
      </c>
      <c r="D569" s="5" t="s">
        <v>1193</v>
      </c>
      <c r="E569" s="5" t="s">
        <v>102</v>
      </c>
      <c r="F569" s="5" t="s">
        <v>3781</v>
      </c>
      <c r="G569" s="5" t="n">
        <f aca="false">COUNTIF('Duel Log'!A:A,A569)</f>
        <v>3</v>
      </c>
      <c r="H569" s="5" t="n">
        <f aca="false">COUNTIFS('Duel Log'!A:A,A569,'Duel Log'!AA:AA,"Win")</f>
        <v>0</v>
      </c>
      <c r="I569" s="5" t="s">
        <v>6293</v>
      </c>
      <c r="J569" s="5" t="s">
        <v>7743</v>
      </c>
      <c r="K569" s="5" t="s">
        <v>7744</v>
      </c>
      <c r="L569" s="5" t="s">
        <v>98</v>
      </c>
      <c r="M569" s="5" t="s">
        <v>7745</v>
      </c>
      <c r="N569" s="5"/>
    </row>
    <row r="570" customFormat="false" ht="15" hidden="false" customHeight="true" outlineLevel="0" collapsed="false">
      <c r="A570" s="7" t="s">
        <v>3786</v>
      </c>
      <c r="B570" s="7" t="s">
        <v>7742</v>
      </c>
      <c r="C570" s="7" t="s">
        <v>723</v>
      </c>
      <c r="D570" s="7" t="s">
        <v>1193</v>
      </c>
      <c r="E570" s="7" t="s">
        <v>102</v>
      </c>
      <c r="F570" s="7" t="s">
        <v>3787</v>
      </c>
      <c r="G570" s="7" t="n">
        <f aca="false">COUNTIF('Duel Log'!A:A,A570)</f>
        <v>3</v>
      </c>
      <c r="H570" s="7" t="n">
        <f aca="false">COUNTIFS('Duel Log'!A:A,A570,'Duel Log'!AA:AA,"Win")</f>
        <v>3</v>
      </c>
      <c r="I570" s="7" t="s">
        <v>5987</v>
      </c>
      <c r="J570" s="7" t="s">
        <v>7746</v>
      </c>
      <c r="K570" s="7" t="s">
        <v>7747</v>
      </c>
      <c r="L570" s="7" t="s">
        <v>99</v>
      </c>
      <c r="M570" s="7" t="s">
        <v>6400</v>
      </c>
      <c r="N570" s="7"/>
    </row>
    <row r="571" customFormat="false" ht="15" hidden="false" customHeight="true" outlineLevel="0" collapsed="false">
      <c r="A571" s="7" t="s">
        <v>3792</v>
      </c>
      <c r="B571" s="7" t="s">
        <v>7742</v>
      </c>
      <c r="C571" s="7" t="s">
        <v>723</v>
      </c>
      <c r="D571" s="7" t="s">
        <v>1193</v>
      </c>
      <c r="E571" s="7" t="s">
        <v>102</v>
      </c>
      <c r="F571" s="7" t="s">
        <v>3793</v>
      </c>
      <c r="G571" s="7" t="n">
        <f aca="false">COUNTIF('Duel Log'!A:A,A571)</f>
        <v>3</v>
      </c>
      <c r="H571" s="7" t="n">
        <f aca="false">COUNTIFS('Duel Log'!A:A,A571,'Duel Log'!AA:AA,"Win")</f>
        <v>1</v>
      </c>
      <c r="I571" s="7" t="s">
        <v>7748</v>
      </c>
      <c r="J571" s="7" t="s">
        <v>7749</v>
      </c>
      <c r="K571" s="7" t="s">
        <v>7750</v>
      </c>
      <c r="L571" s="7" t="s">
        <v>99</v>
      </c>
      <c r="M571" s="7" t="s">
        <v>6365</v>
      </c>
      <c r="N571" s="7"/>
    </row>
    <row r="572" customFormat="false" ht="15" hidden="false" customHeight="true" outlineLevel="0" collapsed="false">
      <c r="A572" s="7" t="s">
        <v>3797</v>
      </c>
      <c r="B572" s="7" t="s">
        <v>7742</v>
      </c>
      <c r="C572" s="7" t="s">
        <v>723</v>
      </c>
      <c r="D572" s="7" t="s">
        <v>1193</v>
      </c>
      <c r="E572" s="7" t="s">
        <v>102</v>
      </c>
      <c r="F572" s="7" t="s">
        <v>3798</v>
      </c>
      <c r="G572" s="7" t="n">
        <f aca="false">COUNTIF('Duel Log'!A:A,A572)</f>
        <v>3</v>
      </c>
      <c r="H572" s="7" t="n">
        <f aca="false">COUNTIFS('Duel Log'!A:A,A572,'Duel Log'!AA:AA,"Win")</f>
        <v>1</v>
      </c>
      <c r="I572" s="7" t="s">
        <v>7751</v>
      </c>
      <c r="J572" s="7" t="s">
        <v>7752</v>
      </c>
      <c r="K572" s="7" t="s">
        <v>7753</v>
      </c>
      <c r="L572" s="7" t="s">
        <v>99</v>
      </c>
      <c r="M572" s="7" t="s">
        <v>7754</v>
      </c>
      <c r="N572" s="7"/>
    </row>
    <row r="573" customFormat="false" ht="15" hidden="false" customHeight="true" outlineLevel="0" collapsed="false">
      <c r="A573" s="7" t="s">
        <v>3803</v>
      </c>
      <c r="B573" s="7" t="s">
        <v>7742</v>
      </c>
      <c r="C573" s="7" t="s">
        <v>723</v>
      </c>
      <c r="D573" s="7" t="s">
        <v>1193</v>
      </c>
      <c r="E573" s="7" t="s">
        <v>102</v>
      </c>
      <c r="F573" s="7" t="s">
        <v>3804</v>
      </c>
      <c r="G573" s="7" t="n">
        <f aca="false">COUNTIF('Duel Log'!A:A,A573)</f>
        <v>3</v>
      </c>
      <c r="H573" s="7" t="n">
        <f aca="false">COUNTIFS('Duel Log'!A:A,A573,'Duel Log'!AA:AA,"Win")</f>
        <v>1</v>
      </c>
      <c r="I573" s="7" t="s">
        <v>5950</v>
      </c>
      <c r="J573" s="7" t="s">
        <v>7755</v>
      </c>
      <c r="K573" s="7" t="s">
        <v>7756</v>
      </c>
      <c r="L573" s="7" t="s">
        <v>99</v>
      </c>
      <c r="M573" s="7" t="s">
        <v>7757</v>
      </c>
      <c r="N573" s="7"/>
    </row>
    <row r="574" customFormat="false" ht="15" hidden="false" customHeight="true" outlineLevel="0" collapsed="false">
      <c r="A574" s="7" t="s">
        <v>3810</v>
      </c>
      <c r="B574" s="7" t="s">
        <v>7742</v>
      </c>
      <c r="C574" s="7" t="s">
        <v>723</v>
      </c>
      <c r="D574" s="7" t="s">
        <v>1193</v>
      </c>
      <c r="E574" s="7" t="s">
        <v>102</v>
      </c>
      <c r="F574" s="7" t="s">
        <v>3811</v>
      </c>
      <c r="G574" s="7" t="n">
        <f aca="false">COUNTIF('Duel Log'!A:A,A574)</f>
        <v>3</v>
      </c>
      <c r="H574" s="7" t="n">
        <f aca="false">COUNTIFS('Duel Log'!A:A,A574,'Duel Log'!AA:AA,"Win")</f>
        <v>1</v>
      </c>
      <c r="I574" s="7" t="s">
        <v>7758</v>
      </c>
      <c r="J574" s="7" t="s">
        <v>7759</v>
      </c>
      <c r="K574" s="7" t="s">
        <v>7760</v>
      </c>
      <c r="L574" s="7" t="s">
        <v>99</v>
      </c>
      <c r="M574" s="7" t="s">
        <v>7761</v>
      </c>
      <c r="N574" s="7"/>
    </row>
    <row r="575" customFormat="false" ht="16.5" hidden="false" customHeight="true" outlineLevel="0" collapsed="false">
      <c r="A575" s="5" t="s">
        <v>3816</v>
      </c>
      <c r="B575" s="5" t="s">
        <v>7762</v>
      </c>
      <c r="C575" s="5" t="s">
        <v>723</v>
      </c>
      <c r="D575" s="5" t="s">
        <v>687</v>
      </c>
      <c r="E575" s="5" t="s">
        <v>102</v>
      </c>
      <c r="F575" s="5" t="s">
        <v>743</v>
      </c>
      <c r="G575" s="5" t="n">
        <f aca="false">COUNTIF('Duel Log'!A:A,A575)</f>
        <v>1</v>
      </c>
      <c r="H575" s="5" t="n">
        <f aca="false">COUNTIFS('Duel Log'!A:A,A575,'Duel Log'!AA:AA,"Win")</f>
        <v>0</v>
      </c>
      <c r="I575" s="5" t="s">
        <v>7763</v>
      </c>
      <c r="J575" s="5"/>
      <c r="K575" s="5"/>
      <c r="L575" s="5" t="s">
        <v>98</v>
      </c>
      <c r="M575" s="5" t="s">
        <v>5939</v>
      </c>
      <c r="N575" s="5"/>
    </row>
    <row r="576" customFormat="false" ht="16.5" hidden="false" customHeight="true" outlineLevel="0" collapsed="false">
      <c r="A576" s="7" t="s">
        <v>3817</v>
      </c>
      <c r="B576" s="7" t="s">
        <v>7762</v>
      </c>
      <c r="C576" s="7" t="s">
        <v>723</v>
      </c>
      <c r="D576" s="7" t="s">
        <v>687</v>
      </c>
      <c r="E576" s="7" t="s">
        <v>102</v>
      </c>
      <c r="F576" s="7" t="s">
        <v>746</v>
      </c>
      <c r="G576" s="7" t="n">
        <f aca="false">COUNTIF('Duel Log'!A:A,A576)</f>
        <v>3</v>
      </c>
      <c r="H576" s="7" t="n">
        <f aca="false">COUNTIFS('Duel Log'!A:A,A576,'Duel Log'!AA:AA,"Win")</f>
        <v>0</v>
      </c>
      <c r="I576" s="7" t="s">
        <v>7764</v>
      </c>
      <c r="J576" s="7" t="s">
        <v>7765</v>
      </c>
      <c r="K576" s="7" t="s">
        <v>7766</v>
      </c>
      <c r="L576" s="7" t="s">
        <v>99</v>
      </c>
      <c r="M576" s="7" t="s">
        <v>7625</v>
      </c>
      <c r="N576" s="7"/>
    </row>
    <row r="577" customFormat="false" ht="16.5" hidden="false" customHeight="true" outlineLevel="0" collapsed="false">
      <c r="A577" s="7" t="s">
        <v>3818</v>
      </c>
      <c r="B577" s="7" t="s">
        <v>7762</v>
      </c>
      <c r="C577" s="7" t="s">
        <v>723</v>
      </c>
      <c r="D577" s="7" t="s">
        <v>687</v>
      </c>
      <c r="E577" s="7" t="s">
        <v>102</v>
      </c>
      <c r="F577" s="7" t="s">
        <v>753</v>
      </c>
      <c r="G577" s="7" t="n">
        <f aca="false">COUNTIF('Duel Log'!A:A,A577)</f>
        <v>3</v>
      </c>
      <c r="H577" s="7" t="n">
        <f aca="false">COUNTIFS('Duel Log'!A:A,A577,'Duel Log'!AA:AA,"Win")</f>
        <v>1</v>
      </c>
      <c r="I577" s="7" t="s">
        <v>7767</v>
      </c>
      <c r="J577" s="7" t="s">
        <v>7768</v>
      </c>
      <c r="K577" s="7" t="s">
        <v>7769</v>
      </c>
      <c r="L577" s="7" t="s">
        <v>99</v>
      </c>
      <c r="M577" s="7" t="s">
        <v>7770</v>
      </c>
      <c r="N577" s="7"/>
    </row>
    <row r="578" customFormat="false" ht="16.5" hidden="false" customHeight="true" outlineLevel="0" collapsed="false">
      <c r="A578" s="7" t="s">
        <v>3819</v>
      </c>
      <c r="B578" s="7" t="s">
        <v>7762</v>
      </c>
      <c r="C578" s="7" t="s">
        <v>723</v>
      </c>
      <c r="D578" s="7" t="s">
        <v>687</v>
      </c>
      <c r="E578" s="7" t="s">
        <v>102</v>
      </c>
      <c r="F578" s="7" t="s">
        <v>761</v>
      </c>
      <c r="G578" s="7" t="n">
        <f aca="false">COUNTIF('Duel Log'!A:A,A578)</f>
        <v>3</v>
      </c>
      <c r="H578" s="7" t="n">
        <f aca="false">COUNTIFS('Duel Log'!A:A,A578,'Duel Log'!AA:AA,"Win")</f>
        <v>1</v>
      </c>
      <c r="I578" s="7" t="s">
        <v>6020</v>
      </c>
      <c r="J578" s="7" t="s">
        <v>7771</v>
      </c>
      <c r="K578" s="7" t="s">
        <v>7772</v>
      </c>
      <c r="L578" s="7" t="s">
        <v>99</v>
      </c>
      <c r="M578" s="7" t="s">
        <v>6755</v>
      </c>
      <c r="N578" s="7"/>
    </row>
    <row r="579" customFormat="false" ht="16.5" hidden="false" customHeight="true" outlineLevel="0" collapsed="false">
      <c r="A579" s="7" t="s">
        <v>3820</v>
      </c>
      <c r="B579" s="7" t="s">
        <v>7762</v>
      </c>
      <c r="C579" s="7" t="s">
        <v>723</v>
      </c>
      <c r="D579" s="7" t="s">
        <v>687</v>
      </c>
      <c r="E579" s="7" t="s">
        <v>102</v>
      </c>
      <c r="F579" s="7" t="s">
        <v>769</v>
      </c>
      <c r="G579" s="7" t="n">
        <f aca="false">COUNTIF('Duel Log'!A:A,A579)</f>
        <v>3</v>
      </c>
      <c r="H579" s="7" t="n">
        <f aca="false">COUNTIFS('Duel Log'!A:A,A579,'Duel Log'!AA:AA,"Win")</f>
        <v>2</v>
      </c>
      <c r="I579" s="7" t="s">
        <v>7773</v>
      </c>
      <c r="J579" s="7" t="s">
        <v>7774</v>
      </c>
      <c r="K579" s="7" t="s">
        <v>7775</v>
      </c>
      <c r="L579" s="7" t="s">
        <v>99</v>
      </c>
      <c r="M579" s="7" t="s">
        <v>6478</v>
      </c>
      <c r="N579" s="7"/>
    </row>
    <row r="580" customFormat="false" ht="15" hidden="false" customHeight="true" outlineLevel="0" collapsed="false">
      <c r="A580" s="5" t="s">
        <v>3821</v>
      </c>
      <c r="B580" s="5" t="s">
        <v>7776</v>
      </c>
      <c r="C580" s="5" t="s">
        <v>723</v>
      </c>
      <c r="D580" s="5" t="s">
        <v>659</v>
      </c>
      <c r="E580" s="5" t="s">
        <v>102</v>
      </c>
      <c r="F580" s="5" t="s">
        <v>3822</v>
      </c>
      <c r="G580" s="5" t="n">
        <f aca="false">COUNTIF('Duel Log'!A:A,A580)</f>
        <v>3</v>
      </c>
      <c r="H580" s="5" t="n">
        <f aca="false">COUNTIFS('Duel Log'!A:A,A580,'Duel Log'!AA:AA,"Win")</f>
        <v>1</v>
      </c>
      <c r="I580" s="5" t="s">
        <v>6164</v>
      </c>
      <c r="J580" s="5" t="s">
        <v>7777</v>
      </c>
      <c r="K580" s="5" t="s">
        <v>7778</v>
      </c>
      <c r="L580" s="5" t="s">
        <v>98</v>
      </c>
      <c r="M580" s="5" t="s">
        <v>7779</v>
      </c>
      <c r="N580" s="5"/>
    </row>
    <row r="581" customFormat="false" ht="15" hidden="false" customHeight="true" outlineLevel="0" collapsed="false">
      <c r="A581" s="7" t="s">
        <v>3827</v>
      </c>
      <c r="B581" s="7" t="s">
        <v>7776</v>
      </c>
      <c r="C581" s="7" t="s">
        <v>723</v>
      </c>
      <c r="D581" s="7" t="s">
        <v>659</v>
      </c>
      <c r="E581" s="7" t="s">
        <v>102</v>
      </c>
      <c r="F581" s="7" t="s">
        <v>3828</v>
      </c>
      <c r="G581" s="7" t="n">
        <f aca="false">COUNTIF('Duel Log'!A:A,A581)</f>
        <v>3</v>
      </c>
      <c r="H581" s="7" t="n">
        <f aca="false">COUNTIFS('Duel Log'!A:A,A581,'Duel Log'!AA:AA,"Win")</f>
        <v>2</v>
      </c>
      <c r="I581" s="7" t="s">
        <v>7780</v>
      </c>
      <c r="J581" s="7" t="s">
        <v>7781</v>
      </c>
      <c r="K581" s="7" t="s">
        <v>7782</v>
      </c>
      <c r="L581" s="7" t="s">
        <v>99</v>
      </c>
      <c r="M581" s="7" t="s">
        <v>6979</v>
      </c>
      <c r="N581" s="7"/>
    </row>
    <row r="582" customFormat="false" ht="15" hidden="false" customHeight="true" outlineLevel="0" collapsed="false">
      <c r="A582" s="7" t="s">
        <v>3832</v>
      </c>
      <c r="B582" s="7" t="s">
        <v>7776</v>
      </c>
      <c r="C582" s="7" t="s">
        <v>723</v>
      </c>
      <c r="D582" s="7" t="s">
        <v>659</v>
      </c>
      <c r="E582" s="7" t="s">
        <v>102</v>
      </c>
      <c r="F582" s="7" t="s">
        <v>3833</v>
      </c>
      <c r="G582" s="7" t="n">
        <f aca="false">COUNTIF('Duel Log'!A:A,A582)</f>
        <v>3</v>
      </c>
      <c r="H582" s="7" t="n">
        <f aca="false">COUNTIFS('Duel Log'!A:A,A582,'Duel Log'!AA:AA,"Win")</f>
        <v>2</v>
      </c>
      <c r="I582" s="7" t="s">
        <v>6106</v>
      </c>
      <c r="J582" s="7" t="s">
        <v>7783</v>
      </c>
      <c r="K582" s="7" t="s">
        <v>7784</v>
      </c>
      <c r="L582" s="7" t="s">
        <v>99</v>
      </c>
      <c r="M582" s="7" t="s">
        <v>7785</v>
      </c>
      <c r="N582" s="7"/>
    </row>
    <row r="583" customFormat="false" ht="15" hidden="false" customHeight="true" outlineLevel="0" collapsed="false">
      <c r="A583" s="7" t="s">
        <v>3838</v>
      </c>
      <c r="B583" s="7" t="s">
        <v>7776</v>
      </c>
      <c r="C583" s="7" t="s">
        <v>723</v>
      </c>
      <c r="D583" s="7" t="s">
        <v>659</v>
      </c>
      <c r="E583" s="7" t="s">
        <v>102</v>
      </c>
      <c r="F583" s="7" t="s">
        <v>3839</v>
      </c>
      <c r="G583" s="7" t="n">
        <f aca="false">COUNTIF('Duel Log'!A:A,A583)</f>
        <v>3</v>
      </c>
      <c r="H583" s="7" t="n">
        <f aca="false">COUNTIFS('Duel Log'!A:A,A583,'Duel Log'!AA:AA,"Win")</f>
        <v>3</v>
      </c>
      <c r="I583" s="7" t="s">
        <v>6198</v>
      </c>
      <c r="J583" s="7" t="s">
        <v>7786</v>
      </c>
      <c r="K583" s="7" t="s">
        <v>7787</v>
      </c>
      <c r="L583" s="7" t="s">
        <v>99</v>
      </c>
      <c r="M583" s="7" t="s">
        <v>7788</v>
      </c>
      <c r="N583" s="7"/>
    </row>
    <row r="584" customFormat="false" ht="15" hidden="false" customHeight="true" outlineLevel="0" collapsed="false">
      <c r="A584" s="7" t="s">
        <v>3845</v>
      </c>
      <c r="B584" s="7" t="s">
        <v>7776</v>
      </c>
      <c r="C584" s="7" t="s">
        <v>723</v>
      </c>
      <c r="D584" s="7" t="s">
        <v>659</v>
      </c>
      <c r="E584" s="7" t="s">
        <v>102</v>
      </c>
      <c r="F584" s="7" t="s">
        <v>3846</v>
      </c>
      <c r="G584" s="7" t="n">
        <f aca="false">COUNTIF('Duel Log'!A:A,A584)</f>
        <v>3</v>
      </c>
      <c r="H584" s="7" t="n">
        <f aca="false">COUNTIFS('Duel Log'!A:A,A584,'Duel Log'!AA:AA,"Win")</f>
        <v>0</v>
      </c>
      <c r="I584" s="7" t="s">
        <v>7789</v>
      </c>
      <c r="J584" s="7" t="s">
        <v>7790</v>
      </c>
      <c r="K584" s="7" t="s">
        <v>7791</v>
      </c>
      <c r="L584" s="7" t="s">
        <v>99</v>
      </c>
      <c r="M584" s="7" t="s">
        <v>7792</v>
      </c>
      <c r="N584" s="7"/>
    </row>
    <row r="585" customFormat="false" ht="15" hidden="false" customHeight="true" outlineLevel="0" collapsed="false">
      <c r="A585" s="7" t="s">
        <v>3852</v>
      </c>
      <c r="B585" s="7" t="s">
        <v>7776</v>
      </c>
      <c r="C585" s="7" t="s">
        <v>723</v>
      </c>
      <c r="D585" s="7" t="s">
        <v>659</v>
      </c>
      <c r="E585" s="7" t="s">
        <v>102</v>
      </c>
      <c r="F585" s="7" t="s">
        <v>3853</v>
      </c>
      <c r="G585" s="7" t="n">
        <f aca="false">COUNTIF('Duel Log'!A:A,A585)</f>
        <v>3</v>
      </c>
      <c r="H585" s="7" t="n">
        <f aca="false">COUNTIFS('Duel Log'!A:A,A585,'Duel Log'!AA:AA,"Win")</f>
        <v>2</v>
      </c>
      <c r="I585" s="7" t="s">
        <v>7793</v>
      </c>
      <c r="J585" s="7" t="s">
        <v>7794</v>
      </c>
      <c r="K585" s="7" t="s">
        <v>7795</v>
      </c>
      <c r="L585" s="7" t="s">
        <v>99</v>
      </c>
      <c r="M585" s="7" t="s">
        <v>7796</v>
      </c>
      <c r="N585" s="7"/>
    </row>
    <row r="586" customFormat="false" ht="15" hidden="false" customHeight="true" outlineLevel="0" collapsed="false">
      <c r="A586" s="5" t="s">
        <v>3859</v>
      </c>
      <c r="B586" s="5" t="s">
        <v>7797</v>
      </c>
      <c r="C586" s="5" t="s">
        <v>723</v>
      </c>
      <c r="D586" s="5" t="s">
        <v>1662</v>
      </c>
      <c r="E586" s="5" t="s">
        <v>123</v>
      </c>
      <c r="F586" s="5" t="s">
        <v>3700</v>
      </c>
      <c r="G586" s="5" t="n">
        <f aca="false">COUNTIF('Duel Log'!A:A,A586)</f>
        <v>3</v>
      </c>
      <c r="H586" s="5" t="n">
        <f aca="false">COUNTIFS('Duel Log'!A:A,A586,'Duel Log'!AA:AA,"Win")</f>
        <v>2</v>
      </c>
      <c r="I586" s="5" t="s">
        <v>7798</v>
      </c>
      <c r="J586" s="5" t="s">
        <v>7710</v>
      </c>
      <c r="K586" s="5" t="s">
        <v>7799</v>
      </c>
      <c r="L586" s="5" t="s">
        <v>98</v>
      </c>
      <c r="M586" s="5" t="s">
        <v>6259</v>
      </c>
      <c r="N586" s="5" t="s">
        <v>5948</v>
      </c>
    </row>
    <row r="587" customFormat="false" ht="15" hidden="false" customHeight="true" outlineLevel="0" collapsed="false">
      <c r="A587" s="5" t="s">
        <v>3863</v>
      </c>
      <c r="B587" s="5" t="s">
        <v>7800</v>
      </c>
      <c r="C587" s="5" t="s">
        <v>723</v>
      </c>
      <c r="D587" s="5" t="s">
        <v>3864</v>
      </c>
      <c r="E587" s="5" t="s">
        <v>123</v>
      </c>
      <c r="F587" s="5" t="s">
        <v>3866</v>
      </c>
      <c r="G587" s="5" t="n">
        <f aca="false">COUNTIF('Duel Log'!A:A,A587)</f>
        <v>2</v>
      </c>
      <c r="H587" s="5" t="n">
        <f aca="false">COUNTIFS('Duel Log'!A:A,A587,'Duel Log'!AA:AA,"Win")</f>
        <v>2</v>
      </c>
      <c r="I587" s="5" t="s">
        <v>7801</v>
      </c>
      <c r="J587" s="5" t="s">
        <v>7802</v>
      </c>
      <c r="K587" s="5"/>
      <c r="L587" s="5" t="s">
        <v>98</v>
      </c>
      <c r="M587" s="5" t="s">
        <v>7803</v>
      </c>
      <c r="N587" s="5" t="s">
        <v>5966</v>
      </c>
    </row>
    <row r="588" customFormat="false" ht="15" hidden="false" customHeight="true" outlineLevel="0" collapsed="false">
      <c r="A588" s="5" t="s">
        <v>3869</v>
      </c>
      <c r="B588" s="5" t="s">
        <v>7804</v>
      </c>
      <c r="C588" s="5" t="s">
        <v>723</v>
      </c>
      <c r="D588" s="5" t="s">
        <v>3870</v>
      </c>
      <c r="E588" s="5" t="s">
        <v>123</v>
      </c>
      <c r="F588" s="5" t="s">
        <v>3872</v>
      </c>
      <c r="G588" s="5" t="n">
        <f aca="false">COUNTIF('Duel Log'!A:A,A588)</f>
        <v>2</v>
      </c>
      <c r="H588" s="5" t="n">
        <f aca="false">COUNTIFS('Duel Log'!A:A,A588,'Duel Log'!AA:AA,"Win")</f>
        <v>0</v>
      </c>
      <c r="I588" s="5" t="s">
        <v>7805</v>
      </c>
      <c r="J588" s="5" t="s">
        <v>7806</v>
      </c>
      <c r="K588" s="5"/>
      <c r="L588" s="5" t="s">
        <v>98</v>
      </c>
      <c r="M588" s="5" t="s">
        <v>6969</v>
      </c>
      <c r="N588" s="5" t="s">
        <v>5966</v>
      </c>
    </row>
    <row r="589" customFormat="false" ht="15" hidden="false" customHeight="true" outlineLevel="0" collapsed="false">
      <c r="A589" s="5" t="s">
        <v>3876</v>
      </c>
      <c r="B589" s="5" t="s">
        <v>7807</v>
      </c>
      <c r="C589" s="5" t="s">
        <v>723</v>
      </c>
      <c r="D589" s="5" t="s">
        <v>3877</v>
      </c>
      <c r="E589" s="5" t="s">
        <v>123</v>
      </c>
      <c r="F589" s="5" t="s">
        <v>1643</v>
      </c>
      <c r="G589" s="5" t="n">
        <f aca="false">COUNTIF('Duel Log'!A:A,A589)</f>
        <v>2</v>
      </c>
      <c r="H589" s="5" t="n">
        <f aca="false">COUNTIFS('Duel Log'!A:A,A589,'Duel Log'!AA:AA,"Win")</f>
        <v>2</v>
      </c>
      <c r="I589" s="5" t="s">
        <v>7808</v>
      </c>
      <c r="J589" s="5" t="s">
        <v>7809</v>
      </c>
      <c r="K589" s="5"/>
      <c r="L589" s="5" t="s">
        <v>98</v>
      </c>
      <c r="M589" s="5" t="s">
        <v>6465</v>
      </c>
      <c r="N589" s="5" t="s">
        <v>5966</v>
      </c>
    </row>
    <row r="590" customFormat="false" ht="15" hidden="false" customHeight="true" outlineLevel="0" collapsed="false">
      <c r="A590" s="5" t="s">
        <v>3882</v>
      </c>
      <c r="B590" s="5" t="s">
        <v>7810</v>
      </c>
      <c r="C590" s="5" t="s">
        <v>723</v>
      </c>
      <c r="D590" s="5" t="s">
        <v>2135</v>
      </c>
      <c r="E590" s="5" t="s">
        <v>123</v>
      </c>
      <c r="F590" s="5" t="s">
        <v>2858</v>
      </c>
      <c r="G590" s="5" t="n">
        <f aca="false">COUNTIF('Duel Log'!A:A,A590)</f>
        <v>1</v>
      </c>
      <c r="H590" s="5" t="n">
        <f aca="false">COUNTIFS('Duel Log'!A:A,A590,'Duel Log'!AA:AA,"Win")</f>
        <v>0</v>
      </c>
      <c r="I590" s="5" t="s">
        <v>7811</v>
      </c>
      <c r="J590" s="5"/>
      <c r="K590" s="5"/>
      <c r="L590" s="5" t="s">
        <v>98</v>
      </c>
      <c r="M590" s="5" t="s">
        <v>5942</v>
      </c>
      <c r="N590" s="5" t="s">
        <v>5942</v>
      </c>
    </row>
    <row r="591" customFormat="false" ht="15" hidden="false" customHeight="true" outlineLevel="0" collapsed="false">
      <c r="A591" s="9" t="s">
        <v>3883</v>
      </c>
      <c r="B591" s="9" t="s">
        <v>7810</v>
      </c>
      <c r="C591" s="9" t="s">
        <v>723</v>
      </c>
      <c r="D591" s="9" t="s">
        <v>2135</v>
      </c>
      <c r="E591" s="9" t="s">
        <v>123</v>
      </c>
      <c r="F591" s="9" t="s">
        <v>3884</v>
      </c>
      <c r="G591" s="9" t="n">
        <f aca="false">COUNTIF('Duel Log'!A:A,A591)</f>
        <v>1</v>
      </c>
      <c r="H591" s="9" t="n">
        <f aca="false">COUNTIFS('Duel Log'!A:A,A591,'Duel Log'!AA:AA,"Win")</f>
        <v>1</v>
      </c>
      <c r="I591" s="9" t="s">
        <v>7812</v>
      </c>
      <c r="J591" s="9"/>
      <c r="K591" s="9"/>
      <c r="L591" s="9" t="s">
        <v>99</v>
      </c>
      <c r="M591" s="9" t="s">
        <v>6889</v>
      </c>
      <c r="N591" s="9" t="s">
        <v>6889</v>
      </c>
    </row>
    <row r="592" customFormat="false" ht="15" hidden="false" customHeight="true" outlineLevel="0" collapsed="false">
      <c r="A592" s="5" t="s">
        <v>3885</v>
      </c>
      <c r="B592" s="5" t="s">
        <v>7813</v>
      </c>
      <c r="C592" s="5" t="s">
        <v>723</v>
      </c>
      <c r="D592" s="5" t="s">
        <v>2332</v>
      </c>
      <c r="E592" s="5" t="s">
        <v>123</v>
      </c>
      <c r="F592" s="5" t="s">
        <v>3886</v>
      </c>
      <c r="G592" s="5" t="n">
        <f aca="false">COUNTIF('Duel Log'!A:A,A592)</f>
        <v>3</v>
      </c>
      <c r="H592" s="5" t="n">
        <f aca="false">COUNTIFS('Duel Log'!A:A,A592,'Duel Log'!AA:AA,"Win")</f>
        <v>2</v>
      </c>
      <c r="I592" s="5" t="s">
        <v>7814</v>
      </c>
      <c r="J592" s="5" t="s">
        <v>7815</v>
      </c>
      <c r="K592" s="5" t="s">
        <v>7816</v>
      </c>
      <c r="L592" s="5" t="s">
        <v>98</v>
      </c>
      <c r="M592" s="5" t="s">
        <v>7250</v>
      </c>
      <c r="N592" s="5" t="s">
        <v>5948</v>
      </c>
    </row>
    <row r="593" customFormat="false" ht="15" hidden="false" customHeight="true" outlineLevel="0" collapsed="false">
      <c r="A593" s="5" t="s">
        <v>3894</v>
      </c>
      <c r="B593" s="5" t="s">
        <v>7817</v>
      </c>
      <c r="C593" s="5" t="s">
        <v>723</v>
      </c>
      <c r="D593" s="5" t="s">
        <v>3895</v>
      </c>
      <c r="E593" s="5" t="s">
        <v>123</v>
      </c>
      <c r="F593" s="5" t="s">
        <v>3897</v>
      </c>
      <c r="G593" s="5" t="n">
        <f aca="false">COUNTIF('Duel Log'!A:A,A593)</f>
        <v>3</v>
      </c>
      <c r="H593" s="5" t="n">
        <f aca="false">COUNTIFS('Duel Log'!A:A,A593,'Duel Log'!AA:AA,"Win")</f>
        <v>1</v>
      </c>
      <c r="I593" s="5" t="s">
        <v>7808</v>
      </c>
      <c r="J593" s="5" t="s">
        <v>7818</v>
      </c>
      <c r="K593" s="5" t="s">
        <v>6710</v>
      </c>
      <c r="L593" s="5" t="s">
        <v>98</v>
      </c>
      <c r="M593" s="5" t="s">
        <v>6418</v>
      </c>
      <c r="N593" s="5" t="s">
        <v>5948</v>
      </c>
    </row>
    <row r="594" customFormat="false" ht="16.5" hidden="false" customHeight="true" outlineLevel="0" collapsed="false">
      <c r="A594" s="5" t="s">
        <v>3902</v>
      </c>
      <c r="B594" s="5" t="s">
        <v>7819</v>
      </c>
      <c r="C594" s="5" t="s">
        <v>723</v>
      </c>
      <c r="D594" s="5" t="s">
        <v>3903</v>
      </c>
      <c r="E594" s="5" t="s">
        <v>123</v>
      </c>
      <c r="F594" s="5" t="s">
        <v>3905</v>
      </c>
      <c r="G594" s="5" t="n">
        <f aca="false">COUNTIF('Duel Log'!A:A,A594)</f>
        <v>3</v>
      </c>
      <c r="H594" s="5" t="n">
        <f aca="false">COUNTIFS('Duel Log'!A:A,A594,'Duel Log'!AA:AA,"Win")</f>
        <v>2</v>
      </c>
      <c r="I594" s="5" t="s">
        <v>7501</v>
      </c>
      <c r="J594" s="5" t="s">
        <v>7820</v>
      </c>
      <c r="K594" s="5" t="s">
        <v>7821</v>
      </c>
      <c r="L594" s="5" t="s">
        <v>98</v>
      </c>
      <c r="M594" s="5" t="s">
        <v>7822</v>
      </c>
      <c r="N594" s="5" t="s">
        <v>5948</v>
      </c>
    </row>
    <row r="595" customFormat="false" ht="15" hidden="false" customHeight="true" outlineLevel="0" collapsed="false">
      <c r="A595" s="5" t="s">
        <v>3911</v>
      </c>
      <c r="B595" s="5" t="s">
        <v>7823</v>
      </c>
      <c r="C595" s="5" t="s">
        <v>1045</v>
      </c>
      <c r="D595" s="5" t="s">
        <v>641</v>
      </c>
      <c r="E595" s="5" t="s">
        <v>102</v>
      </c>
      <c r="F595" s="5" t="s">
        <v>3912</v>
      </c>
      <c r="G595" s="5" t="n">
        <f aca="false">COUNTIF('Duel Log'!A:A,A595)</f>
        <v>3</v>
      </c>
      <c r="H595" s="5" t="n">
        <f aca="false">COUNTIFS('Duel Log'!A:A,A595,'Duel Log'!AA:AA,"Win")</f>
        <v>1</v>
      </c>
      <c r="I595" s="5" t="s">
        <v>7620</v>
      </c>
      <c r="J595" s="5" t="s">
        <v>7824</v>
      </c>
      <c r="K595" s="5" t="s">
        <v>6684</v>
      </c>
      <c r="L595" s="5" t="s">
        <v>98</v>
      </c>
      <c r="M595" s="5" t="s">
        <v>7825</v>
      </c>
      <c r="N595" s="5"/>
    </row>
    <row r="596" customFormat="false" ht="15" hidden="false" customHeight="true" outlineLevel="0" collapsed="false">
      <c r="A596" s="7" t="s">
        <v>3915</v>
      </c>
      <c r="B596" s="7" t="s">
        <v>7823</v>
      </c>
      <c r="C596" s="7" t="s">
        <v>1045</v>
      </c>
      <c r="D596" s="7" t="s">
        <v>641</v>
      </c>
      <c r="E596" s="7" t="s">
        <v>102</v>
      </c>
      <c r="F596" s="7" t="s">
        <v>3916</v>
      </c>
      <c r="G596" s="7" t="n">
        <f aca="false">COUNTIF('Duel Log'!A:A,A596)</f>
        <v>3</v>
      </c>
      <c r="H596" s="7" t="n">
        <f aca="false">COUNTIFS('Duel Log'!A:A,A596,'Duel Log'!AA:AA,"Win")</f>
        <v>2</v>
      </c>
      <c r="I596" s="7" t="s">
        <v>6806</v>
      </c>
      <c r="J596" s="7" t="s">
        <v>6282</v>
      </c>
      <c r="K596" s="7" t="s">
        <v>6437</v>
      </c>
      <c r="L596" s="7" t="s">
        <v>99</v>
      </c>
      <c r="M596" s="7" t="s">
        <v>6023</v>
      </c>
      <c r="N596" s="7"/>
    </row>
    <row r="597" customFormat="false" ht="15" hidden="false" customHeight="true" outlineLevel="0" collapsed="false">
      <c r="A597" s="7" t="s">
        <v>3919</v>
      </c>
      <c r="B597" s="7" t="s">
        <v>7823</v>
      </c>
      <c r="C597" s="7" t="s">
        <v>1045</v>
      </c>
      <c r="D597" s="7" t="s">
        <v>641</v>
      </c>
      <c r="E597" s="7" t="s">
        <v>102</v>
      </c>
      <c r="F597" s="7" t="s">
        <v>3920</v>
      </c>
      <c r="G597" s="7" t="n">
        <f aca="false">COUNTIF('Duel Log'!A:A,A597)</f>
        <v>3</v>
      </c>
      <c r="H597" s="7" t="n">
        <f aca="false">COUNTIFS('Duel Log'!A:A,A597,'Duel Log'!AA:AA,"Win")</f>
        <v>1</v>
      </c>
      <c r="I597" s="7" t="s">
        <v>7826</v>
      </c>
      <c r="J597" s="7" t="s">
        <v>7827</v>
      </c>
      <c r="K597" s="7" t="s">
        <v>7828</v>
      </c>
      <c r="L597" s="7" t="s">
        <v>99</v>
      </c>
      <c r="M597" s="7" t="s">
        <v>7829</v>
      </c>
      <c r="N597" s="7"/>
    </row>
    <row r="598" customFormat="false" ht="15" hidden="false" customHeight="true" outlineLevel="0" collapsed="false">
      <c r="A598" s="7" t="s">
        <v>3922</v>
      </c>
      <c r="B598" s="7" t="s">
        <v>7823</v>
      </c>
      <c r="C598" s="7" t="s">
        <v>1045</v>
      </c>
      <c r="D598" s="7" t="s">
        <v>641</v>
      </c>
      <c r="E598" s="7" t="s">
        <v>102</v>
      </c>
      <c r="F598" s="7" t="s">
        <v>3352</v>
      </c>
      <c r="G598" s="7" t="n">
        <f aca="false">COUNTIF('Duel Log'!A:A,A598)</f>
        <v>3</v>
      </c>
      <c r="H598" s="7" t="n">
        <f aca="false">COUNTIFS('Duel Log'!A:A,A598,'Duel Log'!AA:AA,"Win")</f>
        <v>2</v>
      </c>
      <c r="I598" s="7" t="s">
        <v>6139</v>
      </c>
      <c r="J598" s="7" t="s">
        <v>6824</v>
      </c>
      <c r="K598" s="7" t="s">
        <v>6437</v>
      </c>
      <c r="L598" s="7" t="s">
        <v>99</v>
      </c>
      <c r="M598" s="7" t="s">
        <v>7537</v>
      </c>
      <c r="N598" s="7"/>
    </row>
    <row r="599" customFormat="false" ht="15" hidden="false" customHeight="true" outlineLevel="0" collapsed="false">
      <c r="A599" s="7" t="s">
        <v>3923</v>
      </c>
      <c r="B599" s="7" t="s">
        <v>7823</v>
      </c>
      <c r="C599" s="7" t="s">
        <v>1045</v>
      </c>
      <c r="D599" s="7" t="s">
        <v>641</v>
      </c>
      <c r="E599" s="7" t="s">
        <v>102</v>
      </c>
      <c r="F599" s="7" t="s">
        <v>3357</v>
      </c>
      <c r="G599" s="7" t="n">
        <f aca="false">COUNTIF('Duel Log'!A:A,A599)</f>
        <v>3</v>
      </c>
      <c r="H599" s="7" t="n">
        <f aca="false">COUNTIFS('Duel Log'!A:A,A599,'Duel Log'!AA:AA,"Win")</f>
        <v>1</v>
      </c>
      <c r="I599" s="7" t="s">
        <v>6816</v>
      </c>
      <c r="J599" s="7" t="s">
        <v>7830</v>
      </c>
      <c r="K599" s="7" t="s">
        <v>7831</v>
      </c>
      <c r="L599" s="7" t="s">
        <v>99</v>
      </c>
      <c r="M599" s="7" t="s">
        <v>7832</v>
      </c>
      <c r="N599" s="7"/>
    </row>
    <row r="600" customFormat="false" ht="15" hidden="false" customHeight="true" outlineLevel="0" collapsed="false">
      <c r="A600" s="5" t="s">
        <v>3924</v>
      </c>
      <c r="B600" s="5" t="s">
        <v>7833</v>
      </c>
      <c r="C600" s="5" t="s">
        <v>1045</v>
      </c>
      <c r="D600" s="5" t="s">
        <v>3925</v>
      </c>
      <c r="E600" s="5" t="s">
        <v>123</v>
      </c>
      <c r="F600" s="5" t="s">
        <v>3927</v>
      </c>
      <c r="G600" s="5" t="n">
        <f aca="false">COUNTIF('Duel Log'!A:A,A600)</f>
        <v>1</v>
      </c>
      <c r="H600" s="5" t="n">
        <f aca="false">COUNTIFS('Duel Log'!A:A,A600,'Duel Log'!AA:AA,"Win")</f>
        <v>1</v>
      </c>
      <c r="I600" s="5" t="s">
        <v>6119</v>
      </c>
      <c r="J600" s="5"/>
      <c r="K600" s="5"/>
      <c r="L600" s="5" t="s">
        <v>98</v>
      </c>
      <c r="M600" s="5" t="s">
        <v>5942</v>
      </c>
      <c r="N600" s="5" t="s">
        <v>5942</v>
      </c>
    </row>
    <row r="601" customFormat="false" ht="16.5" hidden="false" customHeight="true" outlineLevel="0" collapsed="false">
      <c r="A601" s="5" t="s">
        <v>3929</v>
      </c>
      <c r="B601" s="5" t="s">
        <v>7834</v>
      </c>
      <c r="C601" s="5" t="s">
        <v>1045</v>
      </c>
      <c r="D601" s="6" t="s">
        <v>3930</v>
      </c>
      <c r="E601" s="5" t="s">
        <v>123</v>
      </c>
      <c r="F601" s="5" t="s">
        <v>3932</v>
      </c>
      <c r="G601" s="5" t="n">
        <f aca="false">COUNTIF('Duel Log'!A:A,A601)</f>
        <v>2</v>
      </c>
      <c r="H601" s="5" t="n">
        <f aca="false">COUNTIFS('Duel Log'!A:A,A601,'Duel Log'!AA:AA,"Win")</f>
        <v>2</v>
      </c>
      <c r="I601" s="5" t="s">
        <v>7835</v>
      </c>
      <c r="J601" s="5" t="s">
        <v>6676</v>
      </c>
      <c r="K601" s="5"/>
      <c r="L601" s="5" t="s">
        <v>98</v>
      </c>
      <c r="M601" s="5" t="s">
        <v>6073</v>
      </c>
      <c r="N601" s="5" t="s">
        <v>5966</v>
      </c>
    </row>
    <row r="602" customFormat="false" ht="15" hidden="false" customHeight="true" outlineLevel="0" collapsed="false">
      <c r="A602" s="5" t="s">
        <v>3936</v>
      </c>
      <c r="B602" s="5" t="s">
        <v>7836</v>
      </c>
      <c r="C602" s="5" t="s">
        <v>1045</v>
      </c>
      <c r="D602" s="5" t="s">
        <v>3937</v>
      </c>
      <c r="E602" s="5" t="s">
        <v>123</v>
      </c>
      <c r="F602" s="5" t="s">
        <v>3939</v>
      </c>
      <c r="G602" s="5" t="n">
        <f aca="false">COUNTIF('Duel Log'!A:A,A602)</f>
        <v>2</v>
      </c>
      <c r="H602" s="5" t="n">
        <f aca="false">COUNTIFS('Duel Log'!A:A,A602,'Duel Log'!AA:AA,"Win")</f>
        <v>2</v>
      </c>
      <c r="I602" s="5" t="s">
        <v>6119</v>
      </c>
      <c r="J602" s="5" t="s">
        <v>5945</v>
      </c>
      <c r="K602" s="5"/>
      <c r="L602" s="5" t="s">
        <v>98</v>
      </c>
      <c r="M602" s="5" t="s">
        <v>6465</v>
      </c>
      <c r="N602" s="5" t="s">
        <v>5966</v>
      </c>
    </row>
    <row r="603" customFormat="false" ht="16.5" hidden="false" customHeight="true" outlineLevel="0" collapsed="false">
      <c r="A603" s="5" t="s">
        <v>3943</v>
      </c>
      <c r="B603" s="5" t="s">
        <v>7837</v>
      </c>
      <c r="C603" s="5" t="s">
        <v>1045</v>
      </c>
      <c r="D603" s="5" t="s">
        <v>2547</v>
      </c>
      <c r="E603" s="5" t="s">
        <v>123</v>
      </c>
      <c r="F603" s="5" t="s">
        <v>3944</v>
      </c>
      <c r="G603" s="5" t="n">
        <f aca="false">COUNTIF('Duel Log'!A:A,A603)</f>
        <v>2</v>
      </c>
      <c r="H603" s="5" t="n">
        <f aca="false">COUNTIFS('Duel Log'!A:A,A603,'Duel Log'!AA:AA,"Win")</f>
        <v>2</v>
      </c>
      <c r="I603" s="5" t="s">
        <v>6843</v>
      </c>
      <c r="J603" s="5" t="s">
        <v>7826</v>
      </c>
      <c r="K603" s="5"/>
      <c r="L603" s="5" t="s">
        <v>98</v>
      </c>
      <c r="M603" s="5" t="s">
        <v>6092</v>
      </c>
      <c r="N603" s="5" t="s">
        <v>5966</v>
      </c>
    </row>
    <row r="604" customFormat="false" ht="15" hidden="false" customHeight="true" outlineLevel="0" collapsed="false">
      <c r="A604" s="5" t="s">
        <v>3947</v>
      </c>
      <c r="B604" s="5" t="s">
        <v>7838</v>
      </c>
      <c r="C604" s="5" t="s">
        <v>1045</v>
      </c>
      <c r="D604" s="5" t="s">
        <v>3251</v>
      </c>
      <c r="E604" s="5" t="s">
        <v>123</v>
      </c>
      <c r="F604" s="5" t="s">
        <v>3948</v>
      </c>
      <c r="G604" s="5" t="n">
        <f aca="false">COUNTIF('Duel Log'!A:A,A604)</f>
        <v>2</v>
      </c>
      <c r="H604" s="5" t="n">
        <f aca="false">COUNTIFS('Duel Log'!A:A,A604,'Duel Log'!AA:AA,"Win")</f>
        <v>2</v>
      </c>
      <c r="I604" s="5" t="s">
        <v>6139</v>
      </c>
      <c r="J604" s="5" t="s">
        <v>6290</v>
      </c>
      <c r="K604" s="5"/>
      <c r="L604" s="5" t="s">
        <v>98</v>
      </c>
      <c r="M604" s="5" t="s">
        <v>6327</v>
      </c>
      <c r="N604" s="5" t="s">
        <v>5966</v>
      </c>
    </row>
    <row r="605" customFormat="false" ht="16.5" hidden="false" customHeight="true" outlineLevel="0" collapsed="false">
      <c r="A605" s="5" t="s">
        <v>3951</v>
      </c>
      <c r="B605" s="5" t="s">
        <v>7839</v>
      </c>
      <c r="C605" s="5" t="s">
        <v>1045</v>
      </c>
      <c r="D605" s="6" t="s">
        <v>3952</v>
      </c>
      <c r="E605" s="5" t="s">
        <v>123</v>
      </c>
      <c r="F605" s="5" t="s">
        <v>3954</v>
      </c>
      <c r="G605" s="5" t="n">
        <f aca="false">COUNTIF('Duel Log'!A:A,A605)</f>
        <v>2</v>
      </c>
      <c r="H605" s="5" t="n">
        <f aca="false">COUNTIFS('Duel Log'!A:A,A605,'Duel Log'!AA:AA,"Win")</f>
        <v>2</v>
      </c>
      <c r="I605" s="5" t="s">
        <v>7616</v>
      </c>
      <c r="J605" s="5" t="s">
        <v>5960</v>
      </c>
      <c r="K605" s="5"/>
      <c r="L605" s="5" t="s">
        <v>98</v>
      </c>
      <c r="M605" s="5" t="s">
        <v>6088</v>
      </c>
      <c r="N605" s="5" t="s">
        <v>5966</v>
      </c>
    </row>
    <row r="606" customFormat="false" ht="15" hidden="false" customHeight="true" outlineLevel="0" collapsed="false">
      <c r="A606" s="5" t="s">
        <v>3957</v>
      </c>
      <c r="B606" s="5" t="s">
        <v>7840</v>
      </c>
      <c r="C606" s="5" t="s">
        <v>1045</v>
      </c>
      <c r="D606" s="5" t="s">
        <v>890</v>
      </c>
      <c r="E606" s="5" t="s">
        <v>123</v>
      </c>
      <c r="F606" s="5" t="s">
        <v>1047</v>
      </c>
      <c r="G606" s="5" t="n">
        <f aca="false">COUNTIF('Duel Log'!A:A,A606)</f>
        <v>2</v>
      </c>
      <c r="H606" s="5" t="n">
        <f aca="false">COUNTIFS('Duel Log'!A:A,A606,'Duel Log'!AA:AA,"Win")</f>
        <v>0</v>
      </c>
      <c r="I606" s="5" t="s">
        <v>6839</v>
      </c>
      <c r="J606" s="5" t="s">
        <v>7841</v>
      </c>
      <c r="K606" s="5"/>
      <c r="L606" s="5" t="s">
        <v>98</v>
      </c>
      <c r="M606" s="5" t="s">
        <v>6006</v>
      </c>
      <c r="N606" s="5" t="s">
        <v>5966</v>
      </c>
    </row>
    <row r="607" customFormat="false" ht="16.5" hidden="false" customHeight="true" outlineLevel="0" collapsed="false">
      <c r="A607" s="5" t="s">
        <v>3958</v>
      </c>
      <c r="B607" s="5" t="s">
        <v>7842</v>
      </c>
      <c r="C607" s="5" t="s">
        <v>1045</v>
      </c>
      <c r="D607" s="6" t="s">
        <v>3959</v>
      </c>
      <c r="E607" s="5" t="s">
        <v>123</v>
      </c>
      <c r="F607" s="5" t="s">
        <v>3961</v>
      </c>
      <c r="G607" s="5" t="n">
        <f aca="false">COUNTIF('Duel Log'!A:A,A607)</f>
        <v>3</v>
      </c>
      <c r="H607" s="5" t="n">
        <f aca="false">COUNTIFS('Duel Log'!A:A,A607,'Duel Log'!AA:AA,"Win")</f>
        <v>1</v>
      </c>
      <c r="I607" s="5" t="s">
        <v>6124</v>
      </c>
      <c r="J607" s="5" t="s">
        <v>6635</v>
      </c>
      <c r="K607" s="5" t="s">
        <v>6851</v>
      </c>
      <c r="L607" s="5" t="s">
        <v>98</v>
      </c>
      <c r="M607" s="5" t="s">
        <v>6063</v>
      </c>
      <c r="N607" s="5" t="s">
        <v>5948</v>
      </c>
    </row>
    <row r="608" customFormat="false" ht="15" hidden="false" customHeight="true" outlineLevel="0" collapsed="false">
      <c r="A608" s="5" t="s">
        <v>3965</v>
      </c>
      <c r="B608" s="5" t="s">
        <v>7843</v>
      </c>
      <c r="C608" s="5" t="s">
        <v>1045</v>
      </c>
      <c r="D608" s="5" t="s">
        <v>1023</v>
      </c>
      <c r="E608" s="5" t="s">
        <v>123</v>
      </c>
      <c r="F608" s="5" t="s">
        <v>3966</v>
      </c>
      <c r="G608" s="5" t="n">
        <f aca="false">COUNTIF('Duel Log'!A:A,A608)</f>
        <v>2</v>
      </c>
      <c r="H608" s="5" t="n">
        <f aca="false">COUNTIFS('Duel Log'!A:A,A608,'Duel Log'!AA:AA,"Win")</f>
        <v>2</v>
      </c>
      <c r="I608" s="5" t="s">
        <v>6839</v>
      </c>
      <c r="J608" s="5" t="s">
        <v>7844</v>
      </c>
      <c r="K608" s="5"/>
      <c r="L608" s="5" t="s">
        <v>98</v>
      </c>
      <c r="M608" s="5" t="s">
        <v>5988</v>
      </c>
      <c r="N608" s="5" t="s">
        <v>5966</v>
      </c>
    </row>
    <row r="609" customFormat="false" ht="15" hidden="false" customHeight="true" outlineLevel="0" collapsed="false">
      <c r="A609" s="5" t="s">
        <v>3969</v>
      </c>
      <c r="B609" s="5" t="s">
        <v>7845</v>
      </c>
      <c r="C609" s="5" t="s">
        <v>2006</v>
      </c>
      <c r="D609" s="5" t="s">
        <v>3970</v>
      </c>
      <c r="E609" s="5" t="s">
        <v>123</v>
      </c>
      <c r="F609" s="5" t="s">
        <v>3972</v>
      </c>
      <c r="G609" s="5" t="n">
        <f aca="false">COUNTIF('Duel Log'!A:A,A609)</f>
        <v>2</v>
      </c>
      <c r="H609" s="5" t="n">
        <f aca="false">COUNTIFS('Duel Log'!A:A,A609,'Duel Log'!AA:AA,"Win")</f>
        <v>2</v>
      </c>
      <c r="I609" s="5" t="s">
        <v>7846</v>
      </c>
      <c r="J609" s="5" t="s">
        <v>7847</v>
      </c>
      <c r="K609" s="5"/>
      <c r="L609" s="5" t="s">
        <v>98</v>
      </c>
      <c r="M609" s="5" t="s">
        <v>6327</v>
      </c>
      <c r="N609" s="5" t="s">
        <v>5966</v>
      </c>
    </row>
    <row r="610" customFormat="false" ht="15" hidden="false" customHeight="true" outlineLevel="0" collapsed="false">
      <c r="A610" s="5" t="s">
        <v>3974</v>
      </c>
      <c r="B610" s="5" t="s">
        <v>7848</v>
      </c>
      <c r="C610" s="5" t="s">
        <v>2006</v>
      </c>
      <c r="D610" s="5" t="s">
        <v>3975</v>
      </c>
      <c r="E610" s="5" t="s">
        <v>123</v>
      </c>
      <c r="F610" s="5" t="s">
        <v>3977</v>
      </c>
      <c r="G610" s="5" t="n">
        <f aca="false">COUNTIF('Duel Log'!A:A,A610)</f>
        <v>3</v>
      </c>
      <c r="H610" s="5" t="n">
        <f aca="false">COUNTIFS('Duel Log'!A:A,A610,'Duel Log'!AA:AA,"Win")</f>
        <v>1</v>
      </c>
      <c r="I610" s="5" t="s">
        <v>7849</v>
      </c>
      <c r="J610" s="5" t="s">
        <v>7850</v>
      </c>
      <c r="K610" s="5" t="s">
        <v>7851</v>
      </c>
      <c r="L610" s="5" t="s">
        <v>98</v>
      </c>
      <c r="M610" s="5" t="s">
        <v>7852</v>
      </c>
      <c r="N610" s="5" t="s">
        <v>5948</v>
      </c>
    </row>
    <row r="611" customFormat="false" ht="15" hidden="false" customHeight="true" outlineLevel="0" collapsed="false">
      <c r="A611" s="5" t="s">
        <v>3985</v>
      </c>
      <c r="B611" s="5" t="s">
        <v>7853</v>
      </c>
      <c r="C611" s="5" t="s">
        <v>2006</v>
      </c>
      <c r="D611" s="5" t="s">
        <v>3986</v>
      </c>
      <c r="E611" s="5" t="s">
        <v>123</v>
      </c>
      <c r="F611" s="5" t="s">
        <v>3988</v>
      </c>
      <c r="G611" s="5" t="n">
        <f aca="false">COUNTIF('Duel Log'!A:A,A611)</f>
        <v>3</v>
      </c>
      <c r="H611" s="5" t="n">
        <f aca="false">COUNTIFS('Duel Log'!A:A,A611,'Duel Log'!AA:AA,"Win")</f>
        <v>2</v>
      </c>
      <c r="I611" s="5" t="s">
        <v>7854</v>
      </c>
      <c r="J611" s="5" t="s">
        <v>7846</v>
      </c>
      <c r="K611" s="5" t="s">
        <v>7855</v>
      </c>
      <c r="L611" s="5" t="s">
        <v>98</v>
      </c>
      <c r="M611" s="5" t="s">
        <v>7856</v>
      </c>
      <c r="N611" s="5" t="s">
        <v>5948</v>
      </c>
    </row>
    <row r="612" customFormat="false" ht="15" hidden="false" customHeight="true" outlineLevel="0" collapsed="false">
      <c r="A612" s="5" t="s">
        <v>3994</v>
      </c>
      <c r="B612" s="5" t="s">
        <v>7857</v>
      </c>
      <c r="C612" s="5" t="s">
        <v>2006</v>
      </c>
      <c r="D612" s="5" t="s">
        <v>3877</v>
      </c>
      <c r="E612" s="5" t="s">
        <v>123</v>
      </c>
      <c r="F612" s="5" t="s">
        <v>3995</v>
      </c>
      <c r="G612" s="5" t="n">
        <f aca="false">COUNTIF('Duel Log'!A:A,A612)</f>
        <v>3</v>
      </c>
      <c r="H612" s="5" t="n">
        <f aca="false">COUNTIFS('Duel Log'!A:A,A612,'Duel Log'!AA:AA,"Win")</f>
        <v>1</v>
      </c>
      <c r="I612" s="5" t="s">
        <v>7846</v>
      </c>
      <c r="J612" s="5" t="s">
        <v>5946</v>
      </c>
      <c r="K612" s="5" t="s">
        <v>7858</v>
      </c>
      <c r="L612" s="5" t="s">
        <v>98</v>
      </c>
      <c r="M612" s="5" t="s">
        <v>7859</v>
      </c>
      <c r="N612" s="5" t="s">
        <v>5948</v>
      </c>
    </row>
    <row r="613" customFormat="false" ht="16.5" hidden="false" customHeight="true" outlineLevel="0" collapsed="false">
      <c r="A613" s="5" t="s">
        <v>4001</v>
      </c>
      <c r="B613" s="5" t="s">
        <v>7860</v>
      </c>
      <c r="C613" s="5" t="s">
        <v>2006</v>
      </c>
      <c r="D613" s="6" t="s">
        <v>2166</v>
      </c>
      <c r="E613" s="5" t="s">
        <v>123</v>
      </c>
      <c r="F613" s="5" t="s">
        <v>4002</v>
      </c>
      <c r="G613" s="5" t="n">
        <f aca="false">COUNTIF('Duel Log'!A:A,A613)</f>
        <v>2</v>
      </c>
      <c r="H613" s="5" t="n">
        <f aca="false">COUNTIFS('Duel Log'!A:A,A613,'Duel Log'!AA:AA,"Win")</f>
        <v>2</v>
      </c>
      <c r="I613" s="5" t="s">
        <v>7861</v>
      </c>
      <c r="J613" s="5" t="s">
        <v>7850</v>
      </c>
      <c r="K613" s="5"/>
      <c r="L613" s="5" t="s">
        <v>98</v>
      </c>
      <c r="M613" s="5" t="s">
        <v>7862</v>
      </c>
      <c r="N613" s="5" t="s">
        <v>5966</v>
      </c>
    </row>
    <row r="614" customFormat="false" ht="15" hidden="false" customHeight="true" outlineLevel="0" collapsed="false">
      <c r="A614" s="5" t="s">
        <v>4006</v>
      </c>
      <c r="B614" s="5" t="s">
        <v>7863</v>
      </c>
      <c r="C614" s="5" t="s">
        <v>2006</v>
      </c>
      <c r="D614" s="5" t="s">
        <v>4007</v>
      </c>
      <c r="E614" s="5" t="s">
        <v>123</v>
      </c>
      <c r="F614" s="5" t="s">
        <v>4009</v>
      </c>
      <c r="G614" s="5" t="n">
        <f aca="false">COUNTIF('Duel Log'!A:A,A614)</f>
        <v>2</v>
      </c>
      <c r="H614" s="5" t="n">
        <f aca="false">COUNTIFS('Duel Log'!A:A,A614,'Duel Log'!AA:AA,"Win")</f>
        <v>2</v>
      </c>
      <c r="I614" s="5" t="s">
        <v>5946</v>
      </c>
      <c r="J614" s="5" t="s">
        <v>7864</v>
      </c>
      <c r="K614" s="5"/>
      <c r="L614" s="5" t="s">
        <v>98</v>
      </c>
      <c r="M614" s="5" t="s">
        <v>6444</v>
      </c>
      <c r="N614" s="5" t="s">
        <v>5966</v>
      </c>
    </row>
    <row r="615" customFormat="false" ht="16.5" hidden="false" customHeight="true" outlineLevel="0" collapsed="false">
      <c r="A615" s="5" t="s">
        <v>4012</v>
      </c>
      <c r="B615" s="5" t="s">
        <v>7865</v>
      </c>
      <c r="C615" s="5" t="s">
        <v>2006</v>
      </c>
      <c r="D615" s="5" t="s">
        <v>4013</v>
      </c>
      <c r="E615" s="5" t="s">
        <v>123</v>
      </c>
      <c r="F615" s="5" t="s">
        <v>1495</v>
      </c>
      <c r="G615" s="5" t="n">
        <f aca="false">COUNTIF('Duel Log'!A:A,A615)</f>
        <v>2</v>
      </c>
      <c r="H615" s="5" t="n">
        <f aca="false">COUNTIFS('Duel Log'!A:A,A615,'Duel Log'!AA:AA,"Win")</f>
        <v>2</v>
      </c>
      <c r="I615" s="5" t="s">
        <v>7866</v>
      </c>
      <c r="J615" s="5" t="s">
        <v>7867</v>
      </c>
      <c r="K615" s="5"/>
      <c r="L615" s="5" t="s">
        <v>98</v>
      </c>
      <c r="M615" s="5" t="s">
        <v>6457</v>
      </c>
      <c r="N615" s="5" t="s">
        <v>5966</v>
      </c>
    </row>
    <row r="616" customFormat="false" ht="16.5" hidden="false" customHeight="true" outlineLevel="0" collapsed="false">
      <c r="A616" s="5" t="s">
        <v>4017</v>
      </c>
      <c r="B616" s="5" t="s">
        <v>7868</v>
      </c>
      <c r="C616" s="5" t="s">
        <v>2006</v>
      </c>
      <c r="D616" s="5" t="s">
        <v>523</v>
      </c>
      <c r="E616" s="5" t="s">
        <v>123</v>
      </c>
      <c r="F616" s="5" t="s">
        <v>4018</v>
      </c>
      <c r="G616" s="5" t="n">
        <f aca="false">COUNTIF('Duel Log'!A:A,A616)</f>
        <v>2</v>
      </c>
      <c r="H616" s="5" t="n">
        <f aca="false">COUNTIFS('Duel Log'!A:A,A616,'Duel Log'!AA:AA,"Win")</f>
        <v>2</v>
      </c>
      <c r="I616" s="5" t="s">
        <v>7864</v>
      </c>
      <c r="J616" s="5" t="s">
        <v>7869</v>
      </c>
      <c r="K616" s="5"/>
      <c r="L616" s="5" t="s">
        <v>98</v>
      </c>
      <c r="M616" s="5" t="s">
        <v>7870</v>
      </c>
      <c r="N616" s="5" t="s">
        <v>5966</v>
      </c>
    </row>
    <row r="617" customFormat="false" ht="15" hidden="false" customHeight="true" outlineLevel="0" collapsed="false">
      <c r="A617" s="5" t="s">
        <v>4022</v>
      </c>
      <c r="B617" s="5" t="s">
        <v>7871</v>
      </c>
      <c r="C617" s="5" t="s">
        <v>2006</v>
      </c>
      <c r="D617" s="5" t="s">
        <v>1673</v>
      </c>
      <c r="E617" s="5" t="s">
        <v>123</v>
      </c>
      <c r="F617" s="5" t="s">
        <v>2008</v>
      </c>
      <c r="G617" s="5" t="n">
        <f aca="false">COUNTIF('Duel Log'!A:A,A617)</f>
        <v>3</v>
      </c>
      <c r="H617" s="5" t="n">
        <f aca="false">COUNTIFS('Duel Log'!A:A,A617,'Duel Log'!AA:AA,"Win")</f>
        <v>2</v>
      </c>
      <c r="I617" s="5" t="s">
        <v>7872</v>
      </c>
      <c r="J617" s="5" t="s">
        <v>7873</v>
      </c>
      <c r="K617" s="5" t="s">
        <v>7874</v>
      </c>
      <c r="L617" s="5" t="s">
        <v>98</v>
      </c>
      <c r="M617" s="5" t="s">
        <v>7875</v>
      </c>
      <c r="N617" s="5" t="s">
        <v>5948</v>
      </c>
    </row>
    <row r="618" customFormat="false" ht="16.5" hidden="false" customHeight="true" outlineLevel="0" collapsed="false">
      <c r="A618" s="5" t="s">
        <v>4023</v>
      </c>
      <c r="B618" s="5" t="s">
        <v>7876</v>
      </c>
      <c r="C618" s="5" t="s">
        <v>474</v>
      </c>
      <c r="D618" s="5" t="s">
        <v>3496</v>
      </c>
      <c r="E618" s="5" t="s">
        <v>102</v>
      </c>
      <c r="F618" s="5" t="s">
        <v>4024</v>
      </c>
      <c r="G618" s="5" t="n">
        <f aca="false">COUNTIF('Duel Log'!A:A,A618)</f>
        <v>3</v>
      </c>
      <c r="H618" s="5" t="n">
        <f aca="false">COUNTIFS('Duel Log'!A:A,A618,'Duel Log'!AA:AA,"Win")</f>
        <v>1</v>
      </c>
      <c r="I618" s="5" t="s">
        <v>7877</v>
      </c>
      <c r="J618" s="5" t="s">
        <v>7552</v>
      </c>
      <c r="K618" s="5" t="s">
        <v>7878</v>
      </c>
      <c r="L618" s="5" t="s">
        <v>98</v>
      </c>
      <c r="M618" s="5" t="s">
        <v>7170</v>
      </c>
      <c r="N618" s="5"/>
    </row>
    <row r="619" customFormat="false" ht="16.5" hidden="false" customHeight="true" outlineLevel="0" collapsed="false">
      <c r="A619" s="7" t="s">
        <v>4029</v>
      </c>
      <c r="B619" s="7" t="s">
        <v>7876</v>
      </c>
      <c r="C619" s="7" t="s">
        <v>474</v>
      </c>
      <c r="D619" s="7" t="s">
        <v>3496</v>
      </c>
      <c r="E619" s="7" t="s">
        <v>102</v>
      </c>
      <c r="F619" s="7" t="s">
        <v>4030</v>
      </c>
      <c r="G619" s="7" t="n">
        <f aca="false">COUNTIF('Duel Log'!A:A,A619)</f>
        <v>3</v>
      </c>
      <c r="H619" s="7" t="n">
        <f aca="false">COUNTIFS('Duel Log'!A:A,A619,'Duel Log'!AA:AA,"Win")</f>
        <v>2</v>
      </c>
      <c r="I619" s="7" t="s">
        <v>7879</v>
      </c>
      <c r="J619" s="7" t="s">
        <v>7880</v>
      </c>
      <c r="K619" s="7" t="s">
        <v>7881</v>
      </c>
      <c r="L619" s="7" t="s">
        <v>99</v>
      </c>
      <c r="M619" s="7" t="s">
        <v>6170</v>
      </c>
      <c r="N619" s="7"/>
    </row>
    <row r="620" customFormat="false" ht="16.5" hidden="false" customHeight="true" outlineLevel="0" collapsed="false">
      <c r="A620" s="7" t="s">
        <v>4035</v>
      </c>
      <c r="B620" s="7" t="s">
        <v>7876</v>
      </c>
      <c r="C620" s="7" t="s">
        <v>474</v>
      </c>
      <c r="D620" s="7" t="s">
        <v>3496</v>
      </c>
      <c r="E620" s="7" t="s">
        <v>102</v>
      </c>
      <c r="F620" s="7" t="s">
        <v>4036</v>
      </c>
      <c r="G620" s="7" t="n">
        <f aca="false">COUNTIF('Duel Log'!A:A,A620)</f>
        <v>3</v>
      </c>
      <c r="H620" s="7" t="n">
        <f aca="false">COUNTIFS('Duel Log'!A:A,A620,'Duel Log'!AA:AA,"Win")</f>
        <v>2</v>
      </c>
      <c r="I620" s="7" t="s">
        <v>6534</v>
      </c>
      <c r="J620" s="7" t="s">
        <v>7882</v>
      </c>
      <c r="K620" s="7" t="s">
        <v>7559</v>
      </c>
      <c r="L620" s="7" t="s">
        <v>99</v>
      </c>
      <c r="M620" s="7" t="s">
        <v>6988</v>
      </c>
      <c r="N620" s="7"/>
    </row>
    <row r="621" customFormat="false" ht="16.5" hidden="false" customHeight="true" outlineLevel="0" collapsed="false">
      <c r="A621" s="7" t="s">
        <v>4040</v>
      </c>
      <c r="B621" s="7" t="s">
        <v>7876</v>
      </c>
      <c r="C621" s="7" t="s">
        <v>474</v>
      </c>
      <c r="D621" s="7" t="s">
        <v>3496</v>
      </c>
      <c r="E621" s="7" t="s">
        <v>102</v>
      </c>
      <c r="F621" s="7" t="s">
        <v>4041</v>
      </c>
      <c r="G621" s="7" t="n">
        <f aca="false">COUNTIF('Duel Log'!A:A,A621)</f>
        <v>3</v>
      </c>
      <c r="H621" s="7" t="n">
        <f aca="false">COUNTIFS('Duel Log'!A:A,A621,'Duel Log'!AA:AA,"Win")</f>
        <v>1</v>
      </c>
      <c r="I621" s="7" t="s">
        <v>7883</v>
      </c>
      <c r="J621" s="7" t="s">
        <v>7884</v>
      </c>
      <c r="K621" s="7" t="s">
        <v>7885</v>
      </c>
      <c r="L621" s="7" t="s">
        <v>99</v>
      </c>
      <c r="M621" s="7" t="s">
        <v>6122</v>
      </c>
      <c r="N621" s="7"/>
    </row>
    <row r="622" customFormat="false" ht="16.5" hidden="false" customHeight="true" outlineLevel="0" collapsed="false">
      <c r="A622" s="7" t="s">
        <v>4045</v>
      </c>
      <c r="B622" s="7" t="s">
        <v>7876</v>
      </c>
      <c r="C622" s="7" t="s">
        <v>474</v>
      </c>
      <c r="D622" s="7" t="s">
        <v>3496</v>
      </c>
      <c r="E622" s="7" t="s">
        <v>102</v>
      </c>
      <c r="F622" s="7" t="s">
        <v>4046</v>
      </c>
      <c r="G622" s="7" t="n">
        <f aca="false">COUNTIF('Duel Log'!A:A,A622)</f>
        <v>3</v>
      </c>
      <c r="H622" s="7" t="n">
        <f aca="false">COUNTIFS('Duel Log'!A:A,A622,'Duel Log'!AA:AA,"Win")</f>
        <v>2</v>
      </c>
      <c r="I622" s="7" t="s">
        <v>7886</v>
      </c>
      <c r="J622" s="7" t="s">
        <v>7887</v>
      </c>
      <c r="K622" s="7" t="s">
        <v>7888</v>
      </c>
      <c r="L622" s="7" t="s">
        <v>99</v>
      </c>
      <c r="M622" s="7" t="s">
        <v>7889</v>
      </c>
      <c r="N622" s="7"/>
    </row>
    <row r="623" customFormat="false" ht="15" hidden="false" customHeight="true" outlineLevel="0" collapsed="false">
      <c r="A623" s="5" t="s">
        <v>4053</v>
      </c>
      <c r="B623" s="5" t="s">
        <v>7890</v>
      </c>
      <c r="C623" s="5" t="s">
        <v>474</v>
      </c>
      <c r="D623" s="5" t="s">
        <v>403</v>
      </c>
      <c r="E623" s="5" t="s">
        <v>102</v>
      </c>
      <c r="F623" s="5" t="s">
        <v>476</v>
      </c>
      <c r="G623" s="5" t="n">
        <f aca="false">COUNTIF('Duel Log'!A:A,A623)</f>
        <v>3</v>
      </c>
      <c r="H623" s="5" t="n">
        <f aca="false">COUNTIFS('Duel Log'!A:A,A623,'Duel Log'!AA:AA,"Win")</f>
        <v>3</v>
      </c>
      <c r="I623" s="5" t="s">
        <v>6086</v>
      </c>
      <c r="J623" s="5" t="s">
        <v>7891</v>
      </c>
      <c r="K623" s="5" t="s">
        <v>6098</v>
      </c>
      <c r="L623" s="5" t="s">
        <v>98</v>
      </c>
      <c r="M623" s="5" t="s">
        <v>7661</v>
      </c>
      <c r="N623" s="5"/>
    </row>
    <row r="624" customFormat="false" ht="15" hidden="false" customHeight="true" outlineLevel="0" collapsed="false">
      <c r="A624" s="7" t="s">
        <v>4054</v>
      </c>
      <c r="B624" s="7" t="s">
        <v>7890</v>
      </c>
      <c r="C624" s="7" t="s">
        <v>474</v>
      </c>
      <c r="D624" s="7" t="s">
        <v>403</v>
      </c>
      <c r="E624" s="7" t="s">
        <v>102</v>
      </c>
      <c r="F624" s="7" t="s">
        <v>484</v>
      </c>
      <c r="G624" s="7" t="n">
        <f aca="false">COUNTIF('Duel Log'!A:A,A624)</f>
        <v>3</v>
      </c>
      <c r="H624" s="7" t="n">
        <f aca="false">COUNTIFS('Duel Log'!A:A,A624,'Duel Log'!AA:AA,"Win")</f>
        <v>3</v>
      </c>
      <c r="I624" s="7" t="s">
        <v>6066</v>
      </c>
      <c r="J624" s="7" t="s">
        <v>6119</v>
      </c>
      <c r="K624" s="7" t="s">
        <v>7559</v>
      </c>
      <c r="L624" s="7" t="s">
        <v>99</v>
      </c>
      <c r="M624" s="7" t="s">
        <v>6178</v>
      </c>
      <c r="N624" s="7"/>
    </row>
    <row r="625" customFormat="false" ht="15" hidden="false" customHeight="true" outlineLevel="0" collapsed="false">
      <c r="A625" s="7" t="s">
        <v>4055</v>
      </c>
      <c r="B625" s="7" t="s">
        <v>7890</v>
      </c>
      <c r="C625" s="7" t="s">
        <v>474</v>
      </c>
      <c r="D625" s="7" t="s">
        <v>403</v>
      </c>
      <c r="E625" s="7" t="s">
        <v>102</v>
      </c>
      <c r="F625" s="7" t="s">
        <v>493</v>
      </c>
      <c r="G625" s="7" t="n">
        <f aca="false">COUNTIF('Duel Log'!A:A,A625)</f>
        <v>3</v>
      </c>
      <c r="H625" s="7" t="n">
        <f aca="false">COUNTIFS('Duel Log'!A:A,A625,'Duel Log'!AA:AA,"Win")</f>
        <v>0</v>
      </c>
      <c r="I625" s="7" t="s">
        <v>6044</v>
      </c>
      <c r="J625" s="7" t="s">
        <v>6831</v>
      </c>
      <c r="K625" s="7" t="s">
        <v>6389</v>
      </c>
      <c r="L625" s="7" t="s">
        <v>99</v>
      </c>
      <c r="M625" s="7" t="s">
        <v>6318</v>
      </c>
      <c r="N625" s="7"/>
    </row>
    <row r="626" customFormat="false" ht="15" hidden="false" customHeight="true" outlineLevel="0" collapsed="false">
      <c r="A626" s="7" t="s">
        <v>4056</v>
      </c>
      <c r="B626" s="7" t="s">
        <v>7890</v>
      </c>
      <c r="C626" s="7" t="s">
        <v>474</v>
      </c>
      <c r="D626" s="7" t="s">
        <v>403</v>
      </c>
      <c r="E626" s="7" t="s">
        <v>102</v>
      </c>
      <c r="F626" s="7" t="s">
        <v>502</v>
      </c>
      <c r="G626" s="7" t="n">
        <f aca="false">COUNTIF('Duel Log'!A:A,A626)</f>
        <v>1</v>
      </c>
      <c r="H626" s="7" t="n">
        <f aca="false">COUNTIFS('Duel Log'!A:A,A626,'Duel Log'!AA:AA,"Win")</f>
        <v>0</v>
      </c>
      <c r="I626" s="7" t="s">
        <v>7561</v>
      </c>
      <c r="J626" s="7"/>
      <c r="K626" s="7"/>
      <c r="L626" s="7" t="s">
        <v>99</v>
      </c>
      <c r="M626" s="7" t="s">
        <v>5939</v>
      </c>
      <c r="N626" s="7"/>
    </row>
    <row r="627" customFormat="false" ht="16.5" hidden="false" customHeight="true" outlineLevel="0" collapsed="false">
      <c r="A627" s="5" t="s">
        <v>4057</v>
      </c>
      <c r="B627" s="5" t="s">
        <v>7892</v>
      </c>
      <c r="C627" s="5" t="s">
        <v>474</v>
      </c>
      <c r="D627" s="6" t="s">
        <v>4058</v>
      </c>
      <c r="E627" s="5" t="s">
        <v>123</v>
      </c>
      <c r="F627" s="5" t="s">
        <v>4060</v>
      </c>
      <c r="G627" s="5" t="n">
        <f aca="false">COUNTIF('Duel Log'!A:A,A627)</f>
        <v>3</v>
      </c>
      <c r="H627" s="5" t="n">
        <f aca="false">COUNTIFS('Duel Log'!A:A,A627,'Duel Log'!AA:AA,"Win")</f>
        <v>2</v>
      </c>
      <c r="I627" s="5" t="s">
        <v>7893</v>
      </c>
      <c r="J627" s="5" t="s">
        <v>6676</v>
      </c>
      <c r="K627" s="5" t="s">
        <v>7894</v>
      </c>
      <c r="L627" s="5" t="s">
        <v>98</v>
      </c>
      <c r="M627" s="5" t="s">
        <v>6669</v>
      </c>
      <c r="N627" s="5" t="s">
        <v>5948</v>
      </c>
    </row>
    <row r="628" customFormat="false" ht="16.5" hidden="false" customHeight="true" outlineLevel="0" collapsed="false">
      <c r="A628" s="5" t="s">
        <v>4066</v>
      </c>
      <c r="B628" s="5" t="s">
        <v>7895</v>
      </c>
      <c r="C628" s="5" t="s">
        <v>474</v>
      </c>
      <c r="D628" s="5" t="s">
        <v>4067</v>
      </c>
      <c r="E628" s="5" t="s">
        <v>123</v>
      </c>
      <c r="F628" s="5" t="s">
        <v>4069</v>
      </c>
      <c r="G628" s="5" t="n">
        <f aca="false">COUNTIF('Duel Log'!A:A,A628)</f>
        <v>3</v>
      </c>
      <c r="H628" s="5" t="n">
        <f aca="false">COUNTIFS('Duel Log'!A:A,A628,'Duel Log'!AA:AA,"Win")</f>
        <v>2</v>
      </c>
      <c r="I628" s="5" t="s">
        <v>6483</v>
      </c>
      <c r="J628" s="5" t="s">
        <v>6290</v>
      </c>
      <c r="K628" s="5" t="s">
        <v>7896</v>
      </c>
      <c r="L628" s="5" t="s">
        <v>98</v>
      </c>
      <c r="M628" s="5" t="s">
        <v>6478</v>
      </c>
      <c r="N628" s="5" t="s">
        <v>5948</v>
      </c>
    </row>
    <row r="629" customFormat="false" ht="16.5" hidden="false" customHeight="true" outlineLevel="0" collapsed="false">
      <c r="A629" s="5" t="s">
        <v>4075</v>
      </c>
      <c r="B629" s="5" t="s">
        <v>7897</v>
      </c>
      <c r="C629" s="5" t="s">
        <v>474</v>
      </c>
      <c r="D629" s="5" t="s">
        <v>4076</v>
      </c>
      <c r="E629" s="5" t="s">
        <v>123</v>
      </c>
      <c r="F629" s="5" t="s">
        <v>4078</v>
      </c>
      <c r="G629" s="5" t="n">
        <f aca="false">COUNTIF('Duel Log'!A:A,A629)</f>
        <v>2</v>
      </c>
      <c r="H629" s="5" t="n">
        <f aca="false">COUNTIFS('Duel Log'!A:A,A629,'Duel Log'!AA:AA,"Win")</f>
        <v>2</v>
      </c>
      <c r="I629" s="5" t="s">
        <v>7569</v>
      </c>
      <c r="J629" s="5" t="s">
        <v>6375</v>
      </c>
      <c r="K629" s="5"/>
      <c r="L629" s="5" t="s">
        <v>98</v>
      </c>
      <c r="M629" s="5" t="s">
        <v>6848</v>
      </c>
      <c r="N629" s="5" t="s">
        <v>5966</v>
      </c>
    </row>
    <row r="630" customFormat="false" ht="15" hidden="false" customHeight="true" outlineLevel="0" collapsed="false">
      <c r="A630" s="5" t="s">
        <v>4080</v>
      </c>
      <c r="B630" s="5" t="s">
        <v>7898</v>
      </c>
      <c r="C630" s="5" t="s">
        <v>474</v>
      </c>
      <c r="D630" s="5" t="s">
        <v>890</v>
      </c>
      <c r="E630" s="5" t="s">
        <v>123</v>
      </c>
      <c r="F630" s="5" t="s">
        <v>1029</v>
      </c>
      <c r="G630" s="5" t="n">
        <f aca="false">COUNTIF('Duel Log'!A:A,A630)</f>
        <v>3</v>
      </c>
      <c r="H630" s="5" t="n">
        <f aca="false">COUNTIFS('Duel Log'!A:A,A630,'Duel Log'!AA:AA,"Win")</f>
        <v>1</v>
      </c>
      <c r="I630" s="5" t="s">
        <v>6198</v>
      </c>
      <c r="J630" s="5" t="s">
        <v>7899</v>
      </c>
      <c r="K630" s="5" t="s">
        <v>7900</v>
      </c>
      <c r="L630" s="5" t="s">
        <v>98</v>
      </c>
      <c r="M630" s="5" t="s">
        <v>7901</v>
      </c>
      <c r="N630" s="5" t="s">
        <v>5948</v>
      </c>
    </row>
    <row r="631" customFormat="false" ht="16.5" hidden="false" customHeight="true" outlineLevel="0" collapsed="false">
      <c r="A631" s="5" t="s">
        <v>4081</v>
      </c>
      <c r="B631" s="5" t="s">
        <v>7902</v>
      </c>
      <c r="C631" s="5" t="s">
        <v>474</v>
      </c>
      <c r="D631" s="5" t="s">
        <v>4082</v>
      </c>
      <c r="E631" s="5" t="s">
        <v>123</v>
      </c>
      <c r="F631" s="5" t="s">
        <v>3143</v>
      </c>
      <c r="G631" s="5" t="n">
        <f aca="false">COUNTIF('Duel Log'!A:A,A631)</f>
        <v>3</v>
      </c>
      <c r="H631" s="5" t="n">
        <f aca="false">COUNTIFS('Duel Log'!A:A,A631,'Duel Log'!AA:AA,"Win")</f>
        <v>2</v>
      </c>
      <c r="I631" s="5" t="s">
        <v>6044</v>
      </c>
      <c r="J631" s="5" t="s">
        <v>6676</v>
      </c>
      <c r="K631" s="5" t="s">
        <v>7903</v>
      </c>
      <c r="L631" s="5" t="s">
        <v>98</v>
      </c>
      <c r="M631" s="5" t="s">
        <v>6153</v>
      </c>
      <c r="N631" s="5" t="s">
        <v>5948</v>
      </c>
    </row>
    <row r="632" customFormat="false" ht="16.5" hidden="false" customHeight="true" outlineLevel="0" collapsed="false">
      <c r="A632" s="5" t="s">
        <v>4090</v>
      </c>
      <c r="B632" s="5" t="s">
        <v>7904</v>
      </c>
      <c r="C632" s="5" t="s">
        <v>474</v>
      </c>
      <c r="D632" s="5" t="s">
        <v>1063</v>
      </c>
      <c r="E632" s="5" t="s">
        <v>123</v>
      </c>
      <c r="F632" s="5" t="s">
        <v>3727</v>
      </c>
      <c r="G632" s="5" t="n">
        <f aca="false">COUNTIF('Duel Log'!A:A,A632)</f>
        <v>2</v>
      </c>
      <c r="H632" s="5" t="n">
        <f aca="false">COUNTIFS('Duel Log'!A:A,A632,'Duel Log'!AA:AA,"Win")</f>
        <v>0</v>
      </c>
      <c r="I632" s="5" t="s">
        <v>7905</v>
      </c>
      <c r="J632" s="5" t="s">
        <v>7906</v>
      </c>
      <c r="K632" s="5"/>
      <c r="L632" s="5" t="s">
        <v>98</v>
      </c>
      <c r="M632" s="5" t="s">
        <v>7254</v>
      </c>
      <c r="N632" s="5" t="s">
        <v>5966</v>
      </c>
    </row>
    <row r="633" customFormat="false" ht="15" hidden="false" customHeight="true" outlineLevel="0" collapsed="false">
      <c r="A633" s="5" t="s">
        <v>4091</v>
      </c>
      <c r="B633" s="5" t="s">
        <v>7907</v>
      </c>
      <c r="C633" s="5" t="s">
        <v>474</v>
      </c>
      <c r="D633" s="5" t="s">
        <v>1293</v>
      </c>
      <c r="E633" s="5" t="s">
        <v>123</v>
      </c>
      <c r="F633" s="5" t="s">
        <v>4092</v>
      </c>
      <c r="G633" s="5" t="n">
        <f aca="false">COUNTIF('Duel Log'!A:A,A633)</f>
        <v>2</v>
      </c>
      <c r="H633" s="5" t="n">
        <f aca="false">COUNTIFS('Duel Log'!A:A,A633,'Duel Log'!AA:AA,"Win")</f>
        <v>2</v>
      </c>
      <c r="I633" s="5" t="s">
        <v>5945</v>
      </c>
      <c r="J633" s="5" t="s">
        <v>7908</v>
      </c>
      <c r="K633" s="5"/>
      <c r="L633" s="5" t="s">
        <v>98</v>
      </c>
      <c r="M633" s="5" t="s">
        <v>6465</v>
      </c>
      <c r="N633" s="5" t="s">
        <v>5966</v>
      </c>
    </row>
    <row r="634" customFormat="false" ht="15" hidden="false" customHeight="true" outlineLevel="0" collapsed="false">
      <c r="A634" s="5" t="s">
        <v>4095</v>
      </c>
      <c r="B634" s="5" t="s">
        <v>7909</v>
      </c>
      <c r="C634" s="5" t="s">
        <v>474</v>
      </c>
      <c r="D634" s="5" t="s">
        <v>4096</v>
      </c>
      <c r="E634" s="5" t="s">
        <v>123</v>
      </c>
      <c r="F634" s="5" t="s">
        <v>878</v>
      </c>
      <c r="G634" s="5" t="n">
        <f aca="false">COUNTIF('Duel Log'!A:A,A634)</f>
        <v>2</v>
      </c>
      <c r="H634" s="5" t="n">
        <f aca="false">COUNTIFS('Duel Log'!A:A,A634,'Duel Log'!AA:AA,"Win")</f>
        <v>0</v>
      </c>
      <c r="I634" s="5" t="s">
        <v>7910</v>
      </c>
      <c r="J634" s="5" t="s">
        <v>7636</v>
      </c>
      <c r="K634" s="5"/>
      <c r="L634" s="5" t="s">
        <v>98</v>
      </c>
      <c r="M634" s="5" t="s">
        <v>6883</v>
      </c>
      <c r="N634" s="5" t="s">
        <v>5966</v>
      </c>
    </row>
    <row r="635" customFormat="false" ht="15" hidden="false" customHeight="true" outlineLevel="0" collapsed="false">
      <c r="A635" s="5" t="s">
        <v>4098</v>
      </c>
      <c r="B635" s="5" t="s">
        <v>7911</v>
      </c>
      <c r="C635" s="5" t="s">
        <v>474</v>
      </c>
      <c r="D635" s="5" t="s">
        <v>4099</v>
      </c>
      <c r="E635" s="5" t="s">
        <v>123</v>
      </c>
      <c r="F635" s="5" t="s">
        <v>4101</v>
      </c>
      <c r="G635" s="5" t="n">
        <f aca="false">COUNTIF('Duel Log'!A:A,A635)</f>
        <v>3</v>
      </c>
      <c r="H635" s="5" t="n">
        <f aca="false">COUNTIFS('Duel Log'!A:A,A635,'Duel Log'!AA:AA,"Win")</f>
        <v>1</v>
      </c>
      <c r="I635" s="5" t="s">
        <v>5945</v>
      </c>
      <c r="J635" s="5" t="s">
        <v>6133</v>
      </c>
      <c r="K635" s="5" t="s">
        <v>6044</v>
      </c>
      <c r="L635" s="5" t="s">
        <v>98</v>
      </c>
      <c r="M635" s="5" t="s">
        <v>6478</v>
      </c>
      <c r="N635" s="5" t="s">
        <v>5948</v>
      </c>
    </row>
    <row r="636" customFormat="false" ht="16.5" hidden="false" customHeight="true" outlineLevel="0" collapsed="false">
      <c r="A636" s="5" t="s">
        <v>4106</v>
      </c>
      <c r="B636" s="5" t="s">
        <v>7912</v>
      </c>
      <c r="C636" s="5" t="s">
        <v>689</v>
      </c>
      <c r="D636" s="5" t="s">
        <v>687</v>
      </c>
      <c r="E636" s="5" t="s">
        <v>102</v>
      </c>
      <c r="F636" s="5" t="s">
        <v>4107</v>
      </c>
      <c r="G636" s="5" t="n">
        <f aca="false">COUNTIF('Duel Log'!A:A,A636)</f>
        <v>3</v>
      </c>
      <c r="H636" s="5" t="n">
        <f aca="false">COUNTIFS('Duel Log'!A:A,A636,'Duel Log'!AA:AA,"Win")</f>
        <v>1</v>
      </c>
      <c r="I636" s="5" t="s">
        <v>6060</v>
      </c>
      <c r="J636" s="5" t="s">
        <v>6382</v>
      </c>
      <c r="K636" s="5" t="s">
        <v>6045</v>
      </c>
      <c r="L636" s="5" t="s">
        <v>98</v>
      </c>
      <c r="M636" s="5" t="s">
        <v>7583</v>
      </c>
      <c r="N636" s="5"/>
    </row>
    <row r="637" customFormat="false" ht="16.5" hidden="false" customHeight="true" outlineLevel="0" collapsed="false">
      <c r="A637" s="7" t="s">
        <v>4110</v>
      </c>
      <c r="B637" s="7" t="s">
        <v>7912</v>
      </c>
      <c r="C637" s="7" t="s">
        <v>689</v>
      </c>
      <c r="D637" s="7" t="s">
        <v>687</v>
      </c>
      <c r="E637" s="7" t="s">
        <v>102</v>
      </c>
      <c r="F637" s="7" t="s">
        <v>691</v>
      </c>
      <c r="G637" s="7" t="n">
        <f aca="false">COUNTIF('Duel Log'!A:A,A637)</f>
        <v>3</v>
      </c>
      <c r="H637" s="7" t="n">
        <f aca="false">COUNTIFS('Duel Log'!A:A,A637,'Duel Log'!AA:AA,"Win")</f>
        <v>2</v>
      </c>
      <c r="I637" s="7" t="s">
        <v>6649</v>
      </c>
      <c r="J637" s="7" t="s">
        <v>7913</v>
      </c>
      <c r="K637" s="7" t="s">
        <v>7914</v>
      </c>
      <c r="L637" s="7" t="s">
        <v>99</v>
      </c>
      <c r="M637" s="7" t="s">
        <v>7915</v>
      </c>
      <c r="N637" s="7"/>
    </row>
    <row r="638" customFormat="false" ht="16.5" hidden="false" customHeight="true" outlineLevel="0" collapsed="false">
      <c r="A638" s="7" t="s">
        <v>4111</v>
      </c>
      <c r="B638" s="7" t="s">
        <v>7912</v>
      </c>
      <c r="C638" s="7" t="s">
        <v>689</v>
      </c>
      <c r="D638" s="7" t="s">
        <v>687</v>
      </c>
      <c r="E638" s="7" t="s">
        <v>102</v>
      </c>
      <c r="F638" s="7" t="s">
        <v>699</v>
      </c>
      <c r="G638" s="7" t="n">
        <f aca="false">COUNTIF('Duel Log'!A:A,A638)</f>
        <v>3</v>
      </c>
      <c r="H638" s="7" t="n">
        <f aca="false">COUNTIFS('Duel Log'!A:A,A638,'Duel Log'!AA:AA,"Win")</f>
        <v>2</v>
      </c>
      <c r="I638" s="7" t="s">
        <v>5960</v>
      </c>
      <c r="J638" s="7" t="s">
        <v>6830</v>
      </c>
      <c r="K638" s="7" t="s">
        <v>7916</v>
      </c>
      <c r="L638" s="7" t="s">
        <v>99</v>
      </c>
      <c r="M638" s="7" t="s">
        <v>6495</v>
      </c>
      <c r="N638" s="7"/>
    </row>
    <row r="639" customFormat="false" ht="16.5" hidden="false" customHeight="true" outlineLevel="0" collapsed="false">
      <c r="A639" s="7" t="s">
        <v>4112</v>
      </c>
      <c r="B639" s="7" t="s">
        <v>7912</v>
      </c>
      <c r="C639" s="7" t="s">
        <v>689</v>
      </c>
      <c r="D639" s="7" t="s">
        <v>687</v>
      </c>
      <c r="E639" s="7" t="s">
        <v>102</v>
      </c>
      <c r="F639" s="7" t="s">
        <v>705</v>
      </c>
      <c r="G639" s="7" t="n">
        <f aca="false">COUNTIF('Duel Log'!A:A,A639)</f>
        <v>3</v>
      </c>
      <c r="H639" s="7" t="n">
        <f aca="false">COUNTIFS('Duel Log'!A:A,A639,'Duel Log'!AA:AA,"Win")</f>
        <v>0</v>
      </c>
      <c r="I639" s="7" t="s">
        <v>6734</v>
      </c>
      <c r="J639" s="7" t="s">
        <v>7917</v>
      </c>
      <c r="K639" s="7" t="s">
        <v>6265</v>
      </c>
      <c r="L639" s="7" t="s">
        <v>99</v>
      </c>
      <c r="M639" s="7" t="s">
        <v>7170</v>
      </c>
      <c r="N639" s="7"/>
    </row>
    <row r="640" customFormat="false" ht="16.5" hidden="false" customHeight="true" outlineLevel="0" collapsed="false">
      <c r="A640" s="7" t="s">
        <v>4113</v>
      </c>
      <c r="B640" s="7" t="s">
        <v>7912</v>
      </c>
      <c r="C640" s="7" t="s">
        <v>689</v>
      </c>
      <c r="D640" s="7" t="s">
        <v>687</v>
      </c>
      <c r="E640" s="7" t="s">
        <v>102</v>
      </c>
      <c r="F640" s="7" t="s">
        <v>713</v>
      </c>
      <c r="G640" s="7" t="n">
        <f aca="false">COUNTIF('Duel Log'!A:A,A640)</f>
        <v>3</v>
      </c>
      <c r="H640" s="7" t="n">
        <f aca="false">COUNTIFS('Duel Log'!A:A,A640,'Duel Log'!AA:AA,"Win")</f>
        <v>0</v>
      </c>
      <c r="I640" s="7" t="s">
        <v>6531</v>
      </c>
      <c r="J640" s="7" t="s">
        <v>6760</v>
      </c>
      <c r="K640" s="7" t="s">
        <v>7918</v>
      </c>
      <c r="L640" s="7" t="s">
        <v>99</v>
      </c>
      <c r="M640" s="7" t="s">
        <v>6956</v>
      </c>
      <c r="N640" s="7"/>
    </row>
    <row r="641" customFormat="false" ht="15" hidden="false" customHeight="true" outlineLevel="0" collapsed="false">
      <c r="A641" s="5" t="s">
        <v>4114</v>
      </c>
      <c r="B641" s="5" t="s">
        <v>7919</v>
      </c>
      <c r="C641" s="5" t="s">
        <v>689</v>
      </c>
      <c r="D641" s="5" t="s">
        <v>659</v>
      </c>
      <c r="E641" s="5" t="s">
        <v>102</v>
      </c>
      <c r="F641" s="5" t="s">
        <v>4115</v>
      </c>
      <c r="G641" s="5" t="n">
        <f aca="false">COUNTIF('Duel Log'!A:A,A641)</f>
        <v>3</v>
      </c>
      <c r="H641" s="5" t="n">
        <f aca="false">COUNTIFS('Duel Log'!A:A,A641,'Duel Log'!AA:AA,"Win")</f>
        <v>1</v>
      </c>
      <c r="I641" s="5" t="s">
        <v>6530</v>
      </c>
      <c r="J641" s="5" t="s">
        <v>7920</v>
      </c>
      <c r="K641" s="5" t="s">
        <v>7921</v>
      </c>
      <c r="L641" s="5" t="s">
        <v>98</v>
      </c>
      <c r="M641" s="5" t="s">
        <v>6418</v>
      </c>
      <c r="N641" s="5"/>
    </row>
    <row r="642" customFormat="false" ht="15" hidden="false" customHeight="true" outlineLevel="0" collapsed="false">
      <c r="A642" s="7" t="s">
        <v>4120</v>
      </c>
      <c r="B642" s="7" t="s">
        <v>7919</v>
      </c>
      <c r="C642" s="7" t="s">
        <v>689</v>
      </c>
      <c r="D642" s="7" t="s">
        <v>659</v>
      </c>
      <c r="E642" s="7" t="s">
        <v>102</v>
      </c>
      <c r="F642" s="7" t="s">
        <v>4121</v>
      </c>
      <c r="G642" s="7" t="n">
        <f aca="false">COUNTIF('Duel Log'!A:A,A642)</f>
        <v>3</v>
      </c>
      <c r="H642" s="7" t="n">
        <f aca="false">COUNTIFS('Duel Log'!A:A,A642,'Duel Log'!AA:AA,"Win")</f>
        <v>0</v>
      </c>
      <c r="I642" s="7" t="s">
        <v>6488</v>
      </c>
      <c r="J642" s="7" t="s">
        <v>7922</v>
      </c>
      <c r="K642" s="7" t="s">
        <v>7923</v>
      </c>
      <c r="L642" s="7" t="s">
        <v>99</v>
      </c>
      <c r="M642" s="7" t="s">
        <v>7388</v>
      </c>
      <c r="N642" s="7"/>
    </row>
    <row r="643" customFormat="false" ht="15" hidden="false" customHeight="true" outlineLevel="0" collapsed="false">
      <c r="A643" s="7" t="s">
        <v>4125</v>
      </c>
      <c r="B643" s="7" t="s">
        <v>7919</v>
      </c>
      <c r="C643" s="7" t="s">
        <v>689</v>
      </c>
      <c r="D643" s="7" t="s">
        <v>659</v>
      </c>
      <c r="E643" s="7" t="s">
        <v>102</v>
      </c>
      <c r="F643" s="7" t="s">
        <v>4126</v>
      </c>
      <c r="G643" s="7" t="n">
        <f aca="false">COUNTIF('Duel Log'!A:A,A643)</f>
        <v>3</v>
      </c>
      <c r="H643" s="7" t="n">
        <f aca="false">COUNTIFS('Duel Log'!A:A,A643,'Duel Log'!AA:AA,"Win")</f>
        <v>1</v>
      </c>
      <c r="I643" s="7" t="s">
        <v>7001</v>
      </c>
      <c r="J643" s="7" t="s">
        <v>7924</v>
      </c>
      <c r="K643" s="7" t="s">
        <v>7925</v>
      </c>
      <c r="L643" s="7" t="s">
        <v>99</v>
      </c>
      <c r="M643" s="7" t="s">
        <v>7926</v>
      </c>
      <c r="N643" s="7"/>
    </row>
    <row r="644" customFormat="false" ht="15" hidden="false" customHeight="true" outlineLevel="0" collapsed="false">
      <c r="A644" s="7" t="s">
        <v>4130</v>
      </c>
      <c r="B644" s="7" t="s">
        <v>7919</v>
      </c>
      <c r="C644" s="7" t="s">
        <v>689</v>
      </c>
      <c r="D644" s="7" t="s">
        <v>659</v>
      </c>
      <c r="E644" s="7" t="s">
        <v>102</v>
      </c>
      <c r="F644" s="7" t="s">
        <v>4131</v>
      </c>
      <c r="G644" s="7" t="n">
        <f aca="false">COUNTIF('Duel Log'!A:A,A644)</f>
        <v>3</v>
      </c>
      <c r="H644" s="7" t="n">
        <f aca="false">COUNTIFS('Duel Log'!A:A,A644,'Duel Log'!AA:AA,"Win")</f>
        <v>1</v>
      </c>
      <c r="I644" s="7" t="s">
        <v>6154</v>
      </c>
      <c r="J644" s="7" t="s">
        <v>7927</v>
      </c>
      <c r="K644" s="7" t="s">
        <v>7928</v>
      </c>
      <c r="L644" s="7" t="s">
        <v>99</v>
      </c>
      <c r="M644" s="7" t="s">
        <v>7929</v>
      </c>
      <c r="N644" s="7"/>
    </row>
    <row r="645" customFormat="false" ht="15" hidden="false" customHeight="true" outlineLevel="0" collapsed="false">
      <c r="A645" s="5" t="s">
        <v>4136</v>
      </c>
      <c r="B645" s="5" t="s">
        <v>7930</v>
      </c>
      <c r="C645" s="5" t="s">
        <v>689</v>
      </c>
      <c r="D645" s="5" t="s">
        <v>282</v>
      </c>
      <c r="E645" s="5" t="s">
        <v>102</v>
      </c>
      <c r="F645" s="5" t="s">
        <v>2935</v>
      </c>
      <c r="G645" s="5" t="n">
        <f aca="false">COUNTIF('Duel Log'!A:A,A645)</f>
        <v>3</v>
      </c>
      <c r="H645" s="5" t="n">
        <f aca="false">COUNTIFS('Duel Log'!A:A,A645,'Duel Log'!AA:AA,"Win")</f>
        <v>2</v>
      </c>
      <c r="I645" s="5" t="s">
        <v>5946</v>
      </c>
      <c r="J645" s="5" t="s">
        <v>5945</v>
      </c>
      <c r="K645" s="5" t="s">
        <v>6067</v>
      </c>
      <c r="L645" s="5" t="s">
        <v>98</v>
      </c>
      <c r="M645" s="5" t="s">
        <v>6287</v>
      </c>
      <c r="N645" s="5"/>
    </row>
    <row r="646" customFormat="false" ht="15" hidden="false" customHeight="true" outlineLevel="0" collapsed="false">
      <c r="A646" s="7" t="s">
        <v>4137</v>
      </c>
      <c r="B646" s="7" t="s">
        <v>7930</v>
      </c>
      <c r="C646" s="7" t="s">
        <v>689</v>
      </c>
      <c r="D646" s="7" t="s">
        <v>282</v>
      </c>
      <c r="E646" s="7" t="s">
        <v>102</v>
      </c>
      <c r="F646" s="7" t="s">
        <v>2939</v>
      </c>
      <c r="G646" s="7" t="n">
        <f aca="false">COUNTIF('Duel Log'!A:A,A646)</f>
        <v>3</v>
      </c>
      <c r="H646" s="7" t="n">
        <f aca="false">COUNTIFS('Duel Log'!A:A,A646,'Duel Log'!AA:AA,"Win")</f>
        <v>3</v>
      </c>
      <c r="I646" s="7" t="s">
        <v>6282</v>
      </c>
      <c r="J646" s="7" t="s">
        <v>6488</v>
      </c>
      <c r="K646" s="7" t="s">
        <v>6715</v>
      </c>
      <c r="L646" s="7" t="s">
        <v>99</v>
      </c>
      <c r="M646" s="7" t="s">
        <v>7931</v>
      </c>
      <c r="N646" s="7"/>
    </row>
    <row r="647" customFormat="false" ht="15" hidden="false" customHeight="true" outlineLevel="0" collapsed="false">
      <c r="A647" s="7" t="s">
        <v>4138</v>
      </c>
      <c r="B647" s="7" t="s">
        <v>7930</v>
      </c>
      <c r="C647" s="7" t="s">
        <v>689</v>
      </c>
      <c r="D647" s="7" t="s">
        <v>282</v>
      </c>
      <c r="E647" s="7" t="s">
        <v>102</v>
      </c>
      <c r="F647" s="7" t="s">
        <v>2944</v>
      </c>
      <c r="G647" s="7" t="n">
        <f aca="false">COUNTIF('Duel Log'!A:A,A647)</f>
        <v>3</v>
      </c>
      <c r="H647" s="7" t="n">
        <f aca="false">COUNTIFS('Duel Log'!A:A,A647,'Duel Log'!AA:AA,"Win")</f>
        <v>1</v>
      </c>
      <c r="I647" s="7" t="s">
        <v>5950</v>
      </c>
      <c r="J647" s="7" t="s">
        <v>7932</v>
      </c>
      <c r="K647" s="7" t="s">
        <v>7933</v>
      </c>
      <c r="L647" s="7" t="s">
        <v>99</v>
      </c>
      <c r="M647" s="7" t="s">
        <v>7934</v>
      </c>
      <c r="N647" s="7"/>
    </row>
    <row r="648" customFormat="false" ht="15" hidden="false" customHeight="true" outlineLevel="0" collapsed="false">
      <c r="A648" s="5" t="s">
        <v>4139</v>
      </c>
      <c r="B648" s="5" t="s">
        <v>7935</v>
      </c>
      <c r="C648" s="5" t="s">
        <v>689</v>
      </c>
      <c r="D648" s="5" t="s">
        <v>876</v>
      </c>
      <c r="E648" s="5" t="s">
        <v>102</v>
      </c>
      <c r="F648" s="5" t="s">
        <v>3197</v>
      </c>
      <c r="G648" s="5" t="n">
        <f aca="false">COUNTIF('Duel Log'!A:A,A648)</f>
        <v>3</v>
      </c>
      <c r="H648" s="5" t="n">
        <f aca="false">COUNTIFS('Duel Log'!A:A,A648,'Duel Log'!AA:AA,"Win")</f>
        <v>0</v>
      </c>
      <c r="I648" s="5" t="s">
        <v>6293</v>
      </c>
      <c r="J648" s="5" t="s">
        <v>5960</v>
      </c>
      <c r="K648" s="5" t="s">
        <v>6117</v>
      </c>
      <c r="L648" s="5" t="s">
        <v>98</v>
      </c>
      <c r="M648" s="5" t="s">
        <v>6758</v>
      </c>
      <c r="N648" s="5"/>
    </row>
    <row r="649" customFormat="false" ht="15" hidden="false" customHeight="true" outlineLevel="0" collapsed="false">
      <c r="A649" s="7" t="s">
        <v>4140</v>
      </c>
      <c r="B649" s="7" t="s">
        <v>7935</v>
      </c>
      <c r="C649" s="7" t="s">
        <v>689</v>
      </c>
      <c r="D649" s="7" t="s">
        <v>876</v>
      </c>
      <c r="E649" s="7" t="s">
        <v>102</v>
      </c>
      <c r="F649" s="7" t="s">
        <v>3201</v>
      </c>
      <c r="G649" s="7" t="n">
        <f aca="false">COUNTIF('Duel Log'!A:A,A649)</f>
        <v>3</v>
      </c>
      <c r="H649" s="7" t="n">
        <f aca="false">COUNTIFS('Duel Log'!A:A,A649,'Duel Log'!AA:AA,"Win")</f>
        <v>1</v>
      </c>
      <c r="I649" s="7" t="s">
        <v>5946</v>
      </c>
      <c r="J649" s="7" t="s">
        <v>7936</v>
      </c>
      <c r="K649" s="7" t="s">
        <v>6067</v>
      </c>
      <c r="L649" s="7" t="s">
        <v>99</v>
      </c>
      <c r="M649" s="7" t="s">
        <v>7937</v>
      </c>
      <c r="N649" s="7"/>
    </row>
    <row r="650" customFormat="false" ht="15" hidden="false" customHeight="true" outlineLevel="0" collapsed="false">
      <c r="A650" s="7" t="s">
        <v>4141</v>
      </c>
      <c r="B650" s="7" t="s">
        <v>7935</v>
      </c>
      <c r="C650" s="7" t="s">
        <v>689</v>
      </c>
      <c r="D650" s="7" t="s">
        <v>876</v>
      </c>
      <c r="E650" s="7" t="s">
        <v>102</v>
      </c>
      <c r="F650" s="7" t="s">
        <v>3206</v>
      </c>
      <c r="G650" s="7" t="n">
        <f aca="false">COUNTIF('Duel Log'!A:A,A650)</f>
        <v>3</v>
      </c>
      <c r="H650" s="7" t="n">
        <f aca="false">COUNTIFS('Duel Log'!A:A,A650,'Duel Log'!AA:AA,"Win")</f>
        <v>2</v>
      </c>
      <c r="I650" s="7" t="s">
        <v>6282</v>
      </c>
      <c r="J650" s="7" t="s">
        <v>7893</v>
      </c>
      <c r="K650" s="7" t="s">
        <v>7938</v>
      </c>
      <c r="L650" s="7" t="s">
        <v>99</v>
      </c>
      <c r="M650" s="7" t="s">
        <v>7939</v>
      </c>
      <c r="N650" s="7"/>
    </row>
    <row r="651" customFormat="false" ht="15" hidden="false" customHeight="true" outlineLevel="0" collapsed="false">
      <c r="A651" s="7" t="s">
        <v>4142</v>
      </c>
      <c r="B651" s="7" t="s">
        <v>7935</v>
      </c>
      <c r="C651" s="7" t="s">
        <v>689</v>
      </c>
      <c r="D651" s="7" t="s">
        <v>876</v>
      </c>
      <c r="E651" s="7" t="s">
        <v>102</v>
      </c>
      <c r="F651" s="7" t="s">
        <v>3211</v>
      </c>
      <c r="G651" s="7" t="n">
        <f aca="false">COUNTIF('Duel Log'!A:A,A651)</f>
        <v>3</v>
      </c>
      <c r="H651" s="7" t="n">
        <f aca="false">COUNTIFS('Duel Log'!A:A,A651,'Duel Log'!AA:AA,"Win")</f>
        <v>3</v>
      </c>
      <c r="I651" s="7" t="s">
        <v>6534</v>
      </c>
      <c r="J651" s="7" t="s">
        <v>5945</v>
      </c>
      <c r="K651" s="7" t="s">
        <v>7940</v>
      </c>
      <c r="L651" s="7" t="s">
        <v>99</v>
      </c>
      <c r="M651" s="7" t="s">
        <v>6732</v>
      </c>
      <c r="N651" s="7"/>
    </row>
    <row r="652" customFormat="false" ht="15" hidden="false" customHeight="true" outlineLevel="0" collapsed="false">
      <c r="A652" s="7" t="s">
        <v>4143</v>
      </c>
      <c r="B652" s="7" t="s">
        <v>7935</v>
      </c>
      <c r="C652" s="7" t="s">
        <v>689</v>
      </c>
      <c r="D652" s="7" t="s">
        <v>876</v>
      </c>
      <c r="E652" s="7" t="s">
        <v>102</v>
      </c>
      <c r="F652" s="7" t="s">
        <v>3216</v>
      </c>
      <c r="G652" s="7" t="n">
        <f aca="false">COUNTIF('Duel Log'!A:A,A652)</f>
        <v>3</v>
      </c>
      <c r="H652" s="7" t="n">
        <f aca="false">COUNTIFS('Duel Log'!A:A,A652,'Duel Log'!AA:AA,"Win")</f>
        <v>1</v>
      </c>
      <c r="I652" s="7" t="s">
        <v>6134</v>
      </c>
      <c r="J652" s="7" t="s">
        <v>7941</v>
      </c>
      <c r="K652" s="7" t="s">
        <v>7942</v>
      </c>
      <c r="L652" s="7" t="s">
        <v>99</v>
      </c>
      <c r="M652" s="7" t="s">
        <v>7943</v>
      </c>
      <c r="N652" s="7"/>
    </row>
    <row r="653" customFormat="false" ht="15" hidden="false" customHeight="true" outlineLevel="0" collapsed="false">
      <c r="A653" s="7" t="s">
        <v>4144</v>
      </c>
      <c r="B653" s="7" t="s">
        <v>7935</v>
      </c>
      <c r="C653" s="7" t="s">
        <v>689</v>
      </c>
      <c r="D653" s="7" t="s">
        <v>876</v>
      </c>
      <c r="E653" s="7" t="s">
        <v>102</v>
      </c>
      <c r="F653" s="7" t="s">
        <v>3220</v>
      </c>
      <c r="G653" s="7" t="n">
        <f aca="false">COUNTIF('Duel Log'!A:A,A653)</f>
        <v>3</v>
      </c>
      <c r="H653" s="7" t="n">
        <f aca="false">COUNTIFS('Duel Log'!A:A,A653,'Duel Log'!AA:AA,"Win")</f>
        <v>2</v>
      </c>
      <c r="I653" s="7" t="s">
        <v>6044</v>
      </c>
      <c r="J653" s="7" t="s">
        <v>6534</v>
      </c>
      <c r="K653" s="7" t="s">
        <v>6535</v>
      </c>
      <c r="L653" s="7" t="s">
        <v>99</v>
      </c>
      <c r="M653" s="7" t="s">
        <v>6536</v>
      </c>
      <c r="N653" s="7"/>
    </row>
    <row r="654" customFormat="false" ht="15" hidden="false" customHeight="true" outlineLevel="0" collapsed="false">
      <c r="A654" s="5" t="s">
        <v>4145</v>
      </c>
      <c r="B654" s="5" t="s">
        <v>7944</v>
      </c>
      <c r="C654" s="5" t="s">
        <v>689</v>
      </c>
      <c r="D654" s="5" t="s">
        <v>4146</v>
      </c>
      <c r="E654" s="5" t="s">
        <v>123</v>
      </c>
      <c r="F654" s="5" t="s">
        <v>2822</v>
      </c>
      <c r="G654" s="5" t="n">
        <f aca="false">COUNTIF('Duel Log'!A:A,A654)</f>
        <v>2</v>
      </c>
      <c r="H654" s="5" t="n">
        <f aca="false">COUNTIFS('Duel Log'!A:A,A654,'Duel Log'!AA:AA,"Win")</f>
        <v>2</v>
      </c>
      <c r="I654" s="5" t="s">
        <v>6534</v>
      </c>
      <c r="J654" s="5" t="s">
        <v>5945</v>
      </c>
      <c r="K654" s="5"/>
      <c r="L654" s="5" t="s">
        <v>98</v>
      </c>
      <c r="M654" s="5" t="s">
        <v>7870</v>
      </c>
      <c r="N654" s="5" t="s">
        <v>5966</v>
      </c>
    </row>
    <row r="655" customFormat="false" ht="16.5" hidden="false" customHeight="true" outlineLevel="0" collapsed="false">
      <c r="A655" s="5" t="s">
        <v>4150</v>
      </c>
      <c r="B655" s="5" t="s">
        <v>7945</v>
      </c>
      <c r="C655" s="5" t="s">
        <v>689</v>
      </c>
      <c r="D655" s="5" t="s">
        <v>4151</v>
      </c>
      <c r="E655" s="5" t="s">
        <v>123</v>
      </c>
      <c r="F655" s="5" t="s">
        <v>3932</v>
      </c>
      <c r="G655" s="5" t="n">
        <f aca="false">COUNTIF('Duel Log'!A:A,A655)</f>
        <v>3</v>
      </c>
      <c r="H655" s="5" t="n">
        <f aca="false">COUNTIFS('Duel Log'!A:A,A655,'Duel Log'!AA:AA,"Win")</f>
        <v>2</v>
      </c>
      <c r="I655" s="5" t="s">
        <v>7946</v>
      </c>
      <c r="J655" s="5" t="s">
        <v>6116</v>
      </c>
      <c r="K655" s="5" t="s">
        <v>6129</v>
      </c>
      <c r="L655" s="5" t="s">
        <v>98</v>
      </c>
      <c r="M655" s="5" t="s">
        <v>6507</v>
      </c>
      <c r="N655" s="5" t="s">
        <v>5948</v>
      </c>
    </row>
    <row r="656" customFormat="false" ht="15" hidden="false" customHeight="true" outlineLevel="0" collapsed="false">
      <c r="A656" s="5" t="s">
        <v>4155</v>
      </c>
      <c r="B656" s="5" t="s">
        <v>7947</v>
      </c>
      <c r="C656" s="5" t="s">
        <v>689</v>
      </c>
      <c r="D656" s="5" t="s">
        <v>4156</v>
      </c>
      <c r="E656" s="5" t="s">
        <v>123</v>
      </c>
      <c r="F656" s="5" t="s">
        <v>4158</v>
      </c>
      <c r="G656" s="5" t="n">
        <f aca="false">COUNTIF('Duel Log'!A:A,A656)</f>
        <v>2</v>
      </c>
      <c r="H656" s="5" t="n">
        <f aca="false">COUNTIFS('Duel Log'!A:A,A656,'Duel Log'!AA:AA,"Win")</f>
        <v>2</v>
      </c>
      <c r="I656" s="5" t="s">
        <v>5960</v>
      </c>
      <c r="J656" s="5" t="s">
        <v>7948</v>
      </c>
      <c r="K656" s="5"/>
      <c r="L656" s="5" t="s">
        <v>98</v>
      </c>
      <c r="M656" s="5" t="s">
        <v>7509</v>
      </c>
      <c r="N656" s="5" t="s">
        <v>5966</v>
      </c>
    </row>
    <row r="657" customFormat="false" ht="15" hidden="false" customHeight="true" outlineLevel="0" collapsed="false">
      <c r="A657" s="5" t="s">
        <v>4161</v>
      </c>
      <c r="B657" s="5" t="s">
        <v>7949</v>
      </c>
      <c r="C657" s="5" t="s">
        <v>689</v>
      </c>
      <c r="D657" s="5" t="s">
        <v>884</v>
      </c>
      <c r="E657" s="5" t="s">
        <v>123</v>
      </c>
      <c r="F657" s="5" t="s">
        <v>4162</v>
      </c>
      <c r="G657" s="5" t="n">
        <f aca="false">COUNTIF('Duel Log'!A:A,A657)</f>
        <v>2</v>
      </c>
      <c r="H657" s="5" t="n">
        <f aca="false">COUNTIFS('Duel Log'!A:A,A657,'Duel Log'!AA:AA,"Win")</f>
        <v>2</v>
      </c>
      <c r="I657" s="5" t="s">
        <v>6124</v>
      </c>
      <c r="J657" s="5" t="s">
        <v>7950</v>
      </c>
      <c r="K657" s="5"/>
      <c r="L657" s="5" t="s">
        <v>98</v>
      </c>
      <c r="M657" s="5" t="s">
        <v>7372</v>
      </c>
      <c r="N657" s="5" t="s">
        <v>5966</v>
      </c>
    </row>
    <row r="658" customFormat="false" ht="16.5" hidden="false" customHeight="true" outlineLevel="0" collapsed="false">
      <c r="A658" s="5" t="s">
        <v>4164</v>
      </c>
      <c r="B658" s="5" t="s">
        <v>7951</v>
      </c>
      <c r="C658" s="5" t="s">
        <v>689</v>
      </c>
      <c r="D658" s="6" t="s">
        <v>862</v>
      </c>
      <c r="E658" s="5" t="s">
        <v>123</v>
      </c>
      <c r="F658" s="5" t="s">
        <v>4165</v>
      </c>
      <c r="G658" s="5" t="n">
        <f aca="false">COUNTIF('Duel Log'!A:A,A658)</f>
        <v>3</v>
      </c>
      <c r="H658" s="5" t="n">
        <f aca="false">COUNTIFS('Duel Log'!A:A,A658,'Duel Log'!AA:AA,"Win")</f>
        <v>1</v>
      </c>
      <c r="I658" s="5" t="s">
        <v>6734</v>
      </c>
      <c r="J658" s="5" t="s">
        <v>7952</v>
      </c>
      <c r="K658" s="5" t="s">
        <v>7953</v>
      </c>
      <c r="L658" s="5" t="s">
        <v>98</v>
      </c>
      <c r="M658" s="5" t="s">
        <v>6153</v>
      </c>
      <c r="N658" s="5" t="s">
        <v>5948</v>
      </c>
    </row>
    <row r="659" customFormat="false" ht="15" hidden="false" customHeight="true" outlineLevel="0" collapsed="false">
      <c r="A659" s="5" t="s">
        <v>4169</v>
      </c>
      <c r="B659" s="5" t="s">
        <v>7954</v>
      </c>
      <c r="C659" s="5" t="s">
        <v>689</v>
      </c>
      <c r="D659" s="5" t="s">
        <v>4170</v>
      </c>
      <c r="E659" s="5" t="s">
        <v>123</v>
      </c>
      <c r="F659" s="5" t="s">
        <v>4172</v>
      </c>
      <c r="G659" s="5" t="n">
        <f aca="false">COUNTIF('Duel Log'!A:A,A659)</f>
        <v>2</v>
      </c>
      <c r="H659" s="5" t="n">
        <f aca="false">COUNTIFS('Duel Log'!A:A,A659,'Duel Log'!AA:AA,"Win")</f>
        <v>2</v>
      </c>
      <c r="I659" s="5" t="s">
        <v>6044</v>
      </c>
      <c r="J659" s="5" t="s">
        <v>6534</v>
      </c>
      <c r="K659" s="5"/>
      <c r="L659" s="5" t="s">
        <v>98</v>
      </c>
      <c r="M659" s="5" t="s">
        <v>6114</v>
      </c>
      <c r="N659" s="5" t="s">
        <v>5966</v>
      </c>
    </row>
    <row r="660" customFormat="false" ht="15" hidden="false" customHeight="true" outlineLevel="0" collapsed="false">
      <c r="A660" s="5" t="s">
        <v>4174</v>
      </c>
      <c r="B660" s="5" t="s">
        <v>7955</v>
      </c>
      <c r="C660" s="5" t="s">
        <v>689</v>
      </c>
      <c r="D660" s="5" t="s">
        <v>2485</v>
      </c>
      <c r="E660" s="5" t="s">
        <v>123</v>
      </c>
      <c r="F660" s="5" t="s">
        <v>4175</v>
      </c>
      <c r="G660" s="5" t="n">
        <f aca="false">COUNTIF('Duel Log'!A:A,A660)</f>
        <v>2</v>
      </c>
      <c r="H660" s="5" t="n">
        <f aca="false">COUNTIFS('Duel Log'!A:A,A660,'Duel Log'!AA:AA,"Win")</f>
        <v>2</v>
      </c>
      <c r="I660" s="5" t="s">
        <v>6488</v>
      </c>
      <c r="J660" s="5" t="s">
        <v>6256</v>
      </c>
      <c r="K660" s="5"/>
      <c r="L660" s="5" t="s">
        <v>98</v>
      </c>
      <c r="M660" s="5" t="s">
        <v>6216</v>
      </c>
      <c r="N660" s="5" t="s">
        <v>5966</v>
      </c>
    </row>
    <row r="661" customFormat="false" ht="15" hidden="false" customHeight="true" outlineLevel="0" collapsed="false">
      <c r="A661" s="5" t="s">
        <v>4178</v>
      </c>
      <c r="B661" s="5" t="s">
        <v>7956</v>
      </c>
      <c r="C661" s="5" t="s">
        <v>689</v>
      </c>
      <c r="D661" s="5" t="s">
        <v>2207</v>
      </c>
      <c r="E661" s="5" t="s">
        <v>123</v>
      </c>
      <c r="F661" s="5" t="s">
        <v>4179</v>
      </c>
      <c r="G661" s="5" t="n">
        <f aca="false">COUNTIF('Duel Log'!A:A,A661)</f>
        <v>3</v>
      </c>
      <c r="H661" s="5" t="n">
        <f aca="false">COUNTIFS('Duel Log'!A:A,A661,'Duel Log'!AA:AA,"Win")</f>
        <v>1</v>
      </c>
      <c r="I661" s="5" t="s">
        <v>6483</v>
      </c>
      <c r="J661" s="5" t="s">
        <v>7957</v>
      </c>
      <c r="K661" s="5" t="s">
        <v>5938</v>
      </c>
      <c r="L661" s="5" t="s">
        <v>98</v>
      </c>
      <c r="M661" s="5" t="s">
        <v>6365</v>
      </c>
      <c r="N661" s="5" t="s">
        <v>5948</v>
      </c>
    </row>
    <row r="662" customFormat="false" ht="15" hidden="false" customHeight="true" outlineLevel="0" collapsed="false">
      <c r="A662" s="5" t="s">
        <v>4184</v>
      </c>
      <c r="B662" s="5" t="s">
        <v>7958</v>
      </c>
      <c r="C662" s="5" t="s">
        <v>689</v>
      </c>
      <c r="D662" s="5" t="s">
        <v>1475</v>
      </c>
      <c r="E662" s="5" t="s">
        <v>123</v>
      </c>
      <c r="F662" s="5" t="s">
        <v>4185</v>
      </c>
      <c r="G662" s="5" t="n">
        <f aca="false">COUNTIF('Duel Log'!A:A,A662)</f>
        <v>2</v>
      </c>
      <c r="H662" s="5" t="n">
        <f aca="false">COUNTIFS('Duel Log'!A:A,A662,'Duel Log'!AA:AA,"Win")</f>
        <v>2</v>
      </c>
      <c r="I662" s="5" t="s">
        <v>7948</v>
      </c>
      <c r="J662" s="5" t="s">
        <v>7959</v>
      </c>
      <c r="K662" s="5"/>
      <c r="L662" s="5" t="s">
        <v>98</v>
      </c>
      <c r="M662" s="5" t="s">
        <v>6092</v>
      </c>
      <c r="N662" s="5" t="s">
        <v>5966</v>
      </c>
    </row>
    <row r="663" customFormat="false" ht="15" hidden="false" customHeight="true" outlineLevel="0" collapsed="false">
      <c r="A663" s="5" t="s">
        <v>4188</v>
      </c>
      <c r="B663" s="5" t="s">
        <v>7960</v>
      </c>
      <c r="C663" s="5" t="s">
        <v>533</v>
      </c>
      <c r="D663" s="5" t="s">
        <v>4189</v>
      </c>
      <c r="E663" s="5" t="s">
        <v>102</v>
      </c>
      <c r="F663" s="5" t="s">
        <v>4191</v>
      </c>
      <c r="G663" s="5" t="n">
        <f aca="false">COUNTIF('Duel Log'!A:A,A663)</f>
        <v>3</v>
      </c>
      <c r="H663" s="5" t="n">
        <f aca="false">COUNTIFS('Duel Log'!A:A,A663,'Duel Log'!AA:AA,"Win")</f>
        <v>3</v>
      </c>
      <c r="I663" s="5" t="s">
        <v>6119</v>
      </c>
      <c r="J663" s="5" t="s">
        <v>7961</v>
      </c>
      <c r="K663" s="5" t="s">
        <v>7962</v>
      </c>
      <c r="L663" s="5" t="s">
        <v>98</v>
      </c>
      <c r="M663" s="5" t="s">
        <v>6287</v>
      </c>
      <c r="N663" s="5"/>
    </row>
    <row r="664" customFormat="false" ht="15" hidden="false" customHeight="true" outlineLevel="0" collapsed="false">
      <c r="A664" s="7" t="s">
        <v>4197</v>
      </c>
      <c r="B664" s="7" t="s">
        <v>7960</v>
      </c>
      <c r="C664" s="7" t="s">
        <v>533</v>
      </c>
      <c r="D664" s="7" t="s">
        <v>4189</v>
      </c>
      <c r="E664" s="7" t="s">
        <v>102</v>
      </c>
      <c r="F664" s="7" t="s">
        <v>4198</v>
      </c>
      <c r="G664" s="7" t="n">
        <f aca="false">COUNTIF('Duel Log'!A:A,A664)</f>
        <v>3</v>
      </c>
      <c r="H664" s="7" t="n">
        <f aca="false">COUNTIFS('Duel Log'!A:A,A664,'Duel Log'!AA:AA,"Win")</f>
        <v>2</v>
      </c>
      <c r="I664" s="7" t="s">
        <v>7963</v>
      </c>
      <c r="J664" s="7" t="s">
        <v>7964</v>
      </c>
      <c r="K664" s="7" t="s">
        <v>7965</v>
      </c>
      <c r="L664" s="7" t="s">
        <v>99</v>
      </c>
      <c r="M664" s="7" t="s">
        <v>7966</v>
      </c>
      <c r="N664" s="7"/>
    </row>
    <row r="665" customFormat="false" ht="15" hidden="false" customHeight="true" outlineLevel="0" collapsed="false">
      <c r="A665" s="7" t="s">
        <v>4205</v>
      </c>
      <c r="B665" s="7" t="s">
        <v>7960</v>
      </c>
      <c r="C665" s="7" t="s">
        <v>533</v>
      </c>
      <c r="D665" s="7" t="s">
        <v>4189</v>
      </c>
      <c r="E665" s="7" t="s">
        <v>102</v>
      </c>
      <c r="F665" s="7" t="s">
        <v>4206</v>
      </c>
      <c r="G665" s="7" t="n">
        <f aca="false">COUNTIF('Duel Log'!A:A,A665)</f>
        <v>3</v>
      </c>
      <c r="H665" s="7" t="n">
        <f aca="false">COUNTIFS('Duel Log'!A:A,A665,'Duel Log'!AA:AA,"Win")</f>
        <v>3</v>
      </c>
      <c r="I665" s="7" t="s">
        <v>6044</v>
      </c>
      <c r="J665" s="7" t="s">
        <v>7967</v>
      </c>
      <c r="K665" s="7" t="s">
        <v>7968</v>
      </c>
      <c r="L665" s="7" t="s">
        <v>99</v>
      </c>
      <c r="M665" s="7" t="s">
        <v>6146</v>
      </c>
      <c r="N665" s="7"/>
    </row>
    <row r="666" customFormat="false" ht="15" hidden="false" customHeight="true" outlineLevel="0" collapsed="false">
      <c r="A666" s="7" t="s">
        <v>4210</v>
      </c>
      <c r="B666" s="7" t="s">
        <v>7960</v>
      </c>
      <c r="C666" s="7" t="s">
        <v>533</v>
      </c>
      <c r="D666" s="7" t="s">
        <v>4189</v>
      </c>
      <c r="E666" s="7" t="s">
        <v>102</v>
      </c>
      <c r="F666" s="7" t="s">
        <v>4211</v>
      </c>
      <c r="G666" s="7" t="n">
        <f aca="false">COUNTIF('Duel Log'!A:A,A666)</f>
        <v>3</v>
      </c>
      <c r="H666" s="7" t="n">
        <f aca="false">COUNTIFS('Duel Log'!A:A,A666,'Duel Log'!AA:AA,"Win")</f>
        <v>2</v>
      </c>
      <c r="I666" s="7" t="s">
        <v>7969</v>
      </c>
      <c r="J666" s="7" t="s">
        <v>7970</v>
      </c>
      <c r="K666" s="7" t="s">
        <v>7971</v>
      </c>
      <c r="L666" s="7" t="s">
        <v>99</v>
      </c>
      <c r="M666" s="7" t="s">
        <v>7431</v>
      </c>
      <c r="N666" s="7"/>
    </row>
    <row r="667" customFormat="false" ht="15" hidden="false" customHeight="true" outlineLevel="0" collapsed="false">
      <c r="A667" s="7" t="s">
        <v>4217</v>
      </c>
      <c r="B667" s="7" t="s">
        <v>7960</v>
      </c>
      <c r="C667" s="7" t="s">
        <v>533</v>
      </c>
      <c r="D667" s="7" t="s">
        <v>4189</v>
      </c>
      <c r="E667" s="7" t="s">
        <v>102</v>
      </c>
      <c r="F667" s="7" t="s">
        <v>4218</v>
      </c>
      <c r="G667" s="7" t="n">
        <f aca="false">COUNTIF('Duel Log'!A:A,A667)</f>
        <v>3</v>
      </c>
      <c r="H667" s="7" t="n">
        <f aca="false">COUNTIFS('Duel Log'!A:A,A667,'Duel Log'!AA:AA,"Win")</f>
        <v>2</v>
      </c>
      <c r="I667" s="7" t="s">
        <v>6488</v>
      </c>
      <c r="J667" s="7" t="s">
        <v>6066</v>
      </c>
      <c r="K667" s="7" t="s">
        <v>7972</v>
      </c>
      <c r="L667" s="7" t="s">
        <v>99</v>
      </c>
      <c r="M667" s="7" t="s">
        <v>7493</v>
      </c>
      <c r="N667" s="7"/>
    </row>
    <row r="668" customFormat="false" ht="15" hidden="false" customHeight="true" outlineLevel="0" collapsed="false">
      <c r="A668" s="7" t="s">
        <v>4223</v>
      </c>
      <c r="B668" s="7" t="s">
        <v>7960</v>
      </c>
      <c r="C668" s="7" t="s">
        <v>533</v>
      </c>
      <c r="D668" s="7" t="s">
        <v>4189</v>
      </c>
      <c r="E668" s="7" t="s">
        <v>102</v>
      </c>
      <c r="F668" s="7" t="s">
        <v>4224</v>
      </c>
      <c r="G668" s="7" t="n">
        <f aca="false">COUNTIF('Duel Log'!A:A,A668)</f>
        <v>3</v>
      </c>
      <c r="H668" s="7" t="n">
        <f aca="false">COUNTIFS('Duel Log'!A:A,A668,'Duel Log'!AA:AA,"Win")</f>
        <v>2</v>
      </c>
      <c r="I668" s="7" t="s">
        <v>6086</v>
      </c>
      <c r="J668" s="7" t="s">
        <v>7973</v>
      </c>
      <c r="K668" s="7" t="s">
        <v>7974</v>
      </c>
      <c r="L668" s="7" t="s">
        <v>99</v>
      </c>
      <c r="M668" s="7" t="s">
        <v>7975</v>
      </c>
      <c r="N668" s="7"/>
    </row>
    <row r="669" customFormat="false" ht="15" hidden="false" customHeight="true" outlineLevel="0" collapsed="false">
      <c r="A669" s="7" t="s">
        <v>4231</v>
      </c>
      <c r="B669" s="7" t="s">
        <v>7960</v>
      </c>
      <c r="C669" s="7" t="s">
        <v>533</v>
      </c>
      <c r="D669" s="7" t="s">
        <v>4189</v>
      </c>
      <c r="E669" s="7" t="s">
        <v>102</v>
      </c>
      <c r="F669" s="7" t="s">
        <v>4232</v>
      </c>
      <c r="G669" s="7" t="n">
        <f aca="false">COUNTIF('Duel Log'!A:A,A669)</f>
        <v>3</v>
      </c>
      <c r="H669" s="7" t="n">
        <f aca="false">COUNTIFS('Duel Log'!A:A,A669,'Duel Log'!AA:AA,"Win")</f>
        <v>3</v>
      </c>
      <c r="I669" s="7" t="s">
        <v>6060</v>
      </c>
      <c r="J669" s="7" t="s">
        <v>7976</v>
      </c>
      <c r="K669" s="7" t="s">
        <v>7977</v>
      </c>
      <c r="L669" s="7" t="s">
        <v>99</v>
      </c>
      <c r="M669" s="7" t="s">
        <v>7978</v>
      </c>
      <c r="N669" s="7"/>
    </row>
    <row r="670" customFormat="false" ht="15" hidden="false" customHeight="true" outlineLevel="0" collapsed="false">
      <c r="A670" s="5" t="s">
        <v>4239</v>
      </c>
      <c r="B670" s="5" t="s">
        <v>7979</v>
      </c>
      <c r="C670" s="5" t="s">
        <v>533</v>
      </c>
      <c r="D670" s="5" t="s">
        <v>1260</v>
      </c>
      <c r="E670" s="5" t="s">
        <v>102</v>
      </c>
      <c r="F670" s="5" t="s">
        <v>4240</v>
      </c>
      <c r="G670" s="5" t="n">
        <f aca="false">COUNTIF('Duel Log'!A:A,A670)</f>
        <v>3</v>
      </c>
      <c r="H670" s="5" t="n">
        <f aca="false">COUNTIFS('Duel Log'!A:A,A670,'Duel Log'!AA:AA,"Win")</f>
        <v>2</v>
      </c>
      <c r="I670" s="5" t="s">
        <v>7835</v>
      </c>
      <c r="J670" s="5" t="s">
        <v>7980</v>
      </c>
      <c r="K670" s="5" t="s">
        <v>7981</v>
      </c>
      <c r="L670" s="5" t="s">
        <v>98</v>
      </c>
      <c r="M670" s="5" t="s">
        <v>7982</v>
      </c>
      <c r="N670" s="5"/>
    </row>
    <row r="671" customFormat="false" ht="15" hidden="false" customHeight="true" outlineLevel="0" collapsed="false">
      <c r="A671" s="7" t="s">
        <v>4246</v>
      </c>
      <c r="B671" s="7" t="s">
        <v>7979</v>
      </c>
      <c r="C671" s="7" t="s">
        <v>533</v>
      </c>
      <c r="D671" s="7" t="s">
        <v>1260</v>
      </c>
      <c r="E671" s="7" t="s">
        <v>102</v>
      </c>
      <c r="F671" s="7" t="s">
        <v>4247</v>
      </c>
      <c r="G671" s="7" t="n">
        <f aca="false">COUNTIF('Duel Log'!A:A,A671)</f>
        <v>4</v>
      </c>
      <c r="H671" s="7" t="n">
        <f aca="false">COUNTIFS('Duel Log'!A:A,A671,'Duel Log'!AA:AA,"Win")</f>
        <v>3</v>
      </c>
      <c r="I671" s="7" t="s">
        <v>6488</v>
      </c>
      <c r="J671" s="7" t="s">
        <v>7983</v>
      </c>
      <c r="K671" s="7" t="s">
        <v>7984</v>
      </c>
      <c r="L671" s="7" t="s">
        <v>99</v>
      </c>
      <c r="M671" s="7" t="s">
        <v>6015</v>
      </c>
      <c r="N671" s="7"/>
    </row>
    <row r="672" customFormat="false" ht="15" hidden="false" customHeight="true" outlineLevel="0" collapsed="false">
      <c r="A672" s="7" t="s">
        <v>4254</v>
      </c>
      <c r="B672" s="7" t="s">
        <v>7979</v>
      </c>
      <c r="C672" s="7" t="s">
        <v>533</v>
      </c>
      <c r="D672" s="7" t="s">
        <v>1260</v>
      </c>
      <c r="E672" s="7" t="s">
        <v>102</v>
      </c>
      <c r="F672" s="7" t="s">
        <v>4255</v>
      </c>
      <c r="G672" s="7" t="n">
        <f aca="false">COUNTIF('Duel Log'!A:A,A672)</f>
        <v>3</v>
      </c>
      <c r="H672" s="7" t="n">
        <f aca="false">COUNTIFS('Duel Log'!A:A,A672,'Duel Log'!AA:AA,"Win")</f>
        <v>2</v>
      </c>
      <c r="I672" s="7" t="s">
        <v>6044</v>
      </c>
      <c r="J672" s="7" t="s">
        <v>7985</v>
      </c>
      <c r="K672" s="7" t="s">
        <v>7986</v>
      </c>
      <c r="L672" s="7" t="s">
        <v>99</v>
      </c>
      <c r="M672" s="7" t="s">
        <v>6153</v>
      </c>
      <c r="N672" s="7"/>
    </row>
    <row r="673" customFormat="false" ht="15" hidden="false" customHeight="true" outlineLevel="0" collapsed="false">
      <c r="A673" s="7" t="s">
        <v>4261</v>
      </c>
      <c r="B673" s="7" t="s">
        <v>7979</v>
      </c>
      <c r="C673" s="7" t="s">
        <v>533</v>
      </c>
      <c r="D673" s="7" t="s">
        <v>1260</v>
      </c>
      <c r="E673" s="7" t="s">
        <v>102</v>
      </c>
      <c r="F673" s="7" t="s">
        <v>4262</v>
      </c>
      <c r="G673" s="7" t="n">
        <f aca="false">COUNTIF('Duel Log'!A:A,A673)</f>
        <v>3</v>
      </c>
      <c r="H673" s="7" t="n">
        <f aca="false">COUNTIFS('Duel Log'!A:A,A673,'Duel Log'!AA:AA,"Win")</f>
        <v>2</v>
      </c>
      <c r="I673" s="7" t="s">
        <v>6119</v>
      </c>
      <c r="J673" s="7" t="s">
        <v>7987</v>
      </c>
      <c r="K673" s="7" t="s">
        <v>7988</v>
      </c>
      <c r="L673" s="7" t="s">
        <v>99</v>
      </c>
      <c r="M673" s="7" t="s">
        <v>6758</v>
      </c>
      <c r="N673" s="7"/>
    </row>
    <row r="674" customFormat="false" ht="16.5" hidden="false" customHeight="true" outlineLevel="0" collapsed="false">
      <c r="A674" s="5" t="s">
        <v>4266</v>
      </c>
      <c r="B674" s="5" t="s">
        <v>7989</v>
      </c>
      <c r="C674" s="5" t="s">
        <v>533</v>
      </c>
      <c r="D674" s="5" t="s">
        <v>687</v>
      </c>
      <c r="E674" s="5" t="s">
        <v>102</v>
      </c>
      <c r="F674" s="5" t="s">
        <v>777</v>
      </c>
      <c r="G674" s="5" t="n">
        <f aca="false">COUNTIF('Duel Log'!A:A,A674)</f>
        <v>3</v>
      </c>
      <c r="H674" s="5" t="n">
        <f aca="false">COUNTIFS('Duel Log'!A:A,A674,'Duel Log'!AA:AA,"Win")</f>
        <v>0</v>
      </c>
      <c r="I674" s="5" t="s">
        <v>7990</v>
      </c>
      <c r="J674" s="5" t="s">
        <v>7991</v>
      </c>
      <c r="K674" s="5" t="s">
        <v>7992</v>
      </c>
      <c r="L674" s="5" t="s">
        <v>98</v>
      </c>
      <c r="M674" s="5" t="s">
        <v>7380</v>
      </c>
      <c r="N674" s="5"/>
    </row>
    <row r="675" customFormat="false" ht="16.5" hidden="false" customHeight="true" outlineLevel="0" collapsed="false">
      <c r="A675" s="7" t="s">
        <v>4267</v>
      </c>
      <c r="B675" s="7" t="s">
        <v>7989</v>
      </c>
      <c r="C675" s="7" t="s">
        <v>533</v>
      </c>
      <c r="D675" s="7" t="s">
        <v>687</v>
      </c>
      <c r="E675" s="7" t="s">
        <v>102</v>
      </c>
      <c r="F675" s="7" t="s">
        <v>785</v>
      </c>
      <c r="G675" s="7" t="n">
        <f aca="false">COUNTIF('Duel Log'!A:A,A675)</f>
        <v>3</v>
      </c>
      <c r="H675" s="7" t="n">
        <f aca="false">COUNTIFS('Duel Log'!A:A,A675,'Duel Log'!AA:AA,"Win")</f>
        <v>1</v>
      </c>
      <c r="I675" s="7" t="s">
        <v>6531</v>
      </c>
      <c r="J675" s="7" t="s">
        <v>7993</v>
      </c>
      <c r="K675" s="7" t="s">
        <v>7994</v>
      </c>
      <c r="L675" s="7" t="s">
        <v>99</v>
      </c>
      <c r="M675" s="7" t="s">
        <v>6337</v>
      </c>
      <c r="N675" s="7"/>
    </row>
    <row r="676" customFormat="false" ht="16.5" hidden="false" customHeight="true" outlineLevel="0" collapsed="false">
      <c r="A676" s="7" t="s">
        <v>4268</v>
      </c>
      <c r="B676" s="7" t="s">
        <v>7989</v>
      </c>
      <c r="C676" s="7" t="s">
        <v>533</v>
      </c>
      <c r="D676" s="7" t="s">
        <v>687</v>
      </c>
      <c r="E676" s="7" t="s">
        <v>102</v>
      </c>
      <c r="F676" s="7" t="s">
        <v>792</v>
      </c>
      <c r="G676" s="7" t="n">
        <f aca="false">COUNTIF('Duel Log'!A:A,A676)</f>
        <v>3</v>
      </c>
      <c r="H676" s="7" t="n">
        <f aca="false">COUNTIFS('Duel Log'!A:A,A676,'Duel Log'!AA:AA,"Win")</f>
        <v>0</v>
      </c>
      <c r="I676" s="7" t="s">
        <v>7995</v>
      </c>
      <c r="J676" s="7" t="s">
        <v>7996</v>
      </c>
      <c r="K676" s="7" t="s">
        <v>7997</v>
      </c>
      <c r="L676" s="7" t="s">
        <v>99</v>
      </c>
      <c r="M676" s="7" t="s">
        <v>6861</v>
      </c>
      <c r="N676" s="7"/>
    </row>
    <row r="677" customFormat="false" ht="16.5" hidden="false" customHeight="true" outlineLevel="0" collapsed="false">
      <c r="A677" s="7" t="s">
        <v>4269</v>
      </c>
      <c r="B677" s="7" t="s">
        <v>7989</v>
      </c>
      <c r="C677" s="7" t="s">
        <v>533</v>
      </c>
      <c r="D677" s="7" t="s">
        <v>687</v>
      </c>
      <c r="E677" s="7" t="s">
        <v>102</v>
      </c>
      <c r="F677" s="7" t="s">
        <v>800</v>
      </c>
      <c r="G677" s="7" t="n">
        <f aca="false">COUNTIF('Duel Log'!A:A,A677)</f>
        <v>3</v>
      </c>
      <c r="H677" s="7" t="n">
        <f aca="false">COUNTIFS('Duel Log'!A:A,A677,'Duel Log'!AA:AA,"Win")</f>
        <v>2</v>
      </c>
      <c r="I677" s="7" t="s">
        <v>7998</v>
      </c>
      <c r="J677" s="7" t="s">
        <v>7999</v>
      </c>
      <c r="K677" s="7" t="s">
        <v>8000</v>
      </c>
      <c r="L677" s="7" t="s">
        <v>99</v>
      </c>
      <c r="M677" s="7" t="s">
        <v>7170</v>
      </c>
      <c r="N677" s="7"/>
    </row>
    <row r="678" customFormat="false" ht="16.5" hidden="false" customHeight="true" outlineLevel="0" collapsed="false">
      <c r="A678" s="7" t="s">
        <v>4270</v>
      </c>
      <c r="B678" s="7" t="s">
        <v>7989</v>
      </c>
      <c r="C678" s="7" t="s">
        <v>533</v>
      </c>
      <c r="D678" s="7" t="s">
        <v>687</v>
      </c>
      <c r="E678" s="7" t="s">
        <v>102</v>
      </c>
      <c r="F678" s="7" t="s">
        <v>806</v>
      </c>
      <c r="G678" s="7" t="n">
        <f aca="false">COUNTIF('Duel Log'!A:A,A678)</f>
        <v>3</v>
      </c>
      <c r="H678" s="7" t="n">
        <f aca="false">COUNTIFS('Duel Log'!A:A,A678,'Duel Log'!AA:AA,"Win")</f>
        <v>0</v>
      </c>
      <c r="I678" s="7" t="s">
        <v>8001</v>
      </c>
      <c r="J678" s="7" t="s">
        <v>8002</v>
      </c>
      <c r="K678" s="7" t="s">
        <v>8003</v>
      </c>
      <c r="L678" s="7" t="s">
        <v>99</v>
      </c>
      <c r="M678" s="7" t="s">
        <v>6421</v>
      </c>
      <c r="N678" s="7"/>
    </row>
    <row r="679" customFormat="false" ht="16.5" hidden="false" customHeight="true" outlineLevel="0" collapsed="false">
      <c r="A679" s="7" t="s">
        <v>4271</v>
      </c>
      <c r="B679" s="7" t="s">
        <v>7989</v>
      </c>
      <c r="C679" s="7" t="s">
        <v>533</v>
      </c>
      <c r="D679" s="7" t="s">
        <v>687</v>
      </c>
      <c r="E679" s="7" t="s">
        <v>102</v>
      </c>
      <c r="F679" s="7" t="s">
        <v>812</v>
      </c>
      <c r="G679" s="7" t="n">
        <f aca="false">COUNTIF('Duel Log'!A:A,A679)</f>
        <v>3</v>
      </c>
      <c r="H679" s="7" t="n">
        <f aca="false">COUNTIFS('Duel Log'!A:A,A679,'Duel Log'!AA:AA,"Win")</f>
        <v>0</v>
      </c>
      <c r="I679" s="7" t="s">
        <v>8004</v>
      </c>
      <c r="J679" s="7" t="s">
        <v>8005</v>
      </c>
      <c r="K679" s="7" t="s">
        <v>8006</v>
      </c>
      <c r="L679" s="7" t="s">
        <v>99</v>
      </c>
      <c r="M679" s="7" t="s">
        <v>6758</v>
      </c>
      <c r="N679" s="7"/>
    </row>
    <row r="680" customFormat="false" ht="15" hidden="false" customHeight="true" outlineLevel="0" collapsed="false">
      <c r="A680" s="5" t="s">
        <v>4272</v>
      </c>
      <c r="B680" s="5" t="s">
        <v>8007</v>
      </c>
      <c r="C680" s="5" t="s">
        <v>533</v>
      </c>
      <c r="D680" s="5" t="s">
        <v>4273</v>
      </c>
      <c r="E680" s="5" t="s">
        <v>123</v>
      </c>
      <c r="F680" s="5" t="s">
        <v>4275</v>
      </c>
      <c r="G680" s="5" t="n">
        <f aca="false">COUNTIF('Duel Log'!A:A,A680)</f>
        <v>2</v>
      </c>
      <c r="H680" s="5" t="n">
        <f aca="false">COUNTIFS('Duel Log'!A:A,A680,'Duel Log'!AA:AA,"Win")</f>
        <v>2</v>
      </c>
      <c r="I680" s="5" t="s">
        <v>6891</v>
      </c>
      <c r="J680" s="5" t="s">
        <v>8008</v>
      </c>
      <c r="K680" s="5"/>
      <c r="L680" s="5" t="s">
        <v>98</v>
      </c>
      <c r="M680" s="5" t="s">
        <v>7257</v>
      </c>
      <c r="N680" s="5" t="s">
        <v>5966</v>
      </c>
    </row>
    <row r="681" customFormat="false" ht="16.5" hidden="false" customHeight="true" outlineLevel="0" collapsed="false">
      <c r="A681" s="5" t="s">
        <v>4279</v>
      </c>
      <c r="B681" s="5" t="s">
        <v>8009</v>
      </c>
      <c r="C681" s="5" t="s">
        <v>533</v>
      </c>
      <c r="D681" s="5" t="s">
        <v>3903</v>
      </c>
      <c r="E681" s="5" t="s">
        <v>123</v>
      </c>
      <c r="F681" s="5" t="s">
        <v>4280</v>
      </c>
      <c r="G681" s="5" t="n">
        <f aca="false">COUNTIF('Duel Log'!A:A,A681)</f>
        <v>2</v>
      </c>
      <c r="H681" s="5" t="n">
        <f aca="false">COUNTIFS('Duel Log'!A:A,A681,'Duel Log'!AA:AA,"Win")</f>
        <v>2</v>
      </c>
      <c r="I681" s="5" t="s">
        <v>7686</v>
      </c>
      <c r="J681" s="5" t="s">
        <v>8010</v>
      </c>
      <c r="K681" s="5"/>
      <c r="L681" s="5" t="s">
        <v>98</v>
      </c>
      <c r="M681" s="5" t="s">
        <v>8011</v>
      </c>
      <c r="N681" s="5" t="s">
        <v>5966</v>
      </c>
    </row>
    <row r="682" customFormat="false" ht="15" hidden="false" customHeight="true" outlineLevel="0" collapsed="false">
      <c r="A682" s="5" t="s">
        <v>4284</v>
      </c>
      <c r="B682" s="5" t="s">
        <v>8012</v>
      </c>
      <c r="C682" s="5" t="s">
        <v>533</v>
      </c>
      <c r="D682" s="5" t="s">
        <v>3314</v>
      </c>
      <c r="E682" s="5" t="s">
        <v>123</v>
      </c>
      <c r="F682" s="5" t="s">
        <v>4285</v>
      </c>
      <c r="G682" s="5" t="n">
        <f aca="false">COUNTIF('Duel Log'!A:A,A682)</f>
        <v>2</v>
      </c>
      <c r="H682" s="5" t="n">
        <f aca="false">COUNTIFS('Duel Log'!A:A,A682,'Duel Log'!AA:AA,"Win")</f>
        <v>2</v>
      </c>
      <c r="I682" s="5" t="s">
        <v>6279</v>
      </c>
      <c r="J682" s="5" t="s">
        <v>8013</v>
      </c>
      <c r="K682" s="5"/>
      <c r="L682" s="5" t="s">
        <v>98</v>
      </c>
      <c r="M682" s="5" t="s">
        <v>7509</v>
      </c>
      <c r="N682" s="5" t="s">
        <v>5966</v>
      </c>
    </row>
    <row r="683" customFormat="false" ht="15" hidden="false" customHeight="true" outlineLevel="0" collapsed="false">
      <c r="A683" s="5" t="s">
        <v>4287</v>
      </c>
      <c r="B683" s="5" t="s">
        <v>8014</v>
      </c>
      <c r="C683" s="5" t="s">
        <v>533</v>
      </c>
      <c r="D683" s="5" t="s">
        <v>403</v>
      </c>
      <c r="E683" s="5" t="s">
        <v>123</v>
      </c>
      <c r="F683" s="5" t="s">
        <v>535</v>
      </c>
      <c r="G683" s="5" t="n">
        <f aca="false">COUNTIF('Duel Log'!A:A,A683)</f>
        <v>3</v>
      </c>
      <c r="H683" s="5" t="n">
        <f aca="false">COUNTIFS('Duel Log'!A:A,A683,'Duel Log'!AA:AA,"Win")</f>
        <v>2</v>
      </c>
      <c r="I683" s="5" t="s">
        <v>8015</v>
      </c>
      <c r="J683" s="5" t="s">
        <v>8016</v>
      </c>
      <c r="K683" s="5" t="s">
        <v>8017</v>
      </c>
      <c r="L683" s="5" t="s">
        <v>98</v>
      </c>
      <c r="M683" s="5" t="s">
        <v>8018</v>
      </c>
      <c r="N683" s="5" t="s">
        <v>5948</v>
      </c>
    </row>
    <row r="684" customFormat="false" ht="15" hidden="false" customHeight="true" outlineLevel="0" collapsed="false">
      <c r="A684" s="5" t="s">
        <v>4288</v>
      </c>
      <c r="B684" s="5" t="s">
        <v>8019</v>
      </c>
      <c r="C684" s="5" t="s">
        <v>533</v>
      </c>
      <c r="D684" s="5" t="s">
        <v>1673</v>
      </c>
      <c r="E684" s="5" t="s">
        <v>123</v>
      </c>
      <c r="F684" s="5" t="s">
        <v>1989</v>
      </c>
      <c r="G684" s="5" t="n">
        <f aca="false">COUNTIF('Duel Log'!A:A,A684)</f>
        <v>2</v>
      </c>
      <c r="H684" s="5" t="n">
        <f aca="false">COUNTIFS('Duel Log'!A:A,A684,'Duel Log'!AA:AA,"Win")</f>
        <v>0</v>
      </c>
      <c r="I684" s="5" t="s">
        <v>8020</v>
      </c>
      <c r="J684" s="5" t="s">
        <v>8021</v>
      </c>
      <c r="K684" s="5"/>
      <c r="L684" s="5" t="s">
        <v>98</v>
      </c>
      <c r="M684" s="5" t="s">
        <v>6591</v>
      </c>
      <c r="N684" s="5" t="s">
        <v>5966</v>
      </c>
    </row>
    <row r="685" customFormat="false" ht="15" hidden="false" customHeight="true" outlineLevel="0" collapsed="false">
      <c r="A685" s="5" t="s">
        <v>4289</v>
      </c>
      <c r="B685" s="5" t="s">
        <v>8022</v>
      </c>
      <c r="C685" s="5" t="s">
        <v>533</v>
      </c>
      <c r="D685" s="5" t="s">
        <v>4290</v>
      </c>
      <c r="E685" s="5" t="s">
        <v>123</v>
      </c>
      <c r="F685" s="5" t="s">
        <v>4292</v>
      </c>
      <c r="G685" s="5" t="n">
        <f aca="false">COUNTIF('Duel Log'!A:A,A685)</f>
        <v>2</v>
      </c>
      <c r="H685" s="5" t="n">
        <f aca="false">COUNTIFS('Duel Log'!A:A,A685,'Duel Log'!AA:AA,"Win")</f>
        <v>2</v>
      </c>
      <c r="I685" s="5" t="s">
        <v>8023</v>
      </c>
      <c r="J685" s="5" t="s">
        <v>8024</v>
      </c>
      <c r="K685" s="5"/>
      <c r="L685" s="5" t="s">
        <v>98</v>
      </c>
      <c r="M685" s="5" t="s">
        <v>8025</v>
      </c>
      <c r="N685" s="5" t="s">
        <v>5966</v>
      </c>
    </row>
    <row r="686" customFormat="false" ht="15" hidden="false" customHeight="true" outlineLevel="0" collapsed="false">
      <c r="A686" s="5" t="s">
        <v>4296</v>
      </c>
      <c r="B686" s="5" t="s">
        <v>8026</v>
      </c>
      <c r="C686" s="5" t="s">
        <v>533</v>
      </c>
      <c r="D686" s="5" t="s">
        <v>641</v>
      </c>
      <c r="E686" s="5" t="s">
        <v>123</v>
      </c>
      <c r="F686" s="5" t="s">
        <v>3446</v>
      </c>
      <c r="G686" s="5" t="n">
        <f aca="false">COUNTIF('Duel Log'!A:A,A686)</f>
        <v>2</v>
      </c>
      <c r="H686" s="5" t="n">
        <f aca="false">COUNTIFS('Duel Log'!A:A,A686,'Duel Log'!AA:AA,"Win")</f>
        <v>0</v>
      </c>
      <c r="I686" s="5" t="s">
        <v>8027</v>
      </c>
      <c r="J686" s="5" t="s">
        <v>8028</v>
      </c>
      <c r="K686" s="5"/>
      <c r="L686" s="5" t="s">
        <v>98</v>
      </c>
      <c r="M686" s="5" t="s">
        <v>8029</v>
      </c>
      <c r="N686" s="5" t="s">
        <v>5966</v>
      </c>
    </row>
    <row r="687" customFormat="false" ht="15" hidden="false" customHeight="true" outlineLevel="0" collapsed="false">
      <c r="A687" s="5" t="s">
        <v>4297</v>
      </c>
      <c r="B687" s="5" t="s">
        <v>8030</v>
      </c>
      <c r="C687" s="5" t="s">
        <v>533</v>
      </c>
      <c r="D687" s="5" t="s">
        <v>572</v>
      </c>
      <c r="E687" s="5" t="s">
        <v>123</v>
      </c>
      <c r="F687" s="5" t="s">
        <v>2128</v>
      </c>
      <c r="G687" s="5" t="n">
        <f aca="false">COUNTIF('Duel Log'!A:A,A687)</f>
        <v>3</v>
      </c>
      <c r="H687" s="5" t="n">
        <f aca="false">COUNTIFS('Duel Log'!A:A,A687,'Duel Log'!AA:AA,"Win")</f>
        <v>2</v>
      </c>
      <c r="I687" s="5" t="s">
        <v>8031</v>
      </c>
      <c r="J687" s="5" t="s">
        <v>8032</v>
      </c>
      <c r="K687" s="5" t="s">
        <v>8033</v>
      </c>
      <c r="L687" s="5" t="s">
        <v>98</v>
      </c>
      <c r="M687" s="5" t="s">
        <v>8034</v>
      </c>
      <c r="N687" s="5" t="s">
        <v>5948</v>
      </c>
    </row>
    <row r="688" customFormat="false" ht="15" hidden="false" customHeight="true" outlineLevel="0" collapsed="false">
      <c r="A688" s="5" t="s">
        <v>4304</v>
      </c>
      <c r="B688" s="5" t="s">
        <v>8035</v>
      </c>
      <c r="C688" s="5" t="s">
        <v>533</v>
      </c>
      <c r="D688" s="5" t="s">
        <v>2104</v>
      </c>
      <c r="E688" s="5" t="s">
        <v>123</v>
      </c>
      <c r="F688" s="5" t="s">
        <v>4305</v>
      </c>
      <c r="G688" s="5" t="n">
        <f aca="false">COUNTIF('Duel Log'!A:A,A688)</f>
        <v>2</v>
      </c>
      <c r="H688" s="5" t="n">
        <f aca="false">COUNTIFS('Duel Log'!A:A,A688,'Duel Log'!AA:AA,"Win")</f>
        <v>0</v>
      </c>
      <c r="I688" s="5" t="s">
        <v>8036</v>
      </c>
      <c r="J688" s="5" t="s">
        <v>8037</v>
      </c>
      <c r="K688" s="5"/>
      <c r="L688" s="5" t="s">
        <v>98</v>
      </c>
      <c r="M688" s="5" t="s">
        <v>6220</v>
      </c>
      <c r="N688" s="5" t="s">
        <v>5966</v>
      </c>
    </row>
    <row r="689" customFormat="false" ht="15" hidden="false" customHeight="true" outlineLevel="0" collapsed="false">
      <c r="A689" s="5" t="s">
        <v>4309</v>
      </c>
      <c r="B689" s="5" t="s">
        <v>8038</v>
      </c>
      <c r="C689" s="5" t="s">
        <v>829</v>
      </c>
      <c r="D689" s="5" t="s">
        <v>3342</v>
      </c>
      <c r="E689" s="5" t="s">
        <v>102</v>
      </c>
      <c r="F689" s="5" t="s">
        <v>4310</v>
      </c>
      <c r="G689" s="5" t="n">
        <f aca="false">COUNTIF('Duel Log'!A:A,A689)</f>
        <v>1</v>
      </c>
      <c r="H689" s="5" t="n">
        <f aca="false">COUNTIFS('Duel Log'!A:A,A689,'Duel Log'!AA:AA,"Win")</f>
        <v>0</v>
      </c>
      <c r="I689" s="5" t="s">
        <v>8039</v>
      </c>
      <c r="J689" s="5"/>
      <c r="K689" s="5"/>
      <c r="L689" s="5" t="s">
        <v>98</v>
      </c>
      <c r="M689" s="5" t="s">
        <v>5939</v>
      </c>
      <c r="N689" s="5"/>
    </row>
    <row r="690" customFormat="false" ht="15" hidden="false" customHeight="true" outlineLevel="0" collapsed="false">
      <c r="A690" s="5" t="s">
        <v>4312</v>
      </c>
      <c r="B690" s="5" t="s">
        <v>8040</v>
      </c>
      <c r="C690" s="5" t="s">
        <v>829</v>
      </c>
      <c r="D690" s="5" t="s">
        <v>659</v>
      </c>
      <c r="E690" s="5" t="s">
        <v>102</v>
      </c>
      <c r="F690" s="5" t="s">
        <v>4313</v>
      </c>
      <c r="G690" s="5" t="n">
        <f aca="false">COUNTIF('Duel Log'!A:A,A690)</f>
        <v>2</v>
      </c>
      <c r="H690" s="5" t="n">
        <f aca="false">COUNTIFS('Duel Log'!A:A,A690,'Duel Log'!AA:AA,"Win")</f>
        <v>0</v>
      </c>
      <c r="I690" s="5" t="s">
        <v>8041</v>
      </c>
      <c r="J690" s="5" t="s">
        <v>8041</v>
      </c>
      <c r="K690" s="5"/>
      <c r="L690" s="5" t="s">
        <v>98</v>
      </c>
      <c r="M690" s="5" t="s">
        <v>5939</v>
      </c>
      <c r="N690" s="5"/>
    </row>
    <row r="691" customFormat="false" ht="15" hidden="false" customHeight="true" outlineLevel="0" collapsed="false">
      <c r="A691" s="5" t="s">
        <v>4315</v>
      </c>
      <c r="B691" s="5" t="s">
        <v>8042</v>
      </c>
      <c r="C691" s="5" t="s">
        <v>829</v>
      </c>
      <c r="D691" s="5" t="s">
        <v>1260</v>
      </c>
      <c r="E691" s="5" t="s">
        <v>102</v>
      </c>
      <c r="F691" s="5" t="s">
        <v>4316</v>
      </c>
      <c r="G691" s="5" t="n">
        <f aca="false">COUNTIF('Duel Log'!A:A,A691)</f>
        <v>3</v>
      </c>
      <c r="H691" s="5" t="n">
        <f aca="false">COUNTIFS('Duel Log'!A:A,A691,'Duel Log'!AA:AA,"Win")</f>
        <v>1</v>
      </c>
      <c r="I691" s="5" t="s">
        <v>8041</v>
      </c>
      <c r="J691" s="5" t="s">
        <v>8043</v>
      </c>
      <c r="K691" s="5" t="s">
        <v>8044</v>
      </c>
      <c r="L691" s="5" t="s">
        <v>98</v>
      </c>
      <c r="M691" s="5" t="s">
        <v>8045</v>
      </c>
      <c r="N691" s="5"/>
    </row>
    <row r="692" customFormat="false" ht="15" hidden="false" customHeight="true" outlineLevel="0" collapsed="false">
      <c r="A692" s="5" t="s">
        <v>4322</v>
      </c>
      <c r="B692" s="5" t="s">
        <v>8046</v>
      </c>
      <c r="C692" s="5" t="s">
        <v>829</v>
      </c>
      <c r="D692" s="5" t="s">
        <v>2017</v>
      </c>
      <c r="E692" s="5" t="s">
        <v>102</v>
      </c>
      <c r="F692" s="5" t="s">
        <v>2019</v>
      </c>
      <c r="G692" s="5" t="n">
        <f aca="false">COUNTIF('Duel Log'!A:A,A692)</f>
        <v>3</v>
      </c>
      <c r="H692" s="5" t="n">
        <f aca="false">COUNTIFS('Duel Log'!A:A,A692,'Duel Log'!AA:AA,"Win")</f>
        <v>0</v>
      </c>
      <c r="I692" s="5" t="s">
        <v>8047</v>
      </c>
      <c r="J692" s="5" t="s">
        <v>8048</v>
      </c>
      <c r="K692" s="5" t="s">
        <v>8049</v>
      </c>
      <c r="L692" s="5" t="s">
        <v>98</v>
      </c>
      <c r="M692" s="5" t="s">
        <v>6178</v>
      </c>
      <c r="N692" s="5"/>
    </row>
    <row r="693" customFormat="false" ht="16.5" hidden="false" customHeight="true" outlineLevel="0" collapsed="false">
      <c r="A693" s="5" t="s">
        <v>4323</v>
      </c>
      <c r="B693" s="5" t="s">
        <v>8050</v>
      </c>
      <c r="C693" s="5" t="s">
        <v>829</v>
      </c>
      <c r="D693" s="5" t="s">
        <v>2547</v>
      </c>
      <c r="E693" s="5" t="s">
        <v>102</v>
      </c>
      <c r="F693" s="5" t="s">
        <v>4324</v>
      </c>
      <c r="G693" s="5" t="n">
        <f aca="false">COUNTIF('Duel Log'!A:A,A693)</f>
        <v>3</v>
      </c>
      <c r="H693" s="5" t="n">
        <f aca="false">COUNTIFS('Duel Log'!A:A,A693,'Duel Log'!AA:AA,"Win")</f>
        <v>2</v>
      </c>
      <c r="I693" s="5" t="s">
        <v>8051</v>
      </c>
      <c r="J693" s="5" t="s">
        <v>8052</v>
      </c>
      <c r="K693" s="5" t="s">
        <v>8053</v>
      </c>
      <c r="L693" s="5" t="s">
        <v>98</v>
      </c>
      <c r="M693" s="5" t="s">
        <v>6059</v>
      </c>
      <c r="N693" s="5"/>
    </row>
    <row r="694" customFormat="false" ht="16.5" hidden="false" customHeight="true" outlineLevel="0" collapsed="false">
      <c r="A694" s="7" t="s">
        <v>4329</v>
      </c>
      <c r="B694" s="7" t="s">
        <v>8050</v>
      </c>
      <c r="C694" s="7" t="s">
        <v>829</v>
      </c>
      <c r="D694" s="7" t="s">
        <v>2547</v>
      </c>
      <c r="E694" s="7" t="s">
        <v>102</v>
      </c>
      <c r="F694" s="7" t="s">
        <v>4330</v>
      </c>
      <c r="G694" s="7" t="n">
        <f aca="false">COUNTIF('Duel Log'!A:A,A694)</f>
        <v>3</v>
      </c>
      <c r="H694" s="7" t="n">
        <f aca="false">COUNTIFS('Duel Log'!A:A,A694,'Duel Log'!AA:AA,"Win")</f>
        <v>1</v>
      </c>
      <c r="I694" s="7" t="s">
        <v>8054</v>
      </c>
      <c r="J694" s="7" t="s">
        <v>8055</v>
      </c>
      <c r="K694" s="7" t="s">
        <v>8056</v>
      </c>
      <c r="L694" s="7" t="s">
        <v>99</v>
      </c>
      <c r="M694" s="7" t="s">
        <v>8057</v>
      </c>
      <c r="N694" s="7"/>
    </row>
    <row r="695" customFormat="false" ht="15" hidden="false" customHeight="true" outlineLevel="0" collapsed="false">
      <c r="A695" s="5" t="s">
        <v>4337</v>
      </c>
      <c r="B695" s="5" t="s">
        <v>8058</v>
      </c>
      <c r="C695" s="5" t="s">
        <v>829</v>
      </c>
      <c r="D695" s="5" t="s">
        <v>890</v>
      </c>
      <c r="E695" s="5" t="s">
        <v>102</v>
      </c>
      <c r="F695" s="5" t="s">
        <v>915</v>
      </c>
      <c r="G695" s="5" t="n">
        <f aca="false">COUNTIF('Duel Log'!A:A,A695)</f>
        <v>3</v>
      </c>
      <c r="H695" s="5" t="n">
        <f aca="false">COUNTIFS('Duel Log'!A:A,A695,'Duel Log'!AA:AA,"Win")</f>
        <v>0</v>
      </c>
      <c r="I695" s="5" t="s">
        <v>8059</v>
      </c>
      <c r="J695" s="5" t="s">
        <v>8060</v>
      </c>
      <c r="K695" s="5" t="s">
        <v>8061</v>
      </c>
      <c r="L695" s="5" t="s">
        <v>98</v>
      </c>
      <c r="M695" s="5" t="s">
        <v>6396</v>
      </c>
      <c r="N695" s="5"/>
    </row>
    <row r="696" customFormat="false" ht="15" hidden="false" customHeight="true" outlineLevel="0" collapsed="false">
      <c r="A696" s="7" t="s">
        <v>4338</v>
      </c>
      <c r="B696" s="7" t="s">
        <v>8058</v>
      </c>
      <c r="C696" s="7" t="s">
        <v>829</v>
      </c>
      <c r="D696" s="7" t="s">
        <v>890</v>
      </c>
      <c r="E696" s="7" t="s">
        <v>102</v>
      </c>
      <c r="F696" s="7" t="s">
        <v>923</v>
      </c>
      <c r="G696" s="7" t="n">
        <f aca="false">COUNTIF('Duel Log'!A:A,A696)</f>
        <v>3</v>
      </c>
      <c r="H696" s="7" t="n">
        <f aca="false">COUNTIFS('Duel Log'!A:A,A696,'Duel Log'!AA:AA,"Win")</f>
        <v>0</v>
      </c>
      <c r="I696" s="7" t="s">
        <v>8062</v>
      </c>
      <c r="J696" s="7" t="s">
        <v>8063</v>
      </c>
      <c r="K696" s="7" t="s">
        <v>8064</v>
      </c>
      <c r="L696" s="7" t="s">
        <v>99</v>
      </c>
      <c r="M696" s="7" t="s">
        <v>8065</v>
      </c>
      <c r="N696" s="7"/>
    </row>
    <row r="697" customFormat="false" ht="15" hidden="false" customHeight="true" outlineLevel="0" collapsed="false">
      <c r="A697" s="7" t="s">
        <v>4339</v>
      </c>
      <c r="B697" s="7" t="s">
        <v>8058</v>
      </c>
      <c r="C697" s="7" t="s">
        <v>829</v>
      </c>
      <c r="D697" s="7" t="s">
        <v>890</v>
      </c>
      <c r="E697" s="7" t="s">
        <v>102</v>
      </c>
      <c r="F697" s="7" t="s">
        <v>932</v>
      </c>
      <c r="G697" s="7" t="n">
        <f aca="false">COUNTIF('Duel Log'!A:A,A697)</f>
        <v>3</v>
      </c>
      <c r="H697" s="7" t="n">
        <f aca="false">COUNTIFS('Duel Log'!A:A,A697,'Duel Log'!AA:AA,"Win")</f>
        <v>1</v>
      </c>
      <c r="I697" s="7" t="s">
        <v>8066</v>
      </c>
      <c r="J697" s="7" t="s">
        <v>8067</v>
      </c>
      <c r="K697" s="7" t="s">
        <v>8068</v>
      </c>
      <c r="L697" s="7" t="s">
        <v>99</v>
      </c>
      <c r="M697" s="7" t="s">
        <v>6536</v>
      </c>
      <c r="N697" s="7"/>
    </row>
    <row r="698" customFormat="false" ht="15" hidden="false" customHeight="true" outlineLevel="0" collapsed="false">
      <c r="A698" s="7" t="s">
        <v>4340</v>
      </c>
      <c r="B698" s="7" t="s">
        <v>8058</v>
      </c>
      <c r="C698" s="7" t="s">
        <v>829</v>
      </c>
      <c r="D698" s="7" t="s">
        <v>890</v>
      </c>
      <c r="E698" s="7" t="s">
        <v>102</v>
      </c>
      <c r="F698" s="7" t="s">
        <v>939</v>
      </c>
      <c r="G698" s="7" t="n">
        <f aca="false">COUNTIF('Duel Log'!A:A,A698)</f>
        <v>3</v>
      </c>
      <c r="H698" s="7" t="n">
        <f aca="false">COUNTIFS('Duel Log'!A:A,A698,'Duel Log'!AA:AA,"Win")</f>
        <v>2</v>
      </c>
      <c r="I698" s="7" t="s">
        <v>8069</v>
      </c>
      <c r="J698" s="7" t="s">
        <v>8070</v>
      </c>
      <c r="K698" s="7" t="s">
        <v>8071</v>
      </c>
      <c r="L698" s="7" t="s">
        <v>99</v>
      </c>
      <c r="M698" s="7" t="s">
        <v>8072</v>
      </c>
      <c r="N698" s="7"/>
    </row>
    <row r="699" customFormat="false" ht="15" hidden="false" customHeight="true" outlineLevel="0" collapsed="false">
      <c r="A699" s="7" t="s">
        <v>4341</v>
      </c>
      <c r="B699" s="7" t="s">
        <v>8058</v>
      </c>
      <c r="C699" s="7" t="s">
        <v>829</v>
      </c>
      <c r="D699" s="7" t="s">
        <v>890</v>
      </c>
      <c r="E699" s="7" t="s">
        <v>102</v>
      </c>
      <c r="F699" s="7" t="s">
        <v>945</v>
      </c>
      <c r="G699" s="7" t="n">
        <f aca="false">COUNTIF('Duel Log'!A:A,A699)</f>
        <v>3</v>
      </c>
      <c r="H699" s="7" t="n">
        <f aca="false">COUNTIFS('Duel Log'!A:A,A699,'Duel Log'!AA:AA,"Win")</f>
        <v>1</v>
      </c>
      <c r="I699" s="7" t="s">
        <v>8073</v>
      </c>
      <c r="J699" s="7" t="s">
        <v>8074</v>
      </c>
      <c r="K699" s="7" t="s">
        <v>8075</v>
      </c>
      <c r="L699" s="7" t="s">
        <v>99</v>
      </c>
      <c r="M699" s="7" t="s">
        <v>6732</v>
      </c>
      <c r="N699" s="7"/>
    </row>
    <row r="700" customFormat="false" ht="16.5" hidden="false" customHeight="true" outlineLevel="0" collapsed="false">
      <c r="A700" s="5" t="s">
        <v>4342</v>
      </c>
      <c r="B700" s="5" t="s">
        <v>8076</v>
      </c>
      <c r="C700" s="5" t="s">
        <v>829</v>
      </c>
      <c r="D700" s="5" t="s">
        <v>4343</v>
      </c>
      <c r="E700" s="5" t="s">
        <v>102</v>
      </c>
      <c r="F700" s="5" t="s">
        <v>4345</v>
      </c>
      <c r="G700" s="5" t="n">
        <f aca="false">COUNTIF('Duel Log'!A:A,A700)</f>
        <v>3</v>
      </c>
      <c r="H700" s="5" t="n">
        <f aca="false">COUNTIFS('Duel Log'!A:A,A700,'Duel Log'!AA:AA,"Win")</f>
        <v>3</v>
      </c>
      <c r="I700" s="5" t="s">
        <v>8077</v>
      </c>
      <c r="J700" s="5" t="s">
        <v>8078</v>
      </c>
      <c r="K700" s="5" t="s">
        <v>8079</v>
      </c>
      <c r="L700" s="5" t="s">
        <v>98</v>
      </c>
      <c r="M700" s="5" t="s">
        <v>6396</v>
      </c>
      <c r="N700" s="5"/>
    </row>
    <row r="701" customFormat="false" ht="16.5" hidden="false" customHeight="true" outlineLevel="0" collapsed="false">
      <c r="A701" s="7" t="s">
        <v>4352</v>
      </c>
      <c r="B701" s="7" t="s">
        <v>8076</v>
      </c>
      <c r="C701" s="7" t="s">
        <v>829</v>
      </c>
      <c r="D701" s="7" t="s">
        <v>4343</v>
      </c>
      <c r="E701" s="7" t="s">
        <v>102</v>
      </c>
      <c r="F701" s="7" t="s">
        <v>4353</v>
      </c>
      <c r="G701" s="7" t="n">
        <f aca="false">COUNTIF('Duel Log'!A:A,A701)</f>
        <v>3</v>
      </c>
      <c r="H701" s="7" t="n">
        <f aca="false">COUNTIFS('Duel Log'!A:A,A701,'Duel Log'!AA:AA,"Win")</f>
        <v>1</v>
      </c>
      <c r="I701" s="7" t="s">
        <v>8080</v>
      </c>
      <c r="J701" s="7" t="s">
        <v>8081</v>
      </c>
      <c r="K701" s="7" t="s">
        <v>8082</v>
      </c>
      <c r="L701" s="7" t="s">
        <v>99</v>
      </c>
      <c r="M701" s="7" t="s">
        <v>8083</v>
      </c>
      <c r="N701" s="7"/>
    </row>
    <row r="702" customFormat="false" ht="16.5" hidden="false" customHeight="true" outlineLevel="0" collapsed="false">
      <c r="A702" s="7" t="s">
        <v>4358</v>
      </c>
      <c r="B702" s="7" t="s">
        <v>8076</v>
      </c>
      <c r="C702" s="7" t="s">
        <v>829</v>
      </c>
      <c r="D702" s="7" t="s">
        <v>4343</v>
      </c>
      <c r="E702" s="7" t="s">
        <v>102</v>
      </c>
      <c r="F702" s="7" t="s">
        <v>4359</v>
      </c>
      <c r="G702" s="7" t="n">
        <f aca="false">COUNTIF('Duel Log'!A:A,A702)</f>
        <v>3</v>
      </c>
      <c r="H702" s="7" t="n">
        <f aca="false">COUNTIFS('Duel Log'!A:A,A702,'Duel Log'!AA:AA,"Win")</f>
        <v>1</v>
      </c>
      <c r="I702" s="7" t="s">
        <v>6922</v>
      </c>
      <c r="J702" s="7" t="s">
        <v>8084</v>
      </c>
      <c r="K702" s="7" t="s">
        <v>8085</v>
      </c>
      <c r="L702" s="7" t="s">
        <v>99</v>
      </c>
      <c r="M702" s="7" t="s">
        <v>6273</v>
      </c>
      <c r="N702" s="7"/>
    </row>
    <row r="703" customFormat="false" ht="16.5" hidden="false" customHeight="true" outlineLevel="0" collapsed="false">
      <c r="A703" s="7" t="s">
        <v>4363</v>
      </c>
      <c r="B703" s="7" t="s">
        <v>8076</v>
      </c>
      <c r="C703" s="7" t="s">
        <v>829</v>
      </c>
      <c r="D703" s="7" t="s">
        <v>4343</v>
      </c>
      <c r="E703" s="7" t="s">
        <v>102</v>
      </c>
      <c r="F703" s="7" t="s">
        <v>4364</v>
      </c>
      <c r="G703" s="7" t="n">
        <f aca="false">COUNTIF('Duel Log'!A:A,A703)</f>
        <v>3</v>
      </c>
      <c r="H703" s="7" t="n">
        <f aca="false">COUNTIFS('Duel Log'!A:A,A703,'Duel Log'!AA:AA,"Win")</f>
        <v>2</v>
      </c>
      <c r="I703" s="7" t="s">
        <v>8086</v>
      </c>
      <c r="J703" s="7" t="s">
        <v>8087</v>
      </c>
      <c r="K703" s="7" t="s">
        <v>8056</v>
      </c>
      <c r="L703" s="7" t="s">
        <v>99</v>
      </c>
      <c r="M703" s="7" t="s">
        <v>8088</v>
      </c>
      <c r="N703" s="7"/>
    </row>
    <row r="704" customFormat="false" ht="15" hidden="false" customHeight="true" outlineLevel="0" collapsed="false">
      <c r="A704" s="5" t="s">
        <v>4369</v>
      </c>
      <c r="B704" s="5" t="s">
        <v>8089</v>
      </c>
      <c r="C704" s="5" t="s">
        <v>829</v>
      </c>
      <c r="D704" s="5" t="s">
        <v>369</v>
      </c>
      <c r="E704" s="5" t="s">
        <v>102</v>
      </c>
      <c r="F704" s="5" t="s">
        <v>3062</v>
      </c>
      <c r="G704" s="5" t="n">
        <f aca="false">COUNTIF('Duel Log'!A:A,A704)</f>
        <v>3</v>
      </c>
      <c r="H704" s="5" t="n">
        <f aca="false">COUNTIFS('Duel Log'!A:A,A704,'Duel Log'!AA:AA,"Win")</f>
        <v>3</v>
      </c>
      <c r="I704" s="5" t="s">
        <v>6433</v>
      </c>
      <c r="J704" s="5" t="s">
        <v>8090</v>
      </c>
      <c r="K704" s="5" t="s">
        <v>8091</v>
      </c>
      <c r="L704" s="5" t="s">
        <v>98</v>
      </c>
      <c r="M704" s="5" t="s">
        <v>6127</v>
      </c>
      <c r="N704" s="5"/>
    </row>
    <row r="705" customFormat="false" ht="15" hidden="false" customHeight="true" outlineLevel="0" collapsed="false">
      <c r="A705" s="7" t="s">
        <v>4370</v>
      </c>
      <c r="B705" s="7" t="s">
        <v>8089</v>
      </c>
      <c r="C705" s="7" t="s">
        <v>829</v>
      </c>
      <c r="D705" s="7" t="s">
        <v>369</v>
      </c>
      <c r="E705" s="7" t="s">
        <v>102</v>
      </c>
      <c r="F705" s="7" t="s">
        <v>3068</v>
      </c>
      <c r="G705" s="7" t="n">
        <f aca="false">COUNTIF('Duel Log'!A:A,A705)</f>
        <v>3</v>
      </c>
      <c r="H705" s="7" t="n">
        <f aca="false">COUNTIFS('Duel Log'!A:A,A705,'Duel Log'!AA:AA,"Win")</f>
        <v>1</v>
      </c>
      <c r="I705" s="7" t="s">
        <v>8092</v>
      </c>
      <c r="J705" s="7" t="s">
        <v>8093</v>
      </c>
      <c r="K705" s="7" t="s">
        <v>8094</v>
      </c>
      <c r="L705" s="7" t="s">
        <v>99</v>
      </c>
      <c r="M705" s="7" t="s">
        <v>8095</v>
      </c>
      <c r="N705" s="7"/>
    </row>
    <row r="706" customFormat="false" ht="15" hidden="false" customHeight="true" outlineLevel="0" collapsed="false">
      <c r="A706" s="7" t="s">
        <v>4371</v>
      </c>
      <c r="B706" s="7" t="s">
        <v>8089</v>
      </c>
      <c r="C706" s="7" t="s">
        <v>829</v>
      </c>
      <c r="D706" s="7" t="s">
        <v>369</v>
      </c>
      <c r="E706" s="7" t="s">
        <v>102</v>
      </c>
      <c r="F706" s="7" t="s">
        <v>3075</v>
      </c>
      <c r="G706" s="7" t="n">
        <f aca="false">COUNTIF('Duel Log'!A:A,A706)</f>
        <v>3</v>
      </c>
      <c r="H706" s="7" t="n">
        <f aca="false">COUNTIFS('Duel Log'!A:A,A706,'Duel Log'!AA:AA,"Win")</f>
        <v>2</v>
      </c>
      <c r="I706" s="7" t="s">
        <v>8080</v>
      </c>
      <c r="J706" s="7" t="s">
        <v>8096</v>
      </c>
      <c r="K706" s="7" t="s">
        <v>8097</v>
      </c>
      <c r="L706" s="7" t="s">
        <v>99</v>
      </c>
      <c r="M706" s="7" t="s">
        <v>7170</v>
      </c>
      <c r="N706" s="7"/>
    </row>
    <row r="707" customFormat="false" ht="15" hidden="false" customHeight="true" outlineLevel="0" collapsed="false">
      <c r="A707" s="5" t="s">
        <v>4372</v>
      </c>
      <c r="B707" s="5" t="s">
        <v>8098</v>
      </c>
      <c r="C707" s="5" t="s">
        <v>829</v>
      </c>
      <c r="D707" s="5" t="s">
        <v>2843</v>
      </c>
      <c r="E707" s="5" t="s">
        <v>102</v>
      </c>
      <c r="F707" s="5" t="s">
        <v>4373</v>
      </c>
      <c r="G707" s="5" t="n">
        <f aca="false">COUNTIF('Duel Log'!A:A,A707)</f>
        <v>2</v>
      </c>
      <c r="H707" s="5" t="n">
        <f aca="false">COUNTIFS('Duel Log'!A:A,A707,'Duel Log'!AA:AA,"Win")</f>
        <v>2</v>
      </c>
      <c r="I707" s="5" t="s">
        <v>8099</v>
      </c>
      <c r="J707" s="5" t="s">
        <v>8100</v>
      </c>
      <c r="K707" s="5"/>
      <c r="L707" s="5" t="s">
        <v>98</v>
      </c>
      <c r="M707" s="5" t="s">
        <v>6027</v>
      </c>
      <c r="N707" s="5"/>
    </row>
    <row r="708" customFormat="false" ht="15" hidden="false" customHeight="true" outlineLevel="0" collapsed="false">
      <c r="A708" s="7" t="s">
        <v>4377</v>
      </c>
      <c r="B708" s="7" t="s">
        <v>8098</v>
      </c>
      <c r="C708" s="7" t="s">
        <v>829</v>
      </c>
      <c r="D708" s="7" t="s">
        <v>2843</v>
      </c>
      <c r="E708" s="7" t="s">
        <v>102</v>
      </c>
      <c r="F708" s="7" t="s">
        <v>4378</v>
      </c>
      <c r="G708" s="7" t="n">
        <f aca="false">COUNTIF('Duel Log'!A:A,A708)</f>
        <v>1</v>
      </c>
      <c r="H708" s="7" t="n">
        <f aca="false">COUNTIFS('Duel Log'!A:A,A708,'Duel Log'!AA:AA,"Win")</f>
        <v>0</v>
      </c>
      <c r="I708" s="7" t="s">
        <v>8101</v>
      </c>
      <c r="J708" s="7"/>
      <c r="K708" s="7"/>
      <c r="L708" s="7" t="s">
        <v>99</v>
      </c>
      <c r="M708" s="7" t="s">
        <v>5939</v>
      </c>
      <c r="N708" s="7"/>
    </row>
    <row r="709" customFormat="false" ht="16.5" hidden="false" customHeight="true" outlineLevel="0" collapsed="false">
      <c r="A709" s="5" t="s">
        <v>4381</v>
      </c>
      <c r="B709" s="5" t="s">
        <v>8102</v>
      </c>
      <c r="C709" s="5" t="s">
        <v>829</v>
      </c>
      <c r="D709" s="6" t="s">
        <v>4382</v>
      </c>
      <c r="E709" s="5" t="s">
        <v>123</v>
      </c>
      <c r="F709" s="5" t="s">
        <v>4384</v>
      </c>
      <c r="G709" s="5" t="n">
        <f aca="false">COUNTIF('Duel Log'!A:A,A709)</f>
        <v>2</v>
      </c>
      <c r="H709" s="5" t="n">
        <f aca="false">COUNTIFS('Duel Log'!A:A,A709,'Duel Log'!AA:AA,"Win")</f>
        <v>2</v>
      </c>
      <c r="I709" s="5" t="s">
        <v>6433</v>
      </c>
      <c r="J709" s="5" t="s">
        <v>8103</v>
      </c>
      <c r="K709" s="5"/>
      <c r="L709" s="5" t="s">
        <v>98</v>
      </c>
      <c r="M709" s="5" t="s">
        <v>8104</v>
      </c>
      <c r="N709" s="5" t="s">
        <v>5966</v>
      </c>
    </row>
    <row r="710" customFormat="false" ht="16.5" hidden="false" customHeight="true" outlineLevel="0" collapsed="false">
      <c r="A710" s="5" t="s">
        <v>4389</v>
      </c>
      <c r="B710" s="5" t="s">
        <v>8105</v>
      </c>
      <c r="C710" s="5" t="s">
        <v>829</v>
      </c>
      <c r="D710" s="5" t="s">
        <v>687</v>
      </c>
      <c r="E710" s="5" t="s">
        <v>123</v>
      </c>
      <c r="F710" s="5" t="s">
        <v>831</v>
      </c>
      <c r="G710" s="5" t="n">
        <f aca="false">COUNTIF('Duel Log'!A:A,A710)</f>
        <v>2</v>
      </c>
      <c r="H710" s="5" t="n">
        <f aca="false">COUNTIFS('Duel Log'!A:A,A710,'Duel Log'!AA:AA,"Win")</f>
        <v>0</v>
      </c>
      <c r="I710" s="5" t="s">
        <v>8106</v>
      </c>
      <c r="J710" s="5" t="s">
        <v>8107</v>
      </c>
      <c r="K710" s="5"/>
      <c r="L710" s="5" t="s">
        <v>98</v>
      </c>
      <c r="M710" s="5" t="s">
        <v>6772</v>
      </c>
      <c r="N710" s="5" t="s">
        <v>5966</v>
      </c>
    </row>
    <row r="711" customFormat="false" ht="15" hidden="false" customHeight="true" outlineLevel="0" collapsed="false">
      <c r="A711" s="5" t="s">
        <v>4390</v>
      </c>
      <c r="B711" s="5" t="s">
        <v>8108</v>
      </c>
      <c r="C711" s="5" t="s">
        <v>829</v>
      </c>
      <c r="D711" s="5" t="s">
        <v>4391</v>
      </c>
      <c r="E711" s="5" t="s">
        <v>123</v>
      </c>
      <c r="F711" s="5" t="s">
        <v>4393</v>
      </c>
      <c r="G711" s="5" t="n">
        <f aca="false">COUNTIF('Duel Log'!A:A,A711)</f>
        <v>3</v>
      </c>
      <c r="H711" s="5" t="n">
        <f aca="false">COUNTIFS('Duel Log'!A:A,A711,'Duel Log'!AA:AA,"Win")</f>
        <v>2</v>
      </c>
      <c r="I711" s="5" t="s">
        <v>8109</v>
      </c>
      <c r="J711" s="5" t="s">
        <v>8110</v>
      </c>
      <c r="K711" s="5" t="s">
        <v>8111</v>
      </c>
      <c r="L711" s="5" t="s">
        <v>98</v>
      </c>
      <c r="M711" s="5" t="s">
        <v>7982</v>
      </c>
      <c r="N711" s="5" t="s">
        <v>5948</v>
      </c>
    </row>
    <row r="712" customFormat="false" ht="16.5" hidden="false" customHeight="true" outlineLevel="0" collapsed="false">
      <c r="A712" s="5" t="s">
        <v>4400</v>
      </c>
      <c r="B712" s="5" t="s">
        <v>8112</v>
      </c>
      <c r="C712" s="5" t="s">
        <v>829</v>
      </c>
      <c r="D712" s="6" t="s">
        <v>2427</v>
      </c>
      <c r="E712" s="5" t="s">
        <v>123</v>
      </c>
      <c r="F712" s="5" t="s">
        <v>4401</v>
      </c>
      <c r="G712" s="5" t="n">
        <f aca="false">COUNTIF('Duel Log'!A:A,A712)</f>
        <v>2</v>
      </c>
      <c r="H712" s="5" t="n">
        <f aca="false">COUNTIFS('Duel Log'!A:A,A712,'Duel Log'!AA:AA,"Win")</f>
        <v>2</v>
      </c>
      <c r="I712" s="5" t="s">
        <v>8113</v>
      </c>
      <c r="J712" s="5" t="s">
        <v>8114</v>
      </c>
      <c r="K712" s="5"/>
      <c r="L712" s="5" t="s">
        <v>98</v>
      </c>
      <c r="M712" s="5" t="s">
        <v>6006</v>
      </c>
      <c r="N712" s="5" t="s">
        <v>5966</v>
      </c>
    </row>
    <row r="713" customFormat="false" ht="15" hidden="false" customHeight="true" outlineLevel="0" collapsed="false">
      <c r="A713" s="5" t="s">
        <v>4403</v>
      </c>
      <c r="B713" s="5" t="s">
        <v>8115</v>
      </c>
      <c r="C713" s="5" t="s">
        <v>829</v>
      </c>
      <c r="D713" s="5" t="s">
        <v>4404</v>
      </c>
      <c r="E713" s="5" t="s">
        <v>123</v>
      </c>
      <c r="F713" s="5" t="s">
        <v>4406</v>
      </c>
      <c r="G713" s="5" t="n">
        <f aca="false">COUNTIF('Duel Log'!A:A,A713)</f>
        <v>3</v>
      </c>
      <c r="H713" s="5" t="n">
        <f aca="false">COUNTIFS('Duel Log'!A:A,A713,'Duel Log'!AA:AA,"Win")</f>
        <v>2</v>
      </c>
      <c r="I713" s="5" t="s">
        <v>8116</v>
      </c>
      <c r="J713" s="5" t="s">
        <v>8117</v>
      </c>
      <c r="K713" s="5" t="s">
        <v>8118</v>
      </c>
      <c r="L713" s="5" t="s">
        <v>98</v>
      </c>
      <c r="M713" s="5" t="s">
        <v>7128</v>
      </c>
      <c r="N713" s="5" t="s">
        <v>5948</v>
      </c>
    </row>
    <row r="714" customFormat="false" ht="15" hidden="false" customHeight="true" outlineLevel="0" collapsed="false">
      <c r="A714" s="5" t="s">
        <v>4414</v>
      </c>
      <c r="B714" s="5" t="s">
        <v>8119</v>
      </c>
      <c r="C714" s="5" t="s">
        <v>829</v>
      </c>
      <c r="D714" s="5" t="s">
        <v>4415</v>
      </c>
      <c r="E714" s="5" t="s">
        <v>123</v>
      </c>
      <c r="F714" s="5" t="s">
        <v>4417</v>
      </c>
      <c r="G714" s="5" t="n">
        <f aca="false">COUNTIF('Duel Log'!A:A,A714)</f>
        <v>2</v>
      </c>
      <c r="H714" s="5" t="n">
        <f aca="false">COUNTIFS('Duel Log'!A:A,A714,'Duel Log'!AA:AA,"Win")</f>
        <v>2</v>
      </c>
      <c r="I714" s="5" t="s">
        <v>8120</v>
      </c>
      <c r="J714" s="5" t="s">
        <v>8121</v>
      </c>
      <c r="K714" s="5"/>
      <c r="L714" s="5" t="s">
        <v>98</v>
      </c>
      <c r="M714" s="5" t="s">
        <v>6313</v>
      </c>
      <c r="N714" s="5" t="s">
        <v>5966</v>
      </c>
    </row>
    <row r="715" customFormat="false" ht="15" hidden="false" customHeight="true" outlineLevel="0" collapsed="false">
      <c r="A715" s="5" t="s">
        <v>4421</v>
      </c>
      <c r="B715" s="5" t="s">
        <v>8122</v>
      </c>
      <c r="C715" s="5" t="s">
        <v>829</v>
      </c>
      <c r="D715" s="5" t="s">
        <v>381</v>
      </c>
      <c r="E715" s="5" t="s">
        <v>123</v>
      </c>
      <c r="F715" s="5" t="s">
        <v>1653</v>
      </c>
      <c r="G715" s="5" t="n">
        <f aca="false">COUNTIF('Duel Log'!A:A,A715)</f>
        <v>3</v>
      </c>
      <c r="H715" s="5" t="n">
        <f aca="false">COUNTIFS('Duel Log'!A:A,A715,'Duel Log'!AA:AA,"Win")</f>
        <v>1</v>
      </c>
      <c r="I715" s="5" t="s">
        <v>8123</v>
      </c>
      <c r="J715" s="5" t="s">
        <v>8124</v>
      </c>
      <c r="K715" s="5" t="s">
        <v>8125</v>
      </c>
      <c r="L715" s="5" t="s">
        <v>98</v>
      </c>
      <c r="M715" s="5" t="s">
        <v>8126</v>
      </c>
      <c r="N715" s="5" t="s">
        <v>5948</v>
      </c>
    </row>
    <row r="716" customFormat="false" ht="15" hidden="false" customHeight="true" outlineLevel="0" collapsed="false">
      <c r="A716" s="5" t="s">
        <v>4422</v>
      </c>
      <c r="B716" s="5" t="s">
        <v>8127</v>
      </c>
      <c r="C716" s="5" t="s">
        <v>829</v>
      </c>
      <c r="D716" s="5" t="s">
        <v>4423</v>
      </c>
      <c r="E716" s="5" t="s">
        <v>123</v>
      </c>
      <c r="F716" s="5" t="s">
        <v>1310</v>
      </c>
      <c r="G716" s="5" t="n">
        <f aca="false">COUNTIF('Duel Log'!A:A,A716)</f>
        <v>2</v>
      </c>
      <c r="H716" s="5" t="n">
        <f aca="false">COUNTIFS('Duel Log'!A:A,A716,'Duel Log'!AA:AA,"Win")</f>
        <v>0</v>
      </c>
      <c r="I716" s="5" t="s">
        <v>8128</v>
      </c>
      <c r="J716" s="5" t="s">
        <v>8129</v>
      </c>
      <c r="K716" s="5"/>
      <c r="L716" s="5" t="s">
        <v>98</v>
      </c>
      <c r="M716" s="5" t="s">
        <v>6457</v>
      </c>
      <c r="N716" s="5" t="s">
        <v>5966</v>
      </c>
    </row>
    <row r="717" customFormat="false" ht="16.5" hidden="false" customHeight="true" outlineLevel="0" collapsed="false">
      <c r="A717" s="5" t="s">
        <v>4428</v>
      </c>
      <c r="B717" s="5" t="s">
        <v>8130</v>
      </c>
      <c r="C717" s="5" t="s">
        <v>829</v>
      </c>
      <c r="D717" s="6" t="s">
        <v>1982</v>
      </c>
      <c r="E717" s="5" t="s">
        <v>123</v>
      </c>
      <c r="F717" s="5" t="s">
        <v>4429</v>
      </c>
      <c r="G717" s="5" t="n">
        <f aca="false">COUNTIF('Duel Log'!A:A,A717)</f>
        <v>3</v>
      </c>
      <c r="H717" s="5" t="n">
        <f aca="false">COUNTIFS('Duel Log'!A:A,A717,'Duel Log'!AA:AA,"Win")</f>
        <v>2</v>
      </c>
      <c r="I717" s="5" t="s">
        <v>8131</v>
      </c>
      <c r="J717" s="5" t="s">
        <v>8132</v>
      </c>
      <c r="K717" s="5" t="s">
        <v>8133</v>
      </c>
      <c r="L717" s="5" t="s">
        <v>98</v>
      </c>
      <c r="M717" s="5" t="s">
        <v>7385</v>
      </c>
      <c r="N717" s="5" t="s">
        <v>5948</v>
      </c>
    </row>
    <row r="718" customFormat="false" ht="16.5" hidden="false" customHeight="true" outlineLevel="0" collapsed="false">
      <c r="A718" s="5" t="s">
        <v>4434</v>
      </c>
      <c r="B718" s="5" t="s">
        <v>8134</v>
      </c>
      <c r="C718" s="5" t="s">
        <v>357</v>
      </c>
      <c r="D718" s="5" t="s">
        <v>1790</v>
      </c>
      <c r="E718" s="5" t="s">
        <v>102</v>
      </c>
      <c r="F718" s="5" t="s">
        <v>4435</v>
      </c>
      <c r="G718" s="5" t="n">
        <f aca="false">COUNTIF('Duel Log'!A:A,A718)</f>
        <v>2</v>
      </c>
      <c r="H718" s="5" t="n">
        <f aca="false">COUNTIFS('Duel Log'!A:A,A718,'Duel Log'!AA:AA,"Win")</f>
        <v>2</v>
      </c>
      <c r="I718" s="5" t="s">
        <v>8135</v>
      </c>
      <c r="J718" s="5" t="s">
        <v>8136</v>
      </c>
      <c r="K718" s="5"/>
      <c r="L718" s="5" t="s">
        <v>98</v>
      </c>
      <c r="M718" s="5" t="s">
        <v>6027</v>
      </c>
      <c r="N718" s="5"/>
    </row>
    <row r="719" customFormat="false" ht="16.5" hidden="false" customHeight="true" outlineLevel="0" collapsed="false">
      <c r="A719" s="7" t="s">
        <v>4439</v>
      </c>
      <c r="B719" s="7" t="s">
        <v>8134</v>
      </c>
      <c r="C719" s="7" t="s">
        <v>357</v>
      </c>
      <c r="D719" s="7" t="s">
        <v>1790</v>
      </c>
      <c r="E719" s="7" t="s">
        <v>102</v>
      </c>
      <c r="F719" s="7" t="s">
        <v>4440</v>
      </c>
      <c r="G719" s="7" t="n">
        <f aca="false">COUNTIF('Duel Log'!A:A,A719)</f>
        <v>2</v>
      </c>
      <c r="H719" s="7" t="n">
        <f aca="false">COUNTIFS('Duel Log'!A:A,A719,'Duel Log'!AA:AA,"Win")</f>
        <v>1</v>
      </c>
      <c r="I719" s="7" t="s">
        <v>8137</v>
      </c>
      <c r="J719" s="7" t="s">
        <v>8137</v>
      </c>
      <c r="K719" s="7"/>
      <c r="L719" s="7" t="s">
        <v>99</v>
      </c>
      <c r="M719" s="7" t="s">
        <v>5939</v>
      </c>
      <c r="N719" s="7"/>
    </row>
    <row r="720" customFormat="false" ht="16.5" hidden="false" customHeight="true" outlineLevel="0" collapsed="false">
      <c r="A720" s="7" t="s">
        <v>4444</v>
      </c>
      <c r="B720" s="7" t="s">
        <v>8134</v>
      </c>
      <c r="C720" s="7" t="s">
        <v>357</v>
      </c>
      <c r="D720" s="7" t="s">
        <v>1790</v>
      </c>
      <c r="E720" s="7" t="s">
        <v>102</v>
      </c>
      <c r="F720" s="7" t="s">
        <v>4445</v>
      </c>
      <c r="G720" s="7" t="n">
        <f aca="false">COUNTIF('Duel Log'!A:A,A720)</f>
        <v>3</v>
      </c>
      <c r="H720" s="7" t="n">
        <f aca="false">COUNTIFS('Duel Log'!A:A,A720,'Duel Log'!AA:AA,"Win")</f>
        <v>0</v>
      </c>
      <c r="I720" s="7" t="s">
        <v>8138</v>
      </c>
      <c r="J720" s="7" t="s">
        <v>8139</v>
      </c>
      <c r="K720" s="7" t="s">
        <v>8140</v>
      </c>
      <c r="L720" s="7" t="s">
        <v>99</v>
      </c>
      <c r="M720" s="7" t="s">
        <v>6233</v>
      </c>
      <c r="N720" s="7"/>
    </row>
    <row r="721" customFormat="false" ht="16.5" hidden="false" customHeight="true" outlineLevel="0" collapsed="false">
      <c r="A721" s="7" t="s">
        <v>4446</v>
      </c>
      <c r="B721" s="7" t="s">
        <v>8134</v>
      </c>
      <c r="C721" s="7" t="s">
        <v>357</v>
      </c>
      <c r="D721" s="7" t="s">
        <v>1790</v>
      </c>
      <c r="E721" s="7" t="s">
        <v>102</v>
      </c>
      <c r="F721" s="7" t="s">
        <v>2236</v>
      </c>
      <c r="G721" s="7" t="n">
        <f aca="false">COUNTIF('Duel Log'!A:A,A721)</f>
        <v>3</v>
      </c>
      <c r="H721" s="7" t="n">
        <f aca="false">COUNTIFS('Duel Log'!A:A,A721,'Duel Log'!AA:AA,"Win")</f>
        <v>2</v>
      </c>
      <c r="I721" s="7" t="s">
        <v>8141</v>
      </c>
      <c r="J721" s="7" t="s">
        <v>8142</v>
      </c>
      <c r="K721" s="7" t="s">
        <v>8143</v>
      </c>
      <c r="L721" s="7" t="s">
        <v>99</v>
      </c>
      <c r="M721" s="7" t="s">
        <v>8144</v>
      </c>
      <c r="N721" s="7"/>
    </row>
    <row r="722" customFormat="false" ht="16.5" hidden="false" customHeight="true" outlineLevel="0" collapsed="false">
      <c r="A722" s="7" t="s">
        <v>4447</v>
      </c>
      <c r="B722" s="7" t="s">
        <v>8134</v>
      </c>
      <c r="C722" s="7" t="s">
        <v>357</v>
      </c>
      <c r="D722" s="7" t="s">
        <v>1790</v>
      </c>
      <c r="E722" s="7" t="s">
        <v>102</v>
      </c>
      <c r="F722" s="7" t="s">
        <v>2244</v>
      </c>
      <c r="G722" s="7" t="n">
        <f aca="false">COUNTIF('Duel Log'!A:A,A722)</f>
        <v>3</v>
      </c>
      <c r="H722" s="7" t="n">
        <f aca="false">COUNTIFS('Duel Log'!A:A,A722,'Duel Log'!AA:AA,"Win")</f>
        <v>1</v>
      </c>
      <c r="I722" s="7" t="s">
        <v>8145</v>
      </c>
      <c r="J722" s="7" t="s">
        <v>8146</v>
      </c>
      <c r="K722" s="7" t="s">
        <v>8147</v>
      </c>
      <c r="L722" s="7" t="s">
        <v>99</v>
      </c>
      <c r="M722" s="7" t="s">
        <v>6421</v>
      </c>
      <c r="N722" s="7"/>
    </row>
    <row r="723" customFormat="false" ht="16.5" hidden="false" customHeight="true" outlineLevel="0" collapsed="false">
      <c r="A723" s="7" t="s">
        <v>4448</v>
      </c>
      <c r="B723" s="7" t="s">
        <v>8134</v>
      </c>
      <c r="C723" s="7" t="s">
        <v>357</v>
      </c>
      <c r="D723" s="7" t="s">
        <v>1790</v>
      </c>
      <c r="E723" s="7" t="s">
        <v>102</v>
      </c>
      <c r="F723" s="7" t="s">
        <v>2252</v>
      </c>
      <c r="G723" s="7" t="n">
        <f aca="false">COUNTIF('Duel Log'!A:A,A723)</f>
        <v>3</v>
      </c>
      <c r="H723" s="7" t="n">
        <f aca="false">COUNTIFS('Duel Log'!A:A,A723,'Duel Log'!AA:AA,"Win")</f>
        <v>2</v>
      </c>
      <c r="I723" s="7" t="s">
        <v>8148</v>
      </c>
      <c r="J723" s="7" t="s">
        <v>8148</v>
      </c>
      <c r="K723" s="7" t="s">
        <v>8149</v>
      </c>
      <c r="L723" s="7" t="s">
        <v>99</v>
      </c>
      <c r="M723" s="7" t="s">
        <v>6027</v>
      </c>
      <c r="N723" s="7"/>
    </row>
    <row r="724" customFormat="false" ht="16.5" hidden="false" customHeight="true" outlineLevel="0" collapsed="false">
      <c r="A724" s="7" t="s">
        <v>4449</v>
      </c>
      <c r="B724" s="7" t="s">
        <v>8134</v>
      </c>
      <c r="C724" s="7" t="s">
        <v>357</v>
      </c>
      <c r="D724" s="7" t="s">
        <v>1790</v>
      </c>
      <c r="E724" s="7" t="s">
        <v>102</v>
      </c>
      <c r="F724" s="7" t="s">
        <v>2258</v>
      </c>
      <c r="G724" s="7" t="n">
        <f aca="false">COUNTIF('Duel Log'!A:A,A724)</f>
        <v>1</v>
      </c>
      <c r="H724" s="7" t="n">
        <f aca="false">COUNTIFS('Duel Log'!A:A,A724,'Duel Log'!AA:AA,"Win")</f>
        <v>0</v>
      </c>
      <c r="I724" s="7" t="s">
        <v>8150</v>
      </c>
      <c r="J724" s="7"/>
      <c r="K724" s="7"/>
      <c r="L724" s="7" t="s">
        <v>99</v>
      </c>
      <c r="M724" s="7" t="s">
        <v>5939</v>
      </c>
      <c r="N724" s="7"/>
    </row>
    <row r="725" customFormat="false" ht="15" hidden="false" customHeight="true" outlineLevel="0" collapsed="false">
      <c r="A725" s="5" t="s">
        <v>4450</v>
      </c>
      <c r="B725" s="5" t="s">
        <v>8151</v>
      </c>
      <c r="C725" s="5" t="s">
        <v>357</v>
      </c>
      <c r="D725" s="5" t="s">
        <v>2121</v>
      </c>
      <c r="E725" s="5" t="s">
        <v>102</v>
      </c>
      <c r="F725" s="5" t="s">
        <v>4451</v>
      </c>
      <c r="G725" s="5" t="n">
        <f aca="false">COUNTIF('Duel Log'!A:A,A725)</f>
        <v>3</v>
      </c>
      <c r="H725" s="5" t="n">
        <f aca="false">COUNTIFS('Duel Log'!A:A,A725,'Duel Log'!AA:AA,"Win")</f>
        <v>1</v>
      </c>
      <c r="I725" s="5" t="s">
        <v>8152</v>
      </c>
      <c r="J725" s="5" t="s">
        <v>8153</v>
      </c>
      <c r="K725" s="5" t="s">
        <v>8154</v>
      </c>
      <c r="L725" s="5" t="s">
        <v>98</v>
      </c>
      <c r="M725" s="5" t="s">
        <v>6979</v>
      </c>
      <c r="N725" s="5"/>
    </row>
    <row r="726" customFormat="false" ht="15" hidden="false" customHeight="true" outlineLevel="0" collapsed="false">
      <c r="A726" s="7" t="s">
        <v>4455</v>
      </c>
      <c r="B726" s="7" t="s">
        <v>8151</v>
      </c>
      <c r="C726" s="7" t="s">
        <v>357</v>
      </c>
      <c r="D726" s="7" t="s">
        <v>2121</v>
      </c>
      <c r="E726" s="7" t="s">
        <v>102</v>
      </c>
      <c r="F726" s="7" t="s">
        <v>4456</v>
      </c>
      <c r="G726" s="7" t="n">
        <f aca="false">COUNTIF('Duel Log'!A:A,A726)</f>
        <v>3</v>
      </c>
      <c r="H726" s="7" t="n">
        <f aca="false">COUNTIFS('Duel Log'!A:A,A726,'Duel Log'!AA:AA,"Win")</f>
        <v>2</v>
      </c>
      <c r="I726" s="7" t="s">
        <v>8155</v>
      </c>
      <c r="J726" s="7" t="s">
        <v>8156</v>
      </c>
      <c r="K726" s="7" t="s">
        <v>8157</v>
      </c>
      <c r="L726" s="7" t="s">
        <v>99</v>
      </c>
      <c r="M726" s="7" t="s">
        <v>6273</v>
      </c>
      <c r="N726" s="7"/>
    </row>
    <row r="727" customFormat="false" ht="15" hidden="false" customHeight="true" outlineLevel="0" collapsed="false">
      <c r="A727" s="7" t="s">
        <v>4462</v>
      </c>
      <c r="B727" s="7" t="s">
        <v>8151</v>
      </c>
      <c r="C727" s="7" t="s">
        <v>357</v>
      </c>
      <c r="D727" s="7" t="s">
        <v>2121</v>
      </c>
      <c r="E727" s="7" t="s">
        <v>102</v>
      </c>
      <c r="F727" s="7" t="s">
        <v>4463</v>
      </c>
      <c r="G727" s="7" t="n">
        <f aca="false">COUNTIF('Duel Log'!A:A,A727)</f>
        <v>3</v>
      </c>
      <c r="H727" s="7" t="n">
        <f aca="false">COUNTIFS('Duel Log'!A:A,A727,'Duel Log'!AA:AA,"Win")</f>
        <v>2</v>
      </c>
      <c r="I727" s="7" t="s">
        <v>8158</v>
      </c>
      <c r="J727" s="7" t="s">
        <v>8159</v>
      </c>
      <c r="K727" s="7" t="s">
        <v>8160</v>
      </c>
      <c r="L727" s="7" t="s">
        <v>99</v>
      </c>
      <c r="M727" s="7" t="s">
        <v>8161</v>
      </c>
      <c r="N727" s="7"/>
    </row>
    <row r="728" customFormat="false" ht="15" hidden="false" customHeight="true" outlineLevel="0" collapsed="false">
      <c r="A728" s="7" t="s">
        <v>4467</v>
      </c>
      <c r="B728" s="7" t="s">
        <v>8151</v>
      </c>
      <c r="C728" s="7" t="s">
        <v>357</v>
      </c>
      <c r="D728" s="7" t="s">
        <v>2121</v>
      </c>
      <c r="E728" s="7" t="s">
        <v>102</v>
      </c>
      <c r="F728" s="7" t="s">
        <v>4468</v>
      </c>
      <c r="G728" s="7" t="n">
        <f aca="false">COUNTIF('Duel Log'!A:A,A728)</f>
        <v>3</v>
      </c>
      <c r="H728" s="7" t="n">
        <f aca="false">COUNTIFS('Duel Log'!A:A,A728,'Duel Log'!AA:AA,"Win")</f>
        <v>3</v>
      </c>
      <c r="I728" s="7" t="s">
        <v>8162</v>
      </c>
      <c r="J728" s="7" t="s">
        <v>8163</v>
      </c>
      <c r="K728" s="7" t="s">
        <v>8164</v>
      </c>
      <c r="L728" s="7" t="s">
        <v>99</v>
      </c>
      <c r="M728" s="7" t="s">
        <v>6536</v>
      </c>
      <c r="N728" s="7"/>
    </row>
    <row r="729" customFormat="false" ht="15" hidden="false" customHeight="true" outlineLevel="0" collapsed="false">
      <c r="A729" s="7" t="s">
        <v>4474</v>
      </c>
      <c r="B729" s="7" t="s">
        <v>8151</v>
      </c>
      <c r="C729" s="7" t="s">
        <v>357</v>
      </c>
      <c r="D729" s="7" t="s">
        <v>2121</v>
      </c>
      <c r="E729" s="7" t="s">
        <v>102</v>
      </c>
      <c r="F729" s="7" t="s">
        <v>4475</v>
      </c>
      <c r="G729" s="7" t="n">
        <f aca="false">COUNTIF('Duel Log'!A:A,A729)</f>
        <v>3</v>
      </c>
      <c r="H729" s="7" t="n">
        <f aca="false">COUNTIFS('Duel Log'!A:A,A729,'Duel Log'!AA:AA,"Win")</f>
        <v>2</v>
      </c>
      <c r="I729" s="7" t="s">
        <v>8165</v>
      </c>
      <c r="J729" s="7" t="s">
        <v>8166</v>
      </c>
      <c r="K729" s="7" t="s">
        <v>8167</v>
      </c>
      <c r="L729" s="7" t="s">
        <v>99</v>
      </c>
      <c r="M729" s="7" t="s">
        <v>6421</v>
      </c>
      <c r="N729" s="7"/>
    </row>
    <row r="730" customFormat="false" ht="15" hidden="false" customHeight="true" outlineLevel="0" collapsed="false">
      <c r="A730" s="7" t="s">
        <v>4481</v>
      </c>
      <c r="B730" s="7" t="s">
        <v>8151</v>
      </c>
      <c r="C730" s="7" t="s">
        <v>357</v>
      </c>
      <c r="D730" s="7" t="s">
        <v>2121</v>
      </c>
      <c r="E730" s="7" t="s">
        <v>102</v>
      </c>
      <c r="F730" s="7" t="s">
        <v>4482</v>
      </c>
      <c r="G730" s="7" t="n">
        <f aca="false">COUNTIF('Duel Log'!A:A,A730)</f>
        <v>3</v>
      </c>
      <c r="H730" s="7" t="n">
        <f aca="false">COUNTIFS('Duel Log'!A:A,A730,'Duel Log'!AA:AA,"Win")</f>
        <v>2</v>
      </c>
      <c r="I730" s="7" t="s">
        <v>8168</v>
      </c>
      <c r="J730" s="7" t="s">
        <v>8169</v>
      </c>
      <c r="K730" s="7" t="s">
        <v>8170</v>
      </c>
      <c r="L730" s="7" t="s">
        <v>99</v>
      </c>
      <c r="M730" s="7" t="s">
        <v>8171</v>
      </c>
      <c r="N730" s="7"/>
    </row>
    <row r="731" customFormat="false" ht="15" hidden="false" customHeight="true" outlineLevel="0" collapsed="false">
      <c r="A731" s="7" t="s">
        <v>4486</v>
      </c>
      <c r="B731" s="7" t="s">
        <v>8151</v>
      </c>
      <c r="C731" s="7" t="s">
        <v>357</v>
      </c>
      <c r="D731" s="7" t="s">
        <v>2121</v>
      </c>
      <c r="E731" s="7" t="s">
        <v>102</v>
      </c>
      <c r="F731" s="7" t="s">
        <v>4487</v>
      </c>
      <c r="G731" s="7" t="n">
        <f aca="false">COUNTIF('Duel Log'!A:A,A731)</f>
        <v>3</v>
      </c>
      <c r="H731" s="7" t="n">
        <f aca="false">COUNTIFS('Duel Log'!A:A,A731,'Duel Log'!AA:AA,"Win")</f>
        <v>1</v>
      </c>
      <c r="I731" s="7" t="s">
        <v>8172</v>
      </c>
      <c r="J731" s="7" t="s">
        <v>8173</v>
      </c>
      <c r="K731" s="7" t="s">
        <v>8174</v>
      </c>
      <c r="L731" s="7" t="s">
        <v>99</v>
      </c>
      <c r="M731" s="7" t="s">
        <v>7645</v>
      </c>
      <c r="N731" s="7"/>
    </row>
    <row r="732" customFormat="false" ht="15" hidden="false" customHeight="true" outlineLevel="0" collapsed="false">
      <c r="A732" s="5" t="s">
        <v>4491</v>
      </c>
      <c r="B732" s="5" t="s">
        <v>8175</v>
      </c>
      <c r="C732" s="5" t="s">
        <v>357</v>
      </c>
      <c r="D732" s="5" t="s">
        <v>4492</v>
      </c>
      <c r="E732" s="5" t="s">
        <v>123</v>
      </c>
      <c r="F732" s="5" t="s">
        <v>2656</v>
      </c>
      <c r="G732" s="5" t="n">
        <f aca="false">COUNTIF('Duel Log'!A:A,A732)</f>
        <v>2</v>
      </c>
      <c r="H732" s="5" t="n">
        <f aca="false">COUNTIFS('Duel Log'!A:A,A732,'Duel Log'!AA:AA,"Win")</f>
        <v>2</v>
      </c>
      <c r="I732" s="5" t="s">
        <v>8176</v>
      </c>
      <c r="J732" s="5" t="s">
        <v>8177</v>
      </c>
      <c r="K732" s="5"/>
      <c r="L732" s="5" t="s">
        <v>98</v>
      </c>
      <c r="M732" s="5" t="s">
        <v>8178</v>
      </c>
      <c r="N732" s="5" t="s">
        <v>5966</v>
      </c>
    </row>
    <row r="733" customFormat="false" ht="16.5" hidden="false" customHeight="true" outlineLevel="0" collapsed="false">
      <c r="A733" s="5" t="s">
        <v>4499</v>
      </c>
      <c r="B733" s="5" t="s">
        <v>8179</v>
      </c>
      <c r="C733" s="5" t="s">
        <v>357</v>
      </c>
      <c r="D733" s="5" t="s">
        <v>1268</v>
      </c>
      <c r="E733" s="5" t="s">
        <v>123</v>
      </c>
      <c r="F733" s="5" t="s">
        <v>3242</v>
      </c>
      <c r="G733" s="5" t="n">
        <f aca="false">COUNTIF('Duel Log'!A:A,A733)</f>
        <v>2</v>
      </c>
      <c r="H733" s="5" t="n">
        <f aca="false">COUNTIFS('Duel Log'!A:A,A733,'Duel Log'!AA:AA,"Win")</f>
        <v>2</v>
      </c>
      <c r="I733" s="5" t="s">
        <v>8180</v>
      </c>
      <c r="J733" s="5" t="s">
        <v>8181</v>
      </c>
      <c r="K733" s="5"/>
      <c r="L733" s="5" t="s">
        <v>98</v>
      </c>
      <c r="M733" s="5" t="s">
        <v>7516</v>
      </c>
      <c r="N733" s="5" t="s">
        <v>5966</v>
      </c>
    </row>
    <row r="734" customFormat="false" ht="15" hidden="false" customHeight="true" outlineLevel="0" collapsed="false">
      <c r="A734" s="5" t="s">
        <v>4504</v>
      </c>
      <c r="B734" s="5" t="s">
        <v>8182</v>
      </c>
      <c r="C734" s="5" t="s">
        <v>357</v>
      </c>
      <c r="D734" s="5" t="s">
        <v>4505</v>
      </c>
      <c r="E734" s="5" t="s">
        <v>123</v>
      </c>
      <c r="F734" s="5" t="s">
        <v>4507</v>
      </c>
      <c r="G734" s="5" t="n">
        <f aca="false">COUNTIF('Duel Log'!A:A,A734)</f>
        <v>2</v>
      </c>
      <c r="H734" s="5" t="n">
        <f aca="false">COUNTIFS('Duel Log'!A:A,A734,'Duel Log'!AA:AA,"Win")</f>
        <v>2</v>
      </c>
      <c r="I734" s="5" t="s">
        <v>8183</v>
      </c>
      <c r="J734" s="5" t="s">
        <v>8184</v>
      </c>
      <c r="K734" s="5"/>
      <c r="L734" s="5" t="s">
        <v>98</v>
      </c>
      <c r="M734" s="5" t="s">
        <v>7803</v>
      </c>
      <c r="N734" s="5" t="s">
        <v>5966</v>
      </c>
    </row>
    <row r="735" customFormat="false" ht="16.5" hidden="false" customHeight="true" outlineLevel="0" collapsed="false">
      <c r="A735" s="5" t="s">
        <v>4512</v>
      </c>
      <c r="B735" s="5" t="s">
        <v>8185</v>
      </c>
      <c r="C735" s="5" t="s">
        <v>357</v>
      </c>
      <c r="D735" s="5" t="s">
        <v>3721</v>
      </c>
      <c r="E735" s="5" t="s">
        <v>123</v>
      </c>
      <c r="F735" s="5" t="s">
        <v>4513</v>
      </c>
      <c r="G735" s="5" t="n">
        <f aca="false">COUNTIF('Duel Log'!A:A,A735)</f>
        <v>3</v>
      </c>
      <c r="H735" s="5" t="n">
        <f aca="false">COUNTIFS('Duel Log'!A:A,A735,'Duel Log'!AA:AA,"Win")</f>
        <v>2</v>
      </c>
      <c r="I735" s="5" t="s">
        <v>8186</v>
      </c>
      <c r="J735" s="5" t="s">
        <v>8187</v>
      </c>
      <c r="K735" s="5" t="s">
        <v>8188</v>
      </c>
      <c r="L735" s="5" t="s">
        <v>98</v>
      </c>
      <c r="M735" s="5" t="s">
        <v>6178</v>
      </c>
      <c r="N735" s="5" t="s">
        <v>5948</v>
      </c>
    </row>
    <row r="736" customFormat="false" ht="15" hidden="false" customHeight="true" outlineLevel="0" collapsed="false">
      <c r="A736" s="5" t="s">
        <v>4517</v>
      </c>
      <c r="B736" s="5" t="s">
        <v>8189</v>
      </c>
      <c r="C736" s="5" t="s">
        <v>357</v>
      </c>
      <c r="D736" s="5" t="s">
        <v>1391</v>
      </c>
      <c r="E736" s="5" t="s">
        <v>123</v>
      </c>
      <c r="F736" s="5" t="s">
        <v>350</v>
      </c>
      <c r="G736" s="5" t="n">
        <f aca="false">COUNTIF('Duel Log'!A:A,A736)</f>
        <v>2</v>
      </c>
      <c r="H736" s="5" t="n">
        <f aca="false">COUNTIFS('Duel Log'!A:A,A736,'Duel Log'!AA:AA,"Win")</f>
        <v>2</v>
      </c>
      <c r="I736" s="5" t="s">
        <v>8190</v>
      </c>
      <c r="J736" s="5" t="s">
        <v>8191</v>
      </c>
      <c r="K736" s="5"/>
      <c r="L736" s="5" t="s">
        <v>98</v>
      </c>
      <c r="M736" s="5" t="s">
        <v>7516</v>
      </c>
      <c r="N736" s="5" t="s">
        <v>5966</v>
      </c>
    </row>
    <row r="737" customFormat="false" ht="15" hidden="false" customHeight="true" outlineLevel="0" collapsed="false">
      <c r="A737" s="5" t="s">
        <v>4522</v>
      </c>
      <c r="B737" s="5" t="s">
        <v>8192</v>
      </c>
      <c r="C737" s="5" t="s">
        <v>357</v>
      </c>
      <c r="D737" s="5" t="s">
        <v>280</v>
      </c>
      <c r="E737" s="5" t="s">
        <v>123</v>
      </c>
      <c r="F737" s="5" t="s">
        <v>359</v>
      </c>
      <c r="G737" s="5" t="n">
        <f aca="false">COUNTIF('Duel Log'!A:A,A737)</f>
        <v>3</v>
      </c>
      <c r="H737" s="5" t="n">
        <f aca="false">COUNTIFS('Duel Log'!A:A,A737,'Duel Log'!AA:AA,"Win")</f>
        <v>1</v>
      </c>
      <c r="I737" s="5" t="s">
        <v>8193</v>
      </c>
      <c r="J737" s="5" t="s">
        <v>8194</v>
      </c>
      <c r="K737" s="5" t="s">
        <v>8195</v>
      </c>
      <c r="L737" s="5" t="s">
        <v>98</v>
      </c>
      <c r="M737" s="5" t="s">
        <v>6047</v>
      </c>
      <c r="N737" s="5" t="s">
        <v>5948</v>
      </c>
    </row>
    <row r="738" customFormat="false" ht="15" hidden="false" customHeight="true" outlineLevel="0" collapsed="false">
      <c r="A738" s="5" t="s">
        <v>4523</v>
      </c>
      <c r="B738" s="5" t="s">
        <v>8196</v>
      </c>
      <c r="C738" s="5" t="s">
        <v>357</v>
      </c>
      <c r="D738" s="5" t="s">
        <v>1515</v>
      </c>
      <c r="E738" s="5" t="s">
        <v>123</v>
      </c>
      <c r="F738" s="5" t="s">
        <v>1563</v>
      </c>
      <c r="G738" s="5" t="n">
        <f aca="false">COUNTIF('Duel Log'!A:A,A738)</f>
        <v>2</v>
      </c>
      <c r="H738" s="5" t="n">
        <f aca="false">COUNTIFS('Duel Log'!A:A,A738,'Duel Log'!AA:AA,"Win")</f>
        <v>2</v>
      </c>
      <c r="I738" s="5" t="s">
        <v>8197</v>
      </c>
      <c r="J738" s="5" t="s">
        <v>8198</v>
      </c>
      <c r="K738" s="5"/>
      <c r="L738" s="5" t="s">
        <v>98</v>
      </c>
      <c r="M738" s="5" t="s">
        <v>8199</v>
      </c>
      <c r="N738" s="5" t="s">
        <v>5966</v>
      </c>
    </row>
    <row r="739" customFormat="false" ht="15" hidden="false" customHeight="true" outlineLevel="0" collapsed="false">
      <c r="A739" s="5" t="s">
        <v>4524</v>
      </c>
      <c r="B739" s="5" t="s">
        <v>8200</v>
      </c>
      <c r="C739" s="5" t="s">
        <v>357</v>
      </c>
      <c r="D739" s="5" t="s">
        <v>163</v>
      </c>
      <c r="E739" s="5" t="s">
        <v>123</v>
      </c>
      <c r="F739" s="5" t="s">
        <v>4525</v>
      </c>
      <c r="G739" s="5" t="n">
        <f aca="false">COUNTIF('Duel Log'!A:A,A739)</f>
        <v>2</v>
      </c>
      <c r="H739" s="5" t="n">
        <f aca="false">COUNTIFS('Duel Log'!A:A,A739,'Duel Log'!AA:AA,"Win")</f>
        <v>0</v>
      </c>
      <c r="I739" s="5" t="s">
        <v>8201</v>
      </c>
      <c r="J739" s="5" t="s">
        <v>8202</v>
      </c>
      <c r="K739" s="5"/>
      <c r="L739" s="5" t="s">
        <v>98</v>
      </c>
      <c r="M739" s="5" t="s">
        <v>8011</v>
      </c>
      <c r="N739" s="5" t="s">
        <v>5966</v>
      </c>
    </row>
    <row r="740" customFormat="false" ht="15" hidden="false" customHeight="true" outlineLevel="0" collapsed="false">
      <c r="A740" s="5" t="s">
        <v>4529</v>
      </c>
      <c r="B740" s="5" t="s">
        <v>8203</v>
      </c>
      <c r="C740" s="5" t="s">
        <v>357</v>
      </c>
      <c r="D740" s="5" t="s">
        <v>3148</v>
      </c>
      <c r="E740" s="5" t="s">
        <v>123</v>
      </c>
      <c r="F740" s="5" t="s">
        <v>4530</v>
      </c>
      <c r="G740" s="5" t="n">
        <f aca="false">COUNTIF('Duel Log'!A:A,A740)</f>
        <v>2</v>
      </c>
      <c r="H740" s="5" t="n">
        <f aca="false">COUNTIFS('Duel Log'!A:A,A740,'Duel Log'!AA:AA,"Win")</f>
        <v>2</v>
      </c>
      <c r="I740" s="5" t="s">
        <v>8204</v>
      </c>
      <c r="J740" s="5" t="s">
        <v>8205</v>
      </c>
      <c r="K740" s="5"/>
      <c r="L740" s="5" t="s">
        <v>98</v>
      </c>
      <c r="M740" s="5" t="s">
        <v>6131</v>
      </c>
      <c r="N740" s="5" t="s">
        <v>5966</v>
      </c>
    </row>
    <row r="741" customFormat="false" ht="15" hidden="false" customHeight="true" outlineLevel="0" collapsed="false">
      <c r="A741" s="5" t="s">
        <v>4534</v>
      </c>
      <c r="B741" s="5" t="s">
        <v>8206</v>
      </c>
      <c r="C741" s="5" t="s">
        <v>659</v>
      </c>
      <c r="D741" s="5" t="s">
        <v>689</v>
      </c>
      <c r="E741" s="5" t="s">
        <v>102</v>
      </c>
      <c r="F741" s="5" t="s">
        <v>4115</v>
      </c>
      <c r="G741" s="5" t="n">
        <f aca="false">COUNTIF('Duel Log'!A:A,A741)</f>
        <v>3</v>
      </c>
      <c r="H741" s="5" t="n">
        <f aca="false">COUNTIFS('Duel Log'!A:A,A741,'Duel Log'!AA:AA,"Win")</f>
        <v>2</v>
      </c>
      <c r="I741" s="5" t="s">
        <v>6488</v>
      </c>
      <c r="J741" s="5" t="s">
        <v>8207</v>
      </c>
      <c r="K741" s="5" t="s">
        <v>8208</v>
      </c>
      <c r="L741" s="5" t="s">
        <v>98</v>
      </c>
      <c r="M741" s="5" t="s">
        <v>8209</v>
      </c>
      <c r="N741" s="5"/>
    </row>
    <row r="742" customFormat="false" ht="15" hidden="false" customHeight="true" outlineLevel="0" collapsed="false">
      <c r="A742" s="7" t="s">
        <v>4535</v>
      </c>
      <c r="B742" s="7" t="s">
        <v>8206</v>
      </c>
      <c r="C742" s="7" t="s">
        <v>659</v>
      </c>
      <c r="D742" s="7" t="s">
        <v>689</v>
      </c>
      <c r="E742" s="7" t="s">
        <v>102</v>
      </c>
      <c r="F742" s="7" t="s">
        <v>4121</v>
      </c>
      <c r="G742" s="7" t="n">
        <f aca="false">COUNTIF('Duel Log'!A:A,A742)</f>
        <v>3</v>
      </c>
      <c r="H742" s="7" t="n">
        <f aca="false">COUNTIFS('Duel Log'!A:A,A742,'Duel Log'!AA:AA,"Win")</f>
        <v>3</v>
      </c>
      <c r="I742" s="7" t="s">
        <v>5946</v>
      </c>
      <c r="J742" s="7" t="s">
        <v>6020</v>
      </c>
      <c r="K742" s="7" t="s">
        <v>8210</v>
      </c>
      <c r="L742" s="7" t="s">
        <v>99</v>
      </c>
      <c r="M742" s="7" t="s">
        <v>5947</v>
      </c>
      <c r="N742" s="7"/>
    </row>
    <row r="743" customFormat="false" ht="15" hidden="false" customHeight="true" outlineLevel="0" collapsed="false">
      <c r="A743" s="7" t="s">
        <v>4536</v>
      </c>
      <c r="B743" s="7" t="s">
        <v>8206</v>
      </c>
      <c r="C743" s="7" t="s">
        <v>659</v>
      </c>
      <c r="D743" s="7" t="s">
        <v>689</v>
      </c>
      <c r="E743" s="7" t="s">
        <v>102</v>
      </c>
      <c r="F743" s="7" t="s">
        <v>4126</v>
      </c>
      <c r="G743" s="7" t="n">
        <f aca="false">COUNTIF('Duel Log'!A:A,A743)</f>
        <v>3</v>
      </c>
      <c r="H743" s="7" t="n">
        <f aca="false">COUNTIFS('Duel Log'!A:A,A743,'Duel Log'!AA:AA,"Win")</f>
        <v>2</v>
      </c>
      <c r="I743" s="7" t="s">
        <v>6044</v>
      </c>
      <c r="J743" s="7" t="s">
        <v>6793</v>
      </c>
      <c r="K743" s="7" t="s">
        <v>8211</v>
      </c>
      <c r="L743" s="7" t="s">
        <v>99</v>
      </c>
      <c r="M743" s="7" t="s">
        <v>6418</v>
      </c>
      <c r="N743" s="7"/>
    </row>
    <row r="744" customFormat="false" ht="15" hidden="false" customHeight="true" outlineLevel="0" collapsed="false">
      <c r="A744" s="7" t="s">
        <v>4537</v>
      </c>
      <c r="B744" s="7" t="s">
        <v>8206</v>
      </c>
      <c r="C744" s="7" t="s">
        <v>659</v>
      </c>
      <c r="D744" s="7" t="s">
        <v>689</v>
      </c>
      <c r="E744" s="7" t="s">
        <v>102</v>
      </c>
      <c r="F744" s="7" t="s">
        <v>4131</v>
      </c>
      <c r="G744" s="7" t="n">
        <f aca="false">COUNTIF('Duel Log'!A:A,A744)</f>
        <v>3</v>
      </c>
      <c r="H744" s="7" t="n">
        <f aca="false">COUNTIFS('Duel Log'!A:A,A744,'Duel Log'!AA:AA,"Win")</f>
        <v>2</v>
      </c>
      <c r="I744" s="7" t="s">
        <v>8212</v>
      </c>
      <c r="J744" s="7" t="s">
        <v>6694</v>
      </c>
      <c r="K744" s="7" t="s">
        <v>8213</v>
      </c>
      <c r="L744" s="7" t="s">
        <v>99</v>
      </c>
      <c r="M744" s="7" t="s">
        <v>8126</v>
      </c>
      <c r="N744" s="7"/>
    </row>
    <row r="745" customFormat="false" ht="15" hidden="false" customHeight="true" outlineLevel="0" collapsed="false">
      <c r="A745" s="5" t="s">
        <v>4538</v>
      </c>
      <c r="B745" s="5" t="s">
        <v>8214</v>
      </c>
      <c r="C745" s="5" t="s">
        <v>659</v>
      </c>
      <c r="D745" s="5" t="s">
        <v>890</v>
      </c>
      <c r="E745" s="5" t="s">
        <v>102</v>
      </c>
      <c r="F745" s="5" t="s">
        <v>952</v>
      </c>
      <c r="G745" s="5" t="n">
        <f aca="false">COUNTIF('Duel Log'!A:A,A745)</f>
        <v>3</v>
      </c>
      <c r="H745" s="5" t="n">
        <f aca="false">COUNTIFS('Duel Log'!A:A,A745,'Duel Log'!AA:AA,"Win")</f>
        <v>2</v>
      </c>
      <c r="I745" s="5" t="s">
        <v>7300</v>
      </c>
      <c r="J745" s="5" t="s">
        <v>6793</v>
      </c>
      <c r="K745" s="5" t="s">
        <v>8215</v>
      </c>
      <c r="L745" s="5" t="s">
        <v>98</v>
      </c>
      <c r="M745" s="5" t="s">
        <v>8216</v>
      </c>
      <c r="N745" s="5"/>
    </row>
    <row r="746" customFormat="false" ht="15" hidden="false" customHeight="true" outlineLevel="0" collapsed="false">
      <c r="A746" s="7" t="s">
        <v>4539</v>
      </c>
      <c r="B746" s="7" t="s">
        <v>8214</v>
      </c>
      <c r="C746" s="7" t="s">
        <v>659</v>
      </c>
      <c r="D746" s="7" t="s">
        <v>890</v>
      </c>
      <c r="E746" s="7" t="s">
        <v>102</v>
      </c>
      <c r="F746" s="7" t="s">
        <v>957</v>
      </c>
      <c r="G746" s="7" t="n">
        <f aca="false">COUNTIF('Duel Log'!A:A,A746)</f>
        <v>3</v>
      </c>
      <c r="H746" s="7" t="n">
        <f aca="false">COUNTIFS('Duel Log'!A:A,A746,'Duel Log'!AA:AA,"Win")</f>
        <v>1</v>
      </c>
      <c r="I746" s="7" t="s">
        <v>8217</v>
      </c>
      <c r="J746" s="7" t="s">
        <v>6782</v>
      </c>
      <c r="K746" s="7" t="s">
        <v>8218</v>
      </c>
      <c r="L746" s="7" t="s">
        <v>99</v>
      </c>
      <c r="M746" s="7" t="s">
        <v>7625</v>
      </c>
      <c r="N746" s="7"/>
    </row>
    <row r="747" customFormat="false" ht="15" hidden="false" customHeight="true" outlineLevel="0" collapsed="false">
      <c r="A747" s="7" t="s">
        <v>4540</v>
      </c>
      <c r="B747" s="7" t="s">
        <v>8214</v>
      </c>
      <c r="C747" s="7" t="s">
        <v>659</v>
      </c>
      <c r="D747" s="7" t="s">
        <v>890</v>
      </c>
      <c r="E747" s="7" t="s">
        <v>102</v>
      </c>
      <c r="F747" s="7" t="s">
        <v>963</v>
      </c>
      <c r="G747" s="7" t="n">
        <f aca="false">COUNTIF('Duel Log'!A:A,A747)</f>
        <v>3</v>
      </c>
      <c r="H747" s="7" t="n">
        <f aca="false">COUNTIFS('Duel Log'!A:A,A747,'Duel Log'!AA:AA,"Win")</f>
        <v>1</v>
      </c>
      <c r="I747" s="7" t="s">
        <v>7300</v>
      </c>
      <c r="J747" s="7" t="s">
        <v>8219</v>
      </c>
      <c r="K747" s="7" t="s">
        <v>627</v>
      </c>
      <c r="L747" s="7" t="s">
        <v>99</v>
      </c>
      <c r="M747" s="7" t="s">
        <v>6861</v>
      </c>
      <c r="N747" s="7"/>
    </row>
    <row r="748" customFormat="false" ht="15" hidden="false" customHeight="true" outlineLevel="0" collapsed="false">
      <c r="A748" s="7" t="s">
        <v>4541</v>
      </c>
      <c r="B748" s="7" t="s">
        <v>8214</v>
      </c>
      <c r="C748" s="7" t="s">
        <v>659</v>
      </c>
      <c r="D748" s="7" t="s">
        <v>890</v>
      </c>
      <c r="E748" s="7" t="s">
        <v>102</v>
      </c>
      <c r="F748" s="7" t="s">
        <v>968</v>
      </c>
      <c r="G748" s="7" t="n">
        <f aca="false">COUNTIF('Duel Log'!A:A,A748)</f>
        <v>3</v>
      </c>
      <c r="H748" s="7" t="n">
        <f aca="false">COUNTIFS('Duel Log'!A:A,A748,'Duel Log'!AA:AA,"Win")</f>
        <v>3</v>
      </c>
      <c r="I748" s="7" t="s">
        <v>6779</v>
      </c>
      <c r="J748" s="7" t="s">
        <v>7012</v>
      </c>
      <c r="K748" s="7" t="s">
        <v>7012</v>
      </c>
      <c r="L748" s="7" t="s">
        <v>99</v>
      </c>
      <c r="M748" s="7" t="s">
        <v>6027</v>
      </c>
      <c r="N748" s="7"/>
    </row>
    <row r="749" customFormat="false" ht="15" hidden="false" customHeight="true" outlineLevel="0" collapsed="false">
      <c r="A749" s="7" t="s">
        <v>4543</v>
      </c>
      <c r="B749" s="7" t="s">
        <v>8214</v>
      </c>
      <c r="C749" s="7" t="s">
        <v>659</v>
      </c>
      <c r="D749" s="7" t="s">
        <v>890</v>
      </c>
      <c r="E749" s="7" t="s">
        <v>102</v>
      </c>
      <c r="F749" s="7" t="s">
        <v>971</v>
      </c>
      <c r="G749" s="7" t="n">
        <f aca="false">COUNTIF('Duel Log'!A:A,A749)</f>
        <v>1</v>
      </c>
      <c r="H749" s="7" t="n">
        <f aca="false">COUNTIFS('Duel Log'!A:A,A749,'Duel Log'!AA:AA,"Win")</f>
        <v>0</v>
      </c>
      <c r="I749" s="7" t="s">
        <v>8220</v>
      </c>
      <c r="J749" s="7"/>
      <c r="K749" s="7"/>
      <c r="L749" s="7" t="s">
        <v>99</v>
      </c>
      <c r="M749" s="7" t="s">
        <v>5939</v>
      </c>
      <c r="N749" s="7"/>
    </row>
    <row r="750" customFormat="false" ht="15" hidden="false" customHeight="true" outlineLevel="0" collapsed="false">
      <c r="A750" s="5" t="s">
        <v>4544</v>
      </c>
      <c r="B750" s="5" t="s">
        <v>8221</v>
      </c>
      <c r="C750" s="5" t="s">
        <v>659</v>
      </c>
      <c r="D750" s="5" t="s">
        <v>723</v>
      </c>
      <c r="E750" s="5" t="s">
        <v>102</v>
      </c>
      <c r="F750" s="5" t="s">
        <v>3822</v>
      </c>
      <c r="G750" s="5" t="n">
        <f aca="false">COUNTIF('Duel Log'!A:A,A750)</f>
        <v>3</v>
      </c>
      <c r="H750" s="5" t="n">
        <f aca="false">COUNTIFS('Duel Log'!A:A,A750,'Duel Log'!AA:AA,"Win")</f>
        <v>2</v>
      </c>
      <c r="I750" s="5" t="s">
        <v>8222</v>
      </c>
      <c r="J750" s="5" t="s">
        <v>7300</v>
      </c>
      <c r="K750" s="5" t="s">
        <v>8223</v>
      </c>
      <c r="L750" s="5" t="s">
        <v>98</v>
      </c>
      <c r="M750" s="5" t="s">
        <v>6323</v>
      </c>
      <c r="N750" s="5"/>
    </row>
    <row r="751" customFormat="false" ht="15" hidden="false" customHeight="true" outlineLevel="0" collapsed="false">
      <c r="A751" s="7" t="s">
        <v>4545</v>
      </c>
      <c r="B751" s="7" t="s">
        <v>8221</v>
      </c>
      <c r="C751" s="7" t="s">
        <v>659</v>
      </c>
      <c r="D751" s="7" t="s">
        <v>723</v>
      </c>
      <c r="E751" s="7" t="s">
        <v>102</v>
      </c>
      <c r="F751" s="7" t="s">
        <v>3828</v>
      </c>
      <c r="G751" s="7" t="n">
        <f aca="false">COUNTIF('Duel Log'!A:A,A751)</f>
        <v>3</v>
      </c>
      <c r="H751" s="7" t="n">
        <f aca="false">COUNTIFS('Duel Log'!A:A,A751,'Duel Log'!AA:AA,"Win")</f>
        <v>1</v>
      </c>
      <c r="I751" s="7" t="s">
        <v>6779</v>
      </c>
      <c r="J751" s="7" t="s">
        <v>7291</v>
      </c>
      <c r="K751" s="7" t="s">
        <v>8224</v>
      </c>
      <c r="L751" s="7" t="s">
        <v>99</v>
      </c>
      <c r="M751" s="7" t="s">
        <v>6259</v>
      </c>
      <c r="N751" s="7"/>
    </row>
    <row r="752" customFormat="false" ht="15" hidden="false" customHeight="true" outlineLevel="0" collapsed="false">
      <c r="A752" s="7" t="s">
        <v>4546</v>
      </c>
      <c r="B752" s="7" t="s">
        <v>8221</v>
      </c>
      <c r="C752" s="7" t="s">
        <v>659</v>
      </c>
      <c r="D752" s="7" t="s">
        <v>723</v>
      </c>
      <c r="E752" s="7" t="s">
        <v>102</v>
      </c>
      <c r="F752" s="7" t="s">
        <v>3833</v>
      </c>
      <c r="G752" s="7" t="n">
        <f aca="false">COUNTIF('Duel Log'!A:A,A752)</f>
        <v>3</v>
      </c>
      <c r="H752" s="7" t="n">
        <f aca="false">COUNTIFS('Duel Log'!A:A,A752,'Duel Log'!AA:AA,"Win")</f>
        <v>1</v>
      </c>
      <c r="I752" s="7" t="s">
        <v>7012</v>
      </c>
      <c r="J752" s="7" t="s">
        <v>6339</v>
      </c>
      <c r="K752" s="7" t="s">
        <v>8225</v>
      </c>
      <c r="L752" s="7" t="s">
        <v>99</v>
      </c>
      <c r="M752" s="7" t="s">
        <v>8226</v>
      </c>
      <c r="N752" s="7"/>
    </row>
    <row r="753" customFormat="false" ht="15" hidden="false" customHeight="true" outlineLevel="0" collapsed="false">
      <c r="A753" s="7" t="s">
        <v>4547</v>
      </c>
      <c r="B753" s="7" t="s">
        <v>8221</v>
      </c>
      <c r="C753" s="7" t="s">
        <v>659</v>
      </c>
      <c r="D753" s="7" t="s">
        <v>723</v>
      </c>
      <c r="E753" s="7" t="s">
        <v>102</v>
      </c>
      <c r="F753" s="7" t="s">
        <v>3839</v>
      </c>
      <c r="G753" s="7" t="n">
        <f aca="false">COUNTIF('Duel Log'!A:A,A753)</f>
        <v>3</v>
      </c>
      <c r="H753" s="7" t="n">
        <f aca="false">COUNTIFS('Duel Log'!A:A,A753,'Duel Log'!AA:AA,"Win")</f>
        <v>0</v>
      </c>
      <c r="I753" s="7" t="s">
        <v>8227</v>
      </c>
      <c r="J753" s="7" t="s">
        <v>8228</v>
      </c>
      <c r="K753" s="7" t="s">
        <v>8229</v>
      </c>
      <c r="L753" s="7" t="s">
        <v>99</v>
      </c>
      <c r="M753" s="7" t="s">
        <v>8230</v>
      </c>
      <c r="N753" s="7"/>
    </row>
    <row r="754" customFormat="false" ht="15" hidden="false" customHeight="true" outlineLevel="0" collapsed="false">
      <c r="A754" s="7" t="s">
        <v>4548</v>
      </c>
      <c r="B754" s="7" t="s">
        <v>8221</v>
      </c>
      <c r="C754" s="7" t="s">
        <v>659</v>
      </c>
      <c r="D754" s="7" t="s">
        <v>723</v>
      </c>
      <c r="E754" s="7" t="s">
        <v>102</v>
      </c>
      <c r="F754" s="7" t="s">
        <v>3846</v>
      </c>
      <c r="G754" s="7" t="n">
        <f aca="false">COUNTIF('Duel Log'!A:A,A754)</f>
        <v>3</v>
      </c>
      <c r="H754" s="7" t="n">
        <f aca="false">COUNTIFS('Duel Log'!A:A,A754,'Duel Log'!AA:AA,"Win")</f>
        <v>3</v>
      </c>
      <c r="I754" s="7" t="s">
        <v>8217</v>
      </c>
      <c r="J754" s="7" t="s">
        <v>8231</v>
      </c>
      <c r="K754" s="7" t="s">
        <v>8232</v>
      </c>
      <c r="L754" s="7" t="s">
        <v>99</v>
      </c>
      <c r="M754" s="7" t="s">
        <v>5980</v>
      </c>
      <c r="N754" s="7"/>
    </row>
    <row r="755" customFormat="false" ht="15" hidden="false" customHeight="true" outlineLevel="0" collapsed="false">
      <c r="A755" s="7" t="s">
        <v>4549</v>
      </c>
      <c r="B755" s="7" t="s">
        <v>8221</v>
      </c>
      <c r="C755" s="7" t="s">
        <v>659</v>
      </c>
      <c r="D755" s="7" t="s">
        <v>723</v>
      </c>
      <c r="E755" s="7" t="s">
        <v>102</v>
      </c>
      <c r="F755" s="7" t="s">
        <v>3853</v>
      </c>
      <c r="G755" s="7" t="n">
        <f aca="false">COUNTIF('Duel Log'!A:A,A755)</f>
        <v>3</v>
      </c>
      <c r="H755" s="7" t="n">
        <f aca="false">COUNTIFS('Duel Log'!A:A,A755,'Duel Log'!AA:AA,"Win")</f>
        <v>1</v>
      </c>
      <c r="I755" s="7" t="s">
        <v>7300</v>
      </c>
      <c r="J755" s="7" t="s">
        <v>8233</v>
      </c>
      <c r="K755" s="7" t="s">
        <v>8234</v>
      </c>
      <c r="L755" s="7" t="s">
        <v>99</v>
      </c>
      <c r="M755" s="7" t="s">
        <v>7493</v>
      </c>
      <c r="N755" s="7"/>
    </row>
    <row r="756" customFormat="false" ht="15" hidden="false" customHeight="true" outlineLevel="0" collapsed="false">
      <c r="A756" s="5" t="s">
        <v>4550</v>
      </c>
      <c r="B756" s="5" t="s">
        <v>8235</v>
      </c>
      <c r="C756" s="5" t="s">
        <v>659</v>
      </c>
      <c r="D756" s="5" t="s">
        <v>4551</v>
      </c>
      <c r="E756" s="5" t="s">
        <v>123</v>
      </c>
      <c r="F756" s="5" t="s">
        <v>4553</v>
      </c>
      <c r="G756" s="5" t="n">
        <f aca="false">COUNTIF('Duel Log'!A:A,A756)</f>
        <v>3</v>
      </c>
      <c r="H756" s="5" t="n">
        <f aca="false">COUNTIFS('Duel Log'!A:A,A756,'Duel Log'!AA:AA,"Win")</f>
        <v>1</v>
      </c>
      <c r="I756" s="5" t="s">
        <v>8236</v>
      </c>
      <c r="J756" s="5" t="s">
        <v>8237</v>
      </c>
      <c r="K756" s="5" t="s">
        <v>8238</v>
      </c>
      <c r="L756" s="5" t="s">
        <v>98</v>
      </c>
      <c r="M756" s="5" t="s">
        <v>6755</v>
      </c>
      <c r="N756" s="5" t="s">
        <v>5948</v>
      </c>
    </row>
    <row r="757" customFormat="false" ht="15" hidden="false" customHeight="true" outlineLevel="0" collapsed="false">
      <c r="A757" s="5" t="s">
        <v>4558</v>
      </c>
      <c r="B757" s="5" t="s">
        <v>8239</v>
      </c>
      <c r="C757" s="5" t="s">
        <v>659</v>
      </c>
      <c r="D757" s="5" t="s">
        <v>4559</v>
      </c>
      <c r="E757" s="5" t="s">
        <v>123</v>
      </c>
      <c r="F757" s="5" t="s">
        <v>4561</v>
      </c>
      <c r="G757" s="5" t="n">
        <f aca="false">COUNTIF('Duel Log'!A:A,A757)</f>
        <v>2</v>
      </c>
      <c r="H757" s="5" t="n">
        <f aca="false">COUNTIFS('Duel Log'!A:A,A757,'Duel Log'!AA:AA,"Win")</f>
        <v>2</v>
      </c>
      <c r="I757" s="5" t="s">
        <v>8240</v>
      </c>
      <c r="J757" s="5" t="s">
        <v>6793</v>
      </c>
      <c r="K757" s="5"/>
      <c r="L757" s="5" t="s">
        <v>98</v>
      </c>
      <c r="M757" s="5" t="s">
        <v>6313</v>
      </c>
      <c r="N757" s="5" t="s">
        <v>5966</v>
      </c>
    </row>
    <row r="758" customFormat="false" ht="15" hidden="false" customHeight="true" outlineLevel="0" collapsed="false">
      <c r="A758" s="5" t="s">
        <v>4563</v>
      </c>
      <c r="B758" s="5" t="s">
        <v>8241</v>
      </c>
      <c r="C758" s="5" t="s">
        <v>659</v>
      </c>
      <c r="D758" s="5" t="s">
        <v>4564</v>
      </c>
      <c r="E758" s="5" t="s">
        <v>123</v>
      </c>
      <c r="F758" s="5" t="s">
        <v>4566</v>
      </c>
      <c r="G758" s="5" t="n">
        <f aca="false">COUNTIF('Duel Log'!A:A,A758)</f>
        <v>3</v>
      </c>
      <c r="H758" s="5" t="n">
        <f aca="false">COUNTIFS('Duel Log'!A:A,A758,'Duel Log'!AA:AA,"Win")</f>
        <v>2</v>
      </c>
      <c r="I758" s="5" t="s">
        <v>8240</v>
      </c>
      <c r="J758" s="5" t="s">
        <v>8242</v>
      </c>
      <c r="K758" s="5" t="s">
        <v>8243</v>
      </c>
      <c r="L758" s="5" t="s">
        <v>98</v>
      </c>
      <c r="M758" s="5" t="s">
        <v>6259</v>
      </c>
      <c r="N758" s="5" t="s">
        <v>5948</v>
      </c>
    </row>
    <row r="759" customFormat="false" ht="16.5" hidden="false" customHeight="true" outlineLevel="0" collapsed="false">
      <c r="A759" s="5" t="s">
        <v>4571</v>
      </c>
      <c r="B759" s="5" t="s">
        <v>8244</v>
      </c>
      <c r="C759" s="5" t="s">
        <v>659</v>
      </c>
      <c r="D759" s="5" t="s">
        <v>4572</v>
      </c>
      <c r="E759" s="5" t="s">
        <v>123</v>
      </c>
      <c r="F759" s="5" t="s">
        <v>2192</v>
      </c>
      <c r="G759" s="5" t="n">
        <f aca="false">COUNTIF('Duel Log'!A:A,A759)</f>
        <v>2</v>
      </c>
      <c r="H759" s="5" t="n">
        <f aca="false">COUNTIFS('Duel Log'!A:A,A759,'Duel Log'!AA:AA,"Win")</f>
        <v>2</v>
      </c>
      <c r="I759" s="5" t="s">
        <v>7012</v>
      </c>
      <c r="J759" s="5" t="s">
        <v>6779</v>
      </c>
      <c r="K759" s="5"/>
      <c r="L759" s="5" t="s">
        <v>98</v>
      </c>
      <c r="M759" s="5" t="s">
        <v>6465</v>
      </c>
      <c r="N759" s="5" t="s">
        <v>5966</v>
      </c>
    </row>
    <row r="760" customFormat="false" ht="15" hidden="false" customHeight="true" outlineLevel="0" collapsed="false">
      <c r="A760" s="5" t="s">
        <v>4575</v>
      </c>
      <c r="B760" s="5" t="s">
        <v>8245</v>
      </c>
      <c r="C760" s="5" t="s">
        <v>659</v>
      </c>
      <c r="D760" s="5" t="s">
        <v>4576</v>
      </c>
      <c r="E760" s="5" t="s">
        <v>123</v>
      </c>
      <c r="F760" s="5" t="s">
        <v>2369</v>
      </c>
      <c r="G760" s="5" t="n">
        <f aca="false">COUNTIF('Duel Log'!A:A,A760)</f>
        <v>2</v>
      </c>
      <c r="H760" s="5" t="n">
        <f aca="false">COUNTIFS('Duel Log'!A:A,A760,'Duel Log'!AA:AA,"Win")</f>
        <v>2</v>
      </c>
      <c r="I760" s="5" t="s">
        <v>8246</v>
      </c>
      <c r="J760" s="5" t="s">
        <v>8247</v>
      </c>
      <c r="K760" s="5"/>
      <c r="L760" s="5" t="s">
        <v>98</v>
      </c>
      <c r="M760" s="5" t="s">
        <v>6582</v>
      </c>
      <c r="N760" s="5" t="s">
        <v>5966</v>
      </c>
    </row>
    <row r="761" customFormat="false" ht="15" hidden="false" customHeight="true" outlineLevel="0" collapsed="false">
      <c r="A761" s="5" t="s">
        <v>4581</v>
      </c>
      <c r="B761" s="5" t="s">
        <v>8248</v>
      </c>
      <c r="C761" s="5" t="s">
        <v>659</v>
      </c>
      <c r="D761" s="5" t="s">
        <v>583</v>
      </c>
      <c r="E761" s="5" t="s">
        <v>123</v>
      </c>
      <c r="F761" s="5" t="s">
        <v>371</v>
      </c>
      <c r="G761" s="5" t="n">
        <f aca="false">COUNTIF('Duel Log'!A:A,A761)</f>
        <v>3</v>
      </c>
      <c r="H761" s="5" t="n">
        <f aca="false">COUNTIFS('Duel Log'!A:A,A761,'Duel Log'!AA:AA,"Win")</f>
        <v>2</v>
      </c>
      <c r="I761" s="5" t="s">
        <v>6793</v>
      </c>
      <c r="J761" s="5" t="s">
        <v>8237</v>
      </c>
      <c r="K761" s="5" t="s">
        <v>6303</v>
      </c>
      <c r="L761" s="5" t="s">
        <v>98</v>
      </c>
      <c r="M761" s="5" t="s">
        <v>8249</v>
      </c>
      <c r="N761" s="5" t="s">
        <v>5948</v>
      </c>
    </row>
    <row r="762" customFormat="false" ht="15" hidden="false" customHeight="true" outlineLevel="0" collapsed="false">
      <c r="A762" s="5" t="s">
        <v>4582</v>
      </c>
      <c r="B762" s="5" t="s">
        <v>8250</v>
      </c>
      <c r="C762" s="5" t="s">
        <v>659</v>
      </c>
      <c r="D762" s="5" t="s">
        <v>340</v>
      </c>
      <c r="E762" s="5" t="s">
        <v>123</v>
      </c>
      <c r="F762" s="5" t="s">
        <v>4583</v>
      </c>
      <c r="G762" s="5" t="n">
        <f aca="false">COUNTIF('Duel Log'!A:A,A762)</f>
        <v>2</v>
      </c>
      <c r="H762" s="5" t="n">
        <f aca="false">COUNTIFS('Duel Log'!A:A,A762,'Duel Log'!AA:AA,"Win")</f>
        <v>2</v>
      </c>
      <c r="I762" s="5" t="s">
        <v>6303</v>
      </c>
      <c r="J762" s="5" t="s">
        <v>7012</v>
      </c>
      <c r="K762" s="5"/>
      <c r="L762" s="5" t="s">
        <v>98</v>
      </c>
      <c r="M762" s="5" t="s">
        <v>6444</v>
      </c>
      <c r="N762" s="5" t="s">
        <v>5966</v>
      </c>
    </row>
    <row r="763" customFormat="false" ht="15" hidden="false" customHeight="true" outlineLevel="0" collapsed="false">
      <c r="A763" s="5" t="s">
        <v>4587</v>
      </c>
      <c r="B763" s="5" t="s">
        <v>8251</v>
      </c>
      <c r="C763" s="5" t="s">
        <v>659</v>
      </c>
      <c r="D763" s="5" t="s">
        <v>890</v>
      </c>
      <c r="E763" s="5" t="s">
        <v>123</v>
      </c>
      <c r="F763" s="5" t="s">
        <v>1058</v>
      </c>
      <c r="G763" s="5" t="n">
        <f aca="false">COUNTIF('Duel Log'!A:A,A763)</f>
        <v>2</v>
      </c>
      <c r="H763" s="5" t="n">
        <f aca="false">COUNTIFS('Duel Log'!A:A,A763,'Duel Log'!AA:AA,"Win")</f>
        <v>0</v>
      </c>
      <c r="I763" s="5" t="s">
        <v>7300</v>
      </c>
      <c r="J763" s="5" t="s">
        <v>8252</v>
      </c>
      <c r="K763" s="5"/>
      <c r="L763" s="5" t="s">
        <v>98</v>
      </c>
      <c r="M763" s="5" t="s">
        <v>6453</v>
      </c>
      <c r="N763" s="5" t="s">
        <v>5966</v>
      </c>
    </row>
    <row r="764" customFormat="false" ht="16.5" hidden="false" customHeight="true" outlineLevel="0" collapsed="false">
      <c r="A764" s="5" t="s">
        <v>4588</v>
      </c>
      <c r="B764" s="5" t="s">
        <v>8253</v>
      </c>
      <c r="C764" s="5" t="s">
        <v>4343</v>
      </c>
      <c r="D764" s="5" t="s">
        <v>1260</v>
      </c>
      <c r="E764" s="5" t="s">
        <v>102</v>
      </c>
      <c r="F764" s="5" t="s">
        <v>4589</v>
      </c>
      <c r="G764" s="5" t="n">
        <f aca="false">COUNTIF('Duel Log'!A:A,A764)</f>
        <v>3</v>
      </c>
      <c r="H764" s="5" t="n">
        <f aca="false">COUNTIFS('Duel Log'!A:A,A764,'Duel Log'!AA:AA,"Win")</f>
        <v>2</v>
      </c>
      <c r="I764" s="5" t="s">
        <v>8254</v>
      </c>
      <c r="J764" s="5" t="s">
        <v>8255</v>
      </c>
      <c r="K764" s="5" t="s">
        <v>8256</v>
      </c>
      <c r="L764" s="5" t="s">
        <v>98</v>
      </c>
      <c r="M764" s="5" t="s">
        <v>6153</v>
      </c>
      <c r="N764" s="5"/>
    </row>
    <row r="765" customFormat="false" ht="16.5" hidden="false" customHeight="true" outlineLevel="0" collapsed="false">
      <c r="A765" s="7" t="s">
        <v>4594</v>
      </c>
      <c r="B765" s="7" t="s">
        <v>8253</v>
      </c>
      <c r="C765" s="7" t="s">
        <v>4343</v>
      </c>
      <c r="D765" s="7" t="s">
        <v>1260</v>
      </c>
      <c r="E765" s="7" t="s">
        <v>102</v>
      </c>
      <c r="F765" s="7" t="s">
        <v>4595</v>
      </c>
      <c r="G765" s="7" t="n">
        <f aca="false">COUNTIF('Duel Log'!A:A,A765)</f>
        <v>3</v>
      </c>
      <c r="H765" s="7" t="n">
        <f aca="false">COUNTIFS('Duel Log'!A:A,A765,'Duel Log'!AA:AA,"Win")</f>
        <v>2</v>
      </c>
      <c r="I765" s="7" t="s">
        <v>8257</v>
      </c>
      <c r="J765" s="7" t="s">
        <v>8258</v>
      </c>
      <c r="K765" s="7" t="s">
        <v>8259</v>
      </c>
      <c r="L765" s="7" t="s">
        <v>99</v>
      </c>
      <c r="M765" s="7" t="s">
        <v>8260</v>
      </c>
      <c r="N765" s="7"/>
    </row>
    <row r="766" customFormat="false" ht="16.5" hidden="false" customHeight="true" outlineLevel="0" collapsed="false">
      <c r="A766" s="7" t="s">
        <v>4602</v>
      </c>
      <c r="B766" s="7" t="s">
        <v>8253</v>
      </c>
      <c r="C766" s="7" t="s">
        <v>4343</v>
      </c>
      <c r="D766" s="7" t="s">
        <v>1260</v>
      </c>
      <c r="E766" s="7" t="s">
        <v>102</v>
      </c>
      <c r="F766" s="7" t="s">
        <v>4603</v>
      </c>
      <c r="G766" s="7" t="n">
        <f aca="false">COUNTIF('Duel Log'!A:A,A766)</f>
        <v>3</v>
      </c>
      <c r="H766" s="7" t="n">
        <f aca="false">COUNTIFS('Duel Log'!A:A,A766,'Duel Log'!AA:AA,"Win")</f>
        <v>2</v>
      </c>
      <c r="I766" s="7" t="s">
        <v>6649</v>
      </c>
      <c r="J766" s="7" t="s">
        <v>7913</v>
      </c>
      <c r="K766" s="7" t="s">
        <v>7914</v>
      </c>
      <c r="L766" s="7" t="s">
        <v>99</v>
      </c>
      <c r="M766" s="7" t="s">
        <v>7915</v>
      </c>
      <c r="N766" s="7"/>
    </row>
    <row r="767" customFormat="false" ht="16.5" hidden="false" customHeight="true" outlineLevel="0" collapsed="false">
      <c r="A767" s="7" t="s">
        <v>4608</v>
      </c>
      <c r="B767" s="7" t="s">
        <v>8253</v>
      </c>
      <c r="C767" s="7" t="s">
        <v>4343</v>
      </c>
      <c r="D767" s="7" t="s">
        <v>1260</v>
      </c>
      <c r="E767" s="7" t="s">
        <v>102</v>
      </c>
      <c r="F767" s="7" t="s">
        <v>4609</v>
      </c>
      <c r="G767" s="7" t="n">
        <f aca="false">COUNTIF('Duel Log'!A:A,A767)</f>
        <v>3</v>
      </c>
      <c r="H767" s="7" t="n">
        <f aca="false">COUNTIFS('Duel Log'!A:A,A767,'Duel Log'!AA:AA,"Win")</f>
        <v>3</v>
      </c>
      <c r="I767" s="7" t="s">
        <v>6060</v>
      </c>
      <c r="J767" s="7" t="s">
        <v>6698</v>
      </c>
      <c r="K767" s="7" t="s">
        <v>6382</v>
      </c>
      <c r="L767" s="7" t="s">
        <v>99</v>
      </c>
      <c r="M767" s="7" t="s">
        <v>8261</v>
      </c>
      <c r="N767" s="7"/>
    </row>
    <row r="768" customFormat="false" ht="16.5" hidden="false" customHeight="true" outlineLevel="0" collapsed="false">
      <c r="A768" s="7" t="s">
        <v>4615</v>
      </c>
      <c r="B768" s="7" t="s">
        <v>8253</v>
      </c>
      <c r="C768" s="7" t="s">
        <v>4343</v>
      </c>
      <c r="D768" s="7" t="s">
        <v>1260</v>
      </c>
      <c r="E768" s="7" t="s">
        <v>102</v>
      </c>
      <c r="F768" s="7" t="s">
        <v>4616</v>
      </c>
      <c r="G768" s="7" t="n">
        <f aca="false">COUNTIF('Duel Log'!A:A,A768)</f>
        <v>3</v>
      </c>
      <c r="H768" s="7" t="n">
        <f aca="false">COUNTIFS('Duel Log'!A:A,A768,'Duel Log'!AA:AA,"Win")</f>
        <v>2</v>
      </c>
      <c r="I768" s="7" t="s">
        <v>6488</v>
      </c>
      <c r="J768" s="7" t="s">
        <v>6760</v>
      </c>
      <c r="K768" s="7" t="s">
        <v>8262</v>
      </c>
      <c r="L768" s="7" t="s">
        <v>99</v>
      </c>
      <c r="M768" s="7" t="s">
        <v>8263</v>
      </c>
      <c r="N768" s="7"/>
    </row>
    <row r="769" customFormat="false" ht="16.5" hidden="false" customHeight="true" outlineLevel="0" collapsed="false">
      <c r="A769" s="5" t="s">
        <v>4621</v>
      </c>
      <c r="B769" s="5" t="s">
        <v>8264</v>
      </c>
      <c r="C769" s="5" t="s">
        <v>4343</v>
      </c>
      <c r="D769" s="5" t="s">
        <v>829</v>
      </c>
      <c r="E769" s="5" t="s">
        <v>102</v>
      </c>
      <c r="F769" s="5" t="s">
        <v>4345</v>
      </c>
      <c r="G769" s="5" t="n">
        <f aca="false">COUNTIF('Duel Log'!A:A,A769)</f>
        <v>3</v>
      </c>
      <c r="H769" s="5" t="n">
        <f aca="false">COUNTIFS('Duel Log'!A:A,A769,'Duel Log'!AA:AA,"Win")</f>
        <v>0</v>
      </c>
      <c r="I769" s="5" t="s">
        <v>8254</v>
      </c>
      <c r="J769" s="5" t="s">
        <v>8265</v>
      </c>
      <c r="K769" s="5" t="s">
        <v>6488</v>
      </c>
      <c r="L769" s="5" t="s">
        <v>98</v>
      </c>
      <c r="M769" s="5" t="s">
        <v>7301</v>
      </c>
      <c r="N769" s="5"/>
    </row>
    <row r="770" customFormat="false" ht="16.5" hidden="false" customHeight="true" outlineLevel="0" collapsed="false">
      <c r="A770" s="7" t="s">
        <v>4622</v>
      </c>
      <c r="B770" s="7" t="s">
        <v>8264</v>
      </c>
      <c r="C770" s="7" t="s">
        <v>4343</v>
      </c>
      <c r="D770" s="7" t="s">
        <v>829</v>
      </c>
      <c r="E770" s="7" t="s">
        <v>102</v>
      </c>
      <c r="F770" s="7" t="s">
        <v>4353</v>
      </c>
      <c r="G770" s="7" t="n">
        <f aca="false">COUNTIF('Duel Log'!A:A,A770)</f>
        <v>3</v>
      </c>
      <c r="H770" s="7" t="n">
        <f aca="false">COUNTIFS('Duel Log'!A:A,A770,'Duel Log'!AA:AA,"Win")</f>
        <v>2</v>
      </c>
      <c r="I770" s="7" t="s">
        <v>8266</v>
      </c>
      <c r="J770" s="7" t="s">
        <v>6282</v>
      </c>
      <c r="K770" s="7" t="s">
        <v>6698</v>
      </c>
      <c r="L770" s="7" t="s">
        <v>99</v>
      </c>
      <c r="M770" s="7" t="s">
        <v>8267</v>
      </c>
      <c r="N770" s="7"/>
    </row>
    <row r="771" customFormat="false" ht="16.5" hidden="false" customHeight="true" outlineLevel="0" collapsed="false">
      <c r="A771" s="7" t="s">
        <v>4623</v>
      </c>
      <c r="B771" s="7" t="s">
        <v>8264</v>
      </c>
      <c r="C771" s="7" t="s">
        <v>4343</v>
      </c>
      <c r="D771" s="7" t="s">
        <v>829</v>
      </c>
      <c r="E771" s="7" t="s">
        <v>102</v>
      </c>
      <c r="F771" s="7" t="s">
        <v>4359</v>
      </c>
      <c r="G771" s="7" t="n">
        <f aca="false">COUNTIF('Duel Log'!A:A,A771)</f>
        <v>3</v>
      </c>
      <c r="H771" s="7" t="n">
        <f aca="false">COUNTIFS('Duel Log'!A:A,A771,'Duel Log'!AA:AA,"Win")</f>
        <v>2</v>
      </c>
      <c r="I771" s="7" t="s">
        <v>5938</v>
      </c>
      <c r="J771" s="7" t="s">
        <v>6044</v>
      </c>
      <c r="K771" s="7" t="s">
        <v>8268</v>
      </c>
      <c r="L771" s="7" t="s">
        <v>99</v>
      </c>
      <c r="M771" s="7" t="s">
        <v>6381</v>
      </c>
      <c r="N771" s="7"/>
    </row>
    <row r="772" customFormat="false" ht="16.5" hidden="false" customHeight="true" outlineLevel="0" collapsed="false">
      <c r="A772" s="7" t="s">
        <v>4624</v>
      </c>
      <c r="B772" s="7" t="s">
        <v>8264</v>
      </c>
      <c r="C772" s="7" t="s">
        <v>4343</v>
      </c>
      <c r="D772" s="7" t="s">
        <v>829</v>
      </c>
      <c r="E772" s="7" t="s">
        <v>102</v>
      </c>
      <c r="F772" s="7" t="s">
        <v>4364</v>
      </c>
      <c r="G772" s="7" t="n">
        <f aca="false">COUNTIF('Duel Log'!A:A,A772)</f>
        <v>3</v>
      </c>
      <c r="H772" s="7" t="n">
        <f aca="false">COUNTIFS('Duel Log'!A:A,A772,'Duel Log'!AA:AA,"Win")</f>
        <v>1</v>
      </c>
      <c r="I772" s="7" t="s">
        <v>8269</v>
      </c>
      <c r="J772" s="7" t="s">
        <v>8270</v>
      </c>
      <c r="K772" s="7" t="s">
        <v>8271</v>
      </c>
      <c r="L772" s="7" t="s">
        <v>99</v>
      </c>
      <c r="M772" s="7" t="s">
        <v>8272</v>
      </c>
      <c r="N772" s="7"/>
    </row>
    <row r="773" customFormat="false" ht="16.5" hidden="false" customHeight="true" outlineLevel="0" collapsed="false">
      <c r="A773" s="5" t="s">
        <v>4625</v>
      </c>
      <c r="B773" s="5" t="s">
        <v>8273</v>
      </c>
      <c r="C773" s="5" t="s">
        <v>4343</v>
      </c>
      <c r="D773" s="6" t="s">
        <v>4626</v>
      </c>
      <c r="E773" s="5" t="s">
        <v>102</v>
      </c>
      <c r="F773" s="5" t="s">
        <v>4250</v>
      </c>
      <c r="G773" s="5" t="n">
        <f aca="false">COUNTIF('Duel Log'!A:A,A773)</f>
        <v>2</v>
      </c>
      <c r="H773" s="5" t="n">
        <f aca="false">COUNTIFS('Duel Log'!A:A,A773,'Duel Log'!AA:AA,"Win")</f>
        <v>2</v>
      </c>
      <c r="I773" s="5" t="s">
        <v>6488</v>
      </c>
      <c r="J773" s="5" t="s">
        <v>8274</v>
      </c>
      <c r="K773" s="5"/>
      <c r="L773" s="5" t="s">
        <v>98</v>
      </c>
      <c r="M773" s="5" t="s">
        <v>6027</v>
      </c>
      <c r="N773" s="5"/>
    </row>
    <row r="774" customFormat="false" ht="16.5" hidden="false" customHeight="true" outlineLevel="0" collapsed="false">
      <c r="A774" s="5" t="s">
        <v>4631</v>
      </c>
      <c r="B774" s="5" t="s">
        <v>8275</v>
      </c>
      <c r="C774" s="5" t="s">
        <v>4343</v>
      </c>
      <c r="D774" s="5" t="s">
        <v>4632</v>
      </c>
      <c r="E774" s="5" t="s">
        <v>102</v>
      </c>
      <c r="F774" s="5" t="s">
        <v>4634</v>
      </c>
      <c r="G774" s="5" t="n">
        <f aca="false">COUNTIF('Duel Log'!A:A,A774)</f>
        <v>3</v>
      </c>
      <c r="H774" s="5" t="n">
        <f aca="false">COUNTIFS('Duel Log'!A:A,A774,'Duel Log'!AA:AA,"Win")</f>
        <v>2</v>
      </c>
      <c r="I774" s="5" t="s">
        <v>6433</v>
      </c>
      <c r="J774" s="5" t="s">
        <v>8276</v>
      </c>
      <c r="K774" s="5" t="s">
        <v>8270</v>
      </c>
      <c r="L774" s="5" t="s">
        <v>98</v>
      </c>
      <c r="M774" s="5" t="s">
        <v>6204</v>
      </c>
      <c r="N774" s="5"/>
    </row>
    <row r="775" customFormat="false" ht="16.5" hidden="false" customHeight="true" outlineLevel="0" collapsed="false">
      <c r="A775" s="5" t="s">
        <v>4637</v>
      </c>
      <c r="B775" s="5" t="s">
        <v>8277</v>
      </c>
      <c r="C775" s="5" t="s">
        <v>4343</v>
      </c>
      <c r="D775" s="5" t="s">
        <v>4638</v>
      </c>
      <c r="E775" s="5" t="s">
        <v>102</v>
      </c>
      <c r="F775" s="5" t="s">
        <v>3828</v>
      </c>
      <c r="G775" s="5" t="n">
        <f aca="false">COUNTIF('Duel Log'!A:A,A775)</f>
        <v>2</v>
      </c>
      <c r="H775" s="5" t="n">
        <f aca="false">COUNTIFS('Duel Log'!A:A,A775,'Duel Log'!AA:AA,"Win")</f>
        <v>2</v>
      </c>
      <c r="I775" s="5" t="s">
        <v>8274</v>
      </c>
      <c r="J775" s="5" t="s">
        <v>8265</v>
      </c>
      <c r="K775" s="5"/>
      <c r="L775" s="5" t="s">
        <v>98</v>
      </c>
      <c r="M775" s="5" t="s">
        <v>6027</v>
      </c>
      <c r="N775" s="5"/>
    </row>
    <row r="776" customFormat="false" ht="16.5" hidden="false" customHeight="true" outlineLevel="0" collapsed="false">
      <c r="A776" s="7" t="s">
        <v>4643</v>
      </c>
      <c r="B776" s="7" t="s">
        <v>8277</v>
      </c>
      <c r="C776" s="7" t="s">
        <v>4343</v>
      </c>
      <c r="D776" s="7" t="s">
        <v>4638</v>
      </c>
      <c r="E776" s="7" t="s">
        <v>102</v>
      </c>
      <c r="F776" s="7" t="s">
        <v>4644</v>
      </c>
      <c r="G776" s="7" t="n">
        <f aca="false">COUNTIF('Duel Log'!A:A,A776)</f>
        <v>2</v>
      </c>
      <c r="H776" s="7" t="n">
        <f aca="false">COUNTIFS('Duel Log'!A:A,A776,'Duel Log'!AA:AA,"Win")</f>
        <v>2</v>
      </c>
      <c r="I776" s="7" t="s">
        <v>8254</v>
      </c>
      <c r="J776" s="7" t="s">
        <v>7055</v>
      </c>
      <c r="K776" s="7"/>
      <c r="L776" s="7" t="s">
        <v>99</v>
      </c>
      <c r="M776" s="7" t="s">
        <v>6027</v>
      </c>
      <c r="N776" s="7"/>
    </row>
    <row r="777" customFormat="false" ht="16.5" hidden="false" customHeight="true" outlineLevel="0" collapsed="false">
      <c r="A777" s="7" t="s">
        <v>4647</v>
      </c>
      <c r="B777" s="7" t="s">
        <v>8277</v>
      </c>
      <c r="C777" s="7" t="s">
        <v>4343</v>
      </c>
      <c r="D777" s="7" t="s">
        <v>4638</v>
      </c>
      <c r="E777" s="7" t="s">
        <v>102</v>
      </c>
      <c r="F777" s="7" t="s">
        <v>4648</v>
      </c>
      <c r="G777" s="7" t="n">
        <f aca="false">COUNTIF('Duel Log'!A:A,A777)</f>
        <v>3</v>
      </c>
      <c r="H777" s="7" t="n">
        <f aca="false">COUNTIFS('Duel Log'!A:A,A777,'Duel Log'!AA:AA,"Win")</f>
        <v>3</v>
      </c>
      <c r="I777" s="7" t="s">
        <v>5938</v>
      </c>
      <c r="J777" s="7" t="s">
        <v>8258</v>
      </c>
      <c r="K777" s="7" t="s">
        <v>6488</v>
      </c>
      <c r="L777" s="7" t="s">
        <v>99</v>
      </c>
      <c r="M777" s="7" t="s">
        <v>8278</v>
      </c>
      <c r="N777" s="7"/>
    </row>
    <row r="778" customFormat="false" ht="16.5" hidden="false" customHeight="true" outlineLevel="0" collapsed="false">
      <c r="A778" s="5" t="s">
        <v>4652</v>
      </c>
      <c r="B778" s="5" t="s">
        <v>8279</v>
      </c>
      <c r="C778" s="5" t="s">
        <v>4343</v>
      </c>
      <c r="D778" s="6" t="s">
        <v>4653</v>
      </c>
      <c r="E778" s="5" t="s">
        <v>102</v>
      </c>
      <c r="F778" s="5" t="s">
        <v>4655</v>
      </c>
      <c r="G778" s="5" t="n">
        <f aca="false">COUNTIF('Duel Log'!A:A,A778)</f>
        <v>3</v>
      </c>
      <c r="H778" s="5" t="n">
        <f aca="false">COUNTIFS('Duel Log'!A:A,A778,'Duel Log'!AA:AA,"Win")</f>
        <v>1</v>
      </c>
      <c r="I778" s="5" t="s">
        <v>6119</v>
      </c>
      <c r="J778" s="5" t="s">
        <v>8254</v>
      </c>
      <c r="K778" s="5" t="s">
        <v>8280</v>
      </c>
      <c r="L778" s="5" t="s">
        <v>98</v>
      </c>
      <c r="M778" s="5" t="s">
        <v>6178</v>
      </c>
      <c r="N778" s="5"/>
    </row>
    <row r="779" customFormat="false" ht="16.5" hidden="false" customHeight="true" outlineLevel="0" collapsed="false">
      <c r="A779" s="7" t="s">
        <v>4658</v>
      </c>
      <c r="B779" s="7" t="s">
        <v>8279</v>
      </c>
      <c r="C779" s="7" t="s">
        <v>4343</v>
      </c>
      <c r="D779" s="8" t="s">
        <v>4653</v>
      </c>
      <c r="E779" s="7" t="s">
        <v>102</v>
      </c>
      <c r="F779" s="7" t="s">
        <v>4659</v>
      </c>
      <c r="G779" s="7" t="n">
        <f aca="false">COUNTIF('Duel Log'!A:A,A779)</f>
        <v>3</v>
      </c>
      <c r="H779" s="7" t="n">
        <f aca="false">COUNTIFS('Duel Log'!A:A,A779,'Duel Log'!AA:AA,"Win")</f>
        <v>2</v>
      </c>
      <c r="I779" s="7" t="s">
        <v>8271</v>
      </c>
      <c r="J779" s="7" t="s">
        <v>6488</v>
      </c>
      <c r="K779" s="7" t="s">
        <v>8281</v>
      </c>
      <c r="L779" s="7" t="s">
        <v>99</v>
      </c>
      <c r="M779" s="7" t="s">
        <v>7493</v>
      </c>
      <c r="N779" s="7"/>
    </row>
    <row r="780" customFormat="false" ht="16.5" hidden="false" customHeight="true" outlineLevel="0" collapsed="false">
      <c r="A780" s="7" t="s">
        <v>4663</v>
      </c>
      <c r="B780" s="7" t="s">
        <v>8279</v>
      </c>
      <c r="C780" s="7" t="s">
        <v>4343</v>
      </c>
      <c r="D780" s="8" t="s">
        <v>4653</v>
      </c>
      <c r="E780" s="7" t="s">
        <v>102</v>
      </c>
      <c r="F780" s="7" t="s">
        <v>4664</v>
      </c>
      <c r="G780" s="7" t="n">
        <f aca="false">COUNTIF('Duel Log'!A:A,A780)</f>
        <v>3</v>
      </c>
      <c r="H780" s="7" t="n">
        <f aca="false">COUNTIFS('Duel Log'!A:A,A780,'Duel Log'!AA:AA,"Win")</f>
        <v>3</v>
      </c>
      <c r="I780" s="7" t="s">
        <v>6282</v>
      </c>
      <c r="J780" s="7" t="s">
        <v>8266</v>
      </c>
      <c r="K780" s="7" t="s">
        <v>8282</v>
      </c>
      <c r="L780" s="7" t="s">
        <v>99</v>
      </c>
      <c r="M780" s="7" t="s">
        <v>8283</v>
      </c>
      <c r="N780" s="7"/>
    </row>
    <row r="781" customFormat="false" ht="16.5" hidden="false" customHeight="true" outlineLevel="0" collapsed="false">
      <c r="A781" s="5" t="s">
        <v>4667</v>
      </c>
      <c r="B781" s="5" t="s">
        <v>8284</v>
      </c>
      <c r="C781" s="5" t="s">
        <v>4343</v>
      </c>
      <c r="D781" s="5" t="s">
        <v>4668</v>
      </c>
      <c r="E781" s="5" t="s">
        <v>123</v>
      </c>
      <c r="F781" s="5" t="s">
        <v>4670</v>
      </c>
      <c r="G781" s="5" t="n">
        <f aca="false">COUNTIF('Duel Log'!A:A,A781)</f>
        <v>3</v>
      </c>
      <c r="H781" s="5" t="n">
        <f aca="false">COUNTIFS('Duel Log'!A:A,A781,'Duel Log'!AA:AA,"Win")</f>
        <v>2</v>
      </c>
      <c r="I781" s="5" t="s">
        <v>6534</v>
      </c>
      <c r="J781" s="5" t="s">
        <v>8266</v>
      </c>
      <c r="K781" s="5" t="s">
        <v>6125</v>
      </c>
      <c r="L781" s="5" t="s">
        <v>98</v>
      </c>
      <c r="M781" s="5" t="s">
        <v>8285</v>
      </c>
      <c r="N781" s="5" t="s">
        <v>5948</v>
      </c>
    </row>
    <row r="782" customFormat="false" ht="16.5" hidden="false" customHeight="true" outlineLevel="0" collapsed="false">
      <c r="A782" s="5" t="s">
        <v>4673</v>
      </c>
      <c r="B782" s="5" t="s">
        <v>8286</v>
      </c>
      <c r="C782" s="5" t="s">
        <v>4343</v>
      </c>
      <c r="D782" s="5" t="s">
        <v>4674</v>
      </c>
      <c r="E782" s="5" t="s">
        <v>123</v>
      </c>
      <c r="F782" s="5" t="s">
        <v>1864</v>
      </c>
      <c r="G782" s="5" t="n">
        <f aca="false">COUNTIF('Duel Log'!A:A,A782)</f>
        <v>2</v>
      </c>
      <c r="H782" s="5" t="n">
        <f aca="false">COUNTIFS('Duel Log'!A:A,A782,'Duel Log'!AA:AA,"Win")</f>
        <v>0</v>
      </c>
      <c r="I782" s="5" t="s">
        <v>6282</v>
      </c>
      <c r="J782" s="5" t="s">
        <v>6488</v>
      </c>
      <c r="K782" s="5"/>
      <c r="L782" s="5" t="s">
        <v>98</v>
      </c>
      <c r="M782" s="5" t="s">
        <v>6784</v>
      </c>
      <c r="N782" s="5" t="s">
        <v>5966</v>
      </c>
    </row>
    <row r="783" customFormat="false" ht="16.5" hidden="false" customHeight="true" outlineLevel="0" collapsed="false">
      <c r="A783" s="5" t="s">
        <v>4677</v>
      </c>
      <c r="B783" s="5" t="s">
        <v>8287</v>
      </c>
      <c r="C783" s="5" t="s">
        <v>4343</v>
      </c>
      <c r="D783" s="5" t="s">
        <v>4678</v>
      </c>
      <c r="E783" s="5" t="s">
        <v>123</v>
      </c>
      <c r="F783" s="5" t="s">
        <v>2181</v>
      </c>
      <c r="G783" s="5" t="n">
        <f aca="false">COUNTIF('Duel Log'!A:A,A783)</f>
        <v>3</v>
      </c>
      <c r="H783" s="5" t="n">
        <f aca="false">COUNTIFS('Duel Log'!A:A,A783,'Duel Log'!AA:AA,"Win")</f>
        <v>2</v>
      </c>
      <c r="I783" s="5" t="s">
        <v>6534</v>
      </c>
      <c r="J783" s="5" t="s">
        <v>8288</v>
      </c>
      <c r="K783" s="5" t="s">
        <v>8289</v>
      </c>
      <c r="L783" s="5" t="s">
        <v>98</v>
      </c>
      <c r="M783" s="5" t="s">
        <v>8290</v>
      </c>
      <c r="N783" s="5" t="s">
        <v>5948</v>
      </c>
    </row>
    <row r="784" customFormat="false" ht="16.5" hidden="false" customHeight="true" outlineLevel="0" collapsed="false">
      <c r="A784" s="5" t="s">
        <v>4682</v>
      </c>
      <c r="B784" s="5" t="s">
        <v>8291</v>
      </c>
      <c r="C784" s="5" t="s">
        <v>4343</v>
      </c>
      <c r="D784" s="6" t="s">
        <v>4683</v>
      </c>
      <c r="E784" s="5" t="s">
        <v>123</v>
      </c>
      <c r="F784" s="5" t="s">
        <v>4685</v>
      </c>
      <c r="G784" s="5" t="n">
        <f aca="false">COUNTIF('Duel Log'!A:A,A784)</f>
        <v>3</v>
      </c>
      <c r="H784" s="5" t="n">
        <f aca="false">COUNTIFS('Duel Log'!A:A,A784,'Duel Log'!AA:AA,"Win")</f>
        <v>2</v>
      </c>
      <c r="I784" s="5" t="s">
        <v>8292</v>
      </c>
      <c r="J784" s="5" t="s">
        <v>8270</v>
      </c>
      <c r="K784" s="5" t="s">
        <v>6119</v>
      </c>
      <c r="L784" s="5" t="s">
        <v>98</v>
      </c>
      <c r="M784" s="5" t="s">
        <v>8293</v>
      </c>
      <c r="N784" s="5" t="s">
        <v>5948</v>
      </c>
    </row>
    <row r="785" customFormat="false" ht="16.5" hidden="false" customHeight="true" outlineLevel="0" collapsed="false">
      <c r="A785" s="5" t="s">
        <v>4690</v>
      </c>
      <c r="B785" s="5" t="s">
        <v>8294</v>
      </c>
      <c r="C785" s="5" t="s">
        <v>4343</v>
      </c>
      <c r="D785" s="5" t="s">
        <v>1293</v>
      </c>
      <c r="E785" s="5" t="s">
        <v>123</v>
      </c>
      <c r="F785" s="5" t="s">
        <v>4691</v>
      </c>
      <c r="G785" s="5" t="n">
        <f aca="false">COUNTIF('Duel Log'!A:A,A785)</f>
        <v>2</v>
      </c>
      <c r="H785" s="5" t="n">
        <f aca="false">COUNTIFS('Duel Log'!A:A,A785,'Duel Log'!AA:AA,"Win")</f>
        <v>0</v>
      </c>
      <c r="I785" s="5" t="s">
        <v>5938</v>
      </c>
      <c r="J785" s="5" t="s">
        <v>6433</v>
      </c>
      <c r="K785" s="5"/>
      <c r="L785" s="5" t="s">
        <v>98</v>
      </c>
      <c r="M785" s="5" t="s">
        <v>5972</v>
      </c>
      <c r="N785" s="5" t="s">
        <v>5966</v>
      </c>
    </row>
    <row r="786" customFormat="false" ht="16.5" hidden="false" customHeight="true" outlineLevel="0" collapsed="false">
      <c r="A786" s="5" t="s">
        <v>4694</v>
      </c>
      <c r="B786" s="5" t="s">
        <v>8295</v>
      </c>
      <c r="C786" s="5" t="s">
        <v>4343</v>
      </c>
      <c r="D786" s="5" t="s">
        <v>4695</v>
      </c>
      <c r="E786" s="5" t="s">
        <v>123</v>
      </c>
      <c r="F786" s="5" t="s">
        <v>653</v>
      </c>
      <c r="G786" s="5" t="n">
        <f aca="false">COUNTIF('Duel Log'!A:A,A786)</f>
        <v>3</v>
      </c>
      <c r="H786" s="5" t="n">
        <f aca="false">COUNTIFS('Duel Log'!A:A,A786,'Duel Log'!AA:AA,"Win")</f>
        <v>2</v>
      </c>
      <c r="I786" s="5" t="s">
        <v>8296</v>
      </c>
      <c r="J786" s="5" t="s">
        <v>8282</v>
      </c>
      <c r="K786" s="5" t="s">
        <v>8297</v>
      </c>
      <c r="L786" s="5" t="s">
        <v>98</v>
      </c>
      <c r="M786" s="5" t="s">
        <v>7307</v>
      </c>
      <c r="N786" s="5" t="s">
        <v>5948</v>
      </c>
    </row>
    <row r="787" customFormat="false" ht="16.5" hidden="false" customHeight="true" outlineLevel="0" collapsed="false">
      <c r="A787" s="5" t="s">
        <v>4702</v>
      </c>
      <c r="B787" s="5" t="s">
        <v>8298</v>
      </c>
      <c r="C787" s="5" t="s">
        <v>4343</v>
      </c>
      <c r="D787" s="5" t="s">
        <v>3289</v>
      </c>
      <c r="E787" s="5" t="s">
        <v>123</v>
      </c>
      <c r="F787" s="5" t="s">
        <v>4703</v>
      </c>
      <c r="G787" s="5" t="n">
        <f aca="false">COUNTIF('Duel Log'!A:A,A787)</f>
        <v>2</v>
      </c>
      <c r="H787" s="5" t="n">
        <f aca="false">COUNTIFS('Duel Log'!A:A,A787,'Duel Log'!AA:AA,"Win")</f>
        <v>2</v>
      </c>
      <c r="I787" s="5" t="s">
        <v>6534</v>
      </c>
      <c r="J787" s="5" t="s">
        <v>8292</v>
      </c>
      <c r="K787" s="5"/>
      <c r="L787" s="5" t="s">
        <v>98</v>
      </c>
      <c r="M787" s="5" t="s">
        <v>6114</v>
      </c>
      <c r="N787" s="5" t="s">
        <v>5966</v>
      </c>
    </row>
    <row r="788" customFormat="false" ht="16.5" hidden="false" customHeight="true" outlineLevel="0" collapsed="false">
      <c r="A788" s="5" t="s">
        <v>4706</v>
      </c>
      <c r="B788" s="5" t="s">
        <v>8299</v>
      </c>
      <c r="C788" s="5" t="s">
        <v>4343</v>
      </c>
      <c r="D788" s="5" t="s">
        <v>1301</v>
      </c>
      <c r="E788" s="5" t="s">
        <v>123</v>
      </c>
      <c r="F788" s="5" t="s">
        <v>4707</v>
      </c>
      <c r="G788" s="5" t="n">
        <f aca="false">COUNTIF('Duel Log'!A:A,A788)</f>
        <v>3</v>
      </c>
      <c r="H788" s="5" t="n">
        <f aca="false">COUNTIFS('Duel Log'!A:A,A788,'Duel Log'!AA:AA,"Win")</f>
        <v>1</v>
      </c>
      <c r="I788" s="5" t="s">
        <v>5946</v>
      </c>
      <c r="J788" s="5" t="s">
        <v>8300</v>
      </c>
      <c r="K788" s="5" t="s">
        <v>8259</v>
      </c>
      <c r="L788" s="5" t="s">
        <v>98</v>
      </c>
      <c r="M788" s="5" t="s">
        <v>6287</v>
      </c>
      <c r="N788" s="5" t="s">
        <v>5948</v>
      </c>
    </row>
    <row r="789" customFormat="false" ht="16.5" hidden="false" customHeight="true" outlineLevel="0" collapsed="false">
      <c r="A789" s="5" t="s">
        <v>4711</v>
      </c>
      <c r="B789" s="5" t="s">
        <v>8301</v>
      </c>
      <c r="C789" s="5" t="s">
        <v>4343</v>
      </c>
      <c r="D789" s="5" t="s">
        <v>2805</v>
      </c>
      <c r="E789" s="5" t="s">
        <v>123</v>
      </c>
      <c r="F789" s="5" t="s">
        <v>4712</v>
      </c>
      <c r="G789" s="5" t="n">
        <f aca="false">COUNTIF('Duel Log'!A:A,A789)</f>
        <v>2</v>
      </c>
      <c r="H789" s="5" t="n">
        <f aca="false">COUNTIFS('Duel Log'!A:A,A789,'Duel Log'!AA:AA,"Win")</f>
        <v>2</v>
      </c>
      <c r="I789" s="5" t="s">
        <v>8255</v>
      </c>
      <c r="J789" s="5" t="s">
        <v>5938</v>
      </c>
      <c r="K789" s="5"/>
      <c r="L789" s="5" t="s">
        <v>98</v>
      </c>
      <c r="M789" s="5" t="s">
        <v>7051</v>
      </c>
      <c r="N789" s="5" t="s">
        <v>5966</v>
      </c>
    </row>
    <row r="790" customFormat="false" ht="16.5" hidden="false" customHeight="true" outlineLevel="0" collapsed="false">
      <c r="A790" s="5" t="s">
        <v>4715</v>
      </c>
      <c r="B790" s="5" t="s">
        <v>8302</v>
      </c>
      <c r="C790" s="5" t="s">
        <v>1132</v>
      </c>
      <c r="D790" s="6" t="s">
        <v>390</v>
      </c>
      <c r="E790" s="5" t="s">
        <v>102</v>
      </c>
      <c r="F790" s="5" t="s">
        <v>4716</v>
      </c>
      <c r="G790" s="5" t="n">
        <f aca="false">COUNTIF('Duel Log'!A:A,A790)</f>
        <v>3</v>
      </c>
      <c r="H790" s="5" t="n">
        <f aca="false">COUNTIFS('Duel Log'!A:A,A790,'Duel Log'!AA:AA,"Win")</f>
        <v>1</v>
      </c>
      <c r="I790" s="5" t="s">
        <v>8303</v>
      </c>
      <c r="J790" s="5" t="s">
        <v>8304</v>
      </c>
      <c r="K790" s="5" t="s">
        <v>8305</v>
      </c>
      <c r="L790" s="5" t="s">
        <v>98</v>
      </c>
      <c r="M790" s="5" t="s">
        <v>6365</v>
      </c>
      <c r="N790" s="5"/>
    </row>
    <row r="791" customFormat="false" ht="16.5" hidden="false" customHeight="true" outlineLevel="0" collapsed="false">
      <c r="A791" s="7" t="s">
        <v>4720</v>
      </c>
      <c r="B791" s="7" t="s">
        <v>8302</v>
      </c>
      <c r="C791" s="7" t="s">
        <v>1132</v>
      </c>
      <c r="D791" s="8" t="s">
        <v>390</v>
      </c>
      <c r="E791" s="7" t="s">
        <v>102</v>
      </c>
      <c r="F791" s="7" t="s">
        <v>4721</v>
      </c>
      <c r="G791" s="7" t="n">
        <f aca="false">COUNTIF('Duel Log'!A:A,A791)</f>
        <v>3</v>
      </c>
      <c r="H791" s="7" t="n">
        <f aca="false">COUNTIFS('Duel Log'!A:A,A791,'Duel Log'!AA:AA,"Win")</f>
        <v>3</v>
      </c>
      <c r="I791" s="7" t="s">
        <v>8306</v>
      </c>
      <c r="J791" s="7" t="s">
        <v>8307</v>
      </c>
      <c r="K791" s="7" t="s">
        <v>8308</v>
      </c>
      <c r="L791" s="7" t="s">
        <v>99</v>
      </c>
      <c r="M791" s="7" t="s">
        <v>6273</v>
      </c>
      <c r="N791" s="7"/>
    </row>
    <row r="792" customFormat="false" ht="16.5" hidden="false" customHeight="true" outlineLevel="0" collapsed="false">
      <c r="A792" s="7" t="s">
        <v>4726</v>
      </c>
      <c r="B792" s="7" t="s">
        <v>8302</v>
      </c>
      <c r="C792" s="7" t="s">
        <v>1132</v>
      </c>
      <c r="D792" s="8" t="s">
        <v>390</v>
      </c>
      <c r="E792" s="7" t="s">
        <v>102</v>
      </c>
      <c r="F792" s="7" t="s">
        <v>4727</v>
      </c>
      <c r="G792" s="7" t="n">
        <f aca="false">COUNTIF('Duel Log'!A:A,A792)</f>
        <v>3</v>
      </c>
      <c r="H792" s="7" t="n">
        <f aca="false">COUNTIFS('Duel Log'!A:A,A792,'Duel Log'!AA:AA,"Win")</f>
        <v>0</v>
      </c>
      <c r="I792" s="7" t="s">
        <v>8309</v>
      </c>
      <c r="J792" s="7" t="s">
        <v>8310</v>
      </c>
      <c r="K792" s="7" t="s">
        <v>8311</v>
      </c>
      <c r="L792" s="7" t="s">
        <v>99</v>
      </c>
      <c r="M792" s="7" t="s">
        <v>6852</v>
      </c>
      <c r="N792" s="7"/>
    </row>
    <row r="793" customFormat="false" ht="16.5" hidden="false" customHeight="true" outlineLevel="0" collapsed="false">
      <c r="A793" s="7" t="s">
        <v>4733</v>
      </c>
      <c r="B793" s="7" t="s">
        <v>8302</v>
      </c>
      <c r="C793" s="7" t="s">
        <v>1132</v>
      </c>
      <c r="D793" s="8" t="s">
        <v>390</v>
      </c>
      <c r="E793" s="7" t="s">
        <v>102</v>
      </c>
      <c r="F793" s="7" t="s">
        <v>4734</v>
      </c>
      <c r="G793" s="7" t="n">
        <f aca="false">COUNTIF('Duel Log'!A:A,A793)</f>
        <v>3</v>
      </c>
      <c r="H793" s="7" t="n">
        <f aca="false">COUNTIFS('Duel Log'!A:A,A793,'Duel Log'!AA:AA,"Win")</f>
        <v>2</v>
      </c>
      <c r="I793" s="7" t="s">
        <v>6868</v>
      </c>
      <c r="J793" s="7" t="s">
        <v>8312</v>
      </c>
      <c r="K793" s="7" t="s">
        <v>7503</v>
      </c>
      <c r="L793" s="7" t="s">
        <v>99</v>
      </c>
      <c r="M793" s="7" t="s">
        <v>6692</v>
      </c>
      <c r="N793" s="7"/>
    </row>
    <row r="794" customFormat="false" ht="16.5" hidden="false" customHeight="true" outlineLevel="0" collapsed="false">
      <c r="A794" s="7" t="s">
        <v>4739</v>
      </c>
      <c r="B794" s="7" t="s">
        <v>8302</v>
      </c>
      <c r="C794" s="7" t="s">
        <v>1132</v>
      </c>
      <c r="D794" s="8" t="s">
        <v>390</v>
      </c>
      <c r="E794" s="7" t="s">
        <v>102</v>
      </c>
      <c r="F794" s="7" t="s">
        <v>4740</v>
      </c>
      <c r="G794" s="7" t="n">
        <f aca="false">COUNTIF('Duel Log'!A:A,A794)</f>
        <v>3</v>
      </c>
      <c r="H794" s="7" t="n">
        <f aca="false">COUNTIFS('Duel Log'!A:A,A794,'Duel Log'!AA:AA,"Win")</f>
        <v>1</v>
      </c>
      <c r="I794" s="7" t="s">
        <v>7464</v>
      </c>
      <c r="J794" s="7" t="s">
        <v>7426</v>
      </c>
      <c r="K794" s="7" t="s">
        <v>8313</v>
      </c>
      <c r="L794" s="7" t="s">
        <v>99</v>
      </c>
      <c r="M794" s="7" t="s">
        <v>7364</v>
      </c>
      <c r="N794" s="7"/>
    </row>
    <row r="795" customFormat="false" ht="16.5" hidden="false" customHeight="true" outlineLevel="0" collapsed="false">
      <c r="A795" s="7" t="s">
        <v>4746</v>
      </c>
      <c r="B795" s="7" t="s">
        <v>8302</v>
      </c>
      <c r="C795" s="7" t="s">
        <v>1132</v>
      </c>
      <c r="D795" s="8" t="s">
        <v>390</v>
      </c>
      <c r="E795" s="7" t="s">
        <v>102</v>
      </c>
      <c r="F795" s="7" t="s">
        <v>4747</v>
      </c>
      <c r="G795" s="7" t="n">
        <f aca="false">COUNTIF('Duel Log'!A:A,A795)</f>
        <v>3</v>
      </c>
      <c r="H795" s="7" t="n">
        <f aca="false">COUNTIFS('Duel Log'!A:A,A795,'Duel Log'!AA:AA,"Win")</f>
        <v>1</v>
      </c>
      <c r="I795" s="7" t="s">
        <v>7479</v>
      </c>
      <c r="J795" s="7" t="s">
        <v>8314</v>
      </c>
      <c r="K795" s="7" t="s">
        <v>8269</v>
      </c>
      <c r="L795" s="7" t="s">
        <v>99</v>
      </c>
      <c r="M795" s="7" t="s">
        <v>8315</v>
      </c>
      <c r="N795" s="7"/>
    </row>
    <row r="796" customFormat="false" ht="16.5" hidden="false" customHeight="true" outlineLevel="0" collapsed="false">
      <c r="A796" s="7" t="s">
        <v>4751</v>
      </c>
      <c r="B796" s="7" t="s">
        <v>8302</v>
      </c>
      <c r="C796" s="7" t="s">
        <v>1132</v>
      </c>
      <c r="D796" s="8" t="s">
        <v>390</v>
      </c>
      <c r="E796" s="7" t="s">
        <v>102</v>
      </c>
      <c r="F796" s="7" t="s">
        <v>4752</v>
      </c>
      <c r="G796" s="7" t="n">
        <f aca="false">COUNTIF('Duel Log'!A:A,A796)</f>
        <v>3</v>
      </c>
      <c r="H796" s="7" t="n">
        <f aca="false">COUNTIFS('Duel Log'!A:A,A796,'Duel Log'!AA:AA,"Win")</f>
        <v>0</v>
      </c>
      <c r="I796" s="7" t="s">
        <v>8316</v>
      </c>
      <c r="J796" s="7" t="s">
        <v>8317</v>
      </c>
      <c r="K796" s="7" t="s">
        <v>8318</v>
      </c>
      <c r="L796" s="7" t="s">
        <v>99</v>
      </c>
      <c r="M796" s="7" t="s">
        <v>8319</v>
      </c>
      <c r="N796" s="7"/>
    </row>
    <row r="797" customFormat="false" ht="15" hidden="false" customHeight="true" outlineLevel="0" collapsed="false">
      <c r="A797" s="5" t="s">
        <v>4757</v>
      </c>
      <c r="B797" s="5" t="s">
        <v>8320</v>
      </c>
      <c r="C797" s="5" t="s">
        <v>1132</v>
      </c>
      <c r="D797" s="5" t="s">
        <v>1061</v>
      </c>
      <c r="E797" s="5" t="s">
        <v>102</v>
      </c>
      <c r="F797" s="5" t="s">
        <v>1134</v>
      </c>
      <c r="G797" s="5" t="n">
        <f aca="false">COUNTIF('Duel Log'!A:A,A797)</f>
        <v>3</v>
      </c>
      <c r="H797" s="5" t="n">
        <f aca="false">COUNTIFS('Duel Log'!A:A,A797,'Duel Log'!AA:AA,"Win")</f>
        <v>1</v>
      </c>
      <c r="I797" s="5" t="s">
        <v>6159</v>
      </c>
      <c r="J797" s="5" t="s">
        <v>6160</v>
      </c>
      <c r="K797" s="5" t="s">
        <v>8321</v>
      </c>
      <c r="L797" s="5" t="s">
        <v>98</v>
      </c>
      <c r="M797" s="5" t="s">
        <v>6162</v>
      </c>
      <c r="N797" s="5"/>
    </row>
    <row r="798" customFormat="false" ht="15" hidden="false" customHeight="true" outlineLevel="0" collapsed="false">
      <c r="A798" s="7" t="s">
        <v>4758</v>
      </c>
      <c r="B798" s="7" t="s">
        <v>8320</v>
      </c>
      <c r="C798" s="7" t="s">
        <v>1132</v>
      </c>
      <c r="D798" s="7" t="s">
        <v>1061</v>
      </c>
      <c r="E798" s="7" t="s">
        <v>102</v>
      </c>
      <c r="F798" s="7" t="s">
        <v>1139</v>
      </c>
      <c r="G798" s="7" t="n">
        <f aca="false">COUNTIF('Duel Log'!A:A,A798)</f>
        <v>3</v>
      </c>
      <c r="H798" s="7" t="n">
        <f aca="false">COUNTIFS('Duel Log'!A:A,A798,'Duel Log'!AA:AA,"Win")</f>
        <v>1</v>
      </c>
      <c r="I798" s="7" t="s">
        <v>6163</v>
      </c>
      <c r="J798" s="7" t="s">
        <v>8322</v>
      </c>
      <c r="K798" s="7" t="s">
        <v>6164</v>
      </c>
      <c r="L798" s="7" t="s">
        <v>99</v>
      </c>
      <c r="M798" s="7" t="s">
        <v>6166</v>
      </c>
      <c r="N798" s="7"/>
    </row>
    <row r="799" customFormat="false" ht="15" hidden="false" customHeight="true" outlineLevel="0" collapsed="false">
      <c r="A799" s="7" t="s">
        <v>4759</v>
      </c>
      <c r="B799" s="7" t="s">
        <v>8320</v>
      </c>
      <c r="C799" s="7" t="s">
        <v>1132</v>
      </c>
      <c r="D799" s="7" t="s">
        <v>1061</v>
      </c>
      <c r="E799" s="7" t="s">
        <v>102</v>
      </c>
      <c r="F799" s="7" t="s">
        <v>1146</v>
      </c>
      <c r="G799" s="7" t="n">
        <f aca="false">COUNTIF('Duel Log'!A:A,A799)</f>
        <v>3</v>
      </c>
      <c r="H799" s="7" t="n">
        <f aca="false">COUNTIFS('Duel Log'!A:A,A799,'Duel Log'!AA:AA,"Win")</f>
        <v>1</v>
      </c>
      <c r="I799" s="7" t="s">
        <v>7448</v>
      </c>
      <c r="J799" s="7" t="s">
        <v>6875</v>
      </c>
      <c r="K799" s="7" t="s">
        <v>6167</v>
      </c>
      <c r="L799" s="7" t="s">
        <v>99</v>
      </c>
      <c r="M799" s="7" t="s">
        <v>6170</v>
      </c>
      <c r="N799" s="7"/>
    </row>
    <row r="800" customFormat="false" ht="15" hidden="false" customHeight="true" outlineLevel="0" collapsed="false">
      <c r="A800" s="7" t="s">
        <v>4760</v>
      </c>
      <c r="B800" s="7" t="s">
        <v>8320</v>
      </c>
      <c r="C800" s="7" t="s">
        <v>1132</v>
      </c>
      <c r="D800" s="7" t="s">
        <v>1061</v>
      </c>
      <c r="E800" s="7" t="s">
        <v>102</v>
      </c>
      <c r="F800" s="7" t="s">
        <v>1153</v>
      </c>
      <c r="G800" s="7" t="n">
        <f aca="false">COUNTIF('Duel Log'!A:A,A800)</f>
        <v>3</v>
      </c>
      <c r="H800" s="7" t="n">
        <f aca="false">COUNTIFS('Duel Log'!A:A,A800,'Duel Log'!AA:AA,"Win")</f>
        <v>2</v>
      </c>
      <c r="I800" s="7" t="s">
        <v>6401</v>
      </c>
      <c r="J800" s="7" t="s">
        <v>8323</v>
      </c>
      <c r="K800" s="7" t="s">
        <v>8324</v>
      </c>
      <c r="L800" s="7" t="s">
        <v>99</v>
      </c>
      <c r="M800" s="7" t="s">
        <v>6174</v>
      </c>
      <c r="N800" s="7"/>
    </row>
    <row r="801" customFormat="false" ht="15" hidden="false" customHeight="true" outlineLevel="0" collapsed="false">
      <c r="A801" s="7" t="s">
        <v>4761</v>
      </c>
      <c r="B801" s="7" t="s">
        <v>8320</v>
      </c>
      <c r="C801" s="7" t="s">
        <v>1132</v>
      </c>
      <c r="D801" s="7" t="s">
        <v>1061</v>
      </c>
      <c r="E801" s="7" t="s">
        <v>102</v>
      </c>
      <c r="F801" s="7" t="s">
        <v>1159</v>
      </c>
      <c r="G801" s="7" t="n">
        <f aca="false">COUNTIF('Duel Log'!A:A,A801)</f>
        <v>3</v>
      </c>
      <c r="H801" s="7" t="n">
        <f aca="false">COUNTIFS('Duel Log'!A:A,A801,'Duel Log'!AA:AA,"Win")</f>
        <v>1</v>
      </c>
      <c r="I801" s="7" t="s">
        <v>6863</v>
      </c>
      <c r="J801" s="7" t="s">
        <v>8325</v>
      </c>
      <c r="K801" s="7" t="s">
        <v>8326</v>
      </c>
      <c r="L801" s="7" t="s">
        <v>99</v>
      </c>
      <c r="M801" s="7" t="s">
        <v>6178</v>
      </c>
      <c r="N801" s="7"/>
    </row>
    <row r="802" customFormat="false" ht="15" hidden="false" customHeight="true" outlineLevel="0" collapsed="false">
      <c r="A802" s="7" t="s">
        <v>4762</v>
      </c>
      <c r="B802" s="7" t="s">
        <v>8320</v>
      </c>
      <c r="C802" s="7" t="s">
        <v>1132</v>
      </c>
      <c r="D802" s="7" t="s">
        <v>1061</v>
      </c>
      <c r="E802" s="7" t="s">
        <v>102</v>
      </c>
      <c r="F802" s="7" t="s">
        <v>1167</v>
      </c>
      <c r="G802" s="7" t="n">
        <f aca="false">COUNTIF('Duel Log'!A:A,A802)</f>
        <v>3</v>
      </c>
      <c r="H802" s="7" t="n">
        <f aca="false">COUNTIFS('Duel Log'!A:A,A802,'Duel Log'!AA:AA,"Win")</f>
        <v>2</v>
      </c>
      <c r="I802" s="7" t="s">
        <v>6179</v>
      </c>
      <c r="J802" s="7" t="s">
        <v>8327</v>
      </c>
      <c r="K802" s="7" t="s">
        <v>8328</v>
      </c>
      <c r="L802" s="7" t="s">
        <v>99</v>
      </c>
      <c r="M802" s="7" t="s">
        <v>6182</v>
      </c>
      <c r="N802" s="7"/>
    </row>
    <row r="803" customFormat="false" ht="15" hidden="false" customHeight="true" outlineLevel="0" collapsed="false">
      <c r="A803" s="7" t="s">
        <v>4763</v>
      </c>
      <c r="B803" s="7" t="s">
        <v>8320</v>
      </c>
      <c r="C803" s="7" t="s">
        <v>1132</v>
      </c>
      <c r="D803" s="7" t="s">
        <v>1061</v>
      </c>
      <c r="E803" s="7" t="s">
        <v>102</v>
      </c>
      <c r="F803" s="7" t="s">
        <v>1171</v>
      </c>
      <c r="G803" s="7" t="n">
        <f aca="false">COUNTIF('Duel Log'!A:A,A803)</f>
        <v>3</v>
      </c>
      <c r="H803" s="7" t="n">
        <f aca="false">COUNTIFS('Duel Log'!A:A,A803,'Duel Log'!AA:AA,"Win")</f>
        <v>2</v>
      </c>
      <c r="I803" s="7" t="s">
        <v>6185</v>
      </c>
      <c r="J803" s="7" t="s">
        <v>8329</v>
      </c>
      <c r="K803" s="7" t="s">
        <v>8330</v>
      </c>
      <c r="L803" s="7" t="s">
        <v>99</v>
      </c>
      <c r="M803" s="7" t="s">
        <v>8331</v>
      </c>
      <c r="N803" s="7"/>
    </row>
    <row r="804" customFormat="false" ht="15" hidden="false" customHeight="true" outlineLevel="0" collapsed="false">
      <c r="A804" s="7" t="s">
        <v>4764</v>
      </c>
      <c r="B804" s="7" t="s">
        <v>8320</v>
      </c>
      <c r="C804" s="7" t="s">
        <v>1132</v>
      </c>
      <c r="D804" s="7" t="s">
        <v>1061</v>
      </c>
      <c r="E804" s="7" t="s">
        <v>102</v>
      </c>
      <c r="F804" s="7" t="s">
        <v>1178</v>
      </c>
      <c r="G804" s="7" t="n">
        <f aca="false">COUNTIF('Duel Log'!A:A,A804)</f>
        <v>3</v>
      </c>
      <c r="H804" s="7" t="n">
        <f aca="false">COUNTIFS('Duel Log'!A:A,A804,'Duel Log'!AA:AA,"Win")</f>
        <v>2</v>
      </c>
      <c r="I804" s="7" t="s">
        <v>8332</v>
      </c>
      <c r="J804" s="7" t="s">
        <v>8333</v>
      </c>
      <c r="K804" s="7" t="s">
        <v>8334</v>
      </c>
      <c r="L804" s="7" t="s">
        <v>99</v>
      </c>
      <c r="M804" s="7" t="s">
        <v>6077</v>
      </c>
      <c r="N804" s="7"/>
    </row>
    <row r="805" customFormat="false" ht="15" hidden="false" customHeight="true" outlineLevel="0" collapsed="false">
      <c r="A805" s="7" t="s">
        <v>4765</v>
      </c>
      <c r="B805" s="7" t="s">
        <v>8320</v>
      </c>
      <c r="C805" s="7" t="s">
        <v>1132</v>
      </c>
      <c r="D805" s="7" t="s">
        <v>1061</v>
      </c>
      <c r="E805" s="7" t="s">
        <v>102</v>
      </c>
      <c r="F805" s="7" t="s">
        <v>1186</v>
      </c>
      <c r="G805" s="7" t="n">
        <f aca="false">COUNTIF('Duel Log'!A:A,A805)</f>
        <v>3</v>
      </c>
      <c r="H805" s="7" t="n">
        <f aca="false">COUNTIFS('Duel Log'!A:A,A805,'Duel Log'!AA:AA,"Win")</f>
        <v>1</v>
      </c>
      <c r="I805" s="7" t="s">
        <v>8335</v>
      </c>
      <c r="J805" s="7" t="s">
        <v>8336</v>
      </c>
      <c r="K805" s="7" t="s">
        <v>8337</v>
      </c>
      <c r="L805" s="7" t="s">
        <v>99</v>
      </c>
      <c r="M805" s="7" t="s">
        <v>8083</v>
      </c>
      <c r="N805" s="7"/>
    </row>
    <row r="806" customFormat="false" ht="15" hidden="false" customHeight="true" outlineLevel="0" collapsed="false">
      <c r="A806" s="5" t="s">
        <v>4766</v>
      </c>
      <c r="B806" s="5" t="s">
        <v>8338</v>
      </c>
      <c r="C806" s="5" t="s">
        <v>1132</v>
      </c>
      <c r="D806" s="5" t="s">
        <v>4767</v>
      </c>
      <c r="E806" s="5" t="s">
        <v>102</v>
      </c>
      <c r="F806" s="5" t="s">
        <v>4769</v>
      </c>
      <c r="G806" s="5" t="n">
        <f aca="false">COUNTIF('Duel Log'!A:A,A806)</f>
        <v>1</v>
      </c>
      <c r="H806" s="5" t="n">
        <f aca="false">COUNTIFS('Duel Log'!A:A,A806,'Duel Log'!AA:AA,"Win")</f>
        <v>1</v>
      </c>
      <c r="I806" s="5" t="s">
        <v>8339</v>
      </c>
      <c r="J806" s="5"/>
      <c r="K806" s="5"/>
      <c r="L806" s="5" t="s">
        <v>98</v>
      </c>
      <c r="M806" s="5" t="s">
        <v>5939</v>
      </c>
      <c r="N806" s="5"/>
    </row>
    <row r="807" customFormat="false" ht="16.5" hidden="false" customHeight="true" outlineLevel="0" collapsed="false">
      <c r="A807" s="5" t="s">
        <v>4772</v>
      </c>
      <c r="B807" s="5" t="s">
        <v>8340</v>
      </c>
      <c r="C807" s="5" t="s">
        <v>1132</v>
      </c>
      <c r="D807" s="5" t="s">
        <v>4773</v>
      </c>
      <c r="E807" s="5" t="s">
        <v>102</v>
      </c>
      <c r="F807" s="5" t="s">
        <v>4775</v>
      </c>
      <c r="G807" s="5" t="n">
        <f aca="false">COUNTIF('Duel Log'!A:A,A807)</f>
        <v>1</v>
      </c>
      <c r="H807" s="5" t="n">
        <f aca="false">COUNTIFS('Duel Log'!A:A,A807,'Duel Log'!AA:AA,"Win")</f>
        <v>0</v>
      </c>
      <c r="I807" s="5" t="s">
        <v>6366</v>
      </c>
      <c r="J807" s="5"/>
      <c r="K807" s="5"/>
      <c r="L807" s="5" t="s">
        <v>98</v>
      </c>
      <c r="M807" s="5" t="s">
        <v>5939</v>
      </c>
      <c r="N807" s="5"/>
    </row>
    <row r="808" customFormat="false" ht="16.5" hidden="false" customHeight="true" outlineLevel="0" collapsed="false">
      <c r="A808" s="5" t="s">
        <v>4776</v>
      </c>
      <c r="B808" s="5" t="s">
        <v>8341</v>
      </c>
      <c r="C808" s="5" t="s">
        <v>1132</v>
      </c>
      <c r="D808" s="6" t="s">
        <v>4777</v>
      </c>
      <c r="E808" s="5" t="s">
        <v>123</v>
      </c>
      <c r="F808" s="5" t="s">
        <v>4779</v>
      </c>
      <c r="G808" s="5" t="n">
        <f aca="false">COUNTIF('Duel Log'!A:A,A808)</f>
        <v>2</v>
      </c>
      <c r="H808" s="5" t="n">
        <f aca="false">COUNTIFS('Duel Log'!A:A,A808,'Duel Log'!AA:AA,"Win")</f>
        <v>2</v>
      </c>
      <c r="I808" s="5" t="s">
        <v>8342</v>
      </c>
      <c r="J808" s="5" t="s">
        <v>8343</v>
      </c>
      <c r="K808" s="5"/>
      <c r="L808" s="5" t="s">
        <v>98</v>
      </c>
      <c r="M808" s="5" t="s">
        <v>6848</v>
      </c>
      <c r="N808" s="5" t="s">
        <v>5966</v>
      </c>
    </row>
    <row r="809" customFormat="false" ht="15" hidden="false" customHeight="true" outlineLevel="0" collapsed="false">
      <c r="A809" s="5" t="s">
        <v>4784</v>
      </c>
      <c r="B809" s="5" t="s">
        <v>8344</v>
      </c>
      <c r="C809" s="5" t="s">
        <v>1132</v>
      </c>
      <c r="D809" s="5" t="s">
        <v>3037</v>
      </c>
      <c r="E809" s="5" t="s">
        <v>123</v>
      </c>
      <c r="F809" s="5" t="s">
        <v>2666</v>
      </c>
      <c r="G809" s="5" t="n">
        <f aca="false">COUNTIF('Duel Log'!A:A,A809)</f>
        <v>2</v>
      </c>
      <c r="H809" s="5" t="n">
        <f aca="false">COUNTIFS('Duel Log'!A:A,A809,'Duel Log'!AA:AA,"Win")</f>
        <v>2</v>
      </c>
      <c r="I809" s="5" t="s">
        <v>8345</v>
      </c>
      <c r="J809" s="5" t="s">
        <v>8346</v>
      </c>
      <c r="K809" s="5"/>
      <c r="L809" s="5" t="s">
        <v>98</v>
      </c>
      <c r="M809" s="5" t="s">
        <v>6735</v>
      </c>
      <c r="N809" s="5" t="s">
        <v>5966</v>
      </c>
    </row>
    <row r="810" customFormat="false" ht="15" hidden="false" customHeight="true" outlineLevel="0" collapsed="false">
      <c r="A810" s="5" t="s">
        <v>4788</v>
      </c>
      <c r="B810" s="5" t="s">
        <v>8347</v>
      </c>
      <c r="C810" s="5" t="s">
        <v>1132</v>
      </c>
      <c r="D810" s="5" t="s">
        <v>4789</v>
      </c>
      <c r="E810" s="5" t="s">
        <v>123</v>
      </c>
      <c r="F810" s="5" t="s">
        <v>1973</v>
      </c>
      <c r="G810" s="5" t="n">
        <f aca="false">COUNTIF('Duel Log'!A:A,A810)</f>
        <v>2</v>
      </c>
      <c r="H810" s="5" t="n">
        <f aca="false">COUNTIFS('Duel Log'!A:A,A810,'Duel Log'!AA:AA,"Win")</f>
        <v>2</v>
      </c>
      <c r="I810" s="5" t="s">
        <v>7481</v>
      </c>
      <c r="J810" s="5" t="s">
        <v>8348</v>
      </c>
      <c r="K810" s="5"/>
      <c r="L810" s="5" t="s">
        <v>98</v>
      </c>
      <c r="M810" s="5" t="s">
        <v>8349</v>
      </c>
      <c r="N810" s="5" t="s">
        <v>5966</v>
      </c>
    </row>
    <row r="811" customFormat="false" ht="16.5" hidden="false" customHeight="true" outlineLevel="0" collapsed="false">
      <c r="A811" s="5" t="s">
        <v>4793</v>
      </c>
      <c r="B811" s="5" t="s">
        <v>8350</v>
      </c>
      <c r="C811" s="5" t="s">
        <v>1132</v>
      </c>
      <c r="D811" s="6" t="s">
        <v>3952</v>
      </c>
      <c r="E811" s="5" t="s">
        <v>123</v>
      </c>
      <c r="F811" s="5" t="s">
        <v>4794</v>
      </c>
      <c r="G811" s="5" t="n">
        <f aca="false">COUNTIF('Duel Log'!A:A,A811)</f>
        <v>3</v>
      </c>
      <c r="H811" s="5" t="n">
        <f aca="false">COUNTIFS('Duel Log'!A:A,A811,'Duel Log'!AA:AA,"Win")</f>
        <v>1</v>
      </c>
      <c r="I811" s="5" t="s">
        <v>8351</v>
      </c>
      <c r="J811" s="5" t="s">
        <v>8352</v>
      </c>
      <c r="K811" s="5" t="s">
        <v>8353</v>
      </c>
      <c r="L811" s="5" t="s">
        <v>98</v>
      </c>
      <c r="M811" s="5" t="s">
        <v>8354</v>
      </c>
      <c r="N811" s="5" t="s">
        <v>5948</v>
      </c>
    </row>
    <row r="812" customFormat="false" ht="15" hidden="false" customHeight="true" outlineLevel="0" collapsed="false">
      <c r="A812" s="5" t="s">
        <v>4800</v>
      </c>
      <c r="B812" s="5" t="s">
        <v>8355</v>
      </c>
      <c r="C812" s="5" t="s">
        <v>1132</v>
      </c>
      <c r="D812" s="5" t="s">
        <v>236</v>
      </c>
      <c r="E812" s="5" t="s">
        <v>123</v>
      </c>
      <c r="F812" s="5" t="s">
        <v>4801</v>
      </c>
      <c r="G812" s="5" t="n">
        <f aca="false">COUNTIF('Duel Log'!A:A,A812)</f>
        <v>2</v>
      </c>
      <c r="H812" s="5" t="n">
        <f aca="false">COUNTIFS('Duel Log'!A:A,A812,'Duel Log'!AA:AA,"Win")</f>
        <v>2</v>
      </c>
      <c r="I812" s="5" t="s">
        <v>8356</v>
      </c>
      <c r="J812" s="5" t="s">
        <v>8357</v>
      </c>
      <c r="K812" s="5"/>
      <c r="L812" s="5" t="s">
        <v>98</v>
      </c>
      <c r="M812" s="5" t="s">
        <v>6110</v>
      </c>
      <c r="N812" s="5" t="s">
        <v>5966</v>
      </c>
    </row>
    <row r="813" customFormat="false" ht="16.5" hidden="false" customHeight="true" outlineLevel="0" collapsed="false">
      <c r="A813" s="5" t="s">
        <v>4803</v>
      </c>
      <c r="B813" s="5" t="s">
        <v>8358</v>
      </c>
      <c r="C813" s="5" t="s">
        <v>1132</v>
      </c>
      <c r="D813" s="6" t="s">
        <v>4804</v>
      </c>
      <c r="E813" s="5" t="s">
        <v>123</v>
      </c>
      <c r="F813" s="5" t="s">
        <v>4806</v>
      </c>
      <c r="G813" s="5" t="n">
        <f aca="false">COUNTIF('Duel Log'!A:A,A813)</f>
        <v>2</v>
      </c>
      <c r="H813" s="5" t="n">
        <f aca="false">COUNTIFS('Duel Log'!A:A,A813,'Duel Log'!AA:AA,"Win")</f>
        <v>2</v>
      </c>
      <c r="I813" s="5" t="s">
        <v>7479</v>
      </c>
      <c r="J813" s="5" t="s">
        <v>8359</v>
      </c>
      <c r="K813" s="5"/>
      <c r="L813" s="5" t="s">
        <v>98</v>
      </c>
      <c r="M813" s="5" t="s">
        <v>6735</v>
      </c>
      <c r="N813" s="5" t="s">
        <v>5966</v>
      </c>
    </row>
    <row r="814" customFormat="false" ht="15" hidden="false" customHeight="true" outlineLevel="0" collapsed="false">
      <c r="A814" s="5" t="s">
        <v>4809</v>
      </c>
      <c r="B814" s="5" t="s">
        <v>8360</v>
      </c>
      <c r="C814" s="5" t="s">
        <v>1132</v>
      </c>
      <c r="D814" s="5" t="s">
        <v>1391</v>
      </c>
      <c r="E814" s="5" t="s">
        <v>123</v>
      </c>
      <c r="F814" s="5" t="s">
        <v>4810</v>
      </c>
      <c r="G814" s="5" t="n">
        <f aca="false">COUNTIF('Duel Log'!A:A,A814)</f>
        <v>3</v>
      </c>
      <c r="H814" s="5" t="n">
        <f aca="false">COUNTIFS('Duel Log'!A:A,A814,'Duel Log'!AA:AA,"Win")</f>
        <v>1</v>
      </c>
      <c r="I814" s="5" t="s">
        <v>6869</v>
      </c>
      <c r="J814" s="5" t="s">
        <v>8361</v>
      </c>
      <c r="K814" s="5" t="s">
        <v>8362</v>
      </c>
      <c r="L814" s="5" t="s">
        <v>98</v>
      </c>
      <c r="M814" s="5" t="s">
        <v>6292</v>
      </c>
      <c r="N814" s="5" t="s">
        <v>5948</v>
      </c>
    </row>
    <row r="815" customFormat="false" ht="15" hidden="false" customHeight="true" outlineLevel="0" collapsed="false">
      <c r="A815" s="5" t="s">
        <v>4815</v>
      </c>
      <c r="B815" s="5" t="s">
        <v>8363</v>
      </c>
      <c r="C815" s="5" t="s">
        <v>1132</v>
      </c>
      <c r="D815" s="5" t="s">
        <v>641</v>
      </c>
      <c r="E815" s="5" t="s">
        <v>123</v>
      </c>
      <c r="F815" s="5" t="s">
        <v>3051</v>
      </c>
      <c r="G815" s="5" t="n">
        <f aca="false">COUNTIF('Duel Log'!A:A,A815)</f>
        <v>3</v>
      </c>
      <c r="H815" s="5" t="n">
        <f aca="false">COUNTIFS('Duel Log'!A:A,A815,'Duel Log'!AA:AA,"Win")</f>
        <v>2</v>
      </c>
      <c r="I815" s="5" t="s">
        <v>8364</v>
      </c>
      <c r="J815" s="5" t="s">
        <v>8365</v>
      </c>
      <c r="K815" s="5" t="s">
        <v>8366</v>
      </c>
      <c r="L815" s="5" t="s">
        <v>98</v>
      </c>
      <c r="M815" s="5" t="s">
        <v>7441</v>
      </c>
      <c r="N815" s="5" t="s">
        <v>5948</v>
      </c>
    </row>
    <row r="816" customFormat="false" ht="15" hidden="false" customHeight="true" outlineLevel="0" collapsed="false">
      <c r="A816" s="5" t="s">
        <v>4816</v>
      </c>
      <c r="B816" s="5" t="s">
        <v>8367</v>
      </c>
      <c r="C816" s="5" t="s">
        <v>1132</v>
      </c>
      <c r="D816" s="5" t="s">
        <v>973</v>
      </c>
      <c r="E816" s="5" t="s">
        <v>123</v>
      </c>
      <c r="F816" s="5" t="s">
        <v>4817</v>
      </c>
      <c r="G816" s="5" t="n">
        <f aca="false">COUNTIF('Duel Log'!A:A,A816)</f>
        <v>3</v>
      </c>
      <c r="H816" s="5" t="n">
        <f aca="false">COUNTIFS('Duel Log'!A:A,A816,'Duel Log'!AA:AA,"Win")</f>
        <v>1</v>
      </c>
      <c r="I816" s="5" t="s">
        <v>8368</v>
      </c>
      <c r="J816" s="5" t="s">
        <v>8369</v>
      </c>
      <c r="K816" s="5" t="s">
        <v>8370</v>
      </c>
      <c r="L816" s="5" t="s">
        <v>98</v>
      </c>
      <c r="M816" s="5" t="s">
        <v>6051</v>
      </c>
      <c r="N816" s="5" t="s">
        <v>5948</v>
      </c>
    </row>
    <row r="817" customFormat="false" ht="15" hidden="false" customHeight="true" outlineLevel="0" collapsed="false">
      <c r="A817" s="5" t="s">
        <v>4822</v>
      </c>
      <c r="B817" s="5" t="s">
        <v>8371</v>
      </c>
      <c r="C817" s="5" t="s">
        <v>973</v>
      </c>
      <c r="D817" s="5" t="s">
        <v>369</v>
      </c>
      <c r="E817" s="5" t="s">
        <v>102</v>
      </c>
      <c r="F817" s="5" t="s">
        <v>4823</v>
      </c>
      <c r="G817" s="5" t="n">
        <f aca="false">COUNTIF('Duel Log'!A:A,A817)</f>
        <v>2</v>
      </c>
      <c r="H817" s="5" t="n">
        <f aca="false">COUNTIFS('Duel Log'!A:A,A817,'Duel Log'!AA:AA,"Win")</f>
        <v>2</v>
      </c>
      <c r="I817" s="5" t="s">
        <v>7055</v>
      </c>
      <c r="J817" s="5" t="s">
        <v>7957</v>
      </c>
      <c r="K817" s="5"/>
      <c r="L817" s="5" t="s">
        <v>98</v>
      </c>
      <c r="M817" s="5" t="s">
        <v>6027</v>
      </c>
      <c r="N817" s="5"/>
    </row>
    <row r="818" customFormat="false" ht="15" hidden="false" customHeight="true" outlineLevel="0" collapsed="false">
      <c r="A818" s="7" t="s">
        <v>4825</v>
      </c>
      <c r="B818" s="7" t="s">
        <v>8371</v>
      </c>
      <c r="C818" s="7" t="s">
        <v>973</v>
      </c>
      <c r="D818" s="7" t="s">
        <v>369</v>
      </c>
      <c r="E818" s="7" t="s">
        <v>102</v>
      </c>
      <c r="F818" s="7" t="s">
        <v>4826</v>
      </c>
      <c r="G818" s="7" t="n">
        <f aca="false">COUNTIF('Duel Log'!A:A,A818)</f>
        <v>2</v>
      </c>
      <c r="H818" s="7" t="n">
        <f aca="false">COUNTIFS('Duel Log'!A:A,A818,'Duel Log'!AA:AA,"Win")</f>
        <v>2</v>
      </c>
      <c r="I818" s="7" t="s">
        <v>8372</v>
      </c>
      <c r="J818" s="7" t="s">
        <v>8373</v>
      </c>
      <c r="K818" s="7"/>
      <c r="L818" s="7" t="s">
        <v>99</v>
      </c>
      <c r="M818" s="7" t="s">
        <v>6027</v>
      </c>
      <c r="N818" s="7"/>
    </row>
    <row r="819" customFormat="false" ht="16.5" hidden="false" customHeight="true" outlineLevel="0" collapsed="false">
      <c r="A819" s="5" t="s">
        <v>4831</v>
      </c>
      <c r="B819" s="5" t="s">
        <v>8374</v>
      </c>
      <c r="C819" s="5" t="s">
        <v>973</v>
      </c>
      <c r="D819" s="5" t="s">
        <v>4082</v>
      </c>
      <c r="E819" s="5" t="s">
        <v>102</v>
      </c>
      <c r="F819" s="5" t="s">
        <v>4832</v>
      </c>
      <c r="G819" s="5" t="n">
        <f aca="false">COUNTIF('Duel Log'!A:A,A819)</f>
        <v>3</v>
      </c>
      <c r="H819" s="5" t="n">
        <f aca="false">COUNTIFS('Duel Log'!A:A,A819,'Duel Log'!AA:AA,"Win")</f>
        <v>1</v>
      </c>
      <c r="I819" s="5" t="s">
        <v>6801</v>
      </c>
      <c r="J819" s="5" t="s">
        <v>5960</v>
      </c>
      <c r="K819" s="5" t="s">
        <v>8375</v>
      </c>
      <c r="L819" s="5" t="s">
        <v>98</v>
      </c>
      <c r="M819" s="5" t="s">
        <v>7599</v>
      </c>
      <c r="N819" s="5"/>
    </row>
    <row r="820" customFormat="false" ht="16.5" hidden="false" customHeight="true" outlineLevel="0" collapsed="false">
      <c r="A820" s="7" t="s">
        <v>4837</v>
      </c>
      <c r="B820" s="7" t="s">
        <v>8374</v>
      </c>
      <c r="C820" s="7" t="s">
        <v>973</v>
      </c>
      <c r="D820" s="7" t="s">
        <v>4082</v>
      </c>
      <c r="E820" s="7" t="s">
        <v>102</v>
      </c>
      <c r="F820" s="7" t="s">
        <v>4838</v>
      </c>
      <c r="G820" s="7" t="n">
        <f aca="false">COUNTIF('Duel Log'!A:A,A820)</f>
        <v>1</v>
      </c>
      <c r="H820" s="7" t="n">
        <f aca="false">COUNTIFS('Duel Log'!A:A,A820,'Duel Log'!AA:AA,"Win")</f>
        <v>1</v>
      </c>
      <c r="I820" s="7" t="s">
        <v>6811</v>
      </c>
      <c r="J820" s="7"/>
      <c r="K820" s="7"/>
      <c r="L820" s="7" t="s">
        <v>99</v>
      </c>
      <c r="M820" s="7" t="s">
        <v>5939</v>
      </c>
      <c r="N820" s="7"/>
    </row>
    <row r="821" customFormat="false" ht="16.5" hidden="false" customHeight="true" outlineLevel="0" collapsed="false">
      <c r="A821" s="7" t="s">
        <v>4840</v>
      </c>
      <c r="B821" s="7" t="s">
        <v>8374</v>
      </c>
      <c r="C821" s="7" t="s">
        <v>973</v>
      </c>
      <c r="D821" s="7" t="s">
        <v>4082</v>
      </c>
      <c r="E821" s="7" t="s">
        <v>102</v>
      </c>
      <c r="F821" s="7" t="s">
        <v>4841</v>
      </c>
      <c r="G821" s="7" t="n">
        <f aca="false">COUNTIF('Duel Log'!A:A,A821)</f>
        <v>3</v>
      </c>
      <c r="H821" s="7" t="n">
        <f aca="false">COUNTIFS('Duel Log'!A:A,A821,'Duel Log'!AA:AA,"Win")</f>
        <v>0</v>
      </c>
      <c r="I821" s="7" t="s">
        <v>8376</v>
      </c>
      <c r="J821" s="7" t="s">
        <v>8377</v>
      </c>
      <c r="K821" s="7" t="s">
        <v>8378</v>
      </c>
      <c r="L821" s="7" t="s">
        <v>99</v>
      </c>
      <c r="M821" s="7" t="s">
        <v>8379</v>
      </c>
      <c r="N821" s="7"/>
    </row>
    <row r="822" customFormat="false" ht="16.5" hidden="false" customHeight="true" outlineLevel="0" collapsed="false">
      <c r="A822" s="5" t="s">
        <v>4847</v>
      </c>
      <c r="B822" s="5" t="s">
        <v>8380</v>
      </c>
      <c r="C822" s="5" t="s">
        <v>973</v>
      </c>
      <c r="D822" s="5" t="s">
        <v>4848</v>
      </c>
      <c r="E822" s="5" t="s">
        <v>102</v>
      </c>
      <c r="F822" s="5" t="s">
        <v>4850</v>
      </c>
      <c r="G822" s="5" t="n">
        <f aca="false">COUNTIF('Duel Log'!A:A,A822)</f>
        <v>3</v>
      </c>
      <c r="H822" s="5" t="n">
        <f aca="false">COUNTIFS('Duel Log'!A:A,A822,'Duel Log'!AA:AA,"Win")</f>
        <v>1</v>
      </c>
      <c r="I822" s="5" t="s">
        <v>6119</v>
      </c>
      <c r="J822" s="5" t="s">
        <v>8381</v>
      </c>
      <c r="K822" s="5" t="s">
        <v>8382</v>
      </c>
      <c r="L822" s="5" t="s">
        <v>98</v>
      </c>
      <c r="M822" s="5" t="s">
        <v>6837</v>
      </c>
      <c r="N822" s="5"/>
    </row>
    <row r="823" customFormat="false" ht="15" hidden="false" customHeight="true" outlineLevel="0" collapsed="false">
      <c r="A823" s="5" t="s">
        <v>4855</v>
      </c>
      <c r="B823" s="5" t="s">
        <v>8383</v>
      </c>
      <c r="C823" s="5" t="s">
        <v>973</v>
      </c>
      <c r="D823" s="5" t="s">
        <v>2332</v>
      </c>
      <c r="E823" s="5" t="s">
        <v>102</v>
      </c>
      <c r="F823" s="5" t="s">
        <v>4856</v>
      </c>
      <c r="G823" s="5" t="n">
        <f aca="false">COUNTIF('Duel Log'!A:A,A823)</f>
        <v>3</v>
      </c>
      <c r="H823" s="5" t="n">
        <f aca="false">COUNTIFS('Duel Log'!A:A,A823,'Duel Log'!AA:AA,"Win")</f>
        <v>2</v>
      </c>
      <c r="I823" s="5" t="s">
        <v>6419</v>
      </c>
      <c r="J823" s="5" t="s">
        <v>8384</v>
      </c>
      <c r="K823" s="5" t="s">
        <v>8385</v>
      </c>
      <c r="L823" s="5" t="s">
        <v>98</v>
      </c>
      <c r="M823" s="5" t="s">
        <v>6302</v>
      </c>
      <c r="N823" s="5"/>
    </row>
    <row r="824" customFormat="false" ht="15" hidden="false" customHeight="true" outlineLevel="0" collapsed="false">
      <c r="A824" s="7" t="s">
        <v>4862</v>
      </c>
      <c r="B824" s="7" t="s">
        <v>8383</v>
      </c>
      <c r="C824" s="7" t="s">
        <v>973</v>
      </c>
      <c r="D824" s="7" t="s">
        <v>2332</v>
      </c>
      <c r="E824" s="7" t="s">
        <v>102</v>
      </c>
      <c r="F824" s="7" t="s">
        <v>4863</v>
      </c>
      <c r="G824" s="7" t="n">
        <f aca="false">COUNTIF('Duel Log'!A:A,A824)</f>
        <v>3</v>
      </c>
      <c r="H824" s="7" t="n">
        <f aca="false">COUNTIFS('Duel Log'!A:A,A824,'Duel Log'!AA:AA,"Win")</f>
        <v>2</v>
      </c>
      <c r="I824" s="7" t="s">
        <v>6779</v>
      </c>
      <c r="J824" s="7" t="s">
        <v>8386</v>
      </c>
      <c r="K824" s="7" t="s">
        <v>8387</v>
      </c>
      <c r="L824" s="7" t="s">
        <v>99</v>
      </c>
      <c r="M824" s="7" t="s">
        <v>6122</v>
      </c>
      <c r="N824" s="7"/>
    </row>
    <row r="825" customFormat="false" ht="15" hidden="false" customHeight="true" outlineLevel="0" collapsed="false">
      <c r="A825" s="7" t="s">
        <v>4869</v>
      </c>
      <c r="B825" s="7" t="s">
        <v>8383</v>
      </c>
      <c r="C825" s="7" t="s">
        <v>973</v>
      </c>
      <c r="D825" s="7" t="s">
        <v>2332</v>
      </c>
      <c r="E825" s="7" t="s">
        <v>102</v>
      </c>
      <c r="F825" s="7" t="s">
        <v>4870</v>
      </c>
      <c r="G825" s="7" t="n">
        <f aca="false">COUNTIF('Duel Log'!A:A,A825)</f>
        <v>3</v>
      </c>
      <c r="H825" s="7" t="n">
        <f aca="false">COUNTIFS('Duel Log'!A:A,A825,'Duel Log'!AA:AA,"Win")</f>
        <v>0</v>
      </c>
      <c r="I825" s="7" t="s">
        <v>8259</v>
      </c>
      <c r="J825" s="7" t="s">
        <v>6801</v>
      </c>
      <c r="K825" s="7" t="s">
        <v>7013</v>
      </c>
      <c r="L825" s="7" t="s">
        <v>99</v>
      </c>
      <c r="M825" s="7" t="s">
        <v>7411</v>
      </c>
      <c r="N825" s="7"/>
    </row>
    <row r="826" customFormat="false" ht="15" hidden="false" customHeight="true" outlineLevel="0" collapsed="false">
      <c r="A826" s="7" t="s">
        <v>4874</v>
      </c>
      <c r="B826" s="7" t="s">
        <v>8383</v>
      </c>
      <c r="C826" s="7" t="s">
        <v>973</v>
      </c>
      <c r="D826" s="7" t="s">
        <v>2332</v>
      </c>
      <c r="E826" s="7" t="s">
        <v>102</v>
      </c>
      <c r="F826" s="7" t="s">
        <v>4875</v>
      </c>
      <c r="G826" s="7" t="n">
        <f aca="false">COUNTIF('Duel Log'!A:A,A826)</f>
        <v>3</v>
      </c>
      <c r="H826" s="7" t="n">
        <f aca="false">COUNTIFS('Duel Log'!A:A,A826,'Duel Log'!AA:AA,"Win")</f>
        <v>1</v>
      </c>
      <c r="I826" s="7" t="s">
        <v>6044</v>
      </c>
      <c r="J826" s="7" t="s">
        <v>6684</v>
      </c>
      <c r="K826" s="7" t="s">
        <v>6793</v>
      </c>
      <c r="L826" s="7" t="s">
        <v>99</v>
      </c>
      <c r="M826" s="7" t="s">
        <v>6396</v>
      </c>
      <c r="N826" s="7"/>
    </row>
    <row r="827" customFormat="false" ht="15" hidden="false" customHeight="true" outlineLevel="0" collapsed="false">
      <c r="A827" s="5" t="s">
        <v>4880</v>
      </c>
      <c r="B827" s="5" t="s">
        <v>8388</v>
      </c>
      <c r="C827" s="5" t="s">
        <v>973</v>
      </c>
      <c r="D827" s="5" t="s">
        <v>890</v>
      </c>
      <c r="E827" s="5" t="s">
        <v>102</v>
      </c>
      <c r="F827" s="5" t="s">
        <v>975</v>
      </c>
      <c r="G827" s="5" t="n">
        <f aca="false">COUNTIF('Duel Log'!A:A,A827)</f>
        <v>3</v>
      </c>
      <c r="H827" s="5" t="n">
        <f aca="false">COUNTIFS('Duel Log'!A:A,A827,'Duel Log'!AA:AA,"Win")</f>
        <v>1</v>
      </c>
      <c r="I827" s="5" t="s">
        <v>6924</v>
      </c>
      <c r="J827" s="5" t="s">
        <v>6826</v>
      </c>
      <c r="K827" s="5" t="s">
        <v>6542</v>
      </c>
      <c r="L827" s="5" t="s">
        <v>98</v>
      </c>
      <c r="M827" s="5" t="s">
        <v>6837</v>
      </c>
      <c r="N827" s="5"/>
    </row>
    <row r="828" customFormat="false" ht="15" hidden="false" customHeight="true" outlineLevel="0" collapsed="false">
      <c r="A828" s="7" t="s">
        <v>4881</v>
      </c>
      <c r="B828" s="7" t="s">
        <v>8388</v>
      </c>
      <c r="C828" s="7" t="s">
        <v>973</v>
      </c>
      <c r="D828" s="7" t="s">
        <v>890</v>
      </c>
      <c r="E828" s="7" t="s">
        <v>102</v>
      </c>
      <c r="F828" s="7" t="s">
        <v>979</v>
      </c>
      <c r="G828" s="7" t="n">
        <f aca="false">COUNTIF('Duel Log'!A:A,A828)</f>
        <v>3</v>
      </c>
      <c r="H828" s="7" t="n">
        <f aca="false">COUNTIFS('Duel Log'!A:A,A828,'Duel Log'!AA:AA,"Win")</f>
        <v>1</v>
      </c>
      <c r="I828" s="7" t="s">
        <v>8389</v>
      </c>
      <c r="J828" s="7" t="s">
        <v>7616</v>
      </c>
      <c r="K828" s="7" t="s">
        <v>6531</v>
      </c>
      <c r="L828" s="7" t="s">
        <v>99</v>
      </c>
      <c r="M828" s="7" t="s">
        <v>6069</v>
      </c>
      <c r="N828" s="7"/>
    </row>
    <row r="829" customFormat="false" ht="15" hidden="false" customHeight="true" outlineLevel="0" collapsed="false">
      <c r="A829" s="7" t="s">
        <v>4882</v>
      </c>
      <c r="B829" s="7" t="s">
        <v>8388</v>
      </c>
      <c r="C829" s="7" t="s">
        <v>973</v>
      </c>
      <c r="D829" s="7" t="s">
        <v>890</v>
      </c>
      <c r="E829" s="7" t="s">
        <v>102</v>
      </c>
      <c r="F829" s="7" t="s">
        <v>985</v>
      </c>
      <c r="G829" s="7" t="n">
        <f aca="false">COUNTIF('Duel Log'!A:A,A829)</f>
        <v>3</v>
      </c>
      <c r="H829" s="7" t="n">
        <f aca="false">COUNTIFS('Duel Log'!A:A,A829,'Duel Log'!AA:AA,"Win")</f>
        <v>0</v>
      </c>
      <c r="I829" s="7" t="s">
        <v>8390</v>
      </c>
      <c r="J829" s="7" t="s">
        <v>5982</v>
      </c>
      <c r="K829" s="7" t="s">
        <v>7767</v>
      </c>
      <c r="L829" s="7" t="s">
        <v>99</v>
      </c>
      <c r="M829" s="7" t="s">
        <v>7032</v>
      </c>
      <c r="N829" s="7"/>
    </row>
    <row r="830" customFormat="false" ht="15" hidden="false" customHeight="true" outlineLevel="0" collapsed="false">
      <c r="A830" s="7" t="s">
        <v>4883</v>
      </c>
      <c r="B830" s="7" t="s">
        <v>8388</v>
      </c>
      <c r="C830" s="7" t="s">
        <v>973</v>
      </c>
      <c r="D830" s="7" t="s">
        <v>890</v>
      </c>
      <c r="E830" s="7" t="s">
        <v>102</v>
      </c>
      <c r="F830" s="7" t="s">
        <v>990</v>
      </c>
      <c r="G830" s="7" t="n">
        <f aca="false">COUNTIF('Duel Log'!A:A,A830)</f>
        <v>2</v>
      </c>
      <c r="H830" s="7" t="n">
        <f aca="false">COUNTIFS('Duel Log'!A:A,A830,'Duel Log'!AA:AA,"Win")</f>
        <v>1</v>
      </c>
      <c r="I830" s="7" t="s">
        <v>6422</v>
      </c>
      <c r="J830" s="7" t="s">
        <v>8391</v>
      </c>
      <c r="K830" s="7"/>
      <c r="L830" s="7" t="s">
        <v>99</v>
      </c>
      <c r="M830" s="7" t="s">
        <v>6027</v>
      </c>
      <c r="N830" s="7"/>
    </row>
    <row r="831" customFormat="false" ht="15" hidden="false" customHeight="true" outlineLevel="0" collapsed="false">
      <c r="A831" s="7" t="s">
        <v>4884</v>
      </c>
      <c r="B831" s="7" t="s">
        <v>8388</v>
      </c>
      <c r="C831" s="7" t="s">
        <v>973</v>
      </c>
      <c r="D831" s="7" t="s">
        <v>890</v>
      </c>
      <c r="E831" s="7" t="s">
        <v>102</v>
      </c>
      <c r="F831" s="7" t="s">
        <v>993</v>
      </c>
      <c r="G831" s="7" t="n">
        <f aca="false">COUNTIF('Duel Log'!A:A,A831)</f>
        <v>3</v>
      </c>
      <c r="H831" s="7" t="n">
        <f aca="false">COUNTIFS('Duel Log'!A:A,A831,'Duel Log'!AA:AA,"Win")</f>
        <v>1</v>
      </c>
      <c r="I831" s="7" t="s">
        <v>7616</v>
      </c>
      <c r="J831" s="7" t="s">
        <v>7618</v>
      </c>
      <c r="K831" s="7" t="s">
        <v>8392</v>
      </c>
      <c r="L831" s="7" t="s">
        <v>99</v>
      </c>
      <c r="M831" s="7" t="s">
        <v>8393</v>
      </c>
      <c r="N831" s="7"/>
    </row>
    <row r="832" customFormat="false" ht="15" hidden="false" customHeight="true" outlineLevel="0" collapsed="false">
      <c r="A832" s="7" t="s">
        <v>4885</v>
      </c>
      <c r="B832" s="7" t="s">
        <v>8388</v>
      </c>
      <c r="C832" s="7" t="s">
        <v>973</v>
      </c>
      <c r="D832" s="7" t="s">
        <v>890</v>
      </c>
      <c r="E832" s="7" t="s">
        <v>102</v>
      </c>
      <c r="F832" s="7" t="s">
        <v>998</v>
      </c>
      <c r="G832" s="7" t="n">
        <f aca="false">COUNTIF('Duel Log'!A:A,A832)</f>
        <v>2</v>
      </c>
      <c r="H832" s="7" t="n">
        <f aca="false">COUNTIFS('Duel Log'!A:A,A832,'Duel Log'!AA:AA,"Win")</f>
        <v>0</v>
      </c>
      <c r="I832" s="7" t="s">
        <v>6826</v>
      </c>
      <c r="J832" s="7" t="s">
        <v>7619</v>
      </c>
      <c r="K832" s="7"/>
      <c r="L832" s="7" t="s">
        <v>99</v>
      </c>
      <c r="M832" s="7" t="s">
        <v>6027</v>
      </c>
      <c r="N832" s="7"/>
    </row>
    <row r="833" customFormat="false" ht="15" hidden="false" customHeight="true" outlineLevel="0" collapsed="false">
      <c r="A833" s="7" t="s">
        <v>4886</v>
      </c>
      <c r="B833" s="7" t="s">
        <v>8388</v>
      </c>
      <c r="C833" s="7" t="s">
        <v>973</v>
      </c>
      <c r="D833" s="7" t="s">
        <v>890</v>
      </c>
      <c r="E833" s="7" t="s">
        <v>102</v>
      </c>
      <c r="F833" s="7" t="s">
        <v>1002</v>
      </c>
      <c r="G833" s="7" t="n">
        <f aca="false">COUNTIF('Duel Log'!A:A,A833)</f>
        <v>2</v>
      </c>
      <c r="H833" s="7" t="n">
        <f aca="false">COUNTIFS('Duel Log'!A:A,A833,'Duel Log'!AA:AA,"Win")</f>
        <v>1</v>
      </c>
      <c r="I833" s="7" t="s">
        <v>8394</v>
      </c>
      <c r="J833" s="7" t="s">
        <v>7624</v>
      </c>
      <c r="K833" s="7"/>
      <c r="L833" s="7" t="s">
        <v>99</v>
      </c>
      <c r="M833" s="7" t="s">
        <v>6027</v>
      </c>
      <c r="N833" s="7"/>
    </row>
    <row r="834" customFormat="false" ht="15" hidden="false" customHeight="true" outlineLevel="0" collapsed="false">
      <c r="A834" s="5" t="s">
        <v>4887</v>
      </c>
      <c r="B834" s="5" t="s">
        <v>8395</v>
      </c>
      <c r="C834" s="5" t="s">
        <v>973</v>
      </c>
      <c r="D834" s="5" t="s">
        <v>4888</v>
      </c>
      <c r="E834" s="5" t="s">
        <v>123</v>
      </c>
      <c r="F834" s="5" t="s">
        <v>4890</v>
      </c>
      <c r="G834" s="5" t="n">
        <f aca="false">COUNTIF('Duel Log'!A:A,A834)</f>
        <v>2</v>
      </c>
      <c r="H834" s="5" t="n">
        <f aca="false">COUNTIFS('Duel Log'!A:A,A834,'Duel Log'!AA:AA,"Win")</f>
        <v>2</v>
      </c>
      <c r="I834" s="5" t="s">
        <v>6119</v>
      </c>
      <c r="J834" s="5" t="s">
        <v>8396</v>
      </c>
      <c r="K834" s="5"/>
      <c r="L834" s="5" t="s">
        <v>98</v>
      </c>
      <c r="M834" s="5" t="s">
        <v>6613</v>
      </c>
      <c r="N834" s="5" t="s">
        <v>5966</v>
      </c>
    </row>
    <row r="835" customFormat="false" ht="15" hidden="false" customHeight="true" outlineLevel="0" collapsed="false">
      <c r="A835" s="5" t="s">
        <v>4893</v>
      </c>
      <c r="B835" s="5" t="s">
        <v>8397</v>
      </c>
      <c r="C835" s="5" t="s">
        <v>973</v>
      </c>
      <c r="D835" s="5" t="s">
        <v>4894</v>
      </c>
      <c r="E835" s="5" t="s">
        <v>123</v>
      </c>
      <c r="F835" s="5" t="s">
        <v>4896</v>
      </c>
      <c r="G835" s="5" t="n">
        <f aca="false">COUNTIF('Duel Log'!A:A,A835)</f>
        <v>2</v>
      </c>
      <c r="H835" s="5" t="n">
        <f aca="false">COUNTIFS('Duel Log'!A:A,A835,'Duel Log'!AA:AA,"Win")</f>
        <v>2</v>
      </c>
      <c r="I835" s="5" t="s">
        <v>7627</v>
      </c>
      <c r="J835" s="5" t="s">
        <v>8398</v>
      </c>
      <c r="K835" s="5"/>
      <c r="L835" s="5" t="s">
        <v>98</v>
      </c>
      <c r="M835" s="5" t="s">
        <v>7637</v>
      </c>
      <c r="N835" s="5" t="s">
        <v>5966</v>
      </c>
    </row>
    <row r="836" customFormat="false" ht="15" hidden="false" customHeight="true" outlineLevel="0" collapsed="false">
      <c r="A836" s="5" t="s">
        <v>4899</v>
      </c>
      <c r="B836" s="5" t="s">
        <v>8399</v>
      </c>
      <c r="C836" s="5" t="s">
        <v>973</v>
      </c>
      <c r="D836" s="5" t="s">
        <v>4576</v>
      </c>
      <c r="E836" s="5" t="s">
        <v>123</v>
      </c>
      <c r="F836" s="5" t="s">
        <v>4900</v>
      </c>
      <c r="G836" s="5" t="n">
        <f aca="false">COUNTIF('Duel Log'!A:A,A836)</f>
        <v>3</v>
      </c>
      <c r="H836" s="5" t="n">
        <f aca="false">COUNTIFS('Duel Log'!A:A,A836,'Duel Log'!AA:AA,"Win")</f>
        <v>2</v>
      </c>
      <c r="I836" s="5" t="s">
        <v>6850</v>
      </c>
      <c r="J836" s="5" t="s">
        <v>8400</v>
      </c>
      <c r="K836" s="5" t="s">
        <v>8401</v>
      </c>
      <c r="L836" s="5" t="s">
        <v>98</v>
      </c>
      <c r="M836" s="5" t="s">
        <v>6273</v>
      </c>
      <c r="N836" s="5" t="s">
        <v>5948</v>
      </c>
    </row>
    <row r="837" customFormat="false" ht="15" hidden="false" customHeight="true" outlineLevel="0" collapsed="false">
      <c r="A837" s="5" t="s">
        <v>4905</v>
      </c>
      <c r="B837" s="5" t="s">
        <v>8402</v>
      </c>
      <c r="C837" s="5" t="s">
        <v>973</v>
      </c>
      <c r="D837" s="5" t="s">
        <v>381</v>
      </c>
      <c r="E837" s="5" t="s">
        <v>123</v>
      </c>
      <c r="F837" s="5" t="s">
        <v>1636</v>
      </c>
      <c r="G837" s="5" t="n">
        <f aca="false">COUNTIF('Duel Log'!A:A,A837)</f>
        <v>2</v>
      </c>
      <c r="H837" s="5" t="n">
        <f aca="false">COUNTIFS('Duel Log'!A:A,A837,'Duel Log'!AA:AA,"Win")</f>
        <v>2</v>
      </c>
      <c r="I837" s="5" t="s">
        <v>8403</v>
      </c>
      <c r="J837" s="5" t="s">
        <v>6152</v>
      </c>
      <c r="K837" s="5"/>
      <c r="L837" s="5" t="s">
        <v>98</v>
      </c>
      <c r="M837" s="5" t="s">
        <v>6092</v>
      </c>
      <c r="N837" s="5" t="s">
        <v>5966</v>
      </c>
    </row>
    <row r="838" customFormat="false" ht="15" hidden="false" customHeight="true" outlineLevel="0" collapsed="false">
      <c r="A838" s="5" t="s">
        <v>4906</v>
      </c>
      <c r="B838" s="5" t="s">
        <v>8404</v>
      </c>
      <c r="C838" s="5" t="s">
        <v>973</v>
      </c>
      <c r="D838" s="5" t="s">
        <v>369</v>
      </c>
      <c r="E838" s="5" t="s">
        <v>123</v>
      </c>
      <c r="F838" s="5" t="s">
        <v>3143</v>
      </c>
      <c r="G838" s="5" t="n">
        <f aca="false">COUNTIF('Duel Log'!A:A,A838)</f>
        <v>2</v>
      </c>
      <c r="H838" s="5" t="n">
        <f aca="false">COUNTIFS('Duel Log'!A:A,A838,'Duel Log'!AA:AA,"Win")</f>
        <v>2</v>
      </c>
      <c r="I838" s="5" t="s">
        <v>6488</v>
      </c>
      <c r="J838" s="5" t="s">
        <v>7639</v>
      </c>
      <c r="K838" s="5"/>
      <c r="L838" s="5" t="s">
        <v>98</v>
      </c>
      <c r="M838" s="5" t="s">
        <v>6216</v>
      </c>
      <c r="N838" s="5" t="s">
        <v>5966</v>
      </c>
    </row>
    <row r="839" customFormat="false" ht="15" hidden="false" customHeight="true" outlineLevel="0" collapsed="false">
      <c r="A839" s="5" t="s">
        <v>4907</v>
      </c>
      <c r="B839" s="5" t="s">
        <v>8405</v>
      </c>
      <c r="C839" s="5" t="s">
        <v>973</v>
      </c>
      <c r="D839" s="5" t="s">
        <v>282</v>
      </c>
      <c r="E839" s="5" t="s">
        <v>123</v>
      </c>
      <c r="F839" s="5" t="s">
        <v>2975</v>
      </c>
      <c r="G839" s="5" t="n">
        <f aca="false">COUNTIF('Duel Log'!A:A,A839)</f>
        <v>2</v>
      </c>
      <c r="H839" s="5" t="n">
        <f aca="false">COUNTIFS('Duel Log'!A:A,A839,'Duel Log'!AA:AA,"Win")</f>
        <v>0</v>
      </c>
      <c r="I839" s="5" t="s">
        <v>8406</v>
      </c>
      <c r="J839" s="5" t="s">
        <v>8407</v>
      </c>
      <c r="K839" s="5"/>
      <c r="L839" s="5" t="s">
        <v>98</v>
      </c>
      <c r="M839" s="5" t="s">
        <v>8199</v>
      </c>
      <c r="N839" s="5" t="s">
        <v>5966</v>
      </c>
    </row>
    <row r="840" customFormat="false" ht="15" hidden="false" customHeight="true" outlineLevel="0" collapsed="false">
      <c r="A840" s="5" t="s">
        <v>4908</v>
      </c>
      <c r="B840" s="5" t="s">
        <v>8408</v>
      </c>
      <c r="C840" s="5" t="s">
        <v>973</v>
      </c>
      <c r="D840" s="5" t="s">
        <v>2261</v>
      </c>
      <c r="E840" s="5" t="s">
        <v>123</v>
      </c>
      <c r="F840" s="5" t="s">
        <v>4909</v>
      </c>
      <c r="G840" s="5" t="n">
        <f aca="false">COUNTIF('Duel Log'!A:A,A840)</f>
        <v>3</v>
      </c>
      <c r="H840" s="5" t="n">
        <f aca="false">COUNTIFS('Duel Log'!A:A,A840,'Duel Log'!AA:AA,"Win")</f>
        <v>2</v>
      </c>
      <c r="I840" s="5" t="s">
        <v>6488</v>
      </c>
      <c r="J840" s="5" t="s">
        <v>8409</v>
      </c>
      <c r="K840" s="5" t="s">
        <v>8410</v>
      </c>
      <c r="L840" s="5" t="s">
        <v>98</v>
      </c>
      <c r="M840" s="5" t="s">
        <v>8411</v>
      </c>
      <c r="N840" s="5" t="s">
        <v>5948</v>
      </c>
    </row>
    <row r="841" customFormat="false" ht="15" hidden="false" customHeight="true" outlineLevel="0" collapsed="false">
      <c r="A841" s="5" t="s">
        <v>4915</v>
      </c>
      <c r="B841" s="5" t="s">
        <v>8412</v>
      </c>
      <c r="C841" s="5" t="s">
        <v>973</v>
      </c>
      <c r="D841" s="5" t="s">
        <v>3342</v>
      </c>
      <c r="E841" s="5" t="s">
        <v>123</v>
      </c>
      <c r="F841" s="5" t="s">
        <v>2571</v>
      </c>
      <c r="G841" s="5" t="n">
        <f aca="false">COUNTIF('Duel Log'!A:A,A841)</f>
        <v>3</v>
      </c>
      <c r="H841" s="5" t="n">
        <f aca="false">COUNTIFS('Duel Log'!A:A,A841,'Duel Log'!AA:AA,"Win")</f>
        <v>2</v>
      </c>
      <c r="I841" s="5" t="s">
        <v>8406</v>
      </c>
      <c r="J841" s="5" t="s">
        <v>8413</v>
      </c>
      <c r="K841" s="5" t="s">
        <v>8414</v>
      </c>
      <c r="L841" s="5" t="s">
        <v>98</v>
      </c>
      <c r="M841" s="5" t="s">
        <v>8415</v>
      </c>
      <c r="N841" s="5" t="s">
        <v>5948</v>
      </c>
    </row>
    <row r="842" customFormat="false" ht="15" hidden="false" customHeight="true" outlineLevel="0" collapsed="false">
      <c r="A842" s="5" t="s">
        <v>4922</v>
      </c>
      <c r="B842" s="5" t="s">
        <v>8416</v>
      </c>
      <c r="C842" s="5" t="s">
        <v>973</v>
      </c>
      <c r="D842" s="5" t="s">
        <v>1132</v>
      </c>
      <c r="E842" s="5" t="s">
        <v>123</v>
      </c>
      <c r="F842" s="5" t="s">
        <v>4817</v>
      </c>
      <c r="G842" s="5" t="n">
        <f aca="false">COUNTIF('Duel Log'!A:A,A842)</f>
        <v>3</v>
      </c>
      <c r="H842" s="5" t="n">
        <f aca="false">COUNTIFS('Duel Log'!A:A,A842,'Duel Log'!AA:AA,"Win")</f>
        <v>2</v>
      </c>
      <c r="I842" s="5" t="s">
        <v>6117</v>
      </c>
      <c r="J842" s="5" t="s">
        <v>8417</v>
      </c>
      <c r="K842" s="5" t="s">
        <v>8418</v>
      </c>
      <c r="L842" s="5" t="s">
        <v>98</v>
      </c>
      <c r="M842" s="5" t="s">
        <v>8419</v>
      </c>
      <c r="N842" s="5" t="s">
        <v>5948</v>
      </c>
    </row>
    <row r="843" customFormat="false" ht="15" hidden="false" customHeight="true" outlineLevel="0" collapsed="false">
      <c r="A843" s="5" t="s">
        <v>4923</v>
      </c>
      <c r="B843" s="5" t="s">
        <v>8420</v>
      </c>
      <c r="C843" s="5" t="s">
        <v>1193</v>
      </c>
      <c r="D843" s="5" t="s">
        <v>723</v>
      </c>
      <c r="E843" s="5" t="s">
        <v>102</v>
      </c>
      <c r="F843" s="5" t="s">
        <v>3805</v>
      </c>
      <c r="G843" s="5" t="n">
        <f aca="false">COUNTIF('Duel Log'!A:A,A843)</f>
        <v>2</v>
      </c>
      <c r="H843" s="5" t="n">
        <f aca="false">COUNTIFS('Duel Log'!A:A,A843,'Duel Log'!AA:AA,"Win")</f>
        <v>2</v>
      </c>
      <c r="I843" s="5" t="s">
        <v>8421</v>
      </c>
      <c r="J843" s="5" t="s">
        <v>8422</v>
      </c>
      <c r="K843" s="5"/>
      <c r="L843" s="5" t="s">
        <v>98</v>
      </c>
      <c r="M843" s="5" t="s">
        <v>6027</v>
      </c>
      <c r="N843" s="5"/>
    </row>
    <row r="844" customFormat="false" ht="15" hidden="false" customHeight="true" outlineLevel="0" collapsed="false">
      <c r="A844" s="7" t="s">
        <v>4924</v>
      </c>
      <c r="B844" s="7" t="s">
        <v>8420</v>
      </c>
      <c r="C844" s="7" t="s">
        <v>1193</v>
      </c>
      <c r="D844" s="7" t="s">
        <v>723</v>
      </c>
      <c r="E844" s="7" t="s">
        <v>102</v>
      </c>
      <c r="F844" s="7" t="s">
        <v>3811</v>
      </c>
      <c r="G844" s="7" t="n">
        <f aca="false">COUNTIF('Duel Log'!A:A,A844)</f>
        <v>3</v>
      </c>
      <c r="H844" s="7" t="n">
        <f aca="false">COUNTIFS('Duel Log'!A:A,A844,'Duel Log'!AA:AA,"Win")</f>
        <v>2</v>
      </c>
      <c r="I844" s="7" t="s">
        <v>8423</v>
      </c>
      <c r="J844" s="7" t="s">
        <v>8424</v>
      </c>
      <c r="K844" s="7" t="s">
        <v>8425</v>
      </c>
      <c r="L844" s="7" t="s">
        <v>99</v>
      </c>
      <c r="M844" s="7" t="s">
        <v>6023</v>
      </c>
      <c r="N844" s="7"/>
    </row>
    <row r="845" customFormat="false" ht="15" hidden="false" customHeight="true" outlineLevel="0" collapsed="false">
      <c r="A845" s="5" t="s">
        <v>4925</v>
      </c>
      <c r="B845" s="5" t="s">
        <v>8426</v>
      </c>
      <c r="C845" s="5" t="s">
        <v>1193</v>
      </c>
      <c r="D845" s="5" t="s">
        <v>1324</v>
      </c>
      <c r="E845" s="5" t="s">
        <v>102</v>
      </c>
      <c r="F845" s="5" t="s">
        <v>1326</v>
      </c>
      <c r="G845" s="5" t="n">
        <f aca="false">COUNTIF('Duel Log'!A:A,A845)</f>
        <v>3</v>
      </c>
      <c r="H845" s="5" t="n">
        <f aca="false">COUNTIFS('Duel Log'!A:A,A845,'Duel Log'!AA:AA,"Win")</f>
        <v>2</v>
      </c>
      <c r="I845" s="5" t="s">
        <v>6044</v>
      </c>
      <c r="J845" s="5" t="s">
        <v>5945</v>
      </c>
      <c r="K845" s="5" t="s">
        <v>8427</v>
      </c>
      <c r="L845" s="5" t="s">
        <v>98</v>
      </c>
      <c r="M845" s="5" t="s">
        <v>6127</v>
      </c>
      <c r="N845" s="5"/>
    </row>
    <row r="846" customFormat="false" ht="15" hidden="false" customHeight="true" outlineLevel="0" collapsed="false">
      <c r="A846" s="7" t="s">
        <v>4926</v>
      </c>
      <c r="B846" s="7" t="s">
        <v>8426</v>
      </c>
      <c r="C846" s="7" t="s">
        <v>1193</v>
      </c>
      <c r="D846" s="7" t="s">
        <v>1324</v>
      </c>
      <c r="E846" s="7" t="s">
        <v>102</v>
      </c>
      <c r="F846" s="7" t="s">
        <v>4927</v>
      </c>
      <c r="G846" s="7" t="n">
        <f aca="false">COUNTIF('Duel Log'!A:A,A846)</f>
        <v>3</v>
      </c>
      <c r="H846" s="7" t="n">
        <f aca="false">COUNTIFS('Duel Log'!A:A,A846,'Duel Log'!AA:AA,"Win")</f>
        <v>2</v>
      </c>
      <c r="I846" s="7" t="s">
        <v>6293</v>
      </c>
      <c r="J846" s="7" t="s">
        <v>7617</v>
      </c>
      <c r="K846" s="7" t="s">
        <v>8428</v>
      </c>
      <c r="L846" s="7" t="s">
        <v>99</v>
      </c>
      <c r="M846" s="7" t="s">
        <v>6692</v>
      </c>
      <c r="N846" s="7"/>
    </row>
    <row r="847" customFormat="false" ht="15" hidden="false" customHeight="true" outlineLevel="0" collapsed="false">
      <c r="A847" s="7" t="s">
        <v>4928</v>
      </c>
      <c r="B847" s="7" t="s">
        <v>8426</v>
      </c>
      <c r="C847" s="7" t="s">
        <v>1193</v>
      </c>
      <c r="D847" s="7" t="s">
        <v>1324</v>
      </c>
      <c r="E847" s="7" t="s">
        <v>102</v>
      </c>
      <c r="F847" s="7" t="s">
        <v>1338</v>
      </c>
      <c r="G847" s="7" t="n">
        <f aca="false">COUNTIF('Duel Log'!A:A,A847)</f>
        <v>3</v>
      </c>
      <c r="H847" s="7" t="n">
        <f aca="false">COUNTIFS('Duel Log'!A:A,A847,'Duel Log'!AA:AA,"Win")</f>
        <v>3</v>
      </c>
      <c r="I847" s="7" t="s">
        <v>6282</v>
      </c>
      <c r="J847" s="7" t="s">
        <v>7767</v>
      </c>
      <c r="K847" s="7" t="s">
        <v>8429</v>
      </c>
      <c r="L847" s="7" t="s">
        <v>99</v>
      </c>
      <c r="M847" s="7" t="s">
        <v>8430</v>
      </c>
      <c r="N847" s="7"/>
    </row>
    <row r="848" customFormat="false" ht="15" hidden="false" customHeight="true" outlineLevel="0" collapsed="false">
      <c r="A848" s="7" t="s">
        <v>4929</v>
      </c>
      <c r="B848" s="7" t="s">
        <v>8426</v>
      </c>
      <c r="C848" s="7" t="s">
        <v>1193</v>
      </c>
      <c r="D848" s="7" t="s">
        <v>1324</v>
      </c>
      <c r="E848" s="7" t="s">
        <v>102</v>
      </c>
      <c r="F848" s="7" t="s">
        <v>1343</v>
      </c>
      <c r="G848" s="7" t="n">
        <f aca="false">COUNTIF('Duel Log'!A:A,A848)</f>
        <v>3</v>
      </c>
      <c r="H848" s="7" t="n">
        <f aca="false">COUNTIFS('Duel Log'!A:A,A848,'Duel Log'!AA:AA,"Win")</f>
        <v>1</v>
      </c>
      <c r="I848" s="7" t="s">
        <v>6356</v>
      </c>
      <c r="J848" s="7" t="s">
        <v>8431</v>
      </c>
      <c r="K848" s="7" t="s">
        <v>8432</v>
      </c>
      <c r="L848" s="7" t="s">
        <v>99</v>
      </c>
      <c r="M848" s="7" t="s">
        <v>8433</v>
      </c>
      <c r="N848" s="7"/>
    </row>
    <row r="849" customFormat="false" ht="15" hidden="false" customHeight="true" outlineLevel="0" collapsed="false">
      <c r="A849" s="7" t="s">
        <v>4930</v>
      </c>
      <c r="B849" s="7" t="s">
        <v>8426</v>
      </c>
      <c r="C849" s="7" t="s">
        <v>1193</v>
      </c>
      <c r="D849" s="7" t="s">
        <v>1324</v>
      </c>
      <c r="E849" s="7" t="s">
        <v>102</v>
      </c>
      <c r="F849" s="7" t="s">
        <v>1350</v>
      </c>
      <c r="G849" s="7" t="n">
        <f aca="false">COUNTIF('Duel Log'!A:A,A849)</f>
        <v>3</v>
      </c>
      <c r="H849" s="7" t="n">
        <f aca="false">COUNTIFS('Duel Log'!A:A,A849,'Duel Log'!AA:AA,"Win")</f>
        <v>1</v>
      </c>
      <c r="I849" s="7" t="s">
        <v>8394</v>
      </c>
      <c r="J849" s="7" t="s">
        <v>7624</v>
      </c>
      <c r="K849" s="7" t="s">
        <v>8434</v>
      </c>
      <c r="L849" s="7" t="s">
        <v>99</v>
      </c>
      <c r="M849" s="7" t="s">
        <v>7170</v>
      </c>
      <c r="N849" s="7"/>
    </row>
    <row r="850" customFormat="false" ht="15" hidden="false" customHeight="true" outlineLevel="0" collapsed="false">
      <c r="A850" s="5" t="s">
        <v>4931</v>
      </c>
      <c r="B850" s="5" t="s">
        <v>8435</v>
      </c>
      <c r="C850" s="5" t="s">
        <v>1193</v>
      </c>
      <c r="D850" s="5" t="s">
        <v>282</v>
      </c>
      <c r="E850" s="5" t="s">
        <v>102</v>
      </c>
      <c r="F850" s="5" t="s">
        <v>4932</v>
      </c>
      <c r="G850" s="5" t="n">
        <f aca="false">COUNTIF('Duel Log'!A:A,A850)</f>
        <v>3</v>
      </c>
      <c r="H850" s="5" t="n">
        <f aca="false">COUNTIFS('Duel Log'!A:A,A850,'Duel Log'!AA:AA,"Win")</f>
        <v>2</v>
      </c>
      <c r="I850" s="5" t="s">
        <v>6293</v>
      </c>
      <c r="J850" s="5" t="s">
        <v>8436</v>
      </c>
      <c r="K850" s="5" t="s">
        <v>8437</v>
      </c>
      <c r="L850" s="5" t="s">
        <v>98</v>
      </c>
      <c r="M850" s="5" t="s">
        <v>6259</v>
      </c>
      <c r="N850" s="5"/>
    </row>
    <row r="851" customFormat="false" ht="15" hidden="false" customHeight="true" outlineLevel="0" collapsed="false">
      <c r="A851" s="7" t="s">
        <v>4937</v>
      </c>
      <c r="B851" s="7" t="s">
        <v>8435</v>
      </c>
      <c r="C851" s="7" t="s">
        <v>1193</v>
      </c>
      <c r="D851" s="7" t="s">
        <v>282</v>
      </c>
      <c r="E851" s="7" t="s">
        <v>102</v>
      </c>
      <c r="F851" s="7" t="s">
        <v>4938</v>
      </c>
      <c r="G851" s="7" t="n">
        <f aca="false">COUNTIF('Duel Log'!A:A,A851)</f>
        <v>3</v>
      </c>
      <c r="H851" s="7" t="n">
        <f aca="false">COUNTIFS('Duel Log'!A:A,A851,'Duel Log'!AA:AA,"Win")</f>
        <v>2</v>
      </c>
      <c r="I851" s="7" t="s">
        <v>8438</v>
      </c>
      <c r="J851" s="7" t="s">
        <v>8439</v>
      </c>
      <c r="K851" s="7" t="s">
        <v>8440</v>
      </c>
      <c r="L851" s="7" t="s">
        <v>99</v>
      </c>
      <c r="M851" s="7" t="s">
        <v>7301</v>
      </c>
      <c r="N851" s="7"/>
    </row>
    <row r="852" customFormat="false" ht="15" hidden="false" customHeight="true" outlineLevel="0" collapsed="false">
      <c r="A852" s="7" t="s">
        <v>4944</v>
      </c>
      <c r="B852" s="7" t="s">
        <v>8435</v>
      </c>
      <c r="C852" s="7" t="s">
        <v>1193</v>
      </c>
      <c r="D852" s="7" t="s">
        <v>282</v>
      </c>
      <c r="E852" s="7" t="s">
        <v>102</v>
      </c>
      <c r="F852" s="7" t="s">
        <v>4945</v>
      </c>
      <c r="G852" s="7" t="n">
        <f aca="false">COUNTIF('Duel Log'!A:A,A852)</f>
        <v>3</v>
      </c>
      <c r="H852" s="7" t="n">
        <f aca="false">COUNTIFS('Duel Log'!A:A,A852,'Duel Log'!AA:AA,"Win")</f>
        <v>0</v>
      </c>
      <c r="I852" s="7" t="s">
        <v>6044</v>
      </c>
      <c r="J852" s="7" t="s">
        <v>8441</v>
      </c>
      <c r="K852" s="7" t="s">
        <v>8442</v>
      </c>
      <c r="L852" s="7" t="s">
        <v>99</v>
      </c>
      <c r="M852" s="7" t="s">
        <v>7822</v>
      </c>
      <c r="N852" s="7"/>
    </row>
    <row r="853" customFormat="false" ht="15" hidden="false" customHeight="true" outlineLevel="0" collapsed="false">
      <c r="A853" s="7" t="s">
        <v>4949</v>
      </c>
      <c r="B853" s="7" t="s">
        <v>8435</v>
      </c>
      <c r="C853" s="7" t="s">
        <v>1193</v>
      </c>
      <c r="D853" s="7" t="s">
        <v>282</v>
      </c>
      <c r="E853" s="7" t="s">
        <v>102</v>
      </c>
      <c r="F853" s="7" t="s">
        <v>4950</v>
      </c>
      <c r="G853" s="7" t="n">
        <f aca="false">COUNTIF('Duel Log'!A:A,A853)</f>
        <v>3</v>
      </c>
      <c r="H853" s="7" t="n">
        <f aca="false">COUNTIFS('Duel Log'!A:A,A853,'Duel Log'!AA:AA,"Win")</f>
        <v>2</v>
      </c>
      <c r="I853" s="7" t="s">
        <v>8443</v>
      </c>
      <c r="J853" s="7" t="s">
        <v>8444</v>
      </c>
      <c r="K853" s="7" t="s">
        <v>8445</v>
      </c>
      <c r="L853" s="7" t="s">
        <v>99</v>
      </c>
      <c r="M853" s="7" t="s">
        <v>6421</v>
      </c>
      <c r="N853" s="7"/>
    </row>
    <row r="854" customFormat="false" ht="15" hidden="false" customHeight="true" outlineLevel="0" collapsed="false">
      <c r="A854" s="7" t="s">
        <v>4955</v>
      </c>
      <c r="B854" s="7" t="s">
        <v>8435</v>
      </c>
      <c r="C854" s="7" t="s">
        <v>1193</v>
      </c>
      <c r="D854" s="7" t="s">
        <v>282</v>
      </c>
      <c r="E854" s="7" t="s">
        <v>102</v>
      </c>
      <c r="F854" s="7" t="s">
        <v>4956</v>
      </c>
      <c r="G854" s="7" t="n">
        <f aca="false">COUNTIF('Duel Log'!A:A,A854)</f>
        <v>3</v>
      </c>
      <c r="H854" s="7" t="n">
        <f aca="false">COUNTIFS('Duel Log'!A:A,A854,'Duel Log'!AA:AA,"Win")</f>
        <v>0</v>
      </c>
      <c r="I854" s="7" t="s">
        <v>8446</v>
      </c>
      <c r="J854" s="7" t="s">
        <v>8447</v>
      </c>
      <c r="K854" s="7" t="s">
        <v>8448</v>
      </c>
      <c r="L854" s="7" t="s">
        <v>99</v>
      </c>
      <c r="M854" s="7" t="s">
        <v>8449</v>
      </c>
      <c r="N854" s="7"/>
    </row>
    <row r="855" customFormat="false" ht="15" hidden="false" customHeight="true" outlineLevel="0" collapsed="false">
      <c r="A855" s="5" t="s">
        <v>4963</v>
      </c>
      <c r="B855" s="5" t="s">
        <v>8450</v>
      </c>
      <c r="C855" s="5" t="s">
        <v>1193</v>
      </c>
      <c r="D855" s="5" t="s">
        <v>1061</v>
      </c>
      <c r="E855" s="5" t="s">
        <v>102</v>
      </c>
      <c r="F855" s="5" t="s">
        <v>1195</v>
      </c>
      <c r="G855" s="5" t="n">
        <f aca="false">COUNTIF('Duel Log'!A:A,A855)</f>
        <v>3</v>
      </c>
      <c r="H855" s="5" t="n">
        <f aca="false">COUNTIFS('Duel Log'!A:A,A855,'Duel Log'!AA:AA,"Win")</f>
        <v>1</v>
      </c>
      <c r="I855" s="5" t="s">
        <v>6282</v>
      </c>
      <c r="J855" s="5" t="s">
        <v>8451</v>
      </c>
      <c r="K855" s="5" t="s">
        <v>8452</v>
      </c>
      <c r="L855" s="5" t="s">
        <v>98</v>
      </c>
      <c r="M855" s="5" t="s">
        <v>8453</v>
      </c>
      <c r="N855" s="5"/>
    </row>
    <row r="856" customFormat="false" ht="15" hidden="false" customHeight="true" outlineLevel="0" collapsed="false">
      <c r="A856" s="7" t="s">
        <v>4964</v>
      </c>
      <c r="B856" s="7" t="s">
        <v>8450</v>
      </c>
      <c r="C856" s="7" t="s">
        <v>1193</v>
      </c>
      <c r="D856" s="7" t="s">
        <v>1061</v>
      </c>
      <c r="E856" s="7" t="s">
        <v>102</v>
      </c>
      <c r="F856" s="7" t="s">
        <v>1202</v>
      </c>
      <c r="G856" s="7" t="n">
        <f aca="false">COUNTIF('Duel Log'!A:A,A856)</f>
        <v>3</v>
      </c>
      <c r="H856" s="7" t="n">
        <f aca="false">COUNTIFS('Duel Log'!A:A,A856,'Duel Log'!AA:AA,"Win")</f>
        <v>1</v>
      </c>
      <c r="I856" s="7" t="s">
        <v>5946</v>
      </c>
      <c r="J856" s="7" t="s">
        <v>8454</v>
      </c>
      <c r="K856" s="7" t="s">
        <v>8455</v>
      </c>
      <c r="L856" s="7" t="s">
        <v>99</v>
      </c>
      <c r="M856" s="7" t="s">
        <v>5947</v>
      </c>
      <c r="N856" s="7"/>
    </row>
    <row r="857" customFormat="false" ht="15" hidden="false" customHeight="true" outlineLevel="0" collapsed="false">
      <c r="A857" s="7" t="s">
        <v>4965</v>
      </c>
      <c r="B857" s="7" t="s">
        <v>8450</v>
      </c>
      <c r="C857" s="7" t="s">
        <v>1193</v>
      </c>
      <c r="D857" s="7" t="s">
        <v>1061</v>
      </c>
      <c r="E857" s="7" t="s">
        <v>102</v>
      </c>
      <c r="F857" s="7" t="s">
        <v>1208</v>
      </c>
      <c r="G857" s="7" t="n">
        <f aca="false">COUNTIF('Duel Log'!A:A,A857)</f>
        <v>3</v>
      </c>
      <c r="H857" s="7" t="n">
        <f aca="false">COUNTIFS('Duel Log'!A:A,A857,'Duel Log'!AA:AA,"Win")</f>
        <v>3</v>
      </c>
      <c r="I857" s="7" t="s">
        <v>6119</v>
      </c>
      <c r="J857" s="7" t="s">
        <v>8456</v>
      </c>
      <c r="K857" s="7" t="s">
        <v>8457</v>
      </c>
      <c r="L857" s="7" t="s">
        <v>99</v>
      </c>
      <c r="M857" s="7" t="s">
        <v>8458</v>
      </c>
      <c r="N857" s="7"/>
    </row>
    <row r="858" customFormat="false" ht="15" hidden="false" customHeight="true" outlineLevel="0" collapsed="false">
      <c r="A858" s="7" t="s">
        <v>4966</v>
      </c>
      <c r="B858" s="7" t="s">
        <v>8450</v>
      </c>
      <c r="C858" s="7" t="s">
        <v>1193</v>
      </c>
      <c r="D858" s="7" t="s">
        <v>1061</v>
      </c>
      <c r="E858" s="7" t="s">
        <v>102</v>
      </c>
      <c r="F858" s="7" t="s">
        <v>1214</v>
      </c>
      <c r="G858" s="7" t="n">
        <f aca="false">COUNTIF('Duel Log'!A:A,A858)</f>
        <v>4</v>
      </c>
      <c r="H858" s="7" t="n">
        <f aca="false">COUNTIFS('Duel Log'!A:A,A858,'Duel Log'!AA:AA,"Win")</f>
        <v>2</v>
      </c>
      <c r="I858" s="7" t="s">
        <v>6112</v>
      </c>
      <c r="J858" s="7" t="s">
        <v>6349</v>
      </c>
      <c r="K858" s="7" t="s">
        <v>6425</v>
      </c>
      <c r="L858" s="7" t="s">
        <v>99</v>
      </c>
      <c r="M858" s="7" t="s">
        <v>8459</v>
      </c>
      <c r="N858" s="7"/>
    </row>
    <row r="859" customFormat="false" ht="15" hidden="false" customHeight="true" outlineLevel="0" collapsed="false">
      <c r="A859" s="7" t="s">
        <v>4967</v>
      </c>
      <c r="B859" s="7" t="s">
        <v>8450</v>
      </c>
      <c r="C859" s="7" t="s">
        <v>1193</v>
      </c>
      <c r="D859" s="7" t="s">
        <v>1061</v>
      </c>
      <c r="E859" s="7" t="s">
        <v>102</v>
      </c>
      <c r="F859" s="7" t="s">
        <v>1220</v>
      </c>
      <c r="G859" s="7" t="n">
        <f aca="false">COUNTIF('Duel Log'!A:A,A859)</f>
        <v>3</v>
      </c>
      <c r="H859" s="7" t="n">
        <f aca="false">COUNTIFS('Duel Log'!A:A,A859,'Duel Log'!AA:AA,"Win")</f>
        <v>2</v>
      </c>
      <c r="I859" s="7" t="s">
        <v>8460</v>
      </c>
      <c r="J859" s="7" t="s">
        <v>8461</v>
      </c>
      <c r="K859" s="7" t="s">
        <v>8462</v>
      </c>
      <c r="L859" s="7" t="s">
        <v>99</v>
      </c>
      <c r="M859" s="7" t="s">
        <v>8463</v>
      </c>
      <c r="N859" s="7"/>
    </row>
    <row r="860" customFormat="false" ht="15" hidden="false" customHeight="true" outlineLevel="0" collapsed="false">
      <c r="A860" s="7" t="s">
        <v>4968</v>
      </c>
      <c r="B860" s="7" t="s">
        <v>8450</v>
      </c>
      <c r="C860" s="7" t="s">
        <v>1193</v>
      </c>
      <c r="D860" s="7" t="s">
        <v>1061</v>
      </c>
      <c r="E860" s="7" t="s">
        <v>102</v>
      </c>
      <c r="F860" s="7" t="s">
        <v>1226</v>
      </c>
      <c r="G860" s="7" t="n">
        <f aca="false">COUNTIF('Duel Log'!A:A,A860)</f>
        <v>3</v>
      </c>
      <c r="H860" s="7" t="n">
        <f aca="false">COUNTIFS('Duel Log'!A:A,A860,'Duel Log'!AA:AA,"Win")</f>
        <v>1</v>
      </c>
      <c r="I860" s="7" t="s">
        <v>6268</v>
      </c>
      <c r="J860" s="7" t="s">
        <v>7767</v>
      </c>
      <c r="K860" s="7" t="s">
        <v>8464</v>
      </c>
      <c r="L860" s="7" t="s">
        <v>99</v>
      </c>
      <c r="M860" s="7" t="s">
        <v>7770</v>
      </c>
      <c r="N860" s="7"/>
    </row>
    <row r="861" customFormat="false" ht="15" hidden="false" customHeight="true" outlineLevel="0" collapsed="false">
      <c r="A861" s="5" t="s">
        <v>4969</v>
      </c>
      <c r="B861" s="5" t="s">
        <v>8465</v>
      </c>
      <c r="C861" s="5" t="s">
        <v>1193</v>
      </c>
      <c r="D861" s="5" t="s">
        <v>3714</v>
      </c>
      <c r="E861" s="5" t="s">
        <v>123</v>
      </c>
      <c r="F861" s="5" t="s">
        <v>4970</v>
      </c>
      <c r="G861" s="5" t="n">
        <f aca="false">COUNTIF('Duel Log'!A:A,A861)</f>
        <v>2</v>
      </c>
      <c r="H861" s="5" t="n">
        <f aca="false">COUNTIFS('Duel Log'!A:A,A861,'Duel Log'!AA:AA,"Win")</f>
        <v>2</v>
      </c>
      <c r="I861" s="5" t="s">
        <v>8466</v>
      </c>
      <c r="J861" s="5" t="s">
        <v>8467</v>
      </c>
      <c r="K861" s="5"/>
      <c r="L861" s="5" t="s">
        <v>98</v>
      </c>
      <c r="M861" s="5" t="s">
        <v>6327</v>
      </c>
      <c r="N861" s="5" t="s">
        <v>5966</v>
      </c>
    </row>
    <row r="862" customFormat="false" ht="15" hidden="false" customHeight="true" outlineLevel="0" collapsed="false">
      <c r="A862" s="5" t="s">
        <v>4972</v>
      </c>
      <c r="B862" s="5" t="s">
        <v>8468</v>
      </c>
      <c r="C862" s="5" t="s">
        <v>1193</v>
      </c>
      <c r="D862" s="5" t="s">
        <v>4674</v>
      </c>
      <c r="E862" s="5" t="s">
        <v>123</v>
      </c>
      <c r="F862" s="5" t="s">
        <v>4973</v>
      </c>
      <c r="G862" s="5" t="n">
        <f aca="false">COUNTIF('Duel Log'!A:A,A862)</f>
        <v>2</v>
      </c>
      <c r="H862" s="5" t="n">
        <f aca="false">COUNTIFS('Duel Log'!A:A,A862,'Duel Log'!AA:AA,"Win")</f>
        <v>2</v>
      </c>
      <c r="I862" s="5" t="s">
        <v>8469</v>
      </c>
      <c r="J862" s="5" t="s">
        <v>8470</v>
      </c>
      <c r="K862" s="5"/>
      <c r="L862" s="5" t="s">
        <v>98</v>
      </c>
      <c r="M862" s="5" t="s">
        <v>7509</v>
      </c>
      <c r="N862" s="5" t="s">
        <v>5966</v>
      </c>
    </row>
    <row r="863" customFormat="false" ht="16.5" hidden="false" customHeight="true" outlineLevel="0" collapsed="false">
      <c r="A863" s="5" t="s">
        <v>4975</v>
      </c>
      <c r="B863" s="5" t="s">
        <v>8471</v>
      </c>
      <c r="C863" s="5" t="s">
        <v>1193</v>
      </c>
      <c r="D863" s="5" t="s">
        <v>2516</v>
      </c>
      <c r="E863" s="5" t="s">
        <v>123</v>
      </c>
      <c r="F863" s="5" t="s">
        <v>208</v>
      </c>
      <c r="G863" s="5" t="n">
        <f aca="false">COUNTIF('Duel Log'!A:A,A863)</f>
        <v>2</v>
      </c>
      <c r="H863" s="5" t="n">
        <f aca="false">COUNTIFS('Duel Log'!A:A,A863,'Duel Log'!AA:AA,"Win")</f>
        <v>2</v>
      </c>
      <c r="I863" s="5" t="s">
        <v>8472</v>
      </c>
      <c r="J863" s="5" t="s">
        <v>8473</v>
      </c>
      <c r="K863" s="5"/>
      <c r="L863" s="5" t="s">
        <v>98</v>
      </c>
      <c r="M863" s="5" t="s">
        <v>6327</v>
      </c>
      <c r="N863" s="5" t="s">
        <v>5966</v>
      </c>
    </row>
    <row r="864" customFormat="false" ht="16.5" hidden="false" customHeight="true" outlineLevel="0" collapsed="false">
      <c r="A864" s="5" t="s">
        <v>4976</v>
      </c>
      <c r="B864" s="5" t="s">
        <v>8474</v>
      </c>
      <c r="C864" s="5" t="s">
        <v>1193</v>
      </c>
      <c r="D864" s="6" t="s">
        <v>2351</v>
      </c>
      <c r="E864" s="5" t="s">
        <v>123</v>
      </c>
      <c r="F864" s="5" t="s">
        <v>4977</v>
      </c>
      <c r="G864" s="5" t="n">
        <f aca="false">COUNTIF('Duel Log'!A:A,A864)</f>
        <v>2</v>
      </c>
      <c r="H864" s="5" t="n">
        <f aca="false">COUNTIFS('Duel Log'!A:A,A864,'Duel Log'!AA:AA,"Win")</f>
        <v>2</v>
      </c>
      <c r="I864" s="5" t="s">
        <v>7218</v>
      </c>
      <c r="J864" s="5" t="s">
        <v>8475</v>
      </c>
      <c r="K864" s="5"/>
      <c r="L864" s="5" t="s">
        <v>98</v>
      </c>
      <c r="M864" s="5" t="s">
        <v>6313</v>
      </c>
      <c r="N864" s="5" t="s">
        <v>5966</v>
      </c>
    </row>
    <row r="865" customFormat="false" ht="15" hidden="false" customHeight="true" outlineLevel="0" collapsed="false">
      <c r="A865" s="5" t="s">
        <v>4980</v>
      </c>
      <c r="B865" s="5" t="s">
        <v>8476</v>
      </c>
      <c r="C865" s="5" t="s">
        <v>1193</v>
      </c>
      <c r="D865" s="5" t="s">
        <v>1673</v>
      </c>
      <c r="E865" s="5" t="s">
        <v>123</v>
      </c>
      <c r="F865" s="5" t="s">
        <v>1770</v>
      </c>
      <c r="G865" s="5" t="n">
        <f aca="false">COUNTIF('Duel Log'!A:A,A865)</f>
        <v>2</v>
      </c>
      <c r="H865" s="5" t="n">
        <f aca="false">COUNTIFS('Duel Log'!A:A,A865,'Duel Log'!AA:AA,"Win")</f>
        <v>0</v>
      </c>
      <c r="I865" s="5" t="s">
        <v>8477</v>
      </c>
      <c r="J865" s="5" t="s">
        <v>8478</v>
      </c>
      <c r="K865" s="5"/>
      <c r="L865" s="5" t="s">
        <v>98</v>
      </c>
      <c r="M865" s="5" t="s">
        <v>6566</v>
      </c>
      <c r="N865" s="5" t="s">
        <v>5966</v>
      </c>
    </row>
    <row r="866" customFormat="false" ht="15" hidden="false" customHeight="true" outlineLevel="0" collapsed="false">
      <c r="A866" s="5" t="s">
        <v>4981</v>
      </c>
      <c r="B866" s="5" t="s">
        <v>8479</v>
      </c>
      <c r="C866" s="5" t="s">
        <v>1193</v>
      </c>
      <c r="D866" s="5" t="s">
        <v>4982</v>
      </c>
      <c r="E866" s="5" t="s">
        <v>123</v>
      </c>
      <c r="F866" s="5" t="s">
        <v>4984</v>
      </c>
      <c r="G866" s="5" t="n">
        <f aca="false">COUNTIF('Duel Log'!A:A,A866)</f>
        <v>3</v>
      </c>
      <c r="H866" s="5" t="n">
        <f aca="false">COUNTIFS('Duel Log'!A:A,A866,'Duel Log'!AA:AA,"Win")</f>
        <v>2</v>
      </c>
      <c r="I866" s="5" t="s">
        <v>8480</v>
      </c>
      <c r="J866" s="5" t="s">
        <v>8481</v>
      </c>
      <c r="K866" s="5" t="s">
        <v>8482</v>
      </c>
      <c r="L866" s="5" t="s">
        <v>98</v>
      </c>
      <c r="M866" s="5" t="s">
        <v>8209</v>
      </c>
      <c r="N866" s="5" t="s">
        <v>5948</v>
      </c>
    </row>
    <row r="867" customFormat="false" ht="16.5" hidden="false" customHeight="true" outlineLevel="0" collapsed="false">
      <c r="A867" s="5" t="s">
        <v>4990</v>
      </c>
      <c r="B867" s="5" t="s">
        <v>8483</v>
      </c>
      <c r="C867" s="5" t="s">
        <v>1193</v>
      </c>
      <c r="D867" s="6" t="s">
        <v>846</v>
      </c>
      <c r="E867" s="5" t="s">
        <v>123</v>
      </c>
      <c r="F867" s="5" t="s">
        <v>4991</v>
      </c>
      <c r="G867" s="5" t="n">
        <f aca="false">COUNTIF('Duel Log'!A:A,A867)</f>
        <v>2</v>
      </c>
      <c r="H867" s="5" t="n">
        <f aca="false">COUNTIFS('Duel Log'!A:A,A867,'Duel Log'!AA:AA,"Win")</f>
        <v>2</v>
      </c>
      <c r="I867" s="5" t="s">
        <v>8484</v>
      </c>
      <c r="J867" s="5" t="s">
        <v>8485</v>
      </c>
      <c r="K867" s="5"/>
      <c r="L867" s="5" t="s">
        <v>98</v>
      </c>
      <c r="M867" s="5" t="s">
        <v>7257</v>
      </c>
      <c r="N867" s="5" t="s">
        <v>5966</v>
      </c>
    </row>
    <row r="868" customFormat="false" ht="16.5" hidden="false" customHeight="true" outlineLevel="0" collapsed="false">
      <c r="A868" s="5" t="s">
        <v>4993</v>
      </c>
      <c r="B868" s="5" t="s">
        <v>8486</v>
      </c>
      <c r="C868" s="5" t="s">
        <v>1193</v>
      </c>
      <c r="D868" s="6" t="s">
        <v>3959</v>
      </c>
      <c r="E868" s="5" t="s">
        <v>123</v>
      </c>
      <c r="F868" s="5" t="s">
        <v>4994</v>
      </c>
      <c r="G868" s="5" t="n">
        <f aca="false">COUNTIF('Duel Log'!A:A,A868)</f>
        <v>2</v>
      </c>
      <c r="H868" s="5" t="n">
        <f aca="false">COUNTIFS('Duel Log'!A:A,A868,'Duel Log'!AA:AA,"Win")</f>
        <v>2</v>
      </c>
      <c r="I868" s="5" t="s">
        <v>6143</v>
      </c>
      <c r="J868" s="5" t="s">
        <v>8487</v>
      </c>
      <c r="K868" s="5"/>
      <c r="L868" s="5" t="s">
        <v>98</v>
      </c>
      <c r="M868" s="5" t="s">
        <v>6591</v>
      </c>
      <c r="N868" s="5" t="s">
        <v>5966</v>
      </c>
    </row>
    <row r="869" customFormat="false" ht="15" hidden="false" customHeight="true" outlineLevel="0" collapsed="false">
      <c r="A869" s="5" t="s">
        <v>4996</v>
      </c>
      <c r="B869" s="5" t="s">
        <v>8488</v>
      </c>
      <c r="C869" s="5" t="s">
        <v>1692</v>
      </c>
      <c r="D869" s="5" t="s">
        <v>641</v>
      </c>
      <c r="E869" s="5" t="s">
        <v>102</v>
      </c>
      <c r="F869" s="5" t="s">
        <v>4997</v>
      </c>
      <c r="G869" s="5" t="n">
        <f aca="false">COUNTIF('Duel Log'!A:A,A869)</f>
        <v>3</v>
      </c>
      <c r="H869" s="5" t="n">
        <f aca="false">COUNTIFS('Duel Log'!A:A,A869,'Duel Log'!AA:AA,"Win")</f>
        <v>2</v>
      </c>
      <c r="I869" s="5" t="s">
        <v>8489</v>
      </c>
      <c r="J869" s="5" t="s">
        <v>6330</v>
      </c>
      <c r="K869" s="5" t="s">
        <v>5960</v>
      </c>
      <c r="L869" s="5" t="s">
        <v>98</v>
      </c>
      <c r="M869" s="5" t="s">
        <v>7250</v>
      </c>
      <c r="N869" s="5"/>
    </row>
    <row r="870" customFormat="false" ht="15" hidden="false" customHeight="true" outlineLevel="0" collapsed="false">
      <c r="A870" s="7" t="s">
        <v>5001</v>
      </c>
      <c r="B870" s="7" t="s">
        <v>8488</v>
      </c>
      <c r="C870" s="7" t="s">
        <v>1692</v>
      </c>
      <c r="D870" s="7" t="s">
        <v>641</v>
      </c>
      <c r="E870" s="7" t="s">
        <v>102</v>
      </c>
      <c r="F870" s="7" t="s">
        <v>5002</v>
      </c>
      <c r="G870" s="7" t="n">
        <f aca="false">COUNTIF('Duel Log'!A:A,A870)</f>
        <v>3</v>
      </c>
      <c r="H870" s="7" t="n">
        <f aca="false">COUNTIFS('Duel Log'!A:A,A870,'Duel Log'!AA:AA,"Win")</f>
        <v>2</v>
      </c>
      <c r="I870" s="7" t="s">
        <v>8490</v>
      </c>
      <c r="J870" s="7" t="s">
        <v>6124</v>
      </c>
      <c r="K870" s="7" t="s">
        <v>8491</v>
      </c>
      <c r="L870" s="7" t="s">
        <v>99</v>
      </c>
      <c r="M870" s="7" t="s">
        <v>8492</v>
      </c>
      <c r="N870" s="7"/>
    </row>
    <row r="871" customFormat="false" ht="15" hidden="false" customHeight="true" outlineLevel="0" collapsed="false">
      <c r="A871" s="7" t="s">
        <v>5007</v>
      </c>
      <c r="B871" s="7" t="s">
        <v>8488</v>
      </c>
      <c r="C871" s="7" t="s">
        <v>1692</v>
      </c>
      <c r="D871" s="7" t="s">
        <v>641</v>
      </c>
      <c r="E871" s="7" t="s">
        <v>102</v>
      </c>
      <c r="F871" s="7" t="s">
        <v>5008</v>
      </c>
      <c r="G871" s="7" t="n">
        <f aca="false">COUNTIF('Duel Log'!A:A,A871)</f>
        <v>1</v>
      </c>
      <c r="H871" s="7" t="n">
        <f aca="false">COUNTIFS('Duel Log'!A:A,A871,'Duel Log'!AA:AA,"Win")</f>
        <v>0</v>
      </c>
      <c r="I871" s="7" t="s">
        <v>8493</v>
      </c>
      <c r="J871" s="7"/>
      <c r="K871" s="7"/>
      <c r="L871" s="7" t="s">
        <v>99</v>
      </c>
      <c r="M871" s="7" t="s">
        <v>5939</v>
      </c>
      <c r="N871" s="7"/>
    </row>
    <row r="872" customFormat="false" ht="15" hidden="false" customHeight="true" outlineLevel="0" collapsed="false">
      <c r="A872" s="7" t="s">
        <v>5011</v>
      </c>
      <c r="B872" s="7" t="s">
        <v>8488</v>
      </c>
      <c r="C872" s="7" t="s">
        <v>1692</v>
      </c>
      <c r="D872" s="7" t="s">
        <v>641</v>
      </c>
      <c r="E872" s="7" t="s">
        <v>102</v>
      </c>
      <c r="F872" s="7" t="s">
        <v>5012</v>
      </c>
      <c r="G872" s="7" t="n">
        <f aca="false">COUNTIF('Duel Log'!A:A,A872)</f>
        <v>3</v>
      </c>
      <c r="H872" s="7" t="n">
        <f aca="false">COUNTIFS('Duel Log'!A:A,A872,'Duel Log'!AA:AA,"Win")</f>
        <v>2</v>
      </c>
      <c r="I872" s="7" t="s">
        <v>8494</v>
      </c>
      <c r="J872" s="7" t="s">
        <v>8495</v>
      </c>
      <c r="K872" s="7" t="s">
        <v>8496</v>
      </c>
      <c r="L872" s="7" t="s">
        <v>99</v>
      </c>
      <c r="M872" s="7" t="s">
        <v>6894</v>
      </c>
      <c r="N872" s="7"/>
    </row>
    <row r="873" customFormat="false" ht="15" hidden="false" customHeight="true" outlineLevel="0" collapsed="false">
      <c r="A873" s="7" t="s">
        <v>5017</v>
      </c>
      <c r="B873" s="7" t="s">
        <v>8488</v>
      </c>
      <c r="C873" s="7" t="s">
        <v>1692</v>
      </c>
      <c r="D873" s="7" t="s">
        <v>641</v>
      </c>
      <c r="E873" s="7" t="s">
        <v>102</v>
      </c>
      <c r="F873" s="7" t="s">
        <v>5018</v>
      </c>
      <c r="G873" s="7" t="n">
        <f aca="false">COUNTIF('Duel Log'!A:A,A873)</f>
        <v>3</v>
      </c>
      <c r="H873" s="7" t="n">
        <f aca="false">COUNTIFS('Duel Log'!A:A,A873,'Duel Log'!AA:AA,"Win")</f>
        <v>2</v>
      </c>
      <c r="I873" s="7" t="s">
        <v>8497</v>
      </c>
      <c r="J873" s="7" t="s">
        <v>8498</v>
      </c>
      <c r="K873" s="7" t="s">
        <v>8499</v>
      </c>
      <c r="L873" s="7" t="s">
        <v>99</v>
      </c>
      <c r="M873" s="7" t="s">
        <v>8283</v>
      </c>
      <c r="N873" s="7"/>
    </row>
    <row r="874" customFormat="false" ht="15" hidden="false" customHeight="true" outlineLevel="0" collapsed="false">
      <c r="A874" s="7" t="s">
        <v>5024</v>
      </c>
      <c r="B874" s="7" t="s">
        <v>8488</v>
      </c>
      <c r="C874" s="7" t="s">
        <v>1692</v>
      </c>
      <c r="D874" s="7" t="s">
        <v>641</v>
      </c>
      <c r="E874" s="7" t="s">
        <v>102</v>
      </c>
      <c r="F874" s="7" t="s">
        <v>5025</v>
      </c>
      <c r="G874" s="7" t="n">
        <f aca="false">COUNTIF('Duel Log'!A:A,A874)</f>
        <v>3</v>
      </c>
      <c r="H874" s="7" t="n">
        <f aca="false">COUNTIFS('Duel Log'!A:A,A874,'Duel Log'!AA:AA,"Win")</f>
        <v>1</v>
      </c>
      <c r="I874" s="7" t="s">
        <v>8500</v>
      </c>
      <c r="J874" s="7" t="s">
        <v>8501</v>
      </c>
      <c r="K874" s="7" t="s">
        <v>8502</v>
      </c>
      <c r="L874" s="7" t="s">
        <v>99</v>
      </c>
      <c r="M874" s="7" t="s">
        <v>8171</v>
      </c>
      <c r="N874" s="7"/>
    </row>
    <row r="875" customFormat="false" ht="15" hidden="false" customHeight="true" outlineLevel="0" collapsed="false">
      <c r="A875" s="5" t="s">
        <v>5032</v>
      </c>
      <c r="B875" s="5" t="s">
        <v>8503</v>
      </c>
      <c r="C875" s="5" t="s">
        <v>1692</v>
      </c>
      <c r="D875" s="5" t="s">
        <v>1671</v>
      </c>
      <c r="E875" s="5" t="s">
        <v>102</v>
      </c>
      <c r="F875" s="5" t="s">
        <v>1694</v>
      </c>
      <c r="G875" s="5" t="n">
        <f aca="false">COUNTIF('Duel Log'!A:A,A875)</f>
        <v>3</v>
      </c>
      <c r="H875" s="5" t="n">
        <f aca="false">COUNTIFS('Duel Log'!A:A,A875,'Duel Log'!AA:AA,"Win")</f>
        <v>1</v>
      </c>
      <c r="I875" s="5" t="s">
        <v>8504</v>
      </c>
      <c r="J875" s="5" t="s">
        <v>8505</v>
      </c>
      <c r="K875" s="5" t="s">
        <v>8506</v>
      </c>
      <c r="L875" s="5" t="s">
        <v>98</v>
      </c>
      <c r="M875" s="5" t="s">
        <v>8507</v>
      </c>
      <c r="N875" s="5"/>
    </row>
    <row r="876" customFormat="false" ht="15" hidden="false" customHeight="true" outlineLevel="0" collapsed="false">
      <c r="A876" s="7" t="s">
        <v>5033</v>
      </c>
      <c r="B876" s="7" t="s">
        <v>8503</v>
      </c>
      <c r="C876" s="7" t="s">
        <v>1692</v>
      </c>
      <c r="D876" s="7" t="s">
        <v>1671</v>
      </c>
      <c r="E876" s="7" t="s">
        <v>102</v>
      </c>
      <c r="F876" s="7" t="s">
        <v>1704</v>
      </c>
      <c r="G876" s="7" t="n">
        <f aca="false">COUNTIF('Duel Log'!A:A,A876)</f>
        <v>3</v>
      </c>
      <c r="H876" s="7" t="n">
        <f aca="false">COUNTIFS('Duel Log'!A:A,A876,'Duel Log'!AA:AA,"Win")</f>
        <v>2</v>
      </c>
      <c r="I876" s="7" t="s">
        <v>8508</v>
      </c>
      <c r="J876" s="7" t="s">
        <v>8509</v>
      </c>
      <c r="K876" s="7" t="s">
        <v>8510</v>
      </c>
      <c r="L876" s="7" t="s">
        <v>99</v>
      </c>
      <c r="M876" s="7" t="s">
        <v>8511</v>
      </c>
      <c r="N876" s="7"/>
    </row>
    <row r="877" customFormat="false" ht="15" hidden="false" customHeight="true" outlineLevel="0" collapsed="false">
      <c r="A877" s="7" t="s">
        <v>5034</v>
      </c>
      <c r="B877" s="7" t="s">
        <v>8503</v>
      </c>
      <c r="C877" s="7" t="s">
        <v>1692</v>
      </c>
      <c r="D877" s="7" t="s">
        <v>1671</v>
      </c>
      <c r="E877" s="7" t="s">
        <v>102</v>
      </c>
      <c r="F877" s="7" t="s">
        <v>1712</v>
      </c>
      <c r="G877" s="7" t="n">
        <f aca="false">COUNTIF('Duel Log'!A:A,A877)</f>
        <v>3</v>
      </c>
      <c r="H877" s="7" t="n">
        <f aca="false">COUNTIFS('Duel Log'!A:A,A877,'Duel Log'!AA:AA,"Win")</f>
        <v>2</v>
      </c>
      <c r="I877" s="7" t="s">
        <v>8512</v>
      </c>
      <c r="J877" s="7" t="s">
        <v>8513</v>
      </c>
      <c r="K877" s="7" t="s">
        <v>8514</v>
      </c>
      <c r="L877" s="7" t="s">
        <v>99</v>
      </c>
      <c r="M877" s="7" t="s">
        <v>8515</v>
      </c>
      <c r="N877" s="7"/>
    </row>
    <row r="878" customFormat="false" ht="15" hidden="false" customHeight="true" outlineLevel="0" collapsed="false">
      <c r="A878" s="7" t="s">
        <v>5035</v>
      </c>
      <c r="B878" s="7" t="s">
        <v>8503</v>
      </c>
      <c r="C878" s="7" t="s">
        <v>1692</v>
      </c>
      <c r="D878" s="7" t="s">
        <v>1671</v>
      </c>
      <c r="E878" s="7" t="s">
        <v>102</v>
      </c>
      <c r="F878" s="7" t="s">
        <v>1720</v>
      </c>
      <c r="G878" s="7" t="n">
        <f aca="false">COUNTIF('Duel Log'!A:A,A878)</f>
        <v>3</v>
      </c>
      <c r="H878" s="7" t="n">
        <f aca="false">COUNTIFS('Duel Log'!A:A,A878,'Duel Log'!AA:AA,"Win")</f>
        <v>1</v>
      </c>
      <c r="I878" s="7" t="s">
        <v>8516</v>
      </c>
      <c r="J878" s="7" t="s">
        <v>8517</v>
      </c>
      <c r="K878" s="7" t="s">
        <v>8518</v>
      </c>
      <c r="L878" s="7" t="s">
        <v>99</v>
      </c>
      <c r="M878" s="7" t="s">
        <v>8519</v>
      </c>
      <c r="N878" s="7"/>
    </row>
    <row r="879" customFormat="false" ht="15" hidden="false" customHeight="true" outlineLevel="0" collapsed="false">
      <c r="A879" s="5" t="s">
        <v>5037</v>
      </c>
      <c r="B879" s="5" t="s">
        <v>8520</v>
      </c>
      <c r="C879" s="5" t="s">
        <v>1692</v>
      </c>
      <c r="D879" s="5" t="s">
        <v>5038</v>
      </c>
      <c r="E879" s="5" t="s">
        <v>123</v>
      </c>
      <c r="F879" s="5" t="s">
        <v>5040</v>
      </c>
      <c r="G879" s="5" t="n">
        <f aca="false">COUNTIF('Duel Log'!A:A,A879)</f>
        <v>2</v>
      </c>
      <c r="H879" s="5" t="n">
        <f aca="false">COUNTIFS('Duel Log'!A:A,A879,'Duel Log'!AA:AA,"Win")</f>
        <v>2</v>
      </c>
      <c r="I879" s="5" t="s">
        <v>8521</v>
      </c>
      <c r="J879" s="5" t="s">
        <v>8522</v>
      </c>
      <c r="K879" s="5"/>
      <c r="L879" s="5" t="s">
        <v>98</v>
      </c>
      <c r="M879" s="5" t="s">
        <v>8523</v>
      </c>
      <c r="N879" s="5" t="s">
        <v>5966</v>
      </c>
    </row>
    <row r="880" customFormat="false" ht="15" hidden="false" customHeight="true" outlineLevel="0" collapsed="false">
      <c r="A880" s="5" t="s">
        <v>5042</v>
      </c>
      <c r="B880" s="5" t="s">
        <v>8524</v>
      </c>
      <c r="C880" s="5" t="s">
        <v>1692</v>
      </c>
      <c r="D880" s="5" t="s">
        <v>5043</v>
      </c>
      <c r="E880" s="5" t="s">
        <v>123</v>
      </c>
      <c r="F880" s="5" t="s">
        <v>5045</v>
      </c>
      <c r="G880" s="5" t="n">
        <f aca="false">COUNTIF('Duel Log'!A:A,A880)</f>
        <v>2</v>
      </c>
      <c r="H880" s="5" t="n">
        <f aca="false">COUNTIFS('Duel Log'!A:A,A880,'Duel Log'!AA:AA,"Win")</f>
        <v>2</v>
      </c>
      <c r="I880" s="5" t="s">
        <v>6663</v>
      </c>
      <c r="J880" s="5" t="s">
        <v>8525</v>
      </c>
      <c r="K880" s="5"/>
      <c r="L880" s="5" t="s">
        <v>98</v>
      </c>
      <c r="M880" s="5" t="s">
        <v>6457</v>
      </c>
      <c r="N880" s="5" t="s">
        <v>5966</v>
      </c>
    </row>
    <row r="881" customFormat="false" ht="15" hidden="false" customHeight="true" outlineLevel="0" collapsed="false">
      <c r="A881" s="5" t="s">
        <v>5046</v>
      </c>
      <c r="B881" s="5" t="s">
        <v>8526</v>
      </c>
      <c r="C881" s="5" t="s">
        <v>1692</v>
      </c>
      <c r="D881" s="5" t="s">
        <v>5047</v>
      </c>
      <c r="E881" s="5" t="s">
        <v>123</v>
      </c>
      <c r="F881" s="5" t="s">
        <v>5049</v>
      </c>
      <c r="G881" s="5" t="n">
        <f aca="false">COUNTIF('Duel Log'!A:A,A881)</f>
        <v>2</v>
      </c>
      <c r="H881" s="5" t="n">
        <f aca="false">COUNTIFS('Duel Log'!A:A,A881,'Duel Log'!AA:AA,"Win")</f>
        <v>2</v>
      </c>
      <c r="I881" s="5" t="s">
        <v>8527</v>
      </c>
      <c r="J881" s="5" t="s">
        <v>8528</v>
      </c>
      <c r="K881" s="5"/>
      <c r="L881" s="5" t="s">
        <v>98</v>
      </c>
      <c r="M881" s="5" t="s">
        <v>7063</v>
      </c>
      <c r="N881" s="5" t="s">
        <v>5966</v>
      </c>
    </row>
    <row r="882" customFormat="false" ht="15" hidden="false" customHeight="true" outlineLevel="0" collapsed="false">
      <c r="A882" s="5" t="s">
        <v>5054</v>
      </c>
      <c r="B882" s="5" t="s">
        <v>8529</v>
      </c>
      <c r="C882" s="5" t="s">
        <v>1692</v>
      </c>
      <c r="D882" s="5" t="s">
        <v>1035</v>
      </c>
      <c r="E882" s="5" t="s">
        <v>123</v>
      </c>
      <c r="F882" s="5" t="s">
        <v>5055</v>
      </c>
      <c r="G882" s="5" t="n">
        <f aca="false">COUNTIF('Duel Log'!A:A,A882)</f>
        <v>2</v>
      </c>
      <c r="H882" s="5" t="n">
        <f aca="false">COUNTIFS('Duel Log'!A:A,A882,'Duel Log'!AA:AA,"Win")</f>
        <v>0</v>
      </c>
      <c r="I882" s="5" t="s">
        <v>6044</v>
      </c>
      <c r="J882" s="5" t="s">
        <v>8530</v>
      </c>
      <c r="K882" s="5"/>
      <c r="L882" s="5" t="s">
        <v>98</v>
      </c>
      <c r="M882" s="5" t="s">
        <v>6848</v>
      </c>
      <c r="N882" s="5" t="s">
        <v>5966</v>
      </c>
    </row>
    <row r="883" customFormat="false" ht="15" hidden="false" customHeight="true" outlineLevel="0" collapsed="false">
      <c r="A883" s="5" t="s">
        <v>5058</v>
      </c>
      <c r="B883" s="5" t="s">
        <v>8531</v>
      </c>
      <c r="C883" s="5" t="s">
        <v>1692</v>
      </c>
      <c r="D883" s="5" t="s">
        <v>3137</v>
      </c>
      <c r="E883" s="5" t="s">
        <v>123</v>
      </c>
      <c r="F883" s="5" t="s">
        <v>5059</v>
      </c>
      <c r="G883" s="5" t="n">
        <f aca="false">COUNTIF('Duel Log'!A:A,A883)</f>
        <v>2</v>
      </c>
      <c r="H883" s="5" t="n">
        <f aca="false">COUNTIFS('Duel Log'!A:A,A883,'Duel Log'!AA:AA,"Win")</f>
        <v>2</v>
      </c>
      <c r="I883" s="5" t="s">
        <v>8532</v>
      </c>
      <c r="J883" s="5" t="s">
        <v>8533</v>
      </c>
      <c r="K883" s="5"/>
      <c r="L883" s="5" t="s">
        <v>98</v>
      </c>
      <c r="M883" s="5" t="s">
        <v>8534</v>
      </c>
      <c r="N883" s="5" t="s">
        <v>5966</v>
      </c>
    </row>
    <row r="884" customFormat="false" ht="15" hidden="false" customHeight="true" outlineLevel="0" collapsed="false">
      <c r="A884" s="5" t="s">
        <v>5062</v>
      </c>
      <c r="B884" s="5" t="s">
        <v>8535</v>
      </c>
      <c r="C884" s="5" t="s">
        <v>1692</v>
      </c>
      <c r="D884" s="5" t="s">
        <v>5063</v>
      </c>
      <c r="E884" s="5" t="s">
        <v>123</v>
      </c>
      <c r="F884" s="5" t="s">
        <v>5065</v>
      </c>
      <c r="G884" s="5" t="n">
        <f aca="false">COUNTIF('Duel Log'!A:A,A884)</f>
        <v>2</v>
      </c>
      <c r="H884" s="5" t="n">
        <f aca="false">COUNTIFS('Duel Log'!A:A,A884,'Duel Log'!AA:AA,"Win")</f>
        <v>2</v>
      </c>
      <c r="I884" s="5" t="s">
        <v>8536</v>
      </c>
      <c r="J884" s="5" t="s">
        <v>8537</v>
      </c>
      <c r="K884" s="5"/>
      <c r="L884" s="5" t="s">
        <v>98</v>
      </c>
      <c r="M884" s="5" t="s">
        <v>6883</v>
      </c>
      <c r="N884" s="5" t="s">
        <v>5966</v>
      </c>
    </row>
    <row r="885" customFormat="false" ht="16.5" hidden="false" customHeight="true" outlineLevel="0" collapsed="false">
      <c r="A885" s="5" t="s">
        <v>5068</v>
      </c>
      <c r="B885" s="5" t="s">
        <v>8538</v>
      </c>
      <c r="C885" s="5" t="s">
        <v>1692</v>
      </c>
      <c r="D885" s="5" t="s">
        <v>1790</v>
      </c>
      <c r="E885" s="5" t="s">
        <v>123</v>
      </c>
      <c r="F885" s="5" t="s">
        <v>2376</v>
      </c>
      <c r="G885" s="5" t="n">
        <f aca="false">COUNTIF('Duel Log'!A:A,A885)</f>
        <v>3</v>
      </c>
      <c r="H885" s="5" t="n">
        <f aca="false">COUNTIFS('Duel Log'!A:A,A885,'Duel Log'!AA:AA,"Win")</f>
        <v>1</v>
      </c>
      <c r="I885" s="5" t="s">
        <v>6124</v>
      </c>
      <c r="J885" s="5" t="s">
        <v>8539</v>
      </c>
      <c r="K885" s="5" t="s">
        <v>8540</v>
      </c>
      <c r="L885" s="5" t="s">
        <v>98</v>
      </c>
      <c r="M885" s="5" t="s">
        <v>6259</v>
      </c>
      <c r="N885" s="5" t="s">
        <v>5948</v>
      </c>
    </row>
    <row r="886" customFormat="false" ht="15" hidden="false" customHeight="true" outlineLevel="0" collapsed="false">
      <c r="A886" s="5" t="s">
        <v>5069</v>
      </c>
      <c r="B886" s="5" t="s">
        <v>8541</v>
      </c>
      <c r="C886" s="5" t="s">
        <v>1692</v>
      </c>
      <c r="D886" s="5" t="s">
        <v>3458</v>
      </c>
      <c r="E886" s="5" t="s">
        <v>123</v>
      </c>
      <c r="F886" s="5" t="s">
        <v>3585</v>
      </c>
      <c r="G886" s="5" t="n">
        <f aca="false">COUNTIF('Duel Log'!A:A,A886)</f>
        <v>3</v>
      </c>
      <c r="H886" s="5" t="n">
        <f aca="false">COUNTIFS('Duel Log'!A:A,A886,'Duel Log'!AA:AA,"Win")</f>
        <v>1</v>
      </c>
      <c r="I886" s="5" t="s">
        <v>6689</v>
      </c>
      <c r="J886" s="5" t="s">
        <v>8542</v>
      </c>
      <c r="K886" s="5" t="s">
        <v>8543</v>
      </c>
      <c r="L886" s="5" t="s">
        <v>98</v>
      </c>
      <c r="M886" s="5" t="s">
        <v>6153</v>
      </c>
      <c r="N886" s="5" t="s">
        <v>5948</v>
      </c>
    </row>
    <row r="887" customFormat="false" ht="15" hidden="false" customHeight="true" outlineLevel="0" collapsed="false">
      <c r="A887" s="5" t="s">
        <v>5070</v>
      </c>
      <c r="B887" s="5" t="s">
        <v>8544</v>
      </c>
      <c r="C887" s="5" t="s">
        <v>1692</v>
      </c>
      <c r="D887" s="5" t="s">
        <v>5071</v>
      </c>
      <c r="E887" s="5" t="s">
        <v>123</v>
      </c>
      <c r="F887" s="5" t="s">
        <v>5073</v>
      </c>
      <c r="G887" s="5" t="n">
        <f aca="false">COUNTIF('Duel Log'!A:A,A887)</f>
        <v>3</v>
      </c>
      <c r="H887" s="5" t="n">
        <f aca="false">COUNTIFS('Duel Log'!A:A,A887,'Duel Log'!AA:AA,"Win")</f>
        <v>2</v>
      </c>
      <c r="I887" s="5" t="s">
        <v>8545</v>
      </c>
      <c r="J887" s="5" t="s">
        <v>8546</v>
      </c>
      <c r="K887" s="5" t="s">
        <v>8547</v>
      </c>
      <c r="L887" s="5" t="s">
        <v>98</v>
      </c>
      <c r="M887" s="5" t="s">
        <v>6432</v>
      </c>
      <c r="N887" s="5" t="s">
        <v>5948</v>
      </c>
    </row>
    <row r="888" customFormat="false" ht="16.5" hidden="false" customHeight="true" outlineLevel="0" collapsed="false">
      <c r="A888" s="5" t="s">
        <v>5081</v>
      </c>
      <c r="B888" s="5" t="s">
        <v>8548</v>
      </c>
      <c r="C888" s="5" t="s">
        <v>3496</v>
      </c>
      <c r="D888" s="5" t="s">
        <v>3458</v>
      </c>
      <c r="E888" s="5" t="s">
        <v>102</v>
      </c>
      <c r="F888" s="5" t="s">
        <v>3498</v>
      </c>
      <c r="G888" s="5" t="n">
        <f aca="false">COUNTIF('Duel Log'!A:A,A888)</f>
        <v>3</v>
      </c>
      <c r="H888" s="5" t="n">
        <f aca="false">COUNTIFS('Duel Log'!A:A,A888,'Duel Log'!AA:AA,"Win")</f>
        <v>2</v>
      </c>
      <c r="I888" s="5" t="s">
        <v>6119</v>
      </c>
      <c r="J888" s="5" t="s">
        <v>7343</v>
      </c>
      <c r="K888" s="5" t="s">
        <v>8549</v>
      </c>
      <c r="L888" s="5" t="s">
        <v>98</v>
      </c>
      <c r="M888" s="5" t="s">
        <v>6478</v>
      </c>
      <c r="N888" s="5"/>
    </row>
    <row r="889" customFormat="false" ht="16.5" hidden="false" customHeight="true" outlineLevel="0" collapsed="false">
      <c r="A889" s="7" t="s">
        <v>5082</v>
      </c>
      <c r="B889" s="7" t="s">
        <v>8548</v>
      </c>
      <c r="C889" s="7" t="s">
        <v>3496</v>
      </c>
      <c r="D889" s="7" t="s">
        <v>3458</v>
      </c>
      <c r="E889" s="7" t="s">
        <v>102</v>
      </c>
      <c r="F889" s="7" t="s">
        <v>3504</v>
      </c>
      <c r="G889" s="7" t="n">
        <f aca="false">COUNTIF('Duel Log'!A:A,A889)</f>
        <v>3</v>
      </c>
      <c r="H889" s="7" t="n">
        <f aca="false">COUNTIFS('Duel Log'!A:A,A889,'Duel Log'!AA:AA,"Win")</f>
        <v>1</v>
      </c>
      <c r="I889" s="7" t="s">
        <v>6282</v>
      </c>
      <c r="J889" s="7" t="s">
        <v>8424</v>
      </c>
      <c r="K889" s="7" t="s">
        <v>8550</v>
      </c>
      <c r="L889" s="7" t="s">
        <v>99</v>
      </c>
      <c r="M889" s="7" t="s">
        <v>8551</v>
      </c>
      <c r="N889" s="7"/>
    </row>
    <row r="890" customFormat="false" ht="16.5" hidden="false" customHeight="true" outlineLevel="0" collapsed="false">
      <c r="A890" s="7" t="s">
        <v>5083</v>
      </c>
      <c r="B890" s="7" t="s">
        <v>8548</v>
      </c>
      <c r="C890" s="7" t="s">
        <v>3496</v>
      </c>
      <c r="D890" s="7" t="s">
        <v>3458</v>
      </c>
      <c r="E890" s="7" t="s">
        <v>102</v>
      </c>
      <c r="F890" s="7" t="s">
        <v>3508</v>
      </c>
      <c r="G890" s="7" t="n">
        <f aca="false">COUNTIF('Duel Log'!A:A,A890)</f>
        <v>3</v>
      </c>
      <c r="H890" s="7" t="n">
        <f aca="false">COUNTIFS('Duel Log'!A:A,A890,'Duel Log'!AA:AA,"Win")</f>
        <v>1</v>
      </c>
      <c r="I890" s="7" t="s">
        <v>7618</v>
      </c>
      <c r="J890" s="7" t="s">
        <v>7616</v>
      </c>
      <c r="K890" s="7" t="s">
        <v>8552</v>
      </c>
      <c r="L890" s="7" t="s">
        <v>99</v>
      </c>
      <c r="M890" s="7" t="s">
        <v>6208</v>
      </c>
      <c r="N890" s="7"/>
    </row>
    <row r="891" customFormat="false" ht="16.5" hidden="false" customHeight="true" outlineLevel="0" collapsed="false">
      <c r="A891" s="7" t="s">
        <v>5084</v>
      </c>
      <c r="B891" s="7" t="s">
        <v>8548</v>
      </c>
      <c r="C891" s="7" t="s">
        <v>3496</v>
      </c>
      <c r="D891" s="7" t="s">
        <v>3458</v>
      </c>
      <c r="E891" s="7" t="s">
        <v>102</v>
      </c>
      <c r="F891" s="7" t="s">
        <v>3514</v>
      </c>
      <c r="G891" s="7" t="n">
        <f aca="false">COUNTIF('Duel Log'!A:A,A891)</f>
        <v>3</v>
      </c>
      <c r="H891" s="7" t="n">
        <f aca="false">COUNTIFS('Duel Log'!A:A,A891,'Duel Log'!AA:AA,"Win")</f>
        <v>2</v>
      </c>
      <c r="I891" s="7" t="s">
        <v>7008</v>
      </c>
      <c r="J891" s="7" t="s">
        <v>8553</v>
      </c>
      <c r="K891" s="7" t="s">
        <v>8554</v>
      </c>
      <c r="L891" s="7" t="s">
        <v>99</v>
      </c>
      <c r="M891" s="7" t="s">
        <v>7239</v>
      </c>
      <c r="N891" s="7"/>
    </row>
    <row r="892" customFormat="false" ht="16.5" hidden="false" customHeight="true" outlineLevel="0" collapsed="false">
      <c r="A892" s="5" t="s">
        <v>5085</v>
      </c>
      <c r="B892" s="5" t="s">
        <v>8555</v>
      </c>
      <c r="C892" s="5" t="s">
        <v>3496</v>
      </c>
      <c r="D892" s="6" t="s">
        <v>3952</v>
      </c>
      <c r="E892" s="5" t="s">
        <v>102</v>
      </c>
      <c r="F892" s="5" t="s">
        <v>5086</v>
      </c>
      <c r="G892" s="5" t="n">
        <f aca="false">COUNTIF('Duel Log'!A:A,A892)</f>
        <v>3</v>
      </c>
      <c r="H892" s="5" t="n">
        <f aca="false">COUNTIFS('Duel Log'!A:A,A892,'Duel Log'!AA:AA,"Win")</f>
        <v>3</v>
      </c>
      <c r="I892" s="5" t="s">
        <v>8556</v>
      </c>
      <c r="J892" s="5" t="s">
        <v>8557</v>
      </c>
      <c r="K892" s="5" t="s">
        <v>8558</v>
      </c>
      <c r="L892" s="5" t="s">
        <v>98</v>
      </c>
      <c r="M892" s="5" t="s">
        <v>6010</v>
      </c>
      <c r="N892" s="5"/>
    </row>
    <row r="893" customFormat="false" ht="16.5" hidden="false" customHeight="true" outlineLevel="0" collapsed="false">
      <c r="A893" s="7" t="s">
        <v>5091</v>
      </c>
      <c r="B893" s="7" t="s">
        <v>8555</v>
      </c>
      <c r="C893" s="7" t="s">
        <v>3496</v>
      </c>
      <c r="D893" s="8" t="s">
        <v>3952</v>
      </c>
      <c r="E893" s="7" t="s">
        <v>102</v>
      </c>
      <c r="F893" s="7" t="s">
        <v>5092</v>
      </c>
      <c r="G893" s="7" t="n">
        <f aca="false">COUNTIF('Duel Log'!A:A,A893)</f>
        <v>3</v>
      </c>
      <c r="H893" s="7" t="n">
        <f aca="false">COUNTIFS('Duel Log'!A:A,A893,'Duel Log'!AA:AA,"Win")</f>
        <v>2</v>
      </c>
      <c r="I893" s="7" t="s">
        <v>6293</v>
      </c>
      <c r="J893" s="7" t="s">
        <v>6523</v>
      </c>
      <c r="K893" s="7" t="s">
        <v>6839</v>
      </c>
      <c r="L893" s="7" t="s">
        <v>99</v>
      </c>
      <c r="M893" s="7" t="s">
        <v>6979</v>
      </c>
      <c r="N893" s="7"/>
    </row>
    <row r="894" customFormat="false" ht="16.5" hidden="false" customHeight="true" outlineLevel="0" collapsed="false">
      <c r="A894" s="7" t="s">
        <v>5097</v>
      </c>
      <c r="B894" s="7" t="s">
        <v>8555</v>
      </c>
      <c r="C894" s="7" t="s">
        <v>3496</v>
      </c>
      <c r="D894" s="8" t="s">
        <v>3952</v>
      </c>
      <c r="E894" s="7" t="s">
        <v>102</v>
      </c>
      <c r="F894" s="7" t="s">
        <v>5098</v>
      </c>
      <c r="G894" s="7" t="n">
        <f aca="false">COUNTIF('Duel Log'!A:A,A894)</f>
        <v>3</v>
      </c>
      <c r="H894" s="7" t="n">
        <f aca="false">COUNTIFS('Duel Log'!A:A,A894,'Duel Log'!AA:AA,"Win")</f>
        <v>3</v>
      </c>
      <c r="I894" s="7" t="s">
        <v>7618</v>
      </c>
      <c r="J894" s="7" t="s">
        <v>8069</v>
      </c>
      <c r="K894" s="7" t="s">
        <v>8559</v>
      </c>
      <c r="L894" s="7" t="s">
        <v>99</v>
      </c>
      <c r="M894" s="7" t="s">
        <v>8463</v>
      </c>
      <c r="N894" s="7"/>
    </row>
    <row r="895" customFormat="false" ht="16.5" hidden="false" customHeight="true" outlineLevel="0" collapsed="false">
      <c r="A895" s="5" t="s">
        <v>5104</v>
      </c>
      <c r="B895" s="5" t="s">
        <v>8560</v>
      </c>
      <c r="C895" s="5" t="s">
        <v>3496</v>
      </c>
      <c r="D895" s="5" t="s">
        <v>4189</v>
      </c>
      <c r="E895" s="5" t="s">
        <v>102</v>
      </c>
      <c r="F895" s="5" t="s">
        <v>5105</v>
      </c>
      <c r="G895" s="5" t="n">
        <f aca="false">COUNTIF('Duel Log'!A:A,A895)</f>
        <v>3</v>
      </c>
      <c r="H895" s="5" t="n">
        <f aca="false">COUNTIFS('Duel Log'!A:A,A895,'Duel Log'!AA:AA,"Win")</f>
        <v>2</v>
      </c>
      <c r="I895" s="5" t="s">
        <v>5945</v>
      </c>
      <c r="J895" s="5" t="s">
        <v>8561</v>
      </c>
      <c r="K895" s="5" t="s">
        <v>6851</v>
      </c>
      <c r="L895" s="5" t="s">
        <v>98</v>
      </c>
      <c r="M895" s="5" t="s">
        <v>6263</v>
      </c>
      <c r="N895" s="5"/>
    </row>
    <row r="896" customFormat="false" ht="16.5" hidden="false" customHeight="true" outlineLevel="0" collapsed="false">
      <c r="A896" s="7" t="s">
        <v>5109</v>
      </c>
      <c r="B896" s="7" t="s">
        <v>8560</v>
      </c>
      <c r="C896" s="7" t="s">
        <v>3496</v>
      </c>
      <c r="D896" s="7" t="s">
        <v>4189</v>
      </c>
      <c r="E896" s="7" t="s">
        <v>102</v>
      </c>
      <c r="F896" s="7" t="s">
        <v>5110</v>
      </c>
      <c r="G896" s="7" t="n">
        <f aca="false">COUNTIF('Duel Log'!A:A,A896)</f>
        <v>3</v>
      </c>
      <c r="H896" s="7" t="n">
        <f aca="false">COUNTIFS('Duel Log'!A:A,A896,'Duel Log'!AA:AA,"Win")</f>
        <v>3</v>
      </c>
      <c r="I896" s="7" t="s">
        <v>8562</v>
      </c>
      <c r="J896" s="7" t="s">
        <v>8563</v>
      </c>
      <c r="K896" s="7" t="s">
        <v>8564</v>
      </c>
      <c r="L896" s="7" t="s">
        <v>99</v>
      </c>
      <c r="M896" s="7" t="s">
        <v>6153</v>
      </c>
      <c r="N896" s="7"/>
    </row>
    <row r="897" customFormat="false" ht="16.5" hidden="false" customHeight="true" outlineLevel="0" collapsed="false">
      <c r="A897" s="7" t="s">
        <v>5113</v>
      </c>
      <c r="B897" s="7" t="s">
        <v>8560</v>
      </c>
      <c r="C897" s="7" t="s">
        <v>3496</v>
      </c>
      <c r="D897" s="7" t="s">
        <v>4189</v>
      </c>
      <c r="E897" s="7" t="s">
        <v>102</v>
      </c>
      <c r="F897" s="7" t="s">
        <v>5114</v>
      </c>
      <c r="G897" s="7" t="n">
        <f aca="false">COUNTIF('Duel Log'!A:A,A897)</f>
        <v>3</v>
      </c>
      <c r="H897" s="7" t="n">
        <f aca="false">COUNTIFS('Duel Log'!A:A,A897,'Duel Log'!AA:AA,"Win")</f>
        <v>2</v>
      </c>
      <c r="I897" s="7" t="s">
        <v>8565</v>
      </c>
      <c r="J897" s="7" t="s">
        <v>5945</v>
      </c>
      <c r="K897" s="7" t="s">
        <v>8566</v>
      </c>
      <c r="L897" s="7" t="s">
        <v>99</v>
      </c>
      <c r="M897" s="7" t="s">
        <v>7026</v>
      </c>
      <c r="N897" s="7"/>
    </row>
    <row r="898" customFormat="false" ht="16.5" hidden="false" customHeight="true" outlineLevel="0" collapsed="false">
      <c r="A898" s="7" t="s">
        <v>5117</v>
      </c>
      <c r="B898" s="7" t="s">
        <v>8560</v>
      </c>
      <c r="C898" s="7" t="s">
        <v>3496</v>
      </c>
      <c r="D898" s="7" t="s">
        <v>4189</v>
      </c>
      <c r="E898" s="7" t="s">
        <v>102</v>
      </c>
      <c r="F898" s="7" t="s">
        <v>5118</v>
      </c>
      <c r="G898" s="7" t="n">
        <f aca="false">COUNTIF('Duel Log'!A:A,A898)</f>
        <v>3</v>
      </c>
      <c r="H898" s="7" t="n">
        <f aca="false">COUNTIFS('Duel Log'!A:A,A898,'Duel Log'!AA:AA,"Win")</f>
        <v>3</v>
      </c>
      <c r="I898" s="7" t="s">
        <v>8556</v>
      </c>
      <c r="J898" s="7" t="s">
        <v>8567</v>
      </c>
      <c r="K898" s="7" t="s">
        <v>8568</v>
      </c>
      <c r="L898" s="7" t="s">
        <v>99</v>
      </c>
      <c r="M898" s="7" t="s">
        <v>6200</v>
      </c>
      <c r="N898" s="7"/>
    </row>
    <row r="899" customFormat="false" ht="16.5" hidden="false" customHeight="true" outlineLevel="0" collapsed="false">
      <c r="A899" s="5" t="s">
        <v>5124</v>
      </c>
      <c r="B899" s="5" t="s">
        <v>8569</v>
      </c>
      <c r="C899" s="5" t="s">
        <v>3496</v>
      </c>
      <c r="D899" s="5" t="s">
        <v>5125</v>
      </c>
      <c r="E899" s="5" t="s">
        <v>102</v>
      </c>
      <c r="F899" s="5" t="s">
        <v>5127</v>
      </c>
      <c r="G899" s="5" t="n">
        <f aca="false">COUNTIF('Duel Log'!A:A,A899)</f>
        <v>0</v>
      </c>
      <c r="H899" s="5" t="n">
        <f aca="false">COUNTIFS('Duel Log'!A:A,A899,'Duel Log'!AA:AA,"Win")</f>
        <v>0</v>
      </c>
      <c r="I899" s="5" t="s">
        <v>8565</v>
      </c>
      <c r="J899" s="5" t="s">
        <v>5945</v>
      </c>
      <c r="K899" s="5" t="s">
        <v>8570</v>
      </c>
      <c r="L899" s="5" t="s">
        <v>98</v>
      </c>
      <c r="M899" s="5" t="s">
        <v>6254</v>
      </c>
      <c r="N899" s="5"/>
    </row>
    <row r="900" customFormat="false" ht="16.5" hidden="false" customHeight="true" outlineLevel="0" collapsed="false">
      <c r="A900" s="7" t="s">
        <v>5130</v>
      </c>
      <c r="B900" s="7" t="s">
        <v>8569</v>
      </c>
      <c r="C900" s="7" t="s">
        <v>3496</v>
      </c>
      <c r="D900" s="7" t="s">
        <v>5125</v>
      </c>
      <c r="E900" s="7" t="s">
        <v>102</v>
      </c>
      <c r="F900" s="7" t="s">
        <v>5131</v>
      </c>
      <c r="G900" s="7" t="n">
        <f aca="false">COUNTIF('Duel Log'!A:A,A900)</f>
        <v>0</v>
      </c>
      <c r="H900" s="7" t="n">
        <f aca="false">COUNTIFS('Duel Log'!A:A,A900,'Duel Log'!AA:AA,"Win")</f>
        <v>0</v>
      </c>
      <c r="I900" s="7" t="s">
        <v>6293</v>
      </c>
      <c r="J900" s="7" t="s">
        <v>8571</v>
      </c>
      <c r="K900" s="7" t="s">
        <v>8572</v>
      </c>
      <c r="L900" s="7" t="s">
        <v>99</v>
      </c>
      <c r="M900" s="7" t="s">
        <v>6259</v>
      </c>
      <c r="N900" s="7"/>
    </row>
    <row r="901" customFormat="false" ht="16.5" hidden="false" customHeight="true" outlineLevel="0" collapsed="false">
      <c r="A901" s="5" t="s">
        <v>5135</v>
      </c>
      <c r="B901" s="5" t="s">
        <v>8573</v>
      </c>
      <c r="C901" s="5" t="s">
        <v>3496</v>
      </c>
      <c r="D901" s="5" t="s">
        <v>1897</v>
      </c>
      <c r="E901" s="5" t="s">
        <v>123</v>
      </c>
      <c r="F901" s="5" t="s">
        <v>5136</v>
      </c>
      <c r="G901" s="5" t="n">
        <f aca="false">COUNTIF('Duel Log'!A:A,A901)</f>
        <v>2</v>
      </c>
      <c r="H901" s="5" t="n">
        <f aca="false">COUNTIFS('Duel Log'!A:A,A901,'Duel Log'!AA:AA,"Win")</f>
        <v>2</v>
      </c>
      <c r="I901" s="5" t="s">
        <v>6293</v>
      </c>
      <c r="J901" s="5" t="s">
        <v>8574</v>
      </c>
      <c r="K901" s="5"/>
      <c r="L901" s="5" t="s">
        <v>98</v>
      </c>
      <c r="M901" s="5" t="s">
        <v>7372</v>
      </c>
      <c r="N901" s="5" t="s">
        <v>5966</v>
      </c>
    </row>
    <row r="902" customFormat="false" ht="16.5" hidden="false" customHeight="true" outlineLevel="0" collapsed="false">
      <c r="A902" s="5" t="s">
        <v>5138</v>
      </c>
      <c r="B902" s="5" t="s">
        <v>8575</v>
      </c>
      <c r="C902" s="5" t="s">
        <v>3496</v>
      </c>
      <c r="D902" s="5" t="s">
        <v>4007</v>
      </c>
      <c r="E902" s="5" t="s">
        <v>123</v>
      </c>
      <c r="F902" s="5" t="s">
        <v>5139</v>
      </c>
      <c r="G902" s="5" t="n">
        <f aca="false">COUNTIF('Duel Log'!A:A,A902)</f>
        <v>2</v>
      </c>
      <c r="H902" s="5" t="n">
        <f aca="false">COUNTIFS('Duel Log'!A:A,A902,'Duel Log'!AA:AA,"Win")</f>
        <v>0</v>
      </c>
      <c r="I902" s="5" t="s">
        <v>8556</v>
      </c>
      <c r="J902" s="5" t="s">
        <v>8576</v>
      </c>
      <c r="K902" s="5"/>
      <c r="L902" s="5" t="s">
        <v>98</v>
      </c>
      <c r="M902" s="5" t="s">
        <v>8577</v>
      </c>
      <c r="N902" s="5" t="s">
        <v>5966</v>
      </c>
    </row>
    <row r="903" customFormat="false" ht="16.5" hidden="false" customHeight="true" outlineLevel="0" collapsed="false">
      <c r="A903" s="5" t="s">
        <v>5143</v>
      </c>
      <c r="B903" s="5" t="s">
        <v>8578</v>
      </c>
      <c r="C903" s="5" t="s">
        <v>3496</v>
      </c>
      <c r="D903" s="5" t="s">
        <v>5144</v>
      </c>
      <c r="E903" s="5" t="s">
        <v>123</v>
      </c>
      <c r="F903" s="5" t="s">
        <v>5146</v>
      </c>
      <c r="G903" s="5" t="n">
        <f aca="false">COUNTIF('Duel Log'!A:A,A903)</f>
        <v>3</v>
      </c>
      <c r="H903" s="5" t="n">
        <f aca="false">COUNTIFS('Duel Log'!A:A,A903,'Duel Log'!AA:AA,"Win")</f>
        <v>1</v>
      </c>
      <c r="I903" s="5" t="s">
        <v>6483</v>
      </c>
      <c r="J903" s="5" t="s">
        <v>8579</v>
      </c>
      <c r="K903" s="5" t="s">
        <v>8580</v>
      </c>
      <c r="L903" s="5" t="s">
        <v>98</v>
      </c>
      <c r="M903" s="5" t="s">
        <v>6755</v>
      </c>
      <c r="N903" s="5" t="s">
        <v>5948</v>
      </c>
    </row>
    <row r="904" customFormat="false" ht="16.5" hidden="false" customHeight="true" outlineLevel="0" collapsed="false">
      <c r="A904" s="5" t="s">
        <v>5151</v>
      </c>
      <c r="B904" s="5" t="s">
        <v>8581</v>
      </c>
      <c r="C904" s="5" t="s">
        <v>3496</v>
      </c>
      <c r="D904" s="5" t="s">
        <v>5152</v>
      </c>
      <c r="E904" s="5" t="s">
        <v>123</v>
      </c>
      <c r="F904" s="5" t="s">
        <v>5154</v>
      </c>
      <c r="G904" s="5" t="n">
        <f aca="false">COUNTIF('Duel Log'!A:A,A904)</f>
        <v>2</v>
      </c>
      <c r="H904" s="5" t="n">
        <f aca="false">COUNTIFS('Duel Log'!A:A,A904,'Duel Log'!AA:AA,"Win")</f>
        <v>2</v>
      </c>
      <c r="I904" s="5" t="s">
        <v>6293</v>
      </c>
      <c r="J904" s="5" t="s">
        <v>8582</v>
      </c>
      <c r="K904" s="5"/>
      <c r="L904" s="5" t="s">
        <v>98</v>
      </c>
      <c r="M904" s="5" t="s">
        <v>7372</v>
      </c>
      <c r="N904" s="5" t="s">
        <v>5966</v>
      </c>
    </row>
    <row r="905" customFormat="false" ht="16.5" hidden="false" customHeight="true" outlineLevel="0" collapsed="false">
      <c r="A905" s="5" t="s">
        <v>5159</v>
      </c>
      <c r="B905" s="5" t="s">
        <v>8583</v>
      </c>
      <c r="C905" s="5" t="s">
        <v>3496</v>
      </c>
      <c r="D905" s="5" t="s">
        <v>5160</v>
      </c>
      <c r="E905" s="5" t="s">
        <v>123</v>
      </c>
      <c r="F905" s="5" t="s">
        <v>5162</v>
      </c>
      <c r="G905" s="5" t="n">
        <f aca="false">COUNTIF('Duel Log'!A:A,A905)</f>
        <v>3</v>
      </c>
      <c r="H905" s="5" t="n">
        <f aca="false">COUNTIFS('Duel Log'!A:A,A905,'Duel Log'!AA:AA,"Win")</f>
        <v>2</v>
      </c>
      <c r="I905" s="5" t="s">
        <v>8584</v>
      </c>
      <c r="J905" s="5" t="s">
        <v>8585</v>
      </c>
      <c r="K905" s="5" t="s">
        <v>8586</v>
      </c>
      <c r="L905" s="5" t="s">
        <v>98</v>
      </c>
      <c r="M905" s="5" t="s">
        <v>6449</v>
      </c>
      <c r="N905" s="5" t="s">
        <v>5948</v>
      </c>
    </row>
    <row r="906" customFormat="false" ht="16.5" hidden="false" customHeight="true" outlineLevel="0" collapsed="false">
      <c r="A906" s="5" t="s">
        <v>5170</v>
      </c>
      <c r="B906" s="5" t="s">
        <v>8587</v>
      </c>
      <c r="C906" s="5" t="s">
        <v>3496</v>
      </c>
      <c r="D906" s="5" t="s">
        <v>5171</v>
      </c>
      <c r="E906" s="5" t="s">
        <v>123</v>
      </c>
      <c r="F906" s="5" t="s">
        <v>5173</v>
      </c>
      <c r="G906" s="5" t="n">
        <f aca="false">COUNTIF('Duel Log'!A:A,A906)</f>
        <v>3</v>
      </c>
      <c r="H906" s="5" t="n">
        <f aca="false">COUNTIFS('Duel Log'!A:A,A906,'Duel Log'!AA:AA,"Win")</f>
        <v>1</v>
      </c>
      <c r="I906" s="5" t="s">
        <v>5945</v>
      </c>
      <c r="J906" s="5" t="s">
        <v>7371</v>
      </c>
      <c r="K906" s="5" t="s">
        <v>6802</v>
      </c>
      <c r="L906" s="5" t="s">
        <v>98</v>
      </c>
      <c r="M906" s="5" t="s">
        <v>6979</v>
      </c>
      <c r="N906" s="5" t="s">
        <v>5948</v>
      </c>
    </row>
    <row r="907" customFormat="false" ht="16.5" hidden="false" customHeight="true" outlineLevel="0" collapsed="false">
      <c r="A907" s="5" t="s">
        <v>5178</v>
      </c>
      <c r="B907" s="5" t="s">
        <v>8588</v>
      </c>
      <c r="C907" s="5" t="s">
        <v>3496</v>
      </c>
      <c r="D907" s="5" t="s">
        <v>1728</v>
      </c>
      <c r="E907" s="5" t="s">
        <v>123</v>
      </c>
      <c r="F907" s="5" t="s">
        <v>5179</v>
      </c>
      <c r="G907" s="5" t="n">
        <f aca="false">COUNTIF('Duel Log'!A:A,A907)</f>
        <v>2</v>
      </c>
      <c r="H907" s="5" t="n">
        <f aca="false">COUNTIFS('Duel Log'!A:A,A907,'Duel Log'!AA:AA,"Win")</f>
        <v>2</v>
      </c>
      <c r="I907" s="5" t="s">
        <v>5960</v>
      </c>
      <c r="J907" s="5" t="s">
        <v>8589</v>
      </c>
      <c r="K907" s="5"/>
      <c r="L907" s="5" t="s">
        <v>98</v>
      </c>
      <c r="M907" s="5" t="s">
        <v>6212</v>
      </c>
      <c r="N907" s="5" t="s">
        <v>5966</v>
      </c>
    </row>
    <row r="908" customFormat="false" ht="16.5" hidden="false" customHeight="true" outlineLevel="0" collapsed="false">
      <c r="A908" s="5" t="s">
        <v>5182</v>
      </c>
      <c r="B908" s="5" t="s">
        <v>8590</v>
      </c>
      <c r="C908" s="5" t="s">
        <v>3496</v>
      </c>
      <c r="D908" s="6" t="s">
        <v>5183</v>
      </c>
      <c r="E908" s="5" t="s">
        <v>123</v>
      </c>
      <c r="F908" s="5" t="s">
        <v>5185</v>
      </c>
      <c r="G908" s="5" t="n">
        <f aca="false">COUNTIF('Duel Log'!A:A,A908)</f>
        <v>2</v>
      </c>
      <c r="H908" s="5" t="n">
        <f aca="false">COUNTIFS('Duel Log'!A:A,A908,'Duel Log'!AA:AA,"Win")</f>
        <v>2</v>
      </c>
      <c r="I908" s="5" t="s">
        <v>8591</v>
      </c>
      <c r="J908" s="5" t="s">
        <v>8592</v>
      </c>
      <c r="K908" s="5"/>
      <c r="L908" s="5" t="s">
        <v>98</v>
      </c>
      <c r="M908" s="5" t="s">
        <v>6327</v>
      </c>
      <c r="N908" s="5" t="s">
        <v>5966</v>
      </c>
    </row>
    <row r="909" customFormat="false" ht="16.5" hidden="false" customHeight="true" outlineLevel="0" collapsed="false">
      <c r="A909" s="5" t="s">
        <v>5190</v>
      </c>
      <c r="B909" s="5" t="s">
        <v>8593</v>
      </c>
      <c r="C909" s="5" t="s">
        <v>3496</v>
      </c>
      <c r="D909" s="5" t="s">
        <v>552</v>
      </c>
      <c r="E909" s="5" t="s">
        <v>123</v>
      </c>
      <c r="F909" s="5" t="s">
        <v>5191</v>
      </c>
      <c r="G909" s="5" t="n">
        <f aca="false">COUNTIF('Duel Log'!A:A,A909)</f>
        <v>3</v>
      </c>
      <c r="H909" s="5" t="n">
        <f aca="false">COUNTIFS('Duel Log'!A:A,A909,'Duel Log'!AA:AA,"Win")</f>
        <v>2</v>
      </c>
      <c r="I909" s="5" t="s">
        <v>8594</v>
      </c>
      <c r="J909" s="5" t="s">
        <v>8595</v>
      </c>
      <c r="K909" s="5" t="s">
        <v>8596</v>
      </c>
      <c r="L909" s="5" t="s">
        <v>98</v>
      </c>
      <c r="M909" s="5" t="s">
        <v>7026</v>
      </c>
      <c r="N909" s="5" t="s">
        <v>5948</v>
      </c>
    </row>
    <row r="910" customFormat="false" ht="16.5" hidden="false" customHeight="true" outlineLevel="0" collapsed="false">
      <c r="A910" s="5" t="s">
        <v>5196</v>
      </c>
      <c r="B910" s="5" t="s">
        <v>8597</v>
      </c>
      <c r="C910" s="5" t="s">
        <v>3342</v>
      </c>
      <c r="D910" s="5" t="s">
        <v>5197</v>
      </c>
      <c r="E910" s="5" t="s">
        <v>102</v>
      </c>
      <c r="F910" s="5" t="s">
        <v>5199</v>
      </c>
      <c r="G910" s="5" t="n">
        <f aca="false">COUNTIF('Duel Log'!A:A,A910)</f>
        <v>1</v>
      </c>
      <c r="H910" s="5" t="n">
        <f aca="false">COUNTIFS('Duel Log'!A:A,A910,'Duel Log'!AA:AA,"Win")</f>
        <v>1</v>
      </c>
      <c r="I910" s="5" t="s">
        <v>6433</v>
      </c>
      <c r="J910" s="5"/>
      <c r="K910" s="5"/>
      <c r="L910" s="5" t="s">
        <v>98</v>
      </c>
      <c r="M910" s="5" t="s">
        <v>5939</v>
      </c>
      <c r="N910" s="5"/>
    </row>
    <row r="911" customFormat="false" ht="16.5" hidden="false" customHeight="true" outlineLevel="0" collapsed="false">
      <c r="A911" s="7" t="s">
        <v>5200</v>
      </c>
      <c r="B911" s="7" t="s">
        <v>8597</v>
      </c>
      <c r="C911" s="7" t="s">
        <v>3342</v>
      </c>
      <c r="D911" s="7" t="s">
        <v>5197</v>
      </c>
      <c r="E911" s="7" t="s">
        <v>102</v>
      </c>
      <c r="F911" s="7" t="s">
        <v>5201</v>
      </c>
      <c r="G911" s="7" t="n">
        <f aca="false">COUNTIF('Duel Log'!A:A,A911)</f>
        <v>3</v>
      </c>
      <c r="H911" s="7" t="n">
        <f aca="false">COUNTIFS('Duel Log'!A:A,A911,'Duel Log'!AA:AA,"Win")</f>
        <v>1</v>
      </c>
      <c r="I911" s="7" t="s">
        <v>6119</v>
      </c>
      <c r="J911" s="7" t="s">
        <v>8598</v>
      </c>
      <c r="K911" s="7" t="s">
        <v>8599</v>
      </c>
      <c r="L911" s="7" t="s">
        <v>99</v>
      </c>
      <c r="M911" s="7" t="s">
        <v>8600</v>
      </c>
      <c r="N911" s="7"/>
    </row>
    <row r="912" customFormat="false" ht="15" hidden="false" customHeight="true" outlineLevel="0" collapsed="false">
      <c r="A912" s="5" t="s">
        <v>5206</v>
      </c>
      <c r="B912" s="5" t="s">
        <v>8601</v>
      </c>
      <c r="C912" s="5" t="s">
        <v>3342</v>
      </c>
      <c r="D912" s="5" t="s">
        <v>340</v>
      </c>
      <c r="E912" s="5" t="s">
        <v>102</v>
      </c>
      <c r="F912" s="5" t="s">
        <v>5207</v>
      </c>
      <c r="G912" s="5" t="n">
        <f aca="false">COUNTIF('Duel Log'!A:A,A912)</f>
        <v>3</v>
      </c>
      <c r="H912" s="5" t="n">
        <f aca="false">COUNTIFS('Duel Log'!A:A,A912,'Duel Log'!AA:AA,"Win")</f>
        <v>1</v>
      </c>
      <c r="I912" s="5" t="s">
        <v>6523</v>
      </c>
      <c r="J912" s="5" t="s">
        <v>8602</v>
      </c>
      <c r="K912" s="5" t="s">
        <v>8603</v>
      </c>
      <c r="L912" s="5" t="s">
        <v>98</v>
      </c>
      <c r="M912" s="5" t="s">
        <v>8604</v>
      </c>
      <c r="N912" s="5"/>
    </row>
    <row r="913" customFormat="false" ht="15" hidden="false" customHeight="true" outlineLevel="0" collapsed="false">
      <c r="A913" s="7" t="s">
        <v>5214</v>
      </c>
      <c r="B913" s="7" t="s">
        <v>8601</v>
      </c>
      <c r="C913" s="7" t="s">
        <v>3342</v>
      </c>
      <c r="D913" s="7" t="s">
        <v>340</v>
      </c>
      <c r="E913" s="7" t="s">
        <v>102</v>
      </c>
      <c r="F913" s="7" t="s">
        <v>5215</v>
      </c>
      <c r="G913" s="7" t="n">
        <f aca="false">COUNTIF('Duel Log'!A:A,A913)</f>
        <v>3</v>
      </c>
      <c r="H913" s="7" t="n">
        <f aca="false">COUNTIFS('Duel Log'!A:A,A913,'Duel Log'!AA:AA,"Win")</f>
        <v>1</v>
      </c>
      <c r="I913" s="7" t="s">
        <v>6119</v>
      </c>
      <c r="J913" s="7" t="s">
        <v>6119</v>
      </c>
      <c r="K913" s="7" t="s">
        <v>8605</v>
      </c>
      <c r="L913" s="7" t="s">
        <v>99</v>
      </c>
      <c r="M913" s="7" t="s">
        <v>6027</v>
      </c>
      <c r="N913" s="7"/>
    </row>
    <row r="914" customFormat="false" ht="15" hidden="false" customHeight="true" outlineLevel="0" collapsed="false">
      <c r="A914" s="7" t="s">
        <v>5219</v>
      </c>
      <c r="B914" s="7" t="s">
        <v>8601</v>
      </c>
      <c r="C914" s="7" t="s">
        <v>3342</v>
      </c>
      <c r="D914" s="7" t="s">
        <v>340</v>
      </c>
      <c r="E914" s="7" t="s">
        <v>102</v>
      </c>
      <c r="F914" s="7" t="s">
        <v>5220</v>
      </c>
      <c r="G914" s="7" t="n">
        <f aca="false">COUNTIF('Duel Log'!A:A,A914)</f>
        <v>1</v>
      </c>
      <c r="H914" s="7" t="n">
        <f aca="false">COUNTIFS('Duel Log'!A:A,A914,'Duel Log'!AA:AA,"Win")</f>
        <v>1</v>
      </c>
      <c r="I914" s="7" t="s">
        <v>8606</v>
      </c>
      <c r="J914" s="7"/>
      <c r="K914" s="7"/>
      <c r="L914" s="7" t="s">
        <v>99</v>
      </c>
      <c r="M914" s="7" t="s">
        <v>5939</v>
      </c>
      <c r="N914" s="7"/>
    </row>
    <row r="915" customFormat="false" ht="15" hidden="false" customHeight="true" outlineLevel="0" collapsed="false">
      <c r="A915" s="7" t="s">
        <v>5222</v>
      </c>
      <c r="B915" s="7" t="s">
        <v>8601</v>
      </c>
      <c r="C915" s="7" t="s">
        <v>3342</v>
      </c>
      <c r="D915" s="7" t="s">
        <v>340</v>
      </c>
      <c r="E915" s="7" t="s">
        <v>102</v>
      </c>
      <c r="F915" s="7" t="s">
        <v>5223</v>
      </c>
      <c r="G915" s="7" t="n">
        <f aca="false">COUNTIF('Duel Log'!A:A,A915)</f>
        <v>3</v>
      </c>
      <c r="H915" s="7" t="n">
        <f aca="false">COUNTIFS('Duel Log'!A:A,A915,'Duel Log'!AA:AA,"Win")</f>
        <v>2</v>
      </c>
      <c r="I915" s="7" t="s">
        <v>8607</v>
      </c>
      <c r="J915" s="7" t="s">
        <v>8608</v>
      </c>
      <c r="K915" s="7" t="s">
        <v>8609</v>
      </c>
      <c r="L915" s="7" t="s">
        <v>99</v>
      </c>
      <c r="M915" s="7" t="s">
        <v>8610</v>
      </c>
      <c r="N915" s="7"/>
    </row>
    <row r="916" customFormat="false" ht="15" hidden="false" customHeight="true" outlineLevel="0" collapsed="false">
      <c r="A916" s="7" t="s">
        <v>5229</v>
      </c>
      <c r="B916" s="7" t="s">
        <v>8601</v>
      </c>
      <c r="C916" s="7" t="s">
        <v>3342</v>
      </c>
      <c r="D916" s="7" t="s">
        <v>340</v>
      </c>
      <c r="E916" s="7" t="s">
        <v>102</v>
      </c>
      <c r="F916" s="7" t="s">
        <v>5230</v>
      </c>
      <c r="G916" s="7" t="n">
        <f aca="false">COUNTIF('Duel Log'!A:A,A916)</f>
        <v>3</v>
      </c>
      <c r="H916" s="7" t="n">
        <f aca="false">COUNTIFS('Duel Log'!A:A,A916,'Duel Log'!AA:AA,"Win")</f>
        <v>1</v>
      </c>
      <c r="I916" s="7" t="s">
        <v>8611</v>
      </c>
      <c r="J916" s="7" t="s">
        <v>8612</v>
      </c>
      <c r="K916" s="7" t="s">
        <v>8612</v>
      </c>
      <c r="L916" s="7" t="s">
        <v>99</v>
      </c>
      <c r="M916" s="7" t="s">
        <v>6027</v>
      </c>
      <c r="N916" s="7"/>
    </row>
    <row r="917" customFormat="false" ht="15" hidden="false" customHeight="true" outlineLevel="0" collapsed="false">
      <c r="A917" s="7" t="s">
        <v>5235</v>
      </c>
      <c r="B917" s="7" t="s">
        <v>8601</v>
      </c>
      <c r="C917" s="7" t="s">
        <v>3342</v>
      </c>
      <c r="D917" s="7" t="s">
        <v>340</v>
      </c>
      <c r="E917" s="7" t="s">
        <v>102</v>
      </c>
      <c r="F917" s="7" t="s">
        <v>5236</v>
      </c>
      <c r="G917" s="7" t="n">
        <f aca="false">COUNTIF('Duel Log'!A:A,A917)</f>
        <v>1</v>
      </c>
      <c r="H917" s="7" t="n">
        <f aca="false">COUNTIFS('Duel Log'!A:A,A917,'Duel Log'!AA:AA,"Win")</f>
        <v>1</v>
      </c>
      <c r="I917" s="7" t="s">
        <v>8613</v>
      </c>
      <c r="J917" s="7"/>
      <c r="K917" s="7"/>
      <c r="L917" s="7" t="s">
        <v>99</v>
      </c>
      <c r="M917" s="7" t="s">
        <v>5939</v>
      </c>
      <c r="N917" s="7"/>
    </row>
    <row r="918" customFormat="false" ht="15" hidden="false" customHeight="true" outlineLevel="0" collapsed="false">
      <c r="A918" s="7" t="s">
        <v>5239</v>
      </c>
      <c r="B918" s="7" t="s">
        <v>8614</v>
      </c>
      <c r="C918" s="7" t="s">
        <v>3342</v>
      </c>
      <c r="D918" s="7" t="s">
        <v>340</v>
      </c>
      <c r="E918" s="7" t="s">
        <v>102</v>
      </c>
      <c r="F918" s="7" t="s">
        <v>5240</v>
      </c>
      <c r="G918" s="7" t="n">
        <f aca="false">COUNTIF('Duel Log'!A:A,A918)</f>
        <v>2</v>
      </c>
      <c r="H918" s="7" t="n">
        <f aca="false">COUNTIFS('Duel Log'!A:A,A918,'Duel Log'!AA:AA,"Win")</f>
        <v>2</v>
      </c>
      <c r="I918" s="7" t="s">
        <v>6119</v>
      </c>
      <c r="J918" s="7" t="s">
        <v>8615</v>
      </c>
      <c r="K918" s="7"/>
      <c r="L918" s="7" t="s">
        <v>99</v>
      </c>
      <c r="M918" s="7" t="s">
        <v>6027</v>
      </c>
      <c r="N918" s="7"/>
    </row>
    <row r="919" customFormat="false" ht="15" hidden="false" customHeight="true" outlineLevel="0" collapsed="false">
      <c r="A919" s="7" t="s">
        <v>5243</v>
      </c>
      <c r="B919" s="7" t="s">
        <v>8614</v>
      </c>
      <c r="C919" s="7" t="s">
        <v>3342</v>
      </c>
      <c r="D919" s="7" t="s">
        <v>340</v>
      </c>
      <c r="E919" s="7" t="s">
        <v>102</v>
      </c>
      <c r="F919" s="7" t="s">
        <v>5244</v>
      </c>
      <c r="G919" s="7" t="n">
        <f aca="false">COUNTIF('Duel Log'!A:A,A919)</f>
        <v>4</v>
      </c>
      <c r="H919" s="7" t="n">
        <f aca="false">COUNTIFS('Duel Log'!A:A,A919,'Duel Log'!AA:AA,"Win")</f>
        <v>4</v>
      </c>
      <c r="I919" s="7" t="s">
        <v>8616</v>
      </c>
      <c r="J919" s="7" t="s">
        <v>8617</v>
      </c>
      <c r="K919" s="7" t="s">
        <v>8618</v>
      </c>
      <c r="L919" s="7" t="s">
        <v>99</v>
      </c>
      <c r="M919" s="7" t="s">
        <v>6804</v>
      </c>
      <c r="N919" s="7"/>
    </row>
    <row r="920" customFormat="false" ht="15" hidden="false" customHeight="true" outlineLevel="0" collapsed="false">
      <c r="A920" s="7" t="s">
        <v>5250</v>
      </c>
      <c r="B920" s="7" t="s">
        <v>8614</v>
      </c>
      <c r="C920" s="7" t="s">
        <v>3342</v>
      </c>
      <c r="D920" s="7" t="s">
        <v>340</v>
      </c>
      <c r="E920" s="7" t="s">
        <v>102</v>
      </c>
      <c r="F920" s="7" t="s">
        <v>5251</v>
      </c>
      <c r="G920" s="7" t="n">
        <f aca="false">COUNTIF('Duel Log'!A:A,A920)</f>
        <v>2</v>
      </c>
      <c r="H920" s="7" t="n">
        <f aca="false">COUNTIFS('Duel Log'!A:A,A920,'Duel Log'!AA:AA,"Win")</f>
        <v>1</v>
      </c>
      <c r="I920" s="7" t="s">
        <v>8619</v>
      </c>
      <c r="J920" s="7" t="s">
        <v>8001</v>
      </c>
      <c r="K920" s="7"/>
      <c r="L920" s="7" t="s">
        <v>99</v>
      </c>
      <c r="M920" s="7" t="s">
        <v>6027</v>
      </c>
      <c r="N920" s="7"/>
    </row>
    <row r="921" customFormat="false" ht="15" hidden="false" customHeight="true" outlineLevel="0" collapsed="false">
      <c r="A921" s="7" t="s">
        <v>5253</v>
      </c>
      <c r="B921" s="7" t="s">
        <v>8614</v>
      </c>
      <c r="C921" s="7" t="s">
        <v>3342</v>
      </c>
      <c r="D921" s="7" t="s">
        <v>340</v>
      </c>
      <c r="E921" s="7" t="s">
        <v>102</v>
      </c>
      <c r="F921" s="7" t="s">
        <v>5254</v>
      </c>
      <c r="G921" s="7" t="n">
        <f aca="false">COUNTIF('Duel Log'!A:A,A921)</f>
        <v>2</v>
      </c>
      <c r="H921" s="7" t="n">
        <f aca="false">COUNTIFS('Duel Log'!A:A,A921,'Duel Log'!AA:AA,"Win")</f>
        <v>1</v>
      </c>
      <c r="I921" s="7" t="s">
        <v>8612</v>
      </c>
      <c r="J921" s="7" t="s">
        <v>8620</v>
      </c>
      <c r="K921" s="7"/>
      <c r="L921" s="7" t="s">
        <v>99</v>
      </c>
      <c r="M921" s="7" t="s">
        <v>6027</v>
      </c>
      <c r="N921" s="7"/>
    </row>
    <row r="922" customFormat="false" ht="15" hidden="false" customHeight="true" outlineLevel="0" collapsed="false">
      <c r="A922" s="5" t="s">
        <v>5259</v>
      </c>
      <c r="B922" s="5" t="s">
        <v>8621</v>
      </c>
      <c r="C922" s="5" t="s">
        <v>3342</v>
      </c>
      <c r="D922" s="5" t="s">
        <v>5260</v>
      </c>
      <c r="E922" s="5" t="s">
        <v>123</v>
      </c>
      <c r="F922" s="5" t="s">
        <v>2326</v>
      </c>
      <c r="G922" s="5" t="n">
        <f aca="false">COUNTIF('Duel Log'!A:A,A922)</f>
        <v>2</v>
      </c>
      <c r="H922" s="5" t="n">
        <f aca="false">COUNTIFS('Duel Log'!A:A,A922,'Duel Log'!AA:AA,"Win")</f>
        <v>2</v>
      </c>
      <c r="I922" s="5" t="s">
        <v>8622</v>
      </c>
      <c r="J922" s="5" t="s">
        <v>8623</v>
      </c>
      <c r="K922" s="5"/>
      <c r="L922" s="5" t="s">
        <v>98</v>
      </c>
      <c r="M922" s="5" t="s">
        <v>8624</v>
      </c>
      <c r="N922" s="5" t="s">
        <v>5966</v>
      </c>
    </row>
    <row r="923" customFormat="false" ht="16.5" hidden="false" customHeight="true" outlineLevel="0" collapsed="false">
      <c r="A923" s="5" t="s">
        <v>5267</v>
      </c>
      <c r="B923" s="5" t="s">
        <v>8625</v>
      </c>
      <c r="C923" s="5" t="s">
        <v>3342</v>
      </c>
      <c r="D923" s="6" t="s">
        <v>5268</v>
      </c>
      <c r="E923" s="5" t="s">
        <v>123</v>
      </c>
      <c r="F923" s="5" t="s">
        <v>5270</v>
      </c>
      <c r="G923" s="5" t="n">
        <f aca="false">COUNTIF('Duel Log'!A:A,A923)</f>
        <v>2</v>
      </c>
      <c r="H923" s="5" t="n">
        <f aca="false">COUNTIFS('Duel Log'!A:A,A923,'Duel Log'!AA:AA,"Win")</f>
        <v>2</v>
      </c>
      <c r="I923" s="5" t="s">
        <v>8626</v>
      </c>
      <c r="J923" s="5" t="s">
        <v>8627</v>
      </c>
      <c r="K923" s="5"/>
      <c r="L923" s="5" t="s">
        <v>98</v>
      </c>
      <c r="M923" s="5" t="s">
        <v>8628</v>
      </c>
      <c r="N923" s="5" t="s">
        <v>5966</v>
      </c>
    </row>
    <row r="924" customFormat="false" ht="15" hidden="false" customHeight="true" outlineLevel="0" collapsed="false">
      <c r="A924" s="5" t="s">
        <v>5273</v>
      </c>
      <c r="B924" s="5" t="s">
        <v>8629</v>
      </c>
      <c r="C924" s="5" t="s">
        <v>3342</v>
      </c>
      <c r="D924" s="5" t="s">
        <v>1260</v>
      </c>
      <c r="E924" s="5" t="s">
        <v>123</v>
      </c>
      <c r="F924" s="5" t="s">
        <v>5274</v>
      </c>
      <c r="G924" s="5" t="n">
        <f aca="false">COUNTIF('Duel Log'!A:A,A924)</f>
        <v>2</v>
      </c>
      <c r="H924" s="5" t="n">
        <f aca="false">COUNTIFS('Duel Log'!A:A,A924,'Duel Log'!AA:AA,"Win")</f>
        <v>2</v>
      </c>
      <c r="I924" s="5" t="s">
        <v>8630</v>
      </c>
      <c r="J924" s="5" t="s">
        <v>8618</v>
      </c>
      <c r="K924" s="5"/>
      <c r="L924" s="5" t="s">
        <v>98</v>
      </c>
      <c r="M924" s="5" t="s">
        <v>6110</v>
      </c>
      <c r="N924" s="5" t="s">
        <v>5966</v>
      </c>
    </row>
    <row r="925" customFormat="false" ht="15" hidden="false" customHeight="true" outlineLevel="0" collapsed="false">
      <c r="A925" s="5" t="s">
        <v>5278</v>
      </c>
      <c r="B925" s="5" t="s">
        <v>8631</v>
      </c>
      <c r="C925" s="5" t="s">
        <v>3342</v>
      </c>
      <c r="D925" s="5" t="s">
        <v>5125</v>
      </c>
      <c r="E925" s="5" t="s">
        <v>123</v>
      </c>
      <c r="F925" s="5" t="s">
        <v>5279</v>
      </c>
      <c r="G925" s="5" t="n">
        <f aca="false">COUNTIF('Duel Log'!A:A,A925)</f>
        <v>0</v>
      </c>
      <c r="H925" s="5" t="n">
        <f aca="false">COUNTIFS('Duel Log'!A:A,A925,'Duel Log'!AA:AA,"Win")</f>
        <v>0</v>
      </c>
      <c r="I925" s="5" t="s">
        <v>8632</v>
      </c>
      <c r="J925" s="5" t="s">
        <v>8633</v>
      </c>
      <c r="K925" s="5"/>
      <c r="L925" s="5" t="s">
        <v>98</v>
      </c>
      <c r="M925" s="5" t="s">
        <v>8634</v>
      </c>
      <c r="N925" s="5" t="s">
        <v>5966</v>
      </c>
    </row>
    <row r="926" customFormat="false" ht="16.5" hidden="false" customHeight="true" outlineLevel="0" collapsed="false">
      <c r="A926" s="5" t="s">
        <v>5281</v>
      </c>
      <c r="B926" s="5" t="s">
        <v>8635</v>
      </c>
      <c r="C926" s="5" t="s">
        <v>3342</v>
      </c>
      <c r="D926" s="6" t="s">
        <v>3959</v>
      </c>
      <c r="E926" s="5" t="s">
        <v>123</v>
      </c>
      <c r="F926" s="5" t="s">
        <v>5282</v>
      </c>
      <c r="G926" s="5" t="n">
        <f aca="false">COUNTIF('Duel Log'!A:A,A926)</f>
        <v>3</v>
      </c>
      <c r="H926" s="5" t="n">
        <f aca="false">COUNTIFS('Duel Log'!A:A,A926,'Duel Log'!AA:AA,"Win")</f>
        <v>1</v>
      </c>
      <c r="I926" s="5" t="s">
        <v>8636</v>
      </c>
      <c r="J926" s="5" t="s">
        <v>8637</v>
      </c>
      <c r="K926" s="5" t="s">
        <v>8638</v>
      </c>
      <c r="L926" s="5" t="s">
        <v>98</v>
      </c>
      <c r="M926" s="5" t="s">
        <v>8639</v>
      </c>
      <c r="N926" s="5" t="s">
        <v>5948</v>
      </c>
    </row>
    <row r="927" customFormat="false" ht="16.5" hidden="false" customHeight="true" outlineLevel="0" collapsed="false">
      <c r="A927" s="5" t="s">
        <v>5286</v>
      </c>
      <c r="B927" s="5" t="s">
        <v>8640</v>
      </c>
      <c r="C927" s="5" t="s">
        <v>3342</v>
      </c>
      <c r="D927" s="6" t="s">
        <v>3027</v>
      </c>
      <c r="E927" s="5" t="s">
        <v>123</v>
      </c>
      <c r="F927" s="5" t="s">
        <v>5287</v>
      </c>
      <c r="G927" s="5" t="n">
        <f aca="false">COUNTIF('Duel Log'!A:A,A927)</f>
        <v>3</v>
      </c>
      <c r="H927" s="5" t="n">
        <f aca="false">COUNTIFS('Duel Log'!A:A,A927,'Duel Log'!AA:AA,"Win")</f>
        <v>2</v>
      </c>
      <c r="I927" s="5" t="s">
        <v>8616</v>
      </c>
      <c r="J927" s="5" t="s">
        <v>8630</v>
      </c>
      <c r="K927" s="5" t="s">
        <v>8641</v>
      </c>
      <c r="L927" s="5" t="s">
        <v>98</v>
      </c>
      <c r="M927" s="5" t="s">
        <v>8419</v>
      </c>
      <c r="N927" s="5" t="s">
        <v>5948</v>
      </c>
    </row>
    <row r="928" customFormat="false" ht="15" hidden="false" customHeight="true" outlineLevel="0" collapsed="false">
      <c r="A928" s="5" t="s">
        <v>5293</v>
      </c>
      <c r="B928" s="5" t="s">
        <v>8642</v>
      </c>
      <c r="C928" s="5" t="s">
        <v>3342</v>
      </c>
      <c r="D928" s="5" t="s">
        <v>5294</v>
      </c>
      <c r="E928" s="5" t="s">
        <v>123</v>
      </c>
      <c r="F928" s="5" t="s">
        <v>5296</v>
      </c>
      <c r="G928" s="5" t="n">
        <f aca="false">COUNTIF('Duel Log'!A:A,A928)</f>
        <v>3</v>
      </c>
      <c r="H928" s="5" t="n">
        <f aca="false">COUNTIFS('Duel Log'!A:A,A928,'Duel Log'!AA:AA,"Win")</f>
        <v>2</v>
      </c>
      <c r="I928" s="5" t="s">
        <v>8643</v>
      </c>
      <c r="J928" s="5" t="s">
        <v>8644</v>
      </c>
      <c r="K928" s="5" t="s">
        <v>8645</v>
      </c>
      <c r="L928" s="5" t="s">
        <v>98</v>
      </c>
      <c r="M928" s="5" t="s">
        <v>6669</v>
      </c>
      <c r="N928" s="5" t="s">
        <v>5948</v>
      </c>
    </row>
    <row r="929" customFormat="false" ht="15" hidden="false" customHeight="true" outlineLevel="0" collapsed="false">
      <c r="A929" s="5" t="s">
        <v>5301</v>
      </c>
      <c r="B929" s="5" t="s">
        <v>8646</v>
      </c>
      <c r="C929" s="5" t="s">
        <v>3342</v>
      </c>
      <c r="D929" s="5" t="s">
        <v>973</v>
      </c>
      <c r="E929" s="5" t="s">
        <v>123</v>
      </c>
      <c r="F929" s="5" t="s">
        <v>2571</v>
      </c>
      <c r="G929" s="5" t="n">
        <f aca="false">COUNTIF('Duel Log'!A:A,A929)</f>
        <v>3</v>
      </c>
      <c r="H929" s="5" t="n">
        <f aca="false">COUNTIFS('Duel Log'!A:A,A929,'Duel Log'!AA:AA,"Win")</f>
        <v>1</v>
      </c>
      <c r="I929" s="5" t="s">
        <v>8647</v>
      </c>
      <c r="J929" s="5" t="s">
        <v>8648</v>
      </c>
      <c r="K929" s="5" t="s">
        <v>8649</v>
      </c>
      <c r="L929" s="5" t="s">
        <v>98</v>
      </c>
      <c r="M929" s="5" t="s">
        <v>8650</v>
      </c>
      <c r="N929" s="5" t="s">
        <v>5948</v>
      </c>
    </row>
    <row r="930" customFormat="false" ht="15" hidden="false" customHeight="true" outlineLevel="0" collapsed="false">
      <c r="A930" s="5" t="s">
        <v>5302</v>
      </c>
      <c r="B930" s="5" t="s">
        <v>8651</v>
      </c>
      <c r="C930" s="5" t="s">
        <v>3342</v>
      </c>
      <c r="D930" s="5" t="s">
        <v>3287</v>
      </c>
      <c r="E930" s="5" t="s">
        <v>123</v>
      </c>
      <c r="F930" s="5" t="s">
        <v>3344</v>
      </c>
      <c r="G930" s="5" t="n">
        <f aca="false">COUNTIF('Duel Log'!A:A,A930)</f>
        <v>2</v>
      </c>
      <c r="H930" s="5" t="n">
        <f aca="false">COUNTIFS('Duel Log'!A:A,A930,'Duel Log'!AA:AA,"Win")</f>
        <v>0</v>
      </c>
      <c r="I930" s="5" t="s">
        <v>8652</v>
      </c>
      <c r="J930" s="5" t="s">
        <v>8653</v>
      </c>
      <c r="K930" s="5"/>
      <c r="L930" s="5" t="s">
        <v>98</v>
      </c>
      <c r="M930" s="5" t="s">
        <v>6784</v>
      </c>
      <c r="N930" s="5" t="s">
        <v>5966</v>
      </c>
    </row>
    <row r="931" customFormat="false" ht="16.5" hidden="false" customHeight="true" outlineLevel="0" collapsed="false">
      <c r="A931" s="6" t="s">
        <v>5303</v>
      </c>
      <c r="B931" s="6" t="s">
        <v>8654</v>
      </c>
      <c r="C931" s="6" t="s">
        <v>390</v>
      </c>
      <c r="D931" s="5" t="s">
        <v>1132</v>
      </c>
      <c r="E931" s="5" t="s">
        <v>102</v>
      </c>
      <c r="F931" s="5" t="s">
        <v>4716</v>
      </c>
      <c r="G931" s="5" t="n">
        <f aca="false">COUNTIF('Duel Log'!A:A,A931)</f>
        <v>3</v>
      </c>
      <c r="H931" s="5" t="n">
        <f aca="false">COUNTIFS('Duel Log'!A:A,A931,'Duel Log'!AA:AA,"Win")</f>
        <v>2</v>
      </c>
      <c r="I931" s="5" t="s">
        <v>6044</v>
      </c>
      <c r="J931" s="5" t="s">
        <v>8655</v>
      </c>
      <c r="K931" s="5" t="s">
        <v>8656</v>
      </c>
      <c r="L931" s="5" t="s">
        <v>98</v>
      </c>
      <c r="M931" s="5" t="s">
        <v>8034</v>
      </c>
      <c r="N931" s="5"/>
    </row>
    <row r="932" customFormat="false" ht="16.5" hidden="false" customHeight="true" outlineLevel="0" collapsed="false">
      <c r="A932" s="8" t="s">
        <v>5304</v>
      </c>
      <c r="B932" s="8" t="s">
        <v>8654</v>
      </c>
      <c r="C932" s="8" t="s">
        <v>390</v>
      </c>
      <c r="D932" s="7" t="s">
        <v>1132</v>
      </c>
      <c r="E932" s="7" t="s">
        <v>102</v>
      </c>
      <c r="F932" s="7" t="s">
        <v>4721</v>
      </c>
      <c r="G932" s="7" t="n">
        <f aca="false">COUNTIF('Duel Log'!A:A,A932)</f>
        <v>3</v>
      </c>
      <c r="H932" s="7" t="n">
        <f aca="false">COUNTIFS('Duel Log'!A:A,A932,'Duel Log'!AA:AA,"Win")</f>
        <v>0</v>
      </c>
      <c r="I932" s="7" t="s">
        <v>8657</v>
      </c>
      <c r="J932" s="7" t="s">
        <v>6818</v>
      </c>
      <c r="K932" s="7" t="s">
        <v>8658</v>
      </c>
      <c r="L932" s="7" t="s">
        <v>99</v>
      </c>
      <c r="M932" s="7" t="s">
        <v>8659</v>
      </c>
      <c r="N932" s="7"/>
    </row>
    <row r="933" customFormat="false" ht="16.5" hidden="false" customHeight="true" outlineLevel="0" collapsed="false">
      <c r="A933" s="8" t="s">
        <v>5305</v>
      </c>
      <c r="B933" s="8" t="s">
        <v>8654</v>
      </c>
      <c r="C933" s="8" t="s">
        <v>390</v>
      </c>
      <c r="D933" s="7" t="s">
        <v>1132</v>
      </c>
      <c r="E933" s="7" t="s">
        <v>102</v>
      </c>
      <c r="F933" s="7" t="s">
        <v>4727</v>
      </c>
      <c r="G933" s="7" t="n">
        <f aca="false">COUNTIF('Duel Log'!A:A,A933)</f>
        <v>3</v>
      </c>
      <c r="H933" s="7" t="n">
        <f aca="false">COUNTIFS('Duel Log'!A:A,A933,'Duel Log'!AA:AA,"Win")</f>
        <v>3</v>
      </c>
      <c r="I933" s="7" t="s">
        <v>7764</v>
      </c>
      <c r="J933" s="7" t="s">
        <v>8660</v>
      </c>
      <c r="K933" s="7" t="s">
        <v>8661</v>
      </c>
      <c r="L933" s="7" t="s">
        <v>99</v>
      </c>
      <c r="M933" s="7" t="s">
        <v>8662</v>
      </c>
      <c r="N933" s="7"/>
    </row>
    <row r="934" customFormat="false" ht="16.5" hidden="false" customHeight="true" outlineLevel="0" collapsed="false">
      <c r="A934" s="8" t="s">
        <v>5306</v>
      </c>
      <c r="B934" s="8" t="s">
        <v>8654</v>
      </c>
      <c r="C934" s="8" t="s">
        <v>390</v>
      </c>
      <c r="D934" s="7" t="s">
        <v>1132</v>
      </c>
      <c r="E934" s="7" t="s">
        <v>102</v>
      </c>
      <c r="F934" s="7" t="s">
        <v>4734</v>
      </c>
      <c r="G934" s="7" t="n">
        <f aca="false">COUNTIF('Duel Log'!A:A,A934)</f>
        <v>3</v>
      </c>
      <c r="H934" s="7" t="n">
        <f aca="false">COUNTIFS('Duel Log'!A:A,A934,'Duel Log'!AA:AA,"Win")</f>
        <v>1</v>
      </c>
      <c r="I934" s="7" t="s">
        <v>8663</v>
      </c>
      <c r="J934" s="7" t="s">
        <v>6393</v>
      </c>
      <c r="K934" s="7" t="s">
        <v>8664</v>
      </c>
      <c r="L934" s="7" t="s">
        <v>99</v>
      </c>
      <c r="M934" s="7" t="s">
        <v>6337</v>
      </c>
      <c r="N934" s="7"/>
    </row>
    <row r="935" customFormat="false" ht="16.5" hidden="false" customHeight="true" outlineLevel="0" collapsed="false">
      <c r="A935" s="8" t="s">
        <v>5307</v>
      </c>
      <c r="B935" s="8" t="s">
        <v>8654</v>
      </c>
      <c r="C935" s="8" t="s">
        <v>390</v>
      </c>
      <c r="D935" s="7" t="s">
        <v>1132</v>
      </c>
      <c r="E935" s="7" t="s">
        <v>102</v>
      </c>
      <c r="F935" s="7" t="s">
        <v>4740</v>
      </c>
      <c r="G935" s="7" t="n">
        <f aca="false">COUNTIF('Duel Log'!A:A,A935)</f>
        <v>3</v>
      </c>
      <c r="H935" s="7" t="n">
        <f aca="false">COUNTIFS('Duel Log'!A:A,A935,'Duel Log'!AA:AA,"Win")</f>
        <v>2</v>
      </c>
      <c r="I935" s="7" t="s">
        <v>8665</v>
      </c>
      <c r="J935" s="7" t="s">
        <v>8666</v>
      </c>
      <c r="K935" s="7" t="s">
        <v>8667</v>
      </c>
      <c r="L935" s="7" t="s">
        <v>99</v>
      </c>
      <c r="M935" s="7" t="s">
        <v>8668</v>
      </c>
      <c r="N935" s="7"/>
    </row>
    <row r="936" customFormat="false" ht="16.5" hidden="false" customHeight="true" outlineLevel="0" collapsed="false">
      <c r="A936" s="8" t="s">
        <v>5308</v>
      </c>
      <c r="B936" s="8" t="s">
        <v>8654</v>
      </c>
      <c r="C936" s="8" t="s">
        <v>390</v>
      </c>
      <c r="D936" s="7" t="s">
        <v>1132</v>
      </c>
      <c r="E936" s="7" t="s">
        <v>102</v>
      </c>
      <c r="F936" s="7" t="s">
        <v>4747</v>
      </c>
      <c r="G936" s="7" t="n">
        <f aca="false">COUNTIF('Duel Log'!A:A,A936)</f>
        <v>3</v>
      </c>
      <c r="H936" s="7" t="n">
        <f aca="false">COUNTIFS('Duel Log'!A:A,A936,'Duel Log'!AA:AA,"Win")</f>
        <v>2</v>
      </c>
      <c r="I936" s="7" t="s">
        <v>8669</v>
      </c>
      <c r="J936" s="7" t="s">
        <v>8670</v>
      </c>
      <c r="K936" s="7" t="s">
        <v>7479</v>
      </c>
      <c r="L936" s="7" t="s">
        <v>99</v>
      </c>
      <c r="M936" s="7" t="s">
        <v>6712</v>
      </c>
      <c r="N936" s="7"/>
    </row>
    <row r="937" customFormat="false" ht="16.5" hidden="false" customHeight="true" outlineLevel="0" collapsed="false">
      <c r="A937" s="8" t="s">
        <v>5309</v>
      </c>
      <c r="B937" s="8" t="s">
        <v>8654</v>
      </c>
      <c r="C937" s="8" t="s">
        <v>390</v>
      </c>
      <c r="D937" s="7" t="s">
        <v>1132</v>
      </c>
      <c r="E937" s="7" t="s">
        <v>102</v>
      </c>
      <c r="F937" s="7" t="s">
        <v>4752</v>
      </c>
      <c r="G937" s="7" t="n">
        <f aca="false">COUNTIF('Duel Log'!A:A,A937)</f>
        <v>3</v>
      </c>
      <c r="H937" s="7" t="n">
        <f aca="false">COUNTIFS('Duel Log'!A:A,A937,'Duel Log'!AA:AA,"Win")</f>
        <v>3</v>
      </c>
      <c r="I937" s="7" t="s">
        <v>6260</v>
      </c>
      <c r="J937" s="7" t="s">
        <v>8671</v>
      </c>
      <c r="K937" s="7" t="s">
        <v>8672</v>
      </c>
      <c r="L937" s="7" t="s">
        <v>99</v>
      </c>
      <c r="M937" s="7" t="s">
        <v>6055</v>
      </c>
      <c r="N937" s="7"/>
    </row>
    <row r="938" customFormat="false" ht="16.5" hidden="false" customHeight="true" outlineLevel="0" collapsed="false">
      <c r="A938" s="6" t="s">
        <v>5310</v>
      </c>
      <c r="B938" s="6" t="s">
        <v>8673</v>
      </c>
      <c r="C938" s="6" t="s">
        <v>390</v>
      </c>
      <c r="D938" s="5" t="s">
        <v>1061</v>
      </c>
      <c r="E938" s="5" t="s">
        <v>102</v>
      </c>
      <c r="F938" s="5" t="s">
        <v>5311</v>
      </c>
      <c r="G938" s="5" t="n">
        <f aca="false">COUNTIF('Duel Log'!A:A,A938)</f>
        <v>3</v>
      </c>
      <c r="H938" s="5" t="n">
        <f aca="false">COUNTIFS('Duel Log'!A:A,A938,'Duel Log'!AA:AA,"Win")</f>
        <v>2</v>
      </c>
      <c r="I938" s="5" t="s">
        <v>8674</v>
      </c>
      <c r="J938" s="5" t="s">
        <v>5960</v>
      </c>
      <c r="K938" s="5" t="s">
        <v>8675</v>
      </c>
      <c r="L938" s="5" t="s">
        <v>98</v>
      </c>
      <c r="M938" s="5" t="s">
        <v>6702</v>
      </c>
      <c r="N938" s="5"/>
    </row>
    <row r="939" customFormat="false" ht="16.5" hidden="false" customHeight="true" outlineLevel="0" collapsed="false">
      <c r="A939" s="8" t="s">
        <v>5317</v>
      </c>
      <c r="B939" s="8" t="s">
        <v>8673</v>
      </c>
      <c r="C939" s="8" t="s">
        <v>390</v>
      </c>
      <c r="D939" s="7" t="s">
        <v>1061</v>
      </c>
      <c r="E939" s="7" t="s">
        <v>102</v>
      </c>
      <c r="F939" s="7" t="s">
        <v>5318</v>
      </c>
      <c r="G939" s="7" t="n">
        <f aca="false">COUNTIF('Duel Log'!A:A,A939)</f>
        <v>3</v>
      </c>
      <c r="H939" s="7" t="n">
        <f aca="false">COUNTIFS('Duel Log'!A:A,A939,'Duel Log'!AA:AA,"Win")</f>
        <v>1</v>
      </c>
      <c r="I939" s="7" t="s">
        <v>8676</v>
      </c>
      <c r="J939" s="7" t="s">
        <v>6422</v>
      </c>
      <c r="K939" s="7" t="s">
        <v>8677</v>
      </c>
      <c r="L939" s="7" t="s">
        <v>99</v>
      </c>
      <c r="M939" s="7" t="s">
        <v>6273</v>
      </c>
      <c r="N939" s="7"/>
    </row>
    <row r="940" customFormat="false" ht="16.5" hidden="false" customHeight="true" outlineLevel="0" collapsed="false">
      <c r="A940" s="8" t="s">
        <v>5322</v>
      </c>
      <c r="B940" s="8" t="s">
        <v>8673</v>
      </c>
      <c r="C940" s="8" t="s">
        <v>390</v>
      </c>
      <c r="D940" s="7" t="s">
        <v>1061</v>
      </c>
      <c r="E940" s="7" t="s">
        <v>102</v>
      </c>
      <c r="F940" s="7" t="s">
        <v>5323</v>
      </c>
      <c r="G940" s="7" t="n">
        <f aca="false">COUNTIF('Duel Log'!A:A,A940)</f>
        <v>3</v>
      </c>
      <c r="H940" s="7" t="n">
        <f aca="false">COUNTIFS('Duel Log'!A:A,A940,'Duel Log'!AA:AA,"Win")</f>
        <v>1</v>
      </c>
      <c r="I940" s="7" t="s">
        <v>6488</v>
      </c>
      <c r="J940" s="7" t="s">
        <v>8607</v>
      </c>
      <c r="K940" s="7" t="s">
        <v>8678</v>
      </c>
      <c r="L940" s="7" t="s">
        <v>99</v>
      </c>
      <c r="M940" s="7" t="s">
        <v>8679</v>
      </c>
      <c r="N940" s="7"/>
    </row>
    <row r="941" customFormat="false" ht="16.5" hidden="false" customHeight="true" outlineLevel="0" collapsed="false">
      <c r="A941" s="8" t="s">
        <v>5328</v>
      </c>
      <c r="B941" s="8" t="s">
        <v>8673</v>
      </c>
      <c r="C941" s="8" t="s">
        <v>390</v>
      </c>
      <c r="D941" s="7" t="s">
        <v>1061</v>
      </c>
      <c r="E941" s="7" t="s">
        <v>102</v>
      </c>
      <c r="F941" s="7" t="s">
        <v>5329</v>
      </c>
      <c r="G941" s="7" t="n">
        <f aca="false">COUNTIF('Duel Log'!A:A,A941)</f>
        <v>3</v>
      </c>
      <c r="H941" s="7" t="n">
        <f aca="false">COUNTIFS('Duel Log'!A:A,A941,'Duel Log'!AA:AA,"Win")</f>
        <v>2</v>
      </c>
      <c r="I941" s="7" t="s">
        <v>7893</v>
      </c>
      <c r="J941" s="7" t="s">
        <v>8680</v>
      </c>
      <c r="K941" s="7" t="s">
        <v>8681</v>
      </c>
      <c r="L941" s="7" t="s">
        <v>99</v>
      </c>
      <c r="M941" s="7" t="s">
        <v>6365</v>
      </c>
      <c r="N941" s="7"/>
    </row>
    <row r="942" customFormat="false" ht="16.5" hidden="false" customHeight="true" outlineLevel="0" collapsed="false">
      <c r="A942" s="8" t="s">
        <v>5335</v>
      </c>
      <c r="B942" s="8" t="s">
        <v>8673</v>
      </c>
      <c r="C942" s="8" t="s">
        <v>390</v>
      </c>
      <c r="D942" s="7" t="s">
        <v>1061</v>
      </c>
      <c r="E942" s="7" t="s">
        <v>102</v>
      </c>
      <c r="F942" s="7" t="s">
        <v>5336</v>
      </c>
      <c r="G942" s="7" t="n">
        <f aca="false">COUNTIF('Duel Log'!A:A,A942)</f>
        <v>3</v>
      </c>
      <c r="H942" s="7" t="n">
        <f aca="false">COUNTIFS('Duel Log'!A:A,A942,'Duel Log'!AA:AA,"Win")</f>
        <v>2</v>
      </c>
      <c r="I942" s="7" t="s">
        <v>8682</v>
      </c>
      <c r="J942" s="7" t="s">
        <v>8683</v>
      </c>
      <c r="K942" s="7" t="s">
        <v>8684</v>
      </c>
      <c r="L942" s="7" t="s">
        <v>99</v>
      </c>
      <c r="M942" s="7" t="s">
        <v>8685</v>
      </c>
      <c r="N942" s="7"/>
    </row>
    <row r="943" customFormat="false" ht="16.5" hidden="false" customHeight="true" outlineLevel="0" collapsed="false">
      <c r="A943" s="8" t="s">
        <v>5342</v>
      </c>
      <c r="B943" s="8" t="s">
        <v>8673</v>
      </c>
      <c r="C943" s="8" t="s">
        <v>390</v>
      </c>
      <c r="D943" s="7" t="s">
        <v>1061</v>
      </c>
      <c r="E943" s="7" t="s">
        <v>102</v>
      </c>
      <c r="F943" s="7" t="s">
        <v>5343</v>
      </c>
      <c r="G943" s="7" t="n">
        <f aca="false">COUNTIF('Duel Log'!A:A,A943)</f>
        <v>3</v>
      </c>
      <c r="H943" s="7" t="n">
        <f aca="false">COUNTIFS('Duel Log'!A:A,A943,'Duel Log'!AA:AA,"Win")</f>
        <v>1</v>
      </c>
      <c r="I943" s="7" t="s">
        <v>6393</v>
      </c>
      <c r="J943" s="7" t="s">
        <v>8686</v>
      </c>
      <c r="K943" s="7" t="s">
        <v>8687</v>
      </c>
      <c r="L943" s="7" t="s">
        <v>99</v>
      </c>
      <c r="M943" s="7" t="s">
        <v>6059</v>
      </c>
      <c r="N943" s="7"/>
    </row>
    <row r="944" customFormat="false" ht="16.5" hidden="false" customHeight="true" outlineLevel="0" collapsed="false">
      <c r="A944" s="6" t="s">
        <v>5344</v>
      </c>
      <c r="B944" s="6" t="s">
        <v>8688</v>
      </c>
      <c r="C944" s="6" t="s">
        <v>390</v>
      </c>
      <c r="D944" s="5" t="s">
        <v>1790</v>
      </c>
      <c r="E944" s="5" t="s">
        <v>123</v>
      </c>
      <c r="F944" s="5" t="s">
        <v>2312</v>
      </c>
      <c r="G944" s="5" t="n">
        <f aca="false">COUNTIF('Duel Log'!A:A,A944)</f>
        <v>2</v>
      </c>
      <c r="H944" s="5" t="n">
        <f aca="false">COUNTIFS('Duel Log'!A:A,A944,'Duel Log'!AA:AA,"Win")</f>
        <v>1</v>
      </c>
      <c r="I944" s="5" t="s">
        <v>6488</v>
      </c>
      <c r="J944" s="5" t="s">
        <v>8689</v>
      </c>
      <c r="K944" s="5"/>
      <c r="L944" s="5" t="s">
        <v>98</v>
      </c>
      <c r="M944" s="5" t="s">
        <v>6002</v>
      </c>
      <c r="N944" s="5" t="s">
        <v>6002</v>
      </c>
    </row>
    <row r="945" customFormat="false" ht="16.5" hidden="false" customHeight="true" outlineLevel="0" collapsed="false">
      <c r="A945" s="10" t="s">
        <v>5345</v>
      </c>
      <c r="B945" s="10" t="s">
        <v>8688</v>
      </c>
      <c r="C945" s="10" t="s">
        <v>390</v>
      </c>
      <c r="D945" s="9" t="s">
        <v>1790</v>
      </c>
      <c r="E945" s="9" t="s">
        <v>123</v>
      </c>
      <c r="F945" s="9" t="s">
        <v>2317</v>
      </c>
      <c r="G945" s="9" t="n">
        <f aca="false">COUNTIF('Duel Log'!A:A,A945)</f>
        <v>1</v>
      </c>
      <c r="H945" s="9" t="n">
        <f aca="false">COUNTIFS('Duel Log'!A:A,A945,'Duel Log'!AA:AA,"Win")</f>
        <v>1</v>
      </c>
      <c r="I945" s="9" t="s">
        <v>6044</v>
      </c>
      <c r="J945" s="9"/>
      <c r="K945" s="9"/>
      <c r="L945" s="9" t="s">
        <v>99</v>
      </c>
      <c r="M945" s="9" t="s">
        <v>6889</v>
      </c>
      <c r="N945" s="9" t="s">
        <v>6889</v>
      </c>
    </row>
    <row r="946" customFormat="false" ht="16.5" hidden="false" customHeight="true" outlineLevel="0" collapsed="false">
      <c r="A946" s="10" t="s">
        <v>5346</v>
      </c>
      <c r="B946" s="10" t="s">
        <v>8688</v>
      </c>
      <c r="C946" s="10" t="s">
        <v>390</v>
      </c>
      <c r="D946" s="9" t="s">
        <v>1790</v>
      </c>
      <c r="E946" s="9" t="s">
        <v>123</v>
      </c>
      <c r="F946" s="9" t="s">
        <v>2319</v>
      </c>
      <c r="G946" s="9" t="n">
        <f aca="false">COUNTIF('Duel Log'!A:A,A946)</f>
        <v>1</v>
      </c>
      <c r="H946" s="9" t="n">
        <f aca="false">COUNTIFS('Duel Log'!A:A,A946,'Duel Log'!AA:AA,"Win")</f>
        <v>1</v>
      </c>
      <c r="I946" s="9" t="s">
        <v>8690</v>
      </c>
      <c r="J946" s="9"/>
      <c r="K946" s="9"/>
      <c r="L946" s="9" t="s">
        <v>99</v>
      </c>
      <c r="M946" s="9" t="s">
        <v>6889</v>
      </c>
      <c r="N946" s="9" t="s">
        <v>6889</v>
      </c>
    </row>
    <row r="947" customFormat="false" ht="16.5" hidden="false" customHeight="true" outlineLevel="0" collapsed="false">
      <c r="A947" s="10" t="s">
        <v>5347</v>
      </c>
      <c r="B947" s="10" t="s">
        <v>8688</v>
      </c>
      <c r="C947" s="10" t="s">
        <v>390</v>
      </c>
      <c r="D947" s="9" t="s">
        <v>1790</v>
      </c>
      <c r="E947" s="9" t="s">
        <v>123</v>
      </c>
      <c r="F947" s="9" t="s">
        <v>2322</v>
      </c>
      <c r="G947" s="9" t="n">
        <f aca="false">COUNTIF('Duel Log'!A:A,A947)</f>
        <v>1</v>
      </c>
      <c r="H947" s="9" t="n">
        <f aca="false">COUNTIFS('Duel Log'!A:A,A947,'Duel Log'!AA:AA,"Win")</f>
        <v>0</v>
      </c>
      <c r="I947" s="9" t="s">
        <v>8691</v>
      </c>
      <c r="J947" s="9"/>
      <c r="K947" s="9"/>
      <c r="L947" s="9" t="s">
        <v>99</v>
      </c>
      <c r="M947" s="9" t="s">
        <v>6889</v>
      </c>
      <c r="N947" s="9" t="s">
        <v>6889</v>
      </c>
    </row>
    <row r="948" customFormat="false" ht="16.5" hidden="false" customHeight="true" outlineLevel="0" collapsed="false">
      <c r="A948" s="6" t="s">
        <v>5348</v>
      </c>
      <c r="B948" s="6" t="s">
        <v>8692</v>
      </c>
      <c r="C948" s="6" t="s">
        <v>390</v>
      </c>
      <c r="D948" s="5" t="s">
        <v>5152</v>
      </c>
      <c r="E948" s="5" t="s">
        <v>123</v>
      </c>
      <c r="F948" s="5" t="s">
        <v>5349</v>
      </c>
      <c r="G948" s="5" t="n">
        <f aca="false">COUNTIF('Duel Log'!A:A,A948)</f>
        <v>2</v>
      </c>
      <c r="H948" s="5" t="n">
        <f aca="false">COUNTIFS('Duel Log'!A:A,A948,'Duel Log'!AA:AA,"Win")</f>
        <v>2</v>
      </c>
      <c r="I948" s="5" t="s">
        <v>8693</v>
      </c>
      <c r="J948" s="5" t="s">
        <v>8694</v>
      </c>
      <c r="K948" s="5"/>
      <c r="L948" s="5" t="s">
        <v>98</v>
      </c>
      <c r="M948" s="5" t="s">
        <v>7051</v>
      </c>
      <c r="N948" s="5" t="s">
        <v>5966</v>
      </c>
    </row>
    <row r="949" customFormat="false" ht="16.5" hidden="false" customHeight="true" outlineLevel="0" collapsed="false">
      <c r="A949" s="6" t="s">
        <v>5353</v>
      </c>
      <c r="B949" s="6" t="s">
        <v>8695</v>
      </c>
      <c r="C949" s="6" t="s">
        <v>390</v>
      </c>
      <c r="D949" s="5" t="s">
        <v>5354</v>
      </c>
      <c r="E949" s="5" t="s">
        <v>123</v>
      </c>
      <c r="F949" s="5" t="s">
        <v>5356</v>
      </c>
      <c r="G949" s="5" t="n">
        <f aca="false">COUNTIF('Duel Log'!A:A,A949)</f>
        <v>2</v>
      </c>
      <c r="H949" s="5" t="n">
        <f aca="false">COUNTIFS('Duel Log'!A:A,A949,'Duel Log'!AA:AA,"Win")</f>
        <v>2</v>
      </c>
      <c r="I949" s="5" t="s">
        <v>6422</v>
      </c>
      <c r="J949" s="5" t="s">
        <v>8696</v>
      </c>
      <c r="K949" s="5"/>
      <c r="L949" s="5" t="s">
        <v>98</v>
      </c>
      <c r="M949" s="5" t="s">
        <v>6848</v>
      </c>
      <c r="N949" s="5" t="s">
        <v>5966</v>
      </c>
    </row>
    <row r="950" customFormat="false" ht="16.5" hidden="false" customHeight="true" outlineLevel="0" collapsed="false">
      <c r="A950" s="6" t="s">
        <v>5357</v>
      </c>
      <c r="B950" s="6" t="s">
        <v>8697</v>
      </c>
      <c r="C950" s="6" t="s">
        <v>390</v>
      </c>
      <c r="D950" s="5" t="s">
        <v>651</v>
      </c>
      <c r="E950" s="5" t="s">
        <v>123</v>
      </c>
      <c r="F950" s="5" t="s">
        <v>5358</v>
      </c>
      <c r="G950" s="5" t="n">
        <f aca="false">COUNTIF('Duel Log'!A:A,A950)</f>
        <v>2</v>
      </c>
      <c r="H950" s="5" t="n">
        <f aca="false">COUNTIFS('Duel Log'!A:A,A950,'Duel Log'!AA:AA,"Win")</f>
        <v>2</v>
      </c>
      <c r="I950" s="5" t="s">
        <v>5960</v>
      </c>
      <c r="J950" s="5" t="s">
        <v>7893</v>
      </c>
      <c r="K950" s="5"/>
      <c r="L950" s="5" t="s">
        <v>98</v>
      </c>
      <c r="M950" s="5" t="s">
        <v>6832</v>
      </c>
      <c r="N950" s="5" t="s">
        <v>5966</v>
      </c>
    </row>
    <row r="951" customFormat="false" ht="16.5" hidden="false" customHeight="true" outlineLevel="0" collapsed="false">
      <c r="A951" s="6" t="s">
        <v>5361</v>
      </c>
      <c r="B951" s="6" t="s">
        <v>8698</v>
      </c>
      <c r="C951" s="6" t="s">
        <v>390</v>
      </c>
      <c r="D951" s="5" t="s">
        <v>3458</v>
      </c>
      <c r="E951" s="5" t="s">
        <v>123</v>
      </c>
      <c r="F951" s="5" t="s">
        <v>3566</v>
      </c>
      <c r="G951" s="5" t="n">
        <f aca="false">COUNTIF('Duel Log'!A:A,A951)</f>
        <v>2</v>
      </c>
      <c r="H951" s="5" t="n">
        <f aca="false">COUNTIFS('Duel Log'!A:A,A951,'Duel Log'!AA:AA,"Win")</f>
        <v>2</v>
      </c>
      <c r="I951" s="5" t="s">
        <v>8699</v>
      </c>
      <c r="J951" s="5" t="s">
        <v>8700</v>
      </c>
      <c r="K951" s="5"/>
      <c r="L951" s="5" t="s">
        <v>98</v>
      </c>
      <c r="M951" s="5" t="s">
        <v>6591</v>
      </c>
      <c r="N951" s="5" t="s">
        <v>5966</v>
      </c>
    </row>
    <row r="952" customFormat="false" ht="16.5" hidden="false" customHeight="true" outlineLevel="0" collapsed="false">
      <c r="A952" s="6" t="s">
        <v>5362</v>
      </c>
      <c r="B952" s="6" t="s">
        <v>8701</v>
      </c>
      <c r="C952" s="6" t="s">
        <v>390</v>
      </c>
      <c r="D952" s="5" t="s">
        <v>2104</v>
      </c>
      <c r="E952" s="5" t="s">
        <v>123</v>
      </c>
      <c r="F952" s="5" t="s">
        <v>5363</v>
      </c>
      <c r="G952" s="5" t="n">
        <f aca="false">COUNTIF('Duel Log'!A:A,A952)</f>
        <v>2</v>
      </c>
      <c r="H952" s="5" t="n">
        <f aca="false">COUNTIFS('Duel Log'!A:A,A952,'Duel Log'!AA:AA,"Win")</f>
        <v>2</v>
      </c>
      <c r="I952" s="5" t="s">
        <v>8702</v>
      </c>
      <c r="J952" s="5" t="s">
        <v>8703</v>
      </c>
      <c r="K952" s="5"/>
      <c r="L952" s="5" t="s">
        <v>98</v>
      </c>
      <c r="M952" s="5" t="s">
        <v>8704</v>
      </c>
      <c r="N952" s="5" t="s">
        <v>5966</v>
      </c>
    </row>
    <row r="953" customFormat="false" ht="16.5" hidden="false" customHeight="true" outlineLevel="0" collapsed="false">
      <c r="A953" s="6" t="s">
        <v>5365</v>
      </c>
      <c r="B953" s="6" t="s">
        <v>8705</v>
      </c>
      <c r="C953" s="6" t="s">
        <v>390</v>
      </c>
      <c r="D953" s="6" t="s">
        <v>3959</v>
      </c>
      <c r="E953" s="5" t="s">
        <v>123</v>
      </c>
      <c r="F953" s="5" t="s">
        <v>5366</v>
      </c>
      <c r="G953" s="5" t="n">
        <f aca="false">COUNTIF('Duel Log'!A:A,A953)</f>
        <v>2</v>
      </c>
      <c r="H953" s="5" t="n">
        <f aca="false">COUNTIFS('Duel Log'!A:A,A953,'Duel Log'!AA:AA,"Win")</f>
        <v>2</v>
      </c>
      <c r="I953" s="5" t="s">
        <v>7764</v>
      </c>
      <c r="J953" s="5" t="s">
        <v>8706</v>
      </c>
      <c r="K953" s="5"/>
      <c r="L953" s="5" t="s">
        <v>98</v>
      </c>
      <c r="M953" s="5" t="s">
        <v>6114</v>
      </c>
      <c r="N953" s="5" t="s">
        <v>5966</v>
      </c>
    </row>
    <row r="954" customFormat="false" ht="16.5" hidden="false" customHeight="true" outlineLevel="0" collapsed="false">
      <c r="A954" s="6" t="s">
        <v>5370</v>
      </c>
      <c r="B954" s="6" t="s">
        <v>8707</v>
      </c>
      <c r="C954" s="6" t="s">
        <v>390</v>
      </c>
      <c r="D954" s="6" t="s">
        <v>862</v>
      </c>
      <c r="E954" s="5" t="s">
        <v>123</v>
      </c>
      <c r="F954" s="5" t="s">
        <v>1653</v>
      </c>
      <c r="G954" s="5" t="n">
        <f aca="false">COUNTIF('Duel Log'!A:A,A954)</f>
        <v>2</v>
      </c>
      <c r="H954" s="5" t="n">
        <f aca="false">COUNTIFS('Duel Log'!A:A,A954,'Duel Log'!AA:AA,"Win")</f>
        <v>2</v>
      </c>
      <c r="I954" s="5" t="s">
        <v>8674</v>
      </c>
      <c r="J954" s="5" t="s">
        <v>8708</v>
      </c>
      <c r="K954" s="5"/>
      <c r="L954" s="5" t="s">
        <v>98</v>
      </c>
      <c r="M954" s="5" t="s">
        <v>6092</v>
      </c>
      <c r="N954" s="5" t="s">
        <v>5966</v>
      </c>
    </row>
    <row r="955" customFormat="false" ht="16.5" hidden="false" customHeight="true" outlineLevel="0" collapsed="false">
      <c r="A955" s="6" t="s">
        <v>5373</v>
      </c>
      <c r="B955" s="6" t="s">
        <v>8709</v>
      </c>
      <c r="C955" s="6" t="s">
        <v>390</v>
      </c>
      <c r="D955" s="6" t="s">
        <v>2981</v>
      </c>
      <c r="E955" s="5" t="s">
        <v>123</v>
      </c>
      <c r="F955" s="5" t="s">
        <v>5374</v>
      </c>
      <c r="G955" s="5" t="n">
        <f aca="false">COUNTIF('Duel Log'!A:A,A955)</f>
        <v>3</v>
      </c>
      <c r="H955" s="5" t="n">
        <f aca="false">COUNTIFS('Duel Log'!A:A,A955,'Duel Log'!AA:AA,"Win")</f>
        <v>1</v>
      </c>
      <c r="I955" s="5" t="s">
        <v>8710</v>
      </c>
      <c r="J955" s="5" t="s">
        <v>8711</v>
      </c>
      <c r="K955" s="5" t="s">
        <v>8712</v>
      </c>
      <c r="L955" s="5" t="s">
        <v>98</v>
      </c>
      <c r="M955" s="5" t="s">
        <v>6822</v>
      </c>
      <c r="N955" s="5" t="s">
        <v>5948</v>
      </c>
    </row>
    <row r="956" customFormat="false" ht="16.5" hidden="false" customHeight="true" outlineLevel="0" collapsed="false">
      <c r="A956" s="6" t="s">
        <v>5377</v>
      </c>
      <c r="B956" s="6" t="s">
        <v>8713</v>
      </c>
      <c r="C956" s="6" t="s">
        <v>390</v>
      </c>
      <c r="D956" s="5" t="s">
        <v>280</v>
      </c>
      <c r="E956" s="5" t="s">
        <v>123</v>
      </c>
      <c r="F956" s="5" t="s">
        <v>392</v>
      </c>
      <c r="G956" s="5" t="n">
        <f aca="false">COUNTIF('Duel Log'!A:A,A956)</f>
        <v>3</v>
      </c>
      <c r="H956" s="5" t="n">
        <f aca="false">COUNTIFS('Duel Log'!A:A,A956,'Duel Log'!AA:AA,"Win")</f>
        <v>1</v>
      </c>
      <c r="I956" s="5" t="s">
        <v>7546</v>
      </c>
      <c r="J956" s="5" t="s">
        <v>7893</v>
      </c>
      <c r="K956" s="5" t="s">
        <v>8714</v>
      </c>
      <c r="L956" s="5" t="s">
        <v>98</v>
      </c>
      <c r="M956" s="5" t="s">
        <v>6077</v>
      </c>
      <c r="N956" s="5" t="s">
        <v>5948</v>
      </c>
    </row>
    <row r="957" customFormat="false" ht="16.5" hidden="false" customHeight="true" outlineLevel="0" collapsed="false">
      <c r="A957" s="6" t="s">
        <v>5378</v>
      </c>
      <c r="B957" s="6" t="s">
        <v>8715</v>
      </c>
      <c r="C957" s="6" t="s">
        <v>2427</v>
      </c>
      <c r="D957" s="5" t="s">
        <v>1790</v>
      </c>
      <c r="E957" s="5" t="s">
        <v>102</v>
      </c>
      <c r="F957" s="5" t="s">
        <v>5379</v>
      </c>
      <c r="G957" s="5" t="n">
        <f aca="false">COUNTIF('Duel Log'!A:A,A957)</f>
        <v>3</v>
      </c>
      <c r="H957" s="5" t="n">
        <f aca="false">COUNTIFS('Duel Log'!A:A,A957,'Duel Log'!AA:AA,"Win")</f>
        <v>3</v>
      </c>
      <c r="I957" s="5" t="s">
        <v>7021</v>
      </c>
      <c r="J957" s="5" t="s">
        <v>8716</v>
      </c>
      <c r="K957" s="5" t="s">
        <v>8717</v>
      </c>
      <c r="L957" s="5" t="s">
        <v>98</v>
      </c>
      <c r="M957" s="5" t="s">
        <v>6281</v>
      </c>
      <c r="N957" s="5"/>
    </row>
    <row r="958" customFormat="false" ht="16.5" hidden="false" customHeight="true" outlineLevel="0" collapsed="false">
      <c r="A958" s="6" t="s">
        <v>5384</v>
      </c>
      <c r="B958" s="6" t="s">
        <v>8718</v>
      </c>
      <c r="C958" s="6" t="s">
        <v>2427</v>
      </c>
      <c r="D958" s="5" t="s">
        <v>723</v>
      </c>
      <c r="E958" s="5" t="s">
        <v>102</v>
      </c>
      <c r="F958" s="5" t="s">
        <v>5385</v>
      </c>
      <c r="G958" s="5" t="n">
        <f aca="false">COUNTIF('Duel Log'!A:A,A958)</f>
        <v>3</v>
      </c>
      <c r="H958" s="5" t="n">
        <f aca="false">COUNTIFS('Duel Log'!A:A,A958,'Duel Log'!AA:AA,"Win")</f>
        <v>2</v>
      </c>
      <c r="I958" s="5" t="s">
        <v>7017</v>
      </c>
      <c r="J958" s="5" t="s">
        <v>8719</v>
      </c>
      <c r="K958" s="5" t="s">
        <v>8720</v>
      </c>
      <c r="L958" s="5" t="s">
        <v>98</v>
      </c>
      <c r="M958" s="5" t="s">
        <v>7170</v>
      </c>
      <c r="N958" s="5"/>
    </row>
    <row r="959" customFormat="false" ht="16.5" hidden="false" customHeight="true" outlineLevel="0" collapsed="false">
      <c r="A959" s="8" t="s">
        <v>5390</v>
      </c>
      <c r="B959" s="8" t="s">
        <v>8718</v>
      </c>
      <c r="C959" s="8" t="s">
        <v>2427</v>
      </c>
      <c r="D959" s="7" t="s">
        <v>723</v>
      </c>
      <c r="E959" s="7" t="s">
        <v>102</v>
      </c>
      <c r="F959" s="7" t="s">
        <v>5391</v>
      </c>
      <c r="G959" s="7" t="n">
        <f aca="false">COUNTIF('Duel Log'!A:A,A959)</f>
        <v>3</v>
      </c>
      <c r="H959" s="7" t="n">
        <f aca="false">COUNTIFS('Duel Log'!A:A,A959,'Duel Log'!AA:AA,"Win")</f>
        <v>2</v>
      </c>
      <c r="I959" s="7" t="s">
        <v>8721</v>
      </c>
      <c r="J959" s="7" t="s">
        <v>8722</v>
      </c>
      <c r="K959" s="7" t="s">
        <v>8723</v>
      </c>
      <c r="L959" s="7" t="s">
        <v>99</v>
      </c>
      <c r="M959" s="7" t="s">
        <v>7026</v>
      </c>
      <c r="N959" s="7"/>
    </row>
    <row r="960" customFormat="false" ht="16.5" hidden="false" customHeight="true" outlineLevel="0" collapsed="false">
      <c r="A960" s="8" t="s">
        <v>5396</v>
      </c>
      <c r="B960" s="8" t="s">
        <v>8718</v>
      </c>
      <c r="C960" s="8" t="s">
        <v>2427</v>
      </c>
      <c r="D960" s="7" t="s">
        <v>723</v>
      </c>
      <c r="E960" s="7" t="s">
        <v>102</v>
      </c>
      <c r="F960" s="7" t="s">
        <v>5397</v>
      </c>
      <c r="G960" s="7" t="n">
        <f aca="false">COUNTIF('Duel Log'!A:A,A960)</f>
        <v>3</v>
      </c>
      <c r="H960" s="7" t="n">
        <f aca="false">COUNTIFS('Duel Log'!A:A,A960,'Duel Log'!AA:AA,"Win")</f>
        <v>0</v>
      </c>
      <c r="I960" s="7" t="s">
        <v>7021</v>
      </c>
      <c r="J960" s="7" t="s">
        <v>8724</v>
      </c>
      <c r="K960" s="7" t="s">
        <v>7221</v>
      </c>
      <c r="L960" s="7" t="s">
        <v>99</v>
      </c>
      <c r="M960" s="7" t="s">
        <v>7128</v>
      </c>
      <c r="N960" s="7"/>
    </row>
    <row r="961" customFormat="false" ht="16.5" hidden="false" customHeight="true" outlineLevel="0" collapsed="false">
      <c r="A961" s="8" t="s">
        <v>5402</v>
      </c>
      <c r="B961" s="8" t="s">
        <v>8718</v>
      </c>
      <c r="C961" s="8" t="s">
        <v>2427</v>
      </c>
      <c r="D961" s="7" t="s">
        <v>723</v>
      </c>
      <c r="E961" s="7" t="s">
        <v>102</v>
      </c>
      <c r="F961" s="7" t="s">
        <v>3754</v>
      </c>
      <c r="G961" s="7" t="n">
        <f aca="false">COUNTIF('Duel Log'!A:A,A961)</f>
        <v>3</v>
      </c>
      <c r="H961" s="7" t="n">
        <f aca="false">COUNTIFS('Duel Log'!A:A,A961,'Duel Log'!AA:AA,"Win")</f>
        <v>0</v>
      </c>
      <c r="I961" s="7" t="s">
        <v>8725</v>
      </c>
      <c r="J961" s="7" t="s">
        <v>8726</v>
      </c>
      <c r="K961" s="7" t="s">
        <v>8727</v>
      </c>
      <c r="L961" s="7" t="s">
        <v>99</v>
      </c>
      <c r="M961" s="7" t="s">
        <v>8728</v>
      </c>
      <c r="N961" s="7"/>
    </row>
    <row r="962" customFormat="false" ht="16.5" hidden="false" customHeight="true" outlineLevel="0" collapsed="false">
      <c r="A962" s="8" t="s">
        <v>5403</v>
      </c>
      <c r="B962" s="8" t="s">
        <v>8718</v>
      </c>
      <c r="C962" s="8" t="s">
        <v>2427</v>
      </c>
      <c r="D962" s="7" t="s">
        <v>723</v>
      </c>
      <c r="E962" s="7" t="s">
        <v>102</v>
      </c>
      <c r="F962" s="7" t="s">
        <v>3761</v>
      </c>
      <c r="G962" s="7" t="n">
        <f aca="false">COUNTIF('Duel Log'!A:A,A962)</f>
        <v>3</v>
      </c>
      <c r="H962" s="7" t="n">
        <f aca="false">COUNTIFS('Duel Log'!A:A,A962,'Duel Log'!AA:AA,"Win")</f>
        <v>1</v>
      </c>
      <c r="I962" s="7" t="s">
        <v>8729</v>
      </c>
      <c r="J962" s="7" t="s">
        <v>8730</v>
      </c>
      <c r="K962" s="7" t="s">
        <v>8731</v>
      </c>
      <c r="L962" s="7" t="s">
        <v>99</v>
      </c>
      <c r="M962" s="7" t="s">
        <v>8732</v>
      </c>
      <c r="N962" s="7"/>
    </row>
    <row r="963" customFormat="false" ht="16.5" hidden="false" customHeight="true" outlineLevel="0" collapsed="false">
      <c r="A963" s="8" t="s">
        <v>5404</v>
      </c>
      <c r="B963" s="8" t="s">
        <v>8718</v>
      </c>
      <c r="C963" s="8" t="s">
        <v>2427</v>
      </c>
      <c r="D963" s="7" t="s">
        <v>723</v>
      </c>
      <c r="E963" s="7" t="s">
        <v>102</v>
      </c>
      <c r="F963" s="7" t="s">
        <v>3768</v>
      </c>
      <c r="G963" s="7" t="n">
        <f aca="false">COUNTIF('Duel Log'!A:A,A963)</f>
        <v>3</v>
      </c>
      <c r="H963" s="7" t="n">
        <f aca="false">COUNTIFS('Duel Log'!A:A,A963,'Duel Log'!AA:AA,"Win")</f>
        <v>1</v>
      </c>
      <c r="I963" s="7" t="s">
        <v>7221</v>
      </c>
      <c r="J963" s="7" t="s">
        <v>8733</v>
      </c>
      <c r="K963" s="7" t="s">
        <v>8734</v>
      </c>
      <c r="L963" s="7" t="s">
        <v>99</v>
      </c>
      <c r="M963" s="7" t="s">
        <v>6122</v>
      </c>
      <c r="N963" s="7"/>
    </row>
    <row r="964" customFormat="false" ht="16.5" hidden="false" customHeight="true" outlineLevel="0" collapsed="false">
      <c r="A964" s="8" t="s">
        <v>5405</v>
      </c>
      <c r="B964" s="8" t="s">
        <v>8718</v>
      </c>
      <c r="C964" s="8" t="s">
        <v>2427</v>
      </c>
      <c r="D964" s="7" t="s">
        <v>723</v>
      </c>
      <c r="E964" s="7" t="s">
        <v>102</v>
      </c>
      <c r="F964" s="7" t="s">
        <v>3775</v>
      </c>
      <c r="G964" s="7" t="n">
        <f aca="false">COUNTIF('Duel Log'!A:A,A964)</f>
        <v>3</v>
      </c>
      <c r="H964" s="7" t="n">
        <f aca="false">COUNTIFS('Duel Log'!A:A,A964,'Duel Log'!AA:AA,"Win")</f>
        <v>2</v>
      </c>
      <c r="I964" s="7" t="s">
        <v>8735</v>
      </c>
      <c r="J964" s="7" t="s">
        <v>8730</v>
      </c>
      <c r="K964" s="7" t="s">
        <v>8736</v>
      </c>
      <c r="L964" s="7" t="s">
        <v>99</v>
      </c>
      <c r="M964" s="7" t="s">
        <v>8737</v>
      </c>
      <c r="N964" s="7"/>
    </row>
    <row r="965" customFormat="false" ht="16.5" hidden="false" customHeight="true" outlineLevel="0" collapsed="false">
      <c r="A965" s="6" t="s">
        <v>5406</v>
      </c>
      <c r="B965" s="6" t="s">
        <v>8738</v>
      </c>
      <c r="C965" s="6" t="s">
        <v>2427</v>
      </c>
      <c r="D965" s="5" t="s">
        <v>871</v>
      </c>
      <c r="E965" s="5" t="s">
        <v>102</v>
      </c>
      <c r="F965" s="5" t="s">
        <v>2429</v>
      </c>
      <c r="G965" s="5" t="n">
        <f aca="false">COUNTIF('Duel Log'!A:A,A965)</f>
        <v>2</v>
      </c>
      <c r="H965" s="5" t="n">
        <f aca="false">COUNTIFS('Duel Log'!A:A,A965,'Duel Log'!AA:AA,"Win")</f>
        <v>0</v>
      </c>
      <c r="I965" s="5" t="s">
        <v>8739</v>
      </c>
      <c r="J965" s="5" t="s">
        <v>7014</v>
      </c>
      <c r="K965" s="5"/>
      <c r="L965" s="5" t="s">
        <v>98</v>
      </c>
      <c r="M965" s="5" t="s">
        <v>6027</v>
      </c>
      <c r="N965" s="5"/>
    </row>
    <row r="966" customFormat="false" ht="16.5" hidden="false" customHeight="true" outlineLevel="0" collapsed="false">
      <c r="A966" s="8" t="s">
        <v>5407</v>
      </c>
      <c r="B966" s="8" t="s">
        <v>8738</v>
      </c>
      <c r="C966" s="8" t="s">
        <v>2427</v>
      </c>
      <c r="D966" s="7" t="s">
        <v>871</v>
      </c>
      <c r="E966" s="7" t="s">
        <v>102</v>
      </c>
      <c r="F966" s="7" t="s">
        <v>2432</v>
      </c>
      <c r="G966" s="7" t="n">
        <f aca="false">COUNTIF('Duel Log'!A:A,A966)</f>
        <v>2</v>
      </c>
      <c r="H966" s="7" t="n">
        <f aca="false">COUNTIFS('Duel Log'!A:A,A966,'Duel Log'!AA:AA,"Win")</f>
        <v>2</v>
      </c>
      <c r="I966" s="7" t="s">
        <v>7013</v>
      </c>
      <c r="J966" s="7" t="s">
        <v>7014</v>
      </c>
      <c r="K966" s="7"/>
      <c r="L966" s="7" t="s">
        <v>99</v>
      </c>
      <c r="M966" s="7" t="s">
        <v>6027</v>
      </c>
      <c r="N966" s="7"/>
    </row>
    <row r="967" customFormat="false" ht="16.5" hidden="false" customHeight="true" outlineLevel="0" collapsed="false">
      <c r="A967" s="8" t="s">
        <v>5408</v>
      </c>
      <c r="B967" s="8" t="s">
        <v>8738</v>
      </c>
      <c r="C967" s="8" t="s">
        <v>2427</v>
      </c>
      <c r="D967" s="7" t="s">
        <v>871</v>
      </c>
      <c r="E967" s="7" t="s">
        <v>102</v>
      </c>
      <c r="F967" s="7" t="s">
        <v>2435</v>
      </c>
      <c r="G967" s="7" t="n">
        <f aca="false">COUNTIF('Duel Log'!A:A,A967)</f>
        <v>2</v>
      </c>
      <c r="H967" s="7" t="n">
        <f aca="false">COUNTIFS('Duel Log'!A:A,A967,'Duel Log'!AA:AA,"Win")</f>
        <v>0</v>
      </c>
      <c r="I967" s="7" t="s">
        <v>7016</v>
      </c>
      <c r="J967" s="7" t="s">
        <v>7014</v>
      </c>
      <c r="K967" s="7"/>
      <c r="L967" s="7" t="s">
        <v>99</v>
      </c>
      <c r="M967" s="7" t="s">
        <v>6027</v>
      </c>
      <c r="N967" s="7"/>
    </row>
    <row r="968" customFormat="false" ht="16.5" hidden="false" customHeight="true" outlineLevel="0" collapsed="false">
      <c r="A968" s="8" t="s">
        <v>5409</v>
      </c>
      <c r="B968" s="8" t="s">
        <v>8738</v>
      </c>
      <c r="C968" s="8" t="s">
        <v>2427</v>
      </c>
      <c r="D968" s="7" t="s">
        <v>871</v>
      </c>
      <c r="E968" s="7" t="s">
        <v>102</v>
      </c>
      <c r="F968" s="7" t="s">
        <v>2438</v>
      </c>
      <c r="G968" s="7" t="n">
        <f aca="false">COUNTIF('Duel Log'!A:A,A968)</f>
        <v>3</v>
      </c>
      <c r="H968" s="7" t="n">
        <f aca="false">COUNTIFS('Duel Log'!A:A,A968,'Duel Log'!AA:AA,"Win")</f>
        <v>2</v>
      </c>
      <c r="I968" s="7" t="s">
        <v>7017</v>
      </c>
      <c r="J968" s="7" t="s">
        <v>7014</v>
      </c>
      <c r="K968" s="7" t="s">
        <v>7014</v>
      </c>
      <c r="L968" s="7" t="s">
        <v>99</v>
      </c>
      <c r="M968" s="7" t="s">
        <v>6027</v>
      </c>
      <c r="N968" s="7"/>
    </row>
    <row r="969" customFormat="false" ht="16.5" hidden="false" customHeight="true" outlineLevel="0" collapsed="false">
      <c r="A969" s="8" t="s">
        <v>5410</v>
      </c>
      <c r="B969" s="8" t="s">
        <v>8738</v>
      </c>
      <c r="C969" s="8" t="s">
        <v>2427</v>
      </c>
      <c r="D969" s="7" t="s">
        <v>871</v>
      </c>
      <c r="E969" s="7" t="s">
        <v>102</v>
      </c>
      <c r="F969" s="7" t="s">
        <v>2442</v>
      </c>
      <c r="G969" s="7" t="n">
        <f aca="false">COUNTIF('Duel Log'!A:A,A969)</f>
        <v>3</v>
      </c>
      <c r="H969" s="7" t="n">
        <f aca="false">COUNTIFS('Duel Log'!A:A,A969,'Duel Log'!AA:AA,"Win")</f>
        <v>1</v>
      </c>
      <c r="I969" s="7" t="s">
        <v>7017</v>
      </c>
      <c r="J969" s="7" t="s">
        <v>7017</v>
      </c>
      <c r="K969" s="7" t="s">
        <v>7018</v>
      </c>
      <c r="L969" s="7" t="s">
        <v>99</v>
      </c>
      <c r="M969" s="7" t="s">
        <v>6027</v>
      </c>
      <c r="N969" s="7"/>
    </row>
    <row r="970" customFormat="false" ht="16.5" hidden="false" customHeight="true" outlineLevel="0" collapsed="false">
      <c r="A970" s="8" t="s">
        <v>5411</v>
      </c>
      <c r="B970" s="8" t="s">
        <v>8738</v>
      </c>
      <c r="C970" s="8" t="s">
        <v>2427</v>
      </c>
      <c r="D970" s="7" t="s">
        <v>871</v>
      </c>
      <c r="E970" s="7" t="s">
        <v>102</v>
      </c>
      <c r="F970" s="7" t="s">
        <v>2445</v>
      </c>
      <c r="G970" s="7" t="n">
        <f aca="false">COUNTIF('Duel Log'!A:A,A970)</f>
        <v>1</v>
      </c>
      <c r="H970" s="7" t="n">
        <f aca="false">COUNTIFS('Duel Log'!A:A,A970,'Duel Log'!AA:AA,"Win")</f>
        <v>1</v>
      </c>
      <c r="I970" s="7" t="s">
        <v>7020</v>
      </c>
      <c r="J970" s="7"/>
      <c r="K970" s="7"/>
      <c r="L970" s="7" t="s">
        <v>99</v>
      </c>
      <c r="M970" s="7" t="s">
        <v>5939</v>
      </c>
      <c r="N970" s="7"/>
    </row>
    <row r="971" customFormat="false" ht="16.5" hidden="false" customHeight="true" outlineLevel="0" collapsed="false">
      <c r="A971" s="8" t="s">
        <v>5412</v>
      </c>
      <c r="B971" s="8" t="s">
        <v>8738</v>
      </c>
      <c r="C971" s="8" t="s">
        <v>2427</v>
      </c>
      <c r="D971" s="7" t="s">
        <v>871</v>
      </c>
      <c r="E971" s="7" t="s">
        <v>102</v>
      </c>
      <c r="F971" s="7" t="s">
        <v>2446</v>
      </c>
      <c r="G971" s="7" t="n">
        <f aca="false">COUNTIF('Duel Log'!A:A,A971)</f>
        <v>1</v>
      </c>
      <c r="H971" s="7" t="n">
        <f aca="false">COUNTIFS('Duel Log'!A:A,A971,'Duel Log'!AA:AA,"Win")</f>
        <v>1</v>
      </c>
      <c r="I971" s="7" t="s">
        <v>7021</v>
      </c>
      <c r="J971" s="7"/>
      <c r="K971" s="7"/>
      <c r="L971" s="7" t="s">
        <v>99</v>
      </c>
      <c r="M971" s="7" t="s">
        <v>5939</v>
      </c>
      <c r="N971" s="7"/>
    </row>
    <row r="972" customFormat="false" ht="16.5" hidden="false" customHeight="true" outlineLevel="0" collapsed="false">
      <c r="A972" s="8" t="s">
        <v>5413</v>
      </c>
      <c r="B972" s="8" t="s">
        <v>8738</v>
      </c>
      <c r="C972" s="8" t="s">
        <v>2427</v>
      </c>
      <c r="D972" s="7" t="s">
        <v>871</v>
      </c>
      <c r="E972" s="7" t="s">
        <v>102</v>
      </c>
      <c r="F972" s="7" t="s">
        <v>2447</v>
      </c>
      <c r="G972" s="7" t="n">
        <f aca="false">COUNTIF('Duel Log'!A:A,A972)</f>
        <v>3</v>
      </c>
      <c r="H972" s="7" t="n">
        <f aca="false">COUNTIFS('Duel Log'!A:A,A972,'Duel Log'!AA:AA,"Win")</f>
        <v>1</v>
      </c>
      <c r="I972" s="7" t="s">
        <v>8740</v>
      </c>
      <c r="J972" s="7" t="s">
        <v>7019</v>
      </c>
      <c r="K972" s="7" t="s">
        <v>7019</v>
      </c>
      <c r="L972" s="7" t="s">
        <v>99</v>
      </c>
      <c r="M972" s="7" t="s">
        <v>6027</v>
      </c>
      <c r="N972" s="7"/>
    </row>
    <row r="973" customFormat="false" ht="16.5" hidden="false" customHeight="true" outlineLevel="0" collapsed="false">
      <c r="A973" s="8" t="s">
        <v>5414</v>
      </c>
      <c r="B973" s="8" t="s">
        <v>8738</v>
      </c>
      <c r="C973" s="8" t="s">
        <v>2427</v>
      </c>
      <c r="D973" s="7" t="s">
        <v>871</v>
      </c>
      <c r="E973" s="7" t="s">
        <v>102</v>
      </c>
      <c r="F973" s="7" t="s">
        <v>2453</v>
      </c>
      <c r="G973" s="7" t="n">
        <f aca="false">COUNTIF('Duel Log'!A:A,A973)</f>
        <v>1</v>
      </c>
      <c r="H973" s="7" t="n">
        <f aca="false">COUNTIFS('Duel Log'!A:A,A973,'Duel Log'!AA:AA,"Win")</f>
        <v>0</v>
      </c>
      <c r="I973" s="7" t="s">
        <v>8716</v>
      </c>
      <c r="J973" s="7"/>
      <c r="K973" s="7"/>
      <c r="L973" s="7" t="s">
        <v>99</v>
      </c>
      <c r="M973" s="7" t="s">
        <v>5939</v>
      </c>
      <c r="N973" s="7"/>
    </row>
    <row r="974" customFormat="false" ht="16.5" hidden="false" customHeight="true" outlineLevel="0" collapsed="false">
      <c r="A974" s="6" t="s">
        <v>5415</v>
      </c>
      <c r="B974" s="6" t="s">
        <v>8741</v>
      </c>
      <c r="C974" s="6" t="s">
        <v>2427</v>
      </c>
      <c r="D974" s="5" t="s">
        <v>1409</v>
      </c>
      <c r="E974" s="5" t="s">
        <v>102</v>
      </c>
      <c r="F974" s="5" t="s">
        <v>5416</v>
      </c>
      <c r="G974" s="5" t="n">
        <f aca="false">COUNTIF('Duel Log'!A:A,A974)</f>
        <v>3</v>
      </c>
      <c r="H974" s="5" t="n">
        <f aca="false">COUNTIFS('Duel Log'!A:A,A974,'Duel Log'!AA:AA,"Win")</f>
        <v>2</v>
      </c>
      <c r="I974" s="5" t="s">
        <v>8742</v>
      </c>
      <c r="J974" s="5" t="s">
        <v>7021</v>
      </c>
      <c r="K974" s="5" t="s">
        <v>8743</v>
      </c>
      <c r="L974" s="5" t="s">
        <v>98</v>
      </c>
      <c r="M974" s="5" t="s">
        <v>7852</v>
      </c>
      <c r="N974" s="5"/>
    </row>
    <row r="975" customFormat="false" ht="16.5" hidden="false" customHeight="true" outlineLevel="0" collapsed="false">
      <c r="A975" s="8" t="s">
        <v>5421</v>
      </c>
      <c r="B975" s="8" t="s">
        <v>8741</v>
      </c>
      <c r="C975" s="8" t="s">
        <v>2427</v>
      </c>
      <c r="D975" s="7" t="s">
        <v>1409</v>
      </c>
      <c r="E975" s="7" t="s">
        <v>102</v>
      </c>
      <c r="F975" s="7" t="s">
        <v>5422</v>
      </c>
      <c r="G975" s="7" t="n">
        <f aca="false">COUNTIF('Duel Log'!A:A,A975)</f>
        <v>3</v>
      </c>
      <c r="H975" s="7" t="n">
        <f aca="false">COUNTIFS('Duel Log'!A:A,A975,'Duel Log'!AA:AA,"Win")</f>
        <v>2</v>
      </c>
      <c r="I975" s="7" t="s">
        <v>8744</v>
      </c>
      <c r="J975" s="7" t="s">
        <v>8729</v>
      </c>
      <c r="K975" s="7" t="s">
        <v>8745</v>
      </c>
      <c r="L975" s="7" t="s">
        <v>99</v>
      </c>
      <c r="M975" s="7" t="s">
        <v>6122</v>
      </c>
      <c r="N975" s="7"/>
    </row>
    <row r="976" customFormat="false" ht="16.5" hidden="false" customHeight="true" outlineLevel="0" collapsed="false">
      <c r="A976" s="8" t="s">
        <v>5427</v>
      </c>
      <c r="B976" s="8" t="s">
        <v>8741</v>
      </c>
      <c r="C976" s="8" t="s">
        <v>2427</v>
      </c>
      <c r="D976" s="7" t="s">
        <v>1409</v>
      </c>
      <c r="E976" s="7" t="s">
        <v>102</v>
      </c>
      <c r="F976" s="7" t="s">
        <v>5428</v>
      </c>
      <c r="G976" s="7" t="n">
        <f aca="false">COUNTIF('Duel Log'!A:A,A976)</f>
        <v>3</v>
      </c>
      <c r="H976" s="7" t="n">
        <f aca="false">COUNTIFS('Duel Log'!A:A,A976,'Duel Log'!AA:AA,"Win")</f>
        <v>2</v>
      </c>
      <c r="I976" s="7" t="s">
        <v>8721</v>
      </c>
      <c r="J976" s="7" t="s">
        <v>7013</v>
      </c>
      <c r="K976" s="7" t="s">
        <v>8746</v>
      </c>
      <c r="L976" s="7" t="s">
        <v>99</v>
      </c>
      <c r="M976" s="7" t="s">
        <v>6400</v>
      </c>
      <c r="N976" s="7"/>
    </row>
    <row r="977" customFormat="false" ht="16.5" hidden="false" customHeight="true" outlineLevel="0" collapsed="false">
      <c r="A977" s="8" t="s">
        <v>5432</v>
      </c>
      <c r="B977" s="8" t="s">
        <v>8741</v>
      </c>
      <c r="C977" s="8" t="s">
        <v>2427</v>
      </c>
      <c r="D977" s="7" t="s">
        <v>1409</v>
      </c>
      <c r="E977" s="7" t="s">
        <v>102</v>
      </c>
      <c r="F977" s="7" t="s">
        <v>5433</v>
      </c>
      <c r="G977" s="7" t="n">
        <f aca="false">COUNTIF('Duel Log'!A:A,A977)</f>
        <v>3</v>
      </c>
      <c r="H977" s="7" t="n">
        <f aca="false">COUNTIFS('Duel Log'!A:A,A977,'Duel Log'!AA:AA,"Win")</f>
        <v>2</v>
      </c>
      <c r="I977" s="7" t="s">
        <v>8001</v>
      </c>
      <c r="J977" s="7" t="s">
        <v>8747</v>
      </c>
      <c r="K977" s="7" t="s">
        <v>8748</v>
      </c>
      <c r="L977" s="7" t="s">
        <v>99</v>
      </c>
      <c r="M977" s="7" t="s">
        <v>8293</v>
      </c>
      <c r="N977" s="7"/>
    </row>
    <row r="978" customFormat="false" ht="16.5" hidden="false" customHeight="true" outlineLevel="0" collapsed="false">
      <c r="A978" s="6" t="s">
        <v>5437</v>
      </c>
      <c r="B978" s="6" t="s">
        <v>8749</v>
      </c>
      <c r="C978" s="6" t="s">
        <v>2427</v>
      </c>
      <c r="D978" s="5" t="s">
        <v>871</v>
      </c>
      <c r="E978" s="5" t="s">
        <v>123</v>
      </c>
      <c r="F978" s="5" t="s">
        <v>2459</v>
      </c>
      <c r="G978" s="5" t="n">
        <f aca="false">COUNTIF('Duel Log'!A:A,A978)</f>
        <v>1</v>
      </c>
      <c r="H978" s="5" t="n">
        <f aca="false">COUNTIFS('Duel Log'!A:A,A978,'Duel Log'!AA:AA,"Win")</f>
        <v>1</v>
      </c>
      <c r="I978" s="5" t="s">
        <v>7013</v>
      </c>
      <c r="J978" s="5"/>
      <c r="K978" s="5"/>
      <c r="L978" s="5" t="s">
        <v>98</v>
      </c>
      <c r="M978" s="5" t="s">
        <v>5942</v>
      </c>
      <c r="N978" s="5" t="s">
        <v>5942</v>
      </c>
    </row>
    <row r="979" customFormat="false" ht="16.5" hidden="false" customHeight="true" outlineLevel="0" collapsed="false">
      <c r="A979" s="10" t="s">
        <v>5438</v>
      </c>
      <c r="B979" s="10" t="s">
        <v>8749</v>
      </c>
      <c r="C979" s="10" t="s">
        <v>2427</v>
      </c>
      <c r="D979" s="9" t="s">
        <v>871</v>
      </c>
      <c r="E979" s="9" t="s">
        <v>123</v>
      </c>
      <c r="F979" s="9" t="s">
        <v>2460</v>
      </c>
      <c r="G979" s="9" t="n">
        <f aca="false">COUNTIF('Duel Log'!A:A,A979)</f>
        <v>1</v>
      </c>
      <c r="H979" s="9" t="n">
        <f aca="false">COUNTIFS('Duel Log'!A:A,A979,'Duel Log'!AA:AA,"Win")</f>
        <v>1</v>
      </c>
      <c r="I979" s="9" t="s">
        <v>5950</v>
      </c>
      <c r="J979" s="9"/>
      <c r="K979" s="9"/>
      <c r="L979" s="9" t="s">
        <v>99</v>
      </c>
      <c r="M979" s="9" t="s">
        <v>6889</v>
      </c>
      <c r="N979" s="9" t="s">
        <v>6889</v>
      </c>
    </row>
    <row r="980" customFormat="false" ht="16.5" hidden="false" customHeight="true" outlineLevel="0" collapsed="false">
      <c r="A980" s="10" t="s">
        <v>5439</v>
      </c>
      <c r="B980" s="10" t="s">
        <v>8749</v>
      </c>
      <c r="C980" s="10" t="s">
        <v>2427</v>
      </c>
      <c r="D980" s="9" t="s">
        <v>871</v>
      </c>
      <c r="E980" s="9" t="s">
        <v>123</v>
      </c>
      <c r="F980" s="9" t="s">
        <v>2462</v>
      </c>
      <c r="G980" s="9" t="n">
        <f aca="false">COUNTIF('Duel Log'!A:A,A980)</f>
        <v>1</v>
      </c>
      <c r="H980" s="9" t="n">
        <f aca="false">COUNTIFS('Duel Log'!A:A,A980,'Duel Log'!AA:AA,"Win")</f>
        <v>0</v>
      </c>
      <c r="I980" s="9" t="s">
        <v>7835</v>
      </c>
      <c r="J980" s="9"/>
      <c r="K980" s="9"/>
      <c r="L980" s="9" t="s">
        <v>99</v>
      </c>
      <c r="M980" s="9" t="s">
        <v>6889</v>
      </c>
      <c r="N980" s="9" t="s">
        <v>6889</v>
      </c>
    </row>
    <row r="981" customFormat="false" ht="16.5" hidden="false" customHeight="true" outlineLevel="0" collapsed="false">
      <c r="A981" s="10" t="s">
        <v>5440</v>
      </c>
      <c r="B981" s="10" t="s">
        <v>8749</v>
      </c>
      <c r="C981" s="10" t="s">
        <v>2427</v>
      </c>
      <c r="D981" s="9" t="s">
        <v>871</v>
      </c>
      <c r="E981" s="9" t="s">
        <v>123</v>
      </c>
      <c r="F981" s="9" t="s">
        <v>2464</v>
      </c>
      <c r="G981" s="9" t="n">
        <f aca="false">COUNTIF('Duel Log'!A:A,A981)</f>
        <v>2</v>
      </c>
      <c r="H981" s="9" t="n">
        <f aca="false">COUNTIFS('Duel Log'!A:A,A981,'Duel Log'!AA:AA,"Win")</f>
        <v>1</v>
      </c>
      <c r="I981" s="9" t="s">
        <v>8750</v>
      </c>
      <c r="J981" s="9" t="s">
        <v>8751</v>
      </c>
      <c r="K981" s="9"/>
      <c r="L981" s="9" t="s">
        <v>99</v>
      </c>
      <c r="M981" s="9" t="s">
        <v>6889</v>
      </c>
      <c r="N981" s="9" t="s">
        <v>6889</v>
      </c>
    </row>
    <row r="982" customFormat="false" ht="16.5" hidden="false" customHeight="true" outlineLevel="0" collapsed="false">
      <c r="A982" s="6" t="s">
        <v>5441</v>
      </c>
      <c r="B982" s="6" t="s">
        <v>8752</v>
      </c>
      <c r="C982" s="6" t="s">
        <v>2427</v>
      </c>
      <c r="D982" s="5" t="s">
        <v>2664</v>
      </c>
      <c r="E982" s="5" t="s">
        <v>123</v>
      </c>
      <c r="F982" s="5" t="s">
        <v>5442</v>
      </c>
      <c r="G982" s="5" t="n">
        <f aca="false">COUNTIF('Duel Log'!A:A,A982)</f>
        <v>2</v>
      </c>
      <c r="H982" s="5" t="n">
        <f aca="false">COUNTIFS('Duel Log'!A:A,A982,'Duel Log'!AA:AA,"Win")</f>
        <v>2</v>
      </c>
      <c r="I982" s="5" t="s">
        <v>7017</v>
      </c>
      <c r="J982" s="5" t="s">
        <v>8753</v>
      </c>
      <c r="K982" s="5"/>
      <c r="L982" s="5" t="s">
        <v>98</v>
      </c>
      <c r="M982" s="5" t="s">
        <v>6327</v>
      </c>
      <c r="N982" s="5" t="s">
        <v>5966</v>
      </c>
    </row>
    <row r="983" customFormat="false" ht="16.5" hidden="false" customHeight="true" outlineLevel="0" collapsed="false">
      <c r="A983" s="6" t="s">
        <v>5445</v>
      </c>
      <c r="B983" s="6" t="s">
        <v>8754</v>
      </c>
      <c r="C983" s="6" t="s">
        <v>2427</v>
      </c>
      <c r="D983" s="5" t="s">
        <v>5125</v>
      </c>
      <c r="E983" s="5" t="s">
        <v>123</v>
      </c>
      <c r="F983" s="5" t="s">
        <v>5446</v>
      </c>
      <c r="G983" s="5" t="n">
        <f aca="false">COUNTIF('Duel Log'!A:A,A983)</f>
        <v>0</v>
      </c>
      <c r="H983" s="5" t="n">
        <f aca="false">COUNTIFS('Duel Log'!A:A,A983,'Duel Log'!AA:AA,"Win")</f>
        <v>0</v>
      </c>
      <c r="I983" s="5" t="s">
        <v>7053</v>
      </c>
      <c r="J983" s="5" t="s">
        <v>8755</v>
      </c>
      <c r="K983" s="5"/>
      <c r="L983" s="5" t="s">
        <v>98</v>
      </c>
      <c r="M983" s="5" t="s">
        <v>6465</v>
      </c>
      <c r="N983" s="5" t="s">
        <v>5966</v>
      </c>
    </row>
    <row r="984" customFormat="false" ht="16.5" hidden="false" customHeight="true" outlineLevel="0" collapsed="false">
      <c r="A984" s="6" t="s">
        <v>5448</v>
      </c>
      <c r="B984" s="6" t="s">
        <v>8756</v>
      </c>
      <c r="C984" s="6" t="s">
        <v>2427</v>
      </c>
      <c r="D984" s="6" t="s">
        <v>5449</v>
      </c>
      <c r="E984" s="5" t="s">
        <v>123</v>
      </c>
      <c r="F984" s="5" t="s">
        <v>5451</v>
      </c>
      <c r="G984" s="5" t="n">
        <f aca="false">COUNTIF('Duel Log'!A:A,A984)</f>
        <v>3</v>
      </c>
      <c r="H984" s="5" t="n">
        <f aca="false">COUNTIFS('Duel Log'!A:A,A984,'Duel Log'!AA:AA,"Win")</f>
        <v>2</v>
      </c>
      <c r="I984" s="5" t="s">
        <v>8757</v>
      </c>
      <c r="J984" s="5" t="s">
        <v>8758</v>
      </c>
      <c r="K984" s="5" t="s">
        <v>8759</v>
      </c>
      <c r="L984" s="5" t="s">
        <v>98</v>
      </c>
      <c r="M984" s="5" t="s">
        <v>7513</v>
      </c>
      <c r="N984" s="5" t="s">
        <v>5948</v>
      </c>
    </row>
    <row r="985" customFormat="false" ht="16.5" hidden="false" customHeight="true" outlineLevel="0" collapsed="false">
      <c r="A985" s="6" t="s">
        <v>5455</v>
      </c>
      <c r="B985" s="6" t="s">
        <v>8760</v>
      </c>
      <c r="C985" s="6" t="s">
        <v>2427</v>
      </c>
      <c r="D985" s="5" t="s">
        <v>829</v>
      </c>
      <c r="E985" s="5" t="s">
        <v>123</v>
      </c>
      <c r="F985" s="5" t="s">
        <v>4401</v>
      </c>
      <c r="G985" s="5" t="n">
        <f aca="false">COUNTIF('Duel Log'!A:A,A985)</f>
        <v>2</v>
      </c>
      <c r="H985" s="5" t="n">
        <f aca="false">COUNTIFS('Duel Log'!A:A,A985,'Duel Log'!AA:AA,"Win")</f>
        <v>0</v>
      </c>
      <c r="I985" s="5" t="s">
        <v>7835</v>
      </c>
      <c r="J985" s="5" t="s">
        <v>8761</v>
      </c>
      <c r="K985" s="5"/>
      <c r="L985" s="5" t="s">
        <v>98</v>
      </c>
      <c r="M985" s="5" t="s">
        <v>6114</v>
      </c>
      <c r="N985" s="5" t="s">
        <v>5966</v>
      </c>
    </row>
    <row r="986" customFormat="false" ht="16.5" hidden="false" customHeight="true" outlineLevel="0" collapsed="false">
      <c r="A986" s="6" t="s">
        <v>5456</v>
      </c>
      <c r="B986" s="6" t="s">
        <v>8762</v>
      </c>
      <c r="C986" s="6" t="s">
        <v>2427</v>
      </c>
      <c r="D986" s="5" t="s">
        <v>5457</v>
      </c>
      <c r="E986" s="5" t="s">
        <v>123</v>
      </c>
      <c r="F986" s="5" t="s">
        <v>5459</v>
      </c>
      <c r="G986" s="5" t="n">
        <f aca="false">COUNTIF('Duel Log'!A:A,A986)</f>
        <v>2</v>
      </c>
      <c r="H986" s="5" t="n">
        <f aca="false">COUNTIFS('Duel Log'!A:A,A986,'Duel Log'!AA:AA,"Win")</f>
        <v>2</v>
      </c>
      <c r="I986" s="5" t="s">
        <v>8729</v>
      </c>
      <c r="J986" s="5" t="s">
        <v>6061</v>
      </c>
      <c r="K986" s="5"/>
      <c r="L986" s="5" t="s">
        <v>98</v>
      </c>
      <c r="M986" s="5" t="s">
        <v>6848</v>
      </c>
      <c r="N986" s="5" t="s">
        <v>5966</v>
      </c>
    </row>
    <row r="987" customFormat="false" ht="16.5" hidden="false" customHeight="true" outlineLevel="0" collapsed="false">
      <c r="A987" s="6" t="s">
        <v>5462</v>
      </c>
      <c r="B987" s="6" t="s">
        <v>8763</v>
      </c>
      <c r="C987" s="6" t="s">
        <v>2427</v>
      </c>
      <c r="D987" s="5" t="s">
        <v>3877</v>
      </c>
      <c r="E987" s="5" t="s">
        <v>123</v>
      </c>
      <c r="F987" s="5" t="s">
        <v>5463</v>
      </c>
      <c r="G987" s="5" t="n">
        <f aca="false">COUNTIF('Duel Log'!A:A,A987)</f>
        <v>2</v>
      </c>
      <c r="H987" s="5" t="n">
        <f aca="false">COUNTIFS('Duel Log'!A:A,A987,'Duel Log'!AA:AA,"Win")</f>
        <v>2</v>
      </c>
      <c r="I987" s="5" t="s">
        <v>7017</v>
      </c>
      <c r="J987" s="5" t="s">
        <v>8764</v>
      </c>
      <c r="K987" s="5"/>
      <c r="L987" s="5" t="s">
        <v>98</v>
      </c>
      <c r="M987" s="5" t="s">
        <v>7372</v>
      </c>
      <c r="N987" s="5" t="s">
        <v>5966</v>
      </c>
    </row>
    <row r="988" customFormat="false" ht="16.5" hidden="false" customHeight="true" outlineLevel="0" collapsed="false">
      <c r="A988" s="6" t="s">
        <v>5467</v>
      </c>
      <c r="B988" s="6" t="s">
        <v>8765</v>
      </c>
      <c r="C988" s="6" t="s">
        <v>2427</v>
      </c>
      <c r="D988" s="5" t="s">
        <v>4067</v>
      </c>
      <c r="E988" s="5" t="s">
        <v>123</v>
      </c>
      <c r="F988" s="5" t="s">
        <v>5468</v>
      </c>
      <c r="G988" s="5" t="n">
        <f aca="false">COUNTIF('Duel Log'!A:A,A988)</f>
        <v>2</v>
      </c>
      <c r="H988" s="5" t="n">
        <f aca="false">COUNTIFS('Duel Log'!A:A,A988,'Duel Log'!AA:AA,"Win")</f>
        <v>2</v>
      </c>
      <c r="I988" s="5" t="s">
        <v>8766</v>
      </c>
      <c r="J988" s="5" t="s">
        <v>7053</v>
      </c>
      <c r="K988" s="5"/>
      <c r="L988" s="5" t="s">
        <v>98</v>
      </c>
      <c r="M988" s="5" t="s">
        <v>8767</v>
      </c>
      <c r="N988" s="5" t="s">
        <v>5966</v>
      </c>
    </row>
    <row r="989" customFormat="false" ht="16.5" hidden="false" customHeight="true" outlineLevel="0" collapsed="false">
      <c r="A989" s="6" t="s">
        <v>5469</v>
      </c>
      <c r="B989" s="6" t="s">
        <v>8768</v>
      </c>
      <c r="C989" s="6" t="s">
        <v>2427</v>
      </c>
      <c r="D989" s="5" t="s">
        <v>2179</v>
      </c>
      <c r="E989" s="5" t="s">
        <v>123</v>
      </c>
      <c r="F989" s="5" t="s">
        <v>5470</v>
      </c>
      <c r="G989" s="5" t="n">
        <f aca="false">COUNTIF('Duel Log'!A:A,A989)</f>
        <v>2</v>
      </c>
      <c r="H989" s="5" t="n">
        <f aca="false">COUNTIFS('Duel Log'!A:A,A989,'Duel Log'!AA:AA,"Win")</f>
        <v>2</v>
      </c>
      <c r="I989" s="5" t="s">
        <v>8769</v>
      </c>
      <c r="J989" s="5" t="s">
        <v>8770</v>
      </c>
      <c r="K989" s="5"/>
      <c r="L989" s="5" t="s">
        <v>98</v>
      </c>
      <c r="M989" s="5" t="s">
        <v>8771</v>
      </c>
      <c r="N989" s="5" t="s">
        <v>5966</v>
      </c>
    </row>
    <row r="990" customFormat="false" ht="16.5" hidden="false" customHeight="true" outlineLevel="0" collapsed="false">
      <c r="A990" s="6" t="s">
        <v>5471</v>
      </c>
      <c r="B990" s="6" t="s">
        <v>8772</v>
      </c>
      <c r="C990" s="6" t="s">
        <v>2427</v>
      </c>
      <c r="D990" s="5" t="s">
        <v>5472</v>
      </c>
      <c r="E990" s="5" t="s">
        <v>123</v>
      </c>
      <c r="F990" s="5" t="s">
        <v>5073</v>
      </c>
      <c r="G990" s="5" t="n">
        <f aca="false">COUNTIF('Duel Log'!A:A,A990)</f>
        <v>3</v>
      </c>
      <c r="H990" s="5" t="n">
        <f aca="false">COUNTIFS('Duel Log'!A:A,A990,'Duel Log'!AA:AA,"Win")</f>
        <v>1</v>
      </c>
      <c r="I990" s="5" t="s">
        <v>8773</v>
      </c>
      <c r="J990" s="5" t="s">
        <v>6061</v>
      </c>
      <c r="K990" s="5" t="s">
        <v>8774</v>
      </c>
      <c r="L990" s="5" t="s">
        <v>98</v>
      </c>
      <c r="M990" s="5" t="s">
        <v>8775</v>
      </c>
      <c r="N990" s="5" t="s">
        <v>5948</v>
      </c>
    </row>
    <row r="991" customFormat="false" ht="16.5" hidden="false" customHeight="true" outlineLevel="0" collapsed="false">
      <c r="A991" s="6" t="s">
        <v>5478</v>
      </c>
      <c r="B991" s="6" t="s">
        <v>8776</v>
      </c>
      <c r="C991" s="6" t="s">
        <v>405</v>
      </c>
      <c r="D991" s="5" t="s">
        <v>723</v>
      </c>
      <c r="E991" s="5" t="s">
        <v>102</v>
      </c>
      <c r="F991" s="5" t="s">
        <v>5479</v>
      </c>
      <c r="G991" s="5" t="n">
        <f aca="false">COUNTIF('Duel Log'!A:A,A991)</f>
        <v>2</v>
      </c>
      <c r="H991" s="5" t="n">
        <f aca="false">COUNTIFS('Duel Log'!A:A,A991,'Duel Log'!AA:AA,"Win")</f>
        <v>2</v>
      </c>
      <c r="I991" s="5" t="s">
        <v>8777</v>
      </c>
      <c r="J991" s="5" t="s">
        <v>8778</v>
      </c>
      <c r="K991" s="5"/>
      <c r="L991" s="5" t="s">
        <v>98</v>
      </c>
      <c r="M991" s="5" t="s">
        <v>6027</v>
      </c>
      <c r="N991" s="5"/>
    </row>
    <row r="992" customFormat="false" ht="16.5" hidden="false" customHeight="true" outlineLevel="0" collapsed="false">
      <c r="A992" s="6" t="s">
        <v>5483</v>
      </c>
      <c r="B992" s="6" t="s">
        <v>8779</v>
      </c>
      <c r="C992" s="6" t="s">
        <v>405</v>
      </c>
      <c r="D992" s="5" t="s">
        <v>403</v>
      </c>
      <c r="E992" s="5" t="s">
        <v>102</v>
      </c>
      <c r="F992" s="5" t="s">
        <v>5484</v>
      </c>
      <c r="G992" s="5" t="n">
        <f aca="false">COUNTIF('Duel Log'!A:A,A992)</f>
        <v>3</v>
      </c>
      <c r="H992" s="5" t="n">
        <f aca="false">COUNTIFS('Duel Log'!A:A,A992,'Duel Log'!AA:AA,"Win")</f>
        <v>1</v>
      </c>
      <c r="I992" s="5" t="s">
        <v>8780</v>
      </c>
      <c r="J992" s="5" t="s">
        <v>8773</v>
      </c>
      <c r="K992" s="5" t="s">
        <v>8781</v>
      </c>
      <c r="L992" s="5" t="s">
        <v>98</v>
      </c>
      <c r="M992" s="5" t="s">
        <v>6758</v>
      </c>
      <c r="N992" s="5"/>
    </row>
    <row r="993" customFormat="false" ht="16.5" hidden="false" customHeight="true" outlineLevel="0" collapsed="false">
      <c r="A993" s="8" t="s">
        <v>5485</v>
      </c>
      <c r="B993" s="8" t="s">
        <v>8779</v>
      </c>
      <c r="C993" s="8" t="s">
        <v>405</v>
      </c>
      <c r="D993" s="7" t="s">
        <v>403</v>
      </c>
      <c r="E993" s="7" t="s">
        <v>102</v>
      </c>
      <c r="F993" s="7" t="s">
        <v>416</v>
      </c>
      <c r="G993" s="7" t="n">
        <f aca="false">COUNTIF('Duel Log'!A:A,A993)</f>
        <v>3</v>
      </c>
      <c r="H993" s="7" t="n">
        <f aca="false">COUNTIFS('Duel Log'!A:A,A993,'Duel Log'!AA:AA,"Win")</f>
        <v>1</v>
      </c>
      <c r="I993" s="7" t="s">
        <v>7017</v>
      </c>
      <c r="J993" s="7" t="s">
        <v>8782</v>
      </c>
      <c r="K993" s="7" t="s">
        <v>8783</v>
      </c>
      <c r="L993" s="7" t="s">
        <v>99</v>
      </c>
      <c r="M993" s="7" t="s">
        <v>8784</v>
      </c>
      <c r="N993" s="7"/>
    </row>
    <row r="994" customFormat="false" ht="16.5" hidden="false" customHeight="true" outlineLevel="0" collapsed="false">
      <c r="A994" s="8" t="s">
        <v>5486</v>
      </c>
      <c r="B994" s="8" t="s">
        <v>8779</v>
      </c>
      <c r="C994" s="8" t="s">
        <v>405</v>
      </c>
      <c r="D994" s="7" t="s">
        <v>403</v>
      </c>
      <c r="E994" s="7" t="s">
        <v>102</v>
      </c>
      <c r="F994" s="7" t="s">
        <v>427</v>
      </c>
      <c r="G994" s="7" t="n">
        <f aca="false">COUNTIF('Duel Log'!A:A,A994)</f>
        <v>3</v>
      </c>
      <c r="H994" s="7" t="n">
        <f aca="false">COUNTIFS('Duel Log'!A:A,A994,'Duel Log'!AA:AA,"Win")</f>
        <v>2</v>
      </c>
      <c r="I994" s="7" t="s">
        <v>8721</v>
      </c>
      <c r="J994" s="7" t="s">
        <v>8785</v>
      </c>
      <c r="K994" s="7" t="s">
        <v>8786</v>
      </c>
      <c r="L994" s="7" t="s">
        <v>99</v>
      </c>
      <c r="M994" s="7" t="s">
        <v>8787</v>
      </c>
      <c r="N994" s="7"/>
    </row>
    <row r="995" customFormat="false" ht="16.5" hidden="false" customHeight="true" outlineLevel="0" collapsed="false">
      <c r="A995" s="8" t="s">
        <v>5487</v>
      </c>
      <c r="B995" s="8" t="s">
        <v>8779</v>
      </c>
      <c r="C995" s="8" t="s">
        <v>405</v>
      </c>
      <c r="D995" s="7" t="s">
        <v>403</v>
      </c>
      <c r="E995" s="7" t="s">
        <v>102</v>
      </c>
      <c r="F995" s="7" t="s">
        <v>437</v>
      </c>
      <c r="G995" s="7" t="n">
        <f aca="false">COUNTIF('Duel Log'!A:A,A995)</f>
        <v>3</v>
      </c>
      <c r="H995" s="7" t="n">
        <f aca="false">COUNTIFS('Duel Log'!A:A,A995,'Duel Log'!AA:AA,"Win")</f>
        <v>2</v>
      </c>
      <c r="I995" s="7" t="s">
        <v>8788</v>
      </c>
      <c r="J995" s="7" t="s">
        <v>8789</v>
      </c>
      <c r="K995" s="7" t="s">
        <v>8790</v>
      </c>
      <c r="L995" s="7" t="s">
        <v>99</v>
      </c>
      <c r="M995" s="7" t="s">
        <v>8791</v>
      </c>
      <c r="N995" s="7"/>
    </row>
    <row r="996" customFormat="false" ht="16.5" hidden="false" customHeight="true" outlineLevel="0" collapsed="false">
      <c r="A996" s="8" t="s">
        <v>5488</v>
      </c>
      <c r="B996" s="8" t="s">
        <v>8779</v>
      </c>
      <c r="C996" s="8" t="s">
        <v>405</v>
      </c>
      <c r="D996" s="7" t="s">
        <v>403</v>
      </c>
      <c r="E996" s="7" t="s">
        <v>102</v>
      </c>
      <c r="F996" s="7" t="s">
        <v>446</v>
      </c>
      <c r="G996" s="7" t="n">
        <f aca="false">COUNTIF('Duel Log'!A:A,A996)</f>
        <v>3</v>
      </c>
      <c r="H996" s="7" t="n">
        <f aca="false">COUNTIFS('Duel Log'!A:A,A996,'Duel Log'!AA:AA,"Win")</f>
        <v>3</v>
      </c>
      <c r="I996" s="7" t="s">
        <v>8729</v>
      </c>
      <c r="J996" s="7" t="s">
        <v>8792</v>
      </c>
      <c r="K996" s="7" t="s">
        <v>8726</v>
      </c>
      <c r="L996" s="7" t="s">
        <v>99</v>
      </c>
      <c r="M996" s="7" t="s">
        <v>6043</v>
      </c>
      <c r="N996" s="7"/>
    </row>
    <row r="997" customFormat="false" ht="16.5" hidden="false" customHeight="true" outlineLevel="0" collapsed="false">
      <c r="A997" s="8" t="s">
        <v>5489</v>
      </c>
      <c r="B997" s="8" t="s">
        <v>8779</v>
      </c>
      <c r="C997" s="8" t="s">
        <v>405</v>
      </c>
      <c r="D997" s="7" t="s">
        <v>403</v>
      </c>
      <c r="E997" s="7" t="s">
        <v>102</v>
      </c>
      <c r="F997" s="7" t="s">
        <v>455</v>
      </c>
      <c r="G997" s="7" t="n">
        <f aca="false">COUNTIF('Duel Log'!A:A,A997)</f>
        <v>3</v>
      </c>
      <c r="H997" s="7" t="n">
        <f aca="false">COUNTIFS('Duel Log'!A:A,A997,'Duel Log'!AA:AA,"Win")</f>
        <v>1</v>
      </c>
      <c r="I997" s="7" t="s">
        <v>6053</v>
      </c>
      <c r="J997" s="7" t="s">
        <v>8793</v>
      </c>
      <c r="K997" s="7" t="s">
        <v>8794</v>
      </c>
      <c r="L997" s="7" t="s">
        <v>99</v>
      </c>
      <c r="M997" s="7" t="s">
        <v>8795</v>
      </c>
      <c r="N997" s="7"/>
    </row>
    <row r="998" customFormat="false" ht="16.5" hidden="false" customHeight="true" outlineLevel="0" collapsed="false">
      <c r="A998" s="8" t="s">
        <v>5490</v>
      </c>
      <c r="B998" s="8" t="s">
        <v>8779</v>
      </c>
      <c r="C998" s="8" t="s">
        <v>405</v>
      </c>
      <c r="D998" s="7" t="s">
        <v>403</v>
      </c>
      <c r="E998" s="7" t="s">
        <v>102</v>
      </c>
      <c r="F998" s="7" t="s">
        <v>464</v>
      </c>
      <c r="G998" s="7" t="n">
        <f aca="false">COUNTIF('Duel Log'!A:A,A998)</f>
        <v>3</v>
      </c>
      <c r="H998" s="7" t="n">
        <f aca="false">COUNTIFS('Duel Log'!A:A,A998,'Duel Log'!AA:AA,"Win")</f>
        <v>2</v>
      </c>
      <c r="I998" s="7" t="s">
        <v>8796</v>
      </c>
      <c r="J998" s="7" t="s">
        <v>8797</v>
      </c>
      <c r="K998" s="7" t="s">
        <v>8798</v>
      </c>
      <c r="L998" s="7" t="s">
        <v>99</v>
      </c>
      <c r="M998" s="7" t="s">
        <v>8799</v>
      </c>
      <c r="N998" s="7"/>
    </row>
    <row r="999" customFormat="false" ht="16.5" hidden="false" customHeight="true" outlineLevel="0" collapsed="false">
      <c r="A999" s="6" t="s">
        <v>5491</v>
      </c>
      <c r="B999" s="6" t="s">
        <v>8800</v>
      </c>
      <c r="C999" s="6" t="s">
        <v>405</v>
      </c>
      <c r="D999" s="5" t="s">
        <v>5492</v>
      </c>
      <c r="E999" s="5" t="s">
        <v>123</v>
      </c>
      <c r="F999" s="5" t="s">
        <v>5494</v>
      </c>
      <c r="G999" s="5" t="n">
        <f aca="false">COUNTIF('Duel Log'!A:A,A999)</f>
        <v>2</v>
      </c>
      <c r="H999" s="5" t="n">
        <f aca="false">COUNTIFS('Duel Log'!A:A,A999,'Duel Log'!AA:AA,"Win")</f>
        <v>2</v>
      </c>
      <c r="I999" s="5" t="s">
        <v>8801</v>
      </c>
      <c r="J999" s="5" t="s">
        <v>8802</v>
      </c>
      <c r="K999" s="5"/>
      <c r="L999" s="5" t="s">
        <v>98</v>
      </c>
      <c r="M999" s="5" t="s">
        <v>6848</v>
      </c>
      <c r="N999" s="5" t="s">
        <v>5966</v>
      </c>
    </row>
    <row r="1000" customFormat="false" ht="16.5" hidden="false" customHeight="true" outlineLevel="0" collapsed="false">
      <c r="A1000" s="6" t="s">
        <v>5497</v>
      </c>
      <c r="B1000" s="6" t="s">
        <v>8803</v>
      </c>
      <c r="C1000" s="6" t="s">
        <v>405</v>
      </c>
      <c r="D1000" s="5" t="s">
        <v>1641</v>
      </c>
      <c r="E1000" s="5" t="s">
        <v>123</v>
      </c>
      <c r="F1000" s="5" t="s">
        <v>1527</v>
      </c>
      <c r="G1000" s="5" t="n">
        <f aca="false">COUNTIF('Duel Log'!A:A,A1000)</f>
        <v>2</v>
      </c>
      <c r="H1000" s="5" t="n">
        <f aca="false">COUNTIFS('Duel Log'!A:A,A1000,'Duel Log'!AA:AA,"Win")</f>
        <v>2</v>
      </c>
      <c r="I1000" s="5" t="s">
        <v>8804</v>
      </c>
      <c r="J1000" s="5" t="s">
        <v>8805</v>
      </c>
      <c r="K1000" s="5"/>
      <c r="L1000" s="5" t="s">
        <v>98</v>
      </c>
      <c r="M1000" s="5" t="s">
        <v>8806</v>
      </c>
      <c r="N1000" s="5" t="s">
        <v>5966</v>
      </c>
    </row>
    <row r="1001" customFormat="false" ht="16.5" hidden="false" customHeight="true" outlineLevel="0" collapsed="false">
      <c r="A1001" s="6" t="s">
        <v>5499</v>
      </c>
      <c r="B1001" s="6" t="s">
        <v>8807</v>
      </c>
      <c r="C1001" s="6" t="s">
        <v>405</v>
      </c>
      <c r="D1001" s="5" t="s">
        <v>5500</v>
      </c>
      <c r="E1001" s="5" t="s">
        <v>123</v>
      </c>
      <c r="F1001" s="5" t="s">
        <v>1870</v>
      </c>
      <c r="G1001" s="5" t="n">
        <f aca="false">COUNTIF('Duel Log'!A:A,A1001)</f>
        <v>2</v>
      </c>
      <c r="H1001" s="5" t="n">
        <f aca="false">COUNTIFS('Duel Log'!A:A,A1001,'Duel Log'!AA:AA,"Win")</f>
        <v>2</v>
      </c>
      <c r="I1001" s="5" t="s">
        <v>6476</v>
      </c>
      <c r="J1001" s="5" t="s">
        <v>8730</v>
      </c>
      <c r="K1001" s="5"/>
      <c r="L1001" s="5" t="s">
        <v>98</v>
      </c>
      <c r="M1001" s="5" t="s">
        <v>6073</v>
      </c>
      <c r="N1001" s="5" t="s">
        <v>5966</v>
      </c>
    </row>
    <row r="1002" customFormat="false" ht="16.5" hidden="false" customHeight="true" outlineLevel="0" collapsed="false">
      <c r="A1002" s="6" t="s">
        <v>5505</v>
      </c>
      <c r="B1002" s="6" t="s">
        <v>8808</v>
      </c>
      <c r="C1002" s="6" t="s">
        <v>405</v>
      </c>
      <c r="D1002" s="6" t="s">
        <v>1740</v>
      </c>
      <c r="E1002" s="5" t="s">
        <v>123</v>
      </c>
      <c r="F1002" s="5" t="s">
        <v>5506</v>
      </c>
      <c r="G1002" s="5" t="n">
        <f aca="false">COUNTIF('Duel Log'!A:A,A1002)</f>
        <v>1</v>
      </c>
      <c r="H1002" s="5" t="n">
        <f aca="false">COUNTIFS('Duel Log'!A:A,A1002,'Duel Log'!AA:AA,"Win")</f>
        <v>1</v>
      </c>
      <c r="I1002" s="5" t="s">
        <v>7053</v>
      </c>
      <c r="J1002" s="5"/>
      <c r="K1002" s="5"/>
      <c r="L1002" s="5" t="s">
        <v>98</v>
      </c>
      <c r="M1002" s="5" t="s">
        <v>5942</v>
      </c>
      <c r="N1002" s="5" t="s">
        <v>5942</v>
      </c>
    </row>
    <row r="1003" customFormat="false" ht="16.5" hidden="false" customHeight="true" outlineLevel="0" collapsed="false">
      <c r="A1003" s="6" t="s">
        <v>5508</v>
      </c>
      <c r="B1003" s="6" t="s">
        <v>8809</v>
      </c>
      <c r="C1003" s="6" t="s">
        <v>405</v>
      </c>
      <c r="D1003" s="5" t="s">
        <v>268</v>
      </c>
      <c r="E1003" s="5" t="s">
        <v>123</v>
      </c>
      <c r="F1003" s="5" t="s">
        <v>2192</v>
      </c>
      <c r="G1003" s="5" t="n">
        <f aca="false">COUNTIF('Duel Log'!A:A,A1003)</f>
        <v>2</v>
      </c>
      <c r="H1003" s="5" t="n">
        <f aca="false">COUNTIFS('Duel Log'!A:A,A1003,'Duel Log'!AA:AA,"Win")</f>
        <v>2</v>
      </c>
      <c r="I1003" s="5" t="s">
        <v>6995</v>
      </c>
      <c r="J1003" s="5" t="s">
        <v>8810</v>
      </c>
      <c r="K1003" s="5"/>
      <c r="L1003" s="5" t="s">
        <v>98</v>
      </c>
      <c r="M1003" s="5" t="s">
        <v>7257</v>
      </c>
      <c r="N1003" s="5" t="s">
        <v>5966</v>
      </c>
    </row>
    <row r="1004" customFormat="false" ht="16.5" hidden="false" customHeight="true" outlineLevel="0" collapsed="false">
      <c r="A1004" s="6" t="s">
        <v>5509</v>
      </c>
      <c r="B1004" s="6" t="s">
        <v>8811</v>
      </c>
      <c r="C1004" s="6" t="s">
        <v>405</v>
      </c>
      <c r="D1004" s="5" t="s">
        <v>641</v>
      </c>
      <c r="E1004" s="5" t="s">
        <v>123</v>
      </c>
      <c r="F1004" s="5" t="s">
        <v>3441</v>
      </c>
      <c r="G1004" s="5" t="n">
        <f aca="false">COUNTIF('Duel Log'!A:A,A1004)</f>
        <v>3</v>
      </c>
      <c r="H1004" s="5" t="n">
        <f aca="false">COUNTIFS('Duel Log'!A:A,A1004,'Duel Log'!AA:AA,"Win")</f>
        <v>2</v>
      </c>
      <c r="I1004" s="5" t="s">
        <v>6476</v>
      </c>
      <c r="J1004" s="5" t="s">
        <v>8812</v>
      </c>
      <c r="K1004" s="5" t="s">
        <v>6477</v>
      </c>
      <c r="L1004" s="5" t="s">
        <v>98</v>
      </c>
      <c r="M1004" s="5" t="s">
        <v>6259</v>
      </c>
      <c r="N1004" s="5" t="s">
        <v>5948</v>
      </c>
    </row>
    <row r="1005" customFormat="false" ht="16.5" hidden="false" customHeight="true" outlineLevel="0" collapsed="false">
      <c r="A1005" s="6" t="s">
        <v>5510</v>
      </c>
      <c r="B1005" s="6" t="s">
        <v>8813</v>
      </c>
      <c r="C1005" s="6" t="s">
        <v>405</v>
      </c>
      <c r="D1005" s="6" t="s">
        <v>2981</v>
      </c>
      <c r="E1005" s="5" t="s">
        <v>123</v>
      </c>
      <c r="F1005" s="5" t="s">
        <v>5511</v>
      </c>
      <c r="G1005" s="5" t="n">
        <f aca="false">COUNTIF('Duel Log'!A:A,A1005)</f>
        <v>2</v>
      </c>
      <c r="H1005" s="5" t="n">
        <f aca="false">COUNTIFS('Duel Log'!A:A,A1005,'Duel Log'!AA:AA,"Win")</f>
        <v>0</v>
      </c>
      <c r="I1005" s="5" t="s">
        <v>8814</v>
      </c>
      <c r="J1005" s="5" t="s">
        <v>8815</v>
      </c>
      <c r="K1005" s="5"/>
      <c r="L1005" s="5" t="s">
        <v>98</v>
      </c>
      <c r="M1005" s="5" t="s">
        <v>6073</v>
      </c>
      <c r="N1005" s="5" t="s">
        <v>5966</v>
      </c>
    </row>
    <row r="1006" customFormat="false" ht="16.5" hidden="false" customHeight="true" outlineLevel="0" collapsed="false">
      <c r="A1006" s="6" t="s">
        <v>5513</v>
      </c>
      <c r="B1006" s="6" t="s">
        <v>8816</v>
      </c>
      <c r="C1006" s="6" t="s">
        <v>405</v>
      </c>
      <c r="D1006" s="6" t="s">
        <v>3952</v>
      </c>
      <c r="E1006" s="5" t="s">
        <v>123</v>
      </c>
      <c r="F1006" s="5" t="s">
        <v>5514</v>
      </c>
      <c r="G1006" s="5" t="n">
        <f aca="false">COUNTIF('Duel Log'!A:A,A1006)</f>
        <v>3</v>
      </c>
      <c r="H1006" s="5" t="n">
        <f aca="false">COUNTIFS('Duel Log'!A:A,A1006,'Duel Log'!AA:AA,"Win")</f>
        <v>2</v>
      </c>
      <c r="I1006" s="5" t="s">
        <v>8817</v>
      </c>
      <c r="J1006" s="5" t="s">
        <v>8818</v>
      </c>
      <c r="K1006" s="5" t="s">
        <v>8819</v>
      </c>
      <c r="L1006" s="5" t="s">
        <v>98</v>
      </c>
      <c r="M1006" s="5" t="s">
        <v>8820</v>
      </c>
      <c r="N1006" s="5" t="s">
        <v>5948</v>
      </c>
    </row>
    <row r="1007" customFormat="false" ht="16.5" hidden="false" customHeight="true" outlineLevel="0" collapsed="false">
      <c r="A1007" s="6" t="s">
        <v>5519</v>
      </c>
      <c r="B1007" s="6" t="s">
        <v>8821</v>
      </c>
      <c r="C1007" s="6" t="s">
        <v>405</v>
      </c>
      <c r="D1007" s="5" t="s">
        <v>163</v>
      </c>
      <c r="E1007" s="5" t="s">
        <v>123</v>
      </c>
      <c r="F1007" s="5" t="s">
        <v>5520</v>
      </c>
      <c r="G1007" s="5" t="n">
        <f aca="false">COUNTIF('Duel Log'!A:A,A1007)</f>
        <v>3</v>
      </c>
      <c r="H1007" s="5" t="n">
        <f aca="false">COUNTIFS('Duel Log'!A:A,A1007,'Duel Log'!AA:AA,"Win")</f>
        <v>2</v>
      </c>
      <c r="I1007" s="5" t="s">
        <v>6999</v>
      </c>
      <c r="J1007" s="5" t="s">
        <v>8815</v>
      </c>
      <c r="K1007" s="5" t="s">
        <v>8822</v>
      </c>
      <c r="L1007" s="5" t="s">
        <v>98</v>
      </c>
      <c r="M1007" s="5" t="s">
        <v>8823</v>
      </c>
      <c r="N1007" s="5" t="s">
        <v>5948</v>
      </c>
    </row>
    <row r="1008" customFormat="false" ht="16.5" hidden="false" customHeight="true" outlineLevel="0" collapsed="false">
      <c r="A1008" s="6" t="s">
        <v>5525</v>
      </c>
      <c r="B1008" s="6" t="s">
        <v>8824</v>
      </c>
      <c r="C1008" s="6" t="s">
        <v>1540</v>
      </c>
      <c r="D1008" s="5" t="s">
        <v>4505</v>
      </c>
      <c r="E1008" s="5" t="s">
        <v>123</v>
      </c>
      <c r="F1008" s="5" t="s">
        <v>5526</v>
      </c>
      <c r="G1008" s="5" t="n">
        <f aca="false">COUNTIF('Duel Log'!A:A,A1008)</f>
        <v>2</v>
      </c>
      <c r="H1008" s="5" t="n">
        <f aca="false">COUNTIFS('Duel Log'!A:A,A1008,'Duel Log'!AA:AA,"Win")</f>
        <v>2</v>
      </c>
      <c r="I1008" s="5" t="s">
        <v>8825</v>
      </c>
      <c r="J1008" s="5" t="s">
        <v>8826</v>
      </c>
      <c r="K1008" s="5"/>
      <c r="L1008" s="5" t="s">
        <v>98</v>
      </c>
      <c r="M1008" s="5" t="s">
        <v>8827</v>
      </c>
      <c r="N1008" s="5" t="s">
        <v>5966</v>
      </c>
    </row>
    <row r="1009" customFormat="false" ht="16.5" hidden="false" customHeight="true" outlineLevel="0" collapsed="false">
      <c r="A1009" s="10" t="s">
        <v>5528</v>
      </c>
      <c r="B1009" s="10" t="s">
        <v>8824</v>
      </c>
      <c r="C1009" s="10" t="s">
        <v>1540</v>
      </c>
      <c r="D1009" s="9" t="s">
        <v>4505</v>
      </c>
      <c r="E1009" s="9" t="s">
        <v>123</v>
      </c>
      <c r="F1009" s="9" t="s">
        <v>5529</v>
      </c>
      <c r="G1009" s="9" t="n">
        <f aca="false">COUNTIF('Duel Log'!A:A,A1009)</f>
        <v>2</v>
      </c>
      <c r="H1009" s="9" t="n">
        <f aca="false">COUNTIFS('Duel Log'!A:A,A1009,'Duel Log'!AA:AA,"Win")</f>
        <v>1</v>
      </c>
      <c r="I1009" s="9" t="s">
        <v>6020</v>
      </c>
      <c r="J1009" s="9" t="s">
        <v>8828</v>
      </c>
      <c r="K1009" s="9"/>
      <c r="L1009" s="9" t="s">
        <v>99</v>
      </c>
      <c r="M1009" s="9" t="s">
        <v>6889</v>
      </c>
      <c r="N1009" s="9" t="s">
        <v>6889</v>
      </c>
    </row>
    <row r="1010" customFormat="false" ht="16.5" hidden="false" customHeight="true" outlineLevel="0" collapsed="false">
      <c r="A1010" s="10" t="s">
        <v>5531</v>
      </c>
      <c r="B1010" s="10" t="s">
        <v>8824</v>
      </c>
      <c r="C1010" s="10" t="s">
        <v>1540</v>
      </c>
      <c r="D1010" s="9" t="s">
        <v>4505</v>
      </c>
      <c r="E1010" s="9" t="s">
        <v>123</v>
      </c>
      <c r="F1010" s="9" t="s">
        <v>5532</v>
      </c>
      <c r="G1010" s="9" t="n">
        <f aca="false">COUNTIF('Duel Log'!A:A,A1010)</f>
        <v>1</v>
      </c>
      <c r="H1010" s="9" t="n">
        <f aca="false">COUNTIFS('Duel Log'!A:A,A1010,'Duel Log'!AA:AA,"Win")</f>
        <v>1</v>
      </c>
      <c r="I1010" s="9" t="s">
        <v>8829</v>
      </c>
      <c r="J1010" s="9"/>
      <c r="K1010" s="9"/>
      <c r="L1010" s="9" t="s">
        <v>99</v>
      </c>
      <c r="M1010" s="9" t="s">
        <v>6889</v>
      </c>
      <c r="N1010" s="9" t="s">
        <v>6889</v>
      </c>
    </row>
    <row r="1011" customFormat="false" ht="16.5" hidden="false" customHeight="true" outlineLevel="0" collapsed="false">
      <c r="A1011" s="10" t="s">
        <v>5533</v>
      </c>
      <c r="B1011" s="10" t="s">
        <v>8824</v>
      </c>
      <c r="C1011" s="10" t="s">
        <v>1540</v>
      </c>
      <c r="D1011" s="9" t="s">
        <v>4505</v>
      </c>
      <c r="E1011" s="9" t="s">
        <v>123</v>
      </c>
      <c r="F1011" s="9" t="s">
        <v>5534</v>
      </c>
      <c r="G1011" s="9" t="n">
        <f aca="false">COUNTIF('Duel Log'!A:A,A1011)</f>
        <v>1</v>
      </c>
      <c r="H1011" s="9" t="n">
        <f aca="false">COUNTIFS('Duel Log'!A:A,A1011,'Duel Log'!AA:AA,"Win")</f>
        <v>0</v>
      </c>
      <c r="I1011" s="9" t="s">
        <v>8830</v>
      </c>
      <c r="J1011" s="9"/>
      <c r="K1011" s="9"/>
      <c r="L1011" s="9" t="s">
        <v>99</v>
      </c>
      <c r="M1011" s="9" t="s">
        <v>6889</v>
      </c>
      <c r="N1011" s="9" t="s">
        <v>6889</v>
      </c>
    </row>
    <row r="1012" customFormat="false" ht="16.5" hidden="false" customHeight="true" outlineLevel="0" collapsed="false">
      <c r="A1012" s="10" t="s">
        <v>5535</v>
      </c>
      <c r="B1012" s="10" t="s">
        <v>8824</v>
      </c>
      <c r="C1012" s="10" t="s">
        <v>1540</v>
      </c>
      <c r="D1012" s="9" t="s">
        <v>4505</v>
      </c>
      <c r="E1012" s="9" t="s">
        <v>123</v>
      </c>
      <c r="F1012" s="9" t="s">
        <v>5536</v>
      </c>
      <c r="G1012" s="9" t="n">
        <f aca="false">COUNTIF('Duel Log'!A:A,A1012)</f>
        <v>1</v>
      </c>
      <c r="H1012" s="9" t="n">
        <f aca="false">COUNTIFS('Duel Log'!A:A,A1012,'Duel Log'!AA:AA,"Win")</f>
        <v>0</v>
      </c>
      <c r="I1012" s="9" t="s">
        <v>6119</v>
      </c>
      <c r="J1012" s="9"/>
      <c r="K1012" s="9"/>
      <c r="L1012" s="9" t="s">
        <v>99</v>
      </c>
      <c r="M1012" s="9" t="s">
        <v>6889</v>
      </c>
      <c r="N1012" s="9" t="s">
        <v>6889</v>
      </c>
    </row>
    <row r="1013" customFormat="false" ht="16.5" hidden="false" customHeight="true" outlineLevel="0" collapsed="false">
      <c r="A1013" s="6" t="s">
        <v>5537</v>
      </c>
      <c r="B1013" s="6" t="s">
        <v>8831</v>
      </c>
      <c r="C1013" s="6" t="s">
        <v>1540</v>
      </c>
      <c r="D1013" s="6" t="s">
        <v>5538</v>
      </c>
      <c r="E1013" s="5" t="s">
        <v>123</v>
      </c>
      <c r="F1013" s="5" t="s">
        <v>5540</v>
      </c>
      <c r="G1013" s="5" t="n">
        <f aca="false">COUNTIF('Duel Log'!A:A,A1013)</f>
        <v>2</v>
      </c>
      <c r="H1013" s="5" t="n">
        <f aca="false">COUNTIFS('Duel Log'!A:A,A1013,'Duel Log'!AA:AA,"Win")</f>
        <v>2</v>
      </c>
      <c r="I1013" s="5" t="s">
        <v>8830</v>
      </c>
      <c r="J1013" s="5" t="s">
        <v>8832</v>
      </c>
      <c r="K1013" s="5"/>
      <c r="L1013" s="5" t="s">
        <v>98</v>
      </c>
      <c r="M1013" s="5" t="s">
        <v>6333</v>
      </c>
      <c r="N1013" s="5" t="s">
        <v>5966</v>
      </c>
    </row>
    <row r="1014" customFormat="false" ht="16.5" hidden="false" customHeight="true" outlineLevel="0" collapsed="false">
      <c r="A1014" s="6" t="s">
        <v>5545</v>
      </c>
      <c r="B1014" s="6" t="s">
        <v>8833</v>
      </c>
      <c r="C1014" s="6" t="s">
        <v>1540</v>
      </c>
      <c r="D1014" s="5" t="s">
        <v>5546</v>
      </c>
      <c r="E1014" s="5" t="s">
        <v>123</v>
      </c>
      <c r="F1014" s="5" t="s">
        <v>3554</v>
      </c>
      <c r="G1014" s="5" t="n">
        <f aca="false">COUNTIF('Duel Log'!A:A,A1014)</f>
        <v>2</v>
      </c>
      <c r="H1014" s="5" t="n">
        <f aca="false">COUNTIFS('Duel Log'!A:A,A1014,'Duel Log'!AA:AA,"Win")</f>
        <v>2</v>
      </c>
      <c r="I1014" s="5" t="s">
        <v>8826</v>
      </c>
      <c r="J1014" s="5" t="s">
        <v>8834</v>
      </c>
      <c r="K1014" s="5"/>
      <c r="L1014" s="5" t="s">
        <v>98</v>
      </c>
      <c r="M1014" s="5" t="s">
        <v>6327</v>
      </c>
      <c r="N1014" s="5" t="s">
        <v>5966</v>
      </c>
    </row>
    <row r="1015" customFormat="false" ht="16.5" hidden="false" customHeight="true" outlineLevel="0" collapsed="false">
      <c r="A1015" s="6" t="s">
        <v>5551</v>
      </c>
      <c r="B1015" s="6" t="s">
        <v>8835</v>
      </c>
      <c r="C1015" s="6" t="s">
        <v>1540</v>
      </c>
      <c r="D1015" s="5" t="s">
        <v>5125</v>
      </c>
      <c r="E1015" s="5" t="s">
        <v>123</v>
      </c>
      <c r="F1015" s="5" t="s">
        <v>5552</v>
      </c>
      <c r="G1015" s="5" t="n">
        <f aca="false">COUNTIF('Duel Log'!A:A,A1015)</f>
        <v>0</v>
      </c>
      <c r="H1015" s="5" t="n">
        <f aca="false">COUNTIFS('Duel Log'!A:A,A1015,'Duel Log'!AA:AA,"Win")</f>
        <v>0</v>
      </c>
      <c r="I1015" s="5" t="s">
        <v>8836</v>
      </c>
      <c r="J1015" s="5" t="s">
        <v>8837</v>
      </c>
      <c r="K1015" s="5" t="s">
        <v>8838</v>
      </c>
      <c r="L1015" s="5" t="s">
        <v>98</v>
      </c>
      <c r="M1015" s="5" t="s">
        <v>6974</v>
      </c>
      <c r="N1015" s="5" t="s">
        <v>5948</v>
      </c>
    </row>
    <row r="1016" customFormat="false" ht="16.5" hidden="false" customHeight="true" outlineLevel="0" collapsed="false">
      <c r="A1016" s="6" t="s">
        <v>5557</v>
      </c>
      <c r="B1016" s="6" t="s">
        <v>8839</v>
      </c>
      <c r="C1016" s="6" t="s">
        <v>1540</v>
      </c>
      <c r="D1016" s="5" t="s">
        <v>1515</v>
      </c>
      <c r="E1016" s="5" t="s">
        <v>123</v>
      </c>
      <c r="F1016" s="5" t="s">
        <v>848</v>
      </c>
      <c r="G1016" s="5" t="n">
        <f aca="false">COUNTIF('Duel Log'!A:A,A1016)</f>
        <v>2</v>
      </c>
      <c r="H1016" s="5" t="n">
        <f aca="false">COUNTIFS('Duel Log'!A:A,A1016,'Duel Log'!AA:AA,"Win")</f>
        <v>0</v>
      </c>
      <c r="I1016" s="5" t="s">
        <v>8837</v>
      </c>
      <c r="J1016" s="5" t="s">
        <v>8840</v>
      </c>
      <c r="K1016" s="5"/>
      <c r="L1016" s="5" t="s">
        <v>98</v>
      </c>
      <c r="M1016" s="5" t="s">
        <v>6969</v>
      </c>
      <c r="N1016" s="5" t="s">
        <v>5966</v>
      </c>
    </row>
    <row r="1017" customFormat="false" ht="16.5" hidden="false" customHeight="true" outlineLevel="0" collapsed="false">
      <c r="A1017" s="6" t="s">
        <v>5558</v>
      </c>
      <c r="B1017" s="6" t="s">
        <v>8841</v>
      </c>
      <c r="C1017" s="6" t="s">
        <v>1540</v>
      </c>
      <c r="D1017" s="5" t="s">
        <v>1902</v>
      </c>
      <c r="E1017" s="5" t="s">
        <v>123</v>
      </c>
      <c r="F1017" s="5" t="s">
        <v>5559</v>
      </c>
      <c r="G1017" s="5" t="n">
        <f aca="false">COUNTIF('Duel Log'!A:A,A1017)</f>
        <v>3</v>
      </c>
      <c r="H1017" s="5" t="n">
        <f aca="false">COUNTIFS('Duel Log'!A:A,A1017,'Duel Log'!AA:AA,"Win")</f>
        <v>2</v>
      </c>
      <c r="I1017" s="5" t="s">
        <v>8842</v>
      </c>
      <c r="J1017" s="5" t="s">
        <v>8843</v>
      </c>
      <c r="K1017" s="5" t="s">
        <v>8844</v>
      </c>
      <c r="L1017" s="5" t="s">
        <v>98</v>
      </c>
      <c r="M1017" s="5" t="s">
        <v>6825</v>
      </c>
      <c r="N1017" s="5" t="s">
        <v>5948</v>
      </c>
    </row>
    <row r="1018" customFormat="false" ht="16.5" hidden="false" customHeight="true" outlineLevel="0" collapsed="false">
      <c r="A1018" s="6" t="s">
        <v>5565</v>
      </c>
      <c r="B1018" s="6" t="s">
        <v>8845</v>
      </c>
      <c r="C1018" s="6" t="s">
        <v>1540</v>
      </c>
      <c r="D1018" s="5" t="s">
        <v>1641</v>
      </c>
      <c r="E1018" s="5" t="s">
        <v>123</v>
      </c>
      <c r="F1018" s="5" t="s">
        <v>5566</v>
      </c>
      <c r="G1018" s="5" t="n">
        <f aca="false">COUNTIF('Duel Log'!A:A,A1018)</f>
        <v>2</v>
      </c>
      <c r="H1018" s="5" t="n">
        <f aca="false">COUNTIFS('Duel Log'!A:A,A1018,'Duel Log'!AA:AA,"Win")</f>
        <v>2</v>
      </c>
      <c r="I1018" s="5" t="s">
        <v>8846</v>
      </c>
      <c r="J1018" s="5" t="s">
        <v>8847</v>
      </c>
      <c r="K1018" s="5"/>
      <c r="L1018" s="5" t="s">
        <v>98</v>
      </c>
      <c r="M1018" s="5" t="s">
        <v>7803</v>
      </c>
      <c r="N1018" s="5" t="s">
        <v>5966</v>
      </c>
    </row>
    <row r="1019" customFormat="false" ht="16.5" hidden="false" customHeight="true" outlineLevel="0" collapsed="false">
      <c r="A1019" s="6" t="s">
        <v>5570</v>
      </c>
      <c r="B1019" s="6" t="s">
        <v>8848</v>
      </c>
      <c r="C1019" s="6" t="s">
        <v>1540</v>
      </c>
      <c r="D1019" s="5" t="s">
        <v>3714</v>
      </c>
      <c r="E1019" s="5" t="s">
        <v>123</v>
      </c>
      <c r="F1019" s="5" t="s">
        <v>5571</v>
      </c>
      <c r="G1019" s="5" t="n">
        <f aca="false">COUNTIF('Duel Log'!A:A,A1019)</f>
        <v>3</v>
      </c>
      <c r="H1019" s="5" t="n">
        <f aca="false">COUNTIFS('Duel Log'!A:A,A1019,'Duel Log'!AA:AA,"Win")</f>
        <v>1</v>
      </c>
      <c r="I1019" s="5" t="s">
        <v>8843</v>
      </c>
      <c r="J1019" s="5" t="s">
        <v>8849</v>
      </c>
      <c r="K1019" s="5" t="s">
        <v>8850</v>
      </c>
      <c r="L1019" s="5" t="s">
        <v>98</v>
      </c>
      <c r="M1019" s="5" t="s">
        <v>8851</v>
      </c>
      <c r="N1019" s="5" t="s">
        <v>5948</v>
      </c>
    </row>
    <row r="1020" customFormat="false" ht="16.5" hidden="false" customHeight="true" outlineLevel="0" collapsed="false">
      <c r="A1020" s="6" t="s">
        <v>5575</v>
      </c>
      <c r="B1020" s="6" t="s">
        <v>8852</v>
      </c>
      <c r="C1020" s="6" t="s">
        <v>1540</v>
      </c>
      <c r="D1020" s="5" t="s">
        <v>5354</v>
      </c>
      <c r="E1020" s="5" t="s">
        <v>123</v>
      </c>
      <c r="F1020" s="5" t="s">
        <v>5576</v>
      </c>
      <c r="G1020" s="5" t="n">
        <f aca="false">COUNTIF('Duel Log'!A:A,A1020)</f>
        <v>3</v>
      </c>
      <c r="H1020" s="5" t="n">
        <f aca="false">COUNTIFS('Duel Log'!A:A,A1020,'Duel Log'!AA:AA,"Win")</f>
        <v>2</v>
      </c>
      <c r="I1020" s="5" t="s">
        <v>8832</v>
      </c>
      <c r="J1020" s="5" t="s">
        <v>8830</v>
      </c>
      <c r="K1020" s="5" t="s">
        <v>8838</v>
      </c>
      <c r="L1020" s="5" t="s">
        <v>98</v>
      </c>
      <c r="M1020" s="5" t="s">
        <v>6894</v>
      </c>
      <c r="N1020" s="5" t="s">
        <v>5948</v>
      </c>
    </row>
    <row r="1021" customFormat="false" ht="16.5" hidden="false" customHeight="true" outlineLevel="0" collapsed="false">
      <c r="A1021" s="6" t="s">
        <v>5579</v>
      </c>
      <c r="B1021" s="6" t="s">
        <v>8853</v>
      </c>
      <c r="C1021" s="6" t="s">
        <v>1540</v>
      </c>
      <c r="D1021" s="5" t="s">
        <v>665</v>
      </c>
      <c r="E1021" s="5" t="s">
        <v>123</v>
      </c>
      <c r="F1021" s="5" t="s">
        <v>5580</v>
      </c>
      <c r="G1021" s="5" t="n">
        <f aca="false">COUNTIF('Duel Log'!A:A,A1021)</f>
        <v>3</v>
      </c>
      <c r="H1021" s="5" t="n">
        <f aca="false">COUNTIFS('Duel Log'!A:A,A1021,'Duel Log'!AA:AA,"Win")</f>
        <v>1</v>
      </c>
      <c r="I1021" s="5" t="s">
        <v>8854</v>
      </c>
      <c r="J1021" s="5" t="s">
        <v>8843</v>
      </c>
      <c r="K1021" s="5" t="s">
        <v>8849</v>
      </c>
      <c r="L1021" s="5" t="s">
        <v>98</v>
      </c>
      <c r="M1021" s="5" t="s">
        <v>7447</v>
      </c>
      <c r="N1021" s="5" t="s">
        <v>5948</v>
      </c>
    </row>
    <row r="1022" customFormat="false" ht="16.5" hidden="false" customHeight="true" outlineLevel="0" collapsed="false">
      <c r="A1022" s="6" t="s">
        <v>5585</v>
      </c>
      <c r="B1022" s="6" t="s">
        <v>8855</v>
      </c>
      <c r="C1022" s="6" t="s">
        <v>4653</v>
      </c>
      <c r="D1022" s="5" t="s">
        <v>4343</v>
      </c>
      <c r="E1022" s="5" t="s">
        <v>102</v>
      </c>
      <c r="F1022" s="5" t="s">
        <v>4655</v>
      </c>
      <c r="G1022" s="5" t="n">
        <f aca="false">COUNTIF('Duel Log'!A:A,A1022)</f>
        <v>3</v>
      </c>
      <c r="H1022" s="5" t="n">
        <f aca="false">COUNTIFS('Duel Log'!A:A,A1022,'Duel Log'!AA:AA,"Win")</f>
        <v>2</v>
      </c>
      <c r="I1022" s="5" t="s">
        <v>8856</v>
      </c>
      <c r="J1022" s="5" t="s">
        <v>8857</v>
      </c>
      <c r="K1022" s="5" t="s">
        <v>8292</v>
      </c>
      <c r="L1022" s="5" t="s">
        <v>98</v>
      </c>
      <c r="M1022" s="5" t="s">
        <v>6428</v>
      </c>
      <c r="N1022" s="5"/>
    </row>
    <row r="1023" customFormat="false" ht="16.5" hidden="false" customHeight="true" outlineLevel="0" collapsed="false">
      <c r="A1023" s="8" t="s">
        <v>5586</v>
      </c>
      <c r="B1023" s="8" t="s">
        <v>8855</v>
      </c>
      <c r="C1023" s="8" t="s">
        <v>4653</v>
      </c>
      <c r="D1023" s="7" t="s">
        <v>4343</v>
      </c>
      <c r="E1023" s="7" t="s">
        <v>102</v>
      </c>
      <c r="F1023" s="7" t="s">
        <v>4659</v>
      </c>
      <c r="G1023" s="7" t="n">
        <f aca="false">COUNTIF('Duel Log'!A:A,A1023)</f>
        <v>3</v>
      </c>
      <c r="H1023" s="7" t="n">
        <f aca="false">COUNTIFS('Duel Log'!A:A,A1023,'Duel Log'!AA:AA,"Win")</f>
        <v>1</v>
      </c>
      <c r="I1023" s="7" t="s">
        <v>8858</v>
      </c>
      <c r="J1023" s="7" t="s">
        <v>6120</v>
      </c>
      <c r="K1023" s="7" t="s">
        <v>7620</v>
      </c>
      <c r="L1023" s="7" t="s">
        <v>99</v>
      </c>
      <c r="M1023" s="7" t="s">
        <v>6182</v>
      </c>
      <c r="N1023" s="7"/>
    </row>
    <row r="1024" customFormat="false" ht="16.5" hidden="false" customHeight="true" outlineLevel="0" collapsed="false">
      <c r="A1024" s="8" t="s">
        <v>5587</v>
      </c>
      <c r="B1024" s="8" t="s">
        <v>8855</v>
      </c>
      <c r="C1024" s="8" t="s">
        <v>4653</v>
      </c>
      <c r="D1024" s="7" t="s">
        <v>4343</v>
      </c>
      <c r="E1024" s="7" t="s">
        <v>102</v>
      </c>
      <c r="F1024" s="7" t="s">
        <v>4664</v>
      </c>
      <c r="G1024" s="7" t="n">
        <f aca="false">COUNTIF('Duel Log'!A:A,A1024)</f>
        <v>3</v>
      </c>
      <c r="H1024" s="7" t="n">
        <f aca="false">COUNTIFS('Duel Log'!A:A,A1024,'Duel Log'!AA:AA,"Win")</f>
        <v>0</v>
      </c>
      <c r="I1024" s="7" t="s">
        <v>8859</v>
      </c>
      <c r="J1024" s="7" t="s">
        <v>6112</v>
      </c>
      <c r="K1024" s="7" t="s">
        <v>6134</v>
      </c>
      <c r="L1024" s="7" t="s">
        <v>99</v>
      </c>
      <c r="M1024" s="7" t="s">
        <v>6166</v>
      </c>
      <c r="N1024" s="7"/>
    </row>
    <row r="1025" customFormat="false" ht="16.5" hidden="false" customHeight="true" outlineLevel="0" collapsed="false">
      <c r="A1025" s="6" t="s">
        <v>5588</v>
      </c>
      <c r="B1025" s="6" t="s">
        <v>8860</v>
      </c>
      <c r="C1025" s="6" t="s">
        <v>4653</v>
      </c>
      <c r="D1025" s="6" t="s">
        <v>5589</v>
      </c>
      <c r="E1025" s="5" t="s">
        <v>123</v>
      </c>
      <c r="F1025" s="5" t="s">
        <v>5591</v>
      </c>
      <c r="G1025" s="5" t="n">
        <f aca="false">COUNTIF('Duel Log'!A:A,A1025)</f>
        <v>3</v>
      </c>
      <c r="H1025" s="5" t="n">
        <f aca="false">COUNTIFS('Duel Log'!A:A,A1025,'Duel Log'!AA:AA,"Win")</f>
        <v>2</v>
      </c>
      <c r="I1025" s="5" t="s">
        <v>8861</v>
      </c>
      <c r="J1025" s="5" t="s">
        <v>5987</v>
      </c>
      <c r="K1025" s="5" t="s">
        <v>8862</v>
      </c>
      <c r="L1025" s="5" t="s">
        <v>98</v>
      </c>
      <c r="M1025" s="5" t="s">
        <v>6273</v>
      </c>
      <c r="N1025" s="5" t="s">
        <v>5948</v>
      </c>
    </row>
    <row r="1026" customFormat="false" ht="16.5" hidden="false" customHeight="true" outlineLevel="0" collapsed="false">
      <c r="A1026" s="6" t="s">
        <v>5598</v>
      </c>
      <c r="B1026" s="6" t="s">
        <v>8863</v>
      </c>
      <c r="C1026" s="6" t="s">
        <v>4653</v>
      </c>
      <c r="D1026" s="5" t="s">
        <v>5599</v>
      </c>
      <c r="E1026" s="5" t="s">
        <v>123</v>
      </c>
      <c r="F1026" s="5" t="s">
        <v>5601</v>
      </c>
      <c r="G1026" s="5" t="n">
        <f aca="false">COUNTIF('Duel Log'!A:A,A1026)</f>
        <v>3</v>
      </c>
      <c r="H1026" s="5" t="n">
        <f aca="false">COUNTIFS('Duel Log'!A:A,A1026,'Duel Log'!AA:AA,"Win")</f>
        <v>2</v>
      </c>
      <c r="I1026" s="5" t="s">
        <v>8864</v>
      </c>
      <c r="J1026" s="5" t="s">
        <v>8865</v>
      </c>
      <c r="K1026" s="5" t="s">
        <v>8866</v>
      </c>
      <c r="L1026" s="5" t="s">
        <v>98</v>
      </c>
      <c r="M1026" s="5" t="s">
        <v>8290</v>
      </c>
      <c r="N1026" s="5" t="s">
        <v>5948</v>
      </c>
    </row>
    <row r="1027" customFormat="false" ht="16.5" hidden="false" customHeight="true" outlineLevel="0" collapsed="false">
      <c r="A1027" s="6" t="s">
        <v>5606</v>
      </c>
      <c r="B1027" s="6" t="s">
        <v>8867</v>
      </c>
      <c r="C1027" s="6" t="s">
        <v>4653</v>
      </c>
      <c r="D1027" s="5" t="s">
        <v>5294</v>
      </c>
      <c r="E1027" s="5" t="s">
        <v>123</v>
      </c>
      <c r="F1027" s="5" t="s">
        <v>5607</v>
      </c>
      <c r="G1027" s="5" t="n">
        <f aca="false">COUNTIF('Duel Log'!A:A,A1027)</f>
        <v>2</v>
      </c>
      <c r="H1027" s="5" t="n">
        <f aca="false">COUNTIFS('Duel Log'!A:A,A1027,'Duel Log'!AA:AA,"Win")</f>
        <v>2</v>
      </c>
      <c r="I1027" s="5" t="s">
        <v>8868</v>
      </c>
      <c r="J1027" s="5" t="s">
        <v>8869</v>
      </c>
      <c r="K1027" s="5"/>
      <c r="L1027" s="5" t="s">
        <v>98</v>
      </c>
      <c r="M1027" s="5" t="s">
        <v>8025</v>
      </c>
      <c r="N1027" s="5" t="s">
        <v>5966</v>
      </c>
    </row>
    <row r="1028" customFormat="false" ht="16.5" hidden="false" customHeight="true" outlineLevel="0" collapsed="false">
      <c r="A1028" s="6" t="s">
        <v>5611</v>
      </c>
      <c r="B1028" s="6" t="s">
        <v>8870</v>
      </c>
      <c r="C1028" s="6" t="s">
        <v>4653</v>
      </c>
      <c r="D1028" s="6" t="s">
        <v>1768</v>
      </c>
      <c r="E1028" s="5" t="s">
        <v>123</v>
      </c>
      <c r="F1028" s="5" t="s">
        <v>5612</v>
      </c>
      <c r="G1028" s="5" t="n">
        <f aca="false">COUNTIF('Duel Log'!A:A,A1028)</f>
        <v>2</v>
      </c>
      <c r="H1028" s="5" t="n">
        <f aca="false">COUNTIFS('Duel Log'!A:A,A1028,'Duel Log'!AA:AA,"Win")</f>
        <v>2</v>
      </c>
      <c r="I1028" s="5" t="s">
        <v>6839</v>
      </c>
      <c r="J1028" s="5" t="s">
        <v>8871</v>
      </c>
      <c r="K1028" s="5"/>
      <c r="L1028" s="5" t="s">
        <v>98</v>
      </c>
      <c r="M1028" s="5" t="s">
        <v>6220</v>
      </c>
      <c r="N1028" s="5" t="s">
        <v>5966</v>
      </c>
    </row>
    <row r="1029" customFormat="false" ht="16.5" hidden="false" customHeight="true" outlineLevel="0" collapsed="false">
      <c r="A1029" s="6" t="s">
        <v>5617</v>
      </c>
      <c r="B1029" s="6" t="s">
        <v>8872</v>
      </c>
      <c r="C1029" s="6" t="s">
        <v>4653</v>
      </c>
      <c r="D1029" s="5" t="s">
        <v>206</v>
      </c>
      <c r="E1029" s="5" t="s">
        <v>123</v>
      </c>
      <c r="F1029" s="5" t="s">
        <v>5618</v>
      </c>
      <c r="G1029" s="5" t="n">
        <f aca="false">COUNTIF('Duel Log'!A:A,A1029)</f>
        <v>3</v>
      </c>
      <c r="H1029" s="5" t="n">
        <f aca="false">COUNTIFS('Duel Log'!A:A,A1029,'Duel Log'!AA:AA,"Win")</f>
        <v>1</v>
      </c>
      <c r="I1029" s="5" t="s">
        <v>8873</v>
      </c>
      <c r="J1029" s="5" t="s">
        <v>8874</v>
      </c>
      <c r="K1029" s="5" t="s">
        <v>8875</v>
      </c>
      <c r="L1029" s="5" t="s">
        <v>98</v>
      </c>
      <c r="M1029" s="5" t="s">
        <v>7182</v>
      </c>
      <c r="N1029" s="5" t="s">
        <v>5948</v>
      </c>
    </row>
    <row r="1030" customFormat="false" ht="16.5" hidden="false" customHeight="true" outlineLevel="0" collapsed="false">
      <c r="A1030" s="6" t="s">
        <v>5623</v>
      </c>
      <c r="B1030" s="6" t="s">
        <v>8876</v>
      </c>
      <c r="C1030" s="6" t="s">
        <v>4653</v>
      </c>
      <c r="D1030" s="5" t="s">
        <v>1662</v>
      </c>
      <c r="E1030" s="5" t="s">
        <v>123</v>
      </c>
      <c r="F1030" s="5" t="s">
        <v>5624</v>
      </c>
      <c r="G1030" s="5" t="n">
        <f aca="false">COUNTIF('Duel Log'!A:A,A1030)</f>
        <v>2</v>
      </c>
      <c r="H1030" s="5" t="n">
        <f aca="false">COUNTIFS('Duel Log'!A:A,A1030,'Duel Log'!AA:AA,"Win")</f>
        <v>0</v>
      </c>
      <c r="I1030" s="5" t="s">
        <v>6488</v>
      </c>
      <c r="J1030" s="5" t="s">
        <v>8877</v>
      </c>
      <c r="K1030" s="5"/>
      <c r="L1030" s="5" t="s">
        <v>98</v>
      </c>
      <c r="M1030" s="5" t="s">
        <v>6660</v>
      </c>
      <c r="N1030" s="5" t="s">
        <v>5966</v>
      </c>
    </row>
    <row r="1031" customFormat="false" ht="16.5" hidden="false" customHeight="true" outlineLevel="0" collapsed="false">
      <c r="A1031" s="6" t="s">
        <v>5627</v>
      </c>
      <c r="B1031" s="6" t="s">
        <v>8878</v>
      </c>
      <c r="C1031" s="6" t="s">
        <v>4653</v>
      </c>
      <c r="D1031" s="5" t="s">
        <v>3148</v>
      </c>
      <c r="E1031" s="5" t="s">
        <v>123</v>
      </c>
      <c r="F1031" s="5" t="s">
        <v>3275</v>
      </c>
      <c r="G1031" s="5" t="n">
        <f aca="false">COUNTIF('Duel Log'!A:A,A1031)</f>
        <v>3</v>
      </c>
      <c r="H1031" s="5" t="n">
        <f aca="false">COUNTIFS('Duel Log'!A:A,A1031,'Duel Log'!AA:AA,"Win")</f>
        <v>1</v>
      </c>
      <c r="I1031" s="5" t="s">
        <v>8879</v>
      </c>
      <c r="J1031" s="5" t="s">
        <v>6067</v>
      </c>
      <c r="K1031" s="5" t="s">
        <v>8880</v>
      </c>
      <c r="L1031" s="5" t="s">
        <v>98</v>
      </c>
      <c r="M1031" s="5" t="s">
        <v>8881</v>
      </c>
      <c r="N1031" s="5" t="s">
        <v>5948</v>
      </c>
    </row>
    <row r="1032" customFormat="false" ht="16.5" hidden="false" customHeight="true" outlineLevel="0" collapsed="false">
      <c r="A1032" s="6" t="s">
        <v>5632</v>
      </c>
      <c r="B1032" s="6" t="s">
        <v>8882</v>
      </c>
      <c r="C1032" s="6" t="s">
        <v>4653</v>
      </c>
      <c r="D1032" s="5" t="s">
        <v>2080</v>
      </c>
      <c r="E1032" s="5" t="s">
        <v>123</v>
      </c>
      <c r="F1032" s="5" t="s">
        <v>5633</v>
      </c>
      <c r="G1032" s="5" t="n">
        <f aca="false">COUNTIF('Duel Log'!A:A,A1032)</f>
        <v>3</v>
      </c>
      <c r="H1032" s="5" t="n">
        <f aca="false">COUNTIFS('Duel Log'!A:A,A1032,'Duel Log'!AA:AA,"Win")</f>
        <v>2</v>
      </c>
      <c r="I1032" s="5" t="s">
        <v>8883</v>
      </c>
      <c r="J1032" s="5" t="s">
        <v>8884</v>
      </c>
      <c r="K1032" s="5" t="s">
        <v>5987</v>
      </c>
      <c r="L1032" s="5" t="s">
        <v>98</v>
      </c>
      <c r="M1032" s="5" t="s">
        <v>8885</v>
      </c>
      <c r="N1032" s="5" t="s">
        <v>5948</v>
      </c>
    </row>
    <row r="1033" customFormat="false" ht="16.5" hidden="false" customHeight="true" outlineLevel="0" collapsed="false">
      <c r="A1033" s="6" t="s">
        <v>5637</v>
      </c>
      <c r="B1033" s="6" t="s">
        <v>8886</v>
      </c>
      <c r="C1033" s="6" t="s">
        <v>4653</v>
      </c>
      <c r="D1033" s="5" t="s">
        <v>1956</v>
      </c>
      <c r="E1033" s="5" t="s">
        <v>123</v>
      </c>
      <c r="F1033" s="5" t="s">
        <v>3966</v>
      </c>
      <c r="G1033" s="5" t="n">
        <f aca="false">COUNTIF('Duel Log'!A:A,A1033)</f>
        <v>3</v>
      </c>
      <c r="H1033" s="5" t="n">
        <f aca="false">COUNTIFS('Duel Log'!A:A,A1033,'Duel Log'!AA:AA,"Win")</f>
        <v>1</v>
      </c>
      <c r="I1033" s="5" t="s">
        <v>8887</v>
      </c>
      <c r="J1033" s="5" t="s">
        <v>8888</v>
      </c>
      <c r="K1033" s="5" t="s">
        <v>6137</v>
      </c>
      <c r="L1033" s="5" t="s">
        <v>98</v>
      </c>
      <c r="M1033" s="5" t="s">
        <v>6540</v>
      </c>
      <c r="N1033" s="5" t="s">
        <v>5948</v>
      </c>
    </row>
    <row r="1034" customFormat="false" ht="16.5" hidden="false" customHeight="true" outlineLevel="0" collapsed="false">
      <c r="A1034" s="6" t="s">
        <v>5643</v>
      </c>
      <c r="B1034" s="6" t="s">
        <v>8889</v>
      </c>
      <c r="C1034" s="6" t="s">
        <v>2981</v>
      </c>
      <c r="D1034" s="5" t="s">
        <v>876</v>
      </c>
      <c r="E1034" s="5" t="s">
        <v>102</v>
      </c>
      <c r="F1034" s="5" t="s">
        <v>5644</v>
      </c>
      <c r="G1034" s="5" t="n">
        <f aca="false">COUNTIF('Duel Log'!A:A,A1034)</f>
        <v>3</v>
      </c>
      <c r="H1034" s="5" t="n">
        <f aca="false">COUNTIFS('Duel Log'!A:A,A1034,'Duel Log'!AA:AA,"Win")</f>
        <v>1</v>
      </c>
      <c r="I1034" s="5" t="s">
        <v>8890</v>
      </c>
      <c r="J1034" s="5" t="s">
        <v>8891</v>
      </c>
      <c r="K1034" s="5" t="s">
        <v>8892</v>
      </c>
      <c r="L1034" s="5" t="s">
        <v>98</v>
      </c>
      <c r="M1034" s="5" t="s">
        <v>8893</v>
      </c>
      <c r="N1034" s="5"/>
    </row>
    <row r="1035" customFormat="false" ht="16.5" hidden="false" customHeight="true" outlineLevel="0" collapsed="false">
      <c r="A1035" s="8" t="s">
        <v>5649</v>
      </c>
      <c r="B1035" s="8" t="s">
        <v>8889</v>
      </c>
      <c r="C1035" s="8" t="s">
        <v>2981</v>
      </c>
      <c r="D1035" s="7" t="s">
        <v>876</v>
      </c>
      <c r="E1035" s="7" t="s">
        <v>102</v>
      </c>
      <c r="F1035" s="7" t="s">
        <v>5650</v>
      </c>
      <c r="G1035" s="7" t="n">
        <f aca="false">COUNTIF('Duel Log'!A:A,A1035)</f>
        <v>3</v>
      </c>
      <c r="H1035" s="7" t="n">
        <f aca="false">COUNTIFS('Duel Log'!A:A,A1035,'Duel Log'!AA:AA,"Win")</f>
        <v>0</v>
      </c>
      <c r="I1035" s="7" t="s">
        <v>7877</v>
      </c>
      <c r="J1035" s="7" t="s">
        <v>8407</v>
      </c>
      <c r="K1035" s="7" t="s">
        <v>8894</v>
      </c>
      <c r="L1035" s="7" t="s">
        <v>99</v>
      </c>
      <c r="M1035" s="7" t="s">
        <v>7441</v>
      </c>
      <c r="N1035" s="7"/>
    </row>
    <row r="1036" customFormat="false" ht="16.5" hidden="false" customHeight="true" outlineLevel="0" collapsed="false">
      <c r="A1036" s="8" t="s">
        <v>5655</v>
      </c>
      <c r="B1036" s="8" t="s">
        <v>8889</v>
      </c>
      <c r="C1036" s="8" t="s">
        <v>2981</v>
      </c>
      <c r="D1036" s="7" t="s">
        <v>876</v>
      </c>
      <c r="E1036" s="7" t="s">
        <v>102</v>
      </c>
      <c r="F1036" s="7" t="s">
        <v>5656</v>
      </c>
      <c r="G1036" s="7" t="n">
        <f aca="false">COUNTIF('Duel Log'!A:A,A1036)</f>
        <v>3</v>
      </c>
      <c r="H1036" s="7" t="n">
        <f aca="false">COUNTIFS('Duel Log'!A:A,A1036,'Duel Log'!AA:AA,"Win")</f>
        <v>2</v>
      </c>
      <c r="I1036" s="7" t="s">
        <v>8895</v>
      </c>
      <c r="J1036" s="7" t="s">
        <v>8896</v>
      </c>
      <c r="K1036" s="7" t="s">
        <v>8897</v>
      </c>
      <c r="L1036" s="7" t="s">
        <v>99</v>
      </c>
      <c r="M1036" s="7" t="s">
        <v>8898</v>
      </c>
      <c r="N1036" s="7"/>
    </row>
    <row r="1037" customFormat="false" ht="16.5" hidden="false" customHeight="true" outlineLevel="0" collapsed="false">
      <c r="A1037" s="6" t="s">
        <v>5661</v>
      </c>
      <c r="B1037" s="6" t="s">
        <v>8899</v>
      </c>
      <c r="C1037" s="6" t="s">
        <v>2981</v>
      </c>
      <c r="D1037" s="5" t="s">
        <v>856</v>
      </c>
      <c r="E1037" s="5" t="s">
        <v>102</v>
      </c>
      <c r="F1037" s="5" t="s">
        <v>5662</v>
      </c>
      <c r="G1037" s="5" t="n">
        <f aca="false">COUNTIF('Duel Log'!A:A,A1037)</f>
        <v>3</v>
      </c>
      <c r="H1037" s="5" t="n">
        <f aca="false">COUNTIFS('Duel Log'!A:A,A1037,'Duel Log'!AA:AA,"Win")</f>
        <v>1</v>
      </c>
      <c r="I1037" s="5" t="s">
        <v>8407</v>
      </c>
      <c r="J1037" s="5" t="s">
        <v>8900</v>
      </c>
      <c r="K1037" s="5" t="s">
        <v>8901</v>
      </c>
      <c r="L1037" s="5" t="s">
        <v>98</v>
      </c>
      <c r="M1037" s="5" t="s">
        <v>6540</v>
      </c>
      <c r="N1037" s="5"/>
    </row>
    <row r="1038" customFormat="false" ht="16.5" hidden="false" customHeight="true" outlineLevel="0" collapsed="false">
      <c r="A1038" s="8" t="s">
        <v>5667</v>
      </c>
      <c r="B1038" s="8" t="s">
        <v>8899</v>
      </c>
      <c r="C1038" s="8" t="s">
        <v>2981</v>
      </c>
      <c r="D1038" s="7" t="s">
        <v>856</v>
      </c>
      <c r="E1038" s="7" t="s">
        <v>102</v>
      </c>
      <c r="F1038" s="7" t="s">
        <v>5668</v>
      </c>
      <c r="G1038" s="7" t="n">
        <f aca="false">COUNTIF('Duel Log'!A:A,A1038)</f>
        <v>3</v>
      </c>
      <c r="H1038" s="7" t="n">
        <f aca="false">COUNTIFS('Duel Log'!A:A,A1038,'Duel Log'!AA:AA,"Win")</f>
        <v>2</v>
      </c>
      <c r="I1038" s="7" t="s">
        <v>8902</v>
      </c>
      <c r="J1038" s="7" t="s">
        <v>6542</v>
      </c>
      <c r="K1038" s="7" t="s">
        <v>8903</v>
      </c>
      <c r="L1038" s="7" t="s">
        <v>99</v>
      </c>
      <c r="M1038" s="7" t="s">
        <v>6170</v>
      </c>
      <c r="N1038" s="7"/>
    </row>
    <row r="1039" customFormat="false" ht="16.5" hidden="false" customHeight="true" outlineLevel="0" collapsed="false">
      <c r="A1039" s="8" t="s">
        <v>5675</v>
      </c>
      <c r="B1039" s="8" t="s">
        <v>8899</v>
      </c>
      <c r="C1039" s="8" t="s">
        <v>2981</v>
      </c>
      <c r="D1039" s="7" t="s">
        <v>856</v>
      </c>
      <c r="E1039" s="7" t="s">
        <v>102</v>
      </c>
      <c r="F1039" s="7" t="s">
        <v>5676</v>
      </c>
      <c r="G1039" s="7" t="n">
        <f aca="false">COUNTIF('Duel Log'!A:A,A1039)</f>
        <v>3</v>
      </c>
      <c r="H1039" s="7" t="n">
        <f aca="false">COUNTIFS('Duel Log'!A:A,A1039,'Duel Log'!AA:AA,"Win")</f>
        <v>1</v>
      </c>
      <c r="I1039" s="7" t="s">
        <v>8904</v>
      </c>
      <c r="J1039" s="7" t="s">
        <v>8905</v>
      </c>
      <c r="K1039" s="7" t="s">
        <v>8906</v>
      </c>
      <c r="L1039" s="7" t="s">
        <v>99</v>
      </c>
      <c r="M1039" s="7" t="s">
        <v>8728</v>
      </c>
      <c r="N1039" s="7"/>
    </row>
    <row r="1040" customFormat="false" ht="16.5" hidden="false" customHeight="true" outlineLevel="0" collapsed="false">
      <c r="A1040" s="8" t="s">
        <v>5681</v>
      </c>
      <c r="B1040" s="8" t="s">
        <v>8899</v>
      </c>
      <c r="C1040" s="8" t="s">
        <v>2981</v>
      </c>
      <c r="D1040" s="7" t="s">
        <v>856</v>
      </c>
      <c r="E1040" s="7" t="s">
        <v>102</v>
      </c>
      <c r="F1040" s="7" t="s">
        <v>5682</v>
      </c>
      <c r="G1040" s="7" t="n">
        <f aca="false">COUNTIF('Duel Log'!A:A,A1040)</f>
        <v>3</v>
      </c>
      <c r="H1040" s="7" t="n">
        <f aca="false">COUNTIFS('Duel Log'!A:A,A1040,'Duel Log'!AA:AA,"Win")</f>
        <v>3</v>
      </c>
      <c r="I1040" s="7" t="s">
        <v>8907</v>
      </c>
      <c r="J1040" s="7" t="s">
        <v>8908</v>
      </c>
      <c r="K1040" s="7" t="s">
        <v>8909</v>
      </c>
      <c r="L1040" s="7" t="s">
        <v>99</v>
      </c>
      <c r="M1040" s="7" t="s">
        <v>8910</v>
      </c>
      <c r="N1040" s="7"/>
    </row>
    <row r="1041" customFormat="false" ht="16.5" hidden="false" customHeight="true" outlineLevel="0" collapsed="false">
      <c r="A1041" s="8" t="s">
        <v>5685</v>
      </c>
      <c r="B1041" s="8" t="s">
        <v>8899</v>
      </c>
      <c r="C1041" s="8" t="s">
        <v>2981</v>
      </c>
      <c r="D1041" s="7" t="s">
        <v>856</v>
      </c>
      <c r="E1041" s="7" t="s">
        <v>102</v>
      </c>
      <c r="F1041" s="7" t="s">
        <v>5686</v>
      </c>
      <c r="G1041" s="7" t="n">
        <f aca="false">COUNTIF('Duel Log'!A:A,A1041)</f>
        <v>3</v>
      </c>
      <c r="H1041" s="7" t="n">
        <f aca="false">COUNTIFS('Duel Log'!A:A,A1041,'Duel Log'!AA:AA,"Win")</f>
        <v>1</v>
      </c>
      <c r="I1041" s="7" t="s">
        <v>7471</v>
      </c>
      <c r="J1041" s="7" t="s">
        <v>8407</v>
      </c>
      <c r="K1041" s="7" t="s">
        <v>8911</v>
      </c>
      <c r="L1041" s="7" t="s">
        <v>99</v>
      </c>
      <c r="M1041" s="7" t="s">
        <v>6318</v>
      </c>
      <c r="N1041" s="7"/>
    </row>
    <row r="1042" customFormat="false" ht="16.5" hidden="false" customHeight="true" outlineLevel="0" collapsed="false">
      <c r="A1042" s="6" t="s">
        <v>5690</v>
      </c>
      <c r="B1042" s="6" t="s">
        <v>8912</v>
      </c>
      <c r="C1042" s="6" t="s">
        <v>2981</v>
      </c>
      <c r="D1042" s="5" t="s">
        <v>1391</v>
      </c>
      <c r="E1042" s="5" t="s">
        <v>102</v>
      </c>
      <c r="F1042" s="5" t="s">
        <v>5691</v>
      </c>
      <c r="G1042" s="5" t="n">
        <f aca="false">COUNTIF('Duel Log'!A:A,A1042)</f>
        <v>2</v>
      </c>
      <c r="H1042" s="5" t="n">
        <f aca="false">COUNTIFS('Duel Log'!A:A,A1042,'Duel Log'!AA:AA,"Win")</f>
        <v>0</v>
      </c>
      <c r="I1042" s="5" t="s">
        <v>7300</v>
      </c>
      <c r="J1042" s="5" t="s">
        <v>8913</v>
      </c>
      <c r="K1042" s="5"/>
      <c r="L1042" s="5" t="s">
        <v>98</v>
      </c>
      <c r="M1042" s="5" t="s">
        <v>6027</v>
      </c>
      <c r="N1042" s="5"/>
    </row>
    <row r="1043" customFormat="false" ht="16.5" hidden="false" customHeight="true" outlineLevel="0" collapsed="false">
      <c r="A1043" s="8" t="s">
        <v>5694</v>
      </c>
      <c r="B1043" s="8" t="s">
        <v>8912</v>
      </c>
      <c r="C1043" s="8" t="s">
        <v>2981</v>
      </c>
      <c r="D1043" s="7" t="s">
        <v>1391</v>
      </c>
      <c r="E1043" s="7" t="s">
        <v>102</v>
      </c>
      <c r="F1043" s="7" t="s">
        <v>5695</v>
      </c>
      <c r="G1043" s="7" t="n">
        <f aca="false">COUNTIF('Duel Log'!A:A,A1043)</f>
        <v>1</v>
      </c>
      <c r="H1043" s="7" t="n">
        <f aca="false">COUNTIFS('Duel Log'!A:A,A1043,'Duel Log'!AA:AA,"Win")</f>
        <v>1</v>
      </c>
      <c r="I1043" s="7" t="s">
        <v>8914</v>
      </c>
      <c r="J1043" s="7"/>
      <c r="K1043" s="7"/>
      <c r="L1043" s="7" t="s">
        <v>99</v>
      </c>
      <c r="M1043" s="7" t="s">
        <v>5939</v>
      </c>
      <c r="N1043" s="7"/>
    </row>
    <row r="1044" customFormat="false" ht="16.5" hidden="false" customHeight="true" outlineLevel="0" collapsed="false">
      <c r="A1044" s="8" t="s">
        <v>5697</v>
      </c>
      <c r="B1044" s="8" t="s">
        <v>8912</v>
      </c>
      <c r="C1044" s="8" t="s">
        <v>2981</v>
      </c>
      <c r="D1044" s="7" t="s">
        <v>1391</v>
      </c>
      <c r="E1044" s="7" t="s">
        <v>102</v>
      </c>
      <c r="F1044" s="7" t="s">
        <v>1208</v>
      </c>
      <c r="G1044" s="7" t="n">
        <f aca="false">COUNTIF('Duel Log'!A:A,A1044)</f>
        <v>3</v>
      </c>
      <c r="H1044" s="7" t="n">
        <f aca="false">COUNTIFS('Duel Log'!A:A,A1044,'Duel Log'!AA:AA,"Win")</f>
        <v>2</v>
      </c>
      <c r="I1044" s="7" t="s">
        <v>8407</v>
      </c>
      <c r="J1044" s="7" t="s">
        <v>8915</v>
      </c>
      <c r="K1044" s="7" t="s">
        <v>8916</v>
      </c>
      <c r="L1044" s="7" t="s">
        <v>99</v>
      </c>
      <c r="M1044" s="7" t="s">
        <v>7029</v>
      </c>
      <c r="N1044" s="7"/>
    </row>
    <row r="1045" customFormat="false" ht="16.5" hidden="false" customHeight="true" outlineLevel="0" collapsed="false">
      <c r="A1045" s="6" t="s">
        <v>5702</v>
      </c>
      <c r="B1045" s="6" t="s">
        <v>8917</v>
      </c>
      <c r="C1045" s="6" t="s">
        <v>2981</v>
      </c>
      <c r="D1045" s="5" t="s">
        <v>4082</v>
      </c>
      <c r="E1045" s="5" t="s">
        <v>102</v>
      </c>
      <c r="F1045" s="5" t="s">
        <v>5703</v>
      </c>
      <c r="G1045" s="5" t="n">
        <f aca="false">COUNTIF('Duel Log'!A:A,A1045)</f>
        <v>3</v>
      </c>
      <c r="H1045" s="5" t="n">
        <f aca="false">COUNTIFS('Duel Log'!A:A,A1045,'Duel Log'!AA:AA,"Win")</f>
        <v>2</v>
      </c>
      <c r="I1045" s="5" t="s">
        <v>8918</v>
      </c>
      <c r="J1045" s="5" t="s">
        <v>8407</v>
      </c>
      <c r="K1045" s="5" t="s">
        <v>8919</v>
      </c>
      <c r="L1045" s="5" t="s">
        <v>98</v>
      </c>
      <c r="M1045" s="5" t="s">
        <v>8920</v>
      </c>
      <c r="N1045" s="5"/>
    </row>
    <row r="1046" customFormat="false" ht="16.5" hidden="false" customHeight="true" outlineLevel="0" collapsed="false">
      <c r="A1046" s="8" t="s">
        <v>5711</v>
      </c>
      <c r="B1046" s="8" t="s">
        <v>8917</v>
      </c>
      <c r="C1046" s="8" t="s">
        <v>2981</v>
      </c>
      <c r="D1046" s="7" t="s">
        <v>4082</v>
      </c>
      <c r="E1046" s="7" t="s">
        <v>102</v>
      </c>
      <c r="F1046" s="7" t="s">
        <v>1404</v>
      </c>
      <c r="G1046" s="7" t="n">
        <f aca="false">COUNTIF('Duel Log'!A:A,A1046)</f>
        <v>3</v>
      </c>
      <c r="H1046" s="7" t="n">
        <f aca="false">COUNTIFS('Duel Log'!A:A,A1046,'Duel Log'!AA:AA,"Win")</f>
        <v>3</v>
      </c>
      <c r="I1046" s="7" t="s">
        <v>6044</v>
      </c>
      <c r="J1046" s="7" t="s">
        <v>8921</v>
      </c>
      <c r="K1046" s="7" t="s">
        <v>6542</v>
      </c>
      <c r="L1046" s="7" t="s">
        <v>99</v>
      </c>
      <c r="M1046" s="7" t="s">
        <v>8922</v>
      </c>
      <c r="N1046" s="7"/>
    </row>
    <row r="1047" customFormat="false" ht="16.5" hidden="false" customHeight="true" outlineLevel="0" collapsed="false">
      <c r="A1047" s="8" t="s">
        <v>5717</v>
      </c>
      <c r="B1047" s="8" t="s">
        <v>8917</v>
      </c>
      <c r="C1047" s="8" t="s">
        <v>2981</v>
      </c>
      <c r="D1047" s="7" t="s">
        <v>4082</v>
      </c>
      <c r="E1047" s="7" t="s">
        <v>102</v>
      </c>
      <c r="F1047" s="7" t="s">
        <v>5718</v>
      </c>
      <c r="G1047" s="7" t="n">
        <f aca="false">COUNTIF('Duel Log'!A:A,A1047)</f>
        <v>3</v>
      </c>
      <c r="H1047" s="7" t="n">
        <f aca="false">COUNTIFS('Duel Log'!A:A,A1047,'Duel Log'!AA:AA,"Win")</f>
        <v>3</v>
      </c>
      <c r="I1047" s="7" t="s">
        <v>8923</v>
      </c>
      <c r="J1047" s="7" t="s">
        <v>8905</v>
      </c>
      <c r="K1047" s="7" t="s">
        <v>8924</v>
      </c>
      <c r="L1047" s="7" t="s">
        <v>99</v>
      </c>
      <c r="M1047" s="7" t="s">
        <v>7411</v>
      </c>
      <c r="N1047" s="7"/>
    </row>
    <row r="1048" customFormat="false" ht="16.5" hidden="false" customHeight="true" outlineLevel="0" collapsed="false">
      <c r="A1048" s="6" t="s">
        <v>5724</v>
      </c>
      <c r="B1048" s="6" t="s">
        <v>8925</v>
      </c>
      <c r="C1048" s="6" t="s">
        <v>2981</v>
      </c>
      <c r="D1048" s="5" t="s">
        <v>5725</v>
      </c>
      <c r="E1048" s="5" t="s">
        <v>123</v>
      </c>
      <c r="F1048" s="5" t="s">
        <v>5727</v>
      </c>
      <c r="G1048" s="5" t="n">
        <f aca="false">COUNTIF('Duel Log'!A:A,A1048)</f>
        <v>1</v>
      </c>
      <c r="H1048" s="5" t="n">
        <f aca="false">COUNTIFS('Duel Log'!A:A,A1048,'Duel Log'!AA:AA,"Win")</f>
        <v>1</v>
      </c>
      <c r="I1048" s="5" t="s">
        <v>8926</v>
      </c>
      <c r="J1048" s="5"/>
      <c r="K1048" s="5"/>
      <c r="L1048" s="5" t="s">
        <v>98</v>
      </c>
      <c r="M1048" s="5" t="s">
        <v>5942</v>
      </c>
      <c r="N1048" s="5" t="s">
        <v>5942</v>
      </c>
    </row>
    <row r="1049" customFormat="false" ht="16.5" hidden="false" customHeight="true" outlineLevel="0" collapsed="false">
      <c r="A1049" s="6" t="s">
        <v>5729</v>
      </c>
      <c r="B1049" s="6" t="s">
        <v>8927</v>
      </c>
      <c r="C1049" s="6" t="s">
        <v>2981</v>
      </c>
      <c r="D1049" s="5" t="s">
        <v>5730</v>
      </c>
      <c r="E1049" s="5" t="s">
        <v>123</v>
      </c>
      <c r="F1049" s="5" t="s">
        <v>5732</v>
      </c>
      <c r="G1049" s="5" t="n">
        <f aca="false">COUNTIF('Duel Log'!A:A,A1049)</f>
        <v>2</v>
      </c>
      <c r="H1049" s="5" t="n">
        <f aca="false">COUNTIFS('Duel Log'!A:A,A1049,'Duel Log'!AA:AA,"Win")</f>
        <v>2</v>
      </c>
      <c r="I1049" s="5" t="s">
        <v>8928</v>
      </c>
      <c r="J1049" s="5" t="s">
        <v>8929</v>
      </c>
      <c r="K1049" s="5"/>
      <c r="L1049" s="5" t="s">
        <v>98</v>
      </c>
      <c r="M1049" s="5" t="s">
        <v>6220</v>
      </c>
      <c r="N1049" s="5" t="s">
        <v>5966</v>
      </c>
    </row>
    <row r="1050" customFormat="false" ht="16.5" hidden="false" customHeight="true" outlineLevel="0" collapsed="false">
      <c r="A1050" s="6" t="s">
        <v>5736</v>
      </c>
      <c r="B1050" s="6" t="s">
        <v>8930</v>
      </c>
      <c r="C1050" s="6" t="s">
        <v>2981</v>
      </c>
      <c r="D1050" s="6" t="s">
        <v>4804</v>
      </c>
      <c r="E1050" s="5" t="s">
        <v>123</v>
      </c>
      <c r="F1050" s="5" t="s">
        <v>4285</v>
      </c>
      <c r="G1050" s="5" t="n">
        <f aca="false">COUNTIF('Duel Log'!A:A,A1050)</f>
        <v>3</v>
      </c>
      <c r="H1050" s="5" t="n">
        <f aca="false">COUNTIFS('Duel Log'!A:A,A1050,'Duel Log'!AA:AA,"Win")</f>
        <v>2</v>
      </c>
      <c r="I1050" s="5" t="s">
        <v>8931</v>
      </c>
      <c r="J1050" s="5" t="s">
        <v>8932</v>
      </c>
      <c r="K1050" s="5" t="s">
        <v>8933</v>
      </c>
      <c r="L1050" s="5" t="s">
        <v>98</v>
      </c>
      <c r="M1050" s="5" t="s">
        <v>8934</v>
      </c>
      <c r="N1050" s="5" t="s">
        <v>5948</v>
      </c>
    </row>
    <row r="1051" customFormat="false" ht="16.5" hidden="false" customHeight="true" outlineLevel="0" collapsed="false">
      <c r="A1051" s="6" t="s">
        <v>5742</v>
      </c>
      <c r="B1051" s="6" t="s">
        <v>8935</v>
      </c>
      <c r="C1051" s="6" t="s">
        <v>2981</v>
      </c>
      <c r="D1051" s="5" t="s">
        <v>5743</v>
      </c>
      <c r="E1051" s="5" t="s">
        <v>123</v>
      </c>
      <c r="F1051" s="5" t="s">
        <v>5745</v>
      </c>
      <c r="G1051" s="5" t="n">
        <f aca="false">COUNTIF('Duel Log'!A:A,A1051)</f>
        <v>3</v>
      </c>
      <c r="H1051" s="5" t="n">
        <f aca="false">COUNTIFS('Duel Log'!A:A,A1051,'Duel Log'!AA:AA,"Win")</f>
        <v>2</v>
      </c>
      <c r="I1051" s="5" t="s">
        <v>8936</v>
      </c>
      <c r="J1051" s="5" t="s">
        <v>8937</v>
      </c>
      <c r="K1051" s="5" t="s">
        <v>8938</v>
      </c>
      <c r="L1051" s="5" t="s">
        <v>98</v>
      </c>
      <c r="M1051" s="5" t="s">
        <v>6182</v>
      </c>
      <c r="N1051" s="5" t="s">
        <v>5948</v>
      </c>
    </row>
    <row r="1052" customFormat="false" ht="16.5" hidden="false" customHeight="true" outlineLevel="0" collapsed="false">
      <c r="A1052" s="6" t="s">
        <v>5751</v>
      </c>
      <c r="B1052" s="6" t="s">
        <v>8939</v>
      </c>
      <c r="C1052" s="6" t="s">
        <v>2981</v>
      </c>
      <c r="D1052" s="5" t="s">
        <v>3870</v>
      </c>
      <c r="E1052" s="5" t="s">
        <v>123</v>
      </c>
      <c r="F1052" s="5" t="s">
        <v>5752</v>
      </c>
      <c r="G1052" s="5" t="n">
        <f aca="false">COUNTIF('Duel Log'!A:A,A1052)</f>
        <v>2</v>
      </c>
      <c r="H1052" s="5" t="n">
        <f aca="false">COUNTIFS('Duel Log'!A:A,A1052,'Duel Log'!AA:AA,"Win")</f>
        <v>2</v>
      </c>
      <c r="I1052" s="5" t="s">
        <v>8940</v>
      </c>
      <c r="J1052" s="5" t="s">
        <v>8941</v>
      </c>
      <c r="K1052" s="5"/>
      <c r="L1052" s="5" t="s">
        <v>98</v>
      </c>
      <c r="M1052" s="5" t="s">
        <v>6073</v>
      </c>
      <c r="N1052" s="5" t="s">
        <v>5966</v>
      </c>
    </row>
    <row r="1053" customFormat="false" ht="16.5" hidden="false" customHeight="true" outlineLevel="0" collapsed="false">
      <c r="A1053" s="6" t="s">
        <v>5757</v>
      </c>
      <c r="B1053" s="6" t="s">
        <v>8942</v>
      </c>
      <c r="C1053" s="6" t="s">
        <v>2981</v>
      </c>
      <c r="D1053" s="5" t="s">
        <v>206</v>
      </c>
      <c r="E1053" s="5" t="s">
        <v>123</v>
      </c>
      <c r="F1053" s="5" t="s">
        <v>5758</v>
      </c>
      <c r="G1053" s="5" t="n">
        <f aca="false">COUNTIF('Duel Log'!A:A,A1053)</f>
        <v>3</v>
      </c>
      <c r="H1053" s="5" t="n">
        <f aca="false">COUNTIFS('Duel Log'!A:A,A1053,'Duel Log'!AA:AA,"Win")</f>
        <v>2</v>
      </c>
      <c r="I1053" s="5" t="s">
        <v>8943</v>
      </c>
      <c r="J1053" s="5" t="s">
        <v>8944</v>
      </c>
      <c r="K1053" s="5" t="s">
        <v>8945</v>
      </c>
      <c r="L1053" s="5" t="s">
        <v>98</v>
      </c>
      <c r="M1053" s="5" t="s">
        <v>8946</v>
      </c>
      <c r="N1053" s="5" t="s">
        <v>5948</v>
      </c>
    </row>
    <row r="1054" customFormat="false" ht="16.5" hidden="false" customHeight="true" outlineLevel="0" collapsed="false">
      <c r="A1054" s="6" t="s">
        <v>5765</v>
      </c>
      <c r="B1054" s="6" t="s">
        <v>8947</v>
      </c>
      <c r="C1054" s="6" t="s">
        <v>2981</v>
      </c>
      <c r="D1054" s="6" t="s">
        <v>405</v>
      </c>
      <c r="E1054" s="5" t="s">
        <v>123</v>
      </c>
      <c r="F1054" s="5" t="s">
        <v>5511</v>
      </c>
      <c r="G1054" s="5" t="n">
        <f aca="false">COUNTIF('Duel Log'!A:A,A1054)</f>
        <v>2</v>
      </c>
      <c r="H1054" s="5" t="n">
        <f aca="false">COUNTIFS('Duel Log'!A:A,A1054,'Duel Log'!AA:AA,"Win")</f>
        <v>2</v>
      </c>
      <c r="I1054" s="5" t="s">
        <v>8948</v>
      </c>
      <c r="J1054" s="5" t="s">
        <v>8949</v>
      </c>
      <c r="K1054" s="5"/>
      <c r="L1054" s="5" t="s">
        <v>98</v>
      </c>
      <c r="M1054" s="5" t="s">
        <v>7257</v>
      </c>
      <c r="N1054" s="5" t="s">
        <v>5966</v>
      </c>
    </row>
    <row r="1055" customFormat="false" ht="16.5" hidden="false" customHeight="true" outlineLevel="0" collapsed="false">
      <c r="A1055" s="6" t="s">
        <v>5766</v>
      </c>
      <c r="B1055" s="6" t="s">
        <v>8950</v>
      </c>
      <c r="C1055" s="6" t="s">
        <v>2981</v>
      </c>
      <c r="D1055" s="6" t="s">
        <v>390</v>
      </c>
      <c r="E1055" s="5" t="s">
        <v>123</v>
      </c>
      <c r="F1055" s="5" t="s">
        <v>5374</v>
      </c>
      <c r="G1055" s="5" t="n">
        <f aca="false">COUNTIF('Duel Log'!A:A,A1055)</f>
        <v>3</v>
      </c>
      <c r="H1055" s="5" t="n">
        <f aca="false">COUNTIFS('Duel Log'!A:A,A1055,'Duel Log'!AA:AA,"Win")</f>
        <v>2</v>
      </c>
      <c r="I1055" s="5" t="s">
        <v>8951</v>
      </c>
      <c r="J1055" s="5" t="s">
        <v>8952</v>
      </c>
      <c r="K1055" s="5" t="s">
        <v>8953</v>
      </c>
      <c r="L1055" s="5" t="s">
        <v>98</v>
      </c>
      <c r="M1055" s="5" t="s">
        <v>7504</v>
      </c>
      <c r="N1055" s="5" t="s">
        <v>5948</v>
      </c>
    </row>
    <row r="1056" customFormat="false" ht="16.5" hidden="false" customHeight="true" outlineLevel="0" collapsed="false">
      <c r="A1056" s="6" t="s">
        <v>5767</v>
      </c>
      <c r="B1056" s="6" t="s">
        <v>8954</v>
      </c>
      <c r="C1056" s="6" t="s">
        <v>2981</v>
      </c>
      <c r="D1056" s="5" t="s">
        <v>282</v>
      </c>
      <c r="E1056" s="5" t="s">
        <v>123</v>
      </c>
      <c r="F1056" s="5" t="s">
        <v>2983</v>
      </c>
      <c r="G1056" s="5" t="n">
        <f aca="false">COUNTIF('Duel Log'!A:A,A1056)</f>
        <v>3</v>
      </c>
      <c r="H1056" s="5" t="n">
        <f aca="false">COUNTIFS('Duel Log'!A:A,A1056,'Duel Log'!AA:AA,"Win")</f>
        <v>2</v>
      </c>
      <c r="I1056" s="5" t="s">
        <v>8955</v>
      </c>
      <c r="J1056" s="5" t="s">
        <v>8956</v>
      </c>
      <c r="K1056" s="5" t="s">
        <v>8957</v>
      </c>
      <c r="L1056" s="5" t="s">
        <v>98</v>
      </c>
      <c r="M1056" s="5" t="s">
        <v>6478</v>
      </c>
      <c r="N1056" s="5" t="s">
        <v>5948</v>
      </c>
    </row>
    <row r="1057" customFormat="false" ht="16.5" hidden="false" customHeight="true" outlineLevel="0" collapsed="false">
      <c r="A1057" s="6" t="s">
        <v>5768</v>
      </c>
      <c r="B1057" s="6" t="s">
        <v>8958</v>
      </c>
      <c r="C1057" s="6" t="s">
        <v>862</v>
      </c>
      <c r="D1057" s="5" t="s">
        <v>1409</v>
      </c>
      <c r="E1057" s="5" t="s">
        <v>102</v>
      </c>
      <c r="F1057" s="5" t="s">
        <v>5769</v>
      </c>
      <c r="G1057" s="5" t="n">
        <f aca="false">COUNTIF('Duel Log'!A:A,A1057)</f>
        <v>3</v>
      </c>
      <c r="H1057" s="5" t="n">
        <f aca="false">COUNTIFS('Duel Log'!A:A,A1057,'Duel Log'!AA:AA,"Win")</f>
        <v>0</v>
      </c>
      <c r="I1057" s="5" t="s">
        <v>8959</v>
      </c>
      <c r="J1057" s="5" t="s">
        <v>8444</v>
      </c>
      <c r="K1057" s="5" t="s">
        <v>8960</v>
      </c>
      <c r="L1057" s="5" t="s">
        <v>98</v>
      </c>
      <c r="M1057" s="5" t="s">
        <v>8961</v>
      </c>
      <c r="N1057" s="5"/>
    </row>
    <row r="1058" customFormat="false" ht="16.5" hidden="false" customHeight="true" outlineLevel="0" collapsed="false">
      <c r="A1058" s="8" t="s">
        <v>5777</v>
      </c>
      <c r="B1058" s="8" t="s">
        <v>8958</v>
      </c>
      <c r="C1058" s="8" t="s">
        <v>862</v>
      </c>
      <c r="D1058" s="7" t="s">
        <v>1409</v>
      </c>
      <c r="E1058" s="7" t="s">
        <v>102</v>
      </c>
      <c r="F1058" s="7" t="s">
        <v>5778</v>
      </c>
      <c r="G1058" s="7" t="n">
        <f aca="false">COUNTIF('Duel Log'!A:A,A1058)</f>
        <v>3</v>
      </c>
      <c r="H1058" s="7" t="n">
        <f aca="false">COUNTIFS('Duel Log'!A:A,A1058,'Duel Log'!AA:AA,"Win")</f>
        <v>1</v>
      </c>
      <c r="I1058" s="7" t="s">
        <v>8962</v>
      </c>
      <c r="J1058" s="7" t="s">
        <v>8963</v>
      </c>
      <c r="K1058" s="7" t="s">
        <v>8964</v>
      </c>
      <c r="L1058" s="7" t="s">
        <v>99</v>
      </c>
      <c r="M1058" s="7" t="s">
        <v>7466</v>
      </c>
      <c r="N1058" s="7"/>
    </row>
    <row r="1059" customFormat="false" ht="16.5" hidden="false" customHeight="true" outlineLevel="0" collapsed="false">
      <c r="A1059" s="8" t="s">
        <v>5786</v>
      </c>
      <c r="B1059" s="8" t="s">
        <v>8958</v>
      </c>
      <c r="C1059" s="8" t="s">
        <v>862</v>
      </c>
      <c r="D1059" s="7" t="s">
        <v>1409</v>
      </c>
      <c r="E1059" s="7" t="s">
        <v>102</v>
      </c>
      <c r="F1059" s="7" t="s">
        <v>902</v>
      </c>
      <c r="G1059" s="7" t="n">
        <f aca="false">COUNTIF('Duel Log'!A:A,A1059)</f>
        <v>3</v>
      </c>
      <c r="H1059" s="7" t="n">
        <f aca="false">COUNTIFS('Duel Log'!A:A,A1059,'Duel Log'!AA:AA,"Win")</f>
        <v>1</v>
      </c>
      <c r="I1059" s="7" t="s">
        <v>8965</v>
      </c>
      <c r="J1059" s="7" t="s">
        <v>8966</v>
      </c>
      <c r="K1059" s="7" t="s">
        <v>8967</v>
      </c>
      <c r="L1059" s="7" t="s">
        <v>99</v>
      </c>
      <c r="M1059" s="7" t="s">
        <v>8968</v>
      </c>
      <c r="N1059" s="7"/>
    </row>
    <row r="1060" customFormat="false" ht="16.5" hidden="false" customHeight="true" outlineLevel="0" collapsed="false">
      <c r="A1060" s="8" t="s">
        <v>5792</v>
      </c>
      <c r="B1060" s="8" t="s">
        <v>8958</v>
      </c>
      <c r="C1060" s="8" t="s">
        <v>862</v>
      </c>
      <c r="D1060" s="7" t="s">
        <v>1409</v>
      </c>
      <c r="E1060" s="7" t="s">
        <v>102</v>
      </c>
      <c r="F1060" s="7" t="s">
        <v>5793</v>
      </c>
      <c r="G1060" s="7" t="n">
        <f aca="false">COUNTIF('Duel Log'!A:A,A1060)</f>
        <v>3</v>
      </c>
      <c r="H1060" s="7" t="n">
        <f aca="false">COUNTIFS('Duel Log'!A:A,A1060,'Duel Log'!AA:AA,"Win")</f>
        <v>1</v>
      </c>
      <c r="I1060" s="7" t="s">
        <v>8969</v>
      </c>
      <c r="J1060" s="7" t="s">
        <v>8967</v>
      </c>
      <c r="K1060" s="7" t="s">
        <v>8970</v>
      </c>
      <c r="L1060" s="7" t="s">
        <v>99</v>
      </c>
      <c r="M1060" s="7" t="s">
        <v>8971</v>
      </c>
      <c r="N1060" s="7"/>
    </row>
    <row r="1061" customFormat="false" ht="16.5" hidden="false" customHeight="true" outlineLevel="0" collapsed="false">
      <c r="A1061" s="8" t="s">
        <v>5800</v>
      </c>
      <c r="B1061" s="8" t="s">
        <v>8958</v>
      </c>
      <c r="C1061" s="8" t="s">
        <v>862</v>
      </c>
      <c r="D1061" s="7" t="s">
        <v>1409</v>
      </c>
      <c r="E1061" s="7" t="s">
        <v>102</v>
      </c>
      <c r="F1061" s="7" t="s">
        <v>5801</v>
      </c>
      <c r="G1061" s="7" t="n">
        <f aca="false">COUNTIF('Duel Log'!A:A,A1061)</f>
        <v>3</v>
      </c>
      <c r="H1061" s="7" t="n">
        <f aca="false">COUNTIFS('Duel Log'!A:A,A1061,'Duel Log'!AA:AA,"Win")</f>
        <v>1</v>
      </c>
      <c r="I1061" s="7" t="s">
        <v>8972</v>
      </c>
      <c r="J1061" s="7" t="s">
        <v>8973</v>
      </c>
      <c r="K1061" s="7" t="s">
        <v>8974</v>
      </c>
      <c r="L1061" s="7" t="s">
        <v>99</v>
      </c>
      <c r="M1061" s="7" t="s">
        <v>8975</v>
      </c>
      <c r="N1061" s="7"/>
    </row>
    <row r="1062" customFormat="false" ht="16.5" hidden="false" customHeight="true" outlineLevel="0" collapsed="false">
      <c r="A1062" s="6" t="s">
        <v>5808</v>
      </c>
      <c r="B1062" s="6" t="s">
        <v>8976</v>
      </c>
      <c r="C1062" s="6" t="s">
        <v>862</v>
      </c>
      <c r="D1062" s="5" t="s">
        <v>5809</v>
      </c>
      <c r="E1062" s="5" t="s">
        <v>123</v>
      </c>
      <c r="F1062" s="5" t="s">
        <v>5811</v>
      </c>
      <c r="G1062" s="5" t="n">
        <f aca="false">COUNTIF('Duel Log'!A:A,A1062)</f>
        <v>2</v>
      </c>
      <c r="H1062" s="5" t="n">
        <f aca="false">COUNTIFS('Duel Log'!A:A,A1062,'Duel Log'!AA:AA,"Win")</f>
        <v>2</v>
      </c>
      <c r="I1062" s="5" t="s">
        <v>8977</v>
      </c>
      <c r="J1062" s="5" t="s">
        <v>8978</v>
      </c>
      <c r="K1062" s="5"/>
      <c r="L1062" s="5" t="s">
        <v>98</v>
      </c>
      <c r="M1062" s="5" t="s">
        <v>6465</v>
      </c>
      <c r="N1062" s="5" t="s">
        <v>5966</v>
      </c>
    </row>
    <row r="1063" customFormat="false" ht="16.5" hidden="false" customHeight="true" outlineLevel="0" collapsed="false">
      <c r="A1063" s="6" t="s">
        <v>5817</v>
      </c>
      <c r="B1063" s="6" t="s">
        <v>8979</v>
      </c>
      <c r="C1063" s="6" t="s">
        <v>862</v>
      </c>
      <c r="D1063" s="6" t="s">
        <v>5818</v>
      </c>
      <c r="E1063" s="5" t="s">
        <v>123</v>
      </c>
      <c r="F1063" s="5" t="s">
        <v>5820</v>
      </c>
      <c r="G1063" s="5" t="n">
        <f aca="false">COUNTIF('Duel Log'!A:A,A1063)</f>
        <v>3</v>
      </c>
      <c r="H1063" s="5" t="n">
        <f aca="false">COUNTIFS('Duel Log'!A:A,A1063,'Duel Log'!AA:AA,"Win")</f>
        <v>2</v>
      </c>
      <c r="I1063" s="5" t="s">
        <v>8980</v>
      </c>
      <c r="J1063" s="5" t="s">
        <v>8981</v>
      </c>
      <c r="K1063" s="5" t="s">
        <v>8982</v>
      </c>
      <c r="L1063" s="5" t="s">
        <v>98</v>
      </c>
      <c r="M1063" s="5" t="s">
        <v>8290</v>
      </c>
      <c r="N1063" s="5" t="s">
        <v>5948</v>
      </c>
    </row>
    <row r="1064" customFormat="false" ht="16.5" hidden="false" customHeight="true" outlineLevel="0" collapsed="false">
      <c r="A1064" s="6" t="s">
        <v>5824</v>
      </c>
      <c r="B1064" s="6" t="s">
        <v>8983</v>
      </c>
      <c r="C1064" s="6" t="s">
        <v>862</v>
      </c>
      <c r="D1064" s="5" t="s">
        <v>5825</v>
      </c>
      <c r="E1064" s="5" t="s">
        <v>123</v>
      </c>
      <c r="F1064" s="5" t="s">
        <v>5827</v>
      </c>
      <c r="G1064" s="5" t="n">
        <f aca="false">COUNTIF('Duel Log'!A:A,A1064)</f>
        <v>3</v>
      </c>
      <c r="H1064" s="5" t="n">
        <f aca="false">COUNTIFS('Duel Log'!A:A,A1064,'Duel Log'!AA:AA,"Win")</f>
        <v>2</v>
      </c>
      <c r="I1064" s="5" t="s">
        <v>8984</v>
      </c>
      <c r="J1064" s="5" t="s">
        <v>8985</v>
      </c>
      <c r="K1064" s="5" t="s">
        <v>8986</v>
      </c>
      <c r="L1064" s="5" t="s">
        <v>98</v>
      </c>
      <c r="M1064" s="5" t="s">
        <v>7239</v>
      </c>
      <c r="N1064" s="5" t="s">
        <v>5948</v>
      </c>
    </row>
    <row r="1065" customFormat="false" ht="16.5" hidden="false" customHeight="true" outlineLevel="0" collapsed="false">
      <c r="A1065" s="6" t="s">
        <v>5834</v>
      </c>
      <c r="B1065" s="6" t="s">
        <v>8987</v>
      </c>
      <c r="C1065" s="6" t="s">
        <v>862</v>
      </c>
      <c r="D1065" s="5" t="s">
        <v>689</v>
      </c>
      <c r="E1065" s="5" t="s">
        <v>123</v>
      </c>
      <c r="F1065" s="5" t="s">
        <v>4165</v>
      </c>
      <c r="G1065" s="5" t="n">
        <f aca="false">COUNTIF('Duel Log'!A:A,A1065)</f>
        <v>3</v>
      </c>
      <c r="H1065" s="5" t="n">
        <f aca="false">COUNTIFS('Duel Log'!A:A,A1065,'Duel Log'!AA:AA,"Win")</f>
        <v>2</v>
      </c>
      <c r="I1065" s="5" t="s">
        <v>8988</v>
      </c>
      <c r="J1065" s="5" t="s">
        <v>8989</v>
      </c>
      <c r="K1065" s="5" t="s">
        <v>8990</v>
      </c>
      <c r="L1065" s="5" t="s">
        <v>98</v>
      </c>
      <c r="M1065" s="5" t="s">
        <v>7239</v>
      </c>
      <c r="N1065" s="5" t="s">
        <v>5948</v>
      </c>
    </row>
    <row r="1066" customFormat="false" ht="16.5" hidden="false" customHeight="true" outlineLevel="0" collapsed="false">
      <c r="A1066" s="6" t="s">
        <v>5835</v>
      </c>
      <c r="B1066" s="6" t="s">
        <v>8991</v>
      </c>
      <c r="C1066" s="6" t="s">
        <v>862</v>
      </c>
      <c r="D1066" s="5" t="s">
        <v>687</v>
      </c>
      <c r="E1066" s="5" t="s">
        <v>123</v>
      </c>
      <c r="F1066" s="5" t="s">
        <v>864</v>
      </c>
      <c r="G1066" s="5" t="n">
        <f aca="false">COUNTIF('Duel Log'!A:A,A1066)</f>
        <v>3</v>
      </c>
      <c r="H1066" s="5" t="n">
        <f aca="false">COUNTIFS('Duel Log'!A:A,A1066,'Duel Log'!AA:AA,"Win")</f>
        <v>2</v>
      </c>
      <c r="I1066" s="5" t="s">
        <v>8992</v>
      </c>
      <c r="J1066" s="5" t="s">
        <v>8993</v>
      </c>
      <c r="K1066" s="5" t="s">
        <v>8994</v>
      </c>
      <c r="L1066" s="5" t="s">
        <v>98</v>
      </c>
      <c r="M1066" s="5" t="s">
        <v>8881</v>
      </c>
      <c r="N1066" s="5" t="s">
        <v>5948</v>
      </c>
    </row>
    <row r="1067" customFormat="false" ht="16.5" hidden="false" customHeight="true" outlineLevel="0" collapsed="false">
      <c r="A1067" s="6" t="s">
        <v>5836</v>
      </c>
      <c r="B1067" s="6" t="s">
        <v>8995</v>
      </c>
      <c r="C1067" s="6" t="s">
        <v>862</v>
      </c>
      <c r="D1067" s="6" t="s">
        <v>390</v>
      </c>
      <c r="E1067" s="5" t="s">
        <v>123</v>
      </c>
      <c r="F1067" s="5" t="s">
        <v>1653</v>
      </c>
      <c r="G1067" s="5" t="n">
        <f aca="false">COUNTIF('Duel Log'!A:A,A1067)</f>
        <v>2</v>
      </c>
      <c r="H1067" s="5" t="n">
        <f aca="false">COUNTIFS('Duel Log'!A:A,A1067,'Duel Log'!AA:AA,"Win")</f>
        <v>0</v>
      </c>
      <c r="I1067" s="5" t="s">
        <v>8996</v>
      </c>
      <c r="J1067" s="5" t="s">
        <v>8997</v>
      </c>
      <c r="K1067" s="5"/>
      <c r="L1067" s="5" t="s">
        <v>98</v>
      </c>
      <c r="M1067" s="5" t="s">
        <v>5988</v>
      </c>
      <c r="N1067" s="5" t="s">
        <v>5966</v>
      </c>
    </row>
    <row r="1068" customFormat="false" ht="16.5" hidden="false" customHeight="true" outlineLevel="0" collapsed="false">
      <c r="A1068" s="6" t="s">
        <v>5837</v>
      </c>
      <c r="B1068" s="6" t="s">
        <v>8998</v>
      </c>
      <c r="C1068" s="6" t="s">
        <v>862</v>
      </c>
      <c r="D1068" s="5" t="s">
        <v>884</v>
      </c>
      <c r="E1068" s="5" t="s">
        <v>123</v>
      </c>
      <c r="F1068" s="5" t="s">
        <v>5838</v>
      </c>
      <c r="G1068" s="5" t="n">
        <f aca="false">COUNTIF('Duel Log'!A:A,A1068)</f>
        <v>3</v>
      </c>
      <c r="H1068" s="5" t="n">
        <f aca="false">COUNTIFS('Duel Log'!A:A,A1068,'Duel Log'!AA:AA,"Win")</f>
        <v>1</v>
      </c>
      <c r="I1068" s="5" t="s">
        <v>8999</v>
      </c>
      <c r="J1068" s="5" t="s">
        <v>9000</v>
      </c>
      <c r="K1068" s="5" t="s">
        <v>9001</v>
      </c>
      <c r="L1068" s="5" t="s">
        <v>98</v>
      </c>
      <c r="M1068" s="5" t="s">
        <v>6421</v>
      </c>
      <c r="N1068" s="5" t="s">
        <v>5948</v>
      </c>
    </row>
    <row r="1069" customFormat="false" ht="16.5" hidden="false" customHeight="true" outlineLevel="0" collapsed="false">
      <c r="A1069" s="6" t="s">
        <v>5846</v>
      </c>
      <c r="B1069" s="6" t="s">
        <v>9002</v>
      </c>
      <c r="C1069" s="6" t="s">
        <v>862</v>
      </c>
      <c r="D1069" s="6" t="s">
        <v>3952</v>
      </c>
      <c r="E1069" s="5" t="s">
        <v>123</v>
      </c>
      <c r="F1069" s="5" t="s">
        <v>5847</v>
      </c>
      <c r="G1069" s="5" t="n">
        <f aca="false">COUNTIF('Duel Log'!A:A,A1069)</f>
        <v>3</v>
      </c>
      <c r="H1069" s="5" t="n">
        <f aca="false">COUNTIFS('Duel Log'!A:A,A1069,'Duel Log'!AA:AA,"Win")</f>
        <v>2</v>
      </c>
      <c r="I1069" s="5" t="s">
        <v>9003</v>
      </c>
      <c r="J1069" s="5" t="s">
        <v>9004</v>
      </c>
      <c r="K1069" s="5" t="s">
        <v>9005</v>
      </c>
      <c r="L1069" s="5" t="s">
        <v>98</v>
      </c>
      <c r="M1069" s="5" t="s">
        <v>9006</v>
      </c>
      <c r="N1069" s="5" t="s">
        <v>5948</v>
      </c>
    </row>
    <row r="1070" customFormat="false" ht="16.5" hidden="false" customHeight="true" outlineLevel="0" collapsed="false">
      <c r="A1070" s="6" t="s">
        <v>5853</v>
      </c>
      <c r="B1070" s="6" t="s">
        <v>9007</v>
      </c>
      <c r="C1070" s="6" t="s">
        <v>3952</v>
      </c>
      <c r="D1070" s="5" t="s">
        <v>3496</v>
      </c>
      <c r="E1070" s="5" t="s">
        <v>102</v>
      </c>
      <c r="F1070" s="5" t="s">
        <v>5086</v>
      </c>
      <c r="G1070" s="5" t="n">
        <f aca="false">COUNTIF('Duel Log'!A:A,A1070)</f>
        <v>3</v>
      </c>
      <c r="H1070" s="5" t="n">
        <f aca="false">COUNTIFS('Duel Log'!A:A,A1070,'Duel Log'!AA:AA,"Win")</f>
        <v>0</v>
      </c>
      <c r="I1070" s="5" t="s">
        <v>9008</v>
      </c>
      <c r="J1070" s="5" t="s">
        <v>9009</v>
      </c>
      <c r="K1070" s="5" t="s">
        <v>6523</v>
      </c>
      <c r="L1070" s="5" t="s">
        <v>98</v>
      </c>
      <c r="M1070" s="5" t="s">
        <v>7176</v>
      </c>
      <c r="N1070" s="5"/>
    </row>
    <row r="1071" customFormat="false" ht="16.5" hidden="false" customHeight="true" outlineLevel="0" collapsed="false">
      <c r="A1071" s="8" t="s">
        <v>5854</v>
      </c>
      <c r="B1071" s="8" t="s">
        <v>9007</v>
      </c>
      <c r="C1071" s="8" t="s">
        <v>3952</v>
      </c>
      <c r="D1071" s="7" t="s">
        <v>3496</v>
      </c>
      <c r="E1071" s="7" t="s">
        <v>102</v>
      </c>
      <c r="F1071" s="7" t="s">
        <v>5092</v>
      </c>
      <c r="G1071" s="7" t="n">
        <f aca="false">COUNTIF('Duel Log'!A:A,A1071)</f>
        <v>3</v>
      </c>
      <c r="H1071" s="7" t="n">
        <f aca="false">COUNTIFS('Duel Log'!A:A,A1071,'Duel Log'!AA:AA,"Win")</f>
        <v>1</v>
      </c>
      <c r="I1071" s="7" t="s">
        <v>9010</v>
      </c>
      <c r="J1071" s="7" t="s">
        <v>9011</v>
      </c>
      <c r="K1071" s="7" t="s">
        <v>9012</v>
      </c>
      <c r="L1071" s="7" t="s">
        <v>99</v>
      </c>
      <c r="M1071" s="7" t="s">
        <v>7239</v>
      </c>
      <c r="N1071" s="7"/>
    </row>
    <row r="1072" customFormat="false" ht="16.5" hidden="false" customHeight="true" outlineLevel="0" collapsed="false">
      <c r="A1072" s="6" t="s">
        <v>5855</v>
      </c>
      <c r="B1072" s="6" t="s">
        <v>9013</v>
      </c>
      <c r="C1072" s="6" t="s">
        <v>3952</v>
      </c>
      <c r="D1072" s="5" t="s">
        <v>1790</v>
      </c>
      <c r="E1072" s="5" t="s">
        <v>102</v>
      </c>
      <c r="F1072" s="5" t="s">
        <v>5856</v>
      </c>
      <c r="G1072" s="5" t="n">
        <f aca="false">COUNTIF('Duel Log'!A:A,A1072)</f>
        <v>1</v>
      </c>
      <c r="H1072" s="5" t="n">
        <f aca="false">COUNTIFS('Duel Log'!A:A,A1072,'Duel Log'!AA:AA,"Win")</f>
        <v>0</v>
      </c>
      <c r="I1072" s="5" t="s">
        <v>9012</v>
      </c>
      <c r="J1072" s="5"/>
      <c r="K1072" s="5"/>
      <c r="L1072" s="5" t="s">
        <v>98</v>
      </c>
      <c r="M1072" s="5" t="s">
        <v>5939</v>
      </c>
      <c r="N1072" s="5"/>
    </row>
    <row r="1073" customFormat="false" ht="16.5" hidden="false" customHeight="true" outlineLevel="0" collapsed="false">
      <c r="A1073" s="8" t="s">
        <v>5857</v>
      </c>
      <c r="B1073" s="8" t="s">
        <v>9007</v>
      </c>
      <c r="C1073" s="8" t="s">
        <v>3952</v>
      </c>
      <c r="D1073" s="7" t="s">
        <v>3496</v>
      </c>
      <c r="E1073" s="7" t="s">
        <v>102</v>
      </c>
      <c r="F1073" s="7" t="s">
        <v>5098</v>
      </c>
      <c r="G1073" s="7" t="n">
        <f aca="false">COUNTIF('Duel Log'!A:A,A1073)</f>
        <v>3</v>
      </c>
      <c r="H1073" s="7" t="n">
        <f aca="false">COUNTIFS('Duel Log'!A:A,A1073,'Duel Log'!AA:AA,"Win")</f>
        <v>0</v>
      </c>
      <c r="I1073" s="7" t="s">
        <v>9014</v>
      </c>
      <c r="J1073" s="7" t="s">
        <v>9015</v>
      </c>
      <c r="K1073" s="7" t="s">
        <v>9016</v>
      </c>
      <c r="L1073" s="7" t="s">
        <v>99</v>
      </c>
      <c r="M1073" s="7" t="s">
        <v>8034</v>
      </c>
      <c r="N1073" s="7"/>
    </row>
    <row r="1074" customFormat="false" ht="16.5" hidden="false" customHeight="true" outlineLevel="0" collapsed="false">
      <c r="A1074" s="6" t="s">
        <v>5858</v>
      </c>
      <c r="B1074" s="6" t="s">
        <v>9017</v>
      </c>
      <c r="C1074" s="6" t="s">
        <v>3952</v>
      </c>
      <c r="D1074" s="6" t="s">
        <v>5859</v>
      </c>
      <c r="E1074" s="5" t="s">
        <v>102</v>
      </c>
      <c r="F1074" s="5" t="s">
        <v>5861</v>
      </c>
      <c r="G1074" s="5" t="n">
        <f aca="false">COUNTIF('Duel Log'!A:A,A1074)</f>
        <v>1</v>
      </c>
      <c r="H1074" s="5" t="n">
        <f aca="false">COUNTIFS('Duel Log'!A:A,A1074,'Duel Log'!AA:AA,"Win")</f>
        <v>1</v>
      </c>
      <c r="I1074" s="5" t="s">
        <v>9018</v>
      </c>
      <c r="J1074" s="5"/>
      <c r="K1074" s="5"/>
      <c r="L1074" s="5" t="s">
        <v>98</v>
      </c>
      <c r="M1074" s="5" t="s">
        <v>5939</v>
      </c>
      <c r="N1074" s="5"/>
    </row>
    <row r="1075" customFormat="false" ht="16.5" hidden="false" customHeight="true" outlineLevel="0" collapsed="false">
      <c r="A1075" s="6" t="s">
        <v>5863</v>
      </c>
      <c r="B1075" s="6" t="s">
        <v>9019</v>
      </c>
      <c r="C1075" s="6" t="s">
        <v>3952</v>
      </c>
      <c r="D1075" s="5" t="s">
        <v>1391</v>
      </c>
      <c r="E1075" s="5" t="s">
        <v>102</v>
      </c>
      <c r="F1075" s="5" t="s">
        <v>5864</v>
      </c>
      <c r="G1075" s="5" t="n">
        <f aca="false">COUNTIF('Duel Log'!A:A,A1075)</f>
        <v>3</v>
      </c>
      <c r="H1075" s="5" t="n">
        <f aca="false">COUNTIFS('Duel Log'!A:A,A1075,'Duel Log'!AA:AA,"Win")</f>
        <v>3</v>
      </c>
      <c r="I1075" s="5" t="s">
        <v>9020</v>
      </c>
      <c r="J1075" s="5" t="s">
        <v>9021</v>
      </c>
      <c r="K1075" s="5" t="s">
        <v>9022</v>
      </c>
      <c r="L1075" s="5" t="s">
        <v>98</v>
      </c>
      <c r="M1075" s="5" t="s">
        <v>5980</v>
      </c>
      <c r="N1075" s="5"/>
    </row>
    <row r="1076" customFormat="false" ht="16.5" hidden="false" customHeight="true" outlineLevel="0" collapsed="false">
      <c r="A1076" s="8" t="s">
        <v>5871</v>
      </c>
      <c r="B1076" s="8" t="s">
        <v>9019</v>
      </c>
      <c r="C1076" s="8" t="s">
        <v>3952</v>
      </c>
      <c r="D1076" s="7" t="s">
        <v>1391</v>
      </c>
      <c r="E1076" s="7" t="s">
        <v>102</v>
      </c>
      <c r="F1076" s="7" t="s">
        <v>5872</v>
      </c>
      <c r="G1076" s="7" t="n">
        <f aca="false">COUNTIF('Duel Log'!A:A,A1076)</f>
        <v>3</v>
      </c>
      <c r="H1076" s="7" t="n">
        <f aca="false">COUNTIFS('Duel Log'!A:A,A1076,'Duel Log'!AA:AA,"Win")</f>
        <v>2</v>
      </c>
      <c r="I1076" s="7" t="s">
        <v>9023</v>
      </c>
      <c r="J1076" s="7" t="s">
        <v>9024</v>
      </c>
      <c r="K1076" s="7" t="s">
        <v>9025</v>
      </c>
      <c r="L1076" s="7" t="s">
        <v>99</v>
      </c>
      <c r="M1076" s="7" t="s">
        <v>8272</v>
      </c>
      <c r="N1076" s="7"/>
    </row>
    <row r="1077" customFormat="false" ht="16.5" hidden="false" customHeight="true" outlineLevel="0" collapsed="false">
      <c r="A1077" s="6" t="s">
        <v>5878</v>
      </c>
      <c r="B1077" s="6" t="s">
        <v>9026</v>
      </c>
      <c r="C1077" s="6" t="s">
        <v>3952</v>
      </c>
      <c r="D1077" s="6" t="s">
        <v>5879</v>
      </c>
      <c r="E1077" s="5" t="s">
        <v>123</v>
      </c>
      <c r="F1077" s="5" t="s">
        <v>5881</v>
      </c>
      <c r="G1077" s="5" t="n">
        <f aca="false">COUNTIF('Duel Log'!A:A,A1077)</f>
        <v>3</v>
      </c>
      <c r="H1077" s="5" t="n">
        <f aca="false">COUNTIFS('Duel Log'!A:A,A1077,'Duel Log'!AA:AA,"Win")</f>
        <v>2</v>
      </c>
      <c r="I1077" s="5" t="s">
        <v>9027</v>
      </c>
      <c r="J1077" s="5" t="s">
        <v>9028</v>
      </c>
      <c r="K1077" s="5" t="s">
        <v>9029</v>
      </c>
      <c r="L1077" s="5" t="s">
        <v>98</v>
      </c>
      <c r="M1077" s="5" t="s">
        <v>9030</v>
      </c>
      <c r="N1077" s="5" t="s">
        <v>5948</v>
      </c>
    </row>
    <row r="1078" customFormat="false" ht="16.5" hidden="false" customHeight="true" outlineLevel="0" collapsed="false">
      <c r="A1078" s="6" t="s">
        <v>5889</v>
      </c>
      <c r="B1078" s="6" t="s">
        <v>9031</v>
      </c>
      <c r="C1078" s="6" t="s">
        <v>3952</v>
      </c>
      <c r="D1078" s="6" t="s">
        <v>5890</v>
      </c>
      <c r="E1078" s="5" t="s">
        <v>123</v>
      </c>
      <c r="F1078" s="5" t="s">
        <v>5892</v>
      </c>
      <c r="G1078" s="5" t="n">
        <f aca="false">COUNTIF('Duel Log'!A:A,A1078)</f>
        <v>3</v>
      </c>
      <c r="H1078" s="5" t="n">
        <f aca="false">COUNTIFS('Duel Log'!A:A,A1078,'Duel Log'!AA:AA,"Win")</f>
        <v>2</v>
      </c>
      <c r="I1078" s="5" t="s">
        <v>9032</v>
      </c>
      <c r="J1078" s="5" t="s">
        <v>9033</v>
      </c>
      <c r="K1078" s="5" t="s">
        <v>9034</v>
      </c>
      <c r="L1078" s="5" t="s">
        <v>98</v>
      </c>
      <c r="M1078" s="5" t="s">
        <v>6449</v>
      </c>
      <c r="N1078" s="5" t="s">
        <v>5948</v>
      </c>
    </row>
    <row r="1079" customFormat="false" ht="16.5" hidden="false" customHeight="true" outlineLevel="0" collapsed="false">
      <c r="A1079" s="6" t="s">
        <v>5899</v>
      </c>
      <c r="B1079" s="6" t="s">
        <v>9035</v>
      </c>
      <c r="C1079" s="6" t="s">
        <v>3952</v>
      </c>
      <c r="D1079" s="5" t="s">
        <v>5900</v>
      </c>
      <c r="E1079" s="5" t="s">
        <v>123</v>
      </c>
      <c r="F1079" s="5" t="s">
        <v>5902</v>
      </c>
      <c r="G1079" s="5" t="n">
        <f aca="false">COUNTIF('Duel Log'!A:A,A1079)</f>
        <v>2</v>
      </c>
      <c r="H1079" s="5" t="n">
        <f aca="false">COUNTIFS('Duel Log'!A:A,A1079,'Duel Log'!AA:AA,"Win")</f>
        <v>2</v>
      </c>
      <c r="I1079" s="5" t="s">
        <v>9036</v>
      </c>
      <c r="J1079" s="5" t="s">
        <v>9037</v>
      </c>
      <c r="K1079" s="5"/>
      <c r="L1079" s="5" t="s">
        <v>98</v>
      </c>
      <c r="M1079" s="5" t="s">
        <v>6848</v>
      </c>
      <c r="N1079" s="5" t="s">
        <v>5966</v>
      </c>
    </row>
    <row r="1080" customFormat="false" ht="16.5" hidden="false" customHeight="true" outlineLevel="0" collapsed="false">
      <c r="A1080" s="6" t="s">
        <v>5907</v>
      </c>
      <c r="B1080" s="6" t="s">
        <v>9038</v>
      </c>
      <c r="C1080" s="6" t="s">
        <v>3952</v>
      </c>
      <c r="D1080" s="5" t="s">
        <v>1132</v>
      </c>
      <c r="E1080" s="5" t="s">
        <v>123</v>
      </c>
      <c r="F1080" s="5" t="s">
        <v>4794</v>
      </c>
      <c r="G1080" s="5" t="n">
        <f aca="false">COUNTIF('Duel Log'!A:A,A1080)</f>
        <v>3</v>
      </c>
      <c r="H1080" s="5" t="n">
        <f aca="false">COUNTIFS('Duel Log'!A:A,A1080,'Duel Log'!AA:AA,"Win")</f>
        <v>2</v>
      </c>
      <c r="I1080" s="5" t="s">
        <v>9039</v>
      </c>
      <c r="J1080" s="5" t="s">
        <v>9040</v>
      </c>
      <c r="K1080" s="5" t="s">
        <v>9041</v>
      </c>
      <c r="L1080" s="5" t="s">
        <v>98</v>
      </c>
      <c r="M1080" s="5" t="s">
        <v>6259</v>
      </c>
      <c r="N1080" s="5" t="s">
        <v>5948</v>
      </c>
    </row>
    <row r="1081" customFormat="false" ht="16.5" hidden="false" customHeight="true" outlineLevel="0" collapsed="false">
      <c r="A1081" s="6" t="s">
        <v>5908</v>
      </c>
      <c r="B1081" s="6" t="s">
        <v>9042</v>
      </c>
      <c r="C1081" s="6" t="s">
        <v>3952</v>
      </c>
      <c r="D1081" s="5" t="s">
        <v>1570</v>
      </c>
      <c r="E1081" s="5" t="s">
        <v>123</v>
      </c>
      <c r="F1081" s="5" t="s">
        <v>5909</v>
      </c>
      <c r="G1081" s="5" t="n">
        <f aca="false">COUNTIF('Duel Log'!A:A,A1081)</f>
        <v>3</v>
      </c>
      <c r="H1081" s="5" t="n">
        <f aca="false">COUNTIFS('Duel Log'!A:A,A1081,'Duel Log'!AA:AA,"Win")</f>
        <v>2</v>
      </c>
      <c r="I1081" s="5" t="s">
        <v>9043</v>
      </c>
      <c r="J1081" s="5" t="s">
        <v>9044</v>
      </c>
      <c r="K1081" s="5" t="s">
        <v>9045</v>
      </c>
      <c r="L1081" s="5" t="s">
        <v>98</v>
      </c>
      <c r="M1081" s="5" t="s">
        <v>6292</v>
      </c>
      <c r="N1081" s="5" t="s">
        <v>5948</v>
      </c>
    </row>
    <row r="1082" customFormat="false" ht="16.5" hidden="false" customHeight="true" outlineLevel="0" collapsed="false">
      <c r="A1082" s="6" t="s">
        <v>5917</v>
      </c>
      <c r="B1082" s="6" t="s">
        <v>9046</v>
      </c>
      <c r="C1082" s="6" t="s">
        <v>3952</v>
      </c>
      <c r="D1082" s="5" t="s">
        <v>1045</v>
      </c>
      <c r="E1082" s="5" t="s">
        <v>123</v>
      </c>
      <c r="F1082" s="5" t="s">
        <v>3954</v>
      </c>
      <c r="G1082" s="5" t="n">
        <f aca="false">COUNTIF('Duel Log'!A:A,A1082)</f>
        <v>2</v>
      </c>
      <c r="H1082" s="5" t="n">
        <f aca="false">COUNTIFS('Duel Log'!A:A,A1082,'Duel Log'!AA:AA,"Win")</f>
        <v>0</v>
      </c>
      <c r="I1082" s="5" t="s">
        <v>6839</v>
      </c>
      <c r="J1082" s="5" t="s">
        <v>9047</v>
      </c>
      <c r="K1082" s="5"/>
      <c r="L1082" s="5" t="s">
        <v>98</v>
      </c>
      <c r="M1082" s="5" t="s">
        <v>5988</v>
      </c>
      <c r="N1082" s="5" t="s">
        <v>5966</v>
      </c>
    </row>
    <row r="1083" customFormat="false" ht="16.5" hidden="false" customHeight="true" outlineLevel="0" collapsed="false">
      <c r="A1083" s="6" t="s">
        <v>5918</v>
      </c>
      <c r="B1083" s="6" t="s">
        <v>9048</v>
      </c>
      <c r="C1083" s="6" t="s">
        <v>3952</v>
      </c>
      <c r="D1083" s="5" t="s">
        <v>4423</v>
      </c>
      <c r="E1083" s="5" t="s">
        <v>123</v>
      </c>
      <c r="F1083" s="5" t="s">
        <v>5919</v>
      </c>
      <c r="G1083" s="5" t="n">
        <f aca="false">COUNTIF('Duel Log'!A:A,A1083)</f>
        <v>3</v>
      </c>
      <c r="H1083" s="5" t="n">
        <f aca="false">COUNTIFS('Duel Log'!A:A,A1083,'Duel Log'!AA:AA,"Win")</f>
        <v>2</v>
      </c>
      <c r="I1083" s="5" t="s">
        <v>9049</v>
      </c>
      <c r="J1083" s="5" t="s">
        <v>9050</v>
      </c>
      <c r="K1083" s="5" t="s">
        <v>9051</v>
      </c>
      <c r="L1083" s="5" t="s">
        <v>98</v>
      </c>
      <c r="M1083" s="5" t="s">
        <v>7504</v>
      </c>
      <c r="N1083" s="5" t="s">
        <v>5948</v>
      </c>
    </row>
    <row r="1084" customFormat="false" ht="16.5" hidden="false" customHeight="true" outlineLevel="0" collapsed="false">
      <c r="A1084" s="6" t="s">
        <v>5926</v>
      </c>
      <c r="B1084" s="6" t="s">
        <v>9052</v>
      </c>
      <c r="C1084" s="6" t="s">
        <v>3952</v>
      </c>
      <c r="D1084" s="6" t="s">
        <v>405</v>
      </c>
      <c r="E1084" s="5" t="s">
        <v>123</v>
      </c>
      <c r="F1084" s="5" t="s">
        <v>5514</v>
      </c>
      <c r="G1084" s="5" t="n">
        <f aca="false">COUNTIF('Duel Log'!A:A,A1084)</f>
        <v>3</v>
      </c>
      <c r="H1084" s="5" t="n">
        <f aca="false">COUNTIFS('Duel Log'!A:A,A1084,'Duel Log'!AA:AA,"Win")</f>
        <v>1</v>
      </c>
      <c r="I1084" s="5" t="s">
        <v>9053</v>
      </c>
      <c r="J1084" s="5" t="s">
        <v>9054</v>
      </c>
      <c r="K1084" s="5" t="s">
        <v>9055</v>
      </c>
      <c r="L1084" s="5" t="s">
        <v>98</v>
      </c>
      <c r="M1084" s="5" t="s">
        <v>8934</v>
      </c>
      <c r="N1084" s="5" t="s">
        <v>5948</v>
      </c>
    </row>
    <row r="1085" customFormat="false" ht="16.5" hidden="false" customHeight="true" outlineLevel="0" collapsed="false">
      <c r="A1085" s="6" t="s">
        <v>5927</v>
      </c>
      <c r="B1085" s="6" t="s">
        <v>9056</v>
      </c>
      <c r="C1085" s="6" t="s">
        <v>3952</v>
      </c>
      <c r="D1085" s="6" t="s">
        <v>862</v>
      </c>
      <c r="E1085" s="5" t="s">
        <v>123</v>
      </c>
      <c r="F1085" s="5" t="s">
        <v>5847</v>
      </c>
      <c r="G1085" s="5" t="n">
        <f aca="false">COUNTIF('Duel Log'!A:A,A1085)</f>
        <v>3</v>
      </c>
      <c r="H1085" s="5" t="n">
        <f aca="false">COUNTIFS('Duel Log'!A:A,A1085,'Duel Log'!AA:AA,"Win")</f>
        <v>1</v>
      </c>
      <c r="I1085" s="5" t="s">
        <v>9057</v>
      </c>
      <c r="J1085" s="5" t="s">
        <v>9058</v>
      </c>
      <c r="K1085" s="5" t="s">
        <v>9059</v>
      </c>
      <c r="L1085" s="5" t="s">
        <v>98</v>
      </c>
      <c r="M1085" s="5" t="s">
        <v>6814</v>
      </c>
      <c r="N1085" s="5" t="s">
        <v>5948</v>
      </c>
    </row>
  </sheetData>
  <autoFilter ref="A1:N10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9060</v>
      </c>
      <c r="B1" s="4" t="s">
        <v>9061</v>
      </c>
      <c r="C1" s="4" t="s">
        <v>9062</v>
      </c>
      <c r="D1" s="4" t="s">
        <v>9063</v>
      </c>
      <c r="E1" s="4" t="s">
        <v>9064</v>
      </c>
      <c r="F1" s="11" t="s">
        <v>9065</v>
      </c>
    </row>
    <row r="2" customFormat="false" ht="15" hidden="false" customHeight="true" outlineLevel="0" collapsed="false">
      <c r="A2" s="7" t="s">
        <v>108</v>
      </c>
      <c r="B2" s="12" t="s">
        <v>99</v>
      </c>
      <c r="C2" s="7" t="s">
        <v>9066</v>
      </c>
      <c r="D2" s="7" t="s">
        <v>98</v>
      </c>
      <c r="E2" s="7" t="s">
        <v>9067</v>
      </c>
    </row>
    <row r="3" customFormat="false" ht="15" hidden="false" customHeight="true" outlineLevel="0" collapsed="false">
      <c r="A3" s="7" t="s">
        <v>82</v>
      </c>
      <c r="B3" s="12" t="s">
        <v>99</v>
      </c>
      <c r="C3" s="7" t="s">
        <v>9068</v>
      </c>
      <c r="D3" s="7" t="s">
        <v>98</v>
      </c>
      <c r="E3" s="7"/>
    </row>
    <row r="4" customFormat="false" ht="15" hidden="false" customHeight="true" outlineLevel="0" collapsed="false">
      <c r="A4" s="7" t="s">
        <v>112</v>
      </c>
      <c r="B4" s="12" t="s">
        <v>99</v>
      </c>
      <c r="C4" s="7" t="s">
        <v>9068</v>
      </c>
      <c r="D4" s="7" t="s">
        <v>98</v>
      </c>
      <c r="E4" s="7"/>
    </row>
    <row r="5" customFormat="false" ht="15" hidden="false" customHeight="true" outlineLevel="0" collapsed="false">
      <c r="A5" s="7" t="s">
        <v>169</v>
      </c>
      <c r="B5" s="12" t="s">
        <v>99</v>
      </c>
      <c r="C5" s="7" t="s">
        <v>9068</v>
      </c>
      <c r="D5" s="7" t="s">
        <v>98</v>
      </c>
      <c r="E5" s="7"/>
    </row>
    <row r="6" customFormat="false" ht="15" hidden="false" customHeight="true" outlineLevel="0" collapsed="false">
      <c r="A6" s="7" t="s">
        <v>145</v>
      </c>
      <c r="B6" s="12" t="s">
        <v>98</v>
      </c>
      <c r="C6" s="7" t="s">
        <v>9068</v>
      </c>
      <c r="D6" s="7" t="s">
        <v>98</v>
      </c>
      <c r="E6" s="7"/>
    </row>
    <row r="7" customFormat="false" ht="15" hidden="false" customHeight="true" outlineLevel="0" collapsed="false">
      <c r="A7" s="7" t="s">
        <v>240</v>
      </c>
      <c r="B7" s="12" t="s">
        <v>99</v>
      </c>
      <c r="C7" s="7" t="s">
        <v>9066</v>
      </c>
      <c r="D7" s="7" t="s">
        <v>98</v>
      </c>
      <c r="E7" s="7" t="s">
        <v>9069</v>
      </c>
    </row>
    <row r="8" customFormat="false" ht="15" hidden="false" customHeight="true" outlineLevel="0" collapsed="false">
      <c r="A8" s="7" t="s">
        <v>91</v>
      </c>
      <c r="B8" s="12" t="s">
        <v>99</v>
      </c>
      <c r="C8" s="7" t="s">
        <v>9068</v>
      </c>
      <c r="D8" s="7" t="s">
        <v>98</v>
      </c>
      <c r="E8" s="7"/>
    </row>
    <row r="9" customFormat="false" ht="15" hidden="false" customHeight="true" outlineLevel="0" collapsed="false">
      <c r="A9" s="7" t="s">
        <v>9070</v>
      </c>
      <c r="B9" s="12" t="s">
        <v>99</v>
      </c>
      <c r="C9" s="7" t="s">
        <v>9066</v>
      </c>
      <c r="D9" s="7" t="s">
        <v>99</v>
      </c>
      <c r="E9" s="7" t="s">
        <v>9071</v>
      </c>
    </row>
    <row r="10" customFormat="false" ht="15" hidden="false" customHeight="true" outlineLevel="0" collapsed="false">
      <c r="A10" s="7" t="s">
        <v>626</v>
      </c>
      <c r="B10" s="12" t="s">
        <v>99</v>
      </c>
      <c r="C10" s="7" t="s">
        <v>9068</v>
      </c>
      <c r="D10" s="7" t="s">
        <v>98</v>
      </c>
      <c r="E10" s="7"/>
    </row>
    <row r="11" customFormat="false" ht="15" hidden="false" customHeight="true" outlineLevel="0" collapsed="false">
      <c r="A11" s="7" t="s">
        <v>225</v>
      </c>
      <c r="B11" s="12" t="s">
        <v>99</v>
      </c>
      <c r="C11" s="7" t="s">
        <v>9068</v>
      </c>
      <c r="D11" s="7" t="s">
        <v>98</v>
      </c>
      <c r="E11" s="7"/>
    </row>
    <row r="12" customFormat="false" ht="15" hidden="false" customHeight="true" outlineLevel="0" collapsed="false">
      <c r="A12" s="7" t="s">
        <v>1512</v>
      </c>
      <c r="B12" s="12" t="s">
        <v>99</v>
      </c>
      <c r="C12" s="7" t="s">
        <v>9068</v>
      </c>
      <c r="D12" s="7" t="s">
        <v>98</v>
      </c>
      <c r="E12" s="7"/>
    </row>
    <row r="13" customFormat="false" ht="15" hidden="false" customHeight="true" outlineLevel="0" collapsed="false">
      <c r="A13" s="7" t="s">
        <v>239</v>
      </c>
      <c r="B13" s="12" t="s">
        <v>98</v>
      </c>
      <c r="C13" s="7" t="s">
        <v>9068</v>
      </c>
      <c r="D13" s="7" t="s">
        <v>98</v>
      </c>
      <c r="E13" s="7"/>
    </row>
    <row r="14" customFormat="false" ht="15" hidden="false" customHeight="true" outlineLevel="0" collapsed="false">
      <c r="A14" s="7" t="s">
        <v>87</v>
      </c>
      <c r="B14" s="12" t="s">
        <v>99</v>
      </c>
      <c r="C14" s="7" t="s">
        <v>9068</v>
      </c>
      <c r="D14" s="7" t="s">
        <v>98</v>
      </c>
      <c r="E14" s="7"/>
    </row>
    <row r="15" customFormat="false" ht="15" hidden="false" customHeight="true" outlineLevel="0" collapsed="false">
      <c r="A15" s="7" t="s">
        <v>113</v>
      </c>
      <c r="B15" s="12" t="s">
        <v>99</v>
      </c>
      <c r="C15" s="7" t="s">
        <v>9068</v>
      </c>
      <c r="D15" s="7" t="s">
        <v>98</v>
      </c>
      <c r="E15" s="7"/>
    </row>
    <row r="16" customFormat="false" ht="15" hidden="false" customHeight="true" outlineLevel="0" collapsed="false">
      <c r="A16" s="7" t="s">
        <v>130</v>
      </c>
      <c r="B16" s="12" t="s">
        <v>99</v>
      </c>
      <c r="C16" s="7" t="s">
        <v>9068</v>
      </c>
      <c r="D16" s="7" t="s">
        <v>98</v>
      </c>
      <c r="E16" s="7"/>
    </row>
    <row r="17" customFormat="false" ht="15" hidden="false" customHeight="true" outlineLevel="0" collapsed="false">
      <c r="A17" s="7" t="s">
        <v>175</v>
      </c>
      <c r="B17" s="12" t="s">
        <v>99</v>
      </c>
      <c r="C17" s="7" t="s">
        <v>9068</v>
      </c>
      <c r="D17" s="7" t="s">
        <v>98</v>
      </c>
      <c r="E17" s="7" t="s">
        <v>9072</v>
      </c>
    </row>
    <row r="18" customFormat="false" ht="15" hidden="false" customHeight="true" outlineLevel="0" collapsed="false">
      <c r="A18" s="7" t="s">
        <v>213</v>
      </c>
      <c r="B18" s="12" t="s">
        <v>99</v>
      </c>
      <c r="C18" s="7" t="s">
        <v>9068</v>
      </c>
      <c r="D18" s="7" t="s">
        <v>98</v>
      </c>
      <c r="E18" s="7"/>
    </row>
    <row r="19" customFormat="false" ht="15" hidden="false" customHeight="true" outlineLevel="0" collapsed="false">
      <c r="A19" s="7" t="s">
        <v>170</v>
      </c>
      <c r="B19" s="12" t="s">
        <v>99</v>
      </c>
      <c r="C19" s="7" t="s">
        <v>9068</v>
      </c>
      <c r="D19" s="7" t="s">
        <v>98</v>
      </c>
      <c r="E19" s="7"/>
    </row>
    <row r="20" customFormat="false" ht="15" hidden="false" customHeight="true" outlineLevel="0" collapsed="false">
      <c r="A20" s="7" t="s">
        <v>119</v>
      </c>
      <c r="B20" s="12" t="s">
        <v>99</v>
      </c>
      <c r="C20" s="7" t="s">
        <v>9068</v>
      </c>
      <c r="D20" s="7" t="s">
        <v>98</v>
      </c>
      <c r="E20" s="7"/>
    </row>
    <row r="21" customFormat="false" ht="15" hidden="false" customHeight="true" outlineLevel="0" collapsed="false">
      <c r="A21" s="5" t="s">
        <v>399</v>
      </c>
      <c r="B21" s="5" t="s">
        <v>9073</v>
      </c>
      <c r="C21" s="5" t="s">
        <v>9074</v>
      </c>
      <c r="D21" s="5" t="s">
        <v>98</v>
      </c>
      <c r="E21" s="5" t="s">
        <v>9075</v>
      </c>
    </row>
    <row r="22" customFormat="false" ht="15" hidden="false" customHeight="true" outlineLevel="0" collapsed="false">
      <c r="A22" s="7" t="s">
        <v>83</v>
      </c>
      <c r="B22" s="12" t="s">
        <v>99</v>
      </c>
      <c r="C22" s="7" t="s">
        <v>9068</v>
      </c>
      <c r="D22" s="7" t="s">
        <v>98</v>
      </c>
      <c r="E22" s="7"/>
    </row>
    <row r="23" customFormat="false" ht="15" hidden="false" customHeight="true" outlineLevel="0" collapsed="false">
      <c r="A23" s="7" t="s">
        <v>176</v>
      </c>
      <c r="B23" s="12" t="s">
        <v>99</v>
      </c>
      <c r="C23" s="7" t="s">
        <v>9068</v>
      </c>
      <c r="D23" s="7" t="s">
        <v>98</v>
      </c>
      <c r="E23" s="7"/>
    </row>
    <row r="24" customFormat="false" ht="15" hidden="false" customHeight="true" outlineLevel="0" collapsed="false">
      <c r="A24" s="7" t="s">
        <v>183</v>
      </c>
      <c r="B24" s="12" t="s">
        <v>99</v>
      </c>
      <c r="C24" s="7" t="s">
        <v>9068</v>
      </c>
      <c r="D24" s="7" t="s">
        <v>98</v>
      </c>
      <c r="E24" s="7"/>
    </row>
    <row r="25" customFormat="false" ht="15" hidden="false" customHeight="true" outlineLevel="0" collapsed="false">
      <c r="A25" s="7" t="s">
        <v>1695</v>
      </c>
      <c r="B25" s="12" t="s">
        <v>99</v>
      </c>
      <c r="C25" s="7" t="s">
        <v>9068</v>
      </c>
      <c r="D25" s="7" t="s">
        <v>98</v>
      </c>
      <c r="E25" s="7"/>
    </row>
    <row r="26" customFormat="false" ht="15" hidden="false" customHeight="true" outlineLevel="0" collapsed="false">
      <c r="A26" s="7" t="s">
        <v>596</v>
      </c>
      <c r="B26" s="12" t="s">
        <v>98</v>
      </c>
      <c r="C26" s="7" t="s">
        <v>9068</v>
      </c>
      <c r="D26" s="7" t="s">
        <v>98</v>
      </c>
      <c r="E26" s="7"/>
    </row>
    <row r="27" customFormat="false" ht="15" hidden="false" customHeight="true" outlineLevel="0" collapsed="false">
      <c r="A27" s="7" t="s">
        <v>93</v>
      </c>
      <c r="B27" s="12" t="s">
        <v>99</v>
      </c>
      <c r="C27" s="7" t="s">
        <v>9068</v>
      </c>
      <c r="D27" s="7" t="s">
        <v>98</v>
      </c>
      <c r="E27" s="7"/>
    </row>
    <row r="28" customFormat="false" ht="15" hidden="false" customHeight="true" outlineLevel="0" collapsed="false">
      <c r="A28" s="7" t="s">
        <v>393</v>
      </c>
      <c r="B28" s="12" t="s">
        <v>99</v>
      </c>
      <c r="C28" s="7" t="s">
        <v>9068</v>
      </c>
      <c r="D28" s="7" t="s">
        <v>98</v>
      </c>
      <c r="E28" s="7"/>
    </row>
    <row r="29" customFormat="false" ht="15" hidden="false" customHeight="true" outlineLevel="0" collapsed="false">
      <c r="A29" s="7" t="s">
        <v>134</v>
      </c>
      <c r="B29" s="12" t="s">
        <v>98</v>
      </c>
      <c r="C29" s="7" t="s">
        <v>9066</v>
      </c>
      <c r="D29" s="7" t="s">
        <v>98</v>
      </c>
      <c r="E29" s="7"/>
    </row>
    <row r="30" customFormat="false" ht="15" hidden="false" customHeight="true" outlineLevel="0" collapsed="false">
      <c r="A30" s="7" t="s">
        <v>159</v>
      </c>
      <c r="B30" s="12" t="s">
        <v>99</v>
      </c>
      <c r="C30" s="7" t="s">
        <v>9068</v>
      </c>
      <c r="D30" s="7" t="s">
        <v>98</v>
      </c>
      <c r="E30" s="7" t="s">
        <v>9076</v>
      </c>
    </row>
    <row r="31" customFormat="false" ht="15" hidden="false" customHeight="true" outlineLevel="0" collapsed="false">
      <c r="A31" s="7" t="s">
        <v>606</v>
      </c>
      <c r="B31" s="12" t="s">
        <v>98</v>
      </c>
      <c r="C31" s="7" t="s">
        <v>9066</v>
      </c>
      <c r="D31" s="7" t="s">
        <v>98</v>
      </c>
      <c r="E31" s="7"/>
    </row>
    <row r="32" customFormat="false" ht="15" hidden="false" customHeight="true" outlineLevel="0" collapsed="false">
      <c r="A32" s="7" t="s">
        <v>375</v>
      </c>
      <c r="B32" s="12" t="s">
        <v>99</v>
      </c>
      <c r="C32" s="7" t="s">
        <v>9068</v>
      </c>
      <c r="D32" s="7" t="s">
        <v>98</v>
      </c>
      <c r="E32" s="7"/>
    </row>
    <row r="33" customFormat="false" ht="15" hidden="false" customHeight="true" outlineLevel="0" collapsed="false">
      <c r="A33" s="7" t="s">
        <v>111</v>
      </c>
      <c r="B33" s="12" t="s">
        <v>99</v>
      </c>
      <c r="C33" s="7" t="s">
        <v>9068</v>
      </c>
      <c r="D33" s="7" t="s">
        <v>98</v>
      </c>
      <c r="E33" s="7"/>
    </row>
    <row r="34" customFormat="false" ht="15" hidden="false" customHeight="true" outlineLevel="0" collapsed="false">
      <c r="A34" s="7" t="s">
        <v>94</v>
      </c>
      <c r="B34" s="12" t="s">
        <v>99</v>
      </c>
      <c r="C34" s="7" t="s">
        <v>9068</v>
      </c>
      <c r="D34" s="7" t="s">
        <v>98</v>
      </c>
      <c r="E34" s="7"/>
    </row>
    <row r="35" customFormat="false" ht="15" hidden="false" customHeight="true" outlineLevel="0" collapsed="false">
      <c r="A35" s="7" t="s">
        <v>271</v>
      </c>
      <c r="B35" s="12" t="s">
        <v>99</v>
      </c>
      <c r="C35" s="7" t="s">
        <v>9068</v>
      </c>
      <c r="D35" s="7" t="s">
        <v>98</v>
      </c>
      <c r="E35" s="7"/>
    </row>
    <row r="36" customFormat="false" ht="15" hidden="false" customHeight="true" outlineLevel="0" collapsed="false">
      <c r="A36" s="7" t="s">
        <v>95</v>
      </c>
      <c r="B36" s="12" t="s">
        <v>99</v>
      </c>
      <c r="C36" s="7" t="s">
        <v>9066</v>
      </c>
      <c r="D36" s="7" t="s">
        <v>98</v>
      </c>
      <c r="E36" s="7"/>
    </row>
    <row r="37" customFormat="false" ht="15" hidden="false" customHeight="true" outlineLevel="0" collapsed="false">
      <c r="A37" s="7" t="s">
        <v>201</v>
      </c>
      <c r="B37" s="12" t="s">
        <v>99</v>
      </c>
      <c r="C37" s="7" t="s">
        <v>9066</v>
      </c>
      <c r="D37" s="7" t="s">
        <v>98</v>
      </c>
      <c r="E37" s="7" t="s">
        <v>9077</v>
      </c>
    </row>
    <row r="38" customFormat="false" ht="15" hidden="false" customHeight="true" outlineLevel="0" collapsed="false">
      <c r="A38" s="7" t="s">
        <v>420</v>
      </c>
      <c r="B38" s="12" t="s">
        <v>99</v>
      </c>
      <c r="C38" s="7" t="s">
        <v>9068</v>
      </c>
      <c r="D38" s="7" t="s">
        <v>98</v>
      </c>
      <c r="E38" s="7"/>
    </row>
    <row r="39" customFormat="false" ht="15" hidden="false" customHeight="true" outlineLevel="0" collapsed="false">
      <c r="A39" s="7" t="s">
        <v>293</v>
      </c>
      <c r="B39" s="12" t="s">
        <v>99</v>
      </c>
      <c r="C39" s="7" t="s">
        <v>9068</v>
      </c>
      <c r="D39" s="7" t="s">
        <v>98</v>
      </c>
      <c r="E39" s="7"/>
    </row>
    <row r="40" customFormat="false" ht="15" hidden="false" customHeight="true" outlineLevel="0" collapsed="false">
      <c r="A40" s="7" t="s">
        <v>156</v>
      </c>
      <c r="B40" s="12" t="s">
        <v>98</v>
      </c>
      <c r="C40" s="7" t="s">
        <v>9068</v>
      </c>
      <c r="D40" s="7" t="s">
        <v>98</v>
      </c>
      <c r="E40" s="7"/>
    </row>
    <row r="41" customFormat="false" ht="15" hidden="false" customHeight="true" outlineLevel="0" collapsed="false">
      <c r="A41" s="7" t="s">
        <v>327</v>
      </c>
      <c r="B41" s="12" t="s">
        <v>99</v>
      </c>
      <c r="C41" s="7" t="s">
        <v>9068</v>
      </c>
      <c r="D41" s="7" t="s">
        <v>98</v>
      </c>
      <c r="E41" s="7" t="s">
        <v>9072</v>
      </c>
    </row>
    <row r="42" customFormat="false" ht="15" hidden="false" customHeight="true" outlineLevel="0" collapsed="false">
      <c r="A42" s="7" t="s">
        <v>84</v>
      </c>
      <c r="B42" s="12" t="s">
        <v>99</v>
      </c>
      <c r="C42" s="7" t="s">
        <v>9068</v>
      </c>
      <c r="D42" s="7" t="s">
        <v>98</v>
      </c>
      <c r="E42" s="7"/>
    </row>
    <row r="43" customFormat="false" ht="15" hidden="false" customHeight="true" outlineLevel="0" collapsed="false">
      <c r="A43" s="7" t="s">
        <v>142</v>
      </c>
      <c r="B43" s="12" t="s">
        <v>98</v>
      </c>
      <c r="C43" s="7" t="s">
        <v>9068</v>
      </c>
      <c r="D43" s="7" t="s">
        <v>98</v>
      </c>
      <c r="E43" s="7" t="s">
        <v>9078</v>
      </c>
    </row>
    <row r="44" customFormat="false" ht="15" hidden="false" customHeight="true" outlineLevel="0" collapsed="false">
      <c r="A44" s="7" t="s">
        <v>9079</v>
      </c>
      <c r="B44" s="12" t="s">
        <v>99</v>
      </c>
      <c r="C44" s="7" t="s">
        <v>9074</v>
      </c>
      <c r="D44" s="7" t="s">
        <v>99</v>
      </c>
      <c r="E44" s="7" t="s">
        <v>9080</v>
      </c>
    </row>
    <row r="45" customFormat="false" ht="15" hidden="false" customHeight="true" outlineLevel="0" collapsed="false">
      <c r="A45" s="7" t="s">
        <v>200</v>
      </c>
      <c r="B45" s="12" t="s">
        <v>99</v>
      </c>
      <c r="C45" s="7" t="s">
        <v>9068</v>
      </c>
      <c r="D45" s="7" t="s">
        <v>98</v>
      </c>
      <c r="E45" s="7"/>
    </row>
    <row r="46" customFormat="false" ht="15" hidden="false" customHeight="true" outlineLevel="0" collapsed="false">
      <c r="A46" s="7" t="s">
        <v>607</v>
      </c>
      <c r="B46" s="12" t="s">
        <v>99</v>
      </c>
      <c r="C46" s="7" t="s">
        <v>9066</v>
      </c>
      <c r="D46" s="7" t="s">
        <v>98</v>
      </c>
      <c r="E46" s="7" t="s">
        <v>9081</v>
      </c>
    </row>
    <row r="47" customFormat="false" ht="15" hidden="false" customHeight="true" outlineLevel="0" collapsed="false">
      <c r="A47" s="7" t="s">
        <v>86</v>
      </c>
      <c r="B47" s="12" t="s">
        <v>99</v>
      </c>
      <c r="C47" s="7" t="s">
        <v>9068</v>
      </c>
      <c r="D47" s="7" t="s">
        <v>98</v>
      </c>
      <c r="E47" s="7" t="s">
        <v>9072</v>
      </c>
    </row>
    <row r="48" customFormat="false" ht="15" hidden="false" customHeight="true" outlineLevel="0" collapsed="false">
      <c r="A48" s="7" t="s">
        <v>107</v>
      </c>
      <c r="B48" s="12" t="s">
        <v>98</v>
      </c>
      <c r="C48" s="7" t="s">
        <v>9068</v>
      </c>
      <c r="D48" s="7" t="s">
        <v>98</v>
      </c>
      <c r="E48" s="7"/>
    </row>
    <row r="49" customFormat="false" ht="15" hidden="false" customHeight="true" outlineLevel="0" collapsed="false">
      <c r="A49" s="7" t="s">
        <v>655</v>
      </c>
      <c r="B49" s="12" t="s">
        <v>99</v>
      </c>
      <c r="C49" s="7" t="s">
        <v>9068</v>
      </c>
      <c r="D49" s="7" t="s">
        <v>98</v>
      </c>
      <c r="E49" s="7"/>
    </row>
    <row r="50" customFormat="false" ht="15" hidden="false" customHeight="true" outlineLevel="0" collapsed="false">
      <c r="A50" s="7" t="s">
        <v>1528</v>
      </c>
      <c r="B50" s="12" t="s">
        <v>98</v>
      </c>
      <c r="C50" s="7" t="s">
        <v>9066</v>
      </c>
      <c r="D50" s="7" t="s">
        <v>98</v>
      </c>
      <c r="E50" s="7"/>
    </row>
    <row r="51" customFormat="false" ht="15" hidden="false" customHeight="true" outlineLevel="0" collapsed="false">
      <c r="A51" s="7" t="s">
        <v>89</v>
      </c>
      <c r="B51" s="12" t="s">
        <v>99</v>
      </c>
      <c r="C51" s="7" t="s">
        <v>9068</v>
      </c>
      <c r="D51" s="7" t="s">
        <v>98</v>
      </c>
      <c r="E51" s="7"/>
    </row>
    <row r="52" customFormat="false" ht="15" hidden="false" customHeight="true" outlineLevel="0" collapsed="false">
      <c r="A52" s="7" t="s">
        <v>9082</v>
      </c>
      <c r="B52" s="12" t="s">
        <v>99</v>
      </c>
      <c r="C52" s="7" t="s">
        <v>9074</v>
      </c>
      <c r="D52" s="7" t="s">
        <v>99</v>
      </c>
      <c r="E52" s="7" t="s">
        <v>9083</v>
      </c>
    </row>
    <row r="53" customFormat="false" ht="15" hidden="false" customHeight="true" outlineLevel="0" collapsed="false">
      <c r="A53" s="7" t="s">
        <v>115</v>
      </c>
      <c r="B53" s="12" t="s">
        <v>99</v>
      </c>
      <c r="C53" s="7" t="s">
        <v>9068</v>
      </c>
      <c r="D53" s="7" t="s">
        <v>98</v>
      </c>
      <c r="E53" s="7"/>
    </row>
    <row r="54" customFormat="false" ht="15" hidden="false" customHeight="true" outlineLevel="0" collapsed="false">
      <c r="A54" s="7" t="s">
        <v>153</v>
      </c>
      <c r="B54" s="12" t="s">
        <v>99</v>
      </c>
      <c r="C54" s="7" t="s">
        <v>9068</v>
      </c>
      <c r="D54" s="7" t="s">
        <v>98</v>
      </c>
      <c r="E54" s="7" t="s">
        <v>9072</v>
      </c>
    </row>
    <row r="55" customFormat="false" ht="15" hidden="false" customHeight="true" outlineLevel="0" collapsed="false">
      <c r="A55" s="7" t="s">
        <v>199</v>
      </c>
      <c r="B55" s="12" t="s">
        <v>99</v>
      </c>
      <c r="C55" s="7" t="s">
        <v>9066</v>
      </c>
      <c r="D55" s="7" t="s">
        <v>98</v>
      </c>
      <c r="E55" s="7" t="s">
        <v>9084</v>
      </c>
    </row>
    <row r="56" customFormat="false" ht="15" hidden="false" customHeight="true" outlineLevel="0" collapsed="false">
      <c r="A56" s="7" t="s">
        <v>136</v>
      </c>
      <c r="B56" s="12" t="s">
        <v>98</v>
      </c>
      <c r="C56" s="7" t="s">
        <v>9068</v>
      </c>
      <c r="D56" s="7" t="s">
        <v>98</v>
      </c>
      <c r="E56" s="7"/>
    </row>
    <row r="57" customFormat="false" ht="15" hidden="false" customHeight="true" outlineLevel="0" collapsed="false">
      <c r="A57" s="7" t="s">
        <v>85</v>
      </c>
      <c r="B57" s="12" t="s">
        <v>98</v>
      </c>
      <c r="C57" s="7" t="s">
        <v>9068</v>
      </c>
      <c r="D57" s="7" t="s">
        <v>98</v>
      </c>
      <c r="E57" s="7" t="s">
        <v>9078</v>
      </c>
    </row>
    <row r="58" customFormat="false" ht="15" hidden="false" customHeight="true" outlineLevel="0" collapsed="false">
      <c r="A58" s="7" t="s">
        <v>110</v>
      </c>
      <c r="B58" s="12" t="s">
        <v>99</v>
      </c>
      <c r="C58" s="7" t="s">
        <v>9068</v>
      </c>
      <c r="D58" s="7" t="s">
        <v>98</v>
      </c>
      <c r="E58" s="7"/>
    </row>
    <row r="59" customFormat="false" ht="15" hidden="false" customHeight="true" outlineLevel="0" collapsed="false">
      <c r="A59" s="7" t="s">
        <v>174</v>
      </c>
      <c r="B59" s="12" t="s">
        <v>99</v>
      </c>
      <c r="C59" s="7" t="s">
        <v>9068</v>
      </c>
      <c r="D59" s="7" t="s">
        <v>98</v>
      </c>
      <c r="E59" s="7"/>
    </row>
    <row r="60" customFormat="false" ht="15" hidden="false" customHeight="true" outlineLevel="0" collapsed="false">
      <c r="A60" s="7" t="s">
        <v>182</v>
      </c>
      <c r="B60" s="12" t="s">
        <v>98</v>
      </c>
      <c r="C60" s="7" t="s">
        <v>9068</v>
      </c>
      <c r="D60" s="7" t="s">
        <v>98</v>
      </c>
      <c r="E60" s="7"/>
    </row>
    <row r="61" customFormat="false" ht="15" hidden="false" customHeight="true" outlineLevel="0" collapsed="false">
      <c r="A61" s="7" t="s">
        <v>96</v>
      </c>
      <c r="B61" s="12" t="s">
        <v>99</v>
      </c>
      <c r="C61" s="7" t="s">
        <v>9068</v>
      </c>
      <c r="D61" s="7" t="s">
        <v>98</v>
      </c>
      <c r="E61" s="7"/>
    </row>
    <row r="62" customFormat="false" ht="15" hidden="false" customHeight="true" outlineLevel="0" collapsed="false">
      <c r="A62" s="7" t="s">
        <v>244</v>
      </c>
      <c r="B62" s="12" t="s">
        <v>99</v>
      </c>
      <c r="C62" s="7" t="s">
        <v>9068</v>
      </c>
      <c r="D62" s="7" t="s">
        <v>98</v>
      </c>
      <c r="E62" s="7"/>
    </row>
    <row r="63" customFormat="false" ht="15" hidden="false" customHeight="true" outlineLevel="0" collapsed="false">
      <c r="A63" s="7" t="s">
        <v>143</v>
      </c>
      <c r="B63" s="12" t="s">
        <v>99</v>
      </c>
      <c r="C63" s="7" t="s">
        <v>9068</v>
      </c>
      <c r="D63" s="7" t="s">
        <v>98</v>
      </c>
      <c r="E63" s="7"/>
    </row>
    <row r="64" customFormat="false" ht="15" hidden="false" customHeight="true" outlineLevel="0" collapsed="false">
      <c r="A64" s="7" t="s">
        <v>191</v>
      </c>
      <c r="B64" s="12" t="s">
        <v>99</v>
      </c>
      <c r="C64" s="7" t="s">
        <v>9068</v>
      </c>
      <c r="D64" s="7" t="s">
        <v>98</v>
      </c>
      <c r="E64" s="7"/>
    </row>
    <row r="65" customFormat="false" ht="15" hidden="false" customHeight="true" outlineLevel="0" collapsed="false">
      <c r="A65" s="7" t="s">
        <v>195</v>
      </c>
      <c r="B65" s="12" t="s">
        <v>99</v>
      </c>
      <c r="C65" s="7" t="s">
        <v>9066</v>
      </c>
      <c r="D65" s="7" t="s">
        <v>98</v>
      </c>
      <c r="E65" s="7" t="s">
        <v>9085</v>
      </c>
    </row>
    <row r="66" customFormat="false" ht="15" hidden="false" customHeight="true" outlineLevel="0" collapsed="false">
      <c r="A66" s="7" t="s">
        <v>129</v>
      </c>
      <c r="B66" s="12" t="s">
        <v>99</v>
      </c>
      <c r="C66" s="7" t="s">
        <v>9068</v>
      </c>
      <c r="D66" s="7" t="s">
        <v>98</v>
      </c>
      <c r="E66" s="7"/>
    </row>
    <row r="67" customFormat="false" ht="15" hidden="false" customHeight="true" outlineLevel="0" collapsed="false">
      <c r="A67" s="7" t="s">
        <v>128</v>
      </c>
      <c r="B67" s="12" t="s">
        <v>99</v>
      </c>
      <c r="C67" s="7" t="s">
        <v>9068</v>
      </c>
      <c r="D67" s="7" t="s">
        <v>98</v>
      </c>
      <c r="E67" s="7"/>
    </row>
    <row r="68" customFormat="false" ht="15" hidden="false" customHeight="true" outlineLevel="0" collapsed="false">
      <c r="A68" s="7" t="s">
        <v>148</v>
      </c>
      <c r="B68" s="12" t="s">
        <v>98</v>
      </c>
      <c r="C68" s="7" t="s">
        <v>9068</v>
      </c>
      <c r="D68" s="7" t="s">
        <v>98</v>
      </c>
      <c r="E68" s="7"/>
    </row>
    <row r="69" customFormat="false" ht="15" hidden="false" customHeight="true" outlineLevel="0" collapsed="false">
      <c r="A69" s="7" t="s">
        <v>9086</v>
      </c>
      <c r="B69" s="12" t="s">
        <v>99</v>
      </c>
      <c r="C69" s="7" t="s">
        <v>9074</v>
      </c>
      <c r="D69" s="7" t="s">
        <v>99</v>
      </c>
      <c r="E69" s="7" t="s">
        <v>9087</v>
      </c>
    </row>
    <row r="70" customFormat="false" ht="15" hidden="false" customHeight="true" outlineLevel="0" collapsed="false">
      <c r="A70" s="7" t="s">
        <v>154</v>
      </c>
      <c r="B70" s="12" t="s">
        <v>99</v>
      </c>
      <c r="C70" s="7" t="s">
        <v>9068</v>
      </c>
      <c r="D70" s="7" t="s">
        <v>98</v>
      </c>
      <c r="E70" s="7"/>
    </row>
    <row r="71" customFormat="false" ht="15" hidden="false" customHeight="true" outlineLevel="0" collapsed="false">
      <c r="A71" s="7" t="s">
        <v>1083</v>
      </c>
      <c r="B71" s="12" t="s">
        <v>99</v>
      </c>
      <c r="C71" s="7" t="s">
        <v>9074</v>
      </c>
      <c r="D71" s="7" t="s">
        <v>98</v>
      </c>
      <c r="E71" s="7" t="s">
        <v>9088</v>
      </c>
    </row>
    <row r="72" customFormat="false" ht="15" hidden="false" customHeight="true" outlineLevel="0" collapsed="false">
      <c r="A72" s="7" t="s">
        <v>132</v>
      </c>
      <c r="B72" s="12" t="s">
        <v>99</v>
      </c>
      <c r="C72" s="7" t="s">
        <v>9068</v>
      </c>
      <c r="D72" s="7" t="s">
        <v>98</v>
      </c>
      <c r="E72" s="7"/>
    </row>
    <row r="73" customFormat="false" ht="15" hidden="false" customHeight="true" outlineLevel="0" collapsed="false">
      <c r="A73" s="7" t="s">
        <v>141</v>
      </c>
      <c r="B73" s="12" t="s">
        <v>99</v>
      </c>
      <c r="C73" s="7" t="s">
        <v>9068</v>
      </c>
      <c r="D73" s="7" t="s">
        <v>98</v>
      </c>
      <c r="E73" s="7"/>
    </row>
    <row r="74" customFormat="false" ht="15" hidden="false" customHeight="true" outlineLevel="0" collapsed="false">
      <c r="A74" s="7" t="s">
        <v>210</v>
      </c>
      <c r="B74" s="12" t="s">
        <v>99</v>
      </c>
      <c r="C74" s="7" t="s">
        <v>9066</v>
      </c>
      <c r="D74" s="7" t="s">
        <v>98</v>
      </c>
      <c r="E74" s="7" t="s">
        <v>9089</v>
      </c>
    </row>
    <row r="75" customFormat="false" ht="15" hidden="false" customHeight="true" outlineLevel="0" collapsed="false">
      <c r="A75" s="7" t="s">
        <v>131</v>
      </c>
      <c r="B75" s="12" t="s">
        <v>99</v>
      </c>
      <c r="C75" s="7" t="s">
        <v>9068</v>
      </c>
      <c r="D75" s="7" t="s">
        <v>98</v>
      </c>
      <c r="E75" s="7"/>
    </row>
    <row r="76" customFormat="false" ht="15" hidden="false" customHeight="true" outlineLevel="0" collapsed="false">
      <c r="A76" s="7" t="s">
        <v>232</v>
      </c>
      <c r="B76" s="12" t="s">
        <v>99</v>
      </c>
      <c r="C76" s="7" t="s">
        <v>9068</v>
      </c>
      <c r="D76" s="7" t="s">
        <v>98</v>
      </c>
      <c r="E76" s="7" t="s">
        <v>9072</v>
      </c>
    </row>
    <row r="77" customFormat="false" ht="15" hidden="false" customHeight="true" outlineLevel="0" collapsed="false">
      <c r="A77" s="7" t="s">
        <v>226</v>
      </c>
      <c r="B77" s="12" t="s">
        <v>98</v>
      </c>
      <c r="C77" s="7" t="s">
        <v>9068</v>
      </c>
      <c r="D77" s="7" t="s">
        <v>98</v>
      </c>
      <c r="E77" s="7"/>
    </row>
    <row r="78" customFormat="false" ht="15" hidden="false" customHeight="true" outlineLevel="0" collapsed="false">
      <c r="A78" s="5" t="s">
        <v>157</v>
      </c>
      <c r="B78" s="5" t="s">
        <v>9073</v>
      </c>
      <c r="C78" s="5" t="s">
        <v>9074</v>
      </c>
      <c r="D78" s="5" t="s">
        <v>98</v>
      </c>
      <c r="E78" s="5" t="s">
        <v>9075</v>
      </c>
    </row>
    <row r="79" customFormat="false" ht="15" hidden="false" customHeight="true" outlineLevel="0" collapsed="false">
      <c r="A79" s="7" t="s">
        <v>9090</v>
      </c>
      <c r="B79" s="12" t="s">
        <v>99</v>
      </c>
      <c r="C79" s="7" t="s">
        <v>9068</v>
      </c>
      <c r="D79" s="7" t="s">
        <v>99</v>
      </c>
      <c r="E79" s="7" t="s">
        <v>9091</v>
      </c>
    </row>
    <row r="80" customFormat="false" ht="15" hidden="false" customHeight="true" outlineLevel="0" collapsed="false">
      <c r="A80" s="7" t="s">
        <v>1087</v>
      </c>
      <c r="B80" s="12" t="s">
        <v>99</v>
      </c>
      <c r="C80" s="7" t="s">
        <v>9068</v>
      </c>
      <c r="D80" s="7" t="s">
        <v>98</v>
      </c>
      <c r="E80" s="7"/>
    </row>
    <row r="81" customFormat="false" ht="15" hidden="false" customHeight="true" outlineLevel="0" collapsed="false">
      <c r="A81" s="7" t="s">
        <v>117</v>
      </c>
      <c r="B81" s="12" t="s">
        <v>99</v>
      </c>
      <c r="C81" s="7" t="s">
        <v>9068</v>
      </c>
      <c r="D81" s="7" t="s">
        <v>98</v>
      </c>
      <c r="E81" s="7"/>
    </row>
    <row r="82" customFormat="false" ht="15" hidden="false" customHeight="true" outlineLevel="0" collapsed="false">
      <c r="A82" s="7" t="s">
        <v>181</v>
      </c>
      <c r="B82" s="12" t="s">
        <v>99</v>
      </c>
      <c r="C82" s="7" t="s">
        <v>9066</v>
      </c>
      <c r="D82" s="7" t="s">
        <v>98</v>
      </c>
      <c r="E82" s="7" t="s">
        <v>9092</v>
      </c>
    </row>
    <row r="83" customFormat="false" ht="15" hidden="false" customHeight="true" outlineLevel="0" collapsed="false">
      <c r="A83" s="7" t="s">
        <v>116</v>
      </c>
      <c r="B83" s="12" t="s">
        <v>98</v>
      </c>
      <c r="C83" s="7" t="s">
        <v>9068</v>
      </c>
      <c r="D83" s="7" t="s">
        <v>98</v>
      </c>
      <c r="E83" s="7"/>
    </row>
    <row r="84" customFormat="false" ht="15" hidden="false" customHeight="true" outlineLevel="0" collapsed="false">
      <c r="A84" s="7" t="s">
        <v>227</v>
      </c>
      <c r="B84" s="12" t="s">
        <v>99</v>
      </c>
      <c r="C84" s="7" t="s">
        <v>9066</v>
      </c>
      <c r="D84" s="7" t="s">
        <v>98</v>
      </c>
      <c r="E84" s="7" t="s">
        <v>9093</v>
      </c>
    </row>
    <row r="85" customFormat="false" ht="15" hidden="false" customHeight="true" outlineLevel="0" collapsed="false">
      <c r="A85" s="7" t="s">
        <v>209</v>
      </c>
      <c r="B85" s="12" t="s">
        <v>99</v>
      </c>
      <c r="C85" s="7" t="s">
        <v>9068</v>
      </c>
      <c r="D85" s="7" t="s">
        <v>98</v>
      </c>
      <c r="E85" s="7"/>
    </row>
    <row r="86" customFormat="false" ht="15" hidden="false" customHeight="true" outlineLevel="0" collapsed="false">
      <c r="A86" s="7" t="s">
        <v>133</v>
      </c>
      <c r="B86" s="12" t="s">
        <v>99</v>
      </c>
      <c r="C86" s="7" t="s">
        <v>9068</v>
      </c>
      <c r="D86" s="7" t="s">
        <v>98</v>
      </c>
      <c r="E86" s="7" t="s">
        <v>9094</v>
      </c>
    </row>
    <row r="87" customFormat="false" ht="15" hidden="false" customHeight="true" outlineLevel="0" collapsed="false">
      <c r="A87" s="5" t="s">
        <v>412</v>
      </c>
      <c r="B87" s="5" t="s">
        <v>9073</v>
      </c>
      <c r="C87" s="5" t="s">
        <v>9074</v>
      </c>
      <c r="D87" s="5" t="s">
        <v>98</v>
      </c>
      <c r="E87" s="5" t="s">
        <v>9075</v>
      </c>
    </row>
    <row r="88" customFormat="false" ht="15" hidden="false" customHeight="true" outlineLevel="0" collapsed="false">
      <c r="A88" s="7" t="s">
        <v>9095</v>
      </c>
      <c r="B88" s="12" t="s">
        <v>99</v>
      </c>
      <c r="C88" s="7" t="s">
        <v>9066</v>
      </c>
      <c r="D88" s="7" t="s">
        <v>99</v>
      </c>
      <c r="E88" s="7" t="s">
        <v>9096</v>
      </c>
    </row>
    <row r="89" customFormat="false" ht="15" hidden="false" customHeight="true" outlineLevel="0" collapsed="false">
      <c r="A89" s="7" t="s">
        <v>365</v>
      </c>
      <c r="B89" s="12" t="s">
        <v>99</v>
      </c>
      <c r="C89" s="7" t="s">
        <v>9066</v>
      </c>
      <c r="D89" s="7" t="s">
        <v>98</v>
      </c>
      <c r="E89" s="7" t="s">
        <v>9097</v>
      </c>
    </row>
    <row r="90" customFormat="false" ht="15" hidden="false" customHeight="true" outlineLevel="0" collapsed="false">
      <c r="A90" s="7" t="s">
        <v>88</v>
      </c>
      <c r="B90" s="12" t="s">
        <v>99</v>
      </c>
      <c r="C90" s="7" t="s">
        <v>9068</v>
      </c>
      <c r="D90" s="7" t="s">
        <v>98</v>
      </c>
      <c r="E90" s="7"/>
    </row>
    <row r="91" customFormat="false" ht="15" hidden="false" customHeight="true" outlineLevel="0" collapsed="false">
      <c r="A91" s="7" t="s">
        <v>190</v>
      </c>
      <c r="B91" s="12" t="s">
        <v>98</v>
      </c>
      <c r="C91" s="7" t="s">
        <v>9066</v>
      </c>
      <c r="D91" s="7" t="s">
        <v>98</v>
      </c>
      <c r="E91" s="7" t="s">
        <v>9098</v>
      </c>
    </row>
    <row r="92" customFormat="false" ht="15" hidden="false" customHeight="true" outlineLevel="0" collapsed="false">
      <c r="A92" s="7" t="s">
        <v>433</v>
      </c>
      <c r="B92" s="12" t="s">
        <v>99</v>
      </c>
      <c r="C92" s="7" t="s">
        <v>9068</v>
      </c>
      <c r="D92" s="7" t="s">
        <v>98</v>
      </c>
      <c r="E92" s="7"/>
    </row>
    <row r="93" customFormat="false" ht="15" hidden="false" customHeight="true" outlineLevel="0" collapsed="false">
      <c r="A93" s="7" t="s">
        <v>155</v>
      </c>
      <c r="B93" s="12" t="s">
        <v>99</v>
      </c>
      <c r="C93" s="7" t="s">
        <v>9068</v>
      </c>
      <c r="D93" s="7" t="s">
        <v>98</v>
      </c>
      <c r="E93" s="7"/>
    </row>
    <row r="94" customFormat="false" ht="15" hidden="false" customHeight="true" outlineLevel="0" collapsed="false">
      <c r="A94" s="7" t="s">
        <v>231</v>
      </c>
      <c r="B94" s="12" t="s">
        <v>98</v>
      </c>
      <c r="C94" s="7" t="s">
        <v>9066</v>
      </c>
      <c r="D94" s="7" t="s">
        <v>98</v>
      </c>
      <c r="E94" s="7" t="s">
        <v>9099</v>
      </c>
    </row>
    <row r="95" customFormat="false" ht="15" hidden="false" customHeight="true" outlineLevel="0" collapsed="false">
      <c r="A95" s="7" t="s">
        <v>118</v>
      </c>
      <c r="B95" s="12" t="s">
        <v>99</v>
      </c>
      <c r="C95" s="7" t="s">
        <v>9066</v>
      </c>
      <c r="D95" s="7" t="s">
        <v>98</v>
      </c>
      <c r="E95" s="7" t="s">
        <v>9100</v>
      </c>
    </row>
    <row r="96" customFormat="false" ht="15" hidden="false" customHeight="true" outlineLevel="0" collapsed="false">
      <c r="A96" s="7" t="s">
        <v>334</v>
      </c>
      <c r="B96" s="12" t="s">
        <v>99</v>
      </c>
      <c r="C96" s="7" t="s">
        <v>9068</v>
      </c>
      <c r="D96" s="7" t="s">
        <v>98</v>
      </c>
      <c r="E96" s="7" t="s">
        <v>9101</v>
      </c>
    </row>
    <row r="97" customFormat="false" ht="15" hidden="false" customHeight="true" outlineLevel="0" collapsed="false">
      <c r="A97" s="7" t="s">
        <v>109</v>
      </c>
      <c r="B97" s="12" t="s">
        <v>99</v>
      </c>
      <c r="C97" s="7" t="s">
        <v>9068</v>
      </c>
      <c r="D97" s="7" t="s">
        <v>98</v>
      </c>
      <c r="E97" s="7" t="s">
        <v>9072</v>
      </c>
    </row>
    <row r="98" customFormat="false" ht="15" hidden="false" customHeight="true" outlineLevel="0" collapsed="false">
      <c r="A98" s="7" t="s">
        <v>120</v>
      </c>
      <c r="B98" s="12" t="s">
        <v>99</v>
      </c>
      <c r="C98" s="7" t="s">
        <v>9068</v>
      </c>
      <c r="D98" s="7" t="s">
        <v>98</v>
      </c>
      <c r="E98" s="7"/>
    </row>
    <row r="99" customFormat="false" ht="15" hidden="false" customHeight="true" outlineLevel="0" collapsed="false">
      <c r="A99" s="7" t="s">
        <v>92</v>
      </c>
      <c r="B99" s="12" t="s">
        <v>99</v>
      </c>
      <c r="C99" s="7" t="s">
        <v>9068</v>
      </c>
      <c r="D99" s="7" t="s">
        <v>98</v>
      </c>
      <c r="E99" s="7"/>
    </row>
    <row r="100" customFormat="false" ht="15" hidden="false" customHeight="true" outlineLevel="0" collapsed="false">
      <c r="A100" s="7" t="s">
        <v>90</v>
      </c>
      <c r="B100" s="12" t="s">
        <v>98</v>
      </c>
      <c r="C100" s="7" t="s">
        <v>9068</v>
      </c>
      <c r="D100" s="7" t="s">
        <v>98</v>
      </c>
      <c r="E100" s="7"/>
    </row>
    <row r="101" customFormat="false" ht="15" hidden="false" customHeight="true" outlineLevel="0" collapsed="false">
      <c r="A101" s="7" t="s">
        <v>168</v>
      </c>
      <c r="B101" s="12" t="s">
        <v>98</v>
      </c>
      <c r="C101" s="7" t="s">
        <v>9068</v>
      </c>
      <c r="D101" s="7" t="s">
        <v>98</v>
      </c>
      <c r="E101" s="7"/>
    </row>
    <row r="102" customFormat="false" ht="15" hidden="false" customHeight="true" outlineLevel="0" collapsed="false">
      <c r="A102" s="7" t="s">
        <v>198</v>
      </c>
      <c r="B102" s="12" t="s">
        <v>98</v>
      </c>
      <c r="C102" s="7" t="s">
        <v>9066</v>
      </c>
      <c r="D102" s="7" t="s">
        <v>98</v>
      </c>
      <c r="E102" s="7" t="s">
        <v>9102</v>
      </c>
    </row>
    <row r="103" customFormat="false" ht="15" hidden="false" customHeight="true" outlineLevel="0" collapsed="false">
      <c r="A103" s="7" t="s">
        <v>5592</v>
      </c>
      <c r="B103" s="12" t="s">
        <v>98</v>
      </c>
      <c r="C103" s="7" t="s">
        <v>9074</v>
      </c>
      <c r="D103" s="7" t="s">
        <v>98</v>
      </c>
      <c r="E103" s="7" t="s">
        <v>9103</v>
      </c>
    </row>
    <row r="104" customFormat="false" ht="15" hidden="false" customHeight="true" outlineLevel="0" collapsed="false">
      <c r="A104" s="7" t="s">
        <v>319</v>
      </c>
      <c r="B104" s="12" t="s">
        <v>99</v>
      </c>
      <c r="C104" s="7" t="s">
        <v>9068</v>
      </c>
      <c r="D104" s="7" t="s">
        <v>98</v>
      </c>
      <c r="E104" s="7"/>
    </row>
    <row r="105" customFormat="false" ht="15" hidden="false" customHeight="true" outlineLevel="0" collapsed="false">
      <c r="A105" s="7" t="s">
        <v>114</v>
      </c>
      <c r="B105" s="12" t="s">
        <v>98</v>
      </c>
      <c r="C105" s="7" t="s">
        <v>9068</v>
      </c>
      <c r="D105" s="7" t="s">
        <v>98</v>
      </c>
      <c r="E105" s="7"/>
    </row>
    <row r="106" customFormat="false" ht="15" hidden="false" customHeight="true" outlineLevel="0" collapsed="false">
      <c r="A106" s="7" t="s">
        <v>146</v>
      </c>
      <c r="B106" s="12" t="s">
        <v>99</v>
      </c>
      <c r="C106" s="7" t="s">
        <v>9068</v>
      </c>
      <c r="D106" s="7" t="s">
        <v>98</v>
      </c>
      <c r="E106" s="7" t="s">
        <v>9072</v>
      </c>
    </row>
    <row r="107" customFormat="false" ht="15" hidden="false" customHeight="true" outlineLevel="0" collapsed="false">
      <c r="A107" s="7" t="s">
        <v>318</v>
      </c>
      <c r="B107" s="12" t="s">
        <v>99</v>
      </c>
      <c r="C107" s="7" t="s">
        <v>9066</v>
      </c>
      <c r="D107" s="7" t="s">
        <v>98</v>
      </c>
      <c r="E107" s="7" t="s">
        <v>9104</v>
      </c>
    </row>
    <row r="108" customFormat="false" ht="15" hidden="false" customHeight="true" outlineLevel="0" collapsed="false">
      <c r="A108" s="7" t="s">
        <v>97</v>
      </c>
      <c r="B108" s="12" t="s">
        <v>99</v>
      </c>
      <c r="C108" s="7" t="s">
        <v>9068</v>
      </c>
      <c r="D108" s="7" t="s">
        <v>98</v>
      </c>
      <c r="E108" s="7"/>
    </row>
    <row r="109" customFormat="false" ht="15" hidden="false" customHeight="true" outlineLevel="0" collapsed="false">
      <c r="A109" s="7" t="s">
        <v>1009</v>
      </c>
      <c r="B109" s="12" t="s">
        <v>98</v>
      </c>
      <c r="C109" s="7" t="s">
        <v>9066</v>
      </c>
      <c r="D109" s="7" t="s">
        <v>98</v>
      </c>
      <c r="E109" s="7" t="s">
        <v>9105</v>
      </c>
    </row>
    <row r="110" customFormat="false" ht="15" hidden="false" customHeight="true" outlineLevel="0" collapsed="false">
      <c r="A110" s="7" t="s">
        <v>303</v>
      </c>
      <c r="B110" s="12" t="s">
        <v>99</v>
      </c>
      <c r="C110" s="7" t="s">
        <v>9068</v>
      </c>
      <c r="D110" s="7" t="s">
        <v>98</v>
      </c>
      <c r="E110" s="7"/>
    </row>
    <row r="111" customFormat="false" ht="15" hidden="false" customHeight="true" outlineLevel="0" collapsed="false">
      <c r="A111" s="7" t="s">
        <v>147</v>
      </c>
      <c r="B111" s="12" t="s">
        <v>99</v>
      </c>
      <c r="C111" s="7" t="s">
        <v>9068</v>
      </c>
      <c r="D111" s="7" t="s">
        <v>98</v>
      </c>
      <c r="E111" s="7" t="s">
        <v>9072</v>
      </c>
    </row>
    <row r="112" customFormat="false" ht="15" hidden="false" customHeight="true" outlineLevel="0" collapsed="false">
      <c r="A112" s="7" t="s">
        <v>335</v>
      </c>
      <c r="B112" s="12" t="s">
        <v>99</v>
      </c>
      <c r="C112" s="7" t="s">
        <v>9074</v>
      </c>
      <c r="D112" s="7" t="s">
        <v>98</v>
      </c>
      <c r="E112" s="7" t="s">
        <v>9106</v>
      </c>
    </row>
    <row r="113" customFormat="false" ht="15" hidden="false" customHeight="true" outlineLevel="0" collapsed="false">
      <c r="A113" s="7" t="s">
        <v>144</v>
      </c>
      <c r="B113" s="12" t="s">
        <v>99</v>
      </c>
      <c r="C113" s="7" t="s">
        <v>9068</v>
      </c>
      <c r="D113" s="7" t="s">
        <v>98</v>
      </c>
      <c r="E113" s="7"/>
    </row>
    <row r="114" customFormat="false" ht="15" hidden="false" customHeight="true" outlineLevel="0" collapsed="false">
      <c r="A114" s="7" t="s">
        <v>167</v>
      </c>
      <c r="B114" s="12" t="s">
        <v>99</v>
      </c>
      <c r="C114" s="7" t="s">
        <v>9068</v>
      </c>
      <c r="D114" s="7" t="s">
        <v>98</v>
      </c>
      <c r="E114" s="7"/>
    </row>
    <row r="115" customFormat="false" ht="15" hidden="false" customHeight="true" outlineLevel="0" collapsed="false">
      <c r="A115" s="7" t="s">
        <v>245</v>
      </c>
      <c r="B115" s="12" t="s">
        <v>98</v>
      </c>
      <c r="C115" s="7" t="s">
        <v>9066</v>
      </c>
      <c r="D115" s="7" t="s">
        <v>98</v>
      </c>
      <c r="E115" s="7" t="s">
        <v>9107</v>
      </c>
    </row>
    <row r="116" customFormat="false" ht="15" hidden="false" customHeight="true" outlineLevel="0" collapsed="false">
      <c r="A116" s="7" t="s">
        <v>149</v>
      </c>
      <c r="B116" s="12" t="s">
        <v>99</v>
      </c>
      <c r="C116" s="7" t="s">
        <v>9068</v>
      </c>
      <c r="D116" s="7" t="s">
        <v>98</v>
      </c>
      <c r="E116" s="7"/>
    </row>
    <row r="117" customFormat="false" ht="15" hidden="false" customHeight="true" outlineLevel="0" collapsed="false">
      <c r="A117" s="7" t="s">
        <v>336</v>
      </c>
      <c r="B117" s="12" t="s">
        <v>99</v>
      </c>
      <c r="C117" s="7" t="s">
        <v>9068</v>
      </c>
      <c r="D117" s="7" t="s">
        <v>98</v>
      </c>
      <c r="E117" s="7"/>
    </row>
    <row r="118" customFormat="false" ht="15" hidden="false" customHeight="true" outlineLevel="0" collapsed="false">
      <c r="A118" s="7" t="s">
        <v>287</v>
      </c>
      <c r="B118" s="12" t="s">
        <v>99</v>
      </c>
      <c r="C118" s="7" t="s">
        <v>9068</v>
      </c>
      <c r="D118" s="7" t="s">
        <v>98</v>
      </c>
      <c r="E118" s="7"/>
    </row>
    <row r="119" customFormat="false" ht="15" hidden="false" customHeight="true" outlineLevel="0" collapsed="false">
      <c r="A119" s="7" t="s">
        <v>257</v>
      </c>
      <c r="B119" s="12" t="s">
        <v>99</v>
      </c>
      <c r="C119" s="7" t="s">
        <v>9068</v>
      </c>
      <c r="D119" s="7" t="s">
        <v>98</v>
      </c>
      <c r="E119" s="7" t="s">
        <v>9072</v>
      </c>
    </row>
    <row r="120" customFormat="false" ht="15" hidden="false" customHeight="true" outlineLevel="0" collapsed="false">
      <c r="A120" s="7" t="s">
        <v>326</v>
      </c>
      <c r="B120" s="12" t="s">
        <v>99</v>
      </c>
      <c r="C120" s="7" t="s">
        <v>9066</v>
      </c>
      <c r="D120" s="7" t="s">
        <v>98</v>
      </c>
      <c r="E120" s="7" t="s">
        <v>9108</v>
      </c>
    </row>
    <row r="121" customFormat="false" ht="15" hidden="false" customHeight="true" outlineLevel="0" collapsed="false">
      <c r="A121" s="7" t="s">
        <v>140</v>
      </c>
      <c r="B121" s="12" t="s">
        <v>98</v>
      </c>
      <c r="C121" s="7" t="s">
        <v>9068</v>
      </c>
      <c r="D121" s="7" t="s">
        <v>98</v>
      </c>
      <c r="E121" s="7"/>
    </row>
    <row r="122" customFormat="false" ht="15" hidden="false" customHeight="true" outlineLevel="0" collapsed="false">
      <c r="A122" s="7" t="s">
        <v>158</v>
      </c>
      <c r="B122" s="12" t="s">
        <v>99</v>
      </c>
      <c r="C122" s="7" t="s">
        <v>9068</v>
      </c>
      <c r="D122" s="7" t="s">
        <v>98</v>
      </c>
      <c r="E122" s="7" t="s">
        <v>9109</v>
      </c>
    </row>
    <row r="123" customFormat="false" ht="15" hidden="false" customHeight="true" outlineLevel="0" collapsed="false">
      <c r="A123" s="7" t="s">
        <v>180</v>
      </c>
      <c r="B123" s="12" t="s">
        <v>99</v>
      </c>
      <c r="C123" s="7" t="s">
        <v>9068</v>
      </c>
      <c r="D123" s="7" t="s">
        <v>98</v>
      </c>
      <c r="E123" s="7"/>
    </row>
    <row r="124" customFormat="false" ht="15" hidden="false" customHeight="true" outlineLevel="0" collapsed="false">
      <c r="A124" s="7" t="s">
        <v>166</v>
      </c>
      <c r="B124" s="12" t="s">
        <v>98</v>
      </c>
      <c r="C124" s="7" t="s">
        <v>9068</v>
      </c>
      <c r="D124" s="7" t="s">
        <v>98</v>
      </c>
      <c r="E124" s="7"/>
    </row>
    <row r="125" customFormat="false" ht="15" hidden="false" customHeight="true" outlineLevel="0" collapsed="false">
      <c r="A125" s="7" t="s">
        <v>135</v>
      </c>
      <c r="B125" s="12" t="s">
        <v>99</v>
      </c>
      <c r="C125" s="7" t="s">
        <v>9068</v>
      </c>
      <c r="D125" s="7" t="s">
        <v>98</v>
      </c>
      <c r="E125" s="7"/>
    </row>
    <row r="126" customFormat="false" ht="15" hidden="false" customHeight="true" outlineLevel="0" collapsed="false">
      <c r="A126" s="7" t="s">
        <v>202</v>
      </c>
      <c r="B126" s="12" t="s">
        <v>99</v>
      </c>
      <c r="C126" s="7" t="s">
        <v>9068</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9110</v>
      </c>
      <c r="B1" s="4" t="s">
        <v>9111</v>
      </c>
      <c r="C1" s="4" t="s">
        <v>5930</v>
      </c>
      <c r="D1" s="4" t="s">
        <v>9112</v>
      </c>
      <c r="E1" s="4" t="s">
        <v>9113</v>
      </c>
      <c r="F1" s="4" t="s">
        <v>9114</v>
      </c>
      <c r="G1" s="4" t="s">
        <v>9115</v>
      </c>
    </row>
    <row r="2" customFormat="false" ht="15" hidden="false" customHeight="true" outlineLevel="0" collapsed="false">
      <c r="A2" s="7" t="s">
        <v>1880</v>
      </c>
      <c r="B2" s="7" t="s">
        <v>1800</v>
      </c>
      <c r="C2" s="7" t="n">
        <f aca="false">COUNTIF('Duel Log'!AD$2:AD$2815,$A2)</f>
        <v>2</v>
      </c>
      <c r="D2" s="7" t="n">
        <f aca="false">COUNTIFS('Duel Log'!AD$2:AD$2815,$A2,'Duel Log'!AA$2:AA$2815,"Win")</f>
        <v>1</v>
      </c>
      <c r="E2" s="7" t="n">
        <f aca="false">COUNTIFS('Duel Log'!AD$2:AD$2815,$A2,'Duel Log'!AA$2:AA$2815,"Loss")</f>
        <v>1</v>
      </c>
      <c r="F2" s="7" t="n">
        <f aca="false">COUNTIFS('Duel Log'!AD$2:AD$2815,$A2,'Duel Log'!AA$2:AA$2815,"Draw")</f>
        <v>0</v>
      </c>
      <c r="G2" s="13" t="n">
        <f aca="false">IFERROR(D2/C2,"")</f>
        <v>0.5</v>
      </c>
    </row>
    <row r="3" customFormat="false" ht="15" hidden="false" customHeight="true" outlineLevel="0" collapsed="false">
      <c r="A3" s="7" t="s">
        <v>542</v>
      </c>
      <c r="B3" s="7" t="s">
        <v>533</v>
      </c>
      <c r="C3" s="7" t="n">
        <f aca="false">COUNTIF('Duel Log'!AD$2:AD$2815,$A3)</f>
        <v>1</v>
      </c>
      <c r="D3" s="7" t="n">
        <f aca="false">COUNTIFS('Duel Log'!AD$2:AD$2815,$A3,'Duel Log'!AA$2:AA$2815,"Win")</f>
        <v>1</v>
      </c>
      <c r="E3" s="7" t="n">
        <f aca="false">COUNTIFS('Duel Log'!AD$2:AD$2815,$A3,'Duel Log'!AA$2:AA$2815,"Loss")</f>
        <v>0</v>
      </c>
      <c r="F3" s="7" t="n">
        <f aca="false">COUNTIFS('Duel Log'!AD$2:AD$2815,$A3,'Duel Log'!AA$2:AA$2815,"Draw")</f>
        <v>0</v>
      </c>
      <c r="G3" s="13" t="n">
        <f aca="false">IFERROR(D3/C3,"")</f>
        <v>1</v>
      </c>
    </row>
    <row r="4" customFormat="false" ht="15" hidden="false" customHeight="true" outlineLevel="0" collapsed="false">
      <c r="A4" s="7" t="s">
        <v>121</v>
      </c>
      <c r="B4" s="7" t="s">
        <v>9116</v>
      </c>
      <c r="C4" s="7" t="n">
        <f aca="false">COUNTIF('Duel Log'!AD$2:AD$2815,$A4)</f>
        <v>3</v>
      </c>
      <c r="D4" s="7" t="n">
        <f aca="false">COUNTIFS('Duel Log'!AD$2:AD$2815,$A4,'Duel Log'!AA$2:AA$2815,"Win")</f>
        <v>1</v>
      </c>
      <c r="E4" s="7" t="n">
        <f aca="false">COUNTIFS('Duel Log'!AD$2:AD$2815,$A4,'Duel Log'!AA$2:AA$2815,"Loss")</f>
        <v>2</v>
      </c>
      <c r="F4" s="7" t="n">
        <f aca="false">COUNTIFS('Duel Log'!AD$2:AD$2815,$A4,'Duel Log'!AA$2:AA$2815,"Draw")</f>
        <v>0</v>
      </c>
      <c r="G4" s="13" t="n">
        <f aca="false">IFERROR(D4/C4,"")</f>
        <v>0.333333333333333</v>
      </c>
    </row>
    <row r="5" customFormat="false" ht="15" hidden="false" customHeight="true" outlineLevel="0" collapsed="false">
      <c r="A5" s="7" t="s">
        <v>1831</v>
      </c>
      <c r="B5" s="7" t="s">
        <v>1800</v>
      </c>
      <c r="C5" s="7" t="n">
        <f aca="false">COUNTIF('Duel Log'!AD$2:AD$2815,$A5)</f>
        <v>1</v>
      </c>
      <c r="D5" s="7" t="n">
        <f aca="false">COUNTIFS('Duel Log'!AD$2:AD$2815,$A5,'Duel Log'!AA$2:AA$2815,"Win")</f>
        <v>1</v>
      </c>
      <c r="E5" s="7" t="n">
        <f aca="false">COUNTIFS('Duel Log'!AD$2:AD$2815,$A5,'Duel Log'!AA$2:AA$2815,"Loss")</f>
        <v>0</v>
      </c>
      <c r="F5" s="7" t="n">
        <f aca="false">COUNTIFS('Duel Log'!AD$2:AD$2815,$A5,'Duel Log'!AA$2:AA$2815,"Draw")</f>
        <v>0</v>
      </c>
      <c r="G5" s="13" t="n">
        <f aca="false">IFERROR(D5/C5,"")</f>
        <v>1</v>
      </c>
    </row>
    <row r="6" customFormat="false" ht="15" hidden="false" customHeight="true" outlineLevel="0" collapsed="false">
      <c r="A6" s="7" t="s">
        <v>4117</v>
      </c>
      <c r="B6" s="7" t="s">
        <v>689</v>
      </c>
      <c r="C6" s="7" t="n">
        <f aca="false">COUNTIF('Duel Log'!AD$2:AD$2815,$A6)</f>
        <v>1</v>
      </c>
      <c r="D6" s="7" t="n">
        <f aca="false">COUNTIFS('Duel Log'!AD$2:AD$2815,$A6,'Duel Log'!AA$2:AA$2815,"Win")</f>
        <v>1</v>
      </c>
      <c r="E6" s="7" t="n">
        <f aca="false">COUNTIFS('Duel Log'!AD$2:AD$2815,$A6,'Duel Log'!AA$2:AA$2815,"Loss")</f>
        <v>0</v>
      </c>
      <c r="F6" s="7" t="n">
        <f aca="false">COUNTIFS('Duel Log'!AD$2:AD$2815,$A6,'Duel Log'!AA$2:AA$2815,"Draw")</f>
        <v>0</v>
      </c>
      <c r="G6" s="13" t="n">
        <f aca="false">IFERROR(D6/C6,"")</f>
        <v>1</v>
      </c>
    </row>
    <row r="7" customFormat="false" ht="15" hidden="false" customHeight="true" outlineLevel="0" collapsed="false">
      <c r="A7" s="7" t="s">
        <v>2880</v>
      </c>
      <c r="B7" s="7" t="s">
        <v>1232</v>
      </c>
      <c r="C7" s="7" t="n">
        <f aca="false">COUNTIF('Duel Log'!AD$2:AD$2815,$A7)</f>
        <v>1</v>
      </c>
      <c r="D7" s="7" t="n">
        <f aca="false">COUNTIFS('Duel Log'!AD$2:AD$2815,$A7,'Duel Log'!AA$2:AA$2815,"Win")</f>
        <v>0</v>
      </c>
      <c r="E7" s="7" t="n">
        <f aca="false">COUNTIFS('Duel Log'!AD$2:AD$2815,$A7,'Duel Log'!AA$2:AA$2815,"Loss")</f>
        <v>1</v>
      </c>
      <c r="F7" s="7" t="n">
        <f aca="false">COUNTIFS('Duel Log'!AD$2:AD$2815,$A7,'Duel Log'!AA$2:AA$2815,"Draw")</f>
        <v>0</v>
      </c>
      <c r="G7" s="13" t="n">
        <f aca="false">IFERROR(D7/C7,"")</f>
        <v>0</v>
      </c>
    </row>
    <row r="8" customFormat="false" ht="15" hidden="false" customHeight="true" outlineLevel="0" collapsed="false">
      <c r="A8" s="7" t="s">
        <v>3557</v>
      </c>
      <c r="B8" s="7" t="s">
        <v>3458</v>
      </c>
      <c r="C8" s="7" t="n">
        <f aca="false">COUNTIF('Duel Log'!AD$2:AD$2815,$A8)</f>
        <v>1</v>
      </c>
      <c r="D8" s="7" t="n">
        <f aca="false">COUNTIFS('Duel Log'!AD$2:AD$2815,$A8,'Duel Log'!AA$2:AA$2815,"Win")</f>
        <v>1</v>
      </c>
      <c r="E8" s="7" t="n">
        <f aca="false">COUNTIFS('Duel Log'!AD$2:AD$2815,$A8,'Duel Log'!AA$2:AA$2815,"Loss")</f>
        <v>0</v>
      </c>
      <c r="F8" s="7" t="n">
        <f aca="false">COUNTIFS('Duel Log'!AD$2:AD$2815,$A8,'Duel Log'!AA$2:AA$2815,"Draw")</f>
        <v>0</v>
      </c>
      <c r="G8" s="13" t="n">
        <f aca="false">IFERROR(D8/C8,"")</f>
        <v>1</v>
      </c>
    </row>
    <row r="9" customFormat="false" ht="15" hidden="false" customHeight="true" outlineLevel="0" collapsed="false">
      <c r="A9" s="7" t="s">
        <v>1805</v>
      </c>
      <c r="B9" s="7" t="s">
        <v>1232</v>
      </c>
      <c r="C9" s="7" t="n">
        <f aca="false">COUNTIF('Duel Log'!AD$2:AD$2815,$A9)</f>
        <v>1</v>
      </c>
      <c r="D9" s="7" t="n">
        <f aca="false">COUNTIFS('Duel Log'!AD$2:AD$2815,$A9,'Duel Log'!AA$2:AA$2815,"Win")</f>
        <v>1</v>
      </c>
      <c r="E9" s="7" t="n">
        <f aca="false">COUNTIFS('Duel Log'!AD$2:AD$2815,$A9,'Duel Log'!AA$2:AA$2815,"Loss")</f>
        <v>0</v>
      </c>
      <c r="F9" s="7" t="n">
        <f aca="false">COUNTIFS('Duel Log'!AD$2:AD$2815,$A9,'Duel Log'!AA$2:AA$2815,"Draw")</f>
        <v>0</v>
      </c>
      <c r="G9" s="13" t="n">
        <f aca="false">IFERROR(D9/C9,"")</f>
        <v>1</v>
      </c>
    </row>
    <row r="10" customFormat="false" ht="16.5" hidden="false" customHeight="true" outlineLevel="0" collapsed="false">
      <c r="A10" s="7" t="s">
        <v>5166</v>
      </c>
      <c r="B10" s="7" t="s">
        <v>3496</v>
      </c>
      <c r="C10" s="7" t="n">
        <f aca="false">COUNTIF('Duel Log'!AD$2:AD$2815,$A10)</f>
        <v>1</v>
      </c>
      <c r="D10" s="7" t="n">
        <f aca="false">COUNTIFS('Duel Log'!AD$2:AD$2815,$A10,'Duel Log'!AA$2:AA$2815,"Win")</f>
        <v>1</v>
      </c>
      <c r="E10" s="7" t="n">
        <f aca="false">COUNTIFS('Duel Log'!AD$2:AD$2815,$A10,'Duel Log'!AA$2:AA$2815,"Loss")</f>
        <v>0</v>
      </c>
      <c r="F10" s="7" t="n">
        <f aca="false">COUNTIFS('Duel Log'!AD$2:AD$2815,$A10,'Duel Log'!AA$2:AA$2815,"Draw")</f>
        <v>0</v>
      </c>
      <c r="G10" s="13" t="n">
        <f aca="false">IFERROR(D10/C10,"")</f>
        <v>1</v>
      </c>
    </row>
    <row r="11" customFormat="false" ht="15" hidden="false" customHeight="true" outlineLevel="0" collapsed="false">
      <c r="A11" s="7" t="s">
        <v>3855</v>
      </c>
      <c r="B11" s="7" t="s">
        <v>723</v>
      </c>
      <c r="C11" s="7" t="n">
        <f aca="false">COUNTIF('Duel Log'!AD$2:AD$2815,$A11)</f>
        <v>1</v>
      </c>
      <c r="D11" s="7" t="n">
        <f aca="false">COUNTIFS('Duel Log'!AD$2:AD$2815,$A11,'Duel Log'!AA$2:AA$2815,"Win")</f>
        <v>0</v>
      </c>
      <c r="E11" s="7" t="n">
        <f aca="false">COUNTIFS('Duel Log'!AD$2:AD$2815,$A11,'Duel Log'!AA$2:AA$2815,"Loss")</f>
        <v>1</v>
      </c>
      <c r="F11" s="7" t="n">
        <f aca="false">COUNTIFS('Duel Log'!AD$2:AD$2815,$A11,'Duel Log'!AA$2:AA$2815,"Draw")</f>
        <v>0</v>
      </c>
      <c r="G11" s="13" t="n">
        <f aca="false">IFERROR(D11/C11,"")</f>
        <v>0</v>
      </c>
    </row>
    <row r="12" customFormat="false" ht="15" hidden="false" customHeight="true" outlineLevel="0" collapsed="false">
      <c r="A12" s="7" t="s">
        <v>2971</v>
      </c>
      <c r="B12" s="7" t="s">
        <v>1132</v>
      </c>
      <c r="C12" s="7" t="n">
        <f aca="false">COUNTIF('Duel Log'!AD$2:AD$2815,$A12)</f>
        <v>1</v>
      </c>
      <c r="D12" s="7" t="n">
        <f aca="false">COUNTIFS('Duel Log'!AD$2:AD$2815,$A12,'Duel Log'!AA$2:AA$2815,"Win")</f>
        <v>0</v>
      </c>
      <c r="E12" s="7" t="n">
        <f aca="false">COUNTIFS('Duel Log'!AD$2:AD$2815,$A12,'Duel Log'!AA$2:AA$2815,"Loss")</f>
        <v>1</v>
      </c>
      <c r="F12" s="7" t="n">
        <f aca="false">COUNTIFS('Duel Log'!AD$2:AD$2815,$A12,'Duel Log'!AA$2:AA$2815,"Draw")</f>
        <v>0</v>
      </c>
      <c r="G12" s="13" t="n">
        <f aca="false">IFERROR(D12/C12,"")</f>
        <v>0</v>
      </c>
    </row>
    <row r="13" customFormat="false" ht="15" hidden="false" customHeight="true" outlineLevel="0" collapsed="false">
      <c r="A13" s="7" t="s">
        <v>992</v>
      </c>
      <c r="B13" s="7" t="s">
        <v>973</v>
      </c>
      <c r="C13" s="7" t="n">
        <f aca="false">COUNTIF('Duel Log'!AD$2:AD$2815,$A13)</f>
        <v>1</v>
      </c>
      <c r="D13" s="7" t="n">
        <f aca="false">COUNTIFS('Duel Log'!AD$2:AD$2815,$A13,'Duel Log'!AA$2:AA$2815,"Win")</f>
        <v>0</v>
      </c>
      <c r="E13" s="7" t="n">
        <f aca="false">COUNTIFS('Duel Log'!AD$2:AD$2815,$A13,'Duel Log'!AA$2:AA$2815,"Loss")</f>
        <v>1</v>
      </c>
      <c r="F13" s="7" t="n">
        <f aca="false">COUNTIFS('Duel Log'!AD$2:AD$2815,$A13,'Duel Log'!AA$2:AA$2815,"Draw")</f>
        <v>0</v>
      </c>
      <c r="G13" s="13" t="n">
        <f aca="false">IFERROR(D13/C13,"")</f>
        <v>0</v>
      </c>
    </row>
    <row r="14" customFormat="false" ht="15" hidden="false" customHeight="true" outlineLevel="0" collapsed="false">
      <c r="A14" s="7" t="s">
        <v>580</v>
      </c>
      <c r="B14" s="7" t="s">
        <v>403</v>
      </c>
      <c r="C14" s="7" t="n">
        <f aca="false">COUNTIF('Duel Log'!AD$2:AD$2815,$A14)</f>
        <v>1</v>
      </c>
      <c r="D14" s="7" t="n">
        <f aca="false">COUNTIFS('Duel Log'!AD$2:AD$2815,$A14,'Duel Log'!AA$2:AA$2815,"Win")</f>
        <v>0</v>
      </c>
      <c r="E14" s="7" t="n">
        <f aca="false">COUNTIFS('Duel Log'!AD$2:AD$2815,$A14,'Duel Log'!AA$2:AA$2815,"Loss")</f>
        <v>1</v>
      </c>
      <c r="F14" s="7" t="n">
        <f aca="false">COUNTIFS('Duel Log'!AD$2:AD$2815,$A14,'Duel Log'!AA$2:AA$2815,"Draw")</f>
        <v>0</v>
      </c>
      <c r="G14" s="13" t="n">
        <f aca="false">IFERROR(D14/C14,"")</f>
        <v>0</v>
      </c>
    </row>
    <row r="15" customFormat="false" ht="16.5" hidden="false" customHeight="true" outlineLevel="0" collapsed="false">
      <c r="A15" s="7" t="s">
        <v>782</v>
      </c>
      <c r="B15" s="7" t="s">
        <v>687</v>
      </c>
      <c r="C15" s="7" t="n">
        <f aca="false">COUNTIF('Duel Log'!AD$2:AD$2815,$A15)</f>
        <v>1</v>
      </c>
      <c r="D15" s="7" t="n">
        <f aca="false">COUNTIFS('Duel Log'!AD$2:AD$2815,$A15,'Duel Log'!AA$2:AA$2815,"Win")</f>
        <v>1</v>
      </c>
      <c r="E15" s="7" t="n">
        <f aca="false">COUNTIFS('Duel Log'!AD$2:AD$2815,$A15,'Duel Log'!AA$2:AA$2815,"Loss")</f>
        <v>0</v>
      </c>
      <c r="F15" s="7" t="n">
        <f aca="false">COUNTIFS('Duel Log'!AD$2:AD$2815,$A15,'Duel Log'!AA$2:AA$2815,"Draw")</f>
        <v>0</v>
      </c>
      <c r="G15" s="13" t="n">
        <f aca="false">IFERROR(D15/C15,"")</f>
        <v>1</v>
      </c>
    </row>
    <row r="16" customFormat="false" ht="15" hidden="false" customHeight="true" outlineLevel="0" collapsed="false">
      <c r="A16" s="7" t="s">
        <v>3046</v>
      </c>
      <c r="B16" s="7" t="s">
        <v>2185</v>
      </c>
      <c r="C16" s="7" t="n">
        <f aca="false">COUNTIF('Duel Log'!AD$2:AD$2815,$A16)</f>
        <v>1</v>
      </c>
      <c r="D16" s="7" t="n">
        <f aca="false">COUNTIFS('Duel Log'!AD$2:AD$2815,$A16,'Duel Log'!AA$2:AA$2815,"Win")</f>
        <v>0</v>
      </c>
      <c r="E16" s="7" t="n">
        <f aca="false">COUNTIFS('Duel Log'!AD$2:AD$2815,$A16,'Duel Log'!AA$2:AA$2815,"Loss")</f>
        <v>1</v>
      </c>
      <c r="F16" s="7" t="n">
        <f aca="false">COUNTIFS('Duel Log'!AD$2:AD$2815,$A16,'Duel Log'!AA$2:AA$2815,"Draw")</f>
        <v>0</v>
      </c>
      <c r="G16" s="13" t="n">
        <f aca="false">IFERROR(D16/C16,"")</f>
        <v>0</v>
      </c>
    </row>
    <row r="17" customFormat="false" ht="15" hidden="false" customHeight="true" outlineLevel="0" collapsed="false">
      <c r="A17" s="7" t="s">
        <v>3013</v>
      </c>
      <c r="B17" s="7" t="s">
        <v>2185</v>
      </c>
      <c r="C17" s="7" t="n">
        <f aca="false">COUNTIF('Duel Log'!AD$2:AD$2815,$A17)</f>
        <v>1</v>
      </c>
      <c r="D17" s="7" t="n">
        <f aca="false">COUNTIFS('Duel Log'!AD$2:AD$2815,$A17,'Duel Log'!AA$2:AA$2815,"Win")</f>
        <v>1</v>
      </c>
      <c r="E17" s="7" t="n">
        <f aca="false">COUNTIFS('Duel Log'!AD$2:AD$2815,$A17,'Duel Log'!AA$2:AA$2815,"Loss")</f>
        <v>0</v>
      </c>
      <c r="F17" s="7" t="n">
        <f aca="false">COUNTIFS('Duel Log'!AD$2:AD$2815,$A17,'Duel Log'!AA$2:AA$2815,"Draw")</f>
        <v>0</v>
      </c>
      <c r="G17" s="13" t="n">
        <f aca="false">IFERROR(D17/C17,"")</f>
        <v>1</v>
      </c>
    </row>
    <row r="18" customFormat="false" ht="16.5" hidden="false" customHeight="true" outlineLevel="0" collapsed="false">
      <c r="A18" s="7" t="s">
        <v>635</v>
      </c>
      <c r="B18" s="7" t="s">
        <v>9117</v>
      </c>
      <c r="C18" s="7" t="n">
        <f aca="false">COUNTIF('Duel Log'!AD$2:AD$2815,$A18)</f>
        <v>6</v>
      </c>
      <c r="D18" s="7" t="n">
        <f aca="false">COUNTIFS('Duel Log'!AD$2:AD$2815,$A18,'Duel Log'!AA$2:AA$2815,"Win")</f>
        <v>3</v>
      </c>
      <c r="E18" s="7" t="n">
        <f aca="false">COUNTIFS('Duel Log'!AD$2:AD$2815,$A18,'Duel Log'!AA$2:AA$2815,"Loss")</f>
        <v>3</v>
      </c>
      <c r="F18" s="7" t="n">
        <f aca="false">COUNTIFS('Duel Log'!AD$2:AD$2815,$A18,'Duel Log'!AA$2:AA$2815,"Draw")</f>
        <v>0</v>
      </c>
      <c r="G18" s="13" t="n">
        <f aca="false">IFERROR(D18/C18,"")</f>
        <v>0.5</v>
      </c>
    </row>
    <row r="19" customFormat="false" ht="15" hidden="false" customHeight="true" outlineLevel="0" collapsed="false">
      <c r="A19" s="7" t="s">
        <v>4782</v>
      </c>
      <c r="B19" s="7" t="s">
        <v>1132</v>
      </c>
      <c r="C19" s="7" t="n">
        <f aca="false">COUNTIF('Duel Log'!AD$2:AD$2815,$A19)</f>
        <v>1</v>
      </c>
      <c r="D19" s="7" t="n">
        <f aca="false">COUNTIFS('Duel Log'!AD$2:AD$2815,$A19,'Duel Log'!AA$2:AA$2815,"Win")</f>
        <v>1</v>
      </c>
      <c r="E19" s="7" t="n">
        <f aca="false">COUNTIFS('Duel Log'!AD$2:AD$2815,$A19,'Duel Log'!AA$2:AA$2815,"Loss")</f>
        <v>0</v>
      </c>
      <c r="F19" s="7" t="n">
        <f aca="false">COUNTIFS('Duel Log'!AD$2:AD$2815,$A19,'Duel Log'!AA$2:AA$2815,"Draw")</f>
        <v>0</v>
      </c>
      <c r="G19" s="13" t="n">
        <f aca="false">IFERROR(D19/C19,"")</f>
        <v>1</v>
      </c>
    </row>
    <row r="20" customFormat="false" ht="15" hidden="false" customHeight="true" outlineLevel="0" collapsed="false">
      <c r="A20" s="7" t="s">
        <v>3180</v>
      </c>
      <c r="B20" s="7" t="s">
        <v>876</v>
      </c>
      <c r="C20" s="7" t="n">
        <f aca="false">COUNTIF('Duel Log'!AD$2:AD$2815,$A20)</f>
        <v>1</v>
      </c>
      <c r="D20" s="7" t="n">
        <f aca="false">COUNTIFS('Duel Log'!AD$2:AD$2815,$A20,'Duel Log'!AA$2:AA$2815,"Win")</f>
        <v>1</v>
      </c>
      <c r="E20" s="7" t="n">
        <f aca="false">COUNTIFS('Duel Log'!AD$2:AD$2815,$A20,'Duel Log'!AA$2:AA$2815,"Loss")</f>
        <v>0</v>
      </c>
      <c r="F20" s="7" t="n">
        <f aca="false">COUNTIFS('Duel Log'!AD$2:AD$2815,$A20,'Duel Log'!AA$2:AA$2815,"Draw")</f>
        <v>0</v>
      </c>
      <c r="G20" s="13" t="n">
        <f aca="false">IFERROR(D20/C20,"")</f>
        <v>1</v>
      </c>
    </row>
    <row r="21" customFormat="false" ht="16.5" hidden="false" customHeight="true" outlineLevel="0" collapsed="false">
      <c r="A21" s="7" t="s">
        <v>696</v>
      </c>
      <c r="B21" s="7" t="s">
        <v>9118</v>
      </c>
      <c r="C21" s="7" t="n">
        <f aca="false">COUNTIF('Duel Log'!AD$2:AD$2815,$A21)</f>
        <v>2</v>
      </c>
      <c r="D21" s="7" t="n">
        <f aca="false">COUNTIFS('Duel Log'!AD$2:AD$2815,$A21,'Duel Log'!AA$2:AA$2815,"Win")</f>
        <v>1</v>
      </c>
      <c r="E21" s="7" t="n">
        <f aca="false">COUNTIFS('Duel Log'!AD$2:AD$2815,$A21,'Duel Log'!AA$2:AA$2815,"Loss")</f>
        <v>1</v>
      </c>
      <c r="F21" s="7" t="n">
        <f aca="false">COUNTIFS('Duel Log'!AD$2:AD$2815,$A21,'Duel Log'!AA$2:AA$2815,"Draw")</f>
        <v>0</v>
      </c>
      <c r="G21" s="13" t="n">
        <f aca="false">IFERROR(D21/C21,"")</f>
        <v>0.5</v>
      </c>
    </row>
    <row r="22" customFormat="false" ht="16.5" hidden="false" customHeight="true" outlineLevel="0" collapsed="false">
      <c r="A22" s="7" t="s">
        <v>2668</v>
      </c>
      <c r="B22" s="7" t="s">
        <v>676</v>
      </c>
      <c r="C22" s="7" t="n">
        <f aca="false">COUNTIF('Duel Log'!AD$2:AD$2815,$A22)</f>
        <v>1</v>
      </c>
      <c r="D22" s="7" t="n">
        <f aca="false">COUNTIFS('Duel Log'!AD$2:AD$2815,$A22,'Duel Log'!AA$2:AA$2815,"Win")</f>
        <v>1</v>
      </c>
      <c r="E22" s="7" t="n">
        <f aca="false">COUNTIFS('Duel Log'!AD$2:AD$2815,$A22,'Duel Log'!AA$2:AA$2815,"Loss")</f>
        <v>0</v>
      </c>
      <c r="F22" s="7" t="n">
        <f aca="false">COUNTIFS('Duel Log'!AD$2:AD$2815,$A22,'Duel Log'!AA$2:AA$2815,"Draw")</f>
        <v>0</v>
      </c>
      <c r="G22" s="13" t="n">
        <f aca="false">IFERROR(D22/C22,"")</f>
        <v>1</v>
      </c>
    </row>
    <row r="23" customFormat="false" ht="15" hidden="false" customHeight="true" outlineLevel="0" collapsed="false">
      <c r="A23" s="7" t="s">
        <v>4319</v>
      </c>
      <c r="B23" s="7" t="s">
        <v>829</v>
      </c>
      <c r="C23" s="7" t="n">
        <f aca="false">COUNTIF('Duel Log'!AD$2:AD$2815,$A23)</f>
        <v>1</v>
      </c>
      <c r="D23" s="7" t="n">
        <f aca="false">COUNTIFS('Duel Log'!AD$2:AD$2815,$A23,'Duel Log'!AA$2:AA$2815,"Win")</f>
        <v>0</v>
      </c>
      <c r="E23" s="7" t="n">
        <f aca="false">COUNTIFS('Duel Log'!AD$2:AD$2815,$A23,'Duel Log'!AA$2:AA$2815,"Loss")</f>
        <v>1</v>
      </c>
      <c r="F23" s="7" t="n">
        <f aca="false">COUNTIFS('Duel Log'!AD$2:AD$2815,$A23,'Duel Log'!AA$2:AA$2815,"Draw")</f>
        <v>0</v>
      </c>
      <c r="G23" s="13" t="n">
        <f aca="false">IFERROR(D23/C23,"")</f>
        <v>0</v>
      </c>
    </row>
    <row r="24" customFormat="false" ht="15" hidden="false" customHeight="true" outlineLevel="0" collapsed="false">
      <c r="A24" s="7" t="s">
        <v>3073</v>
      </c>
      <c r="B24" s="7" t="s">
        <v>829</v>
      </c>
      <c r="C24" s="7" t="n">
        <f aca="false">COUNTIF('Duel Log'!AD$2:AD$2815,$A24)</f>
        <v>1</v>
      </c>
      <c r="D24" s="7" t="n">
        <f aca="false">COUNTIFS('Duel Log'!AD$2:AD$2815,$A24,'Duel Log'!AA$2:AA$2815,"Win")</f>
        <v>0</v>
      </c>
      <c r="E24" s="7" t="n">
        <f aca="false">COUNTIFS('Duel Log'!AD$2:AD$2815,$A24,'Duel Log'!AA$2:AA$2815,"Loss")</f>
        <v>1</v>
      </c>
      <c r="F24" s="7" t="n">
        <f aca="false">COUNTIFS('Duel Log'!AD$2:AD$2815,$A24,'Duel Log'!AA$2:AA$2815,"Draw")</f>
        <v>0</v>
      </c>
      <c r="G24" s="13" t="n">
        <f aca="false">IFERROR(D24/C24,"")</f>
        <v>0</v>
      </c>
    </row>
    <row r="25" customFormat="false" ht="16.5" hidden="false" customHeight="true" outlineLevel="0" collapsed="false">
      <c r="A25" s="7" t="s">
        <v>3735</v>
      </c>
      <c r="B25" s="7" t="s">
        <v>1063</v>
      </c>
      <c r="C25" s="7" t="n">
        <f aca="false">COUNTIF('Duel Log'!AD$2:AD$2815,$A25)</f>
        <v>1</v>
      </c>
      <c r="D25" s="7" t="n">
        <f aca="false">COUNTIFS('Duel Log'!AD$2:AD$2815,$A25,'Duel Log'!AA$2:AA$2815,"Win")</f>
        <v>1</v>
      </c>
      <c r="E25" s="7" t="n">
        <f aca="false">COUNTIFS('Duel Log'!AD$2:AD$2815,$A25,'Duel Log'!AA$2:AA$2815,"Loss")</f>
        <v>0</v>
      </c>
      <c r="F25" s="7" t="n">
        <f aca="false">COUNTIFS('Duel Log'!AD$2:AD$2815,$A25,'Duel Log'!AA$2:AA$2815,"Draw")</f>
        <v>0</v>
      </c>
      <c r="G25" s="13" t="n">
        <f aca="false">IFERROR(D25/C25,"")</f>
        <v>1</v>
      </c>
    </row>
    <row r="26" customFormat="false" ht="15" hidden="false" customHeight="true" outlineLevel="0" collapsed="false">
      <c r="A26" s="7" t="s">
        <v>4473</v>
      </c>
      <c r="B26" s="7" t="s">
        <v>357</v>
      </c>
      <c r="C26" s="7" t="n">
        <f aca="false">COUNTIF('Duel Log'!AD$2:AD$2815,$A26)</f>
        <v>1</v>
      </c>
      <c r="D26" s="7" t="n">
        <f aca="false">COUNTIFS('Duel Log'!AD$2:AD$2815,$A26,'Duel Log'!AA$2:AA$2815,"Win")</f>
        <v>1</v>
      </c>
      <c r="E26" s="7" t="n">
        <f aca="false">COUNTIFS('Duel Log'!AD$2:AD$2815,$A26,'Duel Log'!AA$2:AA$2815,"Loss")</f>
        <v>0</v>
      </c>
      <c r="F26" s="7" t="n">
        <f aca="false">COUNTIFS('Duel Log'!AD$2:AD$2815,$A26,'Duel Log'!AA$2:AA$2815,"Draw")</f>
        <v>0</v>
      </c>
      <c r="G26" s="13" t="n">
        <f aca="false">IFERROR(D26/C26,"")</f>
        <v>1</v>
      </c>
    </row>
    <row r="27" customFormat="false" ht="15" hidden="false" customHeight="true" outlineLevel="0" collapsed="false">
      <c r="A27" s="7" t="s">
        <v>2125</v>
      </c>
      <c r="B27" s="7" t="s">
        <v>2017</v>
      </c>
      <c r="C27" s="7" t="n">
        <f aca="false">COUNTIF('Duel Log'!AD$2:AD$2815,$A27)</f>
        <v>1</v>
      </c>
      <c r="D27" s="7" t="n">
        <f aca="false">COUNTIFS('Duel Log'!AD$2:AD$2815,$A27,'Duel Log'!AA$2:AA$2815,"Win")</f>
        <v>1</v>
      </c>
      <c r="E27" s="7" t="n">
        <f aca="false">COUNTIFS('Duel Log'!AD$2:AD$2815,$A27,'Duel Log'!AA$2:AA$2815,"Loss")</f>
        <v>0</v>
      </c>
      <c r="F27" s="7" t="n">
        <f aca="false">COUNTIFS('Duel Log'!AD$2:AD$2815,$A27,'Duel Log'!AA$2:AA$2815,"Draw")</f>
        <v>0</v>
      </c>
      <c r="G27" s="13" t="n">
        <f aca="false">IFERROR(D27/C27,"")</f>
        <v>1</v>
      </c>
    </row>
    <row r="28" customFormat="false" ht="16.5" hidden="false" customHeight="true" outlineLevel="0" collapsed="false">
      <c r="A28" s="7" t="s">
        <v>714</v>
      </c>
      <c r="B28" s="7" t="s">
        <v>9119</v>
      </c>
      <c r="C28" s="7" t="n">
        <f aca="false">COUNTIF('Duel Log'!AD$2:AD$2815,$A28)</f>
        <v>10</v>
      </c>
      <c r="D28" s="7" t="n">
        <f aca="false">COUNTIFS('Duel Log'!AD$2:AD$2815,$A28,'Duel Log'!AA$2:AA$2815,"Win")</f>
        <v>7</v>
      </c>
      <c r="E28" s="7" t="n">
        <f aca="false">COUNTIFS('Duel Log'!AD$2:AD$2815,$A28,'Duel Log'!AA$2:AA$2815,"Loss")</f>
        <v>3</v>
      </c>
      <c r="F28" s="7" t="n">
        <f aca="false">COUNTIFS('Duel Log'!AD$2:AD$2815,$A28,'Duel Log'!AA$2:AA$2815,"Draw")</f>
        <v>0</v>
      </c>
      <c r="G28" s="13" t="n">
        <f aca="false">IFERROR(D28/C28,"")</f>
        <v>0.7</v>
      </c>
    </row>
    <row r="29" customFormat="false" ht="15" hidden="false" customHeight="true" outlineLevel="0" collapsed="false">
      <c r="A29" s="7" t="s">
        <v>1238</v>
      </c>
      <c r="B29" s="7" t="s">
        <v>1232</v>
      </c>
      <c r="C29" s="7" t="n">
        <f aca="false">COUNTIF('Duel Log'!AD$2:AD$2815,$A29)</f>
        <v>1</v>
      </c>
      <c r="D29" s="7" t="n">
        <f aca="false">COUNTIFS('Duel Log'!AD$2:AD$2815,$A29,'Duel Log'!AA$2:AA$2815,"Win")</f>
        <v>0</v>
      </c>
      <c r="E29" s="7" t="n">
        <f aca="false">COUNTIFS('Duel Log'!AD$2:AD$2815,$A29,'Duel Log'!AA$2:AA$2815,"Loss")</f>
        <v>1</v>
      </c>
      <c r="F29" s="7" t="n">
        <f aca="false">COUNTIFS('Duel Log'!AD$2:AD$2815,$A29,'Duel Log'!AA$2:AA$2815,"Draw")</f>
        <v>0</v>
      </c>
      <c r="G29" s="13" t="n">
        <f aca="false">IFERROR(D29/C29,"")</f>
        <v>0</v>
      </c>
    </row>
    <row r="30" customFormat="false" ht="15" hidden="false" customHeight="true" outlineLevel="0" collapsed="false">
      <c r="A30" s="7" t="s">
        <v>1305</v>
      </c>
      <c r="B30" s="7" t="s">
        <v>9120</v>
      </c>
      <c r="C30" s="7" t="n">
        <f aca="false">COUNTIF('Duel Log'!AD$2:AD$2815,$A30)</f>
        <v>2</v>
      </c>
      <c r="D30" s="7" t="n">
        <f aca="false">COUNTIFS('Duel Log'!AD$2:AD$2815,$A30,'Duel Log'!AA$2:AA$2815,"Win")</f>
        <v>2</v>
      </c>
      <c r="E30" s="7" t="n">
        <f aca="false">COUNTIFS('Duel Log'!AD$2:AD$2815,$A30,'Duel Log'!AA$2:AA$2815,"Loss")</f>
        <v>0</v>
      </c>
      <c r="F30" s="7" t="n">
        <f aca="false">COUNTIFS('Duel Log'!AD$2:AD$2815,$A30,'Duel Log'!AA$2:AA$2815,"Draw")</f>
        <v>0</v>
      </c>
      <c r="G30" s="13" t="n">
        <f aca="false">IFERROR(D30/C30,"")</f>
        <v>1</v>
      </c>
    </row>
    <row r="31" customFormat="false" ht="16.5" hidden="false" customHeight="true" outlineLevel="0" collapsed="false">
      <c r="A31" s="7" t="s">
        <v>860</v>
      </c>
      <c r="B31" s="7" t="s">
        <v>687</v>
      </c>
      <c r="C31" s="7" t="n">
        <f aca="false">COUNTIF('Duel Log'!AD$2:AD$2815,$A31)</f>
        <v>1</v>
      </c>
      <c r="D31" s="7" t="n">
        <f aca="false">COUNTIFS('Duel Log'!AD$2:AD$2815,$A31,'Duel Log'!AA$2:AA$2815,"Win")</f>
        <v>1</v>
      </c>
      <c r="E31" s="7" t="n">
        <f aca="false">COUNTIFS('Duel Log'!AD$2:AD$2815,$A31,'Duel Log'!AA$2:AA$2815,"Loss")</f>
        <v>0</v>
      </c>
      <c r="F31" s="7" t="n">
        <f aca="false">COUNTIFS('Duel Log'!AD$2:AD$2815,$A31,'Duel Log'!AA$2:AA$2815,"Draw")</f>
        <v>0</v>
      </c>
      <c r="G31" s="13" t="n">
        <f aca="false">IFERROR(D31/C31,"")</f>
        <v>1</v>
      </c>
    </row>
    <row r="32" customFormat="false" ht="15" hidden="false" customHeight="true" outlineLevel="0" collapsed="false">
      <c r="A32" s="7" t="s">
        <v>1348</v>
      </c>
      <c r="B32" s="7" t="s">
        <v>1324</v>
      </c>
      <c r="C32" s="7" t="n">
        <f aca="false">COUNTIF('Duel Log'!AD$2:AD$2815,$A32)</f>
        <v>1</v>
      </c>
      <c r="D32" s="7" t="n">
        <f aca="false">COUNTIFS('Duel Log'!AD$2:AD$2815,$A32,'Duel Log'!AA$2:AA$2815,"Win")</f>
        <v>0</v>
      </c>
      <c r="E32" s="7" t="n">
        <f aca="false">COUNTIFS('Duel Log'!AD$2:AD$2815,$A32,'Duel Log'!AA$2:AA$2815,"Loss")</f>
        <v>1</v>
      </c>
      <c r="F32" s="7" t="n">
        <f aca="false">COUNTIFS('Duel Log'!AD$2:AD$2815,$A32,'Duel Log'!AA$2:AA$2815,"Draw")</f>
        <v>0</v>
      </c>
      <c r="G32" s="13" t="n">
        <f aca="false">IFERROR(D32/C32,"")</f>
        <v>0</v>
      </c>
    </row>
    <row r="33" customFormat="false" ht="15" hidden="false" customHeight="true" outlineLevel="0" collapsed="false">
      <c r="A33" s="7" t="s">
        <v>3360</v>
      </c>
      <c r="B33" s="7" t="s">
        <v>641</v>
      </c>
      <c r="C33" s="7" t="n">
        <f aca="false">COUNTIF('Duel Log'!AD$2:AD$2815,$A33)</f>
        <v>1</v>
      </c>
      <c r="D33" s="7" t="n">
        <f aca="false">COUNTIFS('Duel Log'!AD$2:AD$2815,$A33,'Duel Log'!AA$2:AA$2815,"Win")</f>
        <v>0</v>
      </c>
      <c r="E33" s="7" t="n">
        <f aca="false">COUNTIFS('Duel Log'!AD$2:AD$2815,$A33,'Duel Log'!AA$2:AA$2815,"Loss")</f>
        <v>1</v>
      </c>
      <c r="F33" s="7" t="n">
        <f aca="false">COUNTIFS('Duel Log'!AD$2:AD$2815,$A33,'Duel Log'!AA$2:AA$2815,"Draw")</f>
        <v>0</v>
      </c>
      <c r="G33" s="13" t="n">
        <f aca="false">IFERROR(D33/C33,"")</f>
        <v>0</v>
      </c>
    </row>
    <row r="34" customFormat="false" ht="16.5" hidden="false" customHeight="true" outlineLevel="0" collapsed="false">
      <c r="A34" s="7" t="s">
        <v>5157</v>
      </c>
      <c r="B34" s="7" t="s">
        <v>3496</v>
      </c>
      <c r="C34" s="7" t="n">
        <f aca="false">COUNTIF('Duel Log'!AD$2:AD$2815,$A34)</f>
        <v>1</v>
      </c>
      <c r="D34" s="7" t="n">
        <f aca="false">COUNTIFS('Duel Log'!AD$2:AD$2815,$A34,'Duel Log'!AA$2:AA$2815,"Win")</f>
        <v>1</v>
      </c>
      <c r="E34" s="7" t="n">
        <f aca="false">COUNTIFS('Duel Log'!AD$2:AD$2815,$A34,'Duel Log'!AA$2:AA$2815,"Loss")</f>
        <v>0</v>
      </c>
      <c r="F34" s="7" t="n">
        <f aca="false">COUNTIFS('Duel Log'!AD$2:AD$2815,$A34,'Duel Log'!AA$2:AA$2815,"Draw")</f>
        <v>0</v>
      </c>
      <c r="G34" s="13" t="n">
        <f aca="false">IFERROR(D34/C34,"")</f>
        <v>1</v>
      </c>
    </row>
    <row r="35" customFormat="false" ht="15" hidden="false" customHeight="true" outlineLevel="0" collapsed="false">
      <c r="A35" s="7" t="s">
        <v>2015</v>
      </c>
      <c r="B35" s="7" t="s">
        <v>2006</v>
      </c>
      <c r="C35" s="7" t="n">
        <f aca="false">COUNTIF('Duel Log'!AD$2:AD$2815,$A35)</f>
        <v>1</v>
      </c>
      <c r="D35" s="7" t="n">
        <f aca="false">COUNTIFS('Duel Log'!AD$2:AD$2815,$A35,'Duel Log'!AA$2:AA$2815,"Win")</f>
        <v>1</v>
      </c>
      <c r="E35" s="7" t="n">
        <f aca="false">COUNTIFS('Duel Log'!AD$2:AD$2815,$A35,'Duel Log'!AA$2:AA$2815,"Loss")</f>
        <v>0</v>
      </c>
      <c r="F35" s="7" t="n">
        <f aca="false">COUNTIFS('Duel Log'!AD$2:AD$2815,$A35,'Duel Log'!AA$2:AA$2815,"Draw")</f>
        <v>0</v>
      </c>
      <c r="G35" s="13" t="n">
        <f aca="false">IFERROR(D35/C35,"")</f>
        <v>1</v>
      </c>
    </row>
    <row r="36" customFormat="false" ht="15" hidden="false" customHeight="true" outlineLevel="0" collapsed="false">
      <c r="A36" s="7" t="s">
        <v>742</v>
      </c>
      <c r="B36" s="7" t="s">
        <v>9121</v>
      </c>
      <c r="C36" s="7" t="n">
        <f aca="false">COUNTIF('Duel Log'!AD$2:AD$2815,$A36)</f>
        <v>6</v>
      </c>
      <c r="D36" s="7" t="n">
        <f aca="false">COUNTIFS('Duel Log'!AD$2:AD$2815,$A36,'Duel Log'!AA$2:AA$2815,"Win")</f>
        <v>3</v>
      </c>
      <c r="E36" s="7" t="n">
        <f aca="false">COUNTIFS('Duel Log'!AD$2:AD$2815,$A36,'Duel Log'!AA$2:AA$2815,"Loss")</f>
        <v>3</v>
      </c>
      <c r="F36" s="7" t="n">
        <f aca="false">COUNTIFS('Duel Log'!AD$2:AD$2815,$A36,'Duel Log'!AA$2:AA$2815,"Draw")</f>
        <v>0</v>
      </c>
      <c r="G36" s="13" t="n">
        <f aca="false">IFERROR(D36/C36,"")</f>
        <v>0.5</v>
      </c>
    </row>
    <row r="37" customFormat="false" ht="16.5" hidden="false" customHeight="true" outlineLevel="0" collapsed="false">
      <c r="A37" s="7" t="s">
        <v>770</v>
      </c>
      <c r="B37" s="7" t="s">
        <v>9122</v>
      </c>
      <c r="C37" s="7" t="n">
        <f aca="false">COUNTIF('Duel Log'!AD$2:AD$2815,$A37)</f>
        <v>14</v>
      </c>
      <c r="D37" s="7" t="n">
        <f aca="false">COUNTIFS('Duel Log'!AD$2:AD$2815,$A37,'Duel Log'!AA$2:AA$2815,"Win")</f>
        <v>8</v>
      </c>
      <c r="E37" s="7" t="n">
        <f aca="false">COUNTIFS('Duel Log'!AD$2:AD$2815,$A37,'Duel Log'!AA$2:AA$2815,"Loss")</f>
        <v>6</v>
      </c>
      <c r="F37" s="7" t="n">
        <f aca="false">COUNTIFS('Duel Log'!AD$2:AD$2815,$A37,'Duel Log'!AA$2:AA$2815,"Draw")</f>
        <v>0</v>
      </c>
      <c r="G37" s="13" t="n">
        <f aca="false">IFERROR(D37/C37,"")</f>
        <v>0.571428571428571</v>
      </c>
    </row>
    <row r="38" customFormat="false" ht="15" hidden="false" customHeight="true" outlineLevel="0" collapsed="false">
      <c r="A38" s="7" t="s">
        <v>2989</v>
      </c>
      <c r="B38" s="7" t="s">
        <v>282</v>
      </c>
      <c r="C38" s="7" t="n">
        <f aca="false">COUNTIF('Duel Log'!AD$2:AD$2815,$A38)</f>
        <v>1</v>
      </c>
      <c r="D38" s="7" t="n">
        <f aca="false">COUNTIFS('Duel Log'!AD$2:AD$2815,$A38,'Duel Log'!AA$2:AA$2815,"Win")</f>
        <v>0</v>
      </c>
      <c r="E38" s="7" t="n">
        <f aca="false">COUNTIFS('Duel Log'!AD$2:AD$2815,$A38,'Duel Log'!AA$2:AA$2815,"Loss")</f>
        <v>1</v>
      </c>
      <c r="F38" s="7" t="n">
        <f aca="false">COUNTIFS('Duel Log'!AD$2:AD$2815,$A38,'Duel Log'!AA$2:AA$2815,"Draw")</f>
        <v>0</v>
      </c>
      <c r="G38" s="13" t="n">
        <f aca="false">IFERROR(D38/C38,"")</f>
        <v>0</v>
      </c>
    </row>
    <row r="39" customFormat="false" ht="15" hidden="false" customHeight="true" outlineLevel="0" collapsed="false">
      <c r="A39" s="7" t="s">
        <v>4215</v>
      </c>
      <c r="B39" s="7" t="s">
        <v>533</v>
      </c>
      <c r="C39" s="7" t="n">
        <f aca="false">COUNTIF('Duel Log'!AD$2:AD$2815,$A39)</f>
        <v>1</v>
      </c>
      <c r="D39" s="7" t="n">
        <f aca="false">COUNTIFS('Duel Log'!AD$2:AD$2815,$A39,'Duel Log'!AA$2:AA$2815,"Win")</f>
        <v>1</v>
      </c>
      <c r="E39" s="7" t="n">
        <f aca="false">COUNTIFS('Duel Log'!AD$2:AD$2815,$A39,'Duel Log'!AA$2:AA$2815,"Loss")</f>
        <v>0</v>
      </c>
      <c r="F39" s="7" t="n">
        <f aca="false">COUNTIFS('Duel Log'!AD$2:AD$2815,$A39,'Duel Log'!AA$2:AA$2815,"Draw")</f>
        <v>0</v>
      </c>
      <c r="G39" s="13" t="n">
        <f aca="false">IFERROR(D39/C39,"")</f>
        <v>1</v>
      </c>
    </row>
    <row r="40" customFormat="false" ht="16.5" hidden="false" customHeight="true" outlineLevel="0" collapsed="false">
      <c r="A40" s="7" t="s">
        <v>3746</v>
      </c>
      <c r="B40" s="7" t="s">
        <v>1063</v>
      </c>
      <c r="C40" s="7" t="n">
        <f aca="false">COUNTIF('Duel Log'!AD$2:AD$2815,$A40)</f>
        <v>1</v>
      </c>
      <c r="D40" s="7" t="n">
        <f aca="false">COUNTIFS('Duel Log'!AD$2:AD$2815,$A40,'Duel Log'!AA$2:AA$2815,"Win")</f>
        <v>1</v>
      </c>
      <c r="E40" s="7" t="n">
        <f aca="false">COUNTIFS('Duel Log'!AD$2:AD$2815,$A40,'Duel Log'!AA$2:AA$2815,"Loss")</f>
        <v>0</v>
      </c>
      <c r="F40" s="7" t="n">
        <f aca="false">COUNTIFS('Duel Log'!AD$2:AD$2815,$A40,'Duel Log'!AA$2:AA$2815,"Draw")</f>
        <v>0</v>
      </c>
      <c r="G40" s="13" t="n">
        <f aca="false">IFERROR(D40/C40,"")</f>
        <v>1</v>
      </c>
    </row>
    <row r="41" customFormat="false" ht="15" hidden="false" customHeight="true" outlineLevel="0" collapsed="false">
      <c r="A41" s="7" t="s">
        <v>3174</v>
      </c>
      <c r="B41" s="7" t="s">
        <v>876</v>
      </c>
      <c r="C41" s="7" t="n">
        <f aca="false">COUNTIF('Duel Log'!AD$2:AD$2815,$A41)</f>
        <v>1</v>
      </c>
      <c r="D41" s="7" t="n">
        <f aca="false">COUNTIFS('Duel Log'!AD$2:AD$2815,$A41,'Duel Log'!AA$2:AA$2815,"Win")</f>
        <v>1</v>
      </c>
      <c r="E41" s="7" t="n">
        <f aca="false">COUNTIFS('Duel Log'!AD$2:AD$2815,$A41,'Duel Log'!AA$2:AA$2815,"Loss")</f>
        <v>0</v>
      </c>
      <c r="F41" s="7" t="n">
        <f aca="false">COUNTIFS('Duel Log'!AD$2:AD$2815,$A41,'Duel Log'!AA$2:AA$2815,"Draw")</f>
        <v>0</v>
      </c>
      <c r="G41" s="13" t="n">
        <f aca="false">IFERROR(D41/C41,"")</f>
        <v>1</v>
      </c>
    </row>
    <row r="42" customFormat="false" ht="16.5" hidden="false" customHeight="true" outlineLevel="0" collapsed="false">
      <c r="A42" s="7" t="s">
        <v>3616</v>
      </c>
      <c r="B42" s="7" t="s">
        <v>1063</v>
      </c>
      <c r="C42" s="7" t="n">
        <f aca="false">COUNTIF('Duel Log'!AD$2:AD$2815,$A42)</f>
        <v>1</v>
      </c>
      <c r="D42" s="7" t="n">
        <f aca="false">COUNTIFS('Duel Log'!AD$2:AD$2815,$A42,'Duel Log'!AA$2:AA$2815,"Win")</f>
        <v>0</v>
      </c>
      <c r="E42" s="7" t="n">
        <f aca="false">COUNTIFS('Duel Log'!AD$2:AD$2815,$A42,'Duel Log'!AA$2:AA$2815,"Loss")</f>
        <v>1</v>
      </c>
      <c r="F42" s="7" t="n">
        <f aca="false">COUNTIFS('Duel Log'!AD$2:AD$2815,$A42,'Duel Log'!AA$2:AA$2815,"Draw")</f>
        <v>0</v>
      </c>
      <c r="G42" s="13" t="n">
        <f aca="false">IFERROR(D42/C42,"")</f>
        <v>0</v>
      </c>
    </row>
    <row r="43" customFormat="false" ht="16.5" hidden="false" customHeight="true" outlineLevel="0" collapsed="false">
      <c r="A43" s="7" t="s">
        <v>736</v>
      </c>
      <c r="B43" s="7" t="s">
        <v>9123</v>
      </c>
      <c r="C43" s="7" t="n">
        <f aca="false">COUNTIF('Duel Log'!AD$2:AD$2815,$A43)</f>
        <v>3</v>
      </c>
      <c r="D43" s="7" t="n">
        <f aca="false">COUNTIFS('Duel Log'!AD$2:AD$2815,$A43,'Duel Log'!AA$2:AA$2815,"Win")</f>
        <v>1</v>
      </c>
      <c r="E43" s="7" t="n">
        <f aca="false">COUNTIFS('Duel Log'!AD$2:AD$2815,$A43,'Duel Log'!AA$2:AA$2815,"Loss")</f>
        <v>2</v>
      </c>
      <c r="F43" s="7" t="n">
        <f aca="false">COUNTIFS('Duel Log'!AD$2:AD$2815,$A43,'Duel Log'!AA$2:AA$2815,"Draw")</f>
        <v>0</v>
      </c>
      <c r="G43" s="13" t="n">
        <f aca="false">IFERROR(D43/C43,"")</f>
        <v>0.333333333333333</v>
      </c>
    </row>
    <row r="44" customFormat="false" ht="16.5" hidden="false" customHeight="true" outlineLevel="0" collapsed="false">
      <c r="A44" s="7" t="s">
        <v>787</v>
      </c>
      <c r="B44" s="7" t="s">
        <v>687</v>
      </c>
      <c r="C44" s="7" t="n">
        <f aca="false">COUNTIF('Duel Log'!AD$2:AD$2815,$A44)</f>
        <v>1</v>
      </c>
      <c r="D44" s="7" t="n">
        <f aca="false">COUNTIFS('Duel Log'!AD$2:AD$2815,$A44,'Duel Log'!AA$2:AA$2815,"Win")</f>
        <v>0</v>
      </c>
      <c r="E44" s="7" t="n">
        <f aca="false">COUNTIFS('Duel Log'!AD$2:AD$2815,$A44,'Duel Log'!AA$2:AA$2815,"Loss")</f>
        <v>1</v>
      </c>
      <c r="F44" s="7" t="n">
        <f aca="false">COUNTIFS('Duel Log'!AD$2:AD$2815,$A44,'Duel Log'!AA$2:AA$2815,"Draw")</f>
        <v>0</v>
      </c>
      <c r="G44" s="13" t="n">
        <f aca="false">IFERROR(D44/C44,"")</f>
        <v>0</v>
      </c>
    </row>
    <row r="45" customFormat="false" ht="16.5" hidden="false" customHeight="true" outlineLevel="0" collapsed="false">
      <c r="A45" s="7" t="s">
        <v>5149</v>
      </c>
      <c r="B45" s="7" t="s">
        <v>3496</v>
      </c>
      <c r="C45" s="7" t="n">
        <f aca="false">COUNTIF('Duel Log'!AD$2:AD$2815,$A45)</f>
        <v>1</v>
      </c>
      <c r="D45" s="7" t="n">
        <f aca="false">COUNTIFS('Duel Log'!AD$2:AD$2815,$A45,'Duel Log'!AA$2:AA$2815,"Win")</f>
        <v>0</v>
      </c>
      <c r="E45" s="7" t="n">
        <f aca="false">COUNTIFS('Duel Log'!AD$2:AD$2815,$A45,'Duel Log'!AA$2:AA$2815,"Loss")</f>
        <v>1</v>
      </c>
      <c r="F45" s="7" t="n">
        <f aca="false">COUNTIFS('Duel Log'!AD$2:AD$2815,$A45,'Duel Log'!AA$2:AA$2815,"Draw")</f>
        <v>0</v>
      </c>
      <c r="G45" s="13" t="n">
        <f aca="false">IFERROR(D45/C45,"")</f>
        <v>0</v>
      </c>
    </row>
    <row r="46" customFormat="false" ht="15" hidden="false" customHeight="true" outlineLevel="0" collapsed="false">
      <c r="A46" s="7" t="s">
        <v>4786</v>
      </c>
      <c r="B46" s="7" t="s">
        <v>1132</v>
      </c>
      <c r="C46" s="7" t="n">
        <f aca="false">COUNTIF('Duel Log'!AD$2:AD$2815,$A46)</f>
        <v>1</v>
      </c>
      <c r="D46" s="7" t="n">
        <f aca="false">COUNTIFS('Duel Log'!AD$2:AD$2815,$A46,'Duel Log'!AA$2:AA$2815,"Win")</f>
        <v>1</v>
      </c>
      <c r="E46" s="7" t="n">
        <f aca="false">COUNTIFS('Duel Log'!AD$2:AD$2815,$A46,'Duel Log'!AA$2:AA$2815,"Loss")</f>
        <v>0</v>
      </c>
      <c r="F46" s="7" t="n">
        <f aca="false">COUNTIFS('Duel Log'!AD$2:AD$2815,$A46,'Duel Log'!AA$2:AA$2815,"Draw")</f>
        <v>0</v>
      </c>
      <c r="G46" s="13" t="n">
        <f aca="false">IFERROR(D46/C46,"")</f>
        <v>1</v>
      </c>
    </row>
    <row r="47" customFormat="false" ht="15" hidden="false" customHeight="true" outlineLevel="0" collapsed="false">
      <c r="A47" s="7" t="s">
        <v>2723</v>
      </c>
      <c r="B47" s="7" t="s">
        <v>1232</v>
      </c>
      <c r="C47" s="7" t="n">
        <f aca="false">COUNTIF('Duel Log'!AD$2:AD$2815,$A47)</f>
        <v>1</v>
      </c>
      <c r="D47" s="7" t="n">
        <f aca="false">COUNTIFS('Duel Log'!AD$2:AD$2815,$A47,'Duel Log'!AA$2:AA$2815,"Win")</f>
        <v>0</v>
      </c>
      <c r="E47" s="7" t="n">
        <f aca="false">COUNTIFS('Duel Log'!AD$2:AD$2815,$A47,'Duel Log'!AA$2:AA$2815,"Loss")</f>
        <v>1</v>
      </c>
      <c r="F47" s="7" t="n">
        <f aca="false">COUNTIFS('Duel Log'!AD$2:AD$2815,$A47,'Duel Log'!AA$2:AA$2815,"Draw")</f>
        <v>0</v>
      </c>
      <c r="G47" s="13" t="n">
        <f aca="false">IFERROR(D47/C47,"")</f>
        <v>0</v>
      </c>
    </row>
    <row r="48" customFormat="false" ht="16.5" hidden="false" customHeight="true" outlineLevel="0" collapsed="false">
      <c r="A48" s="7" t="s">
        <v>756</v>
      </c>
      <c r="B48" s="7" t="s">
        <v>9124</v>
      </c>
      <c r="C48" s="7" t="n">
        <f aca="false">COUNTIF('Duel Log'!AD$2:AD$2815,$A48)</f>
        <v>2</v>
      </c>
      <c r="D48" s="7" t="n">
        <f aca="false">COUNTIFS('Duel Log'!AD$2:AD$2815,$A48,'Duel Log'!AA$2:AA$2815,"Win")</f>
        <v>1</v>
      </c>
      <c r="E48" s="7" t="n">
        <f aca="false">COUNTIFS('Duel Log'!AD$2:AD$2815,$A48,'Duel Log'!AA$2:AA$2815,"Loss")</f>
        <v>1</v>
      </c>
      <c r="F48" s="7" t="n">
        <f aca="false">COUNTIFS('Duel Log'!AD$2:AD$2815,$A48,'Duel Log'!AA$2:AA$2815,"Draw")</f>
        <v>0</v>
      </c>
      <c r="G48" s="13" t="n">
        <f aca="false">IFERROR(D48/C48,"")</f>
        <v>0.5</v>
      </c>
    </row>
    <row r="49" customFormat="false" ht="15" hidden="false" customHeight="true" outlineLevel="0" collapsed="false">
      <c r="A49" s="7" t="s">
        <v>468</v>
      </c>
      <c r="B49" s="7" t="s">
        <v>403</v>
      </c>
      <c r="C49" s="7" t="n">
        <f aca="false">COUNTIF('Duel Log'!AD$2:AD$2815,$A49)</f>
        <v>2</v>
      </c>
      <c r="D49" s="7" t="n">
        <f aca="false">COUNTIFS('Duel Log'!AD$2:AD$2815,$A49,'Duel Log'!AA$2:AA$2815,"Win")</f>
        <v>0</v>
      </c>
      <c r="E49" s="7" t="n">
        <f aca="false">COUNTIFS('Duel Log'!AD$2:AD$2815,$A49,'Duel Log'!AA$2:AA$2815,"Loss")</f>
        <v>2</v>
      </c>
      <c r="F49" s="7" t="n">
        <f aca="false">COUNTIFS('Duel Log'!AD$2:AD$2815,$A49,'Duel Log'!AA$2:AA$2815,"Draw")</f>
        <v>0</v>
      </c>
      <c r="G49" s="13" t="n">
        <f aca="false">IFERROR(D49/C49,"")</f>
        <v>0</v>
      </c>
    </row>
    <row r="50" customFormat="false" ht="15" hidden="false" customHeight="true" outlineLevel="0" collapsed="false">
      <c r="A50" s="7" t="s">
        <v>513</v>
      </c>
      <c r="B50" s="7" t="s">
        <v>403</v>
      </c>
      <c r="C50" s="7" t="n">
        <f aca="false">COUNTIF('Duel Log'!AD$2:AD$2815,$A50)</f>
        <v>1</v>
      </c>
      <c r="D50" s="7" t="n">
        <f aca="false">COUNTIFS('Duel Log'!AD$2:AD$2815,$A50,'Duel Log'!AA$2:AA$2815,"Win")</f>
        <v>1</v>
      </c>
      <c r="E50" s="7" t="n">
        <f aca="false">COUNTIFS('Duel Log'!AD$2:AD$2815,$A50,'Duel Log'!AA$2:AA$2815,"Loss")</f>
        <v>0</v>
      </c>
      <c r="F50" s="7" t="n">
        <f aca="false">COUNTIFS('Duel Log'!AD$2:AD$2815,$A50,'Duel Log'!AA$2:AA$2815,"Draw")</f>
        <v>0</v>
      </c>
      <c r="G50" s="13" t="n">
        <f aca="false">IFERROR(D50/C50,"")</f>
        <v>1</v>
      </c>
    </row>
    <row r="51" customFormat="false" ht="16.5" hidden="false" customHeight="true" outlineLevel="0" collapsed="false">
      <c r="A51" s="7" t="s">
        <v>697</v>
      </c>
      <c r="B51" s="7" t="s">
        <v>9125</v>
      </c>
      <c r="C51" s="7" t="n">
        <f aca="false">COUNTIF('Duel Log'!AD$2:AD$2815,$A51)</f>
        <v>2</v>
      </c>
      <c r="D51" s="7" t="n">
        <f aca="false">COUNTIFS('Duel Log'!AD$2:AD$2815,$A51,'Duel Log'!AA$2:AA$2815,"Win")</f>
        <v>1</v>
      </c>
      <c r="E51" s="7" t="n">
        <f aca="false">COUNTIFS('Duel Log'!AD$2:AD$2815,$A51,'Duel Log'!AA$2:AA$2815,"Loss")</f>
        <v>1</v>
      </c>
      <c r="F51" s="7" t="n">
        <f aca="false">COUNTIFS('Duel Log'!AD$2:AD$2815,$A51,'Duel Log'!AA$2:AA$2815,"Draw")</f>
        <v>0</v>
      </c>
      <c r="G51" s="13" t="n">
        <f aca="false">IFERROR(D51/C51,"")</f>
        <v>0.5</v>
      </c>
    </row>
    <row r="52" customFormat="false" ht="16.5" hidden="false" customHeight="true" outlineLevel="0" collapsed="false">
      <c r="A52" s="7" t="s">
        <v>663</v>
      </c>
      <c r="B52" s="7" t="s">
        <v>9126</v>
      </c>
      <c r="C52" s="7" t="n">
        <f aca="false">COUNTIF('Duel Log'!AD$2:AD$2815,$A52)</f>
        <v>17</v>
      </c>
      <c r="D52" s="7" t="n">
        <f aca="false">COUNTIFS('Duel Log'!AD$2:AD$2815,$A52,'Duel Log'!AA$2:AA$2815,"Win")</f>
        <v>10</v>
      </c>
      <c r="E52" s="7" t="n">
        <f aca="false">COUNTIFS('Duel Log'!AD$2:AD$2815,$A52,'Duel Log'!AA$2:AA$2815,"Loss")</f>
        <v>7</v>
      </c>
      <c r="F52" s="7" t="n">
        <f aca="false">COUNTIFS('Duel Log'!AD$2:AD$2815,$A52,'Duel Log'!AA$2:AA$2815,"Draw")</f>
        <v>0</v>
      </c>
      <c r="G52" s="13" t="n">
        <f aca="false">IFERROR(D52/C52,"")</f>
        <v>0.588235294117647</v>
      </c>
    </row>
    <row r="53" customFormat="false" ht="15" hidden="false" customHeight="true" outlineLevel="0" collapsed="false">
      <c r="A53" s="7" t="s">
        <v>1994</v>
      </c>
      <c r="B53" s="7" t="s">
        <v>9127</v>
      </c>
      <c r="C53" s="7" t="n">
        <f aca="false">COUNTIF('Duel Log'!AD$2:AD$2815,$A53)</f>
        <v>3</v>
      </c>
      <c r="D53" s="7" t="n">
        <f aca="false">COUNTIFS('Duel Log'!AD$2:AD$2815,$A53,'Duel Log'!AA$2:AA$2815,"Win")</f>
        <v>0</v>
      </c>
      <c r="E53" s="7" t="n">
        <f aca="false">COUNTIFS('Duel Log'!AD$2:AD$2815,$A53,'Duel Log'!AA$2:AA$2815,"Loss")</f>
        <v>3</v>
      </c>
      <c r="F53" s="7" t="n">
        <f aca="false">COUNTIFS('Duel Log'!AD$2:AD$2815,$A53,'Duel Log'!AA$2:AA$2815,"Draw")</f>
        <v>0</v>
      </c>
      <c r="G53" s="13" t="n">
        <f aca="false">IFERROR(D53/C53,"")</f>
        <v>0</v>
      </c>
    </row>
    <row r="54" customFormat="false" ht="15" hidden="false" customHeight="true" outlineLevel="0" collapsed="false">
      <c r="A54" s="7" t="s">
        <v>5877</v>
      </c>
      <c r="B54" s="8" t="s">
        <v>3952</v>
      </c>
      <c r="C54" s="7" t="n">
        <f aca="false">COUNTIF('Duel Log'!AD$2:AD$2815,$A54)</f>
        <v>1</v>
      </c>
      <c r="D54" s="7" t="n">
        <f aca="false">COUNTIFS('Duel Log'!AD$2:AD$2815,$A54,'Duel Log'!AA$2:AA$2815,"Win")</f>
        <v>1</v>
      </c>
      <c r="E54" s="7" t="n">
        <f aca="false">COUNTIFS('Duel Log'!AD$2:AD$2815,$A54,'Duel Log'!AA$2:AA$2815,"Loss")</f>
        <v>0</v>
      </c>
      <c r="F54" s="7" t="n">
        <f aca="false">COUNTIFS('Duel Log'!AD$2:AD$2815,$A54,'Duel Log'!AA$2:AA$2815,"Draw")</f>
        <v>0</v>
      </c>
      <c r="G54" s="13" t="n">
        <f aca="false">IFERROR(D54/C54,"")</f>
        <v>1</v>
      </c>
    </row>
    <row r="55" customFormat="false" ht="15" hidden="false" customHeight="true" outlineLevel="0" collapsed="false">
      <c r="A55" s="7" t="s">
        <v>2024</v>
      </c>
      <c r="B55" s="7" t="s">
        <v>829</v>
      </c>
      <c r="C55" s="7" t="n">
        <f aca="false">COUNTIF('Duel Log'!AD$2:AD$2815,$A55)</f>
        <v>1</v>
      </c>
      <c r="D55" s="7" t="n">
        <f aca="false">COUNTIFS('Duel Log'!AD$2:AD$2815,$A55,'Duel Log'!AA$2:AA$2815,"Win")</f>
        <v>0</v>
      </c>
      <c r="E55" s="7" t="n">
        <f aca="false">COUNTIFS('Duel Log'!AD$2:AD$2815,$A55,'Duel Log'!AA$2:AA$2815,"Loss")</f>
        <v>1</v>
      </c>
      <c r="F55" s="7" t="n">
        <f aca="false">COUNTIFS('Duel Log'!AD$2:AD$2815,$A55,'Duel Log'!AA$2:AA$2815,"Draw")</f>
        <v>0</v>
      </c>
      <c r="G55" s="13" t="n">
        <f aca="false">IFERROR(D55/C55,"")</f>
        <v>0</v>
      </c>
    </row>
    <row r="56" customFormat="false" ht="15" hidden="false" customHeight="true" outlineLevel="0" collapsed="false">
      <c r="A56" s="7" t="s">
        <v>2483</v>
      </c>
      <c r="B56" s="7" t="s">
        <v>871</v>
      </c>
      <c r="C56" s="7" t="n">
        <f aca="false">COUNTIF('Duel Log'!AD$2:AD$2815,$A56)</f>
        <v>1</v>
      </c>
      <c r="D56" s="7" t="n">
        <f aca="false">COUNTIFS('Duel Log'!AD$2:AD$2815,$A56,'Duel Log'!AA$2:AA$2815,"Win")</f>
        <v>1</v>
      </c>
      <c r="E56" s="7" t="n">
        <f aca="false">COUNTIFS('Duel Log'!AD$2:AD$2815,$A56,'Duel Log'!AA$2:AA$2815,"Loss")</f>
        <v>0</v>
      </c>
      <c r="F56" s="7" t="n">
        <f aca="false">COUNTIFS('Duel Log'!AD$2:AD$2815,$A56,'Duel Log'!AA$2:AA$2815,"Draw")</f>
        <v>0</v>
      </c>
      <c r="G56" s="13" t="n">
        <f aca="false">IFERROR(D56/C56,"")</f>
        <v>1</v>
      </c>
    </row>
    <row r="57" customFormat="false" ht="16.5" hidden="false" customHeight="true" outlineLevel="0" collapsed="false">
      <c r="A57" s="7" t="s">
        <v>5739</v>
      </c>
      <c r="B57" s="8" t="s">
        <v>2981</v>
      </c>
      <c r="C57" s="7" t="n">
        <f aca="false">COUNTIF('Duel Log'!AD$2:AD$2815,$A57)</f>
        <v>1</v>
      </c>
      <c r="D57" s="7" t="n">
        <f aca="false">COUNTIFS('Duel Log'!AD$2:AD$2815,$A57,'Duel Log'!AA$2:AA$2815,"Win")</f>
        <v>0</v>
      </c>
      <c r="E57" s="7" t="n">
        <f aca="false">COUNTIFS('Duel Log'!AD$2:AD$2815,$A57,'Duel Log'!AA$2:AA$2815,"Loss")</f>
        <v>1</v>
      </c>
      <c r="F57" s="7" t="n">
        <f aca="false">COUNTIFS('Duel Log'!AD$2:AD$2815,$A57,'Duel Log'!AA$2:AA$2815,"Draw")</f>
        <v>0</v>
      </c>
      <c r="G57" s="13" t="n">
        <f aca="false">IFERROR(D57/C57,"")</f>
        <v>0</v>
      </c>
    </row>
    <row r="58" customFormat="false" ht="15" hidden="false" customHeight="true" outlineLevel="0" collapsed="false">
      <c r="A58" s="7" t="s">
        <v>1803</v>
      </c>
      <c r="B58" s="7" t="s">
        <v>9128</v>
      </c>
      <c r="C58" s="7" t="n">
        <f aca="false">COUNTIF('Duel Log'!AD$2:AD$2815,$A58)</f>
        <v>3</v>
      </c>
      <c r="D58" s="7" t="n">
        <f aca="false">COUNTIFS('Duel Log'!AD$2:AD$2815,$A58,'Duel Log'!AA$2:AA$2815,"Win")</f>
        <v>3</v>
      </c>
      <c r="E58" s="7" t="n">
        <f aca="false">COUNTIFS('Duel Log'!AD$2:AD$2815,$A58,'Duel Log'!AA$2:AA$2815,"Loss")</f>
        <v>0</v>
      </c>
      <c r="F58" s="7" t="n">
        <f aca="false">COUNTIFS('Duel Log'!AD$2:AD$2815,$A58,'Duel Log'!AA$2:AA$2815,"Draw")</f>
        <v>0</v>
      </c>
      <c r="G58" s="13" t="n">
        <f aca="false">IFERROR(D58/C58,"")</f>
        <v>1</v>
      </c>
    </row>
    <row r="59" customFormat="false" ht="15" hidden="false" customHeight="true" outlineLevel="0" collapsed="false">
      <c r="A59" s="7" t="s">
        <v>2545</v>
      </c>
      <c r="B59" s="7" t="s">
        <v>1193</v>
      </c>
      <c r="C59" s="7" t="n">
        <f aca="false">COUNTIF('Duel Log'!AD$2:AD$2815,$A59)</f>
        <v>1</v>
      </c>
      <c r="D59" s="7" t="n">
        <f aca="false">COUNTIFS('Duel Log'!AD$2:AD$2815,$A59,'Duel Log'!AA$2:AA$2815,"Win")</f>
        <v>1</v>
      </c>
      <c r="E59" s="7" t="n">
        <f aca="false">COUNTIFS('Duel Log'!AD$2:AD$2815,$A59,'Duel Log'!AA$2:AA$2815,"Loss")</f>
        <v>0</v>
      </c>
      <c r="F59" s="7" t="n">
        <f aca="false">COUNTIFS('Duel Log'!AD$2:AD$2815,$A59,'Duel Log'!AA$2:AA$2815,"Draw")</f>
        <v>0</v>
      </c>
      <c r="G59" s="13" t="n">
        <f aca="false">IFERROR(D59/C59,"")</f>
        <v>1</v>
      </c>
    </row>
    <row r="60" customFormat="false" ht="16.5" hidden="false" customHeight="true" outlineLevel="0" collapsed="false">
      <c r="A60" s="7" t="s">
        <v>500</v>
      </c>
      <c r="B60" s="7" t="s">
        <v>9129</v>
      </c>
      <c r="C60" s="7" t="n">
        <f aca="false">COUNTIF('Duel Log'!AD$2:AD$2815,$A60)</f>
        <v>5</v>
      </c>
      <c r="D60" s="7" t="n">
        <f aca="false">COUNTIFS('Duel Log'!AD$2:AD$2815,$A60,'Duel Log'!AA$2:AA$2815,"Win")</f>
        <v>1</v>
      </c>
      <c r="E60" s="7" t="n">
        <f aca="false">COUNTIFS('Duel Log'!AD$2:AD$2815,$A60,'Duel Log'!AA$2:AA$2815,"Loss")</f>
        <v>4</v>
      </c>
      <c r="F60" s="7" t="n">
        <f aca="false">COUNTIFS('Duel Log'!AD$2:AD$2815,$A60,'Duel Log'!AA$2:AA$2815,"Draw")</f>
        <v>0</v>
      </c>
      <c r="G60" s="13" t="n">
        <f aca="false">IFERROR(D60/C60,"")</f>
        <v>0.2</v>
      </c>
    </row>
    <row r="61" customFormat="false" ht="15" hidden="false" customHeight="true" outlineLevel="0" collapsed="false">
      <c r="A61" s="7" t="s">
        <v>3413</v>
      </c>
      <c r="B61" s="7" t="s">
        <v>641</v>
      </c>
      <c r="C61" s="7" t="n">
        <f aca="false">COUNTIF('Duel Log'!AD$2:AD$2815,$A61)</f>
        <v>1</v>
      </c>
      <c r="D61" s="7" t="n">
        <f aca="false">COUNTIFS('Duel Log'!AD$2:AD$2815,$A61,'Duel Log'!AA$2:AA$2815,"Win")</f>
        <v>1</v>
      </c>
      <c r="E61" s="7" t="n">
        <f aca="false">COUNTIFS('Duel Log'!AD$2:AD$2815,$A61,'Duel Log'!AA$2:AA$2815,"Loss")</f>
        <v>0</v>
      </c>
      <c r="F61" s="7" t="n">
        <f aca="false">COUNTIFS('Duel Log'!AD$2:AD$2815,$A61,'Duel Log'!AA$2:AA$2815,"Draw")</f>
        <v>0</v>
      </c>
      <c r="G61" s="13" t="n">
        <f aca="false">IFERROR(D61/C61,"")</f>
        <v>1</v>
      </c>
    </row>
    <row r="62" customFormat="false" ht="15" hidden="false" customHeight="true" outlineLevel="0" collapsed="false">
      <c r="A62" s="7" t="s">
        <v>4520</v>
      </c>
      <c r="B62" s="7" t="s">
        <v>357</v>
      </c>
      <c r="C62" s="7" t="n">
        <f aca="false">COUNTIF('Duel Log'!AD$2:AD$2815,$A62)</f>
        <v>1</v>
      </c>
      <c r="D62" s="7" t="n">
        <f aca="false">COUNTIFS('Duel Log'!AD$2:AD$2815,$A62,'Duel Log'!AA$2:AA$2815,"Win")</f>
        <v>1</v>
      </c>
      <c r="E62" s="7" t="n">
        <f aca="false">COUNTIFS('Duel Log'!AD$2:AD$2815,$A62,'Duel Log'!AA$2:AA$2815,"Loss")</f>
        <v>0</v>
      </c>
      <c r="F62" s="7" t="n">
        <f aca="false">COUNTIFS('Duel Log'!AD$2:AD$2815,$A62,'Duel Log'!AA$2:AA$2815,"Draw")</f>
        <v>0</v>
      </c>
      <c r="G62" s="13" t="n">
        <f aca="false">IFERROR(D62/C62,"")</f>
        <v>1</v>
      </c>
    </row>
    <row r="63" customFormat="false" ht="15" hidden="false" customHeight="true" outlineLevel="0" collapsed="false">
      <c r="A63" s="7" t="s">
        <v>679</v>
      </c>
      <c r="B63" s="7" t="s">
        <v>9130</v>
      </c>
      <c r="C63" s="7" t="n">
        <f aca="false">COUNTIF('Duel Log'!AD$2:AD$2815,$A63)</f>
        <v>7</v>
      </c>
      <c r="D63" s="7" t="n">
        <f aca="false">COUNTIFS('Duel Log'!AD$2:AD$2815,$A63,'Duel Log'!AA$2:AA$2815,"Win")</f>
        <v>3</v>
      </c>
      <c r="E63" s="7" t="n">
        <f aca="false">COUNTIFS('Duel Log'!AD$2:AD$2815,$A63,'Duel Log'!AA$2:AA$2815,"Loss")</f>
        <v>4</v>
      </c>
      <c r="F63" s="7" t="n">
        <f aca="false">COUNTIFS('Duel Log'!AD$2:AD$2815,$A63,'Duel Log'!AA$2:AA$2815,"Draw")</f>
        <v>0</v>
      </c>
      <c r="G63" s="13" t="n">
        <f aca="false">IFERROR(D63/C63,"")</f>
        <v>0.428571428571429</v>
      </c>
    </row>
    <row r="64" customFormat="false" ht="16.5" hidden="false" customHeight="true" outlineLevel="0" collapsed="false">
      <c r="A64" s="7" t="s">
        <v>5512</v>
      </c>
      <c r="B64" s="8" t="s">
        <v>2981</v>
      </c>
      <c r="C64" s="7" t="n">
        <f aca="false">COUNTIF('Duel Log'!AD$2:AD$2815,$A64)</f>
        <v>1</v>
      </c>
      <c r="D64" s="7" t="n">
        <f aca="false">COUNTIFS('Duel Log'!AD$2:AD$2815,$A64,'Duel Log'!AA$2:AA$2815,"Win")</f>
        <v>1</v>
      </c>
      <c r="E64" s="7" t="n">
        <f aca="false">COUNTIFS('Duel Log'!AD$2:AD$2815,$A64,'Duel Log'!AA$2:AA$2815,"Loss")</f>
        <v>0</v>
      </c>
      <c r="F64" s="7" t="n">
        <f aca="false">COUNTIFS('Duel Log'!AD$2:AD$2815,$A64,'Duel Log'!AA$2:AA$2815,"Draw")</f>
        <v>0</v>
      </c>
      <c r="G64" s="13" t="n">
        <f aca="false">IFERROR(D64/C64,"")</f>
        <v>1</v>
      </c>
    </row>
    <row r="65" customFormat="false" ht="15" hidden="false" customHeight="true" outlineLevel="0" collapsed="false">
      <c r="A65" s="7" t="s">
        <v>1655</v>
      </c>
      <c r="B65" s="7" t="s">
        <v>829</v>
      </c>
      <c r="C65" s="7" t="n">
        <f aca="false">COUNTIF('Duel Log'!AD$2:AD$2815,$A65)</f>
        <v>1</v>
      </c>
      <c r="D65" s="7" t="n">
        <f aca="false">COUNTIFS('Duel Log'!AD$2:AD$2815,$A65,'Duel Log'!AA$2:AA$2815,"Win")</f>
        <v>1</v>
      </c>
      <c r="E65" s="7" t="n">
        <f aca="false">COUNTIFS('Duel Log'!AD$2:AD$2815,$A65,'Duel Log'!AA$2:AA$2815,"Loss")</f>
        <v>0</v>
      </c>
      <c r="F65" s="7" t="n">
        <f aca="false">COUNTIFS('Duel Log'!AD$2:AD$2815,$A65,'Duel Log'!AA$2:AA$2815,"Draw")</f>
        <v>0</v>
      </c>
      <c r="G65" s="13" t="n">
        <f aca="false">IFERROR(D65/C65,"")</f>
        <v>1</v>
      </c>
    </row>
    <row r="66" customFormat="false" ht="15" hidden="false" customHeight="true" outlineLevel="0" collapsed="false">
      <c r="A66" s="7" t="s">
        <v>2758</v>
      </c>
      <c r="B66" s="7" t="s">
        <v>1232</v>
      </c>
      <c r="C66" s="7" t="n">
        <f aca="false">COUNTIF('Duel Log'!AD$2:AD$2815,$A66)</f>
        <v>1</v>
      </c>
      <c r="D66" s="7" t="n">
        <f aca="false">COUNTIFS('Duel Log'!AD$2:AD$2815,$A66,'Duel Log'!AA$2:AA$2815,"Win")</f>
        <v>1</v>
      </c>
      <c r="E66" s="7" t="n">
        <f aca="false">COUNTIFS('Duel Log'!AD$2:AD$2815,$A66,'Duel Log'!AA$2:AA$2815,"Loss")</f>
        <v>0</v>
      </c>
      <c r="F66" s="7" t="n">
        <f aca="false">COUNTIFS('Duel Log'!AD$2:AD$2815,$A66,'Duel Log'!AA$2:AA$2815,"Draw")</f>
        <v>0</v>
      </c>
      <c r="G66" s="13" t="n">
        <f aca="false">IFERROR(D66/C66,"")</f>
        <v>1</v>
      </c>
    </row>
    <row r="67" customFormat="false" ht="15" hidden="false" customHeight="true" outlineLevel="0" collapsed="false">
      <c r="A67" s="7" t="s">
        <v>4742</v>
      </c>
      <c r="B67" s="8" t="s">
        <v>390</v>
      </c>
      <c r="C67" s="7" t="n">
        <f aca="false">COUNTIF('Duel Log'!AD$2:AD$2815,$A67)</f>
        <v>1</v>
      </c>
      <c r="D67" s="7" t="n">
        <f aca="false">COUNTIFS('Duel Log'!AD$2:AD$2815,$A67,'Duel Log'!AA$2:AA$2815,"Win")</f>
        <v>0</v>
      </c>
      <c r="E67" s="7" t="n">
        <f aca="false">COUNTIFS('Duel Log'!AD$2:AD$2815,$A67,'Duel Log'!AA$2:AA$2815,"Loss")</f>
        <v>1</v>
      </c>
      <c r="F67" s="7" t="n">
        <f aca="false">COUNTIFS('Duel Log'!AD$2:AD$2815,$A67,'Duel Log'!AA$2:AA$2815,"Draw")</f>
        <v>0</v>
      </c>
      <c r="G67" s="13" t="n">
        <f aca="false">IFERROR(D67/C67,"")</f>
        <v>0</v>
      </c>
    </row>
    <row r="68" customFormat="false" ht="15" hidden="false" customHeight="true" outlineLevel="0" collapsed="false">
      <c r="A68" s="7" t="s">
        <v>1173</v>
      </c>
      <c r="B68" s="7" t="s">
        <v>1061</v>
      </c>
      <c r="C68" s="7" t="n">
        <f aca="false">COUNTIF('Duel Log'!AD$2:AD$2815,$A68)</f>
        <v>1</v>
      </c>
      <c r="D68" s="7" t="n">
        <f aca="false">COUNTIFS('Duel Log'!AD$2:AD$2815,$A68,'Duel Log'!AA$2:AA$2815,"Win")</f>
        <v>0</v>
      </c>
      <c r="E68" s="7" t="n">
        <f aca="false">COUNTIFS('Duel Log'!AD$2:AD$2815,$A68,'Duel Log'!AA$2:AA$2815,"Loss")</f>
        <v>1</v>
      </c>
      <c r="F68" s="7" t="n">
        <f aca="false">COUNTIFS('Duel Log'!AD$2:AD$2815,$A68,'Duel Log'!AA$2:AA$2815,"Draw")</f>
        <v>0</v>
      </c>
      <c r="G68" s="13" t="n">
        <f aca="false">IFERROR(D68/C68,"")</f>
        <v>0</v>
      </c>
    </row>
    <row r="69" customFormat="false" ht="15" hidden="false" customHeight="true" outlineLevel="0" collapsed="false">
      <c r="A69" s="7" t="s">
        <v>4992</v>
      </c>
      <c r="B69" s="7" t="s">
        <v>1193</v>
      </c>
      <c r="C69" s="7" t="n">
        <f aca="false">COUNTIF('Duel Log'!AD$2:AD$2815,$A69)</f>
        <v>1</v>
      </c>
      <c r="D69" s="7" t="n">
        <f aca="false">COUNTIFS('Duel Log'!AD$2:AD$2815,$A69,'Duel Log'!AA$2:AA$2815,"Win")</f>
        <v>1</v>
      </c>
      <c r="E69" s="7" t="n">
        <f aca="false">COUNTIFS('Duel Log'!AD$2:AD$2815,$A69,'Duel Log'!AA$2:AA$2815,"Loss")</f>
        <v>0</v>
      </c>
      <c r="F69" s="7" t="n">
        <f aca="false">COUNTIFS('Duel Log'!AD$2:AD$2815,$A69,'Duel Log'!AA$2:AA$2815,"Draw")</f>
        <v>0</v>
      </c>
      <c r="G69" s="13" t="n">
        <f aca="false">IFERROR(D69/C69,"")</f>
        <v>1</v>
      </c>
    </row>
    <row r="70" customFormat="false" ht="15" hidden="false" customHeight="true" outlineLevel="0" collapsed="false">
      <c r="A70" s="7" t="s">
        <v>3277</v>
      </c>
      <c r="B70" s="7" t="s">
        <v>876</v>
      </c>
      <c r="C70" s="7" t="n">
        <f aca="false">COUNTIF('Duel Log'!AD$2:AD$2815,$A70)</f>
        <v>1</v>
      </c>
      <c r="D70" s="7" t="n">
        <f aca="false">COUNTIFS('Duel Log'!AD$2:AD$2815,$A70,'Duel Log'!AA$2:AA$2815,"Win")</f>
        <v>1</v>
      </c>
      <c r="E70" s="7" t="n">
        <f aca="false">COUNTIFS('Duel Log'!AD$2:AD$2815,$A70,'Duel Log'!AA$2:AA$2815,"Loss")</f>
        <v>0</v>
      </c>
      <c r="F70" s="7" t="n">
        <f aca="false">COUNTIFS('Duel Log'!AD$2:AD$2815,$A70,'Duel Log'!AA$2:AA$2815,"Draw")</f>
        <v>0</v>
      </c>
      <c r="G70" s="13" t="n">
        <f aca="false">IFERROR(D70/C70,"")</f>
        <v>1</v>
      </c>
    </row>
    <row r="71" customFormat="false" ht="15" hidden="false" customHeight="true" outlineLevel="0" collapsed="false">
      <c r="A71" s="7" t="s">
        <v>2984</v>
      </c>
      <c r="B71" s="7" t="s">
        <v>282</v>
      </c>
      <c r="C71" s="7" t="n">
        <f aca="false">COUNTIF('Duel Log'!AD$2:AD$2815,$A71)</f>
        <v>1</v>
      </c>
      <c r="D71" s="7" t="n">
        <f aca="false">COUNTIFS('Duel Log'!AD$2:AD$2815,$A71,'Duel Log'!AA$2:AA$2815,"Win")</f>
        <v>1</v>
      </c>
      <c r="E71" s="7" t="n">
        <f aca="false">COUNTIFS('Duel Log'!AD$2:AD$2815,$A71,'Duel Log'!AA$2:AA$2815,"Loss")</f>
        <v>0</v>
      </c>
      <c r="F71" s="7" t="n">
        <f aca="false">COUNTIFS('Duel Log'!AD$2:AD$2815,$A71,'Duel Log'!AA$2:AA$2815,"Draw")</f>
        <v>0</v>
      </c>
      <c r="G71" s="13" t="n">
        <f aca="false">IFERROR(D71/C71,"")</f>
        <v>1</v>
      </c>
    </row>
    <row r="72" customFormat="false" ht="16.5" hidden="false" customHeight="true" outlineLevel="0" collapsed="false">
      <c r="A72" s="7" t="s">
        <v>285</v>
      </c>
      <c r="B72" s="7" t="s">
        <v>9131</v>
      </c>
      <c r="C72" s="7" t="n">
        <f aca="false">COUNTIF('Duel Log'!AD$2:AD$2815,$A72)</f>
        <v>9</v>
      </c>
      <c r="D72" s="7" t="n">
        <f aca="false">COUNTIFS('Duel Log'!AD$2:AD$2815,$A72,'Duel Log'!AA$2:AA$2815,"Win")</f>
        <v>4</v>
      </c>
      <c r="E72" s="7" t="n">
        <f aca="false">COUNTIFS('Duel Log'!AD$2:AD$2815,$A72,'Duel Log'!AA$2:AA$2815,"Loss")</f>
        <v>5</v>
      </c>
      <c r="F72" s="7" t="n">
        <f aca="false">COUNTIFS('Duel Log'!AD$2:AD$2815,$A72,'Duel Log'!AA$2:AA$2815,"Draw")</f>
        <v>0</v>
      </c>
      <c r="G72" s="13" t="n">
        <f aca="false">IFERROR(D72/C72,"")</f>
        <v>0.444444444444444</v>
      </c>
    </row>
    <row r="73" customFormat="false" ht="15" hidden="false" customHeight="true" outlineLevel="0" collapsed="false">
      <c r="A73" s="7" t="s">
        <v>2832</v>
      </c>
      <c r="B73" s="7" t="s">
        <v>1232</v>
      </c>
      <c r="C73" s="7" t="n">
        <f aca="false">COUNTIF('Duel Log'!AD$2:AD$2815,$A73)</f>
        <v>1</v>
      </c>
      <c r="D73" s="7" t="n">
        <f aca="false">COUNTIFS('Duel Log'!AD$2:AD$2815,$A73,'Duel Log'!AA$2:AA$2815,"Win")</f>
        <v>1</v>
      </c>
      <c r="E73" s="7" t="n">
        <f aca="false">COUNTIFS('Duel Log'!AD$2:AD$2815,$A73,'Duel Log'!AA$2:AA$2815,"Loss")</f>
        <v>0</v>
      </c>
      <c r="F73" s="7" t="n">
        <f aca="false">COUNTIFS('Duel Log'!AD$2:AD$2815,$A73,'Duel Log'!AA$2:AA$2815,"Draw")</f>
        <v>0</v>
      </c>
      <c r="G73" s="13" t="n">
        <f aca="false">IFERROR(D73/C73,"")</f>
        <v>1</v>
      </c>
    </row>
    <row r="74" customFormat="false" ht="15" hidden="false" customHeight="true" outlineLevel="0" collapsed="false">
      <c r="A74" s="7" t="s">
        <v>5920</v>
      </c>
      <c r="B74" s="8" t="s">
        <v>3952</v>
      </c>
      <c r="C74" s="7" t="n">
        <f aca="false">COUNTIF('Duel Log'!AD$2:AD$2815,$A74)</f>
        <v>1</v>
      </c>
      <c r="D74" s="7" t="n">
        <f aca="false">COUNTIFS('Duel Log'!AD$2:AD$2815,$A74,'Duel Log'!AA$2:AA$2815,"Win")</f>
        <v>1</v>
      </c>
      <c r="E74" s="7" t="n">
        <f aca="false">COUNTIFS('Duel Log'!AD$2:AD$2815,$A74,'Duel Log'!AA$2:AA$2815,"Loss")</f>
        <v>0</v>
      </c>
      <c r="F74" s="7" t="n">
        <f aca="false">COUNTIFS('Duel Log'!AD$2:AD$2815,$A74,'Duel Log'!AA$2:AA$2815,"Draw")</f>
        <v>0</v>
      </c>
      <c r="G74" s="13" t="n">
        <f aca="false">IFERROR(D74/C74,"")</f>
        <v>1</v>
      </c>
    </row>
    <row r="75" customFormat="false" ht="16.5" hidden="false" customHeight="true" outlineLevel="0" collapsed="false">
      <c r="A75" s="7" t="s">
        <v>2473</v>
      </c>
      <c r="B75" s="7" t="s">
        <v>9132</v>
      </c>
      <c r="C75" s="7" t="n">
        <f aca="false">COUNTIF('Duel Log'!AD$2:AD$2815,$A75)</f>
        <v>2</v>
      </c>
      <c r="D75" s="7" t="n">
        <f aca="false">COUNTIFS('Duel Log'!AD$2:AD$2815,$A75,'Duel Log'!AA$2:AA$2815,"Win")</f>
        <v>2</v>
      </c>
      <c r="E75" s="7" t="n">
        <f aca="false">COUNTIFS('Duel Log'!AD$2:AD$2815,$A75,'Duel Log'!AA$2:AA$2815,"Loss")</f>
        <v>0</v>
      </c>
      <c r="F75" s="7" t="n">
        <f aca="false">COUNTIFS('Duel Log'!AD$2:AD$2815,$A75,'Duel Log'!AA$2:AA$2815,"Draw")</f>
        <v>0</v>
      </c>
      <c r="G75" s="13" t="n">
        <f aca="false">IFERROR(D75/C75,"")</f>
        <v>1</v>
      </c>
    </row>
    <row r="76" customFormat="false" ht="16.5" hidden="false" customHeight="true" outlineLevel="0" collapsed="false">
      <c r="A76" s="7" t="s">
        <v>397</v>
      </c>
      <c r="B76" s="7" t="s">
        <v>9133</v>
      </c>
      <c r="C76" s="7" t="n">
        <f aca="false">COUNTIF('Duel Log'!AD$2:AD$2815,$A76)</f>
        <v>21</v>
      </c>
      <c r="D76" s="7" t="n">
        <f aca="false">COUNTIFS('Duel Log'!AD$2:AD$2815,$A76,'Duel Log'!AA$2:AA$2815,"Win")</f>
        <v>10</v>
      </c>
      <c r="E76" s="7" t="n">
        <f aca="false">COUNTIFS('Duel Log'!AD$2:AD$2815,$A76,'Duel Log'!AA$2:AA$2815,"Loss")</f>
        <v>11</v>
      </c>
      <c r="F76" s="7" t="n">
        <f aca="false">COUNTIFS('Duel Log'!AD$2:AD$2815,$A76,'Duel Log'!AA$2:AA$2815,"Draw")</f>
        <v>0</v>
      </c>
      <c r="G76" s="13" t="n">
        <f aca="false">IFERROR(D76/C76,"")</f>
        <v>0.476190476190476</v>
      </c>
    </row>
    <row r="77" customFormat="false" ht="15" hidden="false" customHeight="true" outlineLevel="0" collapsed="false">
      <c r="A77" s="7" t="s">
        <v>1723</v>
      </c>
      <c r="B77" s="7" t="s">
        <v>1692</v>
      </c>
      <c r="C77" s="7" t="n">
        <f aca="false">COUNTIF('Duel Log'!AD$2:AD$2815,$A77)</f>
        <v>1</v>
      </c>
      <c r="D77" s="7" t="n">
        <f aca="false">COUNTIFS('Duel Log'!AD$2:AD$2815,$A77,'Duel Log'!AA$2:AA$2815,"Win")</f>
        <v>0</v>
      </c>
      <c r="E77" s="7" t="n">
        <f aca="false">COUNTIFS('Duel Log'!AD$2:AD$2815,$A77,'Duel Log'!AA$2:AA$2815,"Loss")</f>
        <v>1</v>
      </c>
      <c r="F77" s="7" t="n">
        <f aca="false">COUNTIFS('Duel Log'!AD$2:AD$2815,$A77,'Duel Log'!AA$2:AA$2815,"Draw")</f>
        <v>0</v>
      </c>
      <c r="G77" s="13" t="n">
        <f aca="false">IFERROR(D77/C77,"")</f>
        <v>0</v>
      </c>
    </row>
    <row r="78" customFormat="false" ht="15" hidden="false" customHeight="true" outlineLevel="0" collapsed="false">
      <c r="A78" s="7" t="s">
        <v>934</v>
      </c>
      <c r="B78" s="7" t="s">
        <v>829</v>
      </c>
      <c r="C78" s="7" t="n">
        <f aca="false">COUNTIF('Duel Log'!AD$2:AD$2815,$A78)</f>
        <v>1</v>
      </c>
      <c r="D78" s="7" t="n">
        <f aca="false">COUNTIFS('Duel Log'!AD$2:AD$2815,$A78,'Duel Log'!AA$2:AA$2815,"Win")</f>
        <v>0</v>
      </c>
      <c r="E78" s="7" t="n">
        <f aca="false">COUNTIFS('Duel Log'!AD$2:AD$2815,$A78,'Duel Log'!AA$2:AA$2815,"Loss")</f>
        <v>1</v>
      </c>
      <c r="F78" s="7" t="n">
        <f aca="false">COUNTIFS('Duel Log'!AD$2:AD$2815,$A78,'Duel Log'!AA$2:AA$2815,"Draw")</f>
        <v>0</v>
      </c>
      <c r="G78" s="13" t="n">
        <f aca="false">IFERROR(D78/C78,"")</f>
        <v>0</v>
      </c>
    </row>
    <row r="79" customFormat="false" ht="15" hidden="false" customHeight="true" outlineLevel="0" collapsed="false">
      <c r="A79" s="7" t="s">
        <v>1311</v>
      </c>
      <c r="B79" s="7" t="s">
        <v>9134</v>
      </c>
      <c r="C79" s="7" t="n">
        <f aca="false">COUNTIF('Duel Log'!AD$2:AD$2815,$A79)</f>
        <v>6</v>
      </c>
      <c r="D79" s="7" t="n">
        <f aca="false">COUNTIFS('Duel Log'!AD$2:AD$2815,$A79,'Duel Log'!AA$2:AA$2815,"Win")</f>
        <v>3</v>
      </c>
      <c r="E79" s="7" t="n">
        <f aca="false">COUNTIFS('Duel Log'!AD$2:AD$2815,$A79,'Duel Log'!AA$2:AA$2815,"Loss")</f>
        <v>3</v>
      </c>
      <c r="F79" s="7" t="n">
        <f aca="false">COUNTIFS('Duel Log'!AD$2:AD$2815,$A79,'Duel Log'!AA$2:AA$2815,"Draw")</f>
        <v>0</v>
      </c>
      <c r="G79" s="13" t="n">
        <f aca="false">IFERROR(D79/C79,"")</f>
        <v>0.5</v>
      </c>
    </row>
    <row r="80" customFormat="false" ht="15" hidden="false" customHeight="true" outlineLevel="0" collapsed="false">
      <c r="A80" s="7" t="s">
        <v>2246</v>
      </c>
      <c r="B80" s="7" t="s">
        <v>357</v>
      </c>
      <c r="C80" s="7" t="n">
        <f aca="false">COUNTIF('Duel Log'!AD$2:AD$2815,$A80)</f>
        <v>1</v>
      </c>
      <c r="D80" s="7" t="n">
        <f aca="false">COUNTIFS('Duel Log'!AD$2:AD$2815,$A80,'Duel Log'!AA$2:AA$2815,"Win")</f>
        <v>0</v>
      </c>
      <c r="E80" s="7" t="n">
        <f aca="false">COUNTIFS('Duel Log'!AD$2:AD$2815,$A80,'Duel Log'!AA$2:AA$2815,"Loss")</f>
        <v>1</v>
      </c>
      <c r="F80" s="7" t="n">
        <f aca="false">COUNTIFS('Duel Log'!AD$2:AD$2815,$A80,'Duel Log'!AA$2:AA$2815,"Draw")</f>
        <v>0</v>
      </c>
      <c r="G80" s="13" t="n">
        <f aca="false">IFERROR(D80/C80,"")</f>
        <v>0</v>
      </c>
    </row>
    <row r="81" customFormat="false" ht="15" hidden="false" customHeight="true" outlineLevel="0" collapsed="false">
      <c r="A81" s="7" t="s">
        <v>1241</v>
      </c>
      <c r="B81" s="7" t="s">
        <v>1232</v>
      </c>
      <c r="C81" s="7" t="n">
        <f aca="false">COUNTIF('Duel Log'!AD$2:AD$2815,$A81)</f>
        <v>1</v>
      </c>
      <c r="D81" s="7" t="n">
        <f aca="false">COUNTIFS('Duel Log'!AD$2:AD$2815,$A81,'Duel Log'!AA$2:AA$2815,"Win")</f>
        <v>0</v>
      </c>
      <c r="E81" s="7" t="n">
        <f aca="false">COUNTIFS('Duel Log'!AD$2:AD$2815,$A81,'Duel Log'!AA$2:AA$2815,"Loss")</f>
        <v>1</v>
      </c>
      <c r="F81" s="7" t="n">
        <f aca="false">COUNTIFS('Duel Log'!AD$2:AD$2815,$A81,'Duel Log'!AA$2:AA$2815,"Draw")</f>
        <v>0</v>
      </c>
      <c r="G81" s="13" t="n">
        <f aca="false">IFERROR(D81/C81,"")</f>
        <v>0</v>
      </c>
    </row>
    <row r="82" customFormat="false" ht="15" hidden="false" customHeight="true" outlineLevel="0" collapsed="false">
      <c r="A82" s="7" t="s">
        <v>588</v>
      </c>
      <c r="B82" s="7" t="s">
        <v>583</v>
      </c>
      <c r="C82" s="7" t="n">
        <f aca="false">COUNTIF('Duel Log'!AD$2:AD$2815,$A82)</f>
        <v>1</v>
      </c>
      <c r="D82" s="7" t="n">
        <f aca="false">COUNTIFS('Duel Log'!AD$2:AD$2815,$A82,'Duel Log'!AA$2:AA$2815,"Win")</f>
        <v>1</v>
      </c>
      <c r="E82" s="7" t="n">
        <f aca="false">COUNTIFS('Duel Log'!AD$2:AD$2815,$A82,'Duel Log'!AA$2:AA$2815,"Loss")</f>
        <v>0</v>
      </c>
      <c r="F82" s="7" t="n">
        <f aca="false">COUNTIFS('Duel Log'!AD$2:AD$2815,$A82,'Duel Log'!AA$2:AA$2815,"Draw")</f>
        <v>0</v>
      </c>
      <c r="G82" s="13" t="n">
        <f aca="false">IFERROR(D82/C82,"")</f>
        <v>1</v>
      </c>
    </row>
    <row r="83" customFormat="false" ht="15" hidden="false" customHeight="true" outlineLevel="0" collapsed="false">
      <c r="A83" s="7" t="s">
        <v>2014</v>
      </c>
      <c r="B83" s="7" t="s">
        <v>1673</v>
      </c>
      <c r="C83" s="7" t="n">
        <f aca="false">COUNTIF('Duel Log'!AD$2:AD$2815,$A83)</f>
        <v>1</v>
      </c>
      <c r="D83" s="7" t="n">
        <f aca="false">COUNTIFS('Duel Log'!AD$2:AD$2815,$A83,'Duel Log'!AA$2:AA$2815,"Win")</f>
        <v>0</v>
      </c>
      <c r="E83" s="7" t="n">
        <f aca="false">COUNTIFS('Duel Log'!AD$2:AD$2815,$A83,'Duel Log'!AA$2:AA$2815,"Loss")</f>
        <v>1</v>
      </c>
      <c r="F83" s="7" t="n">
        <f aca="false">COUNTIFS('Duel Log'!AD$2:AD$2815,$A83,'Duel Log'!AA$2:AA$2815,"Draw")</f>
        <v>0</v>
      </c>
      <c r="G83" s="13" t="n">
        <f aca="false">IFERROR(D83/C83,"")</f>
        <v>0</v>
      </c>
    </row>
    <row r="84" customFormat="false" ht="16.5" hidden="false" customHeight="true" outlineLevel="0" collapsed="false">
      <c r="A84" s="7" t="s">
        <v>682</v>
      </c>
      <c r="B84" s="7" t="s">
        <v>676</v>
      </c>
      <c r="C84" s="7" t="n">
        <f aca="false">COUNTIF('Duel Log'!AD$2:AD$2815,$A84)</f>
        <v>1</v>
      </c>
      <c r="D84" s="7" t="n">
        <f aca="false">COUNTIFS('Duel Log'!AD$2:AD$2815,$A84,'Duel Log'!AA$2:AA$2815,"Win")</f>
        <v>0</v>
      </c>
      <c r="E84" s="7" t="n">
        <f aca="false">COUNTIFS('Duel Log'!AD$2:AD$2815,$A84,'Duel Log'!AA$2:AA$2815,"Loss")</f>
        <v>1</v>
      </c>
      <c r="F84" s="7" t="n">
        <f aca="false">COUNTIFS('Duel Log'!AD$2:AD$2815,$A84,'Duel Log'!AA$2:AA$2815,"Draw")</f>
        <v>0</v>
      </c>
      <c r="G84" s="13" t="n">
        <f aca="false">IFERROR(D84/C84,"")</f>
        <v>0</v>
      </c>
    </row>
    <row r="85" customFormat="false" ht="15" hidden="false" customHeight="true" outlineLevel="0" collapsed="false">
      <c r="A85" s="7" t="s">
        <v>4441</v>
      </c>
      <c r="B85" s="7" t="s">
        <v>357</v>
      </c>
      <c r="C85" s="7" t="n">
        <f aca="false">COUNTIF('Duel Log'!AD$2:AD$2815,$A85)</f>
        <v>3</v>
      </c>
      <c r="D85" s="7" t="n">
        <f aca="false">COUNTIFS('Duel Log'!AD$2:AD$2815,$A85,'Duel Log'!AA$2:AA$2815,"Win")</f>
        <v>1</v>
      </c>
      <c r="E85" s="7" t="n">
        <f aca="false">COUNTIFS('Duel Log'!AD$2:AD$2815,$A85,'Duel Log'!AA$2:AA$2815,"Loss")</f>
        <v>1</v>
      </c>
      <c r="F85" s="7" t="n">
        <f aca="false">COUNTIFS('Duel Log'!AD$2:AD$2815,$A85,'Duel Log'!AA$2:AA$2815,"Draw")</f>
        <v>1</v>
      </c>
      <c r="G85" s="13" t="n">
        <f aca="false">IFERROR(D85/C85,"")</f>
        <v>0.333333333333333</v>
      </c>
    </row>
    <row r="86" customFormat="false" ht="15" hidden="false" customHeight="true" outlineLevel="0" collapsed="false">
      <c r="A86" s="7" t="s">
        <v>4749</v>
      </c>
      <c r="B86" s="8" t="s">
        <v>390</v>
      </c>
      <c r="C86" s="7" t="n">
        <f aca="false">COUNTIF('Duel Log'!AD$2:AD$2815,$A86)</f>
        <v>1</v>
      </c>
      <c r="D86" s="7" t="n">
        <f aca="false">COUNTIFS('Duel Log'!AD$2:AD$2815,$A86,'Duel Log'!AA$2:AA$2815,"Win")</f>
        <v>1</v>
      </c>
      <c r="E86" s="7" t="n">
        <f aca="false">COUNTIFS('Duel Log'!AD$2:AD$2815,$A86,'Duel Log'!AA$2:AA$2815,"Loss")</f>
        <v>0</v>
      </c>
      <c r="F86" s="7" t="n">
        <f aca="false">COUNTIFS('Duel Log'!AD$2:AD$2815,$A86,'Duel Log'!AA$2:AA$2815,"Draw")</f>
        <v>0</v>
      </c>
      <c r="G86" s="13" t="n">
        <f aca="false">IFERROR(D86/C86,"")</f>
        <v>1</v>
      </c>
    </row>
    <row r="87" customFormat="false" ht="15" hidden="false" customHeight="true" outlineLevel="0" collapsed="false">
      <c r="A87" s="7" t="s">
        <v>4032</v>
      </c>
      <c r="B87" s="7" t="s">
        <v>474</v>
      </c>
      <c r="C87" s="7" t="n">
        <f aca="false">COUNTIF('Duel Log'!AD$2:AD$2815,$A87)</f>
        <v>1</v>
      </c>
      <c r="D87" s="7" t="n">
        <f aca="false">COUNTIFS('Duel Log'!AD$2:AD$2815,$A87,'Duel Log'!AA$2:AA$2815,"Win")</f>
        <v>0</v>
      </c>
      <c r="E87" s="7" t="n">
        <f aca="false">COUNTIFS('Duel Log'!AD$2:AD$2815,$A87,'Duel Log'!AA$2:AA$2815,"Loss")</f>
        <v>1</v>
      </c>
      <c r="F87" s="7" t="n">
        <f aca="false">COUNTIFS('Duel Log'!AD$2:AD$2815,$A87,'Duel Log'!AA$2:AA$2815,"Draw")</f>
        <v>0</v>
      </c>
      <c r="G87" s="13" t="n">
        <f aca="false">IFERROR(D87/C87,"")</f>
        <v>0</v>
      </c>
    </row>
    <row r="88" customFormat="false" ht="16.5" hidden="false" customHeight="true" outlineLevel="0" collapsed="false">
      <c r="A88" s="7" t="s">
        <v>494</v>
      </c>
      <c r="B88" s="7" t="s">
        <v>9135</v>
      </c>
      <c r="C88" s="7" t="n">
        <f aca="false">COUNTIF('Duel Log'!AD$2:AD$2815,$A88)</f>
        <v>8</v>
      </c>
      <c r="D88" s="7" t="n">
        <f aca="false">COUNTIFS('Duel Log'!AD$2:AD$2815,$A88,'Duel Log'!AA$2:AA$2815,"Win")</f>
        <v>6</v>
      </c>
      <c r="E88" s="7" t="n">
        <f aca="false">COUNTIFS('Duel Log'!AD$2:AD$2815,$A88,'Duel Log'!AA$2:AA$2815,"Loss")</f>
        <v>2</v>
      </c>
      <c r="F88" s="7" t="n">
        <f aca="false">COUNTIFS('Duel Log'!AD$2:AD$2815,$A88,'Duel Log'!AA$2:AA$2815,"Draw")</f>
        <v>0</v>
      </c>
      <c r="G88" s="13" t="n">
        <f aca="false">IFERROR(D88/C88,"")</f>
        <v>0.75</v>
      </c>
    </row>
    <row r="89" customFormat="false" ht="15" hidden="false" customHeight="true" outlineLevel="0" collapsed="false">
      <c r="A89" s="7" t="s">
        <v>5026</v>
      </c>
      <c r="B89" s="7" t="s">
        <v>1692</v>
      </c>
      <c r="C89" s="7" t="n">
        <f aca="false">COUNTIF('Duel Log'!AD$2:AD$2815,$A89)</f>
        <v>1</v>
      </c>
      <c r="D89" s="7" t="n">
        <f aca="false">COUNTIFS('Duel Log'!AD$2:AD$2815,$A89,'Duel Log'!AA$2:AA$2815,"Win")</f>
        <v>0</v>
      </c>
      <c r="E89" s="7" t="n">
        <f aca="false">COUNTIFS('Duel Log'!AD$2:AD$2815,$A89,'Duel Log'!AA$2:AA$2815,"Loss")</f>
        <v>1</v>
      </c>
      <c r="F89" s="7" t="n">
        <f aca="false">COUNTIFS('Duel Log'!AD$2:AD$2815,$A89,'Duel Log'!AA$2:AA$2815,"Draw")</f>
        <v>0</v>
      </c>
      <c r="G89" s="13" t="n">
        <f aca="false">IFERROR(D89/C89,"")</f>
        <v>0</v>
      </c>
    </row>
    <row r="90" customFormat="false" ht="15" hidden="false" customHeight="true" outlineLevel="0" collapsed="false">
      <c r="A90" s="7" t="s">
        <v>363</v>
      </c>
      <c r="B90" s="7" t="s">
        <v>357</v>
      </c>
      <c r="C90" s="7" t="n">
        <f aca="false">COUNTIF('Duel Log'!AD$2:AD$2815,$A90)</f>
        <v>1</v>
      </c>
      <c r="D90" s="7" t="n">
        <f aca="false">COUNTIFS('Duel Log'!AD$2:AD$2815,$A90,'Duel Log'!AA$2:AA$2815,"Win")</f>
        <v>0</v>
      </c>
      <c r="E90" s="7" t="n">
        <f aca="false">COUNTIFS('Duel Log'!AD$2:AD$2815,$A90,'Duel Log'!AA$2:AA$2815,"Loss")</f>
        <v>1</v>
      </c>
      <c r="F90" s="7" t="n">
        <f aca="false">COUNTIFS('Duel Log'!AD$2:AD$2815,$A90,'Duel Log'!AA$2:AA$2815,"Draw")</f>
        <v>0</v>
      </c>
      <c r="G90" s="13" t="n">
        <f aca="false">IFERROR(D90/C90,"")</f>
        <v>0</v>
      </c>
    </row>
    <row r="91" customFormat="false" ht="15" hidden="false" customHeight="true" outlineLevel="0" collapsed="false">
      <c r="A91" s="7" t="s">
        <v>983</v>
      </c>
      <c r="B91" s="7" t="s">
        <v>890</v>
      </c>
      <c r="C91" s="7" t="n">
        <f aca="false">COUNTIF('Duel Log'!AD$2:AD$2815,$A91)</f>
        <v>1</v>
      </c>
      <c r="D91" s="7" t="n">
        <f aca="false">COUNTIFS('Duel Log'!AD$2:AD$2815,$A91,'Duel Log'!AA$2:AA$2815,"Win")</f>
        <v>1</v>
      </c>
      <c r="E91" s="7" t="n">
        <f aca="false">COUNTIFS('Duel Log'!AD$2:AD$2815,$A91,'Duel Log'!AA$2:AA$2815,"Loss")</f>
        <v>0</v>
      </c>
      <c r="F91" s="7" t="n">
        <f aca="false">COUNTIFS('Duel Log'!AD$2:AD$2815,$A91,'Duel Log'!AA$2:AA$2815,"Draw")</f>
        <v>0</v>
      </c>
      <c r="G91" s="13" t="n">
        <f aca="false">IFERROR(D91/C91,"")</f>
        <v>1</v>
      </c>
    </row>
    <row r="92" customFormat="false" ht="15" hidden="false" customHeight="true" outlineLevel="0" collapsed="false">
      <c r="A92" s="7" t="s">
        <v>3729</v>
      </c>
      <c r="B92" s="7" t="s">
        <v>474</v>
      </c>
      <c r="C92" s="7" t="n">
        <f aca="false">COUNTIF('Duel Log'!AD$2:AD$2815,$A92)</f>
        <v>1</v>
      </c>
      <c r="D92" s="7" t="n">
        <f aca="false">COUNTIFS('Duel Log'!AD$2:AD$2815,$A92,'Duel Log'!AA$2:AA$2815,"Win")</f>
        <v>0</v>
      </c>
      <c r="E92" s="7" t="n">
        <f aca="false">COUNTIFS('Duel Log'!AD$2:AD$2815,$A92,'Duel Log'!AA$2:AA$2815,"Loss")</f>
        <v>1</v>
      </c>
      <c r="F92" s="7" t="n">
        <f aca="false">COUNTIFS('Duel Log'!AD$2:AD$2815,$A92,'Duel Log'!AA$2:AA$2815,"Draw")</f>
        <v>0</v>
      </c>
      <c r="G92" s="13" t="n">
        <f aca="false">IFERROR(D92/C92,"")</f>
        <v>0</v>
      </c>
    </row>
    <row r="93" customFormat="false" ht="15" hidden="false" customHeight="true" outlineLevel="0" collapsed="false">
      <c r="A93" s="7" t="s">
        <v>1039</v>
      </c>
      <c r="B93" s="7" t="s">
        <v>890</v>
      </c>
      <c r="C93" s="7" t="n">
        <f aca="false">COUNTIF('Duel Log'!AD$2:AD$2815,$A93)</f>
        <v>1</v>
      </c>
      <c r="D93" s="7" t="n">
        <f aca="false">COUNTIFS('Duel Log'!AD$2:AD$2815,$A93,'Duel Log'!AA$2:AA$2815,"Win")</f>
        <v>1</v>
      </c>
      <c r="E93" s="7" t="n">
        <f aca="false">COUNTIFS('Duel Log'!AD$2:AD$2815,$A93,'Duel Log'!AA$2:AA$2815,"Loss")</f>
        <v>0</v>
      </c>
      <c r="F93" s="7" t="n">
        <f aca="false">COUNTIFS('Duel Log'!AD$2:AD$2815,$A93,'Duel Log'!AA$2:AA$2815,"Draw")</f>
        <v>0</v>
      </c>
      <c r="G93" s="13" t="n">
        <f aca="false">IFERROR(D93/C93,"")</f>
        <v>1</v>
      </c>
    </row>
    <row r="94" customFormat="false" ht="15" hidden="false" customHeight="true" outlineLevel="0" collapsed="false">
      <c r="A94" s="7" t="s">
        <v>3589</v>
      </c>
      <c r="B94" s="7" t="s">
        <v>3458</v>
      </c>
      <c r="C94" s="7" t="n">
        <f aca="false">COUNTIF('Duel Log'!AD$2:AD$2815,$A94)</f>
        <v>1</v>
      </c>
      <c r="D94" s="7" t="n">
        <f aca="false">COUNTIFS('Duel Log'!AD$2:AD$2815,$A94,'Duel Log'!AA$2:AA$2815,"Win")</f>
        <v>1</v>
      </c>
      <c r="E94" s="7" t="n">
        <f aca="false">COUNTIFS('Duel Log'!AD$2:AD$2815,$A94,'Duel Log'!AA$2:AA$2815,"Loss")</f>
        <v>0</v>
      </c>
      <c r="F94" s="7" t="n">
        <f aca="false">COUNTIFS('Duel Log'!AD$2:AD$2815,$A94,'Duel Log'!AA$2:AA$2815,"Draw")</f>
        <v>0</v>
      </c>
      <c r="G94" s="13" t="n">
        <f aca="false">IFERROR(D94/C94,"")</f>
        <v>1</v>
      </c>
    </row>
    <row r="95" customFormat="false" ht="15" hidden="false" customHeight="true" outlineLevel="0" collapsed="false">
      <c r="A95" s="7" t="s">
        <v>2257</v>
      </c>
      <c r="B95" s="7" t="s">
        <v>357</v>
      </c>
      <c r="C95" s="7" t="n">
        <f aca="false">COUNTIF('Duel Log'!AD$2:AD$2815,$A95)</f>
        <v>1</v>
      </c>
      <c r="D95" s="7" t="n">
        <f aca="false">COUNTIFS('Duel Log'!AD$2:AD$2815,$A95,'Duel Log'!AA$2:AA$2815,"Win")</f>
        <v>1</v>
      </c>
      <c r="E95" s="7" t="n">
        <f aca="false">COUNTIFS('Duel Log'!AD$2:AD$2815,$A95,'Duel Log'!AA$2:AA$2815,"Loss")</f>
        <v>0</v>
      </c>
      <c r="F95" s="7" t="n">
        <f aca="false">COUNTIFS('Duel Log'!AD$2:AD$2815,$A95,'Duel Log'!AA$2:AA$2815,"Draw")</f>
        <v>0</v>
      </c>
      <c r="G95" s="13" t="n">
        <f aca="false">IFERROR(D95/C95,"")</f>
        <v>1</v>
      </c>
    </row>
    <row r="96" customFormat="false" ht="16.5" hidden="false" customHeight="true" outlineLevel="0" collapsed="false">
      <c r="A96" s="7" t="s">
        <v>100</v>
      </c>
      <c r="B96" s="7" t="s">
        <v>9136</v>
      </c>
      <c r="C96" s="7" t="n">
        <f aca="false">COUNTIF('Duel Log'!AD$2:AD$2815,$A96)</f>
        <v>13</v>
      </c>
      <c r="D96" s="7" t="n">
        <f aca="false">COUNTIFS('Duel Log'!AD$2:AD$2815,$A96,'Duel Log'!AA$2:AA$2815,"Win")</f>
        <v>8</v>
      </c>
      <c r="E96" s="7" t="n">
        <f aca="false">COUNTIFS('Duel Log'!AD$2:AD$2815,$A96,'Duel Log'!AA$2:AA$2815,"Loss")</f>
        <v>5</v>
      </c>
      <c r="F96" s="7" t="n">
        <f aca="false">COUNTIFS('Duel Log'!AD$2:AD$2815,$A96,'Duel Log'!AA$2:AA$2815,"Draw")</f>
        <v>0</v>
      </c>
      <c r="G96" s="13" t="n">
        <f aca="false">IFERROR(D96/C96,"")</f>
        <v>0.615384615384615</v>
      </c>
    </row>
    <row r="97" customFormat="false" ht="16.5" hidden="false" customHeight="true" outlineLevel="0" collapsed="false">
      <c r="A97" s="7" t="s">
        <v>3968</v>
      </c>
      <c r="B97" s="7" t="s">
        <v>9137</v>
      </c>
      <c r="C97" s="7" t="n">
        <f aca="false">COUNTIF('Duel Log'!AD$2:AD$2815,$A97)</f>
        <v>2</v>
      </c>
      <c r="D97" s="7" t="n">
        <f aca="false">COUNTIFS('Duel Log'!AD$2:AD$2815,$A97,'Duel Log'!AA$2:AA$2815,"Win")</f>
        <v>1</v>
      </c>
      <c r="E97" s="7" t="n">
        <f aca="false">COUNTIFS('Duel Log'!AD$2:AD$2815,$A97,'Duel Log'!AA$2:AA$2815,"Loss")</f>
        <v>1</v>
      </c>
      <c r="F97" s="7" t="n">
        <f aca="false">COUNTIFS('Duel Log'!AD$2:AD$2815,$A97,'Duel Log'!AA$2:AA$2815,"Draw")</f>
        <v>0</v>
      </c>
      <c r="G97" s="13" t="n">
        <f aca="false">IFERROR(D97/C97,"")</f>
        <v>0.5</v>
      </c>
    </row>
    <row r="98" customFormat="false" ht="16.5" hidden="false" customHeight="true" outlineLevel="0" collapsed="false">
      <c r="A98" s="7" t="s">
        <v>2271</v>
      </c>
      <c r="B98" s="7" t="s">
        <v>1790</v>
      </c>
      <c r="C98" s="7" t="n">
        <f aca="false">COUNTIF('Duel Log'!AD$2:AD$2815,$A98)</f>
        <v>1</v>
      </c>
      <c r="D98" s="7" t="n">
        <f aca="false">COUNTIFS('Duel Log'!AD$2:AD$2815,$A98,'Duel Log'!AA$2:AA$2815,"Win")</f>
        <v>1</v>
      </c>
      <c r="E98" s="7" t="n">
        <f aca="false">COUNTIFS('Duel Log'!AD$2:AD$2815,$A98,'Duel Log'!AA$2:AA$2815,"Loss")</f>
        <v>0</v>
      </c>
      <c r="F98" s="7" t="n">
        <f aca="false">COUNTIFS('Duel Log'!AD$2:AD$2815,$A98,'Duel Log'!AA$2:AA$2815,"Draw")</f>
        <v>0</v>
      </c>
      <c r="G98" s="13" t="n">
        <f aca="false">IFERROR(D98/C98,"")</f>
        <v>1</v>
      </c>
    </row>
    <row r="99" customFormat="false" ht="15" hidden="false" customHeight="true" outlineLevel="0" collapsed="false">
      <c r="A99" s="7" t="s">
        <v>920</v>
      </c>
      <c r="B99" s="7" t="s">
        <v>9138</v>
      </c>
      <c r="C99" s="7" t="n">
        <f aca="false">COUNTIF('Duel Log'!AD$2:AD$2815,$A99)</f>
        <v>4</v>
      </c>
      <c r="D99" s="7" t="n">
        <f aca="false">COUNTIFS('Duel Log'!AD$2:AD$2815,$A99,'Duel Log'!AA$2:AA$2815,"Win")</f>
        <v>3</v>
      </c>
      <c r="E99" s="7" t="n">
        <f aca="false">COUNTIFS('Duel Log'!AD$2:AD$2815,$A99,'Duel Log'!AA$2:AA$2815,"Loss")</f>
        <v>1</v>
      </c>
      <c r="F99" s="7" t="n">
        <f aca="false">COUNTIFS('Duel Log'!AD$2:AD$2815,$A99,'Duel Log'!AA$2:AA$2815,"Draw")</f>
        <v>0</v>
      </c>
      <c r="G99" s="13" t="n">
        <f aca="false">IFERROR(D99/C99,"")</f>
        <v>0.75</v>
      </c>
    </row>
    <row r="100" customFormat="false" ht="16.5" hidden="false" customHeight="true" outlineLevel="0" collapsed="false">
      <c r="A100" s="7" t="s">
        <v>2612</v>
      </c>
      <c r="B100" s="7" t="s">
        <v>348</v>
      </c>
      <c r="C100" s="7" t="n">
        <f aca="false">COUNTIF('Duel Log'!AD$2:AD$2815,$A100)</f>
        <v>1</v>
      </c>
      <c r="D100" s="7" t="n">
        <f aca="false">COUNTIFS('Duel Log'!AD$2:AD$2815,$A100,'Duel Log'!AA$2:AA$2815,"Win")</f>
        <v>0</v>
      </c>
      <c r="E100" s="7" t="n">
        <f aca="false">COUNTIFS('Duel Log'!AD$2:AD$2815,$A100,'Duel Log'!AA$2:AA$2815,"Loss")</f>
        <v>1</v>
      </c>
      <c r="F100" s="7" t="n">
        <f aca="false">COUNTIFS('Duel Log'!AD$2:AD$2815,$A100,'Duel Log'!AA$2:AA$2815,"Draw")</f>
        <v>0</v>
      </c>
      <c r="G100" s="13" t="n">
        <f aca="false">IFERROR(D100/C100,"")</f>
        <v>0</v>
      </c>
    </row>
    <row r="101" customFormat="false" ht="15" hidden="false" customHeight="true" outlineLevel="0" collapsed="false">
      <c r="A101" s="7" t="s">
        <v>1033</v>
      </c>
      <c r="B101" s="7" t="s">
        <v>474</v>
      </c>
      <c r="C101" s="7" t="n">
        <f aca="false">COUNTIF('Duel Log'!AD$2:AD$2815,$A101)</f>
        <v>1</v>
      </c>
      <c r="D101" s="7" t="n">
        <f aca="false">COUNTIFS('Duel Log'!AD$2:AD$2815,$A101,'Duel Log'!AA$2:AA$2815,"Win")</f>
        <v>0</v>
      </c>
      <c r="E101" s="7" t="n">
        <f aca="false">COUNTIFS('Duel Log'!AD$2:AD$2815,$A101,'Duel Log'!AA$2:AA$2815,"Loss")</f>
        <v>1</v>
      </c>
      <c r="F101" s="7" t="n">
        <f aca="false">COUNTIFS('Duel Log'!AD$2:AD$2815,$A101,'Duel Log'!AA$2:AA$2815,"Draw")</f>
        <v>0</v>
      </c>
      <c r="G101" s="13" t="n">
        <f aca="false">IFERROR(D101/C101,"")</f>
        <v>0</v>
      </c>
    </row>
    <row r="102" customFormat="false" ht="16.5" hidden="false" customHeight="true" outlineLevel="0" collapsed="false">
      <c r="A102" s="7" t="s">
        <v>4986</v>
      </c>
      <c r="B102" s="7" t="s">
        <v>9139</v>
      </c>
      <c r="C102" s="7" t="n">
        <f aca="false">COUNTIF('Duel Log'!AD$2:AD$2815,$A102)</f>
        <v>2</v>
      </c>
      <c r="D102" s="7" t="n">
        <f aca="false">COUNTIFS('Duel Log'!AD$2:AD$2815,$A102,'Duel Log'!AA$2:AA$2815,"Win")</f>
        <v>2</v>
      </c>
      <c r="E102" s="7" t="n">
        <f aca="false">COUNTIFS('Duel Log'!AD$2:AD$2815,$A102,'Duel Log'!AA$2:AA$2815,"Loss")</f>
        <v>0</v>
      </c>
      <c r="F102" s="7" t="n">
        <f aca="false">COUNTIFS('Duel Log'!AD$2:AD$2815,$A102,'Duel Log'!AA$2:AA$2815,"Draw")</f>
        <v>0</v>
      </c>
      <c r="G102" s="13" t="n">
        <f aca="false">IFERROR(D102/C102,"")</f>
        <v>1</v>
      </c>
    </row>
    <row r="103" customFormat="false" ht="15" hidden="false" customHeight="true" outlineLevel="0" collapsed="false">
      <c r="A103" s="7" t="s">
        <v>4508</v>
      </c>
      <c r="B103" s="7" t="s">
        <v>357</v>
      </c>
      <c r="C103" s="7" t="n">
        <f aca="false">COUNTIF('Duel Log'!AD$2:AD$2815,$A103)</f>
        <v>1</v>
      </c>
      <c r="D103" s="7" t="n">
        <f aca="false">COUNTIFS('Duel Log'!AD$2:AD$2815,$A103,'Duel Log'!AA$2:AA$2815,"Win")</f>
        <v>1</v>
      </c>
      <c r="E103" s="7" t="n">
        <f aca="false">COUNTIFS('Duel Log'!AD$2:AD$2815,$A103,'Duel Log'!AA$2:AA$2815,"Loss")</f>
        <v>0</v>
      </c>
      <c r="F103" s="7" t="n">
        <f aca="false">COUNTIFS('Duel Log'!AD$2:AD$2815,$A103,'Duel Log'!AA$2:AA$2815,"Draw")</f>
        <v>0</v>
      </c>
      <c r="G103" s="13" t="n">
        <f aca="false">IFERROR(D103/C103,"")</f>
        <v>1</v>
      </c>
    </row>
    <row r="104" customFormat="false" ht="15" hidden="false" customHeight="true" outlineLevel="0" collapsed="false">
      <c r="A104" s="7" t="s">
        <v>3836</v>
      </c>
      <c r="B104" s="7" t="s">
        <v>723</v>
      </c>
      <c r="C104" s="7" t="n">
        <f aca="false">COUNTIF('Duel Log'!AD$2:AD$2815,$A104)</f>
        <v>1</v>
      </c>
      <c r="D104" s="7" t="n">
        <f aca="false">COUNTIFS('Duel Log'!AD$2:AD$2815,$A104,'Duel Log'!AA$2:AA$2815,"Win")</f>
        <v>1</v>
      </c>
      <c r="E104" s="7" t="n">
        <f aca="false">COUNTIFS('Duel Log'!AD$2:AD$2815,$A104,'Duel Log'!AA$2:AA$2815,"Loss")</f>
        <v>0</v>
      </c>
      <c r="F104" s="7" t="n">
        <f aca="false">COUNTIFS('Duel Log'!AD$2:AD$2815,$A104,'Duel Log'!AA$2:AA$2815,"Draw")</f>
        <v>0</v>
      </c>
      <c r="G104" s="13" t="n">
        <f aca="false">IFERROR(D104/C104,"")</f>
        <v>1</v>
      </c>
    </row>
    <row r="105" customFormat="false" ht="15" hidden="false" customHeight="true" outlineLevel="0" collapsed="false">
      <c r="A105" s="7" t="s">
        <v>5351</v>
      </c>
      <c r="B105" s="8" t="s">
        <v>390</v>
      </c>
      <c r="C105" s="7" t="n">
        <f aca="false">COUNTIF('Duel Log'!AD$2:AD$2815,$A105)</f>
        <v>1</v>
      </c>
      <c r="D105" s="7" t="n">
        <f aca="false">COUNTIFS('Duel Log'!AD$2:AD$2815,$A105,'Duel Log'!AA$2:AA$2815,"Win")</f>
        <v>1</v>
      </c>
      <c r="E105" s="7" t="n">
        <f aca="false">COUNTIFS('Duel Log'!AD$2:AD$2815,$A105,'Duel Log'!AA$2:AA$2815,"Loss")</f>
        <v>0</v>
      </c>
      <c r="F105" s="7" t="n">
        <f aca="false">COUNTIFS('Duel Log'!AD$2:AD$2815,$A105,'Duel Log'!AA$2:AA$2815,"Draw")</f>
        <v>0</v>
      </c>
      <c r="G105" s="13" t="n">
        <f aca="false">IFERROR(D105/C105,"")</f>
        <v>1</v>
      </c>
    </row>
    <row r="106" customFormat="false" ht="15" hidden="false" customHeight="true" outlineLevel="0" collapsed="false">
      <c r="A106" s="7" t="s">
        <v>4852</v>
      </c>
      <c r="B106" s="7" t="s">
        <v>973</v>
      </c>
      <c r="C106" s="7" t="n">
        <f aca="false">COUNTIF('Duel Log'!AD$2:AD$2815,$A106)</f>
        <v>1</v>
      </c>
      <c r="D106" s="7" t="n">
        <f aca="false">COUNTIFS('Duel Log'!AD$2:AD$2815,$A106,'Duel Log'!AA$2:AA$2815,"Win")</f>
        <v>0</v>
      </c>
      <c r="E106" s="7" t="n">
        <f aca="false">COUNTIFS('Duel Log'!AD$2:AD$2815,$A106,'Duel Log'!AA$2:AA$2815,"Loss")</f>
        <v>1</v>
      </c>
      <c r="F106" s="7" t="n">
        <f aca="false">COUNTIFS('Duel Log'!AD$2:AD$2815,$A106,'Duel Log'!AA$2:AA$2815,"Draw")</f>
        <v>0</v>
      </c>
      <c r="G106" s="13" t="n">
        <f aca="false">IFERROR(D106/C106,"")</f>
        <v>0</v>
      </c>
    </row>
    <row r="107" customFormat="false" ht="15" hidden="false" customHeight="true" outlineLevel="0" collapsed="false">
      <c r="A107" s="7" t="s">
        <v>1328</v>
      </c>
      <c r="B107" s="7" t="s">
        <v>1324</v>
      </c>
      <c r="C107" s="7" t="n">
        <f aca="false">COUNTIF('Duel Log'!AD$2:AD$2815,$A107)</f>
        <v>1</v>
      </c>
      <c r="D107" s="7" t="n">
        <f aca="false">COUNTIFS('Duel Log'!AD$2:AD$2815,$A107,'Duel Log'!AA$2:AA$2815,"Win")</f>
        <v>0</v>
      </c>
      <c r="E107" s="7" t="n">
        <f aca="false">COUNTIFS('Duel Log'!AD$2:AD$2815,$A107,'Duel Log'!AA$2:AA$2815,"Loss")</f>
        <v>1</v>
      </c>
      <c r="F107" s="7" t="n">
        <f aca="false">COUNTIFS('Duel Log'!AD$2:AD$2815,$A107,'Duel Log'!AA$2:AA$2815,"Draw")</f>
        <v>0</v>
      </c>
      <c r="G107" s="13" t="n">
        <f aca="false">IFERROR(D107/C107,"")</f>
        <v>0</v>
      </c>
    </row>
    <row r="108" customFormat="false" ht="15" hidden="false" customHeight="true" outlineLevel="0" collapsed="false">
      <c r="A108" s="7" t="s">
        <v>1448</v>
      </c>
      <c r="B108" s="7" t="s">
        <v>1324</v>
      </c>
      <c r="C108" s="7" t="n">
        <f aca="false">COUNTIF('Duel Log'!AD$2:AD$2815,$A108)</f>
        <v>1</v>
      </c>
      <c r="D108" s="7" t="n">
        <f aca="false">COUNTIFS('Duel Log'!AD$2:AD$2815,$A108,'Duel Log'!AA$2:AA$2815,"Win")</f>
        <v>0</v>
      </c>
      <c r="E108" s="7" t="n">
        <f aca="false">COUNTIFS('Duel Log'!AD$2:AD$2815,$A108,'Duel Log'!AA$2:AA$2815,"Loss")</f>
        <v>1</v>
      </c>
      <c r="F108" s="7" t="n">
        <f aca="false">COUNTIFS('Duel Log'!AD$2:AD$2815,$A108,'Duel Log'!AA$2:AA$2815,"Draw")</f>
        <v>0</v>
      </c>
      <c r="G108" s="13" t="n">
        <f aca="false">IFERROR(D108/C108,"")</f>
        <v>0</v>
      </c>
    </row>
    <row r="109" customFormat="false" ht="15" hidden="false" customHeight="true" outlineLevel="0" collapsed="false">
      <c r="A109" s="7" t="s">
        <v>4427</v>
      </c>
      <c r="B109" s="7" t="s">
        <v>829</v>
      </c>
      <c r="C109" s="7" t="n">
        <f aca="false">COUNTIF('Duel Log'!AD$2:AD$2815,$A109)</f>
        <v>1</v>
      </c>
      <c r="D109" s="7" t="n">
        <f aca="false">COUNTIFS('Duel Log'!AD$2:AD$2815,$A109,'Duel Log'!AA$2:AA$2815,"Win")</f>
        <v>0</v>
      </c>
      <c r="E109" s="7" t="n">
        <f aca="false">COUNTIFS('Duel Log'!AD$2:AD$2815,$A109,'Duel Log'!AA$2:AA$2815,"Loss")</f>
        <v>1</v>
      </c>
      <c r="F109" s="7" t="n">
        <f aca="false">COUNTIFS('Duel Log'!AD$2:AD$2815,$A109,'Duel Log'!AA$2:AA$2815,"Draw")</f>
        <v>0</v>
      </c>
      <c r="G109" s="13" t="n">
        <f aca="false">IFERROR(D109/C109,"")</f>
        <v>0</v>
      </c>
    </row>
    <row r="110" customFormat="false" ht="15" hidden="false" customHeight="true" outlineLevel="0" collapsed="false">
      <c r="A110" s="7" t="s">
        <v>2916</v>
      </c>
      <c r="B110" s="7" t="s">
        <v>282</v>
      </c>
      <c r="C110" s="7" t="n">
        <f aca="false">COUNTIF('Duel Log'!AD$2:AD$2815,$A110)</f>
        <v>1</v>
      </c>
      <c r="D110" s="7" t="n">
        <f aca="false">COUNTIFS('Duel Log'!AD$2:AD$2815,$A110,'Duel Log'!AA$2:AA$2815,"Win")</f>
        <v>1</v>
      </c>
      <c r="E110" s="7" t="n">
        <f aca="false">COUNTIFS('Duel Log'!AD$2:AD$2815,$A110,'Duel Log'!AA$2:AA$2815,"Loss")</f>
        <v>0</v>
      </c>
      <c r="F110" s="7" t="n">
        <f aca="false">COUNTIFS('Duel Log'!AD$2:AD$2815,$A110,'Duel Log'!AA$2:AA$2815,"Draw")</f>
        <v>0</v>
      </c>
      <c r="G110" s="13" t="n">
        <f aca="false">IFERROR(D110/C110,"")</f>
        <v>1</v>
      </c>
    </row>
    <row r="111" customFormat="false" ht="15" hidden="false" customHeight="true" outlineLevel="0" collapsed="false">
      <c r="A111" s="7" t="s">
        <v>2877</v>
      </c>
      <c r="B111" s="7" t="s">
        <v>1232</v>
      </c>
      <c r="C111" s="7" t="n">
        <f aca="false">COUNTIF('Duel Log'!AD$2:AD$2815,$A111)</f>
        <v>1</v>
      </c>
      <c r="D111" s="7" t="n">
        <f aca="false">COUNTIFS('Duel Log'!AD$2:AD$2815,$A111,'Duel Log'!AA$2:AA$2815,"Win")</f>
        <v>1</v>
      </c>
      <c r="E111" s="7" t="n">
        <f aca="false">COUNTIFS('Duel Log'!AD$2:AD$2815,$A111,'Duel Log'!AA$2:AA$2815,"Loss")</f>
        <v>0</v>
      </c>
      <c r="F111" s="7" t="n">
        <f aca="false">COUNTIFS('Duel Log'!AD$2:AD$2815,$A111,'Duel Log'!AA$2:AA$2815,"Draw")</f>
        <v>0</v>
      </c>
      <c r="G111" s="13" t="n">
        <f aca="false">IFERROR(D111/C111,"")</f>
        <v>1</v>
      </c>
    </row>
    <row r="112" customFormat="false" ht="15" hidden="false" customHeight="true" outlineLevel="0" collapsed="false">
      <c r="A112" s="7" t="s">
        <v>2868</v>
      </c>
      <c r="B112" s="7" t="s">
        <v>1232</v>
      </c>
      <c r="C112" s="7" t="n">
        <f aca="false">COUNTIF('Duel Log'!AD$2:AD$2815,$A112)</f>
        <v>1</v>
      </c>
      <c r="D112" s="7" t="n">
        <f aca="false">COUNTIFS('Duel Log'!AD$2:AD$2815,$A112,'Duel Log'!AA$2:AA$2815,"Win")</f>
        <v>1</v>
      </c>
      <c r="E112" s="7" t="n">
        <f aca="false">COUNTIFS('Duel Log'!AD$2:AD$2815,$A112,'Duel Log'!AA$2:AA$2815,"Loss")</f>
        <v>0</v>
      </c>
      <c r="F112" s="7" t="n">
        <f aca="false">COUNTIFS('Duel Log'!AD$2:AD$2815,$A112,'Duel Log'!AA$2:AA$2815,"Draw")</f>
        <v>0</v>
      </c>
      <c r="G112" s="13" t="n">
        <f aca="false">IFERROR(D112/C112,"")</f>
        <v>1</v>
      </c>
    </row>
    <row r="113" customFormat="false" ht="15" hidden="false" customHeight="true" outlineLevel="0" collapsed="false">
      <c r="A113" s="7" t="s">
        <v>4876</v>
      </c>
      <c r="B113" s="8" t="s">
        <v>3952</v>
      </c>
      <c r="C113" s="7" t="n">
        <f aca="false">COUNTIF('Duel Log'!AD$2:AD$2815,$A113)</f>
        <v>1</v>
      </c>
      <c r="D113" s="7" t="n">
        <f aca="false">COUNTIFS('Duel Log'!AD$2:AD$2815,$A113,'Duel Log'!AA$2:AA$2815,"Win")</f>
        <v>0</v>
      </c>
      <c r="E113" s="7" t="n">
        <f aca="false">COUNTIFS('Duel Log'!AD$2:AD$2815,$A113,'Duel Log'!AA$2:AA$2815,"Loss")</f>
        <v>1</v>
      </c>
      <c r="F113" s="7" t="n">
        <f aca="false">COUNTIFS('Duel Log'!AD$2:AD$2815,$A113,'Duel Log'!AA$2:AA$2815,"Draw")</f>
        <v>0</v>
      </c>
      <c r="G113" s="13" t="n">
        <f aca="false">IFERROR(D113/C113,"")</f>
        <v>0</v>
      </c>
    </row>
    <row r="114" customFormat="false" ht="15" hidden="false" customHeight="true" outlineLevel="0" collapsed="false">
      <c r="A114" s="7" t="s">
        <v>2764</v>
      </c>
      <c r="B114" s="7" t="s">
        <v>876</v>
      </c>
      <c r="C114" s="7" t="n">
        <f aca="false">COUNTIF('Duel Log'!AD$2:AD$2815,$A114)</f>
        <v>1</v>
      </c>
      <c r="D114" s="7" t="n">
        <f aca="false">COUNTIFS('Duel Log'!AD$2:AD$2815,$A114,'Duel Log'!AA$2:AA$2815,"Win")</f>
        <v>1</v>
      </c>
      <c r="E114" s="7" t="n">
        <f aca="false">COUNTIFS('Duel Log'!AD$2:AD$2815,$A114,'Duel Log'!AA$2:AA$2815,"Loss")</f>
        <v>0</v>
      </c>
      <c r="F114" s="7" t="n">
        <f aca="false">COUNTIFS('Duel Log'!AD$2:AD$2815,$A114,'Duel Log'!AA$2:AA$2815,"Draw")</f>
        <v>0</v>
      </c>
      <c r="G114" s="13" t="n">
        <f aca="false">IFERROR(D114/C114,"")</f>
        <v>1</v>
      </c>
    </row>
    <row r="115" customFormat="false" ht="15" hidden="false" customHeight="true" outlineLevel="0" collapsed="false">
      <c r="A115" s="7" t="s">
        <v>1405</v>
      </c>
      <c r="B115" s="7" t="s">
        <v>1324</v>
      </c>
      <c r="C115" s="7" t="n">
        <f aca="false">COUNTIF('Duel Log'!AD$2:AD$2815,$A115)</f>
        <v>1</v>
      </c>
      <c r="D115" s="7" t="n">
        <f aca="false">COUNTIFS('Duel Log'!AD$2:AD$2815,$A115,'Duel Log'!AA$2:AA$2815,"Win")</f>
        <v>0</v>
      </c>
      <c r="E115" s="7" t="n">
        <f aca="false">COUNTIFS('Duel Log'!AD$2:AD$2815,$A115,'Duel Log'!AA$2:AA$2815,"Loss")</f>
        <v>1</v>
      </c>
      <c r="F115" s="7" t="n">
        <f aca="false">COUNTIFS('Duel Log'!AD$2:AD$2815,$A115,'Duel Log'!AA$2:AA$2815,"Draw")</f>
        <v>0</v>
      </c>
      <c r="G115" s="13" t="n">
        <f aca="false">IFERROR(D115/C115,"")</f>
        <v>0</v>
      </c>
    </row>
    <row r="116" customFormat="false" ht="15" hidden="false" customHeight="true" outlineLevel="0" collapsed="false">
      <c r="A116" s="7" t="s">
        <v>485</v>
      </c>
      <c r="B116" s="7" t="s">
        <v>403</v>
      </c>
      <c r="C116" s="7" t="n">
        <f aca="false">COUNTIF('Duel Log'!AD$2:AD$2815,$A116)</f>
        <v>1</v>
      </c>
      <c r="D116" s="7" t="n">
        <f aca="false">COUNTIFS('Duel Log'!AD$2:AD$2815,$A116,'Duel Log'!AA$2:AA$2815,"Win")</f>
        <v>0</v>
      </c>
      <c r="E116" s="7" t="n">
        <f aca="false">COUNTIFS('Duel Log'!AD$2:AD$2815,$A116,'Duel Log'!AA$2:AA$2815,"Loss")</f>
        <v>1</v>
      </c>
      <c r="F116" s="7" t="n">
        <f aca="false">COUNTIFS('Duel Log'!AD$2:AD$2815,$A116,'Duel Log'!AA$2:AA$2815,"Draw")</f>
        <v>0</v>
      </c>
      <c r="G116" s="13" t="n">
        <f aca="false">IFERROR(D116/C116,"")</f>
        <v>0</v>
      </c>
    </row>
    <row r="117" customFormat="false" ht="15" hidden="false" customHeight="true" outlineLevel="0" collapsed="false">
      <c r="A117" s="7" t="s">
        <v>4867</v>
      </c>
      <c r="B117" s="7" t="s">
        <v>973</v>
      </c>
      <c r="C117" s="7" t="n">
        <f aca="false">COUNTIF('Duel Log'!AD$2:AD$2815,$A117)</f>
        <v>1</v>
      </c>
      <c r="D117" s="7" t="n">
        <f aca="false">COUNTIFS('Duel Log'!AD$2:AD$2815,$A117,'Duel Log'!AA$2:AA$2815,"Win")</f>
        <v>0</v>
      </c>
      <c r="E117" s="7" t="n">
        <f aca="false">COUNTIFS('Duel Log'!AD$2:AD$2815,$A117,'Duel Log'!AA$2:AA$2815,"Loss")</f>
        <v>1</v>
      </c>
      <c r="F117" s="7" t="n">
        <f aca="false">COUNTIFS('Duel Log'!AD$2:AD$2815,$A117,'Duel Log'!AA$2:AA$2815,"Draw")</f>
        <v>0</v>
      </c>
      <c r="G117" s="13" t="n">
        <f aca="false">IFERROR(D117/C117,"")</f>
        <v>0</v>
      </c>
    </row>
    <row r="118" customFormat="false" ht="16.5" hidden="false" customHeight="true" outlineLevel="0" collapsed="false">
      <c r="A118" s="7" t="s">
        <v>2561</v>
      </c>
      <c r="B118" s="7" t="s">
        <v>2516</v>
      </c>
      <c r="C118" s="7" t="n">
        <f aca="false">COUNTIF('Duel Log'!AD$2:AD$2815,$A118)</f>
        <v>1</v>
      </c>
      <c r="D118" s="7" t="n">
        <f aca="false">COUNTIFS('Duel Log'!AD$2:AD$2815,$A118,'Duel Log'!AA$2:AA$2815,"Win")</f>
        <v>1</v>
      </c>
      <c r="E118" s="7" t="n">
        <f aca="false">COUNTIFS('Duel Log'!AD$2:AD$2815,$A118,'Duel Log'!AA$2:AA$2815,"Loss")</f>
        <v>0</v>
      </c>
      <c r="F118" s="7" t="n">
        <f aca="false">COUNTIFS('Duel Log'!AD$2:AD$2815,$A118,'Duel Log'!AA$2:AA$2815,"Draw")</f>
        <v>0</v>
      </c>
      <c r="G118" s="13" t="n">
        <f aca="false">IFERROR(D118/C118,"")</f>
        <v>1</v>
      </c>
    </row>
    <row r="119" customFormat="false" ht="15" hidden="false" customHeight="true" outlineLevel="0" collapsed="false">
      <c r="A119" s="7" t="s">
        <v>3785</v>
      </c>
      <c r="B119" s="7" t="s">
        <v>723</v>
      </c>
      <c r="C119" s="7" t="n">
        <f aca="false">COUNTIF('Duel Log'!AD$2:AD$2815,$A119)</f>
        <v>1</v>
      </c>
      <c r="D119" s="7" t="n">
        <f aca="false">COUNTIFS('Duel Log'!AD$2:AD$2815,$A119,'Duel Log'!AA$2:AA$2815,"Win")</f>
        <v>0</v>
      </c>
      <c r="E119" s="7" t="n">
        <f aca="false">COUNTIFS('Duel Log'!AD$2:AD$2815,$A119,'Duel Log'!AA$2:AA$2815,"Loss")</f>
        <v>1</v>
      </c>
      <c r="F119" s="7" t="n">
        <f aca="false">COUNTIFS('Duel Log'!AD$2:AD$2815,$A119,'Duel Log'!AA$2:AA$2815,"Draw")</f>
        <v>0</v>
      </c>
      <c r="G119" s="13" t="n">
        <f aca="false">IFERROR(D119/C119,"")</f>
        <v>0</v>
      </c>
    </row>
    <row r="120" customFormat="false" ht="15" hidden="false" customHeight="true" outlineLevel="0" collapsed="false">
      <c r="A120" s="7" t="s">
        <v>947</v>
      </c>
      <c r="B120" s="7" t="s">
        <v>829</v>
      </c>
      <c r="C120" s="7" t="n">
        <f aca="false">COUNTIF('Duel Log'!AD$2:AD$2815,$A120)</f>
        <v>1</v>
      </c>
      <c r="D120" s="7" t="n">
        <f aca="false">COUNTIFS('Duel Log'!AD$2:AD$2815,$A120,'Duel Log'!AA$2:AA$2815,"Win")</f>
        <v>0</v>
      </c>
      <c r="E120" s="7" t="n">
        <f aca="false">COUNTIFS('Duel Log'!AD$2:AD$2815,$A120,'Duel Log'!AA$2:AA$2815,"Loss")</f>
        <v>1</v>
      </c>
      <c r="F120" s="7" t="n">
        <f aca="false">COUNTIFS('Duel Log'!AD$2:AD$2815,$A120,'Duel Log'!AA$2:AA$2815,"Draw")</f>
        <v>0</v>
      </c>
      <c r="G120" s="13" t="n">
        <f aca="false">IFERROR(D120/C120,"")</f>
        <v>0</v>
      </c>
    </row>
    <row r="121" customFormat="false" ht="15" hidden="false" customHeight="true" outlineLevel="0" collapsed="false">
      <c r="A121" s="7" t="s">
        <v>1788</v>
      </c>
      <c r="B121" s="7" t="s">
        <v>1673</v>
      </c>
      <c r="C121" s="7" t="n">
        <f aca="false">COUNTIF('Duel Log'!AD$2:AD$2815,$A121)</f>
        <v>1</v>
      </c>
      <c r="D121" s="7" t="n">
        <f aca="false">COUNTIFS('Duel Log'!AD$2:AD$2815,$A121,'Duel Log'!AA$2:AA$2815,"Win")</f>
        <v>0</v>
      </c>
      <c r="E121" s="7" t="n">
        <f aca="false">COUNTIFS('Duel Log'!AD$2:AD$2815,$A121,'Duel Log'!AA$2:AA$2815,"Loss")</f>
        <v>1</v>
      </c>
      <c r="F121" s="7" t="n">
        <f aca="false">COUNTIFS('Duel Log'!AD$2:AD$2815,$A121,'Duel Log'!AA$2:AA$2815,"Draw")</f>
        <v>0</v>
      </c>
      <c r="G121" s="13" t="n">
        <f aca="false">IFERROR(D121/C121,"")</f>
        <v>0</v>
      </c>
    </row>
    <row r="122" customFormat="false" ht="15" hidden="false" customHeight="true" outlineLevel="0" collapsed="false">
      <c r="A122" s="7" t="s">
        <v>2961</v>
      </c>
      <c r="B122" s="7" t="s">
        <v>282</v>
      </c>
      <c r="C122" s="7" t="n">
        <f aca="false">COUNTIF('Duel Log'!AD$2:AD$2815,$A122)</f>
        <v>1</v>
      </c>
      <c r="D122" s="7" t="n">
        <f aca="false">COUNTIFS('Duel Log'!AD$2:AD$2815,$A122,'Duel Log'!AA$2:AA$2815,"Win")</f>
        <v>1</v>
      </c>
      <c r="E122" s="7" t="n">
        <f aca="false">COUNTIFS('Duel Log'!AD$2:AD$2815,$A122,'Duel Log'!AA$2:AA$2815,"Loss")</f>
        <v>0</v>
      </c>
      <c r="F122" s="7" t="n">
        <f aca="false">COUNTIFS('Duel Log'!AD$2:AD$2815,$A122,'Duel Log'!AA$2:AA$2815,"Draw")</f>
        <v>0</v>
      </c>
      <c r="G122" s="13" t="n">
        <f aca="false">IFERROR(D122/C122,"")</f>
        <v>1</v>
      </c>
    </row>
    <row r="123" customFormat="false" ht="15" hidden="false" customHeight="true" outlineLevel="0" collapsed="false">
      <c r="A123" s="7" t="s">
        <v>1959</v>
      </c>
      <c r="B123" s="7" t="s">
        <v>9140</v>
      </c>
      <c r="C123" s="7" t="n">
        <f aca="false">COUNTIF('Duel Log'!AD$2:AD$2815,$A123)</f>
        <v>2</v>
      </c>
      <c r="D123" s="7" t="n">
        <f aca="false">COUNTIFS('Duel Log'!AD$2:AD$2815,$A123,'Duel Log'!AA$2:AA$2815,"Win")</f>
        <v>1</v>
      </c>
      <c r="E123" s="7" t="n">
        <f aca="false">COUNTIFS('Duel Log'!AD$2:AD$2815,$A123,'Duel Log'!AA$2:AA$2815,"Loss")</f>
        <v>1</v>
      </c>
      <c r="F123" s="7" t="n">
        <f aca="false">COUNTIFS('Duel Log'!AD$2:AD$2815,$A123,'Duel Log'!AA$2:AA$2815,"Draw")</f>
        <v>0</v>
      </c>
      <c r="G123" s="13" t="n">
        <f aca="false">IFERROR(D123/C123,"")</f>
        <v>0.5</v>
      </c>
    </row>
    <row r="124" customFormat="false" ht="16.5" hidden="false" customHeight="true" outlineLevel="0" collapsed="false">
      <c r="A124" s="7" t="s">
        <v>673</v>
      </c>
      <c r="B124" s="7" t="s">
        <v>9141</v>
      </c>
      <c r="C124" s="7" t="n">
        <f aca="false">COUNTIF('Duel Log'!AD$2:AD$2815,$A124)</f>
        <v>3</v>
      </c>
      <c r="D124" s="7" t="n">
        <f aca="false">COUNTIFS('Duel Log'!AD$2:AD$2815,$A124,'Duel Log'!AA$2:AA$2815,"Win")</f>
        <v>1</v>
      </c>
      <c r="E124" s="7" t="n">
        <f aca="false">COUNTIFS('Duel Log'!AD$2:AD$2815,$A124,'Duel Log'!AA$2:AA$2815,"Loss")</f>
        <v>2</v>
      </c>
      <c r="F124" s="7" t="n">
        <f aca="false">COUNTIFS('Duel Log'!AD$2:AD$2815,$A124,'Duel Log'!AA$2:AA$2815,"Draw")</f>
        <v>0</v>
      </c>
      <c r="G124" s="13" t="n">
        <f aca="false">IFERROR(D124/C124,"")</f>
        <v>0.333333333333333</v>
      </c>
    </row>
    <row r="125" customFormat="false" ht="15" hidden="false" customHeight="true" outlineLevel="0" collapsed="false">
      <c r="A125" s="7" t="s">
        <v>3338</v>
      </c>
      <c r="B125" s="7" t="s">
        <v>3287</v>
      </c>
      <c r="C125" s="7" t="n">
        <f aca="false">COUNTIF('Duel Log'!AD$2:AD$2815,$A125)</f>
        <v>1</v>
      </c>
      <c r="D125" s="7" t="n">
        <f aca="false">COUNTIFS('Duel Log'!AD$2:AD$2815,$A125,'Duel Log'!AA$2:AA$2815,"Win")</f>
        <v>1</v>
      </c>
      <c r="E125" s="7" t="n">
        <f aca="false">COUNTIFS('Duel Log'!AD$2:AD$2815,$A125,'Duel Log'!AA$2:AA$2815,"Loss")</f>
        <v>0</v>
      </c>
      <c r="F125" s="7" t="n">
        <f aca="false">COUNTIFS('Duel Log'!AD$2:AD$2815,$A125,'Duel Log'!AA$2:AA$2815,"Draw")</f>
        <v>0</v>
      </c>
      <c r="G125" s="13" t="n">
        <f aca="false">IFERROR(D125/C125,"")</f>
        <v>1</v>
      </c>
    </row>
    <row r="126" customFormat="false" ht="15" hidden="false" customHeight="true" outlineLevel="0" collapsed="false">
      <c r="A126" s="7" t="s">
        <v>1027</v>
      </c>
      <c r="B126" s="7" t="s">
        <v>890</v>
      </c>
      <c r="C126" s="7" t="n">
        <f aca="false">COUNTIF('Duel Log'!AD$2:AD$2815,$A126)</f>
        <v>1</v>
      </c>
      <c r="D126" s="7" t="n">
        <f aca="false">COUNTIFS('Duel Log'!AD$2:AD$2815,$A126,'Duel Log'!AA$2:AA$2815,"Win")</f>
        <v>1</v>
      </c>
      <c r="E126" s="7" t="n">
        <f aca="false">COUNTIFS('Duel Log'!AD$2:AD$2815,$A126,'Duel Log'!AA$2:AA$2815,"Loss")</f>
        <v>0</v>
      </c>
      <c r="F126" s="7" t="n">
        <f aca="false">COUNTIFS('Duel Log'!AD$2:AD$2815,$A126,'Duel Log'!AA$2:AA$2815,"Draw")</f>
        <v>0</v>
      </c>
      <c r="G126" s="13" t="n">
        <f aca="false">IFERROR(D126/C126,"")</f>
        <v>1</v>
      </c>
    </row>
    <row r="127" customFormat="false" ht="15" hidden="false" customHeight="true" outlineLevel="0" collapsed="false">
      <c r="A127" s="7" t="s">
        <v>4731</v>
      </c>
      <c r="B127" s="7" t="s">
        <v>1132</v>
      </c>
      <c r="C127" s="7" t="n">
        <f aca="false">COUNTIF('Duel Log'!AD$2:AD$2815,$A127)</f>
        <v>1</v>
      </c>
      <c r="D127" s="7" t="n">
        <f aca="false">COUNTIFS('Duel Log'!AD$2:AD$2815,$A127,'Duel Log'!AA$2:AA$2815,"Win")</f>
        <v>0</v>
      </c>
      <c r="E127" s="7" t="n">
        <f aca="false">COUNTIFS('Duel Log'!AD$2:AD$2815,$A127,'Duel Log'!AA$2:AA$2815,"Loss")</f>
        <v>1</v>
      </c>
      <c r="F127" s="7" t="n">
        <f aca="false">COUNTIFS('Duel Log'!AD$2:AD$2815,$A127,'Duel Log'!AA$2:AA$2815,"Draw")</f>
        <v>0</v>
      </c>
      <c r="G127" s="13" t="n">
        <f aca="false">IFERROR(D127/C127,"")</f>
        <v>0</v>
      </c>
    </row>
    <row r="128" customFormat="false" ht="16.5" hidden="false" customHeight="true" outlineLevel="0" collapsed="false">
      <c r="A128" s="7" t="s">
        <v>2848</v>
      </c>
      <c r="B128" s="7" t="s">
        <v>9142</v>
      </c>
      <c r="C128" s="7" t="n">
        <f aca="false">COUNTIF('Duel Log'!AD$2:AD$2815,$A128)</f>
        <v>2</v>
      </c>
      <c r="D128" s="7" t="n">
        <f aca="false">COUNTIFS('Duel Log'!AD$2:AD$2815,$A128,'Duel Log'!AA$2:AA$2815,"Win")</f>
        <v>1</v>
      </c>
      <c r="E128" s="7" t="n">
        <f aca="false">COUNTIFS('Duel Log'!AD$2:AD$2815,$A128,'Duel Log'!AA$2:AA$2815,"Loss")</f>
        <v>1</v>
      </c>
      <c r="F128" s="7" t="n">
        <f aca="false">COUNTIFS('Duel Log'!AD$2:AD$2815,$A128,'Duel Log'!AA$2:AA$2815,"Draw")</f>
        <v>0</v>
      </c>
      <c r="G128" s="13" t="n">
        <f aca="false">IFERROR(D128/C128,"")</f>
        <v>0.5</v>
      </c>
    </row>
    <row r="129" customFormat="false" ht="16.5" hidden="false" customHeight="true" outlineLevel="0" collapsed="false">
      <c r="A129" s="7" t="s">
        <v>627</v>
      </c>
      <c r="B129" s="7" t="s">
        <v>9143</v>
      </c>
      <c r="C129" s="7" t="n">
        <f aca="false">COUNTIF('Duel Log'!AD$2:AD$2815,$A129)</f>
        <v>17</v>
      </c>
      <c r="D129" s="7" t="n">
        <f aca="false">COUNTIFS('Duel Log'!AD$2:AD$2815,$A129,'Duel Log'!AA$2:AA$2815,"Win")</f>
        <v>9</v>
      </c>
      <c r="E129" s="7" t="n">
        <f aca="false">COUNTIFS('Duel Log'!AD$2:AD$2815,$A129,'Duel Log'!AA$2:AA$2815,"Loss")</f>
        <v>8</v>
      </c>
      <c r="F129" s="7" t="n">
        <f aca="false">COUNTIFS('Duel Log'!AD$2:AD$2815,$A129,'Duel Log'!AA$2:AA$2815,"Draw")</f>
        <v>0</v>
      </c>
      <c r="G129" s="13" t="n">
        <f aca="false">IFERROR(D129/C129,"")</f>
        <v>0.529411764705882</v>
      </c>
    </row>
    <row r="130" customFormat="false" ht="16.5" hidden="false" customHeight="true" outlineLevel="0" collapsed="false">
      <c r="A130" s="7" t="s">
        <v>3323</v>
      </c>
      <c r="B130" s="7" t="s">
        <v>9144</v>
      </c>
      <c r="C130" s="7" t="n">
        <f aca="false">COUNTIF('Duel Log'!AD$2:AD$2815,$A130)</f>
        <v>5</v>
      </c>
      <c r="D130" s="7" t="n">
        <f aca="false">COUNTIFS('Duel Log'!AD$2:AD$2815,$A130,'Duel Log'!AA$2:AA$2815,"Win")</f>
        <v>3</v>
      </c>
      <c r="E130" s="7" t="n">
        <f aca="false">COUNTIFS('Duel Log'!AD$2:AD$2815,$A130,'Duel Log'!AA$2:AA$2815,"Loss")</f>
        <v>2</v>
      </c>
      <c r="F130" s="7" t="n">
        <f aca="false">COUNTIFS('Duel Log'!AD$2:AD$2815,$A130,'Duel Log'!AA$2:AA$2815,"Draw")</f>
        <v>0</v>
      </c>
      <c r="G130" s="13" t="n">
        <f aca="false">IFERROR(D130/C130,"")</f>
        <v>0.6</v>
      </c>
    </row>
    <row r="131" customFormat="false" ht="15" hidden="false" customHeight="true" outlineLevel="0" collapsed="false">
      <c r="A131" s="7" t="s">
        <v>3579</v>
      </c>
      <c r="B131" s="7" t="s">
        <v>3458</v>
      </c>
      <c r="C131" s="7" t="n">
        <f aca="false">COUNTIF('Duel Log'!AD$2:AD$2815,$A131)</f>
        <v>1</v>
      </c>
      <c r="D131" s="7" t="n">
        <f aca="false">COUNTIFS('Duel Log'!AD$2:AD$2815,$A131,'Duel Log'!AA$2:AA$2815,"Win")</f>
        <v>0</v>
      </c>
      <c r="E131" s="7" t="n">
        <f aca="false">COUNTIFS('Duel Log'!AD$2:AD$2815,$A131,'Duel Log'!AA$2:AA$2815,"Loss")</f>
        <v>1</v>
      </c>
      <c r="F131" s="7" t="n">
        <f aca="false">COUNTIFS('Duel Log'!AD$2:AD$2815,$A131,'Duel Log'!AA$2:AA$2815,"Draw")</f>
        <v>0</v>
      </c>
      <c r="G131" s="13" t="n">
        <f aca="false">IFERROR(D131/C131,"")</f>
        <v>0</v>
      </c>
    </row>
    <row r="132" customFormat="false" ht="15" hidden="false" customHeight="true" outlineLevel="0" collapsed="false">
      <c r="A132" s="7" t="s">
        <v>882</v>
      </c>
      <c r="B132" s="7" t="s">
        <v>876</v>
      </c>
      <c r="C132" s="7" t="n">
        <f aca="false">COUNTIF('Duel Log'!AD$2:AD$2815,$A132)</f>
        <v>1</v>
      </c>
      <c r="D132" s="7" t="n">
        <f aca="false">COUNTIFS('Duel Log'!AD$2:AD$2815,$A132,'Duel Log'!AA$2:AA$2815,"Win")</f>
        <v>0</v>
      </c>
      <c r="E132" s="7" t="n">
        <f aca="false">COUNTIFS('Duel Log'!AD$2:AD$2815,$A132,'Duel Log'!AA$2:AA$2815,"Loss")</f>
        <v>1</v>
      </c>
      <c r="F132" s="7" t="n">
        <f aca="false">COUNTIFS('Duel Log'!AD$2:AD$2815,$A132,'Duel Log'!AA$2:AA$2815,"Draw")</f>
        <v>0</v>
      </c>
      <c r="G132" s="13" t="n">
        <f aca="false">IFERROR(D132/C132,"")</f>
        <v>0</v>
      </c>
    </row>
    <row r="133" customFormat="false" ht="16.5" hidden="false" customHeight="true" outlineLevel="0" collapsed="false">
      <c r="A133" s="7" t="s">
        <v>2683</v>
      </c>
      <c r="B133" s="7" t="s">
        <v>676</v>
      </c>
      <c r="C133" s="7" t="n">
        <f aca="false">COUNTIF('Duel Log'!AD$2:AD$2815,$A133)</f>
        <v>1</v>
      </c>
      <c r="D133" s="7" t="n">
        <f aca="false">COUNTIFS('Duel Log'!AD$2:AD$2815,$A133,'Duel Log'!AA$2:AA$2815,"Win")</f>
        <v>1</v>
      </c>
      <c r="E133" s="7" t="n">
        <f aca="false">COUNTIFS('Duel Log'!AD$2:AD$2815,$A133,'Duel Log'!AA$2:AA$2815,"Loss")</f>
        <v>0</v>
      </c>
      <c r="F133" s="7" t="n">
        <f aca="false">COUNTIFS('Duel Log'!AD$2:AD$2815,$A133,'Duel Log'!AA$2:AA$2815,"Draw")</f>
        <v>0</v>
      </c>
      <c r="G133" s="13" t="n">
        <f aca="false">IFERROR(D133/C133,"")</f>
        <v>1</v>
      </c>
    </row>
    <row r="134" customFormat="false" ht="15" hidden="false" customHeight="true" outlineLevel="0" collapsed="false">
      <c r="A134" s="7" t="s">
        <v>1923</v>
      </c>
      <c r="B134" s="7" t="s">
        <v>1673</v>
      </c>
      <c r="C134" s="7" t="n">
        <f aca="false">COUNTIF('Duel Log'!AD$2:AD$2815,$A134)</f>
        <v>1</v>
      </c>
      <c r="D134" s="7" t="n">
        <f aca="false">COUNTIFS('Duel Log'!AD$2:AD$2815,$A134,'Duel Log'!AA$2:AA$2815,"Win")</f>
        <v>1</v>
      </c>
      <c r="E134" s="7" t="n">
        <f aca="false">COUNTIFS('Duel Log'!AD$2:AD$2815,$A134,'Duel Log'!AA$2:AA$2815,"Loss")</f>
        <v>0</v>
      </c>
      <c r="F134" s="7" t="n">
        <f aca="false">COUNTIFS('Duel Log'!AD$2:AD$2815,$A134,'Duel Log'!AA$2:AA$2815,"Draw")</f>
        <v>0</v>
      </c>
      <c r="G134" s="13" t="n">
        <f aca="false">IFERROR(D134/C134,"")</f>
        <v>1</v>
      </c>
    </row>
    <row r="135" customFormat="false" ht="16.5" hidden="false" customHeight="true" outlineLevel="0" collapsed="false">
      <c r="A135" s="7" t="s">
        <v>2659</v>
      </c>
      <c r="B135" s="7" t="s">
        <v>676</v>
      </c>
      <c r="C135" s="7" t="n">
        <f aca="false">COUNTIF('Duel Log'!AD$2:AD$2815,$A135)</f>
        <v>2</v>
      </c>
      <c r="D135" s="7" t="n">
        <f aca="false">COUNTIFS('Duel Log'!AD$2:AD$2815,$A135,'Duel Log'!AA$2:AA$2815,"Win")</f>
        <v>1</v>
      </c>
      <c r="E135" s="7" t="n">
        <f aca="false">COUNTIFS('Duel Log'!AD$2:AD$2815,$A135,'Duel Log'!AA$2:AA$2815,"Loss")</f>
        <v>1</v>
      </c>
      <c r="F135" s="7" t="n">
        <f aca="false">COUNTIFS('Duel Log'!AD$2:AD$2815,$A135,'Duel Log'!AA$2:AA$2815,"Draw")</f>
        <v>0</v>
      </c>
      <c r="G135" s="13" t="n">
        <f aca="false">IFERROR(D135/C135,"")</f>
        <v>0.5</v>
      </c>
    </row>
    <row r="136" customFormat="false" ht="16.5" hidden="false" customHeight="true" outlineLevel="0" collapsed="false">
      <c r="A136" s="7" t="s">
        <v>2985</v>
      </c>
      <c r="B136" s="8" t="s">
        <v>2981</v>
      </c>
      <c r="C136" s="7" t="n">
        <f aca="false">COUNTIF('Duel Log'!AD$2:AD$2815,$A136)</f>
        <v>1</v>
      </c>
      <c r="D136" s="7" t="n">
        <f aca="false">COUNTIFS('Duel Log'!AD$2:AD$2815,$A136,'Duel Log'!AA$2:AA$2815,"Win")</f>
        <v>0</v>
      </c>
      <c r="E136" s="7" t="n">
        <f aca="false">COUNTIFS('Duel Log'!AD$2:AD$2815,$A136,'Duel Log'!AA$2:AA$2815,"Loss")</f>
        <v>1</v>
      </c>
      <c r="F136" s="7" t="n">
        <f aca="false">COUNTIFS('Duel Log'!AD$2:AD$2815,$A136,'Duel Log'!AA$2:AA$2815,"Draw")</f>
        <v>0</v>
      </c>
      <c r="G136" s="13" t="n">
        <f aca="false">IFERROR(D136/C136,"")</f>
        <v>0</v>
      </c>
    </row>
    <row r="137" customFormat="false" ht="15" hidden="false" customHeight="true" outlineLevel="0" collapsed="false">
      <c r="A137" s="7" t="s">
        <v>4813</v>
      </c>
      <c r="B137" s="7" t="s">
        <v>1132</v>
      </c>
      <c r="C137" s="7" t="n">
        <f aca="false">COUNTIF('Duel Log'!AD$2:AD$2815,$A137)</f>
        <v>1</v>
      </c>
      <c r="D137" s="7" t="n">
        <f aca="false">COUNTIFS('Duel Log'!AD$2:AD$2815,$A137,'Duel Log'!AA$2:AA$2815,"Win")</f>
        <v>1</v>
      </c>
      <c r="E137" s="7" t="n">
        <f aca="false">COUNTIFS('Duel Log'!AD$2:AD$2815,$A137,'Duel Log'!AA$2:AA$2815,"Loss")</f>
        <v>0</v>
      </c>
      <c r="F137" s="7" t="n">
        <f aca="false">COUNTIFS('Duel Log'!AD$2:AD$2815,$A137,'Duel Log'!AA$2:AA$2815,"Draw")</f>
        <v>0</v>
      </c>
      <c r="G137" s="13" t="n">
        <f aca="false">IFERROR(D137/C137,"")</f>
        <v>1</v>
      </c>
    </row>
    <row r="138" customFormat="false" ht="15" hidden="false" customHeight="true" outlineLevel="0" collapsed="false">
      <c r="A138" s="7" t="s">
        <v>644</v>
      </c>
      <c r="B138" s="7" t="s">
        <v>9145</v>
      </c>
      <c r="C138" s="7" t="n">
        <f aca="false">COUNTIF('Duel Log'!AD$2:AD$2815,$A138)</f>
        <v>2</v>
      </c>
      <c r="D138" s="7" t="n">
        <f aca="false">COUNTIFS('Duel Log'!AD$2:AD$2815,$A138,'Duel Log'!AA$2:AA$2815,"Win")</f>
        <v>2</v>
      </c>
      <c r="E138" s="7" t="n">
        <f aca="false">COUNTIFS('Duel Log'!AD$2:AD$2815,$A138,'Duel Log'!AA$2:AA$2815,"Loss")</f>
        <v>0</v>
      </c>
      <c r="F138" s="7" t="n">
        <f aca="false">COUNTIFS('Duel Log'!AD$2:AD$2815,$A138,'Duel Log'!AA$2:AA$2815,"Draw")</f>
        <v>0</v>
      </c>
      <c r="G138" s="13" t="n">
        <f aca="false">IFERROR(D138/C138,"")</f>
        <v>1</v>
      </c>
    </row>
    <row r="139" customFormat="false" ht="16.5" hidden="false" customHeight="true" outlineLevel="0" collapsed="false">
      <c r="A139" s="7" t="s">
        <v>171</v>
      </c>
      <c r="B139" s="7" t="s">
        <v>9146</v>
      </c>
      <c r="C139" s="7" t="n">
        <f aca="false">COUNTIF('Duel Log'!AD$2:AD$2815,$A139)</f>
        <v>16</v>
      </c>
      <c r="D139" s="7" t="n">
        <f aca="false">COUNTIFS('Duel Log'!AD$2:AD$2815,$A139,'Duel Log'!AA$2:AA$2815,"Win")</f>
        <v>12</v>
      </c>
      <c r="E139" s="7" t="n">
        <f aca="false">COUNTIFS('Duel Log'!AD$2:AD$2815,$A139,'Duel Log'!AA$2:AA$2815,"Loss")</f>
        <v>4</v>
      </c>
      <c r="F139" s="7" t="n">
        <f aca="false">COUNTIFS('Duel Log'!AD$2:AD$2815,$A139,'Duel Log'!AA$2:AA$2815,"Draw")</f>
        <v>0</v>
      </c>
      <c r="G139" s="13" t="n">
        <f aca="false">IFERROR(D139/C139,"")</f>
        <v>0.75</v>
      </c>
    </row>
    <row r="140" customFormat="false" ht="15" hidden="false" customHeight="true" outlineLevel="0" collapsed="false">
      <c r="A140" s="7" t="s">
        <v>137</v>
      </c>
      <c r="B140" s="7" t="s">
        <v>9147</v>
      </c>
      <c r="C140" s="7" t="n">
        <f aca="false">COUNTIF('Duel Log'!AD$2:AD$2815,$A140)</f>
        <v>3</v>
      </c>
      <c r="D140" s="7" t="n">
        <f aca="false">COUNTIFS('Duel Log'!AD$2:AD$2815,$A140,'Duel Log'!AA$2:AA$2815,"Win")</f>
        <v>0</v>
      </c>
      <c r="E140" s="7" t="n">
        <f aca="false">COUNTIFS('Duel Log'!AD$2:AD$2815,$A140,'Duel Log'!AA$2:AA$2815,"Loss")</f>
        <v>3</v>
      </c>
      <c r="F140" s="7" t="n">
        <f aca="false">COUNTIFS('Duel Log'!AD$2:AD$2815,$A140,'Duel Log'!AA$2:AA$2815,"Draw")</f>
        <v>0</v>
      </c>
      <c r="G140" s="13" t="n">
        <f aca="false">IFERROR(D140/C140,"")</f>
        <v>0</v>
      </c>
    </row>
    <row r="141" customFormat="false" ht="15" hidden="false" customHeight="true" outlineLevel="0" collapsed="false">
      <c r="A141" s="7" t="s">
        <v>1191</v>
      </c>
      <c r="B141" s="7" t="s">
        <v>1061</v>
      </c>
      <c r="C141" s="7" t="n">
        <f aca="false">COUNTIF('Duel Log'!AD$2:AD$2815,$A141)</f>
        <v>1</v>
      </c>
      <c r="D141" s="7" t="n">
        <f aca="false">COUNTIFS('Duel Log'!AD$2:AD$2815,$A141,'Duel Log'!AA$2:AA$2815,"Win")</f>
        <v>1</v>
      </c>
      <c r="E141" s="7" t="n">
        <f aca="false">COUNTIFS('Duel Log'!AD$2:AD$2815,$A141,'Duel Log'!AA$2:AA$2815,"Loss")</f>
        <v>0</v>
      </c>
      <c r="F141" s="7" t="n">
        <f aca="false">COUNTIFS('Duel Log'!AD$2:AD$2815,$A141,'Duel Log'!AA$2:AA$2815,"Draw")</f>
        <v>0</v>
      </c>
      <c r="G141" s="13" t="n">
        <f aca="false">IFERROR(D141/C141,"")</f>
        <v>1</v>
      </c>
    </row>
    <row r="142" customFormat="false" ht="15" hidden="false" customHeight="true" outlineLevel="0" collapsed="false">
      <c r="A142" s="7" t="s">
        <v>4460</v>
      </c>
      <c r="B142" s="7" t="s">
        <v>357</v>
      </c>
      <c r="C142" s="7" t="n">
        <f aca="false">COUNTIF('Duel Log'!AD$2:AD$2815,$A142)</f>
        <v>1</v>
      </c>
      <c r="D142" s="7" t="n">
        <f aca="false">COUNTIFS('Duel Log'!AD$2:AD$2815,$A142,'Duel Log'!AA$2:AA$2815,"Win")</f>
        <v>1</v>
      </c>
      <c r="E142" s="7" t="n">
        <f aca="false">COUNTIFS('Duel Log'!AD$2:AD$2815,$A142,'Duel Log'!AA$2:AA$2815,"Loss")</f>
        <v>0</v>
      </c>
      <c r="F142" s="7" t="n">
        <f aca="false">COUNTIFS('Duel Log'!AD$2:AD$2815,$A142,'Duel Log'!AA$2:AA$2815,"Draw")</f>
        <v>0</v>
      </c>
      <c r="G142" s="13" t="n">
        <f aca="false">IFERROR(D142/C142,"")</f>
        <v>1</v>
      </c>
    </row>
    <row r="143" customFormat="false" ht="15" hidden="false" customHeight="true" outlineLevel="0" collapsed="false">
      <c r="A143" s="7" t="s">
        <v>1140</v>
      </c>
      <c r="B143" s="7" t="s">
        <v>9148</v>
      </c>
      <c r="C143" s="7" t="n">
        <f aca="false">COUNTIF('Duel Log'!AD$2:AD$2815,$A143)</f>
        <v>2</v>
      </c>
      <c r="D143" s="7" t="n">
        <f aca="false">COUNTIFS('Duel Log'!AD$2:AD$2815,$A143,'Duel Log'!AA$2:AA$2815,"Win")</f>
        <v>1</v>
      </c>
      <c r="E143" s="7" t="n">
        <f aca="false">COUNTIFS('Duel Log'!AD$2:AD$2815,$A143,'Duel Log'!AA$2:AA$2815,"Loss")</f>
        <v>1</v>
      </c>
      <c r="F143" s="7" t="n">
        <f aca="false">COUNTIFS('Duel Log'!AD$2:AD$2815,$A143,'Duel Log'!AA$2:AA$2815,"Draw")</f>
        <v>0</v>
      </c>
      <c r="G143" s="13" t="n">
        <f aca="false">IFERROR(D143/C143,"")</f>
        <v>0.5</v>
      </c>
    </row>
    <row r="144" customFormat="false" ht="15" hidden="false" customHeight="true" outlineLevel="0" collapsed="false">
      <c r="A144" s="7" t="s">
        <v>3245</v>
      </c>
      <c r="B144" s="7" t="s">
        <v>3342</v>
      </c>
      <c r="C144" s="7" t="n">
        <f aca="false">COUNTIF('Duel Log'!AD$2:AD$2815,$A144)</f>
        <v>1</v>
      </c>
      <c r="D144" s="7" t="n">
        <f aca="false">COUNTIFS('Duel Log'!AD$2:AD$2815,$A144,'Duel Log'!AA$2:AA$2815,"Win")</f>
        <v>0</v>
      </c>
      <c r="E144" s="7" t="n">
        <f aca="false">COUNTIFS('Duel Log'!AD$2:AD$2815,$A144,'Duel Log'!AA$2:AA$2815,"Loss")</f>
        <v>1</v>
      </c>
      <c r="F144" s="7" t="n">
        <f aca="false">COUNTIFS('Duel Log'!AD$2:AD$2815,$A144,'Duel Log'!AA$2:AA$2815,"Draw")</f>
        <v>0</v>
      </c>
      <c r="G144" s="13" t="n">
        <f aca="false">IFERROR(D144/C144,"")</f>
        <v>0</v>
      </c>
    </row>
    <row r="145" customFormat="false" ht="15" hidden="false" customHeight="true" outlineLevel="0" collapsed="false">
      <c r="A145" s="7" t="s">
        <v>1397</v>
      </c>
      <c r="B145" s="7" t="s">
        <v>1324</v>
      </c>
      <c r="C145" s="7" t="n">
        <f aca="false">COUNTIF('Duel Log'!AD$2:AD$2815,$A145)</f>
        <v>1</v>
      </c>
      <c r="D145" s="7" t="n">
        <f aca="false">COUNTIFS('Duel Log'!AD$2:AD$2815,$A145,'Duel Log'!AA$2:AA$2815,"Win")</f>
        <v>0</v>
      </c>
      <c r="E145" s="7" t="n">
        <f aca="false">COUNTIFS('Duel Log'!AD$2:AD$2815,$A145,'Duel Log'!AA$2:AA$2815,"Loss")</f>
        <v>1</v>
      </c>
      <c r="F145" s="7" t="n">
        <f aca="false">COUNTIFS('Duel Log'!AD$2:AD$2815,$A145,'Duel Log'!AA$2:AA$2815,"Draw")</f>
        <v>0</v>
      </c>
      <c r="G145" s="13" t="n">
        <f aca="false">IFERROR(D145/C145,"")</f>
        <v>0</v>
      </c>
    </row>
    <row r="146" customFormat="false" ht="16.5" hidden="false" customHeight="true" outlineLevel="0" collapsed="false">
      <c r="A146" s="7" t="s">
        <v>3661</v>
      </c>
      <c r="B146" s="7" t="s">
        <v>9149</v>
      </c>
      <c r="C146" s="7" t="n">
        <f aca="false">COUNTIF('Duel Log'!AD$2:AD$2815,$A146)</f>
        <v>2</v>
      </c>
      <c r="D146" s="7" t="n">
        <f aca="false">COUNTIFS('Duel Log'!AD$2:AD$2815,$A146,'Duel Log'!AA$2:AA$2815,"Win")</f>
        <v>2</v>
      </c>
      <c r="E146" s="7" t="n">
        <f aca="false">COUNTIFS('Duel Log'!AD$2:AD$2815,$A146,'Duel Log'!AA$2:AA$2815,"Loss")</f>
        <v>0</v>
      </c>
      <c r="F146" s="7" t="n">
        <f aca="false">COUNTIFS('Duel Log'!AD$2:AD$2815,$A146,'Duel Log'!AA$2:AA$2815,"Draw")</f>
        <v>0</v>
      </c>
      <c r="G146" s="13" t="n">
        <f aca="false">IFERROR(D146/C146,"")</f>
        <v>1</v>
      </c>
    </row>
    <row r="147" customFormat="false" ht="15" hidden="false" customHeight="true" outlineLevel="0" collapsed="false">
      <c r="A147" s="7" t="s">
        <v>925</v>
      </c>
      <c r="B147" s="7" t="s">
        <v>829</v>
      </c>
      <c r="C147" s="7" t="n">
        <f aca="false">COUNTIF('Duel Log'!AD$2:AD$2815,$A147)</f>
        <v>1</v>
      </c>
      <c r="D147" s="7" t="n">
        <f aca="false">COUNTIFS('Duel Log'!AD$2:AD$2815,$A147,'Duel Log'!AA$2:AA$2815,"Win")</f>
        <v>0</v>
      </c>
      <c r="E147" s="7" t="n">
        <f aca="false">COUNTIFS('Duel Log'!AD$2:AD$2815,$A147,'Duel Log'!AA$2:AA$2815,"Loss")</f>
        <v>1</v>
      </c>
      <c r="F147" s="7" t="n">
        <f aca="false">COUNTIFS('Duel Log'!AD$2:AD$2815,$A147,'Duel Log'!AA$2:AA$2815,"Draw")</f>
        <v>0</v>
      </c>
      <c r="G147" s="13" t="n">
        <f aca="false">IFERROR(D147/C147,"")</f>
        <v>0</v>
      </c>
    </row>
    <row r="148" customFormat="false" ht="15" hidden="false" customHeight="true" outlineLevel="0" collapsed="false">
      <c r="A148" s="7" t="s">
        <v>1316</v>
      </c>
      <c r="B148" s="7" t="s">
        <v>1061</v>
      </c>
      <c r="C148" s="7" t="n">
        <f aca="false">COUNTIF('Duel Log'!AD$2:AD$2815,$A148)</f>
        <v>1</v>
      </c>
      <c r="D148" s="7" t="n">
        <f aca="false">COUNTIFS('Duel Log'!AD$2:AD$2815,$A148,'Duel Log'!AA$2:AA$2815,"Win")</f>
        <v>0</v>
      </c>
      <c r="E148" s="7" t="n">
        <f aca="false">COUNTIFS('Duel Log'!AD$2:AD$2815,$A148,'Duel Log'!AA$2:AA$2815,"Loss")</f>
        <v>1</v>
      </c>
      <c r="F148" s="7" t="n">
        <f aca="false">COUNTIFS('Duel Log'!AD$2:AD$2815,$A148,'Duel Log'!AA$2:AA$2815,"Draw")</f>
        <v>0</v>
      </c>
      <c r="G148" s="13" t="n">
        <f aca="false">IFERROR(D148/C148,"")</f>
        <v>0</v>
      </c>
    </row>
    <row r="149" customFormat="false" ht="15" hidden="false" customHeight="true" outlineLevel="0" collapsed="false">
      <c r="A149" s="7" t="s">
        <v>819</v>
      </c>
      <c r="B149" s="7" t="s">
        <v>533</v>
      </c>
      <c r="C149" s="7" t="n">
        <f aca="false">COUNTIF('Duel Log'!AD$2:AD$2815,$A149)</f>
        <v>1</v>
      </c>
      <c r="D149" s="7" t="n">
        <f aca="false">COUNTIFS('Duel Log'!AD$2:AD$2815,$A149,'Duel Log'!AA$2:AA$2815,"Win")</f>
        <v>0</v>
      </c>
      <c r="E149" s="7" t="n">
        <f aca="false">COUNTIFS('Duel Log'!AD$2:AD$2815,$A149,'Duel Log'!AA$2:AA$2815,"Loss")</f>
        <v>1</v>
      </c>
      <c r="F149" s="7" t="n">
        <f aca="false">COUNTIFS('Duel Log'!AD$2:AD$2815,$A149,'Duel Log'!AA$2:AA$2815,"Draw")</f>
        <v>0</v>
      </c>
      <c r="G149" s="13" t="n">
        <f aca="false">IFERROR(D149/C149,"")</f>
        <v>0</v>
      </c>
    </row>
    <row r="150" customFormat="false" ht="15" hidden="false" customHeight="true" outlineLevel="0" collapsed="false">
      <c r="A150" s="7" t="s">
        <v>2003</v>
      </c>
      <c r="B150" s="7" t="s">
        <v>282</v>
      </c>
      <c r="C150" s="7" t="n">
        <f aca="false">COUNTIF('Duel Log'!AD$2:AD$2815,$A150)</f>
        <v>1</v>
      </c>
      <c r="D150" s="7" t="n">
        <f aca="false">COUNTIFS('Duel Log'!AD$2:AD$2815,$A150,'Duel Log'!AA$2:AA$2815,"Win")</f>
        <v>1</v>
      </c>
      <c r="E150" s="7" t="n">
        <f aca="false">COUNTIFS('Duel Log'!AD$2:AD$2815,$A150,'Duel Log'!AA$2:AA$2815,"Loss")</f>
        <v>0</v>
      </c>
      <c r="F150" s="7" t="n">
        <f aca="false">COUNTIFS('Duel Log'!AD$2:AD$2815,$A150,'Duel Log'!AA$2:AA$2815,"Draw")</f>
        <v>0</v>
      </c>
      <c r="G150" s="13" t="n">
        <f aca="false">IFERROR(D150/C150,"")</f>
        <v>1</v>
      </c>
    </row>
    <row r="151" customFormat="false" ht="15" hidden="false" customHeight="true" outlineLevel="0" collapsed="false">
      <c r="A151" s="7" t="s">
        <v>1149</v>
      </c>
      <c r="B151" s="7" t="s">
        <v>1061</v>
      </c>
      <c r="C151" s="7" t="n">
        <f aca="false">COUNTIF('Duel Log'!AD$2:AD$2815,$A151)</f>
        <v>1</v>
      </c>
      <c r="D151" s="7" t="n">
        <f aca="false">COUNTIFS('Duel Log'!AD$2:AD$2815,$A151,'Duel Log'!AA$2:AA$2815,"Win")</f>
        <v>1</v>
      </c>
      <c r="E151" s="7" t="n">
        <f aca="false">COUNTIFS('Duel Log'!AD$2:AD$2815,$A151,'Duel Log'!AA$2:AA$2815,"Loss")</f>
        <v>0</v>
      </c>
      <c r="F151" s="7" t="n">
        <f aca="false">COUNTIFS('Duel Log'!AD$2:AD$2815,$A151,'Duel Log'!AA$2:AA$2815,"Draw")</f>
        <v>0</v>
      </c>
      <c r="G151" s="13" t="n">
        <f aca="false">IFERROR(D151/C151,"")</f>
        <v>1</v>
      </c>
    </row>
    <row r="152" customFormat="false" ht="15" hidden="false" customHeight="true" outlineLevel="0" collapsed="false">
      <c r="A152" s="7" t="s">
        <v>3488</v>
      </c>
      <c r="B152" s="7" t="s">
        <v>3458</v>
      </c>
      <c r="C152" s="7" t="n">
        <f aca="false">COUNTIF('Duel Log'!AD$2:AD$2815,$A152)</f>
        <v>1</v>
      </c>
      <c r="D152" s="7" t="n">
        <f aca="false">COUNTIFS('Duel Log'!AD$2:AD$2815,$A152,'Duel Log'!AA$2:AA$2815,"Win")</f>
        <v>1</v>
      </c>
      <c r="E152" s="7" t="n">
        <f aca="false">COUNTIFS('Duel Log'!AD$2:AD$2815,$A152,'Duel Log'!AA$2:AA$2815,"Loss")</f>
        <v>0</v>
      </c>
      <c r="F152" s="7" t="n">
        <f aca="false">COUNTIFS('Duel Log'!AD$2:AD$2815,$A152,'Duel Log'!AA$2:AA$2815,"Draw")</f>
        <v>0</v>
      </c>
      <c r="G152" s="13" t="n">
        <f aca="false">IFERROR(D152/C152,"")</f>
        <v>1</v>
      </c>
    </row>
    <row r="153" customFormat="false" ht="15" hidden="false" customHeight="true" outlineLevel="0" collapsed="false">
      <c r="A153" s="7" t="s">
        <v>5093</v>
      </c>
      <c r="B153" s="8" t="s">
        <v>3952</v>
      </c>
      <c r="C153" s="7" t="n">
        <f aca="false">COUNTIF('Duel Log'!AD$2:AD$2815,$A153)</f>
        <v>1</v>
      </c>
      <c r="D153" s="7" t="n">
        <f aca="false">COUNTIFS('Duel Log'!AD$2:AD$2815,$A153,'Duel Log'!AA$2:AA$2815,"Win")</f>
        <v>0</v>
      </c>
      <c r="E153" s="7" t="n">
        <f aca="false">COUNTIFS('Duel Log'!AD$2:AD$2815,$A153,'Duel Log'!AA$2:AA$2815,"Loss")</f>
        <v>1</v>
      </c>
      <c r="F153" s="7" t="n">
        <f aca="false">COUNTIFS('Duel Log'!AD$2:AD$2815,$A153,'Duel Log'!AA$2:AA$2815,"Draw")</f>
        <v>0</v>
      </c>
      <c r="G153" s="13" t="n">
        <f aca="false">IFERROR(D153/C153,"")</f>
        <v>0</v>
      </c>
    </row>
    <row r="154" customFormat="false" ht="16.5" hidden="false" customHeight="true" outlineLevel="0" collapsed="false">
      <c r="A154" s="7" t="s">
        <v>5103</v>
      </c>
      <c r="B154" s="7" t="s">
        <v>3496</v>
      </c>
      <c r="C154" s="7" t="n">
        <f aca="false">COUNTIF('Duel Log'!AD$2:AD$2815,$A154)</f>
        <v>1</v>
      </c>
      <c r="D154" s="7" t="n">
        <f aca="false">COUNTIFS('Duel Log'!AD$2:AD$2815,$A154,'Duel Log'!AA$2:AA$2815,"Win")</f>
        <v>1</v>
      </c>
      <c r="E154" s="7" t="n">
        <f aca="false">COUNTIFS('Duel Log'!AD$2:AD$2815,$A154,'Duel Log'!AA$2:AA$2815,"Loss")</f>
        <v>0</v>
      </c>
      <c r="F154" s="7" t="n">
        <f aca="false">COUNTIFS('Duel Log'!AD$2:AD$2815,$A154,'Duel Log'!AA$2:AA$2815,"Draw")</f>
        <v>0</v>
      </c>
      <c r="G154" s="13" t="n">
        <f aca="false">IFERROR(D154/C154,"")</f>
        <v>1</v>
      </c>
    </row>
    <row r="155" customFormat="false" ht="15" hidden="false" customHeight="true" outlineLevel="0" collapsed="false">
      <c r="A155" s="7" t="s">
        <v>3452</v>
      </c>
      <c r="B155" s="7" t="s">
        <v>641</v>
      </c>
      <c r="C155" s="7" t="n">
        <f aca="false">COUNTIF('Duel Log'!AD$2:AD$2815,$A155)</f>
        <v>1</v>
      </c>
      <c r="D155" s="7" t="n">
        <f aca="false">COUNTIFS('Duel Log'!AD$2:AD$2815,$A155,'Duel Log'!AA$2:AA$2815,"Win")</f>
        <v>0</v>
      </c>
      <c r="E155" s="7" t="n">
        <f aca="false">COUNTIFS('Duel Log'!AD$2:AD$2815,$A155,'Duel Log'!AA$2:AA$2815,"Loss")</f>
        <v>1</v>
      </c>
      <c r="F155" s="7" t="n">
        <f aca="false">COUNTIFS('Duel Log'!AD$2:AD$2815,$A155,'Duel Log'!AA$2:AA$2815,"Draw")</f>
        <v>0</v>
      </c>
      <c r="G155" s="13" t="n">
        <f aca="false">IFERROR(D155/C155,"")</f>
        <v>0</v>
      </c>
    </row>
    <row r="156" customFormat="false" ht="15" hidden="false" customHeight="true" outlineLevel="0" collapsed="false">
      <c r="A156" s="7" t="s">
        <v>3095</v>
      </c>
      <c r="B156" s="7" t="s">
        <v>369</v>
      </c>
      <c r="C156" s="7" t="n">
        <f aca="false">COUNTIF('Duel Log'!AD$2:AD$2815,$A156)</f>
        <v>1</v>
      </c>
      <c r="D156" s="7" t="n">
        <f aca="false">COUNTIFS('Duel Log'!AD$2:AD$2815,$A156,'Duel Log'!AA$2:AA$2815,"Win")</f>
        <v>1</v>
      </c>
      <c r="E156" s="7" t="n">
        <f aca="false">COUNTIFS('Duel Log'!AD$2:AD$2815,$A156,'Duel Log'!AA$2:AA$2815,"Loss")</f>
        <v>0</v>
      </c>
      <c r="F156" s="7" t="n">
        <f aca="false">COUNTIFS('Duel Log'!AD$2:AD$2815,$A156,'Duel Log'!AA$2:AA$2815,"Draw")</f>
        <v>0</v>
      </c>
      <c r="G156" s="13" t="n">
        <f aca="false">IFERROR(D156/C156,"")</f>
        <v>1</v>
      </c>
    </row>
    <row r="157" customFormat="false" ht="16.5" hidden="false" customHeight="true" outlineLevel="0" collapsed="false">
      <c r="A157" s="7" t="s">
        <v>788</v>
      </c>
      <c r="B157" s="7" t="s">
        <v>9150</v>
      </c>
      <c r="C157" s="7" t="n">
        <f aca="false">COUNTIF('Duel Log'!AD$2:AD$2815,$A157)</f>
        <v>2</v>
      </c>
      <c r="D157" s="7" t="n">
        <f aca="false">COUNTIFS('Duel Log'!AD$2:AD$2815,$A157,'Duel Log'!AA$2:AA$2815,"Win")</f>
        <v>2</v>
      </c>
      <c r="E157" s="7" t="n">
        <f aca="false">COUNTIFS('Duel Log'!AD$2:AD$2815,$A157,'Duel Log'!AA$2:AA$2815,"Loss")</f>
        <v>0</v>
      </c>
      <c r="F157" s="7" t="n">
        <f aca="false">COUNTIFS('Duel Log'!AD$2:AD$2815,$A157,'Duel Log'!AA$2:AA$2815,"Draw")</f>
        <v>0</v>
      </c>
      <c r="G157" s="13" t="n">
        <f aca="false">IFERROR(D157/C157,"")</f>
        <v>1</v>
      </c>
    </row>
    <row r="158" customFormat="false" ht="15" hidden="false" customHeight="true" outlineLevel="0" collapsed="false">
      <c r="A158" s="7" t="s">
        <v>3076</v>
      </c>
      <c r="B158" s="7" t="s">
        <v>829</v>
      </c>
      <c r="C158" s="7" t="n">
        <f aca="false">COUNTIF('Duel Log'!AD$2:AD$2815,$A158)</f>
        <v>2</v>
      </c>
      <c r="D158" s="7" t="n">
        <f aca="false">COUNTIFS('Duel Log'!AD$2:AD$2815,$A158,'Duel Log'!AA$2:AA$2815,"Win")</f>
        <v>2</v>
      </c>
      <c r="E158" s="7" t="n">
        <f aca="false">COUNTIFS('Duel Log'!AD$2:AD$2815,$A158,'Duel Log'!AA$2:AA$2815,"Loss")</f>
        <v>0</v>
      </c>
      <c r="F158" s="7" t="n">
        <f aca="false">COUNTIFS('Duel Log'!AD$2:AD$2815,$A158,'Duel Log'!AA$2:AA$2815,"Draw")</f>
        <v>0</v>
      </c>
      <c r="G158" s="13" t="n">
        <f aca="false">IFERROR(D158/C158,"")</f>
        <v>1</v>
      </c>
    </row>
    <row r="159" customFormat="false" ht="15" hidden="false" customHeight="true" outlineLevel="0" collapsed="false">
      <c r="A159" s="7" t="s">
        <v>2802</v>
      </c>
      <c r="B159" s="7" t="s">
        <v>1232</v>
      </c>
      <c r="C159" s="7" t="n">
        <f aca="false">COUNTIF('Duel Log'!AD$2:AD$2815,$A159)</f>
        <v>2</v>
      </c>
      <c r="D159" s="7" t="n">
        <f aca="false">COUNTIFS('Duel Log'!AD$2:AD$2815,$A159,'Duel Log'!AA$2:AA$2815,"Win")</f>
        <v>2</v>
      </c>
      <c r="E159" s="7" t="n">
        <f aca="false">COUNTIFS('Duel Log'!AD$2:AD$2815,$A159,'Duel Log'!AA$2:AA$2815,"Loss")</f>
        <v>0</v>
      </c>
      <c r="F159" s="7" t="n">
        <f aca="false">COUNTIFS('Duel Log'!AD$2:AD$2815,$A159,'Duel Log'!AA$2:AA$2815,"Draw")</f>
        <v>0</v>
      </c>
      <c r="G159" s="13" t="n">
        <f aca="false">IFERROR(D159/C159,"")</f>
        <v>1</v>
      </c>
    </row>
    <row r="160" customFormat="false" ht="15" hidden="false" customHeight="true" outlineLevel="0" collapsed="false">
      <c r="A160" s="7" t="s">
        <v>1102</v>
      </c>
      <c r="B160" s="7" t="s">
        <v>641</v>
      </c>
      <c r="C160" s="7" t="n">
        <f aca="false">COUNTIF('Duel Log'!AD$2:AD$2815,$A160)</f>
        <v>1</v>
      </c>
      <c r="D160" s="7" t="n">
        <f aca="false">COUNTIFS('Duel Log'!AD$2:AD$2815,$A160,'Duel Log'!AA$2:AA$2815,"Win")</f>
        <v>0</v>
      </c>
      <c r="E160" s="7" t="n">
        <f aca="false">COUNTIFS('Duel Log'!AD$2:AD$2815,$A160,'Duel Log'!AA$2:AA$2815,"Loss")</f>
        <v>1</v>
      </c>
      <c r="F160" s="7" t="n">
        <f aca="false">COUNTIFS('Duel Log'!AD$2:AD$2815,$A160,'Duel Log'!AA$2:AA$2815,"Draw")</f>
        <v>0</v>
      </c>
      <c r="G160" s="13" t="n">
        <f aca="false">IFERROR(D160/C160,"")</f>
        <v>0</v>
      </c>
    </row>
    <row r="161" customFormat="false" ht="15" hidden="false" customHeight="true" outlineLevel="0" collapsed="false">
      <c r="A161" s="7" t="s">
        <v>2054</v>
      </c>
      <c r="B161" s="7" t="s">
        <v>9151</v>
      </c>
      <c r="C161" s="7" t="n">
        <f aca="false">COUNTIF('Duel Log'!AD$2:AD$2815,$A161)</f>
        <v>2</v>
      </c>
      <c r="D161" s="7" t="n">
        <f aca="false">COUNTIFS('Duel Log'!AD$2:AD$2815,$A161,'Duel Log'!AA$2:AA$2815,"Win")</f>
        <v>1</v>
      </c>
      <c r="E161" s="7" t="n">
        <f aca="false">COUNTIFS('Duel Log'!AD$2:AD$2815,$A161,'Duel Log'!AA$2:AA$2815,"Loss")</f>
        <v>1</v>
      </c>
      <c r="F161" s="7" t="n">
        <f aca="false">COUNTIFS('Duel Log'!AD$2:AD$2815,$A161,'Duel Log'!AA$2:AA$2815,"Draw")</f>
        <v>0</v>
      </c>
      <c r="G161" s="13" t="n">
        <f aca="false">IFERROR(D161/C161,"")</f>
        <v>0.5</v>
      </c>
    </row>
    <row r="162" customFormat="false" ht="15" hidden="false" customHeight="true" outlineLevel="0" collapsed="false">
      <c r="A162" s="7" t="s">
        <v>1196</v>
      </c>
      <c r="B162" s="7" t="s">
        <v>9152</v>
      </c>
      <c r="C162" s="7" t="n">
        <f aca="false">COUNTIF('Duel Log'!AD$2:AD$2815,$A162)</f>
        <v>4</v>
      </c>
      <c r="D162" s="7" t="n">
        <f aca="false">COUNTIFS('Duel Log'!AD$2:AD$2815,$A162,'Duel Log'!AA$2:AA$2815,"Win")</f>
        <v>3</v>
      </c>
      <c r="E162" s="7" t="n">
        <f aca="false">COUNTIFS('Duel Log'!AD$2:AD$2815,$A162,'Duel Log'!AA$2:AA$2815,"Loss")</f>
        <v>1</v>
      </c>
      <c r="F162" s="7" t="n">
        <f aca="false">COUNTIFS('Duel Log'!AD$2:AD$2815,$A162,'Duel Log'!AA$2:AA$2815,"Draw")</f>
        <v>0</v>
      </c>
      <c r="G162" s="13" t="n">
        <f aca="false">IFERROR(D162/C162,"")</f>
        <v>0.75</v>
      </c>
    </row>
    <row r="163" customFormat="false" ht="15" hidden="false" customHeight="true" outlineLevel="0" collapsed="false">
      <c r="A163" s="7" t="s">
        <v>5444</v>
      </c>
      <c r="B163" s="8" t="s">
        <v>2427</v>
      </c>
      <c r="C163" s="7" t="n">
        <f aca="false">COUNTIF('Duel Log'!AD$2:AD$2815,$A163)</f>
        <v>1</v>
      </c>
      <c r="D163" s="7" t="n">
        <f aca="false">COUNTIFS('Duel Log'!AD$2:AD$2815,$A163,'Duel Log'!AA$2:AA$2815,"Win")</f>
        <v>1</v>
      </c>
      <c r="E163" s="7" t="n">
        <f aca="false">COUNTIFS('Duel Log'!AD$2:AD$2815,$A163,'Duel Log'!AA$2:AA$2815,"Loss")</f>
        <v>0</v>
      </c>
      <c r="F163" s="7" t="n">
        <f aca="false">COUNTIFS('Duel Log'!AD$2:AD$2815,$A163,'Duel Log'!AA$2:AA$2815,"Draw")</f>
        <v>0</v>
      </c>
      <c r="G163" s="13" t="n">
        <f aca="false">IFERROR(D163/C163,"")</f>
        <v>1</v>
      </c>
    </row>
    <row r="164" customFormat="false" ht="15" hidden="false" customHeight="true" outlineLevel="0" collapsed="false">
      <c r="A164" s="7" t="s">
        <v>2028</v>
      </c>
      <c r="B164" s="7" t="s">
        <v>641</v>
      </c>
      <c r="C164" s="7" t="n">
        <f aca="false">COUNTIF('Duel Log'!AD$2:AD$2815,$A164)</f>
        <v>2</v>
      </c>
      <c r="D164" s="7" t="n">
        <f aca="false">COUNTIFS('Duel Log'!AD$2:AD$2815,$A164,'Duel Log'!AA$2:AA$2815,"Win")</f>
        <v>0</v>
      </c>
      <c r="E164" s="7" t="n">
        <f aca="false">COUNTIFS('Duel Log'!AD$2:AD$2815,$A164,'Duel Log'!AA$2:AA$2815,"Loss")</f>
        <v>2</v>
      </c>
      <c r="F164" s="7" t="n">
        <f aca="false">COUNTIFS('Duel Log'!AD$2:AD$2815,$A164,'Duel Log'!AA$2:AA$2815,"Draw")</f>
        <v>0</v>
      </c>
      <c r="G164" s="13" t="n">
        <f aca="false">IFERROR(D164/C164,"")</f>
        <v>0</v>
      </c>
    </row>
    <row r="165" customFormat="false" ht="15" hidden="false" customHeight="true" outlineLevel="0" collapsed="false">
      <c r="A165" s="7" t="s">
        <v>1847</v>
      </c>
      <c r="B165" s="7" t="s">
        <v>1800</v>
      </c>
      <c r="C165" s="7" t="n">
        <f aca="false">COUNTIF('Duel Log'!AD$2:AD$2815,$A165)</f>
        <v>1</v>
      </c>
      <c r="D165" s="7" t="n">
        <f aca="false">COUNTIFS('Duel Log'!AD$2:AD$2815,$A165,'Duel Log'!AA$2:AA$2815,"Win")</f>
        <v>1</v>
      </c>
      <c r="E165" s="7" t="n">
        <f aca="false">COUNTIFS('Duel Log'!AD$2:AD$2815,$A165,'Duel Log'!AA$2:AA$2815,"Loss")</f>
        <v>0</v>
      </c>
      <c r="F165" s="7" t="n">
        <f aca="false">COUNTIFS('Duel Log'!AD$2:AD$2815,$A165,'Duel Log'!AA$2:AA$2815,"Draw")</f>
        <v>0</v>
      </c>
      <c r="G165" s="13" t="n">
        <f aca="false">IFERROR(D165/C165,"")</f>
        <v>1</v>
      </c>
    </row>
    <row r="166" customFormat="false" ht="16.5" hidden="false" customHeight="true" outlineLevel="0" collapsed="false">
      <c r="A166" s="7" t="s">
        <v>3502</v>
      </c>
      <c r="B166" s="7" t="s">
        <v>3496</v>
      </c>
      <c r="C166" s="7" t="n">
        <f aca="false">COUNTIF('Duel Log'!AD$2:AD$2815,$A166)</f>
        <v>1</v>
      </c>
      <c r="D166" s="7" t="n">
        <f aca="false">COUNTIFS('Duel Log'!AD$2:AD$2815,$A166,'Duel Log'!AA$2:AA$2815,"Win")</f>
        <v>1</v>
      </c>
      <c r="E166" s="7" t="n">
        <f aca="false">COUNTIFS('Duel Log'!AD$2:AD$2815,$A166,'Duel Log'!AA$2:AA$2815,"Loss")</f>
        <v>0</v>
      </c>
      <c r="F166" s="7" t="n">
        <f aca="false">COUNTIFS('Duel Log'!AD$2:AD$2815,$A166,'Duel Log'!AA$2:AA$2815,"Draw")</f>
        <v>0</v>
      </c>
      <c r="G166" s="13" t="n">
        <f aca="false">IFERROR(D166/C166,"")</f>
        <v>1</v>
      </c>
    </row>
    <row r="167" customFormat="false" ht="15" hidden="false" customHeight="true" outlineLevel="0" collapsed="false">
      <c r="A167" s="7" t="s">
        <v>440</v>
      </c>
      <c r="B167" s="7" t="s">
        <v>403</v>
      </c>
      <c r="C167" s="7" t="n">
        <f aca="false">COUNTIF('Duel Log'!AD$2:AD$2815,$A167)</f>
        <v>1</v>
      </c>
      <c r="D167" s="7" t="n">
        <f aca="false">COUNTIFS('Duel Log'!AD$2:AD$2815,$A167,'Duel Log'!AA$2:AA$2815,"Win")</f>
        <v>0</v>
      </c>
      <c r="E167" s="7" t="n">
        <f aca="false">COUNTIFS('Duel Log'!AD$2:AD$2815,$A167,'Duel Log'!AA$2:AA$2815,"Loss")</f>
        <v>1</v>
      </c>
      <c r="F167" s="7" t="n">
        <f aca="false">COUNTIFS('Duel Log'!AD$2:AD$2815,$A167,'Duel Log'!AA$2:AA$2815,"Draw")</f>
        <v>0</v>
      </c>
      <c r="G167" s="13" t="n">
        <f aca="false">IFERROR(D167/C167,"")</f>
        <v>0</v>
      </c>
    </row>
    <row r="168" customFormat="false" ht="15" hidden="false" customHeight="true" outlineLevel="0" collapsed="false">
      <c r="A168" s="7" t="s">
        <v>2041</v>
      </c>
      <c r="B168" s="7" t="s">
        <v>2017</v>
      </c>
      <c r="C168" s="7" t="n">
        <f aca="false">COUNTIF('Duel Log'!AD$2:AD$2815,$A168)</f>
        <v>1</v>
      </c>
      <c r="D168" s="7" t="n">
        <f aca="false">COUNTIFS('Duel Log'!AD$2:AD$2815,$A168,'Duel Log'!AA$2:AA$2815,"Win")</f>
        <v>1</v>
      </c>
      <c r="E168" s="7" t="n">
        <f aca="false">COUNTIFS('Duel Log'!AD$2:AD$2815,$A168,'Duel Log'!AA$2:AA$2815,"Loss")</f>
        <v>0</v>
      </c>
      <c r="F168" s="7" t="n">
        <f aca="false">COUNTIFS('Duel Log'!AD$2:AD$2815,$A168,'Duel Log'!AA$2:AA$2815,"Draw")</f>
        <v>0</v>
      </c>
      <c r="G168" s="13" t="n">
        <f aca="false">IFERROR(D168/C168,"")</f>
        <v>1</v>
      </c>
    </row>
    <row r="169" customFormat="false" ht="15" hidden="false" customHeight="true" outlineLevel="0" collapsed="false">
      <c r="A169" s="7" t="s">
        <v>5830</v>
      </c>
      <c r="B169" s="8" t="s">
        <v>862</v>
      </c>
      <c r="C169" s="7" t="n">
        <f aca="false">COUNTIF('Duel Log'!AD$2:AD$2815,$A169)</f>
        <v>1</v>
      </c>
      <c r="D169" s="7" t="n">
        <f aca="false">COUNTIFS('Duel Log'!AD$2:AD$2815,$A169,'Duel Log'!AA$2:AA$2815,"Win")</f>
        <v>0</v>
      </c>
      <c r="E169" s="7" t="n">
        <f aca="false">COUNTIFS('Duel Log'!AD$2:AD$2815,$A169,'Duel Log'!AA$2:AA$2815,"Loss")</f>
        <v>1</v>
      </c>
      <c r="F169" s="7" t="n">
        <f aca="false">COUNTIFS('Duel Log'!AD$2:AD$2815,$A169,'Duel Log'!AA$2:AA$2815,"Draw")</f>
        <v>0</v>
      </c>
      <c r="G169" s="13" t="n">
        <f aca="false">IFERROR(D169/C169,"")</f>
        <v>0</v>
      </c>
    </row>
    <row r="170" customFormat="false" ht="15" hidden="false" customHeight="true" outlineLevel="0" collapsed="false">
      <c r="A170" s="7" t="s">
        <v>4518</v>
      </c>
      <c r="B170" s="7" t="s">
        <v>357</v>
      </c>
      <c r="C170" s="7" t="n">
        <f aca="false">COUNTIF('Duel Log'!AD$2:AD$2815,$A170)</f>
        <v>1</v>
      </c>
      <c r="D170" s="7" t="n">
        <f aca="false">COUNTIFS('Duel Log'!AD$2:AD$2815,$A170,'Duel Log'!AA$2:AA$2815,"Win")</f>
        <v>1</v>
      </c>
      <c r="E170" s="7" t="n">
        <f aca="false">COUNTIFS('Duel Log'!AD$2:AD$2815,$A170,'Duel Log'!AA$2:AA$2815,"Loss")</f>
        <v>0</v>
      </c>
      <c r="F170" s="7" t="n">
        <f aca="false">COUNTIFS('Duel Log'!AD$2:AD$2815,$A170,'Duel Log'!AA$2:AA$2815,"Draw")</f>
        <v>0</v>
      </c>
      <c r="G170" s="13" t="n">
        <f aca="false">IFERROR(D170/C170,"")</f>
        <v>1</v>
      </c>
    </row>
    <row r="171" customFormat="false" ht="16.5" hidden="false" customHeight="true" outlineLevel="0" collapsed="false">
      <c r="A171" s="7" t="s">
        <v>815</v>
      </c>
      <c r="B171" s="7" t="s">
        <v>9153</v>
      </c>
      <c r="C171" s="7" t="n">
        <f aca="false">COUNTIF('Duel Log'!AD$2:AD$2815,$A171)</f>
        <v>2</v>
      </c>
      <c r="D171" s="7" t="n">
        <f aca="false">COUNTIFS('Duel Log'!AD$2:AD$2815,$A171,'Duel Log'!AA$2:AA$2815,"Win")</f>
        <v>2</v>
      </c>
      <c r="E171" s="7" t="n">
        <f aca="false">COUNTIFS('Duel Log'!AD$2:AD$2815,$A171,'Duel Log'!AA$2:AA$2815,"Loss")</f>
        <v>0</v>
      </c>
      <c r="F171" s="7" t="n">
        <f aca="false">COUNTIFS('Duel Log'!AD$2:AD$2815,$A171,'Duel Log'!AA$2:AA$2815,"Draw")</f>
        <v>0</v>
      </c>
      <c r="G171" s="13" t="n">
        <f aca="false">IFERROR(D171/C171,"")</f>
        <v>1</v>
      </c>
    </row>
    <row r="172" customFormat="false" ht="15" hidden="false" customHeight="true" outlineLevel="0" collapsed="false">
      <c r="A172" s="7" t="s">
        <v>4470</v>
      </c>
      <c r="B172" s="7" t="s">
        <v>357</v>
      </c>
      <c r="C172" s="7" t="n">
        <f aca="false">COUNTIF('Duel Log'!AD$2:AD$2815,$A172)</f>
        <v>1</v>
      </c>
      <c r="D172" s="7" t="n">
        <f aca="false">COUNTIFS('Duel Log'!AD$2:AD$2815,$A172,'Duel Log'!AA$2:AA$2815,"Win")</f>
        <v>1</v>
      </c>
      <c r="E172" s="7" t="n">
        <f aca="false">COUNTIFS('Duel Log'!AD$2:AD$2815,$A172,'Duel Log'!AA$2:AA$2815,"Loss")</f>
        <v>0</v>
      </c>
      <c r="F172" s="7" t="n">
        <f aca="false">COUNTIFS('Duel Log'!AD$2:AD$2815,$A172,'Duel Log'!AA$2:AA$2815,"Draw")</f>
        <v>0</v>
      </c>
      <c r="G172" s="13" t="n">
        <f aca="false">IFERROR(D172/C172,"")</f>
        <v>1</v>
      </c>
    </row>
    <row r="173" customFormat="false" ht="16.5" hidden="false" customHeight="true" outlineLevel="0" collapsed="false">
      <c r="A173" s="7" t="s">
        <v>1184</v>
      </c>
      <c r="B173" s="7" t="s">
        <v>9154</v>
      </c>
      <c r="C173" s="7" t="n">
        <f aca="false">COUNTIF('Duel Log'!AD$2:AD$2815,$A173)</f>
        <v>5</v>
      </c>
      <c r="D173" s="7" t="n">
        <f aca="false">COUNTIFS('Duel Log'!AD$2:AD$2815,$A173,'Duel Log'!AA$2:AA$2815,"Win")</f>
        <v>4</v>
      </c>
      <c r="E173" s="7" t="n">
        <f aca="false">COUNTIFS('Duel Log'!AD$2:AD$2815,$A173,'Duel Log'!AA$2:AA$2815,"Loss")</f>
        <v>1</v>
      </c>
      <c r="F173" s="7" t="n">
        <f aca="false">COUNTIFS('Duel Log'!AD$2:AD$2815,$A173,'Duel Log'!AA$2:AA$2815,"Draw")</f>
        <v>0</v>
      </c>
      <c r="G173" s="13" t="n">
        <f aca="false">IFERROR(D173/C173,"")</f>
        <v>0.8</v>
      </c>
    </row>
    <row r="174" customFormat="false" ht="15" hidden="false" customHeight="true" outlineLevel="0" collapsed="false">
      <c r="A174" s="7" t="s">
        <v>3023</v>
      </c>
      <c r="B174" s="7" t="s">
        <v>2185</v>
      </c>
      <c r="C174" s="7" t="n">
        <f aca="false">COUNTIF('Duel Log'!AD$2:AD$2815,$A174)</f>
        <v>1</v>
      </c>
      <c r="D174" s="7" t="n">
        <f aca="false">COUNTIFS('Duel Log'!AD$2:AD$2815,$A174,'Duel Log'!AA$2:AA$2815,"Win")</f>
        <v>1</v>
      </c>
      <c r="E174" s="7" t="n">
        <f aca="false">COUNTIFS('Duel Log'!AD$2:AD$2815,$A174,'Duel Log'!AA$2:AA$2815,"Loss")</f>
        <v>0</v>
      </c>
      <c r="F174" s="7" t="n">
        <f aca="false">COUNTIFS('Duel Log'!AD$2:AD$2815,$A174,'Duel Log'!AA$2:AA$2815,"Draw")</f>
        <v>0</v>
      </c>
      <c r="G174" s="13" t="n">
        <f aca="false">IFERROR(D174/C174,"")</f>
        <v>1</v>
      </c>
    </row>
    <row r="175" customFormat="false" ht="15" hidden="false" customHeight="true" outlineLevel="0" collapsed="false">
      <c r="A175" s="7" t="s">
        <v>1435</v>
      </c>
      <c r="B175" s="7" t="s">
        <v>1324</v>
      </c>
      <c r="C175" s="7" t="n">
        <f aca="false">COUNTIF('Duel Log'!AD$2:AD$2815,$A175)</f>
        <v>1</v>
      </c>
      <c r="D175" s="7" t="n">
        <f aca="false">COUNTIFS('Duel Log'!AD$2:AD$2815,$A175,'Duel Log'!AA$2:AA$2815,"Win")</f>
        <v>1</v>
      </c>
      <c r="E175" s="7" t="n">
        <f aca="false">COUNTIFS('Duel Log'!AD$2:AD$2815,$A175,'Duel Log'!AA$2:AA$2815,"Loss")</f>
        <v>0</v>
      </c>
      <c r="F175" s="7" t="n">
        <f aca="false">COUNTIFS('Duel Log'!AD$2:AD$2815,$A175,'Duel Log'!AA$2:AA$2815,"Draw")</f>
        <v>0</v>
      </c>
      <c r="G175" s="13" t="n">
        <f aca="false">IFERROR(D175/C175,"")</f>
        <v>1</v>
      </c>
    </row>
    <row r="176" customFormat="false" ht="15" hidden="false" customHeight="true" outlineLevel="0" collapsed="false">
      <c r="A176" s="7" t="s">
        <v>5101</v>
      </c>
      <c r="B176" s="8" t="s">
        <v>3952</v>
      </c>
      <c r="C176" s="7" t="n">
        <f aca="false">COUNTIF('Duel Log'!AD$2:AD$2815,$A176)</f>
        <v>1</v>
      </c>
      <c r="D176" s="7" t="n">
        <f aca="false">COUNTIFS('Duel Log'!AD$2:AD$2815,$A176,'Duel Log'!AA$2:AA$2815,"Win")</f>
        <v>0</v>
      </c>
      <c r="E176" s="7" t="n">
        <f aca="false">COUNTIFS('Duel Log'!AD$2:AD$2815,$A176,'Duel Log'!AA$2:AA$2815,"Loss")</f>
        <v>1</v>
      </c>
      <c r="F176" s="7" t="n">
        <f aca="false">COUNTIFS('Duel Log'!AD$2:AD$2815,$A176,'Duel Log'!AA$2:AA$2815,"Draw")</f>
        <v>0</v>
      </c>
      <c r="G176" s="13" t="n">
        <f aca="false">IFERROR(D176/C176,"")</f>
        <v>0</v>
      </c>
    </row>
    <row r="177" customFormat="false" ht="15" hidden="false" customHeight="true" outlineLevel="0" collapsed="false">
      <c r="A177" s="7" t="s">
        <v>1530</v>
      </c>
      <c r="B177" s="7" t="s">
        <v>876</v>
      </c>
      <c r="C177" s="7" t="n">
        <f aca="false">COUNTIF('Duel Log'!AD$2:AD$2815,$A177)</f>
        <v>1</v>
      </c>
      <c r="D177" s="7" t="n">
        <f aca="false">COUNTIFS('Duel Log'!AD$2:AD$2815,$A177,'Duel Log'!AA$2:AA$2815,"Win")</f>
        <v>0</v>
      </c>
      <c r="E177" s="7" t="n">
        <f aca="false">COUNTIFS('Duel Log'!AD$2:AD$2815,$A177,'Duel Log'!AA$2:AA$2815,"Loss")</f>
        <v>1</v>
      </c>
      <c r="F177" s="7" t="n">
        <f aca="false">COUNTIFS('Duel Log'!AD$2:AD$2815,$A177,'Duel Log'!AA$2:AA$2815,"Draw")</f>
        <v>0</v>
      </c>
      <c r="G177" s="13" t="n">
        <f aca="false">IFERROR(D177/C177,"")</f>
        <v>0</v>
      </c>
    </row>
    <row r="178" customFormat="false" ht="15" hidden="false" customHeight="true" outlineLevel="0" collapsed="false">
      <c r="A178" s="7" t="s">
        <v>2189</v>
      </c>
      <c r="B178" s="7" t="s">
        <v>268</v>
      </c>
      <c r="C178" s="7" t="n">
        <f aca="false">COUNTIF('Duel Log'!AD$2:AD$2815,$A178)</f>
        <v>1</v>
      </c>
      <c r="D178" s="7" t="n">
        <f aca="false">COUNTIFS('Duel Log'!AD$2:AD$2815,$A178,'Duel Log'!AA$2:AA$2815,"Win")</f>
        <v>1</v>
      </c>
      <c r="E178" s="7" t="n">
        <f aca="false">COUNTIFS('Duel Log'!AD$2:AD$2815,$A178,'Duel Log'!AA$2:AA$2815,"Loss")</f>
        <v>0</v>
      </c>
      <c r="F178" s="7" t="n">
        <f aca="false">COUNTIFS('Duel Log'!AD$2:AD$2815,$A178,'Duel Log'!AA$2:AA$2815,"Draw")</f>
        <v>0</v>
      </c>
      <c r="G178" s="13" t="n">
        <f aca="false">IFERROR(D178/C178,"")</f>
        <v>1</v>
      </c>
    </row>
    <row r="179" customFormat="false" ht="15" hidden="false" customHeight="true" outlineLevel="0" collapsed="false">
      <c r="A179" s="7" t="s">
        <v>521</v>
      </c>
      <c r="B179" s="7" t="s">
        <v>3342</v>
      </c>
      <c r="C179" s="7" t="n">
        <f aca="false">COUNTIF('Duel Log'!AD$2:AD$2815,$A179)</f>
        <v>1</v>
      </c>
      <c r="D179" s="7" t="n">
        <f aca="false">COUNTIFS('Duel Log'!AD$2:AD$2815,$A179,'Duel Log'!AA$2:AA$2815,"Win")</f>
        <v>1</v>
      </c>
      <c r="E179" s="7" t="n">
        <f aca="false">COUNTIFS('Duel Log'!AD$2:AD$2815,$A179,'Duel Log'!AA$2:AA$2815,"Loss")</f>
        <v>0</v>
      </c>
      <c r="F179" s="7" t="n">
        <f aca="false">COUNTIFS('Duel Log'!AD$2:AD$2815,$A179,'Duel Log'!AA$2:AA$2815,"Draw")</f>
        <v>0</v>
      </c>
      <c r="G179" s="13" t="n">
        <f aca="false">IFERROR(D179/C179,"")</f>
        <v>1</v>
      </c>
    </row>
    <row r="180" customFormat="false" ht="16.5" hidden="false" customHeight="true" outlineLevel="0" collapsed="false">
      <c r="A180" s="7" t="s">
        <v>1165</v>
      </c>
      <c r="B180" s="7" t="s">
        <v>9155</v>
      </c>
      <c r="C180" s="7" t="n">
        <f aca="false">COUNTIF('Duel Log'!AD$2:AD$2815,$A180)</f>
        <v>2</v>
      </c>
      <c r="D180" s="7" t="n">
        <f aca="false">COUNTIFS('Duel Log'!AD$2:AD$2815,$A180,'Duel Log'!AA$2:AA$2815,"Win")</f>
        <v>1</v>
      </c>
      <c r="E180" s="7" t="n">
        <f aca="false">COUNTIFS('Duel Log'!AD$2:AD$2815,$A180,'Duel Log'!AA$2:AA$2815,"Loss")</f>
        <v>1</v>
      </c>
      <c r="F180" s="7" t="n">
        <f aca="false">COUNTIFS('Duel Log'!AD$2:AD$2815,$A180,'Duel Log'!AA$2:AA$2815,"Draw")</f>
        <v>0</v>
      </c>
      <c r="G180" s="13" t="n">
        <f aca="false">IFERROR(D180/C180,"")</f>
        <v>0.5</v>
      </c>
    </row>
    <row r="181" customFormat="false" ht="15" hidden="false" customHeight="true" outlineLevel="0" collapsed="false">
      <c r="A181" s="7" t="s">
        <v>4321</v>
      </c>
      <c r="B181" s="7" t="s">
        <v>3342</v>
      </c>
      <c r="C181" s="7" t="n">
        <f aca="false">COUNTIF('Duel Log'!AD$2:AD$2815,$A181)</f>
        <v>1</v>
      </c>
      <c r="D181" s="7" t="n">
        <f aca="false">COUNTIFS('Duel Log'!AD$2:AD$2815,$A181,'Duel Log'!AA$2:AA$2815,"Win")</f>
        <v>0</v>
      </c>
      <c r="E181" s="7" t="n">
        <f aca="false">COUNTIFS('Duel Log'!AD$2:AD$2815,$A181,'Duel Log'!AA$2:AA$2815,"Loss")</f>
        <v>1</v>
      </c>
      <c r="F181" s="7" t="n">
        <f aca="false">COUNTIFS('Duel Log'!AD$2:AD$2815,$A181,'Duel Log'!AA$2:AA$2815,"Draw")</f>
        <v>0</v>
      </c>
      <c r="G181" s="13" t="n">
        <f aca="false">IFERROR(D181/C181,"")</f>
        <v>0</v>
      </c>
    </row>
    <row r="182" customFormat="false" ht="16.5" hidden="false" customHeight="true" outlineLevel="0" collapsed="false">
      <c r="A182" s="7" t="s">
        <v>775</v>
      </c>
      <c r="B182" s="7" t="s">
        <v>9156</v>
      </c>
      <c r="C182" s="7" t="n">
        <f aca="false">COUNTIF('Duel Log'!AD$2:AD$2815,$A182)</f>
        <v>7</v>
      </c>
      <c r="D182" s="7" t="n">
        <f aca="false">COUNTIFS('Duel Log'!AD$2:AD$2815,$A182,'Duel Log'!AA$2:AA$2815,"Win")</f>
        <v>3</v>
      </c>
      <c r="E182" s="7" t="n">
        <f aca="false">COUNTIFS('Duel Log'!AD$2:AD$2815,$A182,'Duel Log'!AA$2:AA$2815,"Loss")</f>
        <v>4</v>
      </c>
      <c r="F182" s="7" t="n">
        <f aca="false">COUNTIFS('Duel Log'!AD$2:AD$2815,$A182,'Duel Log'!AA$2:AA$2815,"Draw")</f>
        <v>0</v>
      </c>
      <c r="G182" s="13" t="n">
        <f aca="false">IFERROR(D182/C182,"")</f>
        <v>0.428571428571429</v>
      </c>
    </row>
    <row r="183" customFormat="false" ht="15" hidden="false" customHeight="true" outlineLevel="0" collapsed="false">
      <c r="A183" s="7" t="s">
        <v>3450</v>
      </c>
      <c r="B183" s="7" t="s">
        <v>1132</v>
      </c>
      <c r="C183" s="7" t="n">
        <f aca="false">COUNTIF('Duel Log'!AD$2:AD$2815,$A183)</f>
        <v>1</v>
      </c>
      <c r="D183" s="7" t="n">
        <f aca="false">COUNTIFS('Duel Log'!AD$2:AD$2815,$A183,'Duel Log'!AA$2:AA$2815,"Win")</f>
        <v>0</v>
      </c>
      <c r="E183" s="7" t="n">
        <f aca="false">COUNTIFS('Duel Log'!AD$2:AD$2815,$A183,'Duel Log'!AA$2:AA$2815,"Loss")</f>
        <v>1</v>
      </c>
      <c r="F183" s="7" t="n">
        <f aca="false">COUNTIFS('Duel Log'!AD$2:AD$2815,$A183,'Duel Log'!AA$2:AA$2815,"Draw")</f>
        <v>0</v>
      </c>
      <c r="G183" s="13" t="n">
        <f aca="false">IFERROR(D183/C183,"")</f>
        <v>0</v>
      </c>
    </row>
    <row r="184" customFormat="false" ht="15" hidden="false" customHeight="true" outlineLevel="0" collapsed="false">
      <c r="A184" s="7" t="s">
        <v>1776</v>
      </c>
      <c r="B184" s="7" t="s">
        <v>1671</v>
      </c>
      <c r="C184" s="7" t="n">
        <f aca="false">COUNTIF('Duel Log'!AD$2:AD$2815,$A184)</f>
        <v>1</v>
      </c>
      <c r="D184" s="7" t="n">
        <f aca="false">COUNTIFS('Duel Log'!AD$2:AD$2815,$A184,'Duel Log'!AA$2:AA$2815,"Win")</f>
        <v>0</v>
      </c>
      <c r="E184" s="7" t="n">
        <f aca="false">COUNTIFS('Duel Log'!AD$2:AD$2815,$A184,'Duel Log'!AA$2:AA$2815,"Loss")</f>
        <v>1</v>
      </c>
      <c r="F184" s="7" t="n">
        <f aca="false">COUNTIFS('Duel Log'!AD$2:AD$2815,$A184,'Duel Log'!AA$2:AA$2815,"Draw")</f>
        <v>0</v>
      </c>
      <c r="G184" s="13" t="n">
        <f aca="false">IFERROR(D184/C184,"")</f>
        <v>0</v>
      </c>
    </row>
    <row r="185" customFormat="false" ht="15" hidden="false" customHeight="true" outlineLevel="0" collapsed="false">
      <c r="A185" s="7" t="s">
        <v>3034</v>
      </c>
      <c r="B185" s="7" t="s">
        <v>2185</v>
      </c>
      <c r="C185" s="7" t="n">
        <f aca="false">COUNTIF('Duel Log'!AD$2:AD$2815,$A185)</f>
        <v>1</v>
      </c>
      <c r="D185" s="7" t="n">
        <f aca="false">COUNTIFS('Duel Log'!AD$2:AD$2815,$A185,'Duel Log'!AA$2:AA$2815,"Win")</f>
        <v>0</v>
      </c>
      <c r="E185" s="7" t="n">
        <f aca="false">COUNTIFS('Duel Log'!AD$2:AD$2815,$A185,'Duel Log'!AA$2:AA$2815,"Loss")</f>
        <v>1</v>
      </c>
      <c r="F185" s="7" t="n">
        <f aca="false">COUNTIFS('Duel Log'!AD$2:AD$2815,$A185,'Duel Log'!AA$2:AA$2815,"Draw")</f>
        <v>0</v>
      </c>
      <c r="G185" s="13" t="n">
        <f aca="false">IFERROR(D185/C185,"")</f>
        <v>0</v>
      </c>
    </row>
    <row r="186" customFormat="false" ht="16.5" hidden="false" customHeight="true" outlineLevel="0" collapsed="false">
      <c r="A186" s="7" t="s">
        <v>1647</v>
      </c>
      <c r="B186" s="8" t="s">
        <v>4653</v>
      </c>
      <c r="C186" s="7" t="n">
        <f aca="false">COUNTIF('Duel Log'!AD$2:AD$2815,$A186)</f>
        <v>1</v>
      </c>
      <c r="D186" s="7" t="n">
        <f aca="false">COUNTIFS('Duel Log'!AD$2:AD$2815,$A186,'Duel Log'!AA$2:AA$2815,"Win")</f>
        <v>0</v>
      </c>
      <c r="E186" s="7" t="n">
        <f aca="false">COUNTIFS('Duel Log'!AD$2:AD$2815,$A186,'Duel Log'!AA$2:AA$2815,"Loss")</f>
        <v>1</v>
      </c>
      <c r="F186" s="7" t="n">
        <f aca="false">COUNTIFS('Duel Log'!AD$2:AD$2815,$A186,'Duel Log'!AA$2:AA$2815,"Draw")</f>
        <v>0</v>
      </c>
      <c r="G186" s="13" t="n">
        <f aca="false">IFERROR(D186/C186,"")</f>
        <v>0</v>
      </c>
    </row>
    <row r="187" customFormat="false" ht="16.5" hidden="false" customHeight="true" outlineLevel="0" collapsed="false">
      <c r="A187" s="7" t="s">
        <v>2640</v>
      </c>
      <c r="B187" s="7" t="s">
        <v>348</v>
      </c>
      <c r="C187" s="7" t="n">
        <f aca="false">COUNTIF('Duel Log'!AD$2:AD$2815,$A187)</f>
        <v>1</v>
      </c>
      <c r="D187" s="7" t="n">
        <f aca="false">COUNTIFS('Duel Log'!AD$2:AD$2815,$A187,'Duel Log'!AA$2:AA$2815,"Win")</f>
        <v>1</v>
      </c>
      <c r="E187" s="7" t="n">
        <f aca="false">COUNTIFS('Duel Log'!AD$2:AD$2815,$A187,'Duel Log'!AA$2:AA$2815,"Loss")</f>
        <v>0</v>
      </c>
      <c r="F187" s="7" t="n">
        <f aca="false">COUNTIFS('Duel Log'!AD$2:AD$2815,$A187,'Duel Log'!AA$2:AA$2815,"Draw")</f>
        <v>0</v>
      </c>
      <c r="G187" s="13" t="n">
        <f aca="false">IFERROR(D187/C187,"")</f>
        <v>1</v>
      </c>
    </row>
    <row r="188" customFormat="false" ht="15" hidden="false" customHeight="true" outlineLevel="0" collapsed="false">
      <c r="A188" s="7" t="s">
        <v>937</v>
      </c>
      <c r="B188" s="7" t="s">
        <v>829</v>
      </c>
      <c r="C188" s="7" t="n">
        <f aca="false">COUNTIF('Duel Log'!AD$2:AD$2815,$A188)</f>
        <v>1</v>
      </c>
      <c r="D188" s="7" t="n">
        <f aca="false">COUNTIFS('Duel Log'!AD$2:AD$2815,$A188,'Duel Log'!AA$2:AA$2815,"Win")</f>
        <v>1</v>
      </c>
      <c r="E188" s="7" t="n">
        <f aca="false">COUNTIFS('Duel Log'!AD$2:AD$2815,$A188,'Duel Log'!AA$2:AA$2815,"Loss")</f>
        <v>0</v>
      </c>
      <c r="F188" s="7" t="n">
        <f aca="false">COUNTIFS('Duel Log'!AD$2:AD$2815,$A188,'Duel Log'!AA$2:AA$2815,"Draw")</f>
        <v>0</v>
      </c>
      <c r="G188" s="13" t="n">
        <f aca="false">IFERROR(D188/C188,"")</f>
        <v>1</v>
      </c>
    </row>
    <row r="189" customFormat="false" ht="16.5" hidden="false" customHeight="true" outlineLevel="0" collapsed="false">
      <c r="A189" s="7" t="s">
        <v>1536</v>
      </c>
      <c r="B189" s="7" t="s">
        <v>348</v>
      </c>
      <c r="C189" s="7" t="n">
        <f aca="false">COUNTIF('Duel Log'!AD$2:AD$2815,$A189)</f>
        <v>2</v>
      </c>
      <c r="D189" s="7" t="n">
        <f aca="false">COUNTIFS('Duel Log'!AD$2:AD$2815,$A189,'Duel Log'!AA$2:AA$2815,"Win")</f>
        <v>1</v>
      </c>
      <c r="E189" s="7" t="n">
        <f aca="false">COUNTIFS('Duel Log'!AD$2:AD$2815,$A189,'Duel Log'!AA$2:AA$2815,"Loss")</f>
        <v>1</v>
      </c>
      <c r="F189" s="7" t="n">
        <f aca="false">COUNTIFS('Duel Log'!AD$2:AD$2815,$A189,'Duel Log'!AA$2:AA$2815,"Draw")</f>
        <v>0</v>
      </c>
      <c r="G189" s="13" t="n">
        <f aca="false">IFERROR(D189/C189,"")</f>
        <v>0.5</v>
      </c>
    </row>
    <row r="190" customFormat="false" ht="16.5" hidden="false" customHeight="true" outlineLevel="0" collapsed="false">
      <c r="A190" s="7" t="s">
        <v>1079</v>
      </c>
      <c r="B190" s="7" t="s">
        <v>9157</v>
      </c>
      <c r="C190" s="7" t="n">
        <f aca="false">COUNTIF('Duel Log'!AD$2:AD$2815,$A190)</f>
        <v>6</v>
      </c>
      <c r="D190" s="7" t="n">
        <f aca="false">COUNTIFS('Duel Log'!AD$2:AD$2815,$A190,'Duel Log'!AA$2:AA$2815,"Win")</f>
        <v>4</v>
      </c>
      <c r="E190" s="7" t="n">
        <f aca="false">COUNTIFS('Duel Log'!AD$2:AD$2815,$A190,'Duel Log'!AA$2:AA$2815,"Loss")</f>
        <v>2</v>
      </c>
      <c r="F190" s="7" t="n">
        <f aca="false">COUNTIFS('Duel Log'!AD$2:AD$2815,$A190,'Duel Log'!AA$2:AA$2815,"Draw")</f>
        <v>0</v>
      </c>
      <c r="G190" s="13" t="n">
        <f aca="false">IFERROR(D190/C190,"")</f>
        <v>0.666666666666667</v>
      </c>
    </row>
    <row r="191" customFormat="false" ht="16.5" hidden="false" customHeight="true" outlineLevel="0" collapsed="false">
      <c r="A191" s="7" t="s">
        <v>395</v>
      </c>
      <c r="B191" s="7" t="s">
        <v>9158</v>
      </c>
      <c r="C191" s="7" t="n">
        <f aca="false">COUNTIF('Duel Log'!AD$2:AD$2815,$A191)</f>
        <v>8</v>
      </c>
      <c r="D191" s="7" t="n">
        <f aca="false">COUNTIFS('Duel Log'!AD$2:AD$2815,$A191,'Duel Log'!AA$2:AA$2815,"Win")</f>
        <v>4</v>
      </c>
      <c r="E191" s="7" t="n">
        <f aca="false">COUNTIFS('Duel Log'!AD$2:AD$2815,$A191,'Duel Log'!AA$2:AA$2815,"Loss")</f>
        <v>4</v>
      </c>
      <c r="F191" s="7" t="n">
        <f aca="false">COUNTIFS('Duel Log'!AD$2:AD$2815,$A191,'Duel Log'!AA$2:AA$2815,"Draw")</f>
        <v>0</v>
      </c>
      <c r="G191" s="13" t="n">
        <f aca="false">IFERROR(D191/C191,"")</f>
        <v>0.5</v>
      </c>
    </row>
    <row r="192" customFormat="false" ht="15" hidden="false" customHeight="true" outlineLevel="0" collapsed="false">
      <c r="A192" s="7" t="s">
        <v>1654</v>
      </c>
      <c r="B192" s="7" t="s">
        <v>381</v>
      </c>
      <c r="C192" s="7" t="n">
        <f aca="false">COUNTIF('Duel Log'!AD$2:AD$2815,$A192)</f>
        <v>1</v>
      </c>
      <c r="D192" s="7" t="n">
        <f aca="false">COUNTIFS('Duel Log'!AD$2:AD$2815,$A192,'Duel Log'!AA$2:AA$2815,"Win")</f>
        <v>0</v>
      </c>
      <c r="E192" s="7" t="n">
        <f aca="false">COUNTIFS('Duel Log'!AD$2:AD$2815,$A192,'Duel Log'!AA$2:AA$2815,"Loss")</f>
        <v>1</v>
      </c>
      <c r="F192" s="7" t="n">
        <f aca="false">COUNTIFS('Duel Log'!AD$2:AD$2815,$A192,'Duel Log'!AA$2:AA$2815,"Draw")</f>
        <v>0</v>
      </c>
      <c r="G192" s="13" t="n">
        <f aca="false">IFERROR(D192/C192,"")</f>
        <v>0</v>
      </c>
    </row>
    <row r="193" customFormat="false" ht="15" hidden="false" customHeight="true" outlineLevel="0" collapsed="false">
      <c r="A193" s="7" t="s">
        <v>556</v>
      </c>
      <c r="B193" s="7" t="s">
        <v>403</v>
      </c>
      <c r="C193" s="7" t="n">
        <f aca="false">COUNTIF('Duel Log'!AD$2:AD$2815,$A193)</f>
        <v>1</v>
      </c>
      <c r="D193" s="7" t="n">
        <f aca="false">COUNTIFS('Duel Log'!AD$2:AD$2815,$A193,'Duel Log'!AA$2:AA$2815,"Win")</f>
        <v>1</v>
      </c>
      <c r="E193" s="7" t="n">
        <f aca="false">COUNTIFS('Duel Log'!AD$2:AD$2815,$A193,'Duel Log'!AA$2:AA$2815,"Loss")</f>
        <v>0</v>
      </c>
      <c r="F193" s="7" t="n">
        <f aca="false">COUNTIFS('Duel Log'!AD$2:AD$2815,$A193,'Duel Log'!AA$2:AA$2815,"Draw")</f>
        <v>0</v>
      </c>
      <c r="G193" s="13" t="n">
        <f aca="false">IFERROR(D193/C193,"")</f>
        <v>1</v>
      </c>
    </row>
    <row r="194" customFormat="false" ht="16.5" hidden="false" customHeight="true" outlineLevel="0" collapsed="false">
      <c r="A194" s="7" t="s">
        <v>2615</v>
      </c>
      <c r="B194" s="7" t="s">
        <v>348</v>
      </c>
      <c r="C194" s="7" t="n">
        <f aca="false">COUNTIF('Duel Log'!AD$2:AD$2815,$A194)</f>
        <v>1</v>
      </c>
      <c r="D194" s="7" t="n">
        <f aca="false">COUNTIFS('Duel Log'!AD$2:AD$2815,$A194,'Duel Log'!AA$2:AA$2815,"Win")</f>
        <v>1</v>
      </c>
      <c r="E194" s="7" t="n">
        <f aca="false">COUNTIFS('Duel Log'!AD$2:AD$2815,$A194,'Duel Log'!AA$2:AA$2815,"Loss")</f>
        <v>0</v>
      </c>
      <c r="F194" s="7" t="n">
        <f aca="false">COUNTIFS('Duel Log'!AD$2:AD$2815,$A194,'Duel Log'!AA$2:AA$2815,"Draw")</f>
        <v>0</v>
      </c>
      <c r="G194" s="13" t="n">
        <f aca="false">IFERROR(D194/C194,"")</f>
        <v>1</v>
      </c>
    </row>
    <row r="195" customFormat="false" ht="16.5" hidden="false" customHeight="true" outlineLevel="0" collapsed="false">
      <c r="A195" s="7" t="s">
        <v>4620</v>
      </c>
      <c r="B195" s="7" t="s">
        <v>4343</v>
      </c>
      <c r="C195" s="7" t="n">
        <f aca="false">COUNTIF('Duel Log'!AD$2:AD$2815,$A195)</f>
        <v>1</v>
      </c>
      <c r="D195" s="7" t="n">
        <f aca="false">COUNTIFS('Duel Log'!AD$2:AD$2815,$A195,'Duel Log'!AA$2:AA$2815,"Win")</f>
        <v>0</v>
      </c>
      <c r="E195" s="7" t="n">
        <f aca="false">COUNTIFS('Duel Log'!AD$2:AD$2815,$A195,'Duel Log'!AA$2:AA$2815,"Loss")</f>
        <v>1</v>
      </c>
      <c r="F195" s="7" t="n">
        <f aca="false">COUNTIFS('Duel Log'!AD$2:AD$2815,$A195,'Duel Log'!AA$2:AA$2815,"Draw")</f>
        <v>0</v>
      </c>
      <c r="G195" s="13" t="n">
        <f aca="false">IFERROR(D195/C195,"")</f>
        <v>0</v>
      </c>
    </row>
    <row r="196" customFormat="false" ht="15" hidden="false" customHeight="true" outlineLevel="0" collapsed="false">
      <c r="A196" s="7" t="s">
        <v>4489</v>
      </c>
      <c r="B196" s="7" t="s">
        <v>357</v>
      </c>
      <c r="C196" s="7" t="n">
        <f aca="false">COUNTIF('Duel Log'!AD$2:AD$2815,$A196)</f>
        <v>1</v>
      </c>
      <c r="D196" s="7" t="n">
        <f aca="false">COUNTIFS('Duel Log'!AD$2:AD$2815,$A196,'Duel Log'!AA$2:AA$2815,"Win")</f>
        <v>1</v>
      </c>
      <c r="E196" s="7" t="n">
        <f aca="false">COUNTIFS('Duel Log'!AD$2:AD$2815,$A196,'Duel Log'!AA$2:AA$2815,"Loss")</f>
        <v>0</v>
      </c>
      <c r="F196" s="7" t="n">
        <f aca="false">COUNTIFS('Duel Log'!AD$2:AD$2815,$A196,'Duel Log'!AA$2:AA$2815,"Draw")</f>
        <v>0</v>
      </c>
      <c r="G196" s="13" t="n">
        <f aca="false">IFERROR(D196/C196,"")</f>
        <v>1</v>
      </c>
    </row>
    <row r="197" customFormat="false" ht="15" hidden="false" customHeight="true" outlineLevel="0" collapsed="false">
      <c r="A197" s="7" t="s">
        <v>1142</v>
      </c>
      <c r="B197" s="7" t="s">
        <v>1061</v>
      </c>
      <c r="C197" s="7" t="n">
        <f aca="false">COUNTIF('Duel Log'!AD$2:AD$2815,$A197)</f>
        <v>1</v>
      </c>
      <c r="D197" s="7" t="n">
        <f aca="false">COUNTIFS('Duel Log'!AD$2:AD$2815,$A197,'Duel Log'!AA$2:AA$2815,"Win")</f>
        <v>1</v>
      </c>
      <c r="E197" s="7" t="n">
        <f aca="false">COUNTIFS('Duel Log'!AD$2:AD$2815,$A197,'Duel Log'!AA$2:AA$2815,"Loss")</f>
        <v>0</v>
      </c>
      <c r="F197" s="7" t="n">
        <f aca="false">COUNTIFS('Duel Log'!AD$2:AD$2815,$A197,'Duel Log'!AA$2:AA$2815,"Draw")</f>
        <v>0</v>
      </c>
      <c r="G197" s="13" t="n">
        <f aca="false">IFERROR(D197/C197,"")</f>
        <v>1</v>
      </c>
    </row>
    <row r="198" customFormat="false" ht="16.5" hidden="false" customHeight="true" outlineLevel="0" collapsed="false">
      <c r="A198" s="7" t="s">
        <v>603</v>
      </c>
      <c r="B198" s="7" t="s">
        <v>9159</v>
      </c>
      <c r="C198" s="7" t="n">
        <f aca="false">COUNTIF('Duel Log'!AD$2:AD$2815,$A198)</f>
        <v>3</v>
      </c>
      <c r="D198" s="7" t="n">
        <f aca="false">COUNTIFS('Duel Log'!AD$2:AD$2815,$A198,'Duel Log'!AA$2:AA$2815,"Win")</f>
        <v>2</v>
      </c>
      <c r="E198" s="7" t="n">
        <f aca="false">COUNTIFS('Duel Log'!AD$2:AD$2815,$A198,'Duel Log'!AA$2:AA$2815,"Loss")</f>
        <v>1</v>
      </c>
      <c r="F198" s="7" t="n">
        <f aca="false">COUNTIFS('Duel Log'!AD$2:AD$2815,$A198,'Duel Log'!AA$2:AA$2815,"Draw")</f>
        <v>0</v>
      </c>
      <c r="G198" s="13" t="n">
        <f aca="false">IFERROR(D198/C198,"")</f>
        <v>0.666666666666667</v>
      </c>
    </row>
    <row r="199" customFormat="false" ht="16.5" hidden="false" customHeight="true" outlineLevel="0" collapsed="false">
      <c r="A199" s="7" t="s">
        <v>242</v>
      </c>
      <c r="B199" s="7" t="s">
        <v>9160</v>
      </c>
      <c r="C199" s="7" t="n">
        <f aca="false">COUNTIF('Duel Log'!AD$2:AD$2815,$A199)</f>
        <v>31</v>
      </c>
      <c r="D199" s="7" t="n">
        <f aca="false">COUNTIFS('Duel Log'!AD$2:AD$2815,$A199,'Duel Log'!AA$2:AA$2815,"Win")</f>
        <v>18</v>
      </c>
      <c r="E199" s="7" t="n">
        <f aca="false">COUNTIFS('Duel Log'!AD$2:AD$2815,$A199,'Duel Log'!AA$2:AA$2815,"Loss")</f>
        <v>13</v>
      </c>
      <c r="F199" s="7" t="n">
        <f aca="false">COUNTIFS('Duel Log'!AD$2:AD$2815,$A199,'Duel Log'!AA$2:AA$2815,"Draw")</f>
        <v>0</v>
      </c>
      <c r="G199" s="13" t="n">
        <f aca="false">IFERROR(D199/C199,"")</f>
        <v>0.580645161290323</v>
      </c>
    </row>
    <row r="200" customFormat="false" ht="15" hidden="false" customHeight="true" outlineLevel="0" collapsed="false">
      <c r="A200" s="7" t="s">
        <v>2119</v>
      </c>
      <c r="B200" s="7" t="s">
        <v>723</v>
      </c>
      <c r="C200" s="7" t="n">
        <f aca="false">COUNTIF('Duel Log'!AD$2:AD$2815,$A200)</f>
        <v>1</v>
      </c>
      <c r="D200" s="7" t="n">
        <f aca="false">COUNTIFS('Duel Log'!AD$2:AD$2815,$A200,'Duel Log'!AA$2:AA$2815,"Win")</f>
        <v>1</v>
      </c>
      <c r="E200" s="7" t="n">
        <f aca="false">COUNTIFS('Duel Log'!AD$2:AD$2815,$A200,'Duel Log'!AA$2:AA$2815,"Loss")</f>
        <v>0</v>
      </c>
      <c r="F200" s="7" t="n">
        <f aca="false">COUNTIFS('Duel Log'!AD$2:AD$2815,$A200,'Duel Log'!AA$2:AA$2815,"Draw")</f>
        <v>0</v>
      </c>
      <c r="G200" s="13" t="n">
        <f aca="false">IFERROR(D200/C200,"")</f>
        <v>1</v>
      </c>
    </row>
    <row r="201" customFormat="false" ht="16.5" hidden="false" customHeight="true" outlineLevel="0" collapsed="false">
      <c r="A201" s="7" t="s">
        <v>431</v>
      </c>
      <c r="B201" s="7" t="s">
        <v>9161</v>
      </c>
      <c r="C201" s="7" t="n">
        <f aca="false">COUNTIF('Duel Log'!AD$2:AD$2815,$A201)</f>
        <v>13</v>
      </c>
      <c r="D201" s="7" t="n">
        <f aca="false">COUNTIFS('Duel Log'!AD$2:AD$2815,$A201,'Duel Log'!AA$2:AA$2815,"Win")</f>
        <v>9</v>
      </c>
      <c r="E201" s="7" t="n">
        <f aca="false">COUNTIFS('Duel Log'!AD$2:AD$2815,$A201,'Duel Log'!AA$2:AA$2815,"Loss")</f>
        <v>4</v>
      </c>
      <c r="F201" s="7" t="n">
        <f aca="false">COUNTIFS('Duel Log'!AD$2:AD$2815,$A201,'Duel Log'!AA$2:AA$2815,"Draw")</f>
        <v>0</v>
      </c>
      <c r="G201" s="13" t="n">
        <f aca="false">IFERROR(D201/C201,"")</f>
        <v>0.692307692307692</v>
      </c>
    </row>
    <row r="202" customFormat="false" ht="15" hidden="false" customHeight="true" outlineLevel="0" collapsed="false">
      <c r="A202" s="7" t="s">
        <v>721</v>
      </c>
      <c r="B202" s="7" t="s">
        <v>689</v>
      </c>
      <c r="C202" s="7" t="n">
        <f aca="false">COUNTIF('Duel Log'!AD$2:AD$2815,$A202)</f>
        <v>1</v>
      </c>
      <c r="D202" s="7" t="n">
        <f aca="false">COUNTIFS('Duel Log'!AD$2:AD$2815,$A202,'Duel Log'!AA$2:AA$2815,"Win")</f>
        <v>0</v>
      </c>
      <c r="E202" s="7" t="n">
        <f aca="false">COUNTIFS('Duel Log'!AD$2:AD$2815,$A202,'Duel Log'!AA$2:AA$2815,"Loss")</f>
        <v>1</v>
      </c>
      <c r="F202" s="7" t="n">
        <f aca="false">COUNTIFS('Duel Log'!AD$2:AD$2815,$A202,'Duel Log'!AA$2:AA$2815,"Draw")</f>
        <v>0</v>
      </c>
      <c r="G202" s="13" t="n">
        <f aca="false">IFERROR(D202/C202,"")</f>
        <v>0</v>
      </c>
    </row>
    <row r="203" customFormat="false" ht="15" hidden="false" customHeight="true" outlineLevel="0" collapsed="false">
      <c r="A203" s="7" t="s">
        <v>1379</v>
      </c>
      <c r="B203" s="7" t="s">
        <v>1324</v>
      </c>
      <c r="C203" s="7" t="n">
        <f aca="false">COUNTIF('Duel Log'!AD$2:AD$2815,$A203)</f>
        <v>1</v>
      </c>
      <c r="D203" s="7" t="n">
        <f aca="false">COUNTIFS('Duel Log'!AD$2:AD$2815,$A203,'Duel Log'!AA$2:AA$2815,"Win")</f>
        <v>1</v>
      </c>
      <c r="E203" s="7" t="n">
        <f aca="false">COUNTIFS('Duel Log'!AD$2:AD$2815,$A203,'Duel Log'!AA$2:AA$2815,"Loss")</f>
        <v>0</v>
      </c>
      <c r="F203" s="7" t="n">
        <f aca="false">COUNTIFS('Duel Log'!AD$2:AD$2815,$A203,'Duel Log'!AA$2:AA$2815,"Draw")</f>
        <v>0</v>
      </c>
      <c r="G203" s="13" t="n">
        <f aca="false">IFERROR(D203/C203,"")</f>
        <v>1</v>
      </c>
    </row>
    <row r="204" customFormat="false" ht="16.5" hidden="false" customHeight="true" outlineLevel="0" collapsed="false">
      <c r="A204" s="7" t="s">
        <v>355</v>
      </c>
      <c r="B204" s="7" t="s">
        <v>348</v>
      </c>
      <c r="C204" s="7" t="n">
        <f aca="false">COUNTIF('Duel Log'!AD$2:AD$2815,$A204)</f>
        <v>1</v>
      </c>
      <c r="D204" s="7" t="n">
        <f aca="false">COUNTIFS('Duel Log'!AD$2:AD$2815,$A204,'Duel Log'!AA$2:AA$2815,"Win")</f>
        <v>0</v>
      </c>
      <c r="E204" s="7" t="n">
        <f aca="false">COUNTIFS('Duel Log'!AD$2:AD$2815,$A204,'Duel Log'!AA$2:AA$2815,"Loss")</f>
        <v>1</v>
      </c>
      <c r="F204" s="7" t="n">
        <f aca="false">COUNTIFS('Duel Log'!AD$2:AD$2815,$A204,'Duel Log'!AA$2:AA$2815,"Draw")</f>
        <v>0</v>
      </c>
      <c r="G204" s="13" t="n">
        <f aca="false">IFERROR(D204/C204,"")</f>
        <v>0</v>
      </c>
    </row>
    <row r="205" customFormat="false" ht="15" hidden="false" customHeight="true" outlineLevel="0" collapsed="false">
      <c r="A205" s="7" t="s">
        <v>4167</v>
      </c>
      <c r="B205" s="8" t="s">
        <v>862</v>
      </c>
      <c r="C205" s="7" t="n">
        <f aca="false">COUNTIF('Duel Log'!AD$2:AD$2815,$A205)</f>
        <v>1</v>
      </c>
      <c r="D205" s="7" t="n">
        <f aca="false">COUNTIFS('Duel Log'!AD$2:AD$2815,$A205,'Duel Log'!AA$2:AA$2815,"Win")</f>
        <v>1</v>
      </c>
      <c r="E205" s="7" t="n">
        <f aca="false">COUNTIFS('Duel Log'!AD$2:AD$2815,$A205,'Duel Log'!AA$2:AA$2815,"Loss")</f>
        <v>0</v>
      </c>
      <c r="F205" s="7" t="n">
        <f aca="false">COUNTIFS('Duel Log'!AD$2:AD$2815,$A205,'Duel Log'!AA$2:AA$2815,"Draw")</f>
        <v>0</v>
      </c>
      <c r="G205" s="13" t="n">
        <f aca="false">IFERROR(D205/C205,"")</f>
        <v>1</v>
      </c>
    </row>
    <row r="206" customFormat="false" ht="15" hidden="false" customHeight="true" outlineLevel="0" collapsed="false">
      <c r="A206" s="7" t="s">
        <v>5315</v>
      </c>
      <c r="B206" s="8" t="s">
        <v>390</v>
      </c>
      <c r="C206" s="7" t="n">
        <f aca="false">COUNTIF('Duel Log'!AD$2:AD$2815,$A206)</f>
        <v>1</v>
      </c>
      <c r="D206" s="7" t="n">
        <f aca="false">COUNTIFS('Duel Log'!AD$2:AD$2815,$A206,'Duel Log'!AA$2:AA$2815,"Win")</f>
        <v>0</v>
      </c>
      <c r="E206" s="7" t="n">
        <f aca="false">COUNTIFS('Duel Log'!AD$2:AD$2815,$A206,'Duel Log'!AA$2:AA$2815,"Loss")</f>
        <v>1</v>
      </c>
      <c r="F206" s="7" t="n">
        <f aca="false">COUNTIFS('Duel Log'!AD$2:AD$2815,$A206,'Duel Log'!AA$2:AA$2815,"Draw")</f>
        <v>0</v>
      </c>
      <c r="G206" s="13" t="n">
        <f aca="false">IFERROR(D206/C206,"")</f>
        <v>0</v>
      </c>
    </row>
    <row r="207" customFormat="false" ht="15" hidden="false" customHeight="true" outlineLevel="0" collapsed="false">
      <c r="A207" s="7" t="s">
        <v>1354</v>
      </c>
      <c r="B207" s="7" t="s">
        <v>1324</v>
      </c>
      <c r="C207" s="7" t="n">
        <f aca="false">COUNTIF('Duel Log'!AD$2:AD$2815,$A207)</f>
        <v>1</v>
      </c>
      <c r="D207" s="7" t="n">
        <f aca="false">COUNTIFS('Duel Log'!AD$2:AD$2815,$A207,'Duel Log'!AA$2:AA$2815,"Win")</f>
        <v>1</v>
      </c>
      <c r="E207" s="7" t="n">
        <f aca="false">COUNTIFS('Duel Log'!AD$2:AD$2815,$A207,'Duel Log'!AA$2:AA$2815,"Loss")</f>
        <v>0</v>
      </c>
      <c r="F207" s="7" t="n">
        <f aca="false">COUNTIFS('Duel Log'!AD$2:AD$2815,$A207,'Duel Log'!AA$2:AA$2815,"Draw")</f>
        <v>0</v>
      </c>
      <c r="G207" s="13" t="n">
        <f aca="false">IFERROR(D207/C207,"")</f>
        <v>1</v>
      </c>
    </row>
    <row r="208" customFormat="false" ht="16.5" hidden="false" customHeight="true" outlineLevel="0" collapsed="false">
      <c r="A208" s="7" t="s">
        <v>5646</v>
      </c>
      <c r="B208" s="8" t="s">
        <v>2981</v>
      </c>
      <c r="C208" s="7" t="n">
        <f aca="false">COUNTIF('Duel Log'!AD$2:AD$2815,$A208)</f>
        <v>1</v>
      </c>
      <c r="D208" s="7" t="n">
        <f aca="false">COUNTIFS('Duel Log'!AD$2:AD$2815,$A208,'Duel Log'!AA$2:AA$2815,"Win")</f>
        <v>0</v>
      </c>
      <c r="E208" s="7" t="n">
        <f aca="false">COUNTIFS('Duel Log'!AD$2:AD$2815,$A208,'Duel Log'!AA$2:AA$2815,"Loss")</f>
        <v>1</v>
      </c>
      <c r="F208" s="7" t="n">
        <f aca="false">COUNTIFS('Duel Log'!AD$2:AD$2815,$A208,'Duel Log'!AA$2:AA$2815,"Draw")</f>
        <v>0</v>
      </c>
      <c r="G208" s="13" t="n">
        <f aca="false">IFERROR(D208/C208,"")</f>
        <v>0</v>
      </c>
    </row>
    <row r="209" customFormat="false" ht="15" hidden="false" customHeight="true" outlineLevel="0" collapsed="false">
      <c r="A209" s="7" t="s">
        <v>3355</v>
      </c>
      <c r="B209" s="7" t="s">
        <v>641</v>
      </c>
      <c r="C209" s="7" t="n">
        <f aca="false">COUNTIF('Duel Log'!AD$2:AD$2815,$A209)</f>
        <v>1</v>
      </c>
      <c r="D209" s="7" t="n">
        <f aca="false">COUNTIFS('Duel Log'!AD$2:AD$2815,$A209,'Duel Log'!AA$2:AA$2815,"Win")</f>
        <v>0</v>
      </c>
      <c r="E209" s="7" t="n">
        <f aca="false">COUNTIFS('Duel Log'!AD$2:AD$2815,$A209,'Duel Log'!AA$2:AA$2815,"Loss")</f>
        <v>1</v>
      </c>
      <c r="F209" s="7" t="n">
        <f aca="false">COUNTIFS('Duel Log'!AD$2:AD$2815,$A209,'Duel Log'!AA$2:AA$2815,"Draw")</f>
        <v>0</v>
      </c>
      <c r="G209" s="13" t="n">
        <f aca="false">IFERROR(D209/C209,"")</f>
        <v>0</v>
      </c>
    </row>
    <row r="210" customFormat="false" ht="15" hidden="false" customHeight="true" outlineLevel="0" collapsed="false">
      <c r="A210" s="7" t="s">
        <v>5844</v>
      </c>
      <c r="B210" s="8" t="s">
        <v>862</v>
      </c>
      <c r="C210" s="7" t="n">
        <f aca="false">COUNTIF('Duel Log'!AD$2:AD$2815,$A210)</f>
        <v>1</v>
      </c>
      <c r="D210" s="7" t="n">
        <f aca="false">COUNTIFS('Duel Log'!AD$2:AD$2815,$A210,'Duel Log'!AA$2:AA$2815,"Win")</f>
        <v>0</v>
      </c>
      <c r="E210" s="7" t="n">
        <f aca="false">COUNTIFS('Duel Log'!AD$2:AD$2815,$A210,'Duel Log'!AA$2:AA$2815,"Loss")</f>
        <v>1</v>
      </c>
      <c r="F210" s="7" t="n">
        <f aca="false">COUNTIFS('Duel Log'!AD$2:AD$2815,$A210,'Duel Log'!AA$2:AA$2815,"Draw")</f>
        <v>0</v>
      </c>
      <c r="G210" s="13" t="n">
        <f aca="false">IFERROR(D210/C210,"")</f>
        <v>0</v>
      </c>
    </row>
    <row r="211" customFormat="false" ht="15" hidden="false" customHeight="true" outlineLevel="0" collapsed="false">
      <c r="A211" s="7" t="s">
        <v>869</v>
      </c>
      <c r="B211" s="8" t="s">
        <v>862</v>
      </c>
      <c r="C211" s="7" t="n">
        <f aca="false">COUNTIF('Duel Log'!AD$2:AD$2815,$A211)</f>
        <v>1</v>
      </c>
      <c r="D211" s="7" t="n">
        <f aca="false">COUNTIFS('Duel Log'!AD$2:AD$2815,$A211,'Duel Log'!AA$2:AA$2815,"Win")</f>
        <v>1</v>
      </c>
      <c r="E211" s="7" t="n">
        <f aca="false">COUNTIFS('Duel Log'!AD$2:AD$2815,$A211,'Duel Log'!AA$2:AA$2815,"Loss")</f>
        <v>0</v>
      </c>
      <c r="F211" s="7" t="n">
        <f aca="false">COUNTIFS('Duel Log'!AD$2:AD$2815,$A211,'Duel Log'!AA$2:AA$2815,"Draw")</f>
        <v>0</v>
      </c>
      <c r="G211" s="13" t="n">
        <f aca="false">IFERROR(D211/C211,"")</f>
        <v>1</v>
      </c>
    </row>
    <row r="212" customFormat="false" ht="15" hidden="false" customHeight="true" outlineLevel="0" collapsed="false">
      <c r="A212" s="7" t="s">
        <v>1360</v>
      </c>
      <c r="B212" s="7" t="s">
        <v>1324</v>
      </c>
      <c r="C212" s="7" t="n">
        <f aca="false">COUNTIF('Duel Log'!AD$2:AD$2815,$A212)</f>
        <v>1</v>
      </c>
      <c r="D212" s="7" t="n">
        <f aca="false">COUNTIFS('Duel Log'!AD$2:AD$2815,$A212,'Duel Log'!AA$2:AA$2815,"Win")</f>
        <v>1</v>
      </c>
      <c r="E212" s="7" t="n">
        <f aca="false">COUNTIFS('Duel Log'!AD$2:AD$2815,$A212,'Duel Log'!AA$2:AA$2815,"Loss")</f>
        <v>0</v>
      </c>
      <c r="F212" s="7" t="n">
        <f aca="false">COUNTIFS('Duel Log'!AD$2:AD$2815,$A212,'Duel Log'!AA$2:AA$2815,"Draw")</f>
        <v>0</v>
      </c>
      <c r="G212" s="13" t="n">
        <f aca="false">IFERROR(D212/C212,"")</f>
        <v>1</v>
      </c>
    </row>
    <row r="213" customFormat="false" ht="16.5" hidden="false" customHeight="true" outlineLevel="0" collapsed="false">
      <c r="A213" s="7" t="s">
        <v>5630</v>
      </c>
      <c r="B213" s="8" t="s">
        <v>4653</v>
      </c>
      <c r="C213" s="7" t="n">
        <f aca="false">COUNTIF('Duel Log'!AD$2:AD$2815,$A213)</f>
        <v>1</v>
      </c>
      <c r="D213" s="7" t="n">
        <f aca="false">COUNTIFS('Duel Log'!AD$2:AD$2815,$A213,'Duel Log'!AA$2:AA$2815,"Win")</f>
        <v>0</v>
      </c>
      <c r="E213" s="7" t="n">
        <f aca="false">COUNTIFS('Duel Log'!AD$2:AD$2815,$A213,'Duel Log'!AA$2:AA$2815,"Loss")</f>
        <v>1</v>
      </c>
      <c r="F213" s="7" t="n">
        <f aca="false">COUNTIFS('Duel Log'!AD$2:AD$2815,$A213,'Duel Log'!AA$2:AA$2815,"Draw")</f>
        <v>0</v>
      </c>
      <c r="G213" s="13" t="n">
        <f aca="false">IFERROR(D213/C213,"")</f>
        <v>0</v>
      </c>
    </row>
    <row r="214" customFormat="false" ht="15" hidden="false" customHeight="true" outlineLevel="0" collapsed="false">
      <c r="A214" s="7" t="s">
        <v>3398</v>
      </c>
      <c r="B214" s="7" t="s">
        <v>641</v>
      </c>
      <c r="C214" s="7" t="n">
        <f aca="false">COUNTIF('Duel Log'!AD$2:AD$2815,$A214)</f>
        <v>1</v>
      </c>
      <c r="D214" s="7" t="n">
        <f aca="false">COUNTIFS('Duel Log'!AD$2:AD$2815,$A214,'Duel Log'!AA$2:AA$2815,"Win")</f>
        <v>1</v>
      </c>
      <c r="E214" s="7" t="n">
        <f aca="false">COUNTIFS('Duel Log'!AD$2:AD$2815,$A214,'Duel Log'!AA$2:AA$2815,"Loss")</f>
        <v>0</v>
      </c>
      <c r="F214" s="7" t="n">
        <f aca="false">COUNTIFS('Duel Log'!AD$2:AD$2815,$A214,'Duel Log'!AA$2:AA$2815,"Draw")</f>
        <v>0</v>
      </c>
      <c r="G214" s="13" t="n">
        <f aca="false">IFERROR(D214/C214,"")</f>
        <v>1</v>
      </c>
    </row>
    <row r="215" customFormat="false" ht="16.5" hidden="false" customHeight="true" outlineLevel="0" collapsed="false">
      <c r="A215" s="7" t="s">
        <v>5664</v>
      </c>
      <c r="B215" s="8" t="s">
        <v>2981</v>
      </c>
      <c r="C215" s="7" t="n">
        <f aca="false">COUNTIF('Duel Log'!AD$2:AD$2815,$A215)</f>
        <v>1</v>
      </c>
      <c r="D215" s="7" t="n">
        <f aca="false">COUNTIFS('Duel Log'!AD$2:AD$2815,$A215,'Duel Log'!AA$2:AA$2815,"Win")</f>
        <v>0</v>
      </c>
      <c r="E215" s="7" t="n">
        <f aca="false">COUNTIFS('Duel Log'!AD$2:AD$2815,$A215,'Duel Log'!AA$2:AA$2815,"Loss")</f>
        <v>1</v>
      </c>
      <c r="F215" s="7" t="n">
        <f aca="false">COUNTIFS('Duel Log'!AD$2:AD$2815,$A215,'Duel Log'!AA$2:AA$2815,"Draw")</f>
        <v>0</v>
      </c>
      <c r="G215" s="13" t="n">
        <f aca="false">IFERROR(D215/C215,"")</f>
        <v>0</v>
      </c>
    </row>
    <row r="216" customFormat="false" ht="15" hidden="false" customHeight="true" outlineLevel="0" collapsed="false">
      <c r="A216" s="7" t="s">
        <v>1130</v>
      </c>
      <c r="B216" s="8" t="s">
        <v>390</v>
      </c>
      <c r="C216" s="7" t="n">
        <f aca="false">COUNTIF('Duel Log'!AD$2:AD$2815,$A216)</f>
        <v>1</v>
      </c>
      <c r="D216" s="7" t="n">
        <f aca="false">COUNTIFS('Duel Log'!AD$2:AD$2815,$A216,'Duel Log'!AA$2:AA$2815,"Win")</f>
        <v>1</v>
      </c>
      <c r="E216" s="7" t="n">
        <f aca="false">COUNTIFS('Duel Log'!AD$2:AD$2815,$A216,'Duel Log'!AA$2:AA$2815,"Loss")</f>
        <v>0</v>
      </c>
      <c r="F216" s="7" t="n">
        <f aca="false">COUNTIFS('Duel Log'!AD$2:AD$2815,$A216,'Duel Log'!AA$2:AA$2815,"Draw")</f>
        <v>0</v>
      </c>
      <c r="G216" s="13" t="n">
        <f aca="false">IFERROR(D216/C216,"")</f>
        <v>1</v>
      </c>
    </row>
    <row r="217" customFormat="false" ht="16.5" hidden="false" customHeight="true" outlineLevel="0" collapsed="false">
      <c r="A217" s="7" t="s">
        <v>2349</v>
      </c>
      <c r="B217" s="7" t="s">
        <v>1790</v>
      </c>
      <c r="C217" s="7" t="n">
        <f aca="false">COUNTIF('Duel Log'!AD$2:AD$2815,$A217)</f>
        <v>1</v>
      </c>
      <c r="D217" s="7" t="n">
        <f aca="false">COUNTIFS('Duel Log'!AD$2:AD$2815,$A217,'Duel Log'!AA$2:AA$2815,"Win")</f>
        <v>1</v>
      </c>
      <c r="E217" s="7" t="n">
        <f aca="false">COUNTIFS('Duel Log'!AD$2:AD$2815,$A217,'Duel Log'!AA$2:AA$2815,"Loss")</f>
        <v>0</v>
      </c>
      <c r="F217" s="7" t="n">
        <f aca="false">COUNTIFS('Duel Log'!AD$2:AD$2815,$A217,'Duel Log'!AA$2:AA$2815,"Draw")</f>
        <v>0</v>
      </c>
      <c r="G217" s="13" t="n">
        <f aca="false">IFERROR(D217/C217,"")</f>
        <v>1</v>
      </c>
    </row>
    <row r="218" customFormat="false" ht="15" hidden="false" customHeight="true" outlineLevel="0" collapsed="false">
      <c r="A218" s="7" t="s">
        <v>472</v>
      </c>
      <c r="B218" s="8" t="s">
        <v>405</v>
      </c>
      <c r="C218" s="7" t="n">
        <f aca="false">COUNTIF('Duel Log'!AD$2:AD$2815,$A218)</f>
        <v>1</v>
      </c>
      <c r="D218" s="7" t="n">
        <f aca="false">COUNTIFS('Duel Log'!AD$2:AD$2815,$A218,'Duel Log'!AA$2:AA$2815,"Win")</f>
        <v>0</v>
      </c>
      <c r="E218" s="7" t="n">
        <f aca="false">COUNTIFS('Duel Log'!AD$2:AD$2815,$A218,'Duel Log'!AA$2:AA$2815,"Loss")</f>
        <v>1</v>
      </c>
      <c r="F218" s="7" t="n">
        <f aca="false">COUNTIFS('Duel Log'!AD$2:AD$2815,$A218,'Duel Log'!AA$2:AA$2815,"Draw")</f>
        <v>0</v>
      </c>
      <c r="G218" s="13" t="n">
        <f aca="false">IFERROR(D218/C218,"")</f>
        <v>0</v>
      </c>
    </row>
    <row r="219" customFormat="false" ht="16.5" hidden="false" customHeight="true" outlineLevel="0" collapsed="false">
      <c r="A219" s="7" t="s">
        <v>1021</v>
      </c>
      <c r="B219" s="8" t="s">
        <v>1540</v>
      </c>
      <c r="C219" s="7" t="n">
        <f aca="false">COUNTIF('Duel Log'!AD$2:AD$2815,$A219)</f>
        <v>1</v>
      </c>
      <c r="D219" s="7" t="n">
        <f aca="false">COUNTIFS('Duel Log'!AD$2:AD$2815,$A219,'Duel Log'!AA$2:AA$2815,"Win")</f>
        <v>1</v>
      </c>
      <c r="E219" s="7" t="n">
        <f aca="false">COUNTIFS('Duel Log'!AD$2:AD$2815,$A219,'Duel Log'!AA$2:AA$2815,"Loss")</f>
        <v>0</v>
      </c>
      <c r="F219" s="7" t="n">
        <f aca="false">COUNTIFS('Duel Log'!AD$2:AD$2815,$A219,'Duel Log'!AA$2:AA$2815,"Draw")</f>
        <v>0</v>
      </c>
      <c r="G219" s="13" t="n">
        <f aca="false">IFERROR(D219/C219,"")</f>
        <v>1</v>
      </c>
    </row>
    <row r="220" customFormat="false" ht="15" hidden="false" customHeight="true" outlineLevel="0" collapsed="false">
      <c r="A220" s="7" t="s">
        <v>1876</v>
      </c>
      <c r="B220" s="7" t="s">
        <v>1800</v>
      </c>
      <c r="C220" s="7" t="n">
        <f aca="false">COUNTIF('Duel Log'!AD$2:AD$2815,$A220)</f>
        <v>1</v>
      </c>
      <c r="D220" s="7" t="n">
        <f aca="false">COUNTIFS('Duel Log'!AD$2:AD$2815,$A220,'Duel Log'!AA$2:AA$2815,"Win")</f>
        <v>0</v>
      </c>
      <c r="E220" s="7" t="n">
        <f aca="false">COUNTIFS('Duel Log'!AD$2:AD$2815,$A220,'Duel Log'!AA$2:AA$2815,"Loss")</f>
        <v>1</v>
      </c>
      <c r="F220" s="7" t="n">
        <f aca="false">COUNTIFS('Duel Log'!AD$2:AD$2815,$A220,'Duel Log'!AA$2:AA$2815,"Draw")</f>
        <v>0</v>
      </c>
      <c r="G220" s="13" t="n">
        <f aca="false">IFERROR(D220/C220,"")</f>
        <v>0</v>
      </c>
    </row>
    <row r="221" customFormat="false" ht="15" hidden="false" customHeight="true" outlineLevel="0" collapsed="false">
      <c r="A221" s="7" t="s">
        <v>2465</v>
      </c>
      <c r="B221" s="8" t="s">
        <v>2427</v>
      </c>
      <c r="C221" s="7" t="n">
        <f aca="false">COUNTIF('Duel Log'!AD$2:AD$2815,$A221)</f>
        <v>1</v>
      </c>
      <c r="D221" s="7" t="n">
        <f aca="false">COUNTIFS('Duel Log'!AD$2:AD$2815,$A221,'Duel Log'!AA$2:AA$2815,"Win")</f>
        <v>0</v>
      </c>
      <c r="E221" s="7" t="n">
        <f aca="false">COUNTIFS('Duel Log'!AD$2:AD$2815,$A221,'Duel Log'!AA$2:AA$2815,"Loss")</f>
        <v>1</v>
      </c>
      <c r="F221" s="7" t="n">
        <f aca="false">COUNTIFS('Duel Log'!AD$2:AD$2815,$A221,'Duel Log'!AA$2:AA$2815,"Draw")</f>
        <v>0</v>
      </c>
      <c r="G221" s="13" t="n">
        <f aca="false">IFERROR(D221/C221,"")</f>
        <v>0</v>
      </c>
    </row>
    <row r="222" customFormat="false" ht="15" hidden="false" customHeight="true" outlineLevel="0" collapsed="false">
      <c r="A222" s="7" t="s">
        <v>3002</v>
      </c>
      <c r="B222" s="7" t="s">
        <v>2185</v>
      </c>
      <c r="C222" s="7" t="n">
        <f aca="false">COUNTIF('Duel Log'!AD$2:AD$2815,$A222)</f>
        <v>1</v>
      </c>
      <c r="D222" s="7" t="n">
        <f aca="false">COUNTIFS('Duel Log'!AD$2:AD$2815,$A222,'Duel Log'!AA$2:AA$2815,"Win")</f>
        <v>0</v>
      </c>
      <c r="E222" s="7" t="n">
        <f aca="false">COUNTIFS('Duel Log'!AD$2:AD$2815,$A222,'Duel Log'!AA$2:AA$2815,"Loss")</f>
        <v>1</v>
      </c>
      <c r="F222" s="7" t="n">
        <f aca="false">COUNTIFS('Duel Log'!AD$2:AD$2815,$A222,'Duel Log'!AA$2:AA$2815,"Draw")</f>
        <v>0</v>
      </c>
      <c r="G222" s="13" t="n">
        <f aca="false">IFERROR(D222/C222,"")</f>
        <v>0</v>
      </c>
    </row>
    <row r="223" customFormat="false" ht="15" hidden="false" customHeight="true" outlineLevel="0" collapsed="false">
      <c r="A223" s="7" t="s">
        <v>4379</v>
      </c>
      <c r="B223" s="7" t="s">
        <v>829</v>
      </c>
      <c r="C223" s="7" t="n">
        <f aca="false">COUNTIF('Duel Log'!AD$2:AD$2815,$A223)</f>
        <v>1</v>
      </c>
      <c r="D223" s="7" t="n">
        <f aca="false">COUNTIFS('Duel Log'!AD$2:AD$2815,$A223,'Duel Log'!AA$2:AA$2815,"Win")</f>
        <v>0</v>
      </c>
      <c r="E223" s="7" t="n">
        <f aca="false">COUNTIFS('Duel Log'!AD$2:AD$2815,$A223,'Duel Log'!AA$2:AA$2815,"Loss")</f>
        <v>1</v>
      </c>
      <c r="F223" s="7" t="n">
        <f aca="false">COUNTIFS('Duel Log'!AD$2:AD$2815,$A223,'Duel Log'!AA$2:AA$2815,"Draw")</f>
        <v>0</v>
      </c>
      <c r="G223" s="13" t="n">
        <f aca="false">IFERROR(D223/C223,"")</f>
        <v>0</v>
      </c>
    </row>
    <row r="224" customFormat="false" ht="15" hidden="false" customHeight="true" outlineLevel="0" collapsed="false">
      <c r="A224" s="7" t="s">
        <v>4335</v>
      </c>
      <c r="B224" s="7" t="s">
        <v>829</v>
      </c>
      <c r="C224" s="7" t="n">
        <f aca="false">COUNTIF('Duel Log'!AD$2:AD$2815,$A224)</f>
        <v>3</v>
      </c>
      <c r="D224" s="7" t="n">
        <f aca="false">COUNTIFS('Duel Log'!AD$2:AD$2815,$A224,'Duel Log'!AA$2:AA$2815,"Win")</f>
        <v>3</v>
      </c>
      <c r="E224" s="7" t="n">
        <f aca="false">COUNTIFS('Duel Log'!AD$2:AD$2815,$A224,'Duel Log'!AA$2:AA$2815,"Loss")</f>
        <v>0</v>
      </c>
      <c r="F224" s="7" t="n">
        <f aca="false">COUNTIFS('Duel Log'!AD$2:AD$2815,$A224,'Duel Log'!AA$2:AA$2815,"Draw")</f>
        <v>0</v>
      </c>
      <c r="G224" s="13" t="n">
        <f aca="false">IFERROR(D224/C224,"")</f>
        <v>1</v>
      </c>
    </row>
    <row r="225" customFormat="false" ht="15" hidden="false" customHeight="true" outlineLevel="0" collapsed="false">
      <c r="A225" s="7" t="s">
        <v>5262</v>
      </c>
      <c r="B225" s="7" t="s">
        <v>3342</v>
      </c>
      <c r="C225" s="7" t="n">
        <f aca="false">COUNTIF('Duel Log'!AD$2:AD$2815,$A225)</f>
        <v>1</v>
      </c>
      <c r="D225" s="7" t="n">
        <f aca="false">COUNTIFS('Duel Log'!AD$2:AD$2815,$A225,'Duel Log'!AA$2:AA$2815,"Win")</f>
        <v>1</v>
      </c>
      <c r="E225" s="7" t="n">
        <f aca="false">COUNTIFS('Duel Log'!AD$2:AD$2815,$A225,'Duel Log'!AA$2:AA$2815,"Loss")</f>
        <v>0</v>
      </c>
      <c r="F225" s="7" t="n">
        <f aca="false">COUNTIFS('Duel Log'!AD$2:AD$2815,$A225,'Duel Log'!AA$2:AA$2815,"Draw")</f>
        <v>0</v>
      </c>
      <c r="G225" s="13" t="n">
        <f aca="false">IFERROR(D225/C225,"")</f>
        <v>1</v>
      </c>
    </row>
    <row r="226" customFormat="false" ht="15" hidden="false" customHeight="true" outlineLevel="0" collapsed="false">
      <c r="A226" s="7" t="s">
        <v>1710</v>
      </c>
      <c r="B226" s="7" t="s">
        <v>1692</v>
      </c>
      <c r="C226" s="7" t="n">
        <f aca="false">COUNTIF('Duel Log'!AD$2:AD$2815,$A226)</f>
        <v>1</v>
      </c>
      <c r="D226" s="7" t="n">
        <f aca="false">COUNTIFS('Duel Log'!AD$2:AD$2815,$A226,'Duel Log'!AA$2:AA$2815,"Win")</f>
        <v>0</v>
      </c>
      <c r="E226" s="7" t="n">
        <f aca="false">COUNTIFS('Duel Log'!AD$2:AD$2815,$A226,'Duel Log'!AA$2:AA$2815,"Loss")</f>
        <v>1</v>
      </c>
      <c r="F226" s="7" t="n">
        <f aca="false">COUNTIFS('Duel Log'!AD$2:AD$2815,$A226,'Duel Log'!AA$2:AA$2815,"Draw")</f>
        <v>0</v>
      </c>
      <c r="G226" s="13" t="n">
        <f aca="false">IFERROR(D226/C226,"")</f>
        <v>0</v>
      </c>
    </row>
    <row r="227" customFormat="false" ht="16.5" hidden="false" customHeight="true" outlineLevel="0" collapsed="false">
      <c r="A227" s="7" t="s">
        <v>3626</v>
      </c>
      <c r="B227" s="7" t="s">
        <v>1063</v>
      </c>
      <c r="C227" s="7" t="n">
        <f aca="false">COUNTIF('Duel Log'!AD$2:AD$2815,$A227)</f>
        <v>1</v>
      </c>
      <c r="D227" s="7" t="n">
        <f aca="false">COUNTIFS('Duel Log'!AD$2:AD$2815,$A227,'Duel Log'!AA$2:AA$2815,"Win")</f>
        <v>1</v>
      </c>
      <c r="E227" s="7" t="n">
        <f aca="false">COUNTIFS('Duel Log'!AD$2:AD$2815,$A227,'Duel Log'!AA$2:AA$2815,"Loss")</f>
        <v>0</v>
      </c>
      <c r="F227" s="7" t="n">
        <f aca="false">COUNTIFS('Duel Log'!AD$2:AD$2815,$A227,'Duel Log'!AA$2:AA$2815,"Draw")</f>
        <v>0</v>
      </c>
      <c r="G227" s="13" t="n">
        <f aca="false">IFERROR(D227/C227,"")</f>
        <v>1</v>
      </c>
    </row>
    <row r="228" customFormat="false" ht="15" hidden="false" customHeight="true" outlineLevel="0" collapsed="false">
      <c r="A228" s="7" t="s">
        <v>5781</v>
      </c>
      <c r="B228" s="8" t="s">
        <v>862</v>
      </c>
      <c r="C228" s="7" t="n">
        <f aca="false">COUNTIF('Duel Log'!AD$2:AD$2815,$A228)</f>
        <v>1</v>
      </c>
      <c r="D228" s="7" t="n">
        <f aca="false">COUNTIFS('Duel Log'!AD$2:AD$2815,$A228,'Duel Log'!AA$2:AA$2815,"Win")</f>
        <v>1</v>
      </c>
      <c r="E228" s="7" t="n">
        <f aca="false">COUNTIFS('Duel Log'!AD$2:AD$2815,$A228,'Duel Log'!AA$2:AA$2815,"Loss")</f>
        <v>0</v>
      </c>
      <c r="F228" s="7" t="n">
        <f aca="false">COUNTIFS('Duel Log'!AD$2:AD$2815,$A228,'Duel Log'!AA$2:AA$2815,"Draw")</f>
        <v>0</v>
      </c>
      <c r="G228" s="13" t="n">
        <f aca="false">IFERROR(D228/C228,"")</f>
        <v>1</v>
      </c>
    </row>
    <row r="229" customFormat="false" ht="16.5" hidden="false" customHeight="true" outlineLevel="0" collapsed="false">
      <c r="A229" s="7" t="s">
        <v>2288</v>
      </c>
      <c r="B229" s="7" t="s">
        <v>9162</v>
      </c>
      <c r="C229" s="7" t="n">
        <f aca="false">COUNTIF('Duel Log'!AD$2:AD$2815,$A229)</f>
        <v>2</v>
      </c>
      <c r="D229" s="7" t="n">
        <f aca="false">COUNTIFS('Duel Log'!AD$2:AD$2815,$A229,'Duel Log'!AA$2:AA$2815,"Win")</f>
        <v>1</v>
      </c>
      <c r="E229" s="7" t="n">
        <f aca="false">COUNTIFS('Duel Log'!AD$2:AD$2815,$A229,'Duel Log'!AA$2:AA$2815,"Loss")</f>
        <v>1</v>
      </c>
      <c r="F229" s="7" t="n">
        <f aca="false">COUNTIFS('Duel Log'!AD$2:AD$2815,$A229,'Duel Log'!AA$2:AA$2815,"Draw")</f>
        <v>0</v>
      </c>
      <c r="G229" s="13" t="n">
        <f aca="false">IFERROR(D229/C229,"")</f>
        <v>0.5</v>
      </c>
    </row>
    <row r="230" customFormat="false" ht="15" hidden="false" customHeight="true" outlineLevel="0" collapsed="false">
      <c r="A230" s="7" t="s">
        <v>1403</v>
      </c>
      <c r="B230" s="7" t="s">
        <v>1324</v>
      </c>
      <c r="C230" s="7" t="n">
        <f aca="false">COUNTIF('Duel Log'!AD$2:AD$2815,$A230)</f>
        <v>2</v>
      </c>
      <c r="D230" s="7" t="n">
        <f aca="false">COUNTIFS('Duel Log'!AD$2:AD$2815,$A230,'Duel Log'!AA$2:AA$2815,"Win")</f>
        <v>1</v>
      </c>
      <c r="E230" s="7" t="n">
        <f aca="false">COUNTIFS('Duel Log'!AD$2:AD$2815,$A230,'Duel Log'!AA$2:AA$2815,"Loss")</f>
        <v>1</v>
      </c>
      <c r="F230" s="7" t="n">
        <f aca="false">COUNTIFS('Duel Log'!AD$2:AD$2815,$A230,'Duel Log'!AA$2:AA$2815,"Draw")</f>
        <v>0</v>
      </c>
      <c r="G230" s="13" t="n">
        <f aca="false">IFERROR(D230/C230,"")</f>
        <v>0.5</v>
      </c>
    </row>
    <row r="231" customFormat="false" ht="15" hidden="false" customHeight="true" outlineLevel="0" collapsed="false">
      <c r="A231" s="7" t="s">
        <v>1818</v>
      </c>
      <c r="B231" s="7" t="s">
        <v>1232</v>
      </c>
      <c r="C231" s="7" t="n">
        <f aca="false">COUNTIF('Duel Log'!AD$2:AD$2815,$A231)</f>
        <v>2</v>
      </c>
      <c r="D231" s="7" t="n">
        <f aca="false">COUNTIFS('Duel Log'!AD$2:AD$2815,$A231,'Duel Log'!AA$2:AA$2815,"Win")</f>
        <v>0</v>
      </c>
      <c r="E231" s="7" t="n">
        <f aca="false">COUNTIFS('Duel Log'!AD$2:AD$2815,$A231,'Duel Log'!AA$2:AA$2815,"Loss")</f>
        <v>2</v>
      </c>
      <c r="F231" s="7" t="n">
        <f aca="false">COUNTIFS('Duel Log'!AD$2:AD$2815,$A231,'Duel Log'!AA$2:AA$2815,"Draw")</f>
        <v>0</v>
      </c>
      <c r="G231" s="13" t="n">
        <f aca="false">IFERROR(D231/C231,"")</f>
        <v>0</v>
      </c>
    </row>
    <row r="232" customFormat="false" ht="15" hidden="false" customHeight="true" outlineLevel="0" collapsed="false">
      <c r="A232" s="7" t="s">
        <v>1264</v>
      </c>
      <c r="B232" s="7" t="s">
        <v>9163</v>
      </c>
      <c r="C232" s="7" t="n">
        <f aca="false">COUNTIF('Duel Log'!AD$2:AD$2815,$A232)</f>
        <v>2</v>
      </c>
      <c r="D232" s="7" t="n">
        <f aca="false">COUNTIFS('Duel Log'!AD$2:AD$2815,$A232,'Duel Log'!AA$2:AA$2815,"Win")</f>
        <v>2</v>
      </c>
      <c r="E232" s="7" t="n">
        <f aca="false">COUNTIFS('Duel Log'!AD$2:AD$2815,$A232,'Duel Log'!AA$2:AA$2815,"Loss")</f>
        <v>0</v>
      </c>
      <c r="F232" s="7" t="n">
        <f aca="false">COUNTIFS('Duel Log'!AD$2:AD$2815,$A232,'Duel Log'!AA$2:AA$2815,"Draw")</f>
        <v>0</v>
      </c>
      <c r="G232" s="13" t="n">
        <f aca="false">IFERROR(D232/C232,"")</f>
        <v>1</v>
      </c>
    </row>
    <row r="233" customFormat="false" ht="16.5" hidden="false" customHeight="true" outlineLevel="0" collapsed="false">
      <c r="A233" s="7" t="s">
        <v>2177</v>
      </c>
      <c r="B233" s="7" t="s">
        <v>9164</v>
      </c>
      <c r="C233" s="7" t="n">
        <f aca="false">COUNTIF('Duel Log'!AD$2:AD$2815,$A233)</f>
        <v>3</v>
      </c>
      <c r="D233" s="7" t="n">
        <f aca="false">COUNTIFS('Duel Log'!AD$2:AD$2815,$A233,'Duel Log'!AA$2:AA$2815,"Win")</f>
        <v>2</v>
      </c>
      <c r="E233" s="7" t="n">
        <f aca="false">COUNTIFS('Duel Log'!AD$2:AD$2815,$A233,'Duel Log'!AA$2:AA$2815,"Loss")</f>
        <v>1</v>
      </c>
      <c r="F233" s="7" t="n">
        <f aca="false">COUNTIFS('Duel Log'!AD$2:AD$2815,$A233,'Duel Log'!AA$2:AA$2815,"Draw")</f>
        <v>0</v>
      </c>
      <c r="G233" s="13" t="n">
        <f aca="false">IFERROR(D233/C233,"")</f>
        <v>0.666666666666667</v>
      </c>
    </row>
    <row r="234" customFormat="false" ht="15" hidden="false" customHeight="true" outlineLevel="0" collapsed="false">
      <c r="A234" s="7" t="s">
        <v>5852</v>
      </c>
      <c r="B234" s="8" t="s">
        <v>3952</v>
      </c>
      <c r="C234" s="7" t="n">
        <f aca="false">COUNTIF('Duel Log'!AD$2:AD$2815,$A234)</f>
        <v>1</v>
      </c>
      <c r="D234" s="7" t="n">
        <f aca="false">COUNTIFS('Duel Log'!AD$2:AD$2815,$A234,'Duel Log'!AA$2:AA$2815,"Win")</f>
        <v>0</v>
      </c>
      <c r="E234" s="7" t="n">
        <f aca="false">COUNTIFS('Duel Log'!AD$2:AD$2815,$A234,'Duel Log'!AA$2:AA$2815,"Loss")</f>
        <v>1</v>
      </c>
      <c r="F234" s="7" t="n">
        <f aca="false">COUNTIFS('Duel Log'!AD$2:AD$2815,$A234,'Duel Log'!AA$2:AA$2815,"Draw")</f>
        <v>0</v>
      </c>
      <c r="G234" s="13" t="n">
        <f aca="false">IFERROR(D234/C234,"")</f>
        <v>0</v>
      </c>
    </row>
    <row r="235" customFormat="false" ht="15" hidden="false" customHeight="true" outlineLevel="0" collapsed="false">
      <c r="A235" s="7" t="s">
        <v>1659</v>
      </c>
      <c r="B235" s="7" t="s">
        <v>829</v>
      </c>
      <c r="C235" s="7" t="n">
        <f aca="false">COUNTIF('Duel Log'!AD$2:AD$2815,$A235)</f>
        <v>1</v>
      </c>
      <c r="D235" s="7" t="n">
        <f aca="false">COUNTIFS('Duel Log'!AD$2:AD$2815,$A235,'Duel Log'!AA$2:AA$2815,"Win")</f>
        <v>0</v>
      </c>
      <c r="E235" s="7" t="n">
        <f aca="false">COUNTIFS('Duel Log'!AD$2:AD$2815,$A235,'Duel Log'!AA$2:AA$2815,"Loss")</f>
        <v>1</v>
      </c>
      <c r="F235" s="7" t="n">
        <f aca="false">COUNTIFS('Duel Log'!AD$2:AD$2815,$A235,'Duel Log'!AA$2:AA$2815,"Draw")</f>
        <v>0</v>
      </c>
      <c r="G235" s="13" t="n">
        <f aca="false">IFERROR(D235/C235,"")</f>
        <v>0</v>
      </c>
    </row>
    <row r="236" customFormat="false" ht="15" hidden="false" customHeight="true" outlineLevel="0" collapsed="false">
      <c r="A236" s="7" t="s">
        <v>1576</v>
      </c>
      <c r="B236" s="7" t="s">
        <v>1515</v>
      </c>
      <c r="C236" s="7" t="n">
        <f aca="false">COUNTIF('Duel Log'!AD$2:AD$2815,$A236)</f>
        <v>1</v>
      </c>
      <c r="D236" s="7" t="n">
        <f aca="false">COUNTIFS('Duel Log'!AD$2:AD$2815,$A236,'Duel Log'!AA$2:AA$2815,"Win")</f>
        <v>0</v>
      </c>
      <c r="E236" s="7" t="n">
        <f aca="false">COUNTIFS('Duel Log'!AD$2:AD$2815,$A236,'Duel Log'!AA$2:AA$2815,"Loss")</f>
        <v>1</v>
      </c>
      <c r="F236" s="7" t="n">
        <f aca="false">COUNTIFS('Duel Log'!AD$2:AD$2815,$A236,'Duel Log'!AA$2:AA$2815,"Draw")</f>
        <v>0</v>
      </c>
      <c r="G236" s="13" t="n">
        <f aca="false">IFERROR(D236/C236,"")</f>
        <v>0</v>
      </c>
    </row>
    <row r="237" customFormat="false" ht="15" hidden="false" customHeight="true" outlineLevel="0" collapsed="false">
      <c r="A237" s="7" t="s">
        <v>844</v>
      </c>
      <c r="B237" s="7" t="s">
        <v>973</v>
      </c>
      <c r="C237" s="7" t="n">
        <f aca="false">COUNTIF('Duel Log'!AD$2:AD$2815,$A237)</f>
        <v>1</v>
      </c>
      <c r="D237" s="7" t="n">
        <f aca="false">COUNTIFS('Duel Log'!AD$2:AD$2815,$A237,'Duel Log'!AA$2:AA$2815,"Win")</f>
        <v>1</v>
      </c>
      <c r="E237" s="7" t="n">
        <f aca="false">COUNTIFS('Duel Log'!AD$2:AD$2815,$A237,'Duel Log'!AA$2:AA$2815,"Loss")</f>
        <v>0</v>
      </c>
      <c r="F237" s="7" t="n">
        <f aca="false">COUNTIFS('Duel Log'!AD$2:AD$2815,$A237,'Duel Log'!AA$2:AA$2815,"Draw")</f>
        <v>0</v>
      </c>
      <c r="G237" s="13" t="n">
        <f aca="false">IFERROR(D237/C237,"")</f>
        <v>1</v>
      </c>
    </row>
    <row r="238" customFormat="false" ht="15" hidden="false" customHeight="true" outlineLevel="0" collapsed="false">
      <c r="A238" s="7" t="s">
        <v>2718</v>
      </c>
      <c r="B238" s="7" t="s">
        <v>1232</v>
      </c>
      <c r="C238" s="7" t="n">
        <f aca="false">COUNTIF('Duel Log'!AD$2:AD$2815,$A238)</f>
        <v>1</v>
      </c>
      <c r="D238" s="7" t="n">
        <f aca="false">COUNTIFS('Duel Log'!AD$2:AD$2815,$A238,'Duel Log'!AA$2:AA$2815,"Win")</f>
        <v>0</v>
      </c>
      <c r="E238" s="7" t="n">
        <f aca="false">COUNTIFS('Duel Log'!AD$2:AD$2815,$A238,'Duel Log'!AA$2:AA$2815,"Loss")</f>
        <v>1</v>
      </c>
      <c r="F238" s="7" t="n">
        <f aca="false">COUNTIFS('Duel Log'!AD$2:AD$2815,$A238,'Duel Log'!AA$2:AA$2815,"Draw")</f>
        <v>0</v>
      </c>
      <c r="G238" s="13" t="n">
        <f aca="false">IFERROR(D238/C238,"")</f>
        <v>0</v>
      </c>
    </row>
    <row r="239" customFormat="false" ht="15" hidden="false" customHeight="true" outlineLevel="0" collapsed="false">
      <c r="A239" s="7" t="s">
        <v>833</v>
      </c>
      <c r="B239" s="7" t="s">
        <v>829</v>
      </c>
      <c r="C239" s="7" t="n">
        <f aca="false">COUNTIF('Duel Log'!AD$2:AD$2815,$A239)</f>
        <v>1</v>
      </c>
      <c r="D239" s="7" t="n">
        <f aca="false">COUNTIFS('Duel Log'!AD$2:AD$2815,$A239,'Duel Log'!AA$2:AA$2815,"Win")</f>
        <v>0</v>
      </c>
      <c r="E239" s="7" t="n">
        <f aca="false">COUNTIFS('Duel Log'!AD$2:AD$2815,$A239,'Duel Log'!AA$2:AA$2815,"Loss")</f>
        <v>1</v>
      </c>
      <c r="F239" s="7" t="n">
        <f aca="false">COUNTIFS('Duel Log'!AD$2:AD$2815,$A239,'Duel Log'!AA$2:AA$2815,"Draw")</f>
        <v>0</v>
      </c>
      <c r="G239" s="13" t="n">
        <f aca="false">IFERROR(D239/C239,"")</f>
        <v>0</v>
      </c>
    </row>
    <row r="240" customFormat="false" ht="15" hidden="false" customHeight="true" outlineLevel="0" collapsed="false">
      <c r="A240" s="7" t="s">
        <v>1639</v>
      </c>
      <c r="B240" s="7" t="s">
        <v>381</v>
      </c>
      <c r="C240" s="7" t="n">
        <f aca="false">COUNTIF('Duel Log'!AD$2:AD$2815,$A240)</f>
        <v>1</v>
      </c>
      <c r="D240" s="7" t="n">
        <f aca="false">COUNTIFS('Duel Log'!AD$2:AD$2815,$A240,'Duel Log'!AA$2:AA$2815,"Win")</f>
        <v>0</v>
      </c>
      <c r="E240" s="7" t="n">
        <f aca="false">COUNTIFS('Duel Log'!AD$2:AD$2815,$A240,'Duel Log'!AA$2:AA$2815,"Loss")</f>
        <v>1</v>
      </c>
      <c r="F240" s="7" t="n">
        <f aca="false">COUNTIFS('Duel Log'!AD$2:AD$2815,$A240,'Duel Log'!AA$2:AA$2815,"Draw")</f>
        <v>0</v>
      </c>
      <c r="G240" s="13" t="n">
        <f aca="false">IFERROR(D240/C240,"")</f>
        <v>0</v>
      </c>
    </row>
    <row r="241" customFormat="false" ht="15" hidden="false" customHeight="true" outlineLevel="0" collapsed="false">
      <c r="A241" s="7" t="s">
        <v>918</v>
      </c>
      <c r="B241" s="7" t="s">
        <v>829</v>
      </c>
      <c r="C241" s="7" t="n">
        <f aca="false">COUNTIF('Duel Log'!AD$2:AD$2815,$A241)</f>
        <v>1</v>
      </c>
      <c r="D241" s="7" t="n">
        <f aca="false">COUNTIFS('Duel Log'!AD$2:AD$2815,$A241,'Duel Log'!AA$2:AA$2815,"Win")</f>
        <v>0</v>
      </c>
      <c r="E241" s="7" t="n">
        <f aca="false">COUNTIFS('Duel Log'!AD$2:AD$2815,$A241,'Duel Log'!AA$2:AA$2815,"Loss")</f>
        <v>1</v>
      </c>
      <c r="F241" s="7" t="n">
        <f aca="false">COUNTIFS('Duel Log'!AD$2:AD$2815,$A241,'Duel Log'!AA$2:AA$2815,"Draw")</f>
        <v>0</v>
      </c>
      <c r="G241" s="13" t="n">
        <f aca="false">IFERROR(D241/C241,"")</f>
        <v>0</v>
      </c>
    </row>
    <row r="242" customFormat="false" ht="16.5" hidden="false" customHeight="true" outlineLevel="0" collapsed="false">
      <c r="A242" s="7" t="s">
        <v>3520</v>
      </c>
      <c r="B242" s="7" t="s">
        <v>3496</v>
      </c>
      <c r="C242" s="7" t="n">
        <f aca="false">COUNTIF('Duel Log'!AD$2:AD$2815,$A242)</f>
        <v>1</v>
      </c>
      <c r="D242" s="7" t="n">
        <f aca="false">COUNTIFS('Duel Log'!AD$2:AD$2815,$A242,'Duel Log'!AA$2:AA$2815,"Win")</f>
        <v>1</v>
      </c>
      <c r="E242" s="7" t="n">
        <f aca="false">COUNTIFS('Duel Log'!AD$2:AD$2815,$A242,'Duel Log'!AA$2:AA$2815,"Loss")</f>
        <v>0</v>
      </c>
      <c r="F242" s="7" t="n">
        <f aca="false">COUNTIFS('Duel Log'!AD$2:AD$2815,$A242,'Duel Log'!AA$2:AA$2815,"Draw")</f>
        <v>0</v>
      </c>
      <c r="G242" s="13" t="n">
        <f aca="false">IFERROR(D242/C242,"")</f>
        <v>1</v>
      </c>
    </row>
    <row r="243" customFormat="false" ht="15" hidden="false" customHeight="true" outlineLevel="0" collapsed="false">
      <c r="A243" s="7" t="s">
        <v>960</v>
      </c>
      <c r="B243" s="7" t="s">
        <v>9165</v>
      </c>
      <c r="C243" s="7" t="n">
        <f aca="false">COUNTIF('Duel Log'!AD$2:AD$2815,$A243)</f>
        <v>2</v>
      </c>
      <c r="D243" s="7" t="n">
        <f aca="false">COUNTIFS('Duel Log'!AD$2:AD$2815,$A243,'Duel Log'!AA$2:AA$2815,"Win")</f>
        <v>2</v>
      </c>
      <c r="E243" s="7" t="n">
        <f aca="false">COUNTIFS('Duel Log'!AD$2:AD$2815,$A243,'Duel Log'!AA$2:AA$2815,"Loss")</f>
        <v>0</v>
      </c>
      <c r="F243" s="7" t="n">
        <f aca="false">COUNTIFS('Duel Log'!AD$2:AD$2815,$A243,'Duel Log'!AA$2:AA$2815,"Draw")</f>
        <v>0</v>
      </c>
      <c r="G243" s="13" t="n">
        <f aca="false">IFERROR(D243/C243,"")</f>
        <v>1</v>
      </c>
    </row>
    <row r="244" customFormat="false" ht="16.5" hidden="false" customHeight="true" outlineLevel="0" collapsed="false">
      <c r="A244" s="7" t="s">
        <v>750</v>
      </c>
      <c r="B244" s="7" t="s">
        <v>9166</v>
      </c>
      <c r="C244" s="7" t="n">
        <f aca="false">COUNTIF('Duel Log'!AD$2:AD$2815,$A244)</f>
        <v>5</v>
      </c>
      <c r="D244" s="7" t="n">
        <f aca="false">COUNTIFS('Duel Log'!AD$2:AD$2815,$A244,'Duel Log'!AA$2:AA$2815,"Win")</f>
        <v>4</v>
      </c>
      <c r="E244" s="7" t="n">
        <f aca="false">COUNTIFS('Duel Log'!AD$2:AD$2815,$A244,'Duel Log'!AA$2:AA$2815,"Loss")</f>
        <v>1</v>
      </c>
      <c r="F244" s="7" t="n">
        <f aca="false">COUNTIFS('Duel Log'!AD$2:AD$2815,$A244,'Duel Log'!AA$2:AA$2815,"Draw")</f>
        <v>0</v>
      </c>
      <c r="G244" s="13" t="n">
        <f aca="false">IFERROR(D244/C244,"")</f>
        <v>0.8</v>
      </c>
    </row>
    <row r="245" customFormat="false" ht="16.5" hidden="false" customHeight="true" outlineLevel="0" collapsed="false">
      <c r="A245" s="7" t="s">
        <v>1395</v>
      </c>
      <c r="B245" s="7" t="s">
        <v>9167</v>
      </c>
      <c r="C245" s="7" t="n">
        <f aca="false">COUNTIF('Duel Log'!AD$2:AD$2815,$A245)</f>
        <v>11</v>
      </c>
      <c r="D245" s="7" t="n">
        <f aca="false">COUNTIFS('Duel Log'!AD$2:AD$2815,$A245,'Duel Log'!AA$2:AA$2815,"Win")</f>
        <v>9</v>
      </c>
      <c r="E245" s="7" t="n">
        <f aca="false">COUNTIFS('Duel Log'!AD$2:AD$2815,$A245,'Duel Log'!AA$2:AA$2815,"Loss")</f>
        <v>2</v>
      </c>
      <c r="F245" s="7" t="n">
        <f aca="false">COUNTIFS('Duel Log'!AD$2:AD$2815,$A245,'Duel Log'!AA$2:AA$2815,"Draw")</f>
        <v>0</v>
      </c>
      <c r="G245" s="13" t="n">
        <f aca="false">IFERROR(D245/C245,"")</f>
        <v>0.818181818181818</v>
      </c>
    </row>
    <row r="246" customFormat="false" ht="15" hidden="false" customHeight="true" outlineLevel="0" collapsed="false">
      <c r="A246" s="7" t="s">
        <v>2387</v>
      </c>
      <c r="B246" s="7" t="s">
        <v>871</v>
      </c>
      <c r="C246" s="7" t="n">
        <f aca="false">COUNTIF('Duel Log'!AD$2:AD$2815,$A246)</f>
        <v>1</v>
      </c>
      <c r="D246" s="7" t="n">
        <f aca="false">COUNTIFS('Duel Log'!AD$2:AD$2815,$A246,'Duel Log'!AA$2:AA$2815,"Win")</f>
        <v>0</v>
      </c>
      <c r="E246" s="7" t="n">
        <f aca="false">COUNTIFS('Duel Log'!AD$2:AD$2815,$A246,'Duel Log'!AA$2:AA$2815,"Loss")</f>
        <v>1</v>
      </c>
      <c r="F246" s="7" t="n">
        <f aca="false">COUNTIFS('Duel Log'!AD$2:AD$2815,$A246,'Duel Log'!AA$2:AA$2815,"Draw")</f>
        <v>0</v>
      </c>
      <c r="G246" s="13" t="n">
        <f aca="false">IFERROR(D246/C246,"")</f>
        <v>0</v>
      </c>
    </row>
    <row r="247" customFormat="false" ht="16.5" hidden="false" customHeight="true" outlineLevel="0" collapsed="false">
      <c r="A247" s="7" t="s">
        <v>2329</v>
      </c>
      <c r="B247" s="7" t="s">
        <v>1790</v>
      </c>
      <c r="C247" s="7" t="n">
        <f aca="false">COUNTIF('Duel Log'!AD$2:AD$2815,$A247)</f>
        <v>1</v>
      </c>
      <c r="D247" s="7" t="n">
        <f aca="false">COUNTIFS('Duel Log'!AD$2:AD$2815,$A247,'Duel Log'!AA$2:AA$2815,"Win")</f>
        <v>1</v>
      </c>
      <c r="E247" s="7" t="n">
        <f aca="false">COUNTIFS('Duel Log'!AD$2:AD$2815,$A247,'Duel Log'!AA$2:AA$2815,"Loss")</f>
        <v>0</v>
      </c>
      <c r="F247" s="7" t="n">
        <f aca="false">COUNTIFS('Duel Log'!AD$2:AD$2815,$A247,'Duel Log'!AA$2:AA$2815,"Draw")</f>
        <v>0</v>
      </c>
      <c r="G247" s="13" t="n">
        <f aca="false">IFERROR(D247/C247,"")</f>
        <v>1</v>
      </c>
    </row>
    <row r="248" customFormat="false" ht="15" hidden="false" customHeight="true" outlineLevel="0" collapsed="false">
      <c r="A248" s="7" t="s">
        <v>4502</v>
      </c>
      <c r="B248" s="7" t="s">
        <v>357</v>
      </c>
      <c r="C248" s="7" t="n">
        <f aca="false">COUNTIF('Duel Log'!AD$2:AD$2815,$A248)</f>
        <v>1</v>
      </c>
      <c r="D248" s="7" t="n">
        <f aca="false">COUNTIFS('Duel Log'!AD$2:AD$2815,$A248,'Duel Log'!AA$2:AA$2815,"Win")</f>
        <v>1</v>
      </c>
      <c r="E248" s="7" t="n">
        <f aca="false">COUNTIFS('Duel Log'!AD$2:AD$2815,$A248,'Duel Log'!AA$2:AA$2815,"Loss")</f>
        <v>0</v>
      </c>
      <c r="F248" s="7" t="n">
        <f aca="false">COUNTIFS('Duel Log'!AD$2:AD$2815,$A248,'Duel Log'!AA$2:AA$2815,"Draw")</f>
        <v>0</v>
      </c>
      <c r="G248" s="13" t="n">
        <f aca="false">IFERROR(D248/C248,"")</f>
        <v>1</v>
      </c>
    </row>
    <row r="249" customFormat="false" ht="15" hidden="false" customHeight="true" outlineLevel="0" collapsed="false">
      <c r="A249" s="7" t="s">
        <v>4244</v>
      </c>
      <c r="B249" s="7" t="s">
        <v>533</v>
      </c>
      <c r="C249" s="7" t="n">
        <f aca="false">COUNTIF('Duel Log'!AD$2:AD$2815,$A249)</f>
        <v>1</v>
      </c>
      <c r="D249" s="7" t="n">
        <f aca="false">COUNTIFS('Duel Log'!AD$2:AD$2815,$A249,'Duel Log'!AA$2:AA$2815,"Win")</f>
        <v>0</v>
      </c>
      <c r="E249" s="7" t="n">
        <f aca="false">COUNTIFS('Duel Log'!AD$2:AD$2815,$A249,'Duel Log'!AA$2:AA$2815,"Loss")</f>
        <v>1</v>
      </c>
      <c r="F249" s="7" t="n">
        <f aca="false">COUNTIFS('Duel Log'!AD$2:AD$2815,$A249,'Duel Log'!AA$2:AA$2815,"Draw")</f>
        <v>0</v>
      </c>
      <c r="G249" s="13" t="n">
        <f aca="false">IFERROR(D249/C249,"")</f>
        <v>0</v>
      </c>
    </row>
    <row r="250" customFormat="false" ht="15" hidden="false" customHeight="true" outlineLevel="0" collapsed="false">
      <c r="A250" s="7" t="s">
        <v>278</v>
      </c>
      <c r="B250" s="7" t="s">
        <v>268</v>
      </c>
      <c r="C250" s="7" t="n">
        <f aca="false">COUNTIF('Duel Log'!AD$2:AD$2815,$A250)</f>
        <v>1</v>
      </c>
      <c r="D250" s="7" t="n">
        <f aca="false">COUNTIFS('Duel Log'!AD$2:AD$2815,$A250,'Duel Log'!AA$2:AA$2815,"Win")</f>
        <v>0</v>
      </c>
      <c r="E250" s="7" t="n">
        <f aca="false">COUNTIFS('Duel Log'!AD$2:AD$2815,$A250,'Duel Log'!AA$2:AA$2815,"Loss")</f>
        <v>1</v>
      </c>
      <c r="F250" s="7" t="n">
        <f aca="false">COUNTIFS('Duel Log'!AD$2:AD$2815,$A250,'Duel Log'!AA$2:AA$2815,"Draw")</f>
        <v>0</v>
      </c>
      <c r="G250" s="13" t="n">
        <f aca="false">IFERROR(D250/C250,"")</f>
        <v>0</v>
      </c>
    </row>
    <row r="251" customFormat="false" ht="15" hidden="false" customHeight="true" outlineLevel="0" collapsed="false">
      <c r="A251" s="7" t="s">
        <v>430</v>
      </c>
      <c r="B251" s="7" t="s">
        <v>403</v>
      </c>
      <c r="C251" s="7" t="n">
        <f aca="false">COUNTIF('Duel Log'!AD$2:AD$2815,$A251)</f>
        <v>1</v>
      </c>
      <c r="D251" s="7" t="n">
        <f aca="false">COUNTIFS('Duel Log'!AD$2:AD$2815,$A251,'Duel Log'!AA$2:AA$2815,"Win")</f>
        <v>0</v>
      </c>
      <c r="E251" s="7" t="n">
        <f aca="false">COUNTIFS('Duel Log'!AD$2:AD$2815,$A251,'Duel Log'!AA$2:AA$2815,"Loss")</f>
        <v>1</v>
      </c>
      <c r="F251" s="7" t="n">
        <f aca="false">COUNTIFS('Duel Log'!AD$2:AD$2815,$A251,'Duel Log'!AA$2:AA$2815,"Draw")</f>
        <v>0</v>
      </c>
      <c r="G251" s="13" t="n">
        <f aca="false">IFERROR(D251/C251,"")</f>
        <v>0</v>
      </c>
    </row>
    <row r="252" customFormat="false" ht="15" hidden="false" customHeight="true" outlineLevel="0" collapsed="false">
      <c r="A252" s="7" t="s">
        <v>4003</v>
      </c>
      <c r="B252" s="7" t="s">
        <v>2006</v>
      </c>
      <c r="C252" s="7" t="n">
        <f aca="false">COUNTIF('Duel Log'!AD$2:AD$2815,$A252)</f>
        <v>1</v>
      </c>
      <c r="D252" s="7" t="n">
        <f aca="false">COUNTIFS('Duel Log'!AD$2:AD$2815,$A252,'Duel Log'!AA$2:AA$2815,"Win")</f>
        <v>1</v>
      </c>
      <c r="E252" s="7" t="n">
        <f aca="false">COUNTIFS('Duel Log'!AD$2:AD$2815,$A252,'Duel Log'!AA$2:AA$2815,"Loss")</f>
        <v>0</v>
      </c>
      <c r="F252" s="7" t="n">
        <f aca="false">COUNTIFS('Duel Log'!AD$2:AD$2815,$A252,'Duel Log'!AA$2:AA$2815,"Draw")</f>
        <v>0</v>
      </c>
      <c r="G252" s="13" t="n">
        <f aca="false">IFERROR(D252/C252,"")</f>
        <v>1</v>
      </c>
    </row>
    <row r="253" customFormat="false" ht="15" hidden="false" customHeight="true" outlineLevel="0" collapsed="false">
      <c r="A253" s="7" t="s">
        <v>5794</v>
      </c>
      <c r="B253" s="8" t="s">
        <v>862</v>
      </c>
      <c r="C253" s="7" t="n">
        <f aca="false">COUNTIF('Duel Log'!AD$2:AD$2815,$A253)</f>
        <v>1</v>
      </c>
      <c r="D253" s="7" t="n">
        <f aca="false">COUNTIFS('Duel Log'!AD$2:AD$2815,$A253,'Duel Log'!AA$2:AA$2815,"Win")</f>
        <v>0</v>
      </c>
      <c r="E253" s="7" t="n">
        <f aca="false">COUNTIFS('Duel Log'!AD$2:AD$2815,$A253,'Duel Log'!AA$2:AA$2815,"Loss")</f>
        <v>1</v>
      </c>
      <c r="F253" s="7" t="n">
        <f aca="false">COUNTIFS('Duel Log'!AD$2:AD$2815,$A253,'Duel Log'!AA$2:AA$2815,"Draw")</f>
        <v>0</v>
      </c>
      <c r="G253" s="13" t="n">
        <f aca="false">IFERROR(D253/C253,"")</f>
        <v>0</v>
      </c>
    </row>
    <row r="254" customFormat="false" ht="16.5" hidden="false" customHeight="true" outlineLevel="0" collapsed="false">
      <c r="A254" s="7" t="s">
        <v>2594</v>
      </c>
      <c r="B254" s="7" t="s">
        <v>348</v>
      </c>
      <c r="C254" s="7" t="n">
        <f aca="false">COUNTIF('Duel Log'!AD$2:AD$2815,$A254)</f>
        <v>1</v>
      </c>
      <c r="D254" s="7" t="n">
        <f aca="false">COUNTIFS('Duel Log'!AD$2:AD$2815,$A254,'Duel Log'!AA$2:AA$2815,"Win")</f>
        <v>1</v>
      </c>
      <c r="E254" s="7" t="n">
        <f aca="false">COUNTIFS('Duel Log'!AD$2:AD$2815,$A254,'Duel Log'!AA$2:AA$2815,"Loss")</f>
        <v>0</v>
      </c>
      <c r="F254" s="7" t="n">
        <f aca="false">COUNTIFS('Duel Log'!AD$2:AD$2815,$A254,'Duel Log'!AA$2:AA$2815,"Draw")</f>
        <v>0</v>
      </c>
      <c r="G254" s="13" t="n">
        <f aca="false">IFERROR(D254/C254,"")</f>
        <v>1</v>
      </c>
    </row>
    <row r="255" customFormat="false" ht="15" hidden="false" customHeight="true" outlineLevel="0" collapsed="false">
      <c r="A255" s="7" t="s">
        <v>138</v>
      </c>
      <c r="B255" s="7" t="s">
        <v>9168</v>
      </c>
      <c r="C255" s="7" t="n">
        <f aca="false">COUNTIF('Duel Log'!AD$2:AD$2815,$A255)</f>
        <v>2</v>
      </c>
      <c r="D255" s="7" t="n">
        <f aca="false">COUNTIFS('Duel Log'!AD$2:AD$2815,$A255,'Duel Log'!AA$2:AA$2815,"Win")</f>
        <v>1</v>
      </c>
      <c r="E255" s="7" t="n">
        <f aca="false">COUNTIFS('Duel Log'!AD$2:AD$2815,$A255,'Duel Log'!AA$2:AA$2815,"Loss")</f>
        <v>1</v>
      </c>
      <c r="F255" s="7" t="n">
        <f aca="false">COUNTIFS('Duel Log'!AD$2:AD$2815,$A255,'Duel Log'!AA$2:AA$2815,"Draw")</f>
        <v>0</v>
      </c>
      <c r="G255" s="13" t="n">
        <f aca="false">IFERROR(D255/C255,"")</f>
        <v>0.5</v>
      </c>
    </row>
    <row r="256" customFormat="false" ht="15" hidden="false" customHeight="true" outlineLevel="0" collapsed="false">
      <c r="A256" s="7" t="s">
        <v>5903</v>
      </c>
      <c r="B256" s="8" t="s">
        <v>3952</v>
      </c>
      <c r="C256" s="7" t="n">
        <f aca="false">COUNTIF('Duel Log'!AD$2:AD$2815,$A256)</f>
        <v>1</v>
      </c>
      <c r="D256" s="7" t="n">
        <f aca="false">COUNTIFS('Duel Log'!AD$2:AD$2815,$A256,'Duel Log'!AA$2:AA$2815,"Win")</f>
        <v>1</v>
      </c>
      <c r="E256" s="7" t="n">
        <f aca="false">COUNTIFS('Duel Log'!AD$2:AD$2815,$A256,'Duel Log'!AA$2:AA$2815,"Loss")</f>
        <v>0</v>
      </c>
      <c r="F256" s="7" t="n">
        <f aca="false">COUNTIFS('Duel Log'!AD$2:AD$2815,$A256,'Duel Log'!AA$2:AA$2815,"Draw")</f>
        <v>0</v>
      </c>
      <c r="G256" s="13" t="n">
        <f aca="false">IFERROR(D256/C256,"")</f>
        <v>1</v>
      </c>
    </row>
    <row r="257" customFormat="false" ht="16.5" hidden="false" customHeight="true" outlineLevel="0" collapsed="false">
      <c r="A257" s="7" t="s">
        <v>2652</v>
      </c>
      <c r="B257" s="7" t="s">
        <v>348</v>
      </c>
      <c r="C257" s="7" t="n">
        <f aca="false">COUNTIF('Duel Log'!AD$2:AD$2815,$A257)</f>
        <v>1</v>
      </c>
      <c r="D257" s="7" t="n">
        <f aca="false">COUNTIFS('Duel Log'!AD$2:AD$2815,$A257,'Duel Log'!AA$2:AA$2815,"Win")</f>
        <v>1</v>
      </c>
      <c r="E257" s="7" t="n">
        <f aca="false">COUNTIFS('Duel Log'!AD$2:AD$2815,$A257,'Duel Log'!AA$2:AA$2815,"Loss")</f>
        <v>0</v>
      </c>
      <c r="F257" s="7" t="n">
        <f aca="false">COUNTIFS('Duel Log'!AD$2:AD$2815,$A257,'Duel Log'!AA$2:AA$2815,"Draw")</f>
        <v>0</v>
      </c>
      <c r="G257" s="13" t="n">
        <f aca="false">IFERROR(D257/C257,"")</f>
        <v>1</v>
      </c>
    </row>
    <row r="258" customFormat="false" ht="16.5" hidden="false" customHeight="true" outlineLevel="0" collapsed="false">
      <c r="A258" s="7" t="s">
        <v>3637</v>
      </c>
      <c r="B258" s="7" t="s">
        <v>1063</v>
      </c>
      <c r="C258" s="7" t="n">
        <f aca="false">COUNTIF('Duel Log'!AD$2:AD$2815,$A258)</f>
        <v>1</v>
      </c>
      <c r="D258" s="7" t="n">
        <f aca="false">COUNTIFS('Duel Log'!AD$2:AD$2815,$A258,'Duel Log'!AA$2:AA$2815,"Win")</f>
        <v>0</v>
      </c>
      <c r="E258" s="7" t="n">
        <f aca="false">COUNTIFS('Duel Log'!AD$2:AD$2815,$A258,'Duel Log'!AA$2:AA$2815,"Loss")</f>
        <v>1</v>
      </c>
      <c r="F258" s="7" t="n">
        <f aca="false">COUNTIFS('Duel Log'!AD$2:AD$2815,$A258,'Duel Log'!AA$2:AA$2815,"Draw")</f>
        <v>0</v>
      </c>
      <c r="G258" s="13" t="n">
        <f aca="false">IFERROR(D258/C258,"")</f>
        <v>0</v>
      </c>
    </row>
    <row r="259" customFormat="false" ht="15" hidden="false" customHeight="true" outlineLevel="0" collapsed="false">
      <c r="A259" s="7" t="s">
        <v>4860</v>
      </c>
      <c r="B259" s="7" t="s">
        <v>973</v>
      </c>
      <c r="C259" s="7" t="n">
        <f aca="false">COUNTIF('Duel Log'!AD$2:AD$2815,$A259)</f>
        <v>1</v>
      </c>
      <c r="D259" s="7" t="n">
        <f aca="false">COUNTIFS('Duel Log'!AD$2:AD$2815,$A259,'Duel Log'!AA$2:AA$2815,"Win")</f>
        <v>0</v>
      </c>
      <c r="E259" s="7" t="n">
        <f aca="false">COUNTIFS('Duel Log'!AD$2:AD$2815,$A259,'Duel Log'!AA$2:AA$2815,"Loss")</f>
        <v>1</v>
      </c>
      <c r="F259" s="7" t="n">
        <f aca="false">COUNTIFS('Duel Log'!AD$2:AD$2815,$A259,'Duel Log'!AA$2:AA$2815,"Draw")</f>
        <v>0</v>
      </c>
      <c r="G259" s="13" t="n">
        <f aca="false">IFERROR(D259/C259,"")</f>
        <v>0</v>
      </c>
    </row>
    <row r="260" customFormat="false" ht="15" hidden="false" customHeight="true" outlineLevel="0" collapsed="false">
      <c r="A260" s="7" t="s">
        <v>1538</v>
      </c>
      <c r="B260" s="7" t="s">
        <v>1515</v>
      </c>
      <c r="C260" s="7" t="n">
        <f aca="false">COUNTIF('Duel Log'!AD$2:AD$2815,$A260)</f>
        <v>1</v>
      </c>
      <c r="D260" s="7" t="n">
        <f aca="false">COUNTIFS('Duel Log'!AD$2:AD$2815,$A260,'Duel Log'!AA$2:AA$2815,"Win")</f>
        <v>0</v>
      </c>
      <c r="E260" s="7" t="n">
        <f aca="false">COUNTIFS('Duel Log'!AD$2:AD$2815,$A260,'Duel Log'!AA$2:AA$2815,"Loss")</f>
        <v>1</v>
      </c>
      <c r="F260" s="7" t="n">
        <f aca="false">COUNTIFS('Duel Log'!AD$2:AD$2815,$A260,'Duel Log'!AA$2:AA$2815,"Draw")</f>
        <v>0</v>
      </c>
      <c r="G260" s="13" t="n">
        <f aca="false">IFERROR(D260/C260,"")</f>
        <v>0</v>
      </c>
    </row>
    <row r="261" customFormat="false" ht="15" hidden="false" customHeight="true" outlineLevel="0" collapsed="false">
      <c r="A261" s="7" t="s">
        <v>4510</v>
      </c>
      <c r="B261" s="7" t="s">
        <v>357</v>
      </c>
      <c r="C261" s="7" t="n">
        <f aca="false">COUNTIF('Duel Log'!AD$2:AD$2815,$A261)</f>
        <v>1</v>
      </c>
      <c r="D261" s="7" t="n">
        <f aca="false">COUNTIFS('Duel Log'!AD$2:AD$2815,$A261,'Duel Log'!AA$2:AA$2815,"Win")</f>
        <v>1</v>
      </c>
      <c r="E261" s="7" t="n">
        <f aca="false">COUNTIFS('Duel Log'!AD$2:AD$2815,$A261,'Duel Log'!AA$2:AA$2815,"Loss")</f>
        <v>0</v>
      </c>
      <c r="F261" s="7" t="n">
        <f aca="false">COUNTIFS('Duel Log'!AD$2:AD$2815,$A261,'Duel Log'!AA$2:AA$2815,"Draw")</f>
        <v>0</v>
      </c>
      <c r="G261" s="13" t="n">
        <f aca="false">IFERROR(D261/C261,"")</f>
        <v>1</v>
      </c>
    </row>
    <row r="262" customFormat="false" ht="15" hidden="false" customHeight="true" outlineLevel="0" collapsed="false">
      <c r="A262" s="7" t="s">
        <v>3844</v>
      </c>
      <c r="B262" s="7" t="s">
        <v>723</v>
      </c>
      <c r="C262" s="7" t="n">
        <f aca="false">COUNTIF('Duel Log'!AD$2:AD$2815,$A262)</f>
        <v>1</v>
      </c>
      <c r="D262" s="7" t="n">
        <f aca="false">COUNTIFS('Duel Log'!AD$2:AD$2815,$A262,'Duel Log'!AA$2:AA$2815,"Win")</f>
        <v>1</v>
      </c>
      <c r="E262" s="7" t="n">
        <f aca="false">COUNTIFS('Duel Log'!AD$2:AD$2815,$A262,'Duel Log'!AA$2:AA$2815,"Loss")</f>
        <v>0</v>
      </c>
      <c r="F262" s="7" t="n">
        <f aca="false">COUNTIFS('Duel Log'!AD$2:AD$2815,$A262,'Duel Log'!AA$2:AA$2815,"Draw")</f>
        <v>0</v>
      </c>
      <c r="G262" s="13" t="n">
        <f aca="false">IFERROR(D262/C262,"")</f>
        <v>1</v>
      </c>
    </row>
    <row r="263" customFormat="false" ht="15" hidden="false" customHeight="true" outlineLevel="0" collapsed="false">
      <c r="A263" s="7" t="s">
        <v>3454</v>
      </c>
      <c r="B263" s="7" t="s">
        <v>641</v>
      </c>
      <c r="C263" s="7" t="n">
        <f aca="false">COUNTIF('Duel Log'!AD$2:AD$2815,$A263)</f>
        <v>1</v>
      </c>
      <c r="D263" s="7" t="n">
        <f aca="false">COUNTIFS('Duel Log'!AD$2:AD$2815,$A263,'Duel Log'!AA$2:AA$2815,"Win")</f>
        <v>0</v>
      </c>
      <c r="E263" s="7" t="n">
        <f aca="false">COUNTIFS('Duel Log'!AD$2:AD$2815,$A263,'Duel Log'!AA$2:AA$2815,"Loss")</f>
        <v>1</v>
      </c>
      <c r="F263" s="7" t="n">
        <f aca="false">COUNTIFS('Duel Log'!AD$2:AD$2815,$A263,'Duel Log'!AA$2:AA$2815,"Draw")</f>
        <v>0</v>
      </c>
      <c r="G263" s="13" t="n">
        <f aca="false">IFERROR(D263/C263,"")</f>
        <v>0</v>
      </c>
    </row>
    <row r="264" customFormat="false" ht="15" hidden="false" customHeight="true" outlineLevel="0" collapsed="false">
      <c r="A264" s="7" t="s">
        <v>5787</v>
      </c>
      <c r="B264" s="8" t="s">
        <v>862</v>
      </c>
      <c r="C264" s="7" t="n">
        <f aca="false">COUNTIF('Duel Log'!AD$2:AD$2815,$A264)</f>
        <v>1</v>
      </c>
      <c r="D264" s="7" t="n">
        <f aca="false">COUNTIFS('Duel Log'!AD$2:AD$2815,$A264,'Duel Log'!AA$2:AA$2815,"Win")</f>
        <v>0</v>
      </c>
      <c r="E264" s="7" t="n">
        <f aca="false">COUNTIFS('Duel Log'!AD$2:AD$2815,$A264,'Duel Log'!AA$2:AA$2815,"Loss")</f>
        <v>1</v>
      </c>
      <c r="F264" s="7" t="n">
        <f aca="false">COUNTIFS('Duel Log'!AD$2:AD$2815,$A264,'Duel Log'!AA$2:AA$2815,"Draw")</f>
        <v>0</v>
      </c>
      <c r="G264" s="13" t="n">
        <f aca="false">IFERROR(D264/C264,"")</f>
        <v>0</v>
      </c>
    </row>
    <row r="265" customFormat="false" ht="16.5" hidden="false" customHeight="true" outlineLevel="0" collapsed="false">
      <c r="A265" s="7" t="s">
        <v>458</v>
      </c>
      <c r="B265" s="7" t="s">
        <v>9169</v>
      </c>
      <c r="C265" s="7" t="n">
        <f aca="false">COUNTIF('Duel Log'!AD$2:AD$2815,$A265)</f>
        <v>6</v>
      </c>
      <c r="D265" s="7" t="n">
        <f aca="false">COUNTIFS('Duel Log'!AD$2:AD$2815,$A265,'Duel Log'!AA$2:AA$2815,"Win")</f>
        <v>3</v>
      </c>
      <c r="E265" s="7" t="n">
        <f aca="false">COUNTIFS('Duel Log'!AD$2:AD$2815,$A265,'Duel Log'!AA$2:AA$2815,"Loss")</f>
        <v>3</v>
      </c>
      <c r="F265" s="7" t="n">
        <f aca="false">COUNTIFS('Duel Log'!AD$2:AD$2815,$A265,'Duel Log'!AA$2:AA$2815,"Draw")</f>
        <v>0</v>
      </c>
      <c r="G265" s="13" t="n">
        <f aca="false">IFERROR(D265/C265,"")</f>
        <v>0.5</v>
      </c>
    </row>
    <row r="266" customFormat="false" ht="15" hidden="false" customHeight="true" outlineLevel="0" collapsed="false">
      <c r="A266" s="7" t="s">
        <v>638</v>
      </c>
      <c r="B266" s="7" t="s">
        <v>583</v>
      </c>
      <c r="C266" s="7" t="n">
        <f aca="false">COUNTIF('Duel Log'!AD$2:AD$2815,$A266)</f>
        <v>1</v>
      </c>
      <c r="D266" s="7" t="n">
        <f aca="false">COUNTIFS('Duel Log'!AD$2:AD$2815,$A266,'Duel Log'!AA$2:AA$2815,"Win")</f>
        <v>1</v>
      </c>
      <c r="E266" s="7" t="n">
        <f aca="false">COUNTIFS('Duel Log'!AD$2:AD$2815,$A266,'Duel Log'!AA$2:AA$2815,"Loss")</f>
        <v>0</v>
      </c>
      <c r="F266" s="7" t="n">
        <f aca="false">COUNTIFS('Duel Log'!AD$2:AD$2815,$A266,'Duel Log'!AA$2:AA$2815,"Draw")</f>
        <v>0</v>
      </c>
      <c r="G266" s="13" t="n">
        <f aca="false">IFERROR(D266/C266,"")</f>
        <v>1</v>
      </c>
    </row>
    <row r="267" customFormat="false" ht="15" hidden="false" customHeight="true" outlineLevel="0" collapsed="false">
      <c r="A267" s="7" t="s">
        <v>4129</v>
      </c>
      <c r="B267" s="7" t="s">
        <v>689</v>
      </c>
      <c r="C267" s="7" t="n">
        <f aca="false">COUNTIF('Duel Log'!AD$2:AD$2815,$A267)</f>
        <v>1</v>
      </c>
      <c r="D267" s="7" t="n">
        <f aca="false">COUNTIFS('Duel Log'!AD$2:AD$2815,$A267,'Duel Log'!AA$2:AA$2815,"Win")</f>
        <v>0</v>
      </c>
      <c r="E267" s="7" t="n">
        <f aca="false">COUNTIFS('Duel Log'!AD$2:AD$2815,$A267,'Duel Log'!AA$2:AA$2815,"Loss")</f>
        <v>1</v>
      </c>
      <c r="F267" s="7" t="n">
        <f aca="false">COUNTIFS('Duel Log'!AD$2:AD$2815,$A267,'Duel Log'!AA$2:AA$2815,"Draw")</f>
        <v>0</v>
      </c>
      <c r="G267" s="13" t="n">
        <f aca="false">IFERROR(D267/C267,"")</f>
        <v>0</v>
      </c>
    </row>
    <row r="268" customFormat="false" ht="15" hidden="false" customHeight="true" outlineLevel="0" collapsed="false">
      <c r="A268" s="7" t="s">
        <v>385</v>
      </c>
      <c r="B268" s="7" t="s">
        <v>381</v>
      </c>
      <c r="C268" s="7" t="n">
        <f aca="false">COUNTIF('Duel Log'!AD$2:AD$2815,$A268)</f>
        <v>1</v>
      </c>
      <c r="D268" s="7" t="n">
        <f aca="false">COUNTIFS('Duel Log'!AD$2:AD$2815,$A268,'Duel Log'!AA$2:AA$2815,"Win")</f>
        <v>0</v>
      </c>
      <c r="E268" s="7" t="n">
        <f aca="false">COUNTIFS('Duel Log'!AD$2:AD$2815,$A268,'Duel Log'!AA$2:AA$2815,"Loss")</f>
        <v>1</v>
      </c>
      <c r="F268" s="7" t="n">
        <f aca="false">COUNTIFS('Duel Log'!AD$2:AD$2815,$A268,'Duel Log'!AA$2:AA$2815,"Draw")</f>
        <v>0</v>
      </c>
      <c r="G268" s="13" t="n">
        <f aca="false">IFERROR(D268/C268,"")</f>
        <v>0</v>
      </c>
    </row>
    <row r="269" customFormat="false" ht="15" hidden="false" customHeight="true" outlineLevel="0" collapsed="false">
      <c r="A269" s="7" t="s">
        <v>1797</v>
      </c>
      <c r="B269" s="7" t="s">
        <v>1671</v>
      </c>
      <c r="C269" s="7" t="n">
        <f aca="false">COUNTIF('Duel Log'!AD$2:AD$2815,$A269)</f>
        <v>1</v>
      </c>
      <c r="D269" s="7" t="n">
        <f aca="false">COUNTIFS('Duel Log'!AD$2:AD$2815,$A269,'Duel Log'!AA$2:AA$2815,"Win")</f>
        <v>1</v>
      </c>
      <c r="E269" s="7" t="n">
        <f aca="false">COUNTIFS('Duel Log'!AD$2:AD$2815,$A269,'Duel Log'!AA$2:AA$2815,"Loss")</f>
        <v>0</v>
      </c>
      <c r="F269" s="7" t="n">
        <f aca="false">COUNTIFS('Duel Log'!AD$2:AD$2815,$A269,'Duel Log'!AA$2:AA$2815,"Draw")</f>
        <v>0</v>
      </c>
      <c r="G269" s="13" t="n">
        <f aca="false">IFERROR(D269/C269,"")</f>
        <v>1</v>
      </c>
    </row>
    <row r="270" customFormat="false" ht="15" hidden="false" customHeight="true" outlineLevel="0" collapsed="false">
      <c r="A270" s="7" t="s">
        <v>1244</v>
      </c>
      <c r="B270" s="7" t="s">
        <v>1061</v>
      </c>
      <c r="C270" s="7" t="n">
        <f aca="false">COUNTIF('Duel Log'!AD$2:AD$2815,$A270)</f>
        <v>1</v>
      </c>
      <c r="D270" s="7" t="n">
        <f aca="false">COUNTIFS('Duel Log'!AD$2:AD$2815,$A270,'Duel Log'!AA$2:AA$2815,"Win")</f>
        <v>0</v>
      </c>
      <c r="E270" s="7" t="n">
        <f aca="false">COUNTIFS('Duel Log'!AD$2:AD$2815,$A270,'Duel Log'!AA$2:AA$2815,"Loss")</f>
        <v>1</v>
      </c>
      <c r="F270" s="7" t="n">
        <f aca="false">COUNTIFS('Duel Log'!AD$2:AD$2815,$A270,'Duel Log'!AA$2:AA$2815,"Draw")</f>
        <v>0</v>
      </c>
      <c r="G270" s="13" t="n">
        <f aca="false">IFERROR(D270/C270,"")</f>
        <v>0</v>
      </c>
    </row>
    <row r="271" customFormat="false" ht="16.5" hidden="false" customHeight="true" outlineLevel="0" collapsed="false">
      <c r="A271" s="7" t="s">
        <v>1228</v>
      </c>
      <c r="B271" s="7" t="s">
        <v>9170</v>
      </c>
      <c r="C271" s="7" t="n">
        <f aca="false">COUNTIF('Duel Log'!AD$2:AD$2815,$A271)</f>
        <v>5</v>
      </c>
      <c r="D271" s="7" t="n">
        <f aca="false">COUNTIFS('Duel Log'!AD$2:AD$2815,$A271,'Duel Log'!AA$2:AA$2815,"Win")</f>
        <v>3</v>
      </c>
      <c r="E271" s="7" t="n">
        <f aca="false">COUNTIFS('Duel Log'!AD$2:AD$2815,$A271,'Duel Log'!AA$2:AA$2815,"Loss")</f>
        <v>2</v>
      </c>
      <c r="F271" s="7" t="n">
        <f aca="false">COUNTIFS('Duel Log'!AD$2:AD$2815,$A271,'Duel Log'!AA$2:AA$2815,"Draw")</f>
        <v>0</v>
      </c>
      <c r="G271" s="13" t="n">
        <f aca="false">IFERROR(D271/C271,"")</f>
        <v>0.6</v>
      </c>
    </row>
    <row r="272" customFormat="false" ht="15" hidden="false" customHeight="true" outlineLevel="0" collapsed="false">
      <c r="A272" s="7" t="s">
        <v>3519</v>
      </c>
      <c r="B272" s="7" t="s">
        <v>3458</v>
      </c>
      <c r="C272" s="7" t="n">
        <f aca="false">COUNTIF('Duel Log'!AD$2:AD$2815,$A272)</f>
        <v>1</v>
      </c>
      <c r="D272" s="7" t="n">
        <f aca="false">COUNTIFS('Duel Log'!AD$2:AD$2815,$A272,'Duel Log'!AA$2:AA$2815,"Win")</f>
        <v>0</v>
      </c>
      <c r="E272" s="7" t="n">
        <f aca="false">COUNTIFS('Duel Log'!AD$2:AD$2815,$A272,'Duel Log'!AA$2:AA$2815,"Loss")</f>
        <v>1</v>
      </c>
      <c r="F272" s="7" t="n">
        <f aca="false">COUNTIFS('Duel Log'!AD$2:AD$2815,$A272,'Duel Log'!AA$2:AA$2815,"Draw")</f>
        <v>0</v>
      </c>
      <c r="G272" s="13" t="n">
        <f aca="false">IFERROR(D272/C272,"")</f>
        <v>0</v>
      </c>
    </row>
    <row r="273" customFormat="false" ht="16.5" hidden="false" customHeight="true" outlineLevel="0" collapsed="false">
      <c r="A273" s="7" t="s">
        <v>1399</v>
      </c>
      <c r="B273" s="7" t="s">
        <v>9171</v>
      </c>
      <c r="C273" s="7" t="n">
        <f aca="false">COUNTIF('Duel Log'!AD$2:AD$2815,$A273)</f>
        <v>4</v>
      </c>
      <c r="D273" s="7" t="n">
        <f aca="false">COUNTIFS('Duel Log'!AD$2:AD$2815,$A273,'Duel Log'!AA$2:AA$2815,"Win")</f>
        <v>1</v>
      </c>
      <c r="E273" s="7" t="n">
        <f aca="false">COUNTIFS('Duel Log'!AD$2:AD$2815,$A273,'Duel Log'!AA$2:AA$2815,"Loss")</f>
        <v>3</v>
      </c>
      <c r="F273" s="7" t="n">
        <f aca="false">COUNTIFS('Duel Log'!AD$2:AD$2815,$A273,'Duel Log'!AA$2:AA$2815,"Draw")</f>
        <v>0</v>
      </c>
      <c r="G273" s="13" t="n">
        <f aca="false">IFERROR(D273/C273,"")</f>
        <v>0.25</v>
      </c>
    </row>
    <row r="274" customFormat="false" ht="15" hidden="false" customHeight="true" outlineLevel="0" collapsed="false">
      <c r="A274" s="7" t="s">
        <v>1697</v>
      </c>
      <c r="B274" s="7" t="s">
        <v>1692</v>
      </c>
      <c r="C274" s="7" t="n">
        <f aca="false">COUNTIF('Duel Log'!AD$2:AD$2815,$A274)</f>
        <v>1</v>
      </c>
      <c r="D274" s="7" t="n">
        <f aca="false">COUNTIFS('Duel Log'!AD$2:AD$2815,$A274,'Duel Log'!AA$2:AA$2815,"Win")</f>
        <v>0</v>
      </c>
      <c r="E274" s="7" t="n">
        <f aca="false">COUNTIFS('Duel Log'!AD$2:AD$2815,$A274,'Duel Log'!AA$2:AA$2815,"Loss")</f>
        <v>1</v>
      </c>
      <c r="F274" s="7" t="n">
        <f aca="false">COUNTIFS('Duel Log'!AD$2:AD$2815,$A274,'Duel Log'!AA$2:AA$2815,"Draw")</f>
        <v>0</v>
      </c>
      <c r="G274" s="13" t="n">
        <f aca="false">IFERROR(D274/C274,"")</f>
        <v>0</v>
      </c>
    </row>
    <row r="275" customFormat="false" ht="15" hidden="false" customHeight="true" outlineLevel="0" collapsed="false">
      <c r="A275" s="7" t="s">
        <v>2854</v>
      </c>
      <c r="B275" s="7" t="s">
        <v>876</v>
      </c>
      <c r="C275" s="7" t="n">
        <f aca="false">COUNTIF('Duel Log'!AD$2:AD$2815,$A275)</f>
        <v>1</v>
      </c>
      <c r="D275" s="7" t="n">
        <f aca="false">COUNTIFS('Duel Log'!AD$2:AD$2815,$A275,'Duel Log'!AA$2:AA$2815,"Win")</f>
        <v>0</v>
      </c>
      <c r="E275" s="7" t="n">
        <f aca="false">COUNTIFS('Duel Log'!AD$2:AD$2815,$A275,'Duel Log'!AA$2:AA$2815,"Loss")</f>
        <v>1</v>
      </c>
      <c r="F275" s="7" t="n">
        <f aca="false">COUNTIFS('Duel Log'!AD$2:AD$2815,$A275,'Duel Log'!AA$2:AA$2815,"Draw")</f>
        <v>0</v>
      </c>
      <c r="G275" s="13" t="n">
        <f aca="false">IFERROR(D275/C275,"")</f>
        <v>0</v>
      </c>
    </row>
    <row r="276" customFormat="false" ht="15" hidden="false" customHeight="true" outlineLevel="0" collapsed="false">
      <c r="A276" s="7" t="s">
        <v>443</v>
      </c>
      <c r="B276" s="7" t="s">
        <v>403</v>
      </c>
      <c r="C276" s="7" t="n">
        <f aca="false">COUNTIF('Duel Log'!AD$2:AD$2815,$A276)</f>
        <v>1</v>
      </c>
      <c r="D276" s="7" t="n">
        <f aca="false">COUNTIFS('Duel Log'!AD$2:AD$2815,$A276,'Duel Log'!AA$2:AA$2815,"Win")</f>
        <v>1</v>
      </c>
      <c r="E276" s="7" t="n">
        <f aca="false">COUNTIFS('Duel Log'!AD$2:AD$2815,$A276,'Duel Log'!AA$2:AA$2815,"Loss")</f>
        <v>0</v>
      </c>
      <c r="F276" s="7" t="n">
        <f aca="false">COUNTIFS('Duel Log'!AD$2:AD$2815,$A276,'Duel Log'!AA$2:AA$2815,"Draw")</f>
        <v>0</v>
      </c>
      <c r="G276" s="13" t="n">
        <f aca="false">IFERROR(D276/C276,"")</f>
        <v>1</v>
      </c>
    </row>
    <row r="277" customFormat="false" ht="16.5" hidden="false" customHeight="true" outlineLevel="0" collapsed="false">
      <c r="A277" s="7" t="s">
        <v>4697</v>
      </c>
      <c r="B277" s="7" t="s">
        <v>4343</v>
      </c>
      <c r="C277" s="7" t="n">
        <f aca="false">COUNTIF('Duel Log'!AD$2:AD$2815,$A277)</f>
        <v>1</v>
      </c>
      <c r="D277" s="7" t="n">
        <f aca="false">COUNTIFS('Duel Log'!AD$2:AD$2815,$A277,'Duel Log'!AA$2:AA$2815,"Win")</f>
        <v>1</v>
      </c>
      <c r="E277" s="7" t="n">
        <f aca="false">COUNTIFS('Duel Log'!AD$2:AD$2815,$A277,'Duel Log'!AA$2:AA$2815,"Loss")</f>
        <v>0</v>
      </c>
      <c r="F277" s="7" t="n">
        <f aca="false">COUNTIFS('Duel Log'!AD$2:AD$2815,$A277,'Duel Log'!AA$2:AA$2815,"Draw")</f>
        <v>0</v>
      </c>
      <c r="G277" s="13" t="n">
        <f aca="false">IFERROR(D277/C277,"")</f>
        <v>1</v>
      </c>
    </row>
    <row r="278" customFormat="false" ht="15" hidden="false" customHeight="true" outlineLevel="0" collapsed="false">
      <c r="A278" s="7" t="s">
        <v>4497</v>
      </c>
      <c r="B278" s="7" t="s">
        <v>357</v>
      </c>
      <c r="C278" s="7" t="n">
        <f aca="false">COUNTIF('Duel Log'!AD$2:AD$2815,$A278)</f>
        <v>1</v>
      </c>
      <c r="D278" s="7" t="n">
        <f aca="false">COUNTIFS('Duel Log'!AD$2:AD$2815,$A278,'Duel Log'!AA$2:AA$2815,"Win")</f>
        <v>1</v>
      </c>
      <c r="E278" s="7" t="n">
        <f aca="false">COUNTIFS('Duel Log'!AD$2:AD$2815,$A278,'Duel Log'!AA$2:AA$2815,"Loss")</f>
        <v>0</v>
      </c>
      <c r="F278" s="7" t="n">
        <f aca="false">COUNTIFS('Duel Log'!AD$2:AD$2815,$A278,'Duel Log'!AA$2:AA$2815,"Draw")</f>
        <v>0</v>
      </c>
      <c r="G278" s="13" t="n">
        <f aca="false">IFERROR(D278/C278,"")</f>
        <v>1</v>
      </c>
    </row>
    <row r="279" customFormat="false" ht="15" hidden="false" customHeight="true" outlineLevel="0" collapsed="false">
      <c r="A279" s="7" t="s">
        <v>2073</v>
      </c>
      <c r="B279" s="7" t="s">
        <v>9172</v>
      </c>
      <c r="C279" s="7" t="n">
        <f aca="false">COUNTIF('Duel Log'!AD$2:AD$2815,$A279)</f>
        <v>4</v>
      </c>
      <c r="D279" s="7" t="n">
        <f aca="false">COUNTIFS('Duel Log'!AD$2:AD$2815,$A279,'Duel Log'!AA$2:AA$2815,"Win")</f>
        <v>2</v>
      </c>
      <c r="E279" s="7" t="n">
        <f aca="false">COUNTIFS('Duel Log'!AD$2:AD$2815,$A279,'Duel Log'!AA$2:AA$2815,"Loss")</f>
        <v>2</v>
      </c>
      <c r="F279" s="7" t="n">
        <f aca="false">COUNTIFS('Duel Log'!AD$2:AD$2815,$A279,'Duel Log'!AA$2:AA$2815,"Draw")</f>
        <v>0</v>
      </c>
      <c r="G279" s="13" t="n">
        <f aca="false">IFERROR(D279/C279,"")</f>
        <v>0.5</v>
      </c>
    </row>
    <row r="280" customFormat="false" ht="15" hidden="false" customHeight="true" outlineLevel="0" collapsed="false">
      <c r="A280" s="7" t="s">
        <v>4998</v>
      </c>
      <c r="B280" s="7" t="s">
        <v>1692</v>
      </c>
      <c r="C280" s="7" t="n">
        <f aca="false">COUNTIF('Duel Log'!AD$2:AD$2815,$A280)</f>
        <v>1</v>
      </c>
      <c r="D280" s="7" t="n">
        <f aca="false">COUNTIFS('Duel Log'!AD$2:AD$2815,$A280,'Duel Log'!AA$2:AA$2815,"Win")</f>
        <v>1</v>
      </c>
      <c r="E280" s="7" t="n">
        <f aca="false">COUNTIFS('Duel Log'!AD$2:AD$2815,$A280,'Duel Log'!AA$2:AA$2815,"Loss")</f>
        <v>0</v>
      </c>
      <c r="F280" s="7" t="n">
        <f aca="false">COUNTIFS('Duel Log'!AD$2:AD$2815,$A280,'Duel Log'!AA$2:AA$2815,"Draw")</f>
        <v>0</v>
      </c>
      <c r="G280" s="13" t="n">
        <f aca="false">IFERROR(D280/C280,"")</f>
        <v>1</v>
      </c>
    </row>
    <row r="281" customFormat="false" ht="15" hidden="false" customHeight="true" outlineLevel="0" collapsed="false">
      <c r="A281" s="7" t="s">
        <v>376</v>
      </c>
      <c r="B281" s="7" t="s">
        <v>280</v>
      </c>
      <c r="C281" s="7" t="n">
        <f aca="false">COUNTIF('Duel Log'!AD$2:AD$2815,$A281)</f>
        <v>1</v>
      </c>
      <c r="D281" s="7" t="n">
        <f aca="false">COUNTIFS('Duel Log'!AD$2:AD$2815,$A281,'Duel Log'!AA$2:AA$2815,"Win")</f>
        <v>0</v>
      </c>
      <c r="E281" s="7" t="n">
        <f aca="false">COUNTIFS('Duel Log'!AD$2:AD$2815,$A281,'Duel Log'!AA$2:AA$2815,"Loss")</f>
        <v>1</v>
      </c>
      <c r="F281" s="7" t="n">
        <f aca="false">COUNTIFS('Duel Log'!AD$2:AD$2815,$A281,'Duel Log'!AA$2:AA$2815,"Draw")</f>
        <v>0</v>
      </c>
      <c r="G281" s="13" t="n">
        <f aca="false">IFERROR(D281/C281,"")</f>
        <v>0</v>
      </c>
    </row>
    <row r="282" customFormat="false" ht="15" hidden="false" customHeight="true" outlineLevel="0" collapsed="false">
      <c r="A282" s="7" t="s">
        <v>3796</v>
      </c>
      <c r="B282" s="7" t="s">
        <v>723</v>
      </c>
      <c r="C282" s="7" t="n">
        <f aca="false">COUNTIF('Duel Log'!AD$2:AD$2815,$A282)</f>
        <v>1</v>
      </c>
      <c r="D282" s="7" t="n">
        <f aca="false">COUNTIFS('Duel Log'!AD$2:AD$2815,$A282,'Duel Log'!AA$2:AA$2815,"Win")</f>
        <v>0</v>
      </c>
      <c r="E282" s="7" t="n">
        <f aca="false">COUNTIFS('Duel Log'!AD$2:AD$2815,$A282,'Duel Log'!AA$2:AA$2815,"Loss")</f>
        <v>1</v>
      </c>
      <c r="F282" s="7" t="n">
        <f aca="false">COUNTIFS('Duel Log'!AD$2:AD$2815,$A282,'Duel Log'!AA$2:AA$2815,"Draw")</f>
        <v>0</v>
      </c>
      <c r="G282" s="13" t="n">
        <f aca="false">IFERROR(D282/C282,"")</f>
        <v>0</v>
      </c>
    </row>
    <row r="283" customFormat="false" ht="15" hidden="false" customHeight="true" outlineLevel="0" collapsed="false">
      <c r="A283" s="7" t="s">
        <v>5203</v>
      </c>
      <c r="B283" s="7" t="s">
        <v>3342</v>
      </c>
      <c r="C283" s="7" t="n">
        <f aca="false">COUNTIF('Duel Log'!AD$2:AD$2815,$A283)</f>
        <v>1</v>
      </c>
      <c r="D283" s="7" t="n">
        <f aca="false">COUNTIFS('Duel Log'!AD$2:AD$2815,$A283,'Duel Log'!AA$2:AA$2815,"Win")</f>
        <v>1</v>
      </c>
      <c r="E283" s="7" t="n">
        <f aca="false">COUNTIFS('Duel Log'!AD$2:AD$2815,$A283,'Duel Log'!AA$2:AA$2815,"Loss")</f>
        <v>0</v>
      </c>
      <c r="F283" s="7" t="n">
        <f aca="false">COUNTIFS('Duel Log'!AD$2:AD$2815,$A283,'Duel Log'!AA$2:AA$2815,"Draw")</f>
        <v>0</v>
      </c>
      <c r="G283" s="13" t="n">
        <f aca="false">IFERROR(D283/C283,"")</f>
        <v>1</v>
      </c>
    </row>
    <row r="284" customFormat="false" ht="15" hidden="false" customHeight="true" outlineLevel="0" collapsed="false">
      <c r="A284" s="7" t="s">
        <v>1561</v>
      </c>
      <c r="B284" s="7" t="s">
        <v>1515</v>
      </c>
      <c r="C284" s="7" t="n">
        <f aca="false">COUNTIF('Duel Log'!AD$2:AD$2815,$A284)</f>
        <v>1</v>
      </c>
      <c r="D284" s="7" t="n">
        <f aca="false">COUNTIFS('Duel Log'!AD$2:AD$2815,$A284,'Duel Log'!AA$2:AA$2815,"Win")</f>
        <v>1</v>
      </c>
      <c r="E284" s="7" t="n">
        <f aca="false">COUNTIFS('Duel Log'!AD$2:AD$2815,$A284,'Duel Log'!AA$2:AA$2815,"Loss")</f>
        <v>0</v>
      </c>
      <c r="F284" s="7" t="n">
        <f aca="false">COUNTIFS('Duel Log'!AD$2:AD$2815,$A284,'Duel Log'!AA$2:AA$2815,"Draw")</f>
        <v>0</v>
      </c>
      <c r="G284" s="13" t="n">
        <f aca="false">IFERROR(D284/C284,"")</f>
        <v>1</v>
      </c>
    </row>
    <row r="285" customFormat="false" ht="15" hidden="false" customHeight="true" outlineLevel="0" collapsed="false">
      <c r="A285" s="7" t="s">
        <v>4484</v>
      </c>
      <c r="B285" s="7" t="s">
        <v>357</v>
      </c>
      <c r="C285" s="7" t="n">
        <f aca="false">COUNTIF('Duel Log'!AD$2:AD$2815,$A285)</f>
        <v>2</v>
      </c>
      <c r="D285" s="7" t="n">
        <f aca="false">COUNTIFS('Duel Log'!AD$2:AD$2815,$A285,'Duel Log'!AA$2:AA$2815,"Win")</f>
        <v>0</v>
      </c>
      <c r="E285" s="7" t="n">
        <f aca="false">COUNTIFS('Duel Log'!AD$2:AD$2815,$A285,'Duel Log'!AA$2:AA$2815,"Loss")</f>
        <v>2</v>
      </c>
      <c r="F285" s="7" t="n">
        <f aca="false">COUNTIFS('Duel Log'!AD$2:AD$2815,$A285,'Duel Log'!AA$2:AA$2815,"Draw")</f>
        <v>0</v>
      </c>
      <c r="G285" s="13" t="n">
        <f aca="false">IFERROR(D285/C285,"")</f>
        <v>0</v>
      </c>
    </row>
    <row r="286" customFormat="false" ht="15" hidden="false" customHeight="true" outlineLevel="0" collapsed="false">
      <c r="A286" s="7" t="s">
        <v>4282</v>
      </c>
      <c r="B286" s="7" t="s">
        <v>533</v>
      </c>
      <c r="C286" s="7" t="n">
        <f aca="false">COUNTIF('Duel Log'!AD$2:AD$2815,$A286)</f>
        <v>1</v>
      </c>
      <c r="D286" s="7" t="n">
        <f aca="false">COUNTIFS('Duel Log'!AD$2:AD$2815,$A286,'Duel Log'!AA$2:AA$2815,"Win")</f>
        <v>1</v>
      </c>
      <c r="E286" s="7" t="n">
        <f aca="false">COUNTIFS('Duel Log'!AD$2:AD$2815,$A286,'Duel Log'!AA$2:AA$2815,"Loss")</f>
        <v>0</v>
      </c>
      <c r="F286" s="7" t="n">
        <f aca="false">COUNTIFS('Duel Log'!AD$2:AD$2815,$A286,'Duel Log'!AA$2:AA$2815,"Draw")</f>
        <v>0</v>
      </c>
      <c r="G286" s="13" t="n">
        <f aca="false">IFERROR(D286/C286,"")</f>
        <v>1</v>
      </c>
    </row>
    <row r="287" customFormat="false" ht="16.5" hidden="false" customHeight="true" outlineLevel="0" collapsed="false">
      <c r="A287" s="7" t="s">
        <v>1374</v>
      </c>
      <c r="B287" s="7" t="s">
        <v>9173</v>
      </c>
      <c r="C287" s="7" t="n">
        <f aca="false">COUNTIF('Duel Log'!AD$2:AD$2815,$A287)</f>
        <v>3</v>
      </c>
      <c r="D287" s="7" t="n">
        <f aca="false">COUNTIFS('Duel Log'!AD$2:AD$2815,$A287,'Duel Log'!AA$2:AA$2815,"Win")</f>
        <v>1</v>
      </c>
      <c r="E287" s="7" t="n">
        <f aca="false">COUNTIFS('Duel Log'!AD$2:AD$2815,$A287,'Duel Log'!AA$2:AA$2815,"Loss")</f>
        <v>2</v>
      </c>
      <c r="F287" s="7" t="n">
        <f aca="false">COUNTIFS('Duel Log'!AD$2:AD$2815,$A287,'Duel Log'!AA$2:AA$2815,"Draw")</f>
        <v>0</v>
      </c>
      <c r="G287" s="13" t="n">
        <f aca="false">IFERROR(D287/C287,"")</f>
        <v>0.333333333333333</v>
      </c>
    </row>
    <row r="288" customFormat="false" ht="15" hidden="false" customHeight="true" outlineLevel="0" collapsed="false">
      <c r="A288" s="7" t="s">
        <v>646</v>
      </c>
      <c r="B288" s="7" t="s">
        <v>641</v>
      </c>
      <c r="C288" s="7" t="n">
        <f aca="false">COUNTIF('Duel Log'!AD$2:AD$2815,$A288)</f>
        <v>1</v>
      </c>
      <c r="D288" s="7" t="n">
        <f aca="false">COUNTIFS('Duel Log'!AD$2:AD$2815,$A288,'Duel Log'!AA$2:AA$2815,"Win")</f>
        <v>0</v>
      </c>
      <c r="E288" s="7" t="n">
        <f aca="false">COUNTIFS('Duel Log'!AD$2:AD$2815,$A288,'Duel Log'!AA$2:AA$2815,"Loss")</f>
        <v>1</v>
      </c>
      <c r="F288" s="7" t="n">
        <f aca="false">COUNTIFS('Duel Log'!AD$2:AD$2815,$A288,'Duel Log'!AA$2:AA$2815,"Draw")</f>
        <v>0</v>
      </c>
      <c r="G288" s="13" t="n">
        <f aca="false">IFERROR(D288/C288,"")</f>
        <v>0</v>
      </c>
    </row>
    <row r="289" customFormat="false" ht="15" hidden="false" customHeight="true" outlineLevel="0" collapsed="false">
      <c r="A289" s="7" t="s">
        <v>1479</v>
      </c>
      <c r="B289" s="7" t="s">
        <v>1324</v>
      </c>
      <c r="C289" s="7" t="n">
        <f aca="false">COUNTIF('Duel Log'!AD$2:AD$2815,$A289)</f>
        <v>1</v>
      </c>
      <c r="D289" s="7" t="n">
        <f aca="false">COUNTIFS('Duel Log'!AD$2:AD$2815,$A289,'Duel Log'!AA$2:AA$2815,"Win")</f>
        <v>1</v>
      </c>
      <c r="E289" s="7" t="n">
        <f aca="false">COUNTIFS('Duel Log'!AD$2:AD$2815,$A289,'Duel Log'!AA$2:AA$2815,"Loss")</f>
        <v>0</v>
      </c>
      <c r="F289" s="7" t="n">
        <f aca="false">COUNTIFS('Duel Log'!AD$2:AD$2815,$A289,'Duel Log'!AA$2:AA$2815,"Draw")</f>
        <v>0</v>
      </c>
      <c r="G289" s="13" t="n">
        <f aca="false">IFERROR(D289/C289,"")</f>
        <v>1</v>
      </c>
    </row>
    <row r="290" customFormat="false" ht="15" hidden="false" customHeight="true" outlineLevel="0" collapsed="false">
      <c r="A290" s="7" t="s">
        <v>5867</v>
      </c>
      <c r="B290" s="8" t="s">
        <v>3952</v>
      </c>
      <c r="C290" s="7" t="n">
        <f aca="false">COUNTIF('Duel Log'!AD$2:AD$2815,$A290)</f>
        <v>1</v>
      </c>
      <c r="D290" s="7" t="n">
        <f aca="false">COUNTIFS('Duel Log'!AD$2:AD$2815,$A290,'Duel Log'!AA$2:AA$2815,"Win")</f>
        <v>1</v>
      </c>
      <c r="E290" s="7" t="n">
        <f aca="false">COUNTIFS('Duel Log'!AD$2:AD$2815,$A290,'Duel Log'!AA$2:AA$2815,"Loss")</f>
        <v>0</v>
      </c>
      <c r="F290" s="7" t="n">
        <f aca="false">COUNTIFS('Duel Log'!AD$2:AD$2815,$A290,'Duel Log'!AA$2:AA$2815,"Draw")</f>
        <v>0</v>
      </c>
      <c r="G290" s="13" t="n">
        <f aca="false">IFERROR(D290/C290,"")</f>
        <v>1</v>
      </c>
    </row>
    <row r="291" customFormat="false" ht="15" hidden="false" customHeight="true" outlineLevel="0" collapsed="false">
      <c r="A291" s="7" t="s">
        <v>1487</v>
      </c>
      <c r="B291" s="7" t="s">
        <v>1324</v>
      </c>
      <c r="C291" s="7" t="n">
        <f aca="false">COUNTIF('Duel Log'!AD$2:AD$2815,$A291)</f>
        <v>1</v>
      </c>
      <c r="D291" s="7" t="n">
        <f aca="false">COUNTIFS('Duel Log'!AD$2:AD$2815,$A291,'Duel Log'!AA$2:AA$2815,"Win")</f>
        <v>0</v>
      </c>
      <c r="E291" s="7" t="n">
        <f aca="false">COUNTIFS('Duel Log'!AD$2:AD$2815,$A291,'Duel Log'!AA$2:AA$2815,"Loss")</f>
        <v>1</v>
      </c>
      <c r="F291" s="7" t="n">
        <f aca="false">COUNTIFS('Duel Log'!AD$2:AD$2815,$A291,'Duel Log'!AA$2:AA$2815,"Draw")</f>
        <v>0</v>
      </c>
      <c r="G291" s="13" t="n">
        <f aca="false">IFERROR(D291/C291,"")</f>
        <v>0</v>
      </c>
    </row>
    <row r="292" customFormat="false" ht="15" hidden="false" customHeight="true" outlineLevel="0" collapsed="false">
      <c r="A292" s="7" t="s">
        <v>1151</v>
      </c>
      <c r="B292" s="7" t="s">
        <v>1061</v>
      </c>
      <c r="C292" s="7" t="n">
        <f aca="false">COUNTIF('Duel Log'!AD$2:AD$2815,$A292)</f>
        <v>1</v>
      </c>
      <c r="D292" s="7" t="n">
        <f aca="false">COUNTIFS('Duel Log'!AD$2:AD$2815,$A292,'Duel Log'!AA$2:AA$2815,"Win")</f>
        <v>0</v>
      </c>
      <c r="E292" s="7" t="n">
        <f aca="false">COUNTIFS('Duel Log'!AD$2:AD$2815,$A292,'Duel Log'!AA$2:AA$2815,"Loss")</f>
        <v>1</v>
      </c>
      <c r="F292" s="7" t="n">
        <f aca="false">COUNTIFS('Duel Log'!AD$2:AD$2815,$A292,'Duel Log'!AA$2:AA$2815,"Draw")</f>
        <v>0</v>
      </c>
      <c r="G292" s="13" t="n">
        <f aca="false">IFERROR(D292/C292,"")</f>
        <v>0</v>
      </c>
    </row>
    <row r="293" customFormat="false" ht="15" hidden="false" customHeight="true" outlineLevel="0" collapsed="false">
      <c r="A293" s="7" t="s">
        <v>3984</v>
      </c>
      <c r="B293" s="7" t="s">
        <v>2006</v>
      </c>
      <c r="C293" s="7" t="n">
        <f aca="false">COUNTIF('Duel Log'!AD$2:AD$2815,$A293)</f>
        <v>1</v>
      </c>
      <c r="D293" s="7" t="n">
        <f aca="false">COUNTIFS('Duel Log'!AD$2:AD$2815,$A293,'Duel Log'!AA$2:AA$2815,"Win")</f>
        <v>0</v>
      </c>
      <c r="E293" s="7" t="n">
        <f aca="false">COUNTIFS('Duel Log'!AD$2:AD$2815,$A293,'Duel Log'!AA$2:AA$2815,"Loss")</f>
        <v>1</v>
      </c>
      <c r="F293" s="7" t="n">
        <f aca="false">COUNTIFS('Duel Log'!AD$2:AD$2815,$A293,'Duel Log'!AA$2:AA$2815,"Draw")</f>
        <v>0</v>
      </c>
      <c r="G293" s="13" t="n">
        <f aca="false">IFERROR(D293/C293,"")</f>
        <v>0</v>
      </c>
    </row>
    <row r="294" customFormat="false" ht="15" hidden="false" customHeight="true" outlineLevel="0" collapsed="false">
      <c r="A294" s="7" t="s">
        <v>2231</v>
      </c>
      <c r="B294" s="7" t="s">
        <v>357</v>
      </c>
      <c r="C294" s="7" t="n">
        <f aca="false">COUNTIF('Duel Log'!AD$2:AD$2815,$A294)</f>
        <v>1</v>
      </c>
      <c r="D294" s="7" t="n">
        <f aca="false">COUNTIFS('Duel Log'!AD$2:AD$2815,$A294,'Duel Log'!AA$2:AA$2815,"Win")</f>
        <v>0</v>
      </c>
      <c r="E294" s="7" t="n">
        <f aca="false">COUNTIFS('Duel Log'!AD$2:AD$2815,$A294,'Duel Log'!AA$2:AA$2815,"Loss")</f>
        <v>1</v>
      </c>
      <c r="F294" s="7" t="n">
        <f aca="false">COUNTIFS('Duel Log'!AD$2:AD$2815,$A294,'Duel Log'!AA$2:AA$2815,"Draw")</f>
        <v>0</v>
      </c>
      <c r="G294" s="13" t="n">
        <f aca="false">IFERROR(D294/C294,"")</f>
        <v>0</v>
      </c>
    </row>
    <row r="295" customFormat="false" ht="15" hidden="false" customHeight="true" outlineLevel="0" collapsed="false">
      <c r="A295" s="7" t="s">
        <v>360</v>
      </c>
      <c r="B295" s="7" t="s">
        <v>357</v>
      </c>
      <c r="C295" s="7" t="n">
        <f aca="false">COUNTIF('Duel Log'!AD$2:AD$2815,$A295)</f>
        <v>1</v>
      </c>
      <c r="D295" s="7" t="n">
        <f aca="false">COUNTIFS('Duel Log'!AD$2:AD$2815,$A295,'Duel Log'!AA$2:AA$2815,"Win")</f>
        <v>1</v>
      </c>
      <c r="E295" s="7" t="n">
        <f aca="false">COUNTIFS('Duel Log'!AD$2:AD$2815,$A295,'Duel Log'!AA$2:AA$2815,"Loss")</f>
        <v>0</v>
      </c>
      <c r="F295" s="7" t="n">
        <f aca="false">COUNTIFS('Duel Log'!AD$2:AD$2815,$A295,'Duel Log'!AA$2:AA$2815,"Draw")</f>
        <v>0</v>
      </c>
      <c r="G295" s="13" t="n">
        <f aca="false">IFERROR(D295/C295,"")</f>
        <v>1</v>
      </c>
    </row>
    <row r="296" customFormat="false" ht="15" hidden="false" customHeight="true" outlineLevel="0" collapsed="false">
      <c r="A296" s="7" t="s">
        <v>2861</v>
      </c>
      <c r="B296" s="7" t="s">
        <v>1232</v>
      </c>
      <c r="C296" s="7" t="n">
        <f aca="false">COUNTIF('Duel Log'!AD$2:AD$2815,$A296)</f>
        <v>1</v>
      </c>
      <c r="D296" s="7" t="n">
        <f aca="false">COUNTIFS('Duel Log'!AD$2:AD$2815,$A296,'Duel Log'!AA$2:AA$2815,"Win")</f>
        <v>1</v>
      </c>
      <c r="E296" s="7" t="n">
        <f aca="false">COUNTIFS('Duel Log'!AD$2:AD$2815,$A296,'Duel Log'!AA$2:AA$2815,"Loss")</f>
        <v>0</v>
      </c>
      <c r="F296" s="7" t="n">
        <f aca="false">COUNTIFS('Duel Log'!AD$2:AD$2815,$A296,'Duel Log'!AA$2:AA$2815,"Draw")</f>
        <v>0</v>
      </c>
      <c r="G296" s="13" t="n">
        <f aca="false">IFERROR(D296/C296,"")</f>
        <v>1</v>
      </c>
    </row>
    <row r="297" customFormat="false" ht="15" hidden="false" customHeight="true" outlineLevel="0" collapsed="false">
      <c r="A297" s="7" t="s">
        <v>3759</v>
      </c>
      <c r="B297" s="8" t="s">
        <v>2427</v>
      </c>
      <c r="C297" s="7" t="n">
        <f aca="false">COUNTIF('Duel Log'!AD$2:AD$2815,$A297)</f>
        <v>1</v>
      </c>
      <c r="D297" s="7" t="n">
        <f aca="false">COUNTIFS('Duel Log'!AD$2:AD$2815,$A297,'Duel Log'!AA$2:AA$2815,"Win")</f>
        <v>0</v>
      </c>
      <c r="E297" s="7" t="n">
        <f aca="false">COUNTIFS('Duel Log'!AD$2:AD$2815,$A297,'Duel Log'!AA$2:AA$2815,"Loss")</f>
        <v>1</v>
      </c>
      <c r="F297" s="7" t="n">
        <f aca="false">COUNTIFS('Duel Log'!AD$2:AD$2815,$A297,'Duel Log'!AA$2:AA$2815,"Draw")</f>
        <v>0</v>
      </c>
      <c r="G297" s="13" t="n">
        <f aca="false">IFERROR(D297/C297,"")</f>
        <v>0</v>
      </c>
    </row>
    <row r="298" customFormat="false" ht="15" hidden="false" customHeight="true" outlineLevel="0" collapsed="false">
      <c r="A298" s="7" t="s">
        <v>5257</v>
      </c>
      <c r="B298" s="7" t="s">
        <v>3342</v>
      </c>
      <c r="C298" s="7" t="n">
        <f aca="false">COUNTIF('Duel Log'!AD$2:AD$2815,$A298)</f>
        <v>1</v>
      </c>
      <c r="D298" s="7" t="n">
        <f aca="false">COUNTIFS('Duel Log'!AD$2:AD$2815,$A298,'Duel Log'!AA$2:AA$2815,"Win")</f>
        <v>1</v>
      </c>
      <c r="E298" s="7" t="n">
        <f aca="false">COUNTIFS('Duel Log'!AD$2:AD$2815,$A298,'Duel Log'!AA$2:AA$2815,"Loss")</f>
        <v>0</v>
      </c>
      <c r="F298" s="7" t="n">
        <f aca="false">COUNTIFS('Duel Log'!AD$2:AD$2815,$A298,'Duel Log'!AA$2:AA$2815,"Draw")</f>
        <v>0</v>
      </c>
      <c r="G298" s="13" t="n">
        <f aca="false">IFERROR(D298/C298,"")</f>
        <v>1</v>
      </c>
    </row>
    <row r="299" customFormat="false" ht="15" hidden="false" customHeight="true" outlineLevel="0" collapsed="false">
      <c r="A299" s="7" t="s">
        <v>5231</v>
      </c>
      <c r="B299" s="7" t="s">
        <v>3342</v>
      </c>
      <c r="C299" s="7" t="n">
        <f aca="false">COUNTIF('Duel Log'!AD$2:AD$2815,$A299)</f>
        <v>1</v>
      </c>
      <c r="D299" s="7" t="n">
        <f aca="false">COUNTIFS('Duel Log'!AD$2:AD$2815,$A299,'Duel Log'!AA$2:AA$2815,"Win")</f>
        <v>0</v>
      </c>
      <c r="E299" s="7" t="n">
        <f aca="false">COUNTIFS('Duel Log'!AD$2:AD$2815,$A299,'Duel Log'!AA$2:AA$2815,"Loss")</f>
        <v>1</v>
      </c>
      <c r="F299" s="7" t="n">
        <f aca="false">COUNTIFS('Duel Log'!AD$2:AD$2815,$A299,'Duel Log'!AA$2:AA$2815,"Draw")</f>
        <v>0</v>
      </c>
      <c r="G299" s="13" t="n">
        <f aca="false">IFERROR(D299/C299,"")</f>
        <v>0</v>
      </c>
    </row>
    <row r="300" customFormat="false" ht="15" hidden="false" customHeight="true" outlineLevel="0" collapsed="false">
      <c r="A300" s="7" t="s">
        <v>1909</v>
      </c>
      <c r="B300" s="7" t="s">
        <v>1800</v>
      </c>
      <c r="C300" s="7" t="n">
        <f aca="false">COUNTIF('Duel Log'!AD$2:AD$2815,$A300)</f>
        <v>1</v>
      </c>
      <c r="D300" s="7" t="n">
        <f aca="false">COUNTIFS('Duel Log'!AD$2:AD$2815,$A300,'Duel Log'!AA$2:AA$2815,"Win")</f>
        <v>0</v>
      </c>
      <c r="E300" s="7" t="n">
        <f aca="false">COUNTIFS('Duel Log'!AD$2:AD$2815,$A300,'Duel Log'!AA$2:AA$2815,"Loss")</f>
        <v>1</v>
      </c>
      <c r="F300" s="7" t="n">
        <f aca="false">COUNTIFS('Duel Log'!AD$2:AD$2815,$A300,'Duel Log'!AA$2:AA$2815,"Draw")</f>
        <v>0</v>
      </c>
      <c r="G300" s="13" t="n">
        <f aca="false">IFERROR(D300/C300,"")</f>
        <v>0</v>
      </c>
    </row>
    <row r="301" customFormat="false" ht="15" hidden="false" customHeight="true" outlineLevel="0" collapsed="false">
      <c r="A301" s="7" t="s">
        <v>413</v>
      </c>
      <c r="B301" s="7" t="s">
        <v>403</v>
      </c>
      <c r="C301" s="7" t="n">
        <f aca="false">COUNTIF('Duel Log'!AD$2:AD$2815,$A301)</f>
        <v>1</v>
      </c>
      <c r="D301" s="7" t="n">
        <f aca="false">COUNTIFS('Duel Log'!AD$2:AD$2815,$A301,'Duel Log'!AA$2:AA$2815,"Win")</f>
        <v>1</v>
      </c>
      <c r="E301" s="7" t="n">
        <f aca="false">COUNTIFS('Duel Log'!AD$2:AD$2815,$A301,'Duel Log'!AA$2:AA$2815,"Loss")</f>
        <v>0</v>
      </c>
      <c r="F301" s="7" t="n">
        <f aca="false">COUNTIFS('Duel Log'!AD$2:AD$2815,$A301,'Duel Log'!AA$2:AA$2815,"Draw")</f>
        <v>0</v>
      </c>
      <c r="G301" s="13" t="n">
        <f aca="false">IFERROR(D301/C301,"")</f>
        <v>1</v>
      </c>
    </row>
    <row r="302" customFormat="false" ht="15" hidden="false" customHeight="true" outlineLevel="0" collapsed="false">
      <c r="A302" s="7" t="s">
        <v>3808</v>
      </c>
      <c r="B302" s="7" t="s">
        <v>723</v>
      </c>
      <c r="C302" s="7" t="n">
        <f aca="false">COUNTIF('Duel Log'!AD$2:AD$2815,$A302)</f>
        <v>1</v>
      </c>
      <c r="D302" s="7" t="n">
        <f aca="false">COUNTIFS('Duel Log'!AD$2:AD$2815,$A302,'Duel Log'!AA$2:AA$2815,"Win")</f>
        <v>0</v>
      </c>
      <c r="E302" s="7" t="n">
        <f aca="false">COUNTIFS('Duel Log'!AD$2:AD$2815,$A302,'Duel Log'!AA$2:AA$2815,"Loss")</f>
        <v>1</v>
      </c>
      <c r="F302" s="7" t="n">
        <f aca="false">COUNTIFS('Duel Log'!AD$2:AD$2815,$A302,'Duel Log'!AA$2:AA$2815,"Draw")</f>
        <v>0</v>
      </c>
      <c r="G302" s="13" t="n">
        <f aca="false">IFERROR(D302/C302,"")</f>
        <v>0</v>
      </c>
    </row>
    <row r="303" customFormat="false" ht="15" hidden="false" customHeight="true" outlineLevel="0" collapsed="false">
      <c r="A303" s="7" t="s">
        <v>3777</v>
      </c>
      <c r="B303" s="7" t="s">
        <v>723</v>
      </c>
      <c r="C303" s="7" t="n">
        <f aca="false">COUNTIF('Duel Log'!AD$2:AD$2815,$A303)</f>
        <v>1</v>
      </c>
      <c r="D303" s="7" t="n">
        <f aca="false">COUNTIFS('Duel Log'!AD$2:AD$2815,$A303,'Duel Log'!AA$2:AA$2815,"Win")</f>
        <v>0</v>
      </c>
      <c r="E303" s="7" t="n">
        <f aca="false">COUNTIFS('Duel Log'!AD$2:AD$2815,$A303,'Duel Log'!AA$2:AA$2815,"Loss")</f>
        <v>1</v>
      </c>
      <c r="F303" s="7" t="n">
        <f aca="false">COUNTIFS('Duel Log'!AD$2:AD$2815,$A303,'Duel Log'!AA$2:AA$2815,"Draw")</f>
        <v>0</v>
      </c>
      <c r="G303" s="13" t="n">
        <f aca="false">IFERROR(D303/C303,"")</f>
        <v>0</v>
      </c>
    </row>
    <row r="304" customFormat="false" ht="15" hidden="false" customHeight="true" outlineLevel="0" collapsed="false">
      <c r="A304" s="7" t="s">
        <v>4327</v>
      </c>
      <c r="B304" s="7" t="s">
        <v>829</v>
      </c>
      <c r="C304" s="7" t="n">
        <f aca="false">COUNTIF('Duel Log'!AD$2:AD$2815,$A304)</f>
        <v>1</v>
      </c>
      <c r="D304" s="7" t="n">
        <f aca="false">COUNTIFS('Duel Log'!AD$2:AD$2815,$A304,'Duel Log'!AA$2:AA$2815,"Win")</f>
        <v>1</v>
      </c>
      <c r="E304" s="7" t="n">
        <f aca="false">COUNTIFS('Duel Log'!AD$2:AD$2815,$A304,'Duel Log'!AA$2:AA$2815,"Loss")</f>
        <v>0</v>
      </c>
      <c r="F304" s="7" t="n">
        <f aca="false">COUNTIFS('Duel Log'!AD$2:AD$2815,$A304,'Duel Log'!AA$2:AA$2815,"Draw")</f>
        <v>0</v>
      </c>
      <c r="G304" s="13" t="n">
        <f aca="false">IFERROR(D304/C304,"")</f>
        <v>1</v>
      </c>
    </row>
    <row r="305" customFormat="false" ht="15" hidden="false" customHeight="true" outlineLevel="0" collapsed="false">
      <c r="A305" s="7" t="s">
        <v>900</v>
      </c>
      <c r="B305" s="7" t="s">
        <v>890</v>
      </c>
      <c r="C305" s="7" t="n">
        <f aca="false">COUNTIF('Duel Log'!AD$2:AD$2815,$A305)</f>
        <v>1</v>
      </c>
      <c r="D305" s="7" t="n">
        <f aca="false">COUNTIFS('Duel Log'!AD$2:AD$2815,$A305,'Duel Log'!AA$2:AA$2815,"Win")</f>
        <v>0</v>
      </c>
      <c r="E305" s="7" t="n">
        <f aca="false">COUNTIFS('Duel Log'!AD$2:AD$2815,$A305,'Duel Log'!AA$2:AA$2815,"Loss")</f>
        <v>1</v>
      </c>
      <c r="F305" s="7" t="n">
        <f aca="false">COUNTIFS('Duel Log'!AD$2:AD$2815,$A305,'Duel Log'!AA$2:AA$2815,"Draw")</f>
        <v>0</v>
      </c>
      <c r="G305" s="13" t="n">
        <f aca="false">IFERROR(D305/C305,"")</f>
        <v>0</v>
      </c>
    </row>
    <row r="306" customFormat="false" ht="15" hidden="false" customHeight="true" outlineLevel="0" collapsed="false">
      <c r="A306" s="7" t="s">
        <v>1721</v>
      </c>
      <c r="B306" s="7" t="s">
        <v>1692</v>
      </c>
      <c r="C306" s="7" t="n">
        <f aca="false">COUNTIF('Duel Log'!AD$2:AD$2815,$A306)</f>
        <v>1</v>
      </c>
      <c r="D306" s="7" t="n">
        <f aca="false">COUNTIFS('Duel Log'!AD$2:AD$2815,$A306,'Duel Log'!AA$2:AA$2815,"Win")</f>
        <v>1</v>
      </c>
      <c r="E306" s="7" t="n">
        <f aca="false">COUNTIFS('Duel Log'!AD$2:AD$2815,$A306,'Duel Log'!AA$2:AA$2815,"Loss")</f>
        <v>0</v>
      </c>
      <c r="F306" s="7" t="n">
        <f aca="false">COUNTIFS('Duel Log'!AD$2:AD$2815,$A306,'Duel Log'!AA$2:AA$2815,"Draw")</f>
        <v>0</v>
      </c>
      <c r="G306" s="13" t="n">
        <f aca="false">IFERROR(D306/C306,"")</f>
        <v>1</v>
      </c>
    </row>
    <row r="307" customFormat="false" ht="16.5" hidden="false" customHeight="true" outlineLevel="0" collapsed="false">
      <c r="A307" s="7" t="s">
        <v>2250</v>
      </c>
      <c r="B307" s="7" t="s">
        <v>1790</v>
      </c>
      <c r="C307" s="7" t="n">
        <f aca="false">COUNTIF('Duel Log'!AD$2:AD$2815,$A307)</f>
        <v>2</v>
      </c>
      <c r="D307" s="7" t="n">
        <f aca="false">COUNTIFS('Duel Log'!AD$2:AD$2815,$A307,'Duel Log'!AA$2:AA$2815,"Win")</f>
        <v>2</v>
      </c>
      <c r="E307" s="7" t="n">
        <f aca="false">COUNTIFS('Duel Log'!AD$2:AD$2815,$A307,'Duel Log'!AA$2:AA$2815,"Loss")</f>
        <v>0</v>
      </c>
      <c r="F307" s="7" t="n">
        <f aca="false">COUNTIFS('Duel Log'!AD$2:AD$2815,$A307,'Duel Log'!AA$2:AA$2815,"Draw")</f>
        <v>0</v>
      </c>
      <c r="G307" s="13" t="n">
        <f aca="false">IFERROR(D307/C307,"")</f>
        <v>1</v>
      </c>
    </row>
    <row r="308" customFormat="false" ht="15" hidden="false" customHeight="true" outlineLevel="0" collapsed="false">
      <c r="A308" s="7" t="s">
        <v>1204</v>
      </c>
      <c r="B308" s="7" t="s">
        <v>9174</v>
      </c>
      <c r="C308" s="7" t="n">
        <f aca="false">COUNTIF('Duel Log'!AD$2:AD$2815,$A308)</f>
        <v>2</v>
      </c>
      <c r="D308" s="7" t="n">
        <f aca="false">COUNTIFS('Duel Log'!AD$2:AD$2815,$A308,'Duel Log'!AA$2:AA$2815,"Win")</f>
        <v>2</v>
      </c>
      <c r="E308" s="7" t="n">
        <f aca="false">COUNTIFS('Duel Log'!AD$2:AD$2815,$A308,'Duel Log'!AA$2:AA$2815,"Loss")</f>
        <v>0</v>
      </c>
      <c r="F308" s="7" t="n">
        <f aca="false">COUNTIFS('Duel Log'!AD$2:AD$2815,$A308,'Duel Log'!AA$2:AA$2815,"Draw")</f>
        <v>0</v>
      </c>
      <c r="G308" s="13" t="n">
        <f aca="false">IFERROR(D308/C308,"")</f>
        <v>1</v>
      </c>
    </row>
    <row r="309" customFormat="false" ht="15" hidden="false" customHeight="true" outlineLevel="0" collapsed="false">
      <c r="A309" s="7" t="s">
        <v>362</v>
      </c>
      <c r="B309" s="7" t="s">
        <v>280</v>
      </c>
      <c r="C309" s="7" t="n">
        <f aca="false">COUNTIF('Duel Log'!AD$2:AD$2815,$A309)</f>
        <v>1</v>
      </c>
      <c r="D309" s="7" t="n">
        <f aca="false">COUNTIFS('Duel Log'!AD$2:AD$2815,$A309,'Duel Log'!AA$2:AA$2815,"Win")</f>
        <v>1</v>
      </c>
      <c r="E309" s="7" t="n">
        <f aca="false">COUNTIFS('Duel Log'!AD$2:AD$2815,$A309,'Duel Log'!AA$2:AA$2815,"Loss")</f>
        <v>0</v>
      </c>
      <c r="F309" s="7" t="n">
        <f aca="false">COUNTIFS('Duel Log'!AD$2:AD$2815,$A309,'Duel Log'!AA$2:AA$2815,"Draw")</f>
        <v>0</v>
      </c>
      <c r="G309" s="13" t="n">
        <f aca="false">IFERROR(D309/C309,"")</f>
        <v>1</v>
      </c>
    </row>
    <row r="310" customFormat="false" ht="16.5" hidden="false" customHeight="true" outlineLevel="0" collapsed="false">
      <c r="A310" s="7" t="s">
        <v>2355</v>
      </c>
      <c r="B310" s="7" t="s">
        <v>1790</v>
      </c>
      <c r="C310" s="7" t="n">
        <f aca="false">COUNTIF('Duel Log'!AD$2:AD$2815,$A310)</f>
        <v>1</v>
      </c>
      <c r="D310" s="7" t="n">
        <f aca="false">COUNTIFS('Duel Log'!AD$2:AD$2815,$A310,'Duel Log'!AA$2:AA$2815,"Win")</f>
        <v>1</v>
      </c>
      <c r="E310" s="7" t="n">
        <f aca="false">COUNTIFS('Duel Log'!AD$2:AD$2815,$A310,'Duel Log'!AA$2:AA$2815,"Loss")</f>
        <v>0</v>
      </c>
      <c r="F310" s="7" t="n">
        <f aca="false">COUNTIFS('Duel Log'!AD$2:AD$2815,$A310,'Duel Log'!AA$2:AA$2815,"Draw")</f>
        <v>0</v>
      </c>
      <c r="G310" s="13" t="n">
        <f aca="false">IFERROR(D310/C310,"")</f>
        <v>1</v>
      </c>
    </row>
    <row r="311" customFormat="false" ht="16.5" hidden="false" customHeight="true" outlineLevel="0" collapsed="false">
      <c r="A311" s="7" t="s">
        <v>2131</v>
      </c>
      <c r="B311" s="7" t="s">
        <v>1790</v>
      </c>
      <c r="C311" s="7" t="n">
        <f aca="false">COUNTIF('Duel Log'!AD$2:AD$2815,$A311)</f>
        <v>1</v>
      </c>
      <c r="D311" s="7" t="n">
        <f aca="false">COUNTIFS('Duel Log'!AD$2:AD$2815,$A311,'Duel Log'!AA$2:AA$2815,"Win")</f>
        <v>0</v>
      </c>
      <c r="E311" s="7" t="n">
        <f aca="false">COUNTIFS('Duel Log'!AD$2:AD$2815,$A311,'Duel Log'!AA$2:AA$2815,"Loss")</f>
        <v>1</v>
      </c>
      <c r="F311" s="7" t="n">
        <f aca="false">COUNTIFS('Duel Log'!AD$2:AD$2815,$A311,'Duel Log'!AA$2:AA$2815,"Draw")</f>
        <v>0</v>
      </c>
      <c r="G311" s="13" t="n">
        <f aca="false">IFERROR(D311/C311,"")</f>
        <v>0</v>
      </c>
    </row>
    <row r="312" customFormat="false" ht="15" hidden="false" customHeight="true" outlineLevel="0" collapsed="false">
      <c r="A312" s="7" t="s">
        <v>4049</v>
      </c>
      <c r="B312" s="7" t="s">
        <v>474</v>
      </c>
      <c r="C312" s="7" t="n">
        <f aca="false">COUNTIF('Duel Log'!AD$2:AD$2815,$A312)</f>
        <v>1</v>
      </c>
      <c r="D312" s="7" t="n">
        <f aca="false">COUNTIFS('Duel Log'!AD$2:AD$2815,$A312,'Duel Log'!AA$2:AA$2815,"Win")</f>
        <v>0</v>
      </c>
      <c r="E312" s="7" t="n">
        <f aca="false">COUNTIFS('Duel Log'!AD$2:AD$2815,$A312,'Duel Log'!AA$2:AA$2815,"Loss")</f>
        <v>1</v>
      </c>
      <c r="F312" s="7" t="n">
        <f aca="false">COUNTIFS('Duel Log'!AD$2:AD$2815,$A312,'Duel Log'!AA$2:AA$2815,"Draw")</f>
        <v>0</v>
      </c>
      <c r="G312" s="13" t="n">
        <f aca="false">IFERROR(D312/C312,"")</f>
        <v>0</v>
      </c>
    </row>
    <row r="313" customFormat="false" ht="15" hidden="false" customHeight="true" outlineLevel="0" collapsed="false">
      <c r="A313" s="7" t="s">
        <v>1415</v>
      </c>
      <c r="B313" s="7" t="s">
        <v>1324</v>
      </c>
      <c r="C313" s="7" t="n">
        <f aca="false">COUNTIF('Duel Log'!AD$2:AD$2815,$A313)</f>
        <v>1</v>
      </c>
      <c r="D313" s="7" t="n">
        <f aca="false">COUNTIFS('Duel Log'!AD$2:AD$2815,$A313,'Duel Log'!AA$2:AA$2815,"Win")</f>
        <v>1</v>
      </c>
      <c r="E313" s="7" t="n">
        <f aca="false">COUNTIFS('Duel Log'!AD$2:AD$2815,$A313,'Duel Log'!AA$2:AA$2815,"Loss")</f>
        <v>0</v>
      </c>
      <c r="F313" s="7" t="n">
        <f aca="false">COUNTIFS('Duel Log'!AD$2:AD$2815,$A313,'Duel Log'!AA$2:AA$2815,"Draw")</f>
        <v>0</v>
      </c>
      <c r="G313" s="13" t="n">
        <f aca="false">IFERROR(D313/C313,"")</f>
        <v>1</v>
      </c>
    </row>
    <row r="314" customFormat="false" ht="16.5" hidden="false" customHeight="true" outlineLevel="0" collapsed="false">
      <c r="A314" s="7" t="s">
        <v>1299</v>
      </c>
      <c r="B314" s="7" t="s">
        <v>676</v>
      </c>
      <c r="C314" s="7" t="n">
        <f aca="false">COUNTIF('Duel Log'!AD$2:AD$2815,$A314)</f>
        <v>1</v>
      </c>
      <c r="D314" s="7" t="n">
        <f aca="false">COUNTIFS('Duel Log'!AD$2:AD$2815,$A314,'Duel Log'!AA$2:AA$2815,"Win")</f>
        <v>1</v>
      </c>
      <c r="E314" s="7" t="n">
        <f aca="false">COUNTIFS('Duel Log'!AD$2:AD$2815,$A314,'Duel Log'!AA$2:AA$2815,"Loss")</f>
        <v>0</v>
      </c>
      <c r="F314" s="7" t="n">
        <f aca="false">COUNTIFS('Duel Log'!AD$2:AD$2815,$A314,'Duel Log'!AA$2:AA$2815,"Draw")</f>
        <v>0</v>
      </c>
      <c r="G314" s="13" t="n">
        <f aca="false">IFERROR(D314/C314,"")</f>
        <v>1</v>
      </c>
    </row>
    <row r="315" customFormat="false" ht="15" hidden="false" customHeight="true" outlineLevel="0" collapsed="false">
      <c r="A315" s="7" t="s">
        <v>2467</v>
      </c>
      <c r="B315" s="7" t="s">
        <v>871</v>
      </c>
      <c r="C315" s="7" t="n">
        <f aca="false">COUNTIF('Duel Log'!AD$2:AD$2815,$A315)</f>
        <v>1</v>
      </c>
      <c r="D315" s="7" t="n">
        <f aca="false">COUNTIFS('Duel Log'!AD$2:AD$2815,$A315,'Duel Log'!AA$2:AA$2815,"Win")</f>
        <v>0</v>
      </c>
      <c r="E315" s="7" t="n">
        <f aca="false">COUNTIFS('Duel Log'!AD$2:AD$2815,$A315,'Duel Log'!AA$2:AA$2815,"Loss")</f>
        <v>1</v>
      </c>
      <c r="F315" s="7" t="n">
        <f aca="false">COUNTIFS('Duel Log'!AD$2:AD$2815,$A315,'Duel Log'!AA$2:AA$2815,"Draw")</f>
        <v>0</v>
      </c>
      <c r="G315" s="13" t="n">
        <f aca="false">IFERROR(D315/C315,"")</f>
        <v>0</v>
      </c>
    </row>
    <row r="316" customFormat="false" ht="15" hidden="false" customHeight="true" outlineLevel="0" collapsed="false">
      <c r="A316" s="7" t="s">
        <v>1726</v>
      </c>
      <c r="B316" s="7" t="s">
        <v>1692</v>
      </c>
      <c r="C316" s="7" t="n">
        <f aca="false">COUNTIF('Duel Log'!AD$2:AD$2815,$A316)</f>
        <v>1</v>
      </c>
      <c r="D316" s="7" t="n">
        <f aca="false">COUNTIFS('Duel Log'!AD$2:AD$2815,$A316,'Duel Log'!AA$2:AA$2815,"Win")</f>
        <v>0</v>
      </c>
      <c r="E316" s="7" t="n">
        <f aca="false">COUNTIFS('Duel Log'!AD$2:AD$2815,$A316,'Duel Log'!AA$2:AA$2815,"Loss")</f>
        <v>1</v>
      </c>
      <c r="F316" s="7" t="n">
        <f aca="false">COUNTIFS('Duel Log'!AD$2:AD$2815,$A316,'Duel Log'!AA$2:AA$2815,"Draw")</f>
        <v>0</v>
      </c>
      <c r="G316" s="13" t="n">
        <f aca="false">IFERROR(D316/C316,"")</f>
        <v>0</v>
      </c>
    </row>
    <row r="317" customFormat="false" ht="15" hidden="false" customHeight="true" outlineLevel="0" collapsed="false">
      <c r="A317" s="7" t="s">
        <v>1544</v>
      </c>
      <c r="B317" s="7" t="s">
        <v>1515</v>
      </c>
      <c r="C317" s="7" t="n">
        <f aca="false">COUNTIF('Duel Log'!AD$2:AD$2815,$A317)</f>
        <v>1</v>
      </c>
      <c r="D317" s="7" t="n">
        <f aca="false">COUNTIFS('Duel Log'!AD$2:AD$2815,$A317,'Duel Log'!AA$2:AA$2815,"Win")</f>
        <v>1</v>
      </c>
      <c r="E317" s="7" t="n">
        <f aca="false">COUNTIFS('Duel Log'!AD$2:AD$2815,$A317,'Duel Log'!AA$2:AA$2815,"Loss")</f>
        <v>0</v>
      </c>
      <c r="F317" s="7" t="n">
        <f aca="false">COUNTIFS('Duel Log'!AD$2:AD$2815,$A317,'Duel Log'!AA$2:AA$2815,"Draw")</f>
        <v>0</v>
      </c>
      <c r="G317" s="13" t="n">
        <f aca="false">IFERROR(D317/C317,"")</f>
        <v>1</v>
      </c>
    </row>
    <row r="318" customFormat="false" ht="15" hidden="false" customHeight="true" outlineLevel="0" collapsed="false">
      <c r="A318" s="7" t="s">
        <v>520</v>
      </c>
      <c r="B318" s="7" t="s">
        <v>9175</v>
      </c>
      <c r="C318" s="7" t="n">
        <f aca="false">COUNTIF('Duel Log'!AD$2:AD$2815,$A318)</f>
        <v>2</v>
      </c>
      <c r="D318" s="7" t="n">
        <f aca="false">COUNTIFS('Duel Log'!AD$2:AD$2815,$A318,'Duel Log'!AA$2:AA$2815,"Win")</f>
        <v>2</v>
      </c>
      <c r="E318" s="7" t="n">
        <f aca="false">COUNTIFS('Duel Log'!AD$2:AD$2815,$A318,'Duel Log'!AA$2:AA$2815,"Loss")</f>
        <v>0</v>
      </c>
      <c r="F318" s="7" t="n">
        <f aca="false">COUNTIFS('Duel Log'!AD$2:AD$2815,$A318,'Duel Log'!AA$2:AA$2815,"Draw")</f>
        <v>0</v>
      </c>
      <c r="G318" s="13" t="n">
        <f aca="false">IFERROR(D318/C318,"")</f>
        <v>1</v>
      </c>
    </row>
    <row r="319" customFormat="false" ht="15" hidden="false" customHeight="true" outlineLevel="0" collapsed="false">
      <c r="A319" s="7" t="s">
        <v>1705</v>
      </c>
      <c r="B319" s="7" t="s">
        <v>1692</v>
      </c>
      <c r="C319" s="7" t="n">
        <f aca="false">COUNTIF('Duel Log'!AD$2:AD$2815,$A319)</f>
        <v>1</v>
      </c>
      <c r="D319" s="7" t="n">
        <f aca="false">COUNTIFS('Duel Log'!AD$2:AD$2815,$A319,'Duel Log'!AA$2:AA$2815,"Win")</f>
        <v>1</v>
      </c>
      <c r="E319" s="7" t="n">
        <f aca="false">COUNTIFS('Duel Log'!AD$2:AD$2815,$A319,'Duel Log'!AA$2:AA$2815,"Loss")</f>
        <v>0</v>
      </c>
      <c r="F319" s="7" t="n">
        <f aca="false">COUNTIFS('Duel Log'!AD$2:AD$2815,$A319,'Duel Log'!AA$2:AA$2815,"Draw")</f>
        <v>0</v>
      </c>
      <c r="G319" s="13" t="n">
        <f aca="false">IFERROR(D319/C319,"")</f>
        <v>1</v>
      </c>
    </row>
    <row r="320" customFormat="false" ht="16.5" hidden="false" customHeight="true" outlineLevel="0" collapsed="false">
      <c r="A320" s="7" t="s">
        <v>2336</v>
      </c>
      <c r="B320" s="7" t="s">
        <v>1790</v>
      </c>
      <c r="C320" s="7" t="n">
        <f aca="false">COUNTIF('Duel Log'!AD$2:AD$2815,$A320)</f>
        <v>1</v>
      </c>
      <c r="D320" s="7" t="n">
        <f aca="false">COUNTIFS('Duel Log'!AD$2:AD$2815,$A320,'Duel Log'!AA$2:AA$2815,"Win")</f>
        <v>0</v>
      </c>
      <c r="E320" s="7" t="n">
        <f aca="false">COUNTIFS('Duel Log'!AD$2:AD$2815,$A320,'Duel Log'!AA$2:AA$2815,"Loss")</f>
        <v>1</v>
      </c>
      <c r="F320" s="7" t="n">
        <f aca="false">COUNTIFS('Duel Log'!AD$2:AD$2815,$A320,'Duel Log'!AA$2:AA$2815,"Draw")</f>
        <v>0</v>
      </c>
      <c r="G320" s="13" t="n">
        <f aca="false">IFERROR(D320/C320,"")</f>
        <v>0</v>
      </c>
    </row>
    <row r="321" customFormat="false" ht="15" hidden="false" customHeight="true" outlineLevel="0" collapsed="false">
      <c r="A321" s="7" t="s">
        <v>1743</v>
      </c>
      <c r="B321" s="7" t="s">
        <v>1671</v>
      </c>
      <c r="C321" s="7" t="n">
        <f aca="false">COUNTIF('Duel Log'!AD$2:AD$2815,$A321)</f>
        <v>1</v>
      </c>
      <c r="D321" s="7" t="n">
        <f aca="false">COUNTIFS('Duel Log'!AD$2:AD$2815,$A321,'Duel Log'!AA$2:AA$2815,"Win")</f>
        <v>0</v>
      </c>
      <c r="E321" s="7" t="n">
        <f aca="false">COUNTIFS('Duel Log'!AD$2:AD$2815,$A321,'Duel Log'!AA$2:AA$2815,"Loss")</f>
        <v>1</v>
      </c>
      <c r="F321" s="7" t="n">
        <f aca="false">COUNTIFS('Duel Log'!AD$2:AD$2815,$A321,'Duel Log'!AA$2:AA$2815,"Draw")</f>
        <v>0</v>
      </c>
      <c r="G321" s="13" t="n">
        <f aca="false">IFERROR(D321/C321,"")</f>
        <v>0</v>
      </c>
    </row>
    <row r="322" customFormat="false" ht="15" hidden="false" customHeight="true" outlineLevel="0" collapsed="false">
      <c r="A322" s="7" t="s">
        <v>4021</v>
      </c>
      <c r="B322" s="7" t="s">
        <v>2006</v>
      </c>
      <c r="C322" s="7" t="n">
        <f aca="false">COUNTIF('Duel Log'!AD$2:AD$2815,$A322)</f>
        <v>1</v>
      </c>
      <c r="D322" s="7" t="n">
        <f aca="false">COUNTIFS('Duel Log'!AD$2:AD$2815,$A322,'Duel Log'!AA$2:AA$2815,"Win")</f>
        <v>1</v>
      </c>
      <c r="E322" s="7" t="n">
        <f aca="false">COUNTIFS('Duel Log'!AD$2:AD$2815,$A322,'Duel Log'!AA$2:AA$2815,"Loss")</f>
        <v>0</v>
      </c>
      <c r="F322" s="7" t="n">
        <f aca="false">COUNTIFS('Duel Log'!AD$2:AD$2815,$A322,'Duel Log'!AA$2:AA$2815,"Draw")</f>
        <v>0</v>
      </c>
      <c r="G322" s="13" t="n">
        <f aca="false">IFERROR(D322/C322,"")</f>
        <v>1</v>
      </c>
    </row>
    <row r="323" customFormat="false" ht="16.5" hidden="false" customHeight="true" outlineLevel="0" collapsed="false">
      <c r="A323" s="7" t="s">
        <v>3649</v>
      </c>
      <c r="B323" s="7" t="s">
        <v>1063</v>
      </c>
      <c r="C323" s="7" t="n">
        <f aca="false">COUNTIF('Duel Log'!AD$2:AD$2815,$A323)</f>
        <v>1</v>
      </c>
      <c r="D323" s="7" t="n">
        <f aca="false">COUNTIFS('Duel Log'!AD$2:AD$2815,$A323,'Duel Log'!AA$2:AA$2815,"Win")</f>
        <v>1</v>
      </c>
      <c r="E323" s="7" t="n">
        <f aca="false">COUNTIFS('Duel Log'!AD$2:AD$2815,$A323,'Duel Log'!AA$2:AA$2815,"Loss")</f>
        <v>0</v>
      </c>
      <c r="F323" s="7" t="n">
        <f aca="false">COUNTIFS('Duel Log'!AD$2:AD$2815,$A323,'Duel Log'!AA$2:AA$2815,"Draw")</f>
        <v>0</v>
      </c>
      <c r="G323" s="13" t="n">
        <f aca="false">IFERROR(D323/C323,"")</f>
        <v>1</v>
      </c>
    </row>
    <row r="324" customFormat="false" ht="16.5" hidden="false" customHeight="true" outlineLevel="0" collapsed="false">
      <c r="A324" s="7" t="s">
        <v>4592</v>
      </c>
      <c r="B324" s="7" t="s">
        <v>4343</v>
      </c>
      <c r="C324" s="7" t="n">
        <f aca="false">COUNTIF('Duel Log'!AD$2:AD$2815,$A324)</f>
        <v>1</v>
      </c>
      <c r="D324" s="7" t="n">
        <f aca="false">COUNTIFS('Duel Log'!AD$2:AD$2815,$A324,'Duel Log'!AA$2:AA$2815,"Win")</f>
        <v>1</v>
      </c>
      <c r="E324" s="7" t="n">
        <f aca="false">COUNTIFS('Duel Log'!AD$2:AD$2815,$A324,'Duel Log'!AA$2:AA$2815,"Loss")</f>
        <v>0</v>
      </c>
      <c r="F324" s="7" t="n">
        <f aca="false">COUNTIFS('Duel Log'!AD$2:AD$2815,$A324,'Duel Log'!AA$2:AA$2815,"Draw")</f>
        <v>0</v>
      </c>
      <c r="G324" s="13" t="n">
        <f aca="false">IFERROR(D324/C324,"")</f>
        <v>1</v>
      </c>
    </row>
    <row r="325" customFormat="false" ht="15" hidden="false" customHeight="true" outlineLevel="0" collapsed="false">
      <c r="A325" s="7" t="s">
        <v>527</v>
      </c>
      <c r="B325" s="7" t="s">
        <v>9176</v>
      </c>
      <c r="C325" s="7" t="n">
        <f aca="false">COUNTIF('Duel Log'!AD$2:AD$2815,$A325)</f>
        <v>5</v>
      </c>
      <c r="D325" s="7" t="n">
        <f aca="false">COUNTIFS('Duel Log'!AD$2:AD$2815,$A325,'Duel Log'!AA$2:AA$2815,"Win")</f>
        <v>4</v>
      </c>
      <c r="E325" s="7" t="n">
        <f aca="false">COUNTIFS('Duel Log'!AD$2:AD$2815,$A325,'Duel Log'!AA$2:AA$2815,"Loss")</f>
        <v>1</v>
      </c>
      <c r="F325" s="7" t="n">
        <f aca="false">COUNTIFS('Duel Log'!AD$2:AD$2815,$A325,'Duel Log'!AA$2:AA$2815,"Draw")</f>
        <v>0</v>
      </c>
      <c r="G325" s="13" t="n">
        <f aca="false">IFERROR(D325/C325,"")</f>
        <v>0.8</v>
      </c>
    </row>
    <row r="326" customFormat="false" ht="15" hidden="false" customHeight="true" outlineLevel="0" collapsed="false">
      <c r="A326" s="7" t="s">
        <v>177</v>
      </c>
      <c r="B326" s="7" t="s">
        <v>76</v>
      </c>
      <c r="C326" s="7" t="n">
        <f aca="false">COUNTIF('Duel Log'!AD$2:AD$2815,$A326)</f>
        <v>1</v>
      </c>
      <c r="D326" s="7" t="n">
        <f aca="false">COUNTIFS('Duel Log'!AD$2:AD$2815,$A326,'Duel Log'!AA$2:AA$2815,"Win")</f>
        <v>0</v>
      </c>
      <c r="E326" s="7" t="n">
        <f aca="false">COUNTIFS('Duel Log'!AD$2:AD$2815,$A326,'Duel Log'!AA$2:AA$2815,"Loss")</f>
        <v>1</v>
      </c>
      <c r="F326" s="7" t="n">
        <f aca="false">COUNTIFS('Duel Log'!AD$2:AD$2815,$A326,'Duel Log'!AA$2:AA$2815,"Draw")</f>
        <v>0</v>
      </c>
      <c r="G326" s="13" t="n">
        <f aca="false">IFERROR(D326/C326,"")</f>
        <v>0</v>
      </c>
    </row>
    <row r="327" customFormat="false" ht="15" hidden="false" customHeight="true" outlineLevel="0" collapsed="false">
      <c r="A327" s="7" t="s">
        <v>1785</v>
      </c>
      <c r="B327" s="7" t="s">
        <v>9177</v>
      </c>
      <c r="C327" s="7" t="n">
        <f aca="false">COUNTIF('Duel Log'!AD$2:AD$2815,$A327)</f>
        <v>3</v>
      </c>
      <c r="D327" s="7" t="n">
        <f aca="false">COUNTIFS('Duel Log'!AD$2:AD$2815,$A327,'Duel Log'!AA$2:AA$2815,"Win")</f>
        <v>1</v>
      </c>
      <c r="E327" s="7" t="n">
        <f aca="false">COUNTIFS('Duel Log'!AD$2:AD$2815,$A327,'Duel Log'!AA$2:AA$2815,"Loss")</f>
        <v>2</v>
      </c>
      <c r="F327" s="7" t="n">
        <f aca="false">COUNTIFS('Duel Log'!AD$2:AD$2815,$A327,'Duel Log'!AA$2:AA$2815,"Draw")</f>
        <v>0</v>
      </c>
      <c r="G327" s="13" t="n">
        <f aca="false">IFERROR(D327/C327,"")</f>
        <v>0.333333333333333</v>
      </c>
    </row>
    <row r="328" customFormat="false" ht="16.5" hidden="false" customHeight="true" outlineLevel="0" collapsed="false">
      <c r="A328" s="7" t="s">
        <v>5648</v>
      </c>
      <c r="B328" s="8" t="s">
        <v>2981</v>
      </c>
      <c r="C328" s="7" t="n">
        <f aca="false">COUNTIF('Duel Log'!AD$2:AD$2815,$A328)</f>
        <v>1</v>
      </c>
      <c r="D328" s="7" t="n">
        <f aca="false">COUNTIFS('Duel Log'!AD$2:AD$2815,$A328,'Duel Log'!AA$2:AA$2815,"Win")</f>
        <v>1</v>
      </c>
      <c r="E328" s="7" t="n">
        <f aca="false">COUNTIFS('Duel Log'!AD$2:AD$2815,$A328,'Duel Log'!AA$2:AA$2815,"Loss")</f>
        <v>0</v>
      </c>
      <c r="F328" s="7" t="n">
        <f aca="false">COUNTIFS('Duel Log'!AD$2:AD$2815,$A328,'Duel Log'!AA$2:AA$2815,"Draw")</f>
        <v>0</v>
      </c>
      <c r="G328" s="13" t="n">
        <f aca="false">IFERROR(D328/C328,"")</f>
        <v>1</v>
      </c>
    </row>
    <row r="329" customFormat="false" ht="15" hidden="false" customHeight="true" outlineLevel="0" collapsed="false">
      <c r="A329" s="7" t="s">
        <v>379</v>
      </c>
      <c r="B329" s="7" t="s">
        <v>280</v>
      </c>
      <c r="C329" s="7" t="n">
        <f aca="false">COUNTIF('Duel Log'!AD$2:AD$2815,$A329)</f>
        <v>1</v>
      </c>
      <c r="D329" s="7" t="n">
        <f aca="false">COUNTIFS('Duel Log'!AD$2:AD$2815,$A329,'Duel Log'!AA$2:AA$2815,"Win")</f>
        <v>0</v>
      </c>
      <c r="E329" s="7" t="n">
        <f aca="false">COUNTIFS('Duel Log'!AD$2:AD$2815,$A329,'Duel Log'!AA$2:AA$2815,"Loss")</f>
        <v>1</v>
      </c>
      <c r="F329" s="7" t="n">
        <f aca="false">COUNTIFS('Duel Log'!AD$2:AD$2815,$A329,'Duel Log'!AA$2:AA$2815,"Draw")</f>
        <v>0</v>
      </c>
      <c r="G329" s="13" t="n">
        <f aca="false">IFERROR(D329/C329,"")</f>
        <v>0</v>
      </c>
    </row>
    <row r="330" customFormat="false" ht="16.5" hidden="false" customHeight="true" outlineLevel="0" collapsed="false">
      <c r="A330" s="7" t="s">
        <v>3684</v>
      </c>
      <c r="B330" s="7" t="s">
        <v>1063</v>
      </c>
      <c r="C330" s="7" t="n">
        <f aca="false">COUNTIF('Duel Log'!AD$2:AD$2815,$A330)</f>
        <v>1</v>
      </c>
      <c r="D330" s="7" t="n">
        <f aca="false">COUNTIFS('Duel Log'!AD$2:AD$2815,$A330,'Duel Log'!AA$2:AA$2815,"Win")</f>
        <v>1</v>
      </c>
      <c r="E330" s="7" t="n">
        <f aca="false">COUNTIFS('Duel Log'!AD$2:AD$2815,$A330,'Duel Log'!AA$2:AA$2815,"Loss")</f>
        <v>0</v>
      </c>
      <c r="F330" s="7" t="n">
        <f aca="false">COUNTIFS('Duel Log'!AD$2:AD$2815,$A330,'Duel Log'!AA$2:AA$2815,"Draw")</f>
        <v>0</v>
      </c>
      <c r="G330" s="13" t="n">
        <f aca="false">IFERROR(D330/C330,"")</f>
        <v>1</v>
      </c>
    </row>
    <row r="331" customFormat="false" ht="16.5" hidden="false" customHeight="true" outlineLevel="0" collapsed="false">
      <c r="A331" s="7" t="s">
        <v>762</v>
      </c>
      <c r="B331" s="7" t="s">
        <v>9178</v>
      </c>
      <c r="C331" s="7" t="n">
        <f aca="false">COUNTIF('Duel Log'!AD$2:AD$2815,$A331)</f>
        <v>12</v>
      </c>
      <c r="D331" s="7" t="n">
        <f aca="false">COUNTIFS('Duel Log'!AD$2:AD$2815,$A331,'Duel Log'!AA$2:AA$2815,"Win")</f>
        <v>4</v>
      </c>
      <c r="E331" s="7" t="n">
        <f aca="false">COUNTIFS('Duel Log'!AD$2:AD$2815,$A331,'Duel Log'!AA$2:AA$2815,"Loss")</f>
        <v>8</v>
      </c>
      <c r="F331" s="7" t="n">
        <f aca="false">COUNTIFS('Duel Log'!AD$2:AD$2815,$A331,'Duel Log'!AA$2:AA$2815,"Draw")</f>
        <v>0</v>
      </c>
      <c r="G331" s="13" t="n">
        <f aca="false">IFERROR(D331/C331,"")</f>
        <v>0.333333333333333</v>
      </c>
    </row>
    <row r="332" customFormat="false" ht="15" hidden="false" customHeight="true" outlineLevel="0" collapsed="false">
      <c r="A332" s="7" t="s">
        <v>3493</v>
      </c>
      <c r="B332" s="7" t="s">
        <v>3458</v>
      </c>
      <c r="C332" s="7" t="n">
        <f aca="false">COUNTIF('Duel Log'!AD$2:AD$2815,$A332)</f>
        <v>1</v>
      </c>
      <c r="D332" s="7" t="n">
        <f aca="false">COUNTIFS('Duel Log'!AD$2:AD$2815,$A332,'Duel Log'!AA$2:AA$2815,"Win")</f>
        <v>1</v>
      </c>
      <c r="E332" s="7" t="n">
        <f aca="false">COUNTIFS('Duel Log'!AD$2:AD$2815,$A332,'Duel Log'!AA$2:AA$2815,"Loss")</f>
        <v>0</v>
      </c>
      <c r="F332" s="7" t="n">
        <f aca="false">COUNTIFS('Duel Log'!AD$2:AD$2815,$A332,'Duel Log'!AA$2:AA$2815,"Draw")</f>
        <v>0</v>
      </c>
      <c r="G332" s="13" t="n">
        <f aca="false">IFERROR(D332/C332,"")</f>
        <v>1</v>
      </c>
    </row>
    <row r="333" customFormat="false" ht="15" hidden="false" customHeight="true" outlineLevel="0" collapsed="false">
      <c r="A333" s="7" t="s">
        <v>3135</v>
      </c>
      <c r="B333" s="7" t="s">
        <v>369</v>
      </c>
      <c r="C333" s="7" t="n">
        <f aca="false">COUNTIF('Duel Log'!AD$2:AD$2815,$A333)</f>
        <v>1</v>
      </c>
      <c r="D333" s="7" t="n">
        <f aca="false">COUNTIFS('Duel Log'!AD$2:AD$2815,$A333,'Duel Log'!AA$2:AA$2815,"Win")</f>
        <v>1</v>
      </c>
      <c r="E333" s="7" t="n">
        <f aca="false">COUNTIFS('Duel Log'!AD$2:AD$2815,$A333,'Duel Log'!AA$2:AA$2815,"Loss")</f>
        <v>0</v>
      </c>
      <c r="F333" s="7" t="n">
        <f aca="false">COUNTIFS('Duel Log'!AD$2:AD$2815,$A333,'Duel Log'!AA$2:AA$2815,"Draw")</f>
        <v>0</v>
      </c>
      <c r="G333" s="13" t="n">
        <f aca="false">IFERROR(D333/C333,"")</f>
        <v>1</v>
      </c>
    </row>
    <row r="334" customFormat="false" ht="16.5" hidden="false" customHeight="true" outlineLevel="0" collapsed="false">
      <c r="A334" s="7" t="s">
        <v>2987</v>
      </c>
      <c r="B334" s="8" t="s">
        <v>2981</v>
      </c>
      <c r="C334" s="7" t="n">
        <f aca="false">COUNTIF('Duel Log'!AD$2:AD$2815,$A334)</f>
        <v>1</v>
      </c>
      <c r="D334" s="7" t="n">
        <f aca="false">COUNTIFS('Duel Log'!AD$2:AD$2815,$A334,'Duel Log'!AA$2:AA$2815,"Win")</f>
        <v>1</v>
      </c>
      <c r="E334" s="7" t="n">
        <f aca="false">COUNTIFS('Duel Log'!AD$2:AD$2815,$A334,'Duel Log'!AA$2:AA$2815,"Loss")</f>
        <v>0</v>
      </c>
      <c r="F334" s="7" t="n">
        <f aca="false">COUNTIFS('Duel Log'!AD$2:AD$2815,$A334,'Duel Log'!AA$2:AA$2815,"Draw")</f>
        <v>0</v>
      </c>
      <c r="G334" s="13" t="n">
        <f aca="false">IFERROR(D334/C334,"")</f>
        <v>1</v>
      </c>
    </row>
    <row r="335" customFormat="false" ht="16.5" hidden="false" customHeight="true" outlineLevel="0" collapsed="false">
      <c r="A335" s="7" t="s">
        <v>2283</v>
      </c>
      <c r="B335" s="7" t="s">
        <v>9179</v>
      </c>
      <c r="C335" s="7" t="n">
        <f aca="false">COUNTIF('Duel Log'!AD$2:AD$2815,$A335)</f>
        <v>3</v>
      </c>
      <c r="D335" s="7" t="n">
        <f aca="false">COUNTIFS('Duel Log'!AD$2:AD$2815,$A335,'Duel Log'!AA$2:AA$2815,"Win")</f>
        <v>3</v>
      </c>
      <c r="E335" s="7" t="n">
        <f aca="false">COUNTIFS('Duel Log'!AD$2:AD$2815,$A335,'Duel Log'!AA$2:AA$2815,"Loss")</f>
        <v>0</v>
      </c>
      <c r="F335" s="7" t="n">
        <f aca="false">COUNTIFS('Duel Log'!AD$2:AD$2815,$A335,'Duel Log'!AA$2:AA$2815,"Draw")</f>
        <v>0</v>
      </c>
      <c r="G335" s="13" t="n">
        <f aca="false">IFERROR(D335/C335,"")</f>
        <v>1</v>
      </c>
    </row>
    <row r="336" customFormat="false" ht="15" hidden="false" customHeight="true" outlineLevel="0" collapsed="false">
      <c r="A336" s="7" t="s">
        <v>2967</v>
      </c>
      <c r="B336" s="7" t="s">
        <v>9180</v>
      </c>
      <c r="C336" s="7" t="n">
        <f aca="false">COUNTIF('Duel Log'!AD$2:AD$2815,$A336)</f>
        <v>2</v>
      </c>
      <c r="D336" s="7" t="n">
        <f aca="false">COUNTIFS('Duel Log'!AD$2:AD$2815,$A336,'Duel Log'!AA$2:AA$2815,"Win")</f>
        <v>1</v>
      </c>
      <c r="E336" s="7" t="n">
        <f aca="false">COUNTIFS('Duel Log'!AD$2:AD$2815,$A336,'Duel Log'!AA$2:AA$2815,"Loss")</f>
        <v>1</v>
      </c>
      <c r="F336" s="7" t="n">
        <f aca="false">COUNTIFS('Duel Log'!AD$2:AD$2815,$A336,'Duel Log'!AA$2:AA$2815,"Draw")</f>
        <v>0</v>
      </c>
      <c r="G336" s="13" t="n">
        <f aca="false">IFERROR(D336/C336,"")</f>
        <v>0.5</v>
      </c>
    </row>
    <row r="337" customFormat="false" ht="15" hidden="false" customHeight="true" outlineLevel="0" collapsed="false">
      <c r="A337" s="7" t="s">
        <v>3765</v>
      </c>
      <c r="B337" s="7" t="s">
        <v>723</v>
      </c>
      <c r="C337" s="7" t="n">
        <f aca="false">COUNTIF('Duel Log'!AD$2:AD$2815,$A337)</f>
        <v>1</v>
      </c>
      <c r="D337" s="7" t="n">
        <f aca="false">COUNTIFS('Duel Log'!AD$2:AD$2815,$A337,'Duel Log'!AA$2:AA$2815,"Win")</f>
        <v>1</v>
      </c>
      <c r="E337" s="7" t="n">
        <f aca="false">COUNTIFS('Duel Log'!AD$2:AD$2815,$A337,'Duel Log'!AA$2:AA$2815,"Loss")</f>
        <v>0</v>
      </c>
      <c r="F337" s="7" t="n">
        <f aca="false">COUNTIFS('Duel Log'!AD$2:AD$2815,$A337,'Duel Log'!AA$2:AA$2815,"Draw")</f>
        <v>0</v>
      </c>
      <c r="G337" s="13" t="n">
        <f aca="false">IFERROR(D337/C337,"")</f>
        <v>1</v>
      </c>
    </row>
    <row r="338" customFormat="false" ht="15" hidden="false" customHeight="true" outlineLevel="0" collapsed="false">
      <c r="A338" s="7" t="s">
        <v>1032</v>
      </c>
      <c r="B338" s="7" t="s">
        <v>9181</v>
      </c>
      <c r="C338" s="7" t="n">
        <f aca="false">COUNTIF('Duel Log'!AD$2:AD$2815,$A338)</f>
        <v>2</v>
      </c>
      <c r="D338" s="7" t="n">
        <f aca="false">COUNTIFS('Duel Log'!AD$2:AD$2815,$A338,'Duel Log'!AA$2:AA$2815,"Win")</f>
        <v>1</v>
      </c>
      <c r="E338" s="7" t="n">
        <f aca="false">COUNTIFS('Duel Log'!AD$2:AD$2815,$A338,'Duel Log'!AA$2:AA$2815,"Loss")</f>
        <v>1</v>
      </c>
      <c r="F338" s="7" t="n">
        <f aca="false">COUNTIFS('Duel Log'!AD$2:AD$2815,$A338,'Duel Log'!AA$2:AA$2815,"Draw")</f>
        <v>0</v>
      </c>
      <c r="G338" s="13" t="n">
        <f aca="false">IFERROR(D338/C338,"")</f>
        <v>0.5</v>
      </c>
    </row>
    <row r="339" customFormat="false" ht="15" hidden="false" customHeight="true" outlineLevel="0" collapsed="false">
      <c r="A339" s="7" t="s">
        <v>5041</v>
      </c>
      <c r="B339" s="7" t="s">
        <v>1692</v>
      </c>
      <c r="C339" s="7" t="n">
        <f aca="false">COUNTIF('Duel Log'!AD$2:AD$2815,$A339)</f>
        <v>1</v>
      </c>
      <c r="D339" s="7" t="n">
        <f aca="false">COUNTIFS('Duel Log'!AD$2:AD$2815,$A339,'Duel Log'!AA$2:AA$2815,"Win")</f>
        <v>1</v>
      </c>
      <c r="E339" s="7" t="n">
        <f aca="false">COUNTIFS('Duel Log'!AD$2:AD$2815,$A339,'Duel Log'!AA$2:AA$2815,"Loss")</f>
        <v>0</v>
      </c>
      <c r="F339" s="7" t="n">
        <f aca="false">COUNTIFS('Duel Log'!AD$2:AD$2815,$A339,'Duel Log'!AA$2:AA$2815,"Draw")</f>
        <v>0</v>
      </c>
      <c r="G339" s="13" t="n">
        <f aca="false">IFERROR(D339/C339,"")</f>
        <v>1</v>
      </c>
    </row>
    <row r="340" customFormat="false" ht="16.5" hidden="false" customHeight="true" outlineLevel="0" collapsed="false">
      <c r="A340" s="7" t="s">
        <v>911</v>
      </c>
      <c r="B340" s="7" t="s">
        <v>9182</v>
      </c>
      <c r="C340" s="7" t="n">
        <f aca="false">COUNTIF('Duel Log'!AD$2:AD$2815,$A340)</f>
        <v>2</v>
      </c>
      <c r="D340" s="7" t="n">
        <f aca="false">COUNTIFS('Duel Log'!AD$2:AD$2815,$A340,'Duel Log'!AA$2:AA$2815,"Win")</f>
        <v>1</v>
      </c>
      <c r="E340" s="7" t="n">
        <f aca="false">COUNTIFS('Duel Log'!AD$2:AD$2815,$A340,'Duel Log'!AA$2:AA$2815,"Loss")</f>
        <v>1</v>
      </c>
      <c r="F340" s="7" t="n">
        <f aca="false">COUNTIFS('Duel Log'!AD$2:AD$2815,$A340,'Duel Log'!AA$2:AA$2815,"Draw")</f>
        <v>0</v>
      </c>
      <c r="G340" s="13" t="n">
        <f aca="false">IFERROR(D340/C340,"")</f>
        <v>0.5</v>
      </c>
    </row>
    <row r="341" customFormat="false" ht="16.5" hidden="false" customHeight="true" outlineLevel="0" collapsed="false">
      <c r="A341" s="7" t="s">
        <v>2604</v>
      </c>
      <c r="B341" s="7" t="s">
        <v>348</v>
      </c>
      <c r="C341" s="7" t="n">
        <f aca="false">COUNTIF('Duel Log'!AD$2:AD$2815,$A341)</f>
        <v>1</v>
      </c>
      <c r="D341" s="7" t="n">
        <f aca="false">COUNTIFS('Duel Log'!AD$2:AD$2815,$A341,'Duel Log'!AA$2:AA$2815,"Win")</f>
        <v>1</v>
      </c>
      <c r="E341" s="7" t="n">
        <f aca="false">COUNTIFS('Duel Log'!AD$2:AD$2815,$A341,'Duel Log'!AA$2:AA$2815,"Loss")</f>
        <v>0</v>
      </c>
      <c r="F341" s="7" t="n">
        <f aca="false">COUNTIFS('Duel Log'!AD$2:AD$2815,$A341,'Duel Log'!AA$2:AA$2815,"Draw")</f>
        <v>0</v>
      </c>
      <c r="G341" s="13" t="n">
        <f aca="false">IFERROR(D341/C341,"")</f>
        <v>1</v>
      </c>
    </row>
    <row r="342" customFormat="false" ht="15" hidden="false" customHeight="true" outlineLevel="0" collapsed="false">
      <c r="A342" s="7" t="s">
        <v>3815</v>
      </c>
      <c r="B342" s="7" t="s">
        <v>1193</v>
      </c>
      <c r="C342" s="7" t="n">
        <f aca="false">COUNTIF('Duel Log'!AD$2:AD$2815,$A342)</f>
        <v>1</v>
      </c>
      <c r="D342" s="7" t="n">
        <f aca="false">COUNTIFS('Duel Log'!AD$2:AD$2815,$A342,'Duel Log'!AA$2:AA$2815,"Win")</f>
        <v>1</v>
      </c>
      <c r="E342" s="7" t="n">
        <f aca="false">COUNTIFS('Duel Log'!AD$2:AD$2815,$A342,'Duel Log'!AA$2:AA$2815,"Loss")</f>
        <v>0</v>
      </c>
      <c r="F342" s="7" t="n">
        <f aca="false">COUNTIFS('Duel Log'!AD$2:AD$2815,$A342,'Duel Log'!AA$2:AA$2815,"Draw")</f>
        <v>0</v>
      </c>
      <c r="G342" s="13" t="n">
        <f aca="false">IFERROR(D342/C342,"")</f>
        <v>1</v>
      </c>
    </row>
    <row r="343" customFormat="false" ht="15" hidden="false" customHeight="true" outlineLevel="0" collapsed="false">
      <c r="A343" s="7" t="s">
        <v>1470</v>
      </c>
      <c r="B343" s="7" t="s">
        <v>282</v>
      </c>
      <c r="C343" s="7" t="n">
        <f aca="false">COUNTIF('Duel Log'!AD$2:AD$2815,$A343)</f>
        <v>1</v>
      </c>
      <c r="D343" s="7" t="n">
        <f aca="false">COUNTIFS('Duel Log'!AD$2:AD$2815,$A343,'Duel Log'!AA$2:AA$2815,"Win")</f>
        <v>0</v>
      </c>
      <c r="E343" s="7" t="n">
        <f aca="false">COUNTIFS('Duel Log'!AD$2:AD$2815,$A343,'Duel Log'!AA$2:AA$2815,"Loss")</f>
        <v>1</v>
      </c>
      <c r="F343" s="7" t="n">
        <f aca="false">COUNTIFS('Duel Log'!AD$2:AD$2815,$A343,'Duel Log'!AA$2:AA$2815,"Draw")</f>
        <v>0</v>
      </c>
      <c r="G343" s="13" t="n">
        <f aca="false">IFERROR(D343/C343,"")</f>
        <v>0</v>
      </c>
    </row>
    <row r="344" customFormat="false" ht="15" hidden="false" customHeight="true" outlineLevel="0" collapsed="false">
      <c r="A344" s="7" t="s">
        <v>1765</v>
      </c>
      <c r="B344" s="7" t="s">
        <v>1671</v>
      </c>
      <c r="C344" s="7" t="n">
        <f aca="false">COUNTIF('Duel Log'!AD$2:AD$2815,$A344)</f>
        <v>2</v>
      </c>
      <c r="D344" s="7" t="n">
        <f aca="false">COUNTIFS('Duel Log'!AD$2:AD$2815,$A344,'Duel Log'!AA$2:AA$2815,"Win")</f>
        <v>2</v>
      </c>
      <c r="E344" s="7" t="n">
        <f aca="false">COUNTIFS('Duel Log'!AD$2:AD$2815,$A344,'Duel Log'!AA$2:AA$2815,"Loss")</f>
        <v>0</v>
      </c>
      <c r="F344" s="7" t="n">
        <f aca="false">COUNTIFS('Duel Log'!AD$2:AD$2815,$A344,'Duel Log'!AA$2:AA$2815,"Draw")</f>
        <v>0</v>
      </c>
      <c r="G344" s="13" t="n">
        <f aca="false">IFERROR(D344/C344,"")</f>
        <v>1</v>
      </c>
    </row>
    <row r="345" customFormat="false" ht="16.5" hidden="false" customHeight="true" outlineLevel="0" collapsed="false">
      <c r="A345" s="7" t="s">
        <v>728</v>
      </c>
      <c r="B345" s="7" t="s">
        <v>9183</v>
      </c>
      <c r="C345" s="7" t="n">
        <f aca="false">COUNTIF('Duel Log'!AD$2:AD$2815,$A345)</f>
        <v>6</v>
      </c>
      <c r="D345" s="7" t="n">
        <f aca="false">COUNTIFS('Duel Log'!AD$2:AD$2815,$A345,'Duel Log'!AA$2:AA$2815,"Win")</f>
        <v>3</v>
      </c>
      <c r="E345" s="7" t="n">
        <f aca="false">COUNTIFS('Duel Log'!AD$2:AD$2815,$A345,'Duel Log'!AA$2:AA$2815,"Loss")</f>
        <v>3</v>
      </c>
      <c r="F345" s="7" t="n">
        <f aca="false">COUNTIFS('Duel Log'!AD$2:AD$2815,$A345,'Duel Log'!AA$2:AA$2815,"Draw")</f>
        <v>0</v>
      </c>
      <c r="G345" s="13" t="n">
        <f aca="false">IFERROR(D345/C345,"")</f>
        <v>0.5</v>
      </c>
    </row>
    <row r="346" customFormat="false" ht="15" hidden="false" customHeight="true" outlineLevel="0" collapsed="false">
      <c r="A346" s="7" t="s">
        <v>5779</v>
      </c>
      <c r="B346" s="8" t="s">
        <v>862</v>
      </c>
      <c r="C346" s="7" t="n">
        <f aca="false">COUNTIF('Duel Log'!AD$2:AD$2815,$A346)</f>
        <v>1</v>
      </c>
      <c r="D346" s="7" t="n">
        <f aca="false">COUNTIFS('Duel Log'!AD$2:AD$2815,$A346,'Duel Log'!AA$2:AA$2815,"Win")</f>
        <v>0</v>
      </c>
      <c r="E346" s="7" t="n">
        <f aca="false">COUNTIFS('Duel Log'!AD$2:AD$2815,$A346,'Duel Log'!AA$2:AA$2815,"Loss")</f>
        <v>1</v>
      </c>
      <c r="F346" s="7" t="n">
        <f aca="false">COUNTIFS('Duel Log'!AD$2:AD$2815,$A346,'Duel Log'!AA$2:AA$2815,"Draw")</f>
        <v>0</v>
      </c>
      <c r="G346" s="13" t="n">
        <f aca="false">IFERROR(D346/C346,"")</f>
        <v>0</v>
      </c>
    </row>
    <row r="347" customFormat="false" ht="15" hidden="false" customHeight="true" outlineLevel="0" collapsed="false">
      <c r="A347" s="7" t="s">
        <v>3335</v>
      </c>
      <c r="B347" s="7" t="s">
        <v>3287</v>
      </c>
      <c r="C347" s="7" t="n">
        <f aca="false">COUNTIF('Duel Log'!AD$2:AD$2815,$A347)</f>
        <v>1</v>
      </c>
      <c r="D347" s="7" t="n">
        <f aca="false">COUNTIFS('Duel Log'!AD$2:AD$2815,$A347,'Duel Log'!AA$2:AA$2815,"Win")</f>
        <v>0</v>
      </c>
      <c r="E347" s="7" t="n">
        <f aca="false">COUNTIFS('Duel Log'!AD$2:AD$2815,$A347,'Duel Log'!AA$2:AA$2815,"Loss")</f>
        <v>1</v>
      </c>
      <c r="F347" s="7" t="n">
        <f aca="false">COUNTIFS('Duel Log'!AD$2:AD$2815,$A347,'Duel Log'!AA$2:AA$2815,"Draw")</f>
        <v>0</v>
      </c>
      <c r="G347" s="13" t="n">
        <f aca="false">IFERROR(D347/C347,"")</f>
        <v>0</v>
      </c>
    </row>
    <row r="348" customFormat="false" ht="15" hidden="false" customHeight="true" outlineLevel="0" collapsed="false">
      <c r="A348" s="7" t="s">
        <v>930</v>
      </c>
      <c r="B348" s="7" t="s">
        <v>829</v>
      </c>
      <c r="C348" s="7" t="n">
        <f aca="false">COUNTIF('Duel Log'!AD$2:AD$2815,$A348)</f>
        <v>1</v>
      </c>
      <c r="D348" s="7" t="n">
        <f aca="false">COUNTIFS('Duel Log'!AD$2:AD$2815,$A348,'Duel Log'!AA$2:AA$2815,"Win")</f>
        <v>0</v>
      </c>
      <c r="E348" s="7" t="n">
        <f aca="false">COUNTIFS('Duel Log'!AD$2:AD$2815,$A348,'Duel Log'!AA$2:AA$2815,"Loss")</f>
        <v>1</v>
      </c>
      <c r="F348" s="7" t="n">
        <f aca="false">COUNTIFS('Duel Log'!AD$2:AD$2815,$A348,'Duel Log'!AA$2:AA$2815,"Draw")</f>
        <v>0</v>
      </c>
      <c r="G348" s="13" t="n">
        <f aca="false">IFERROR(D348/C348,"")</f>
        <v>0</v>
      </c>
    </row>
    <row r="349" customFormat="false" ht="16.5" hidden="false" customHeight="true" outlineLevel="0" collapsed="false">
      <c r="A349" s="7" t="s">
        <v>778</v>
      </c>
      <c r="B349" s="7" t="s">
        <v>9184</v>
      </c>
      <c r="C349" s="7" t="n">
        <f aca="false">COUNTIF('Duel Log'!AD$2:AD$2815,$A349)</f>
        <v>64</v>
      </c>
      <c r="D349" s="7" t="n">
        <f aca="false">COUNTIFS('Duel Log'!AD$2:AD$2815,$A349,'Duel Log'!AA$2:AA$2815,"Win")</f>
        <v>32</v>
      </c>
      <c r="E349" s="7" t="n">
        <f aca="false">COUNTIFS('Duel Log'!AD$2:AD$2815,$A349,'Duel Log'!AA$2:AA$2815,"Loss")</f>
        <v>32</v>
      </c>
      <c r="F349" s="7" t="n">
        <f aca="false">COUNTIFS('Duel Log'!AD$2:AD$2815,$A349,'Duel Log'!AA$2:AA$2815,"Draw")</f>
        <v>0</v>
      </c>
      <c r="G349" s="13" t="n">
        <f aca="false">IFERROR(D349/C349,"")</f>
        <v>0.5</v>
      </c>
    </row>
    <row r="350" customFormat="false" ht="15" hidden="false" customHeight="true" outlineLevel="0" collapsed="false">
      <c r="A350" s="7" t="s">
        <v>1073</v>
      </c>
      <c r="B350" s="7" t="s">
        <v>1673</v>
      </c>
      <c r="C350" s="7" t="n">
        <f aca="false">COUNTIF('Duel Log'!AD$2:AD$2815,$A350)</f>
        <v>1</v>
      </c>
      <c r="D350" s="7" t="n">
        <f aca="false">COUNTIFS('Duel Log'!AD$2:AD$2815,$A350,'Duel Log'!AA$2:AA$2815,"Win")</f>
        <v>1</v>
      </c>
      <c r="E350" s="7" t="n">
        <f aca="false">COUNTIFS('Duel Log'!AD$2:AD$2815,$A350,'Duel Log'!AA$2:AA$2815,"Loss")</f>
        <v>0</v>
      </c>
      <c r="F350" s="7" t="n">
        <f aca="false">COUNTIFS('Duel Log'!AD$2:AD$2815,$A350,'Duel Log'!AA$2:AA$2815,"Draw")</f>
        <v>0</v>
      </c>
      <c r="G350" s="13" t="n">
        <f aca="false">IFERROR(D350/C350,"")</f>
        <v>1</v>
      </c>
    </row>
    <row r="351" customFormat="false" ht="16.5" hidden="false" customHeight="true" outlineLevel="0" collapsed="false">
      <c r="A351" s="7" t="s">
        <v>604</v>
      </c>
      <c r="B351" s="7" t="s">
        <v>9185</v>
      </c>
      <c r="C351" s="7" t="n">
        <f aca="false">COUNTIF('Duel Log'!AD$2:AD$2815,$A351)</f>
        <v>3</v>
      </c>
      <c r="D351" s="7" t="n">
        <f aca="false">COUNTIFS('Duel Log'!AD$2:AD$2815,$A351,'Duel Log'!AA$2:AA$2815,"Win")</f>
        <v>1</v>
      </c>
      <c r="E351" s="7" t="n">
        <f aca="false">COUNTIFS('Duel Log'!AD$2:AD$2815,$A351,'Duel Log'!AA$2:AA$2815,"Loss")</f>
        <v>2</v>
      </c>
      <c r="F351" s="7" t="n">
        <f aca="false">COUNTIFS('Duel Log'!AD$2:AD$2815,$A351,'Duel Log'!AA$2:AA$2815,"Draw")</f>
        <v>0</v>
      </c>
      <c r="G351" s="13" t="n">
        <f aca="false">IFERROR(D351/C351,"")</f>
        <v>0.333333333333333</v>
      </c>
    </row>
    <row r="352" customFormat="false" ht="15" hidden="false" customHeight="true" outlineLevel="0" collapsed="false">
      <c r="A352" s="7" t="s">
        <v>2102</v>
      </c>
      <c r="B352" s="7" t="s">
        <v>1132</v>
      </c>
      <c r="C352" s="7" t="n">
        <f aca="false">COUNTIF('Duel Log'!AD$2:AD$2815,$A352)</f>
        <v>1</v>
      </c>
      <c r="D352" s="7" t="n">
        <f aca="false">COUNTIFS('Duel Log'!AD$2:AD$2815,$A352,'Duel Log'!AA$2:AA$2815,"Win")</f>
        <v>0</v>
      </c>
      <c r="E352" s="7" t="n">
        <f aca="false">COUNTIFS('Duel Log'!AD$2:AD$2815,$A352,'Duel Log'!AA$2:AA$2815,"Loss")</f>
        <v>1</v>
      </c>
      <c r="F352" s="7" t="n">
        <f aca="false">COUNTIFS('Duel Log'!AD$2:AD$2815,$A352,'Duel Log'!AA$2:AA$2815,"Draw")</f>
        <v>0</v>
      </c>
      <c r="G352" s="13" t="n">
        <f aca="false">IFERROR(D352/C352,"")</f>
        <v>0</v>
      </c>
    </row>
    <row r="353" customFormat="false" ht="16.5" hidden="false" customHeight="true" outlineLevel="0" collapsed="false">
      <c r="A353" s="7" t="s">
        <v>1513</v>
      </c>
      <c r="B353" s="7" t="s">
        <v>9186</v>
      </c>
      <c r="C353" s="7" t="n">
        <f aca="false">COUNTIF('Duel Log'!AD$2:AD$2815,$A353)</f>
        <v>2</v>
      </c>
      <c r="D353" s="7" t="n">
        <f aca="false">COUNTIFS('Duel Log'!AD$2:AD$2815,$A353,'Duel Log'!AA$2:AA$2815,"Win")</f>
        <v>1</v>
      </c>
      <c r="E353" s="7" t="n">
        <f aca="false">COUNTIFS('Duel Log'!AD$2:AD$2815,$A353,'Duel Log'!AA$2:AA$2815,"Loss")</f>
        <v>1</v>
      </c>
      <c r="F353" s="7" t="n">
        <f aca="false">COUNTIFS('Duel Log'!AD$2:AD$2815,$A353,'Duel Log'!AA$2:AA$2815,"Draw")</f>
        <v>0</v>
      </c>
      <c r="G353" s="13" t="n">
        <f aca="false">IFERROR(D353/C353,"")</f>
        <v>0.5</v>
      </c>
    </row>
    <row r="354" customFormat="false" ht="15" hidden="false" customHeight="true" outlineLevel="0" collapsed="false">
      <c r="A354" s="7" t="s">
        <v>4892</v>
      </c>
      <c r="B354" s="7" t="s">
        <v>973</v>
      </c>
      <c r="C354" s="7" t="n">
        <f aca="false">COUNTIF('Duel Log'!AD$2:AD$2815,$A354)</f>
        <v>1</v>
      </c>
      <c r="D354" s="7" t="n">
        <f aca="false">COUNTIFS('Duel Log'!AD$2:AD$2815,$A354,'Duel Log'!AA$2:AA$2815,"Win")</f>
        <v>1</v>
      </c>
      <c r="E354" s="7" t="n">
        <f aca="false">COUNTIFS('Duel Log'!AD$2:AD$2815,$A354,'Duel Log'!AA$2:AA$2815,"Loss")</f>
        <v>0</v>
      </c>
      <c r="F354" s="7" t="n">
        <f aca="false">COUNTIFS('Duel Log'!AD$2:AD$2815,$A354,'Duel Log'!AA$2:AA$2815,"Draw")</f>
        <v>0</v>
      </c>
      <c r="G354" s="13" t="n">
        <f aca="false">IFERROR(D354/C354,"")</f>
        <v>1</v>
      </c>
    </row>
    <row r="355" customFormat="false" ht="15" hidden="false" customHeight="true" outlineLevel="0" collapsed="false">
      <c r="A355" s="7" t="s">
        <v>1464</v>
      </c>
      <c r="B355" s="7" t="s">
        <v>1324</v>
      </c>
      <c r="C355" s="7" t="n">
        <f aca="false">COUNTIF('Duel Log'!AD$2:AD$2815,$A355)</f>
        <v>1</v>
      </c>
      <c r="D355" s="7" t="n">
        <f aca="false">COUNTIFS('Duel Log'!AD$2:AD$2815,$A355,'Duel Log'!AA$2:AA$2815,"Win")</f>
        <v>1</v>
      </c>
      <c r="E355" s="7" t="n">
        <f aca="false">COUNTIFS('Duel Log'!AD$2:AD$2815,$A355,'Duel Log'!AA$2:AA$2815,"Loss")</f>
        <v>0</v>
      </c>
      <c r="F355" s="7" t="n">
        <f aca="false">COUNTIFS('Duel Log'!AD$2:AD$2815,$A355,'Duel Log'!AA$2:AA$2815,"Draw")</f>
        <v>0</v>
      </c>
      <c r="G355" s="13" t="n">
        <f aca="false">IFERROR(D355/C355,"")</f>
        <v>1</v>
      </c>
    </row>
    <row r="356" customFormat="false" ht="16.5" hidden="false" customHeight="true" outlineLevel="0" collapsed="false">
      <c r="A356" s="7" t="s">
        <v>496</v>
      </c>
      <c r="B356" s="7" t="s">
        <v>9187</v>
      </c>
      <c r="C356" s="7" t="n">
        <f aca="false">COUNTIF('Duel Log'!AD$2:AD$2815,$A356)</f>
        <v>7</v>
      </c>
      <c r="D356" s="7" t="n">
        <f aca="false">COUNTIFS('Duel Log'!AD$2:AD$2815,$A356,'Duel Log'!AA$2:AA$2815,"Win")</f>
        <v>7</v>
      </c>
      <c r="E356" s="7" t="n">
        <f aca="false">COUNTIFS('Duel Log'!AD$2:AD$2815,$A356,'Duel Log'!AA$2:AA$2815,"Loss")</f>
        <v>0</v>
      </c>
      <c r="F356" s="7" t="n">
        <f aca="false">COUNTIFS('Duel Log'!AD$2:AD$2815,$A356,'Duel Log'!AA$2:AA$2815,"Draw")</f>
        <v>0</v>
      </c>
      <c r="G356" s="13" t="n">
        <f aca="false">IFERROR(D356/C356,"")</f>
        <v>1</v>
      </c>
    </row>
    <row r="357" customFormat="false" ht="16.5" hidden="false" customHeight="true" outlineLevel="0" collapsed="false">
      <c r="A357" s="7" t="s">
        <v>5133</v>
      </c>
      <c r="B357" s="7" t="s">
        <v>3496</v>
      </c>
      <c r="C357" s="7" t="n">
        <f aca="false">COUNTIF('Duel Log'!AD$2:AD$2815,$A357)</f>
        <v>1</v>
      </c>
      <c r="D357" s="7" t="n">
        <f aca="false">COUNTIFS('Duel Log'!AD$2:AD$2815,$A357,'Duel Log'!AA$2:AA$2815,"Win")</f>
        <v>1</v>
      </c>
      <c r="E357" s="7" t="n">
        <f aca="false">COUNTIFS('Duel Log'!AD$2:AD$2815,$A357,'Duel Log'!AA$2:AA$2815,"Loss")</f>
        <v>0</v>
      </c>
      <c r="F357" s="7" t="n">
        <f aca="false">COUNTIFS('Duel Log'!AD$2:AD$2815,$A357,'Duel Log'!AA$2:AA$2815,"Draw")</f>
        <v>0</v>
      </c>
      <c r="G357" s="13" t="n">
        <f aca="false">IFERROR(D357/C357,"")</f>
        <v>1</v>
      </c>
    </row>
    <row r="358" customFormat="false" ht="15" hidden="false" customHeight="true" outlineLevel="0" collapsed="false">
      <c r="A358" s="7" t="s">
        <v>1040</v>
      </c>
      <c r="B358" s="7" t="s">
        <v>9188</v>
      </c>
      <c r="C358" s="7" t="n">
        <f aca="false">COUNTIF('Duel Log'!AD$2:AD$2815,$A358)</f>
        <v>2</v>
      </c>
      <c r="D358" s="7" t="n">
        <f aca="false">COUNTIFS('Duel Log'!AD$2:AD$2815,$A358,'Duel Log'!AA$2:AA$2815,"Win")</f>
        <v>1</v>
      </c>
      <c r="E358" s="7" t="n">
        <f aca="false">COUNTIFS('Duel Log'!AD$2:AD$2815,$A358,'Duel Log'!AA$2:AA$2815,"Loss")</f>
        <v>1</v>
      </c>
      <c r="F358" s="7" t="n">
        <f aca="false">COUNTIFS('Duel Log'!AD$2:AD$2815,$A358,'Duel Log'!AA$2:AA$2815,"Draw")</f>
        <v>0</v>
      </c>
      <c r="G358" s="13" t="n">
        <f aca="false">IFERROR(D358/C358,"")</f>
        <v>0.5</v>
      </c>
    </row>
    <row r="359" customFormat="false" ht="15" hidden="false" customHeight="true" outlineLevel="0" collapsed="false">
      <c r="A359" s="7" t="s">
        <v>409</v>
      </c>
      <c r="B359" s="7" t="s">
        <v>403</v>
      </c>
      <c r="C359" s="7" t="n">
        <f aca="false">COUNTIF('Duel Log'!AD$2:AD$2815,$A359)</f>
        <v>1</v>
      </c>
      <c r="D359" s="7" t="n">
        <f aca="false">COUNTIFS('Duel Log'!AD$2:AD$2815,$A359,'Duel Log'!AA$2:AA$2815,"Win")</f>
        <v>0</v>
      </c>
      <c r="E359" s="7" t="n">
        <f aca="false">COUNTIFS('Duel Log'!AD$2:AD$2815,$A359,'Duel Log'!AA$2:AA$2815,"Loss")</f>
        <v>1</v>
      </c>
      <c r="F359" s="7" t="n">
        <f aca="false">COUNTIFS('Duel Log'!AD$2:AD$2815,$A359,'Duel Log'!AA$2:AA$2815,"Draw")</f>
        <v>0</v>
      </c>
      <c r="G359" s="13" t="n">
        <f aca="false">IFERROR(D359/C359,"")</f>
        <v>0</v>
      </c>
    </row>
    <row r="360" customFormat="false" ht="16.5" hidden="false" customHeight="true" outlineLevel="0" collapsed="false">
      <c r="A360" s="7" t="s">
        <v>4941</v>
      </c>
      <c r="B360" s="7" t="s">
        <v>3496</v>
      </c>
      <c r="C360" s="7" t="n">
        <f aca="false">COUNTIF('Duel Log'!AD$2:AD$2815,$A360)</f>
        <v>1</v>
      </c>
      <c r="D360" s="7" t="n">
        <f aca="false">COUNTIFS('Duel Log'!AD$2:AD$2815,$A360,'Duel Log'!AA$2:AA$2815,"Win")</f>
        <v>1</v>
      </c>
      <c r="E360" s="7" t="n">
        <f aca="false">COUNTIFS('Duel Log'!AD$2:AD$2815,$A360,'Duel Log'!AA$2:AA$2815,"Loss")</f>
        <v>0</v>
      </c>
      <c r="F360" s="7" t="n">
        <f aca="false">COUNTIFS('Duel Log'!AD$2:AD$2815,$A360,'Duel Log'!AA$2:AA$2815,"Draw")</f>
        <v>0</v>
      </c>
      <c r="G360" s="13" t="n">
        <f aca="false">IFERROR(D360/C360,"")</f>
        <v>1</v>
      </c>
    </row>
    <row r="361" customFormat="false" ht="15" hidden="false" customHeight="true" outlineLevel="0" collapsed="false">
      <c r="A361" s="7" t="s">
        <v>5009</v>
      </c>
      <c r="B361" s="7" t="s">
        <v>1692</v>
      </c>
      <c r="C361" s="7" t="n">
        <f aca="false">COUNTIF('Duel Log'!AD$2:AD$2815,$A361)</f>
        <v>1</v>
      </c>
      <c r="D361" s="7" t="n">
        <f aca="false">COUNTIFS('Duel Log'!AD$2:AD$2815,$A361,'Duel Log'!AA$2:AA$2815,"Win")</f>
        <v>0</v>
      </c>
      <c r="E361" s="7" t="n">
        <f aca="false">COUNTIFS('Duel Log'!AD$2:AD$2815,$A361,'Duel Log'!AA$2:AA$2815,"Loss")</f>
        <v>1</v>
      </c>
      <c r="F361" s="7" t="n">
        <f aca="false">COUNTIFS('Duel Log'!AD$2:AD$2815,$A361,'Duel Log'!AA$2:AA$2815,"Draw")</f>
        <v>0</v>
      </c>
      <c r="G361" s="13" t="n">
        <f aca="false">IFERROR(D361/C361,"")</f>
        <v>0</v>
      </c>
    </row>
    <row r="362" customFormat="false" ht="15" hidden="false" customHeight="true" outlineLevel="0" collapsed="false">
      <c r="A362" s="7" t="s">
        <v>2922</v>
      </c>
      <c r="B362" s="7" t="s">
        <v>282</v>
      </c>
      <c r="C362" s="7" t="n">
        <f aca="false">COUNTIF('Duel Log'!AD$2:AD$2815,$A362)</f>
        <v>1</v>
      </c>
      <c r="D362" s="7" t="n">
        <f aca="false">COUNTIFS('Duel Log'!AD$2:AD$2815,$A362,'Duel Log'!AA$2:AA$2815,"Win")</f>
        <v>1</v>
      </c>
      <c r="E362" s="7" t="n">
        <f aca="false">COUNTIFS('Duel Log'!AD$2:AD$2815,$A362,'Duel Log'!AA$2:AA$2815,"Loss")</f>
        <v>0</v>
      </c>
      <c r="F362" s="7" t="n">
        <f aca="false">COUNTIFS('Duel Log'!AD$2:AD$2815,$A362,'Duel Log'!AA$2:AA$2815,"Draw")</f>
        <v>0</v>
      </c>
      <c r="G362" s="13" t="n">
        <f aca="false">IFERROR(D362/C362,"")</f>
        <v>1</v>
      </c>
    </row>
    <row r="363" customFormat="false" ht="15" hidden="false" customHeight="true" outlineLevel="0" collapsed="false">
      <c r="A363" s="7" t="s">
        <v>916</v>
      </c>
      <c r="B363" s="7" t="s">
        <v>829</v>
      </c>
      <c r="C363" s="7" t="n">
        <f aca="false">COUNTIF('Duel Log'!AD$2:AD$2815,$A363)</f>
        <v>1</v>
      </c>
      <c r="D363" s="7" t="n">
        <f aca="false">COUNTIFS('Duel Log'!AD$2:AD$2815,$A363,'Duel Log'!AA$2:AA$2815,"Win")</f>
        <v>0</v>
      </c>
      <c r="E363" s="7" t="n">
        <f aca="false">COUNTIFS('Duel Log'!AD$2:AD$2815,$A363,'Duel Log'!AA$2:AA$2815,"Loss")</f>
        <v>1</v>
      </c>
      <c r="F363" s="7" t="n">
        <f aca="false">COUNTIFS('Duel Log'!AD$2:AD$2815,$A363,'Duel Log'!AA$2:AA$2815,"Draw")</f>
        <v>0</v>
      </c>
      <c r="G363" s="13" t="n">
        <f aca="false">IFERROR(D363/C363,"")</f>
        <v>0</v>
      </c>
    </row>
    <row r="364" customFormat="false" ht="15" hidden="false" customHeight="true" outlineLevel="0" collapsed="false">
      <c r="A364" s="7" t="s">
        <v>1685</v>
      </c>
      <c r="B364" s="7" t="s">
        <v>1671</v>
      </c>
      <c r="C364" s="7" t="n">
        <f aca="false">COUNTIF('Duel Log'!AD$2:AD$2815,$A364)</f>
        <v>1</v>
      </c>
      <c r="D364" s="7" t="n">
        <f aca="false">COUNTIFS('Duel Log'!AD$2:AD$2815,$A364,'Duel Log'!AA$2:AA$2815,"Win")</f>
        <v>1</v>
      </c>
      <c r="E364" s="7" t="n">
        <f aca="false">COUNTIFS('Duel Log'!AD$2:AD$2815,$A364,'Duel Log'!AA$2:AA$2815,"Loss")</f>
        <v>0</v>
      </c>
      <c r="F364" s="7" t="n">
        <f aca="false">COUNTIFS('Duel Log'!AD$2:AD$2815,$A364,'Duel Log'!AA$2:AA$2815,"Draw")</f>
        <v>0</v>
      </c>
      <c r="G364" s="13" t="n">
        <f aca="false">IFERROR(D364/C364,"")</f>
        <v>1</v>
      </c>
    </row>
    <row r="365" customFormat="false" ht="15" hidden="false" customHeight="true" outlineLevel="0" collapsed="false">
      <c r="A365" s="7" t="s">
        <v>1558</v>
      </c>
      <c r="B365" s="7" t="s">
        <v>1515</v>
      </c>
      <c r="C365" s="7" t="n">
        <f aca="false">COUNTIF('Duel Log'!AD$2:AD$2815,$A365)</f>
        <v>1</v>
      </c>
      <c r="D365" s="7" t="n">
        <f aca="false">COUNTIFS('Duel Log'!AD$2:AD$2815,$A365,'Duel Log'!AA$2:AA$2815,"Win")</f>
        <v>0</v>
      </c>
      <c r="E365" s="7" t="n">
        <f aca="false">COUNTIFS('Duel Log'!AD$2:AD$2815,$A365,'Duel Log'!AA$2:AA$2815,"Loss")</f>
        <v>1</v>
      </c>
      <c r="F365" s="7" t="n">
        <f aca="false">COUNTIFS('Duel Log'!AD$2:AD$2815,$A365,'Duel Log'!AA$2:AA$2815,"Draw")</f>
        <v>0</v>
      </c>
      <c r="G365" s="13" t="n">
        <f aca="false">IFERROR(D365/C365,"")</f>
        <v>0</v>
      </c>
    </row>
    <row r="366" customFormat="false" ht="16.5" hidden="false" customHeight="true" outlineLevel="0" collapsed="false">
      <c r="A366" s="7" t="s">
        <v>5666</v>
      </c>
      <c r="B366" s="8" t="s">
        <v>2981</v>
      </c>
      <c r="C366" s="7" t="n">
        <f aca="false">COUNTIF('Duel Log'!AD$2:AD$2815,$A366)</f>
        <v>1</v>
      </c>
      <c r="D366" s="7" t="n">
        <f aca="false">COUNTIFS('Duel Log'!AD$2:AD$2815,$A366,'Duel Log'!AA$2:AA$2815,"Win")</f>
        <v>1</v>
      </c>
      <c r="E366" s="7" t="n">
        <f aca="false">COUNTIFS('Duel Log'!AD$2:AD$2815,$A366,'Duel Log'!AA$2:AA$2815,"Loss")</f>
        <v>0</v>
      </c>
      <c r="F366" s="7" t="n">
        <f aca="false">COUNTIFS('Duel Log'!AD$2:AD$2815,$A366,'Duel Log'!AA$2:AA$2815,"Draw")</f>
        <v>0</v>
      </c>
      <c r="G366" s="13" t="n">
        <f aca="false">IFERROR(D366/C366,"")</f>
        <v>1</v>
      </c>
    </row>
    <row r="367" customFormat="false" ht="16.5" hidden="false" customHeight="true" outlineLevel="0" collapsed="false">
      <c r="A367" s="7" t="s">
        <v>4596</v>
      </c>
      <c r="B367" s="7" t="s">
        <v>4343</v>
      </c>
      <c r="C367" s="7" t="n">
        <f aca="false">COUNTIF('Duel Log'!AD$2:AD$2815,$A367)</f>
        <v>1</v>
      </c>
      <c r="D367" s="7" t="n">
        <f aca="false">COUNTIFS('Duel Log'!AD$2:AD$2815,$A367,'Duel Log'!AA$2:AA$2815,"Win")</f>
        <v>1</v>
      </c>
      <c r="E367" s="7" t="n">
        <f aca="false">COUNTIFS('Duel Log'!AD$2:AD$2815,$A367,'Duel Log'!AA$2:AA$2815,"Loss")</f>
        <v>0</v>
      </c>
      <c r="F367" s="7" t="n">
        <f aca="false">COUNTIFS('Duel Log'!AD$2:AD$2815,$A367,'Duel Log'!AA$2:AA$2815,"Draw")</f>
        <v>0</v>
      </c>
      <c r="G367" s="13" t="n">
        <f aca="false">IFERROR(D367/C367,"")</f>
        <v>1</v>
      </c>
    </row>
    <row r="368" customFormat="false" ht="16.5" hidden="false" customHeight="true" outlineLevel="0" collapsed="false">
      <c r="A368" s="7" t="s">
        <v>795</v>
      </c>
      <c r="B368" s="7" t="s">
        <v>9189</v>
      </c>
      <c r="C368" s="7" t="n">
        <f aca="false">COUNTIF('Duel Log'!AD$2:AD$2815,$A368)</f>
        <v>6</v>
      </c>
      <c r="D368" s="7" t="n">
        <f aca="false">COUNTIFS('Duel Log'!AD$2:AD$2815,$A368,'Duel Log'!AA$2:AA$2815,"Win")</f>
        <v>1</v>
      </c>
      <c r="E368" s="7" t="n">
        <f aca="false">COUNTIFS('Duel Log'!AD$2:AD$2815,$A368,'Duel Log'!AA$2:AA$2815,"Loss")</f>
        <v>5</v>
      </c>
      <c r="F368" s="7" t="n">
        <f aca="false">COUNTIFS('Duel Log'!AD$2:AD$2815,$A368,'Duel Log'!AA$2:AA$2815,"Draw")</f>
        <v>0</v>
      </c>
      <c r="G368" s="13" t="n">
        <f aca="false">IFERROR(D368/C368,"")</f>
        <v>0.166666666666667</v>
      </c>
    </row>
    <row r="369" customFormat="false" ht="15" hidden="false" customHeight="true" outlineLevel="0" collapsed="false">
      <c r="A369" s="7" t="s">
        <v>3814</v>
      </c>
      <c r="B369" s="7" t="s">
        <v>723</v>
      </c>
      <c r="C369" s="7" t="n">
        <f aca="false">COUNTIF('Duel Log'!AD$2:AD$2815,$A369)</f>
        <v>1</v>
      </c>
      <c r="D369" s="7" t="n">
        <f aca="false">COUNTIFS('Duel Log'!AD$2:AD$2815,$A369,'Duel Log'!AA$2:AA$2815,"Win")</f>
        <v>0</v>
      </c>
      <c r="E369" s="7" t="n">
        <f aca="false">COUNTIFS('Duel Log'!AD$2:AD$2815,$A369,'Duel Log'!AA$2:AA$2815,"Loss")</f>
        <v>1</v>
      </c>
      <c r="F369" s="7" t="n">
        <f aca="false">COUNTIFS('Duel Log'!AD$2:AD$2815,$A369,'Duel Log'!AA$2:AA$2815,"Draw")</f>
        <v>0</v>
      </c>
      <c r="G369" s="13" t="n">
        <f aca="false">IFERROR(D369/C369,"")</f>
        <v>0</v>
      </c>
    </row>
    <row r="370" customFormat="false" ht="15" hidden="false" customHeight="true" outlineLevel="0" collapsed="false">
      <c r="A370" s="7" t="s">
        <v>3347</v>
      </c>
      <c r="B370" s="7" t="s">
        <v>3342</v>
      </c>
      <c r="C370" s="7" t="n">
        <f aca="false">COUNTIF('Duel Log'!AD$2:AD$2815,$A370)</f>
        <v>2</v>
      </c>
      <c r="D370" s="7" t="n">
        <f aca="false">COUNTIFS('Duel Log'!AD$2:AD$2815,$A370,'Duel Log'!AA$2:AA$2815,"Win")</f>
        <v>1</v>
      </c>
      <c r="E370" s="7" t="n">
        <f aca="false">COUNTIFS('Duel Log'!AD$2:AD$2815,$A370,'Duel Log'!AA$2:AA$2815,"Loss")</f>
        <v>1</v>
      </c>
      <c r="F370" s="7" t="n">
        <f aca="false">COUNTIFS('Duel Log'!AD$2:AD$2815,$A370,'Duel Log'!AA$2:AA$2815,"Draw")</f>
        <v>0</v>
      </c>
      <c r="G370" s="13" t="n">
        <f aca="false">IFERROR(D370/C370,"")</f>
        <v>0.5</v>
      </c>
    </row>
    <row r="371" customFormat="false" ht="15" hidden="false" customHeight="true" outlineLevel="0" collapsed="false">
      <c r="A371" s="7" t="s">
        <v>1632</v>
      </c>
      <c r="B371" s="7" t="s">
        <v>381</v>
      </c>
      <c r="C371" s="7" t="n">
        <f aca="false">COUNTIF('Duel Log'!AD$2:AD$2815,$A371)</f>
        <v>1</v>
      </c>
      <c r="D371" s="7" t="n">
        <f aca="false">COUNTIFS('Duel Log'!AD$2:AD$2815,$A371,'Duel Log'!AA$2:AA$2815,"Win")</f>
        <v>1</v>
      </c>
      <c r="E371" s="7" t="n">
        <f aca="false">COUNTIFS('Duel Log'!AD$2:AD$2815,$A371,'Duel Log'!AA$2:AA$2815,"Loss")</f>
        <v>0</v>
      </c>
      <c r="F371" s="7" t="n">
        <f aca="false">COUNTIFS('Duel Log'!AD$2:AD$2815,$A371,'Duel Log'!AA$2:AA$2815,"Draw")</f>
        <v>0</v>
      </c>
      <c r="G371" s="13" t="n">
        <f aca="false">IFERROR(D371/C371,"")</f>
        <v>1</v>
      </c>
    </row>
    <row r="372" customFormat="false" ht="15" hidden="false" customHeight="true" outlineLevel="0" collapsed="false">
      <c r="A372" s="7" t="s">
        <v>2993</v>
      </c>
      <c r="B372" s="7" t="s">
        <v>2185</v>
      </c>
      <c r="C372" s="7" t="n">
        <f aca="false">COUNTIF('Duel Log'!AD$2:AD$2815,$A372)</f>
        <v>2</v>
      </c>
      <c r="D372" s="7" t="n">
        <f aca="false">COUNTIFS('Duel Log'!AD$2:AD$2815,$A372,'Duel Log'!AA$2:AA$2815,"Win")</f>
        <v>0</v>
      </c>
      <c r="E372" s="7" t="n">
        <f aca="false">COUNTIFS('Duel Log'!AD$2:AD$2815,$A372,'Duel Log'!AA$2:AA$2815,"Loss")</f>
        <v>2</v>
      </c>
      <c r="F372" s="7" t="n">
        <f aca="false">COUNTIFS('Duel Log'!AD$2:AD$2815,$A372,'Duel Log'!AA$2:AA$2815,"Draw")</f>
        <v>0</v>
      </c>
      <c r="G372" s="13" t="n">
        <f aca="false">IFERROR(D372/C372,"")</f>
        <v>0</v>
      </c>
    </row>
    <row r="373" customFormat="false" ht="16.5" hidden="false" customHeight="true" outlineLevel="0" collapsed="false">
      <c r="A373" s="7" t="s">
        <v>172</v>
      </c>
      <c r="B373" s="7" t="s">
        <v>9190</v>
      </c>
      <c r="C373" s="7" t="n">
        <f aca="false">COUNTIF('Duel Log'!AD$2:AD$2815,$A373)</f>
        <v>13</v>
      </c>
      <c r="D373" s="7" t="n">
        <f aca="false">COUNTIFS('Duel Log'!AD$2:AD$2815,$A373,'Duel Log'!AA$2:AA$2815,"Win")</f>
        <v>7</v>
      </c>
      <c r="E373" s="7" t="n">
        <f aca="false">COUNTIFS('Duel Log'!AD$2:AD$2815,$A373,'Duel Log'!AA$2:AA$2815,"Loss")</f>
        <v>6</v>
      </c>
      <c r="F373" s="7" t="n">
        <f aca="false">COUNTIFS('Duel Log'!AD$2:AD$2815,$A373,'Duel Log'!AA$2:AA$2815,"Draw")</f>
        <v>0</v>
      </c>
      <c r="G373" s="13" t="n">
        <f aca="false">IFERROR(D373/C373,"")</f>
        <v>0.538461538461538</v>
      </c>
    </row>
    <row r="374" customFormat="false" ht="16.5" hidden="false" customHeight="true" outlineLevel="0" collapsed="false">
      <c r="A374" s="7" t="s">
        <v>5689</v>
      </c>
      <c r="B374" s="8" t="s">
        <v>2981</v>
      </c>
      <c r="C374" s="7" t="n">
        <f aca="false">COUNTIF('Duel Log'!AD$2:AD$2815,$A374)</f>
        <v>1</v>
      </c>
      <c r="D374" s="7" t="n">
        <f aca="false">COUNTIFS('Duel Log'!AD$2:AD$2815,$A374,'Duel Log'!AA$2:AA$2815,"Win")</f>
        <v>0</v>
      </c>
      <c r="E374" s="7" t="n">
        <f aca="false">COUNTIFS('Duel Log'!AD$2:AD$2815,$A374,'Duel Log'!AA$2:AA$2815,"Loss")</f>
        <v>1</v>
      </c>
      <c r="F374" s="7" t="n">
        <f aca="false">COUNTIFS('Duel Log'!AD$2:AD$2815,$A374,'Duel Log'!AA$2:AA$2815,"Draw")</f>
        <v>0</v>
      </c>
      <c r="G374" s="13" t="n">
        <f aca="false">IFERROR(D374/C374,"")</f>
        <v>0</v>
      </c>
    </row>
    <row r="375" customFormat="false" ht="16.5" hidden="false" customHeight="true" outlineLevel="0" collapsed="false">
      <c r="A375" s="7" t="s">
        <v>2773</v>
      </c>
      <c r="B375" s="7" t="s">
        <v>9191</v>
      </c>
      <c r="C375" s="7" t="n">
        <f aca="false">COUNTIF('Duel Log'!AD$2:AD$2815,$A375)</f>
        <v>4</v>
      </c>
      <c r="D375" s="7" t="n">
        <f aca="false">COUNTIFS('Duel Log'!AD$2:AD$2815,$A375,'Duel Log'!AA$2:AA$2815,"Win")</f>
        <v>2</v>
      </c>
      <c r="E375" s="7" t="n">
        <f aca="false">COUNTIFS('Duel Log'!AD$2:AD$2815,$A375,'Duel Log'!AA$2:AA$2815,"Loss")</f>
        <v>2</v>
      </c>
      <c r="F375" s="7" t="n">
        <f aca="false">COUNTIFS('Duel Log'!AD$2:AD$2815,$A375,'Duel Log'!AA$2:AA$2815,"Draw")</f>
        <v>0</v>
      </c>
      <c r="G375" s="13" t="n">
        <f aca="false">IFERROR(D375/C375,"")</f>
        <v>0.5</v>
      </c>
    </row>
    <row r="376" customFormat="false" ht="16.5" hidden="false" customHeight="true" outlineLevel="0" collapsed="false">
      <c r="A376" s="7" t="s">
        <v>418</v>
      </c>
      <c r="B376" s="7" t="s">
        <v>9192</v>
      </c>
      <c r="C376" s="7" t="n">
        <f aca="false">COUNTIF('Duel Log'!AD$2:AD$2815,$A376)</f>
        <v>90</v>
      </c>
      <c r="D376" s="7" t="n">
        <f aca="false">COUNTIFS('Duel Log'!AD$2:AD$2815,$A376,'Duel Log'!AA$2:AA$2815,"Win")</f>
        <v>61</v>
      </c>
      <c r="E376" s="7" t="n">
        <f aca="false">COUNTIFS('Duel Log'!AD$2:AD$2815,$A376,'Duel Log'!AA$2:AA$2815,"Loss")</f>
        <v>29</v>
      </c>
      <c r="F376" s="7" t="n">
        <f aca="false">COUNTIFS('Duel Log'!AD$2:AD$2815,$A376,'Duel Log'!AA$2:AA$2815,"Draw")</f>
        <v>0</v>
      </c>
      <c r="G376" s="13" t="n">
        <f aca="false">IFERROR(D376/C376,"")</f>
        <v>0.677777777777778</v>
      </c>
    </row>
    <row r="377" customFormat="false" ht="15" hidden="false" customHeight="true" outlineLevel="0" collapsed="false">
      <c r="A377" s="7" t="s">
        <v>2973</v>
      </c>
      <c r="B377" s="7" t="s">
        <v>474</v>
      </c>
      <c r="C377" s="7" t="n">
        <f aca="false">COUNTIF('Duel Log'!AD$2:AD$2815,$A377)</f>
        <v>1</v>
      </c>
      <c r="D377" s="7" t="n">
        <f aca="false">COUNTIFS('Duel Log'!AD$2:AD$2815,$A377,'Duel Log'!AA$2:AA$2815,"Win")</f>
        <v>1</v>
      </c>
      <c r="E377" s="7" t="n">
        <f aca="false">COUNTIFS('Duel Log'!AD$2:AD$2815,$A377,'Duel Log'!AA$2:AA$2815,"Loss")</f>
        <v>0</v>
      </c>
      <c r="F377" s="7" t="n">
        <f aca="false">COUNTIFS('Duel Log'!AD$2:AD$2815,$A377,'Duel Log'!AA$2:AA$2815,"Draw")</f>
        <v>0</v>
      </c>
      <c r="G377" s="13" t="n">
        <f aca="false">IFERROR(D377/C377,"")</f>
        <v>1</v>
      </c>
    </row>
    <row r="378" customFormat="false" ht="15" hidden="false" customHeight="true" outlineLevel="0" collapsed="false">
      <c r="A378" s="7" t="s">
        <v>1161</v>
      </c>
      <c r="B378" s="7" t="s">
        <v>1061</v>
      </c>
      <c r="C378" s="7" t="n">
        <f aca="false">COUNTIF('Duel Log'!AD$2:AD$2815,$A378)</f>
        <v>1</v>
      </c>
      <c r="D378" s="7" t="n">
        <f aca="false">COUNTIFS('Duel Log'!AD$2:AD$2815,$A378,'Duel Log'!AA$2:AA$2815,"Win")</f>
        <v>1</v>
      </c>
      <c r="E378" s="7" t="n">
        <f aca="false">COUNTIFS('Duel Log'!AD$2:AD$2815,$A378,'Duel Log'!AA$2:AA$2815,"Loss")</f>
        <v>0</v>
      </c>
      <c r="F378" s="7" t="n">
        <f aca="false">COUNTIFS('Duel Log'!AD$2:AD$2815,$A378,'Duel Log'!AA$2:AA$2815,"Draw")</f>
        <v>0</v>
      </c>
      <c r="G378" s="13" t="n">
        <f aca="false">IFERROR(D378/C378,"")</f>
        <v>1</v>
      </c>
    </row>
    <row r="379" customFormat="false" ht="15" hidden="false" customHeight="true" outlineLevel="0" collapsed="false">
      <c r="A379" s="7" t="s">
        <v>3899</v>
      </c>
      <c r="B379" s="7" t="s">
        <v>723</v>
      </c>
      <c r="C379" s="7" t="n">
        <f aca="false">COUNTIF('Duel Log'!AD$2:AD$2815,$A379)</f>
        <v>1</v>
      </c>
      <c r="D379" s="7" t="n">
        <f aca="false">COUNTIFS('Duel Log'!AD$2:AD$2815,$A379,'Duel Log'!AA$2:AA$2815,"Win")</f>
        <v>0</v>
      </c>
      <c r="E379" s="7" t="n">
        <f aca="false">COUNTIFS('Duel Log'!AD$2:AD$2815,$A379,'Duel Log'!AA$2:AA$2815,"Loss")</f>
        <v>1</v>
      </c>
      <c r="F379" s="7" t="n">
        <f aca="false">COUNTIFS('Duel Log'!AD$2:AD$2815,$A379,'Duel Log'!AA$2:AA$2815,"Draw")</f>
        <v>0</v>
      </c>
      <c r="G379" s="13" t="n">
        <f aca="false">IFERROR(D379/C379,"")</f>
        <v>0</v>
      </c>
    </row>
    <row r="380" customFormat="false" ht="15" hidden="false" customHeight="true" outlineLevel="0" collapsed="false">
      <c r="A380" s="7" t="s">
        <v>1129</v>
      </c>
      <c r="B380" s="7" t="s">
        <v>1061</v>
      </c>
      <c r="C380" s="7" t="n">
        <f aca="false">COUNTIF('Duel Log'!AD$2:AD$2815,$A380)</f>
        <v>1</v>
      </c>
      <c r="D380" s="7" t="n">
        <f aca="false">COUNTIFS('Duel Log'!AD$2:AD$2815,$A380,'Duel Log'!AA$2:AA$2815,"Win")</f>
        <v>0</v>
      </c>
      <c r="E380" s="7" t="n">
        <f aca="false">COUNTIFS('Duel Log'!AD$2:AD$2815,$A380,'Duel Log'!AA$2:AA$2815,"Loss")</f>
        <v>1</v>
      </c>
      <c r="F380" s="7" t="n">
        <f aca="false">COUNTIFS('Duel Log'!AD$2:AD$2815,$A380,'Duel Log'!AA$2:AA$2815,"Draw")</f>
        <v>0</v>
      </c>
      <c r="G380" s="13" t="n">
        <f aca="false">IFERROR(D380/C380,"")</f>
        <v>0</v>
      </c>
    </row>
    <row r="381" customFormat="false" ht="15" hidden="false" customHeight="true" outlineLevel="0" collapsed="false">
      <c r="A381" s="7" t="s">
        <v>4903</v>
      </c>
      <c r="B381" s="7" t="s">
        <v>973</v>
      </c>
      <c r="C381" s="7" t="n">
        <f aca="false">COUNTIF('Duel Log'!AD$2:AD$2815,$A381)</f>
        <v>1</v>
      </c>
      <c r="D381" s="7" t="n">
        <f aca="false">COUNTIFS('Duel Log'!AD$2:AD$2815,$A381,'Duel Log'!AA$2:AA$2815,"Win")</f>
        <v>1</v>
      </c>
      <c r="E381" s="7" t="n">
        <f aca="false">COUNTIFS('Duel Log'!AD$2:AD$2815,$A381,'Duel Log'!AA$2:AA$2815,"Loss")</f>
        <v>0</v>
      </c>
      <c r="F381" s="7" t="n">
        <f aca="false">COUNTIFS('Duel Log'!AD$2:AD$2815,$A381,'Duel Log'!AA$2:AA$2815,"Draw")</f>
        <v>0</v>
      </c>
      <c r="G381" s="13" t="n">
        <f aca="false">IFERROR(D381/C381,"")</f>
        <v>1</v>
      </c>
    </row>
    <row r="382" customFormat="false" ht="15" hidden="false" customHeight="true" outlineLevel="0" collapsed="false">
      <c r="A382" s="7" t="s">
        <v>2009</v>
      </c>
      <c r="B382" s="7" t="s">
        <v>9193</v>
      </c>
      <c r="C382" s="7" t="n">
        <f aca="false">COUNTIF('Duel Log'!AD$2:AD$2815,$A382)</f>
        <v>2</v>
      </c>
      <c r="D382" s="7" t="n">
        <f aca="false">COUNTIFS('Duel Log'!AD$2:AD$2815,$A382,'Duel Log'!AA$2:AA$2815,"Win")</f>
        <v>0</v>
      </c>
      <c r="E382" s="7" t="n">
        <f aca="false">COUNTIFS('Duel Log'!AD$2:AD$2815,$A382,'Duel Log'!AA$2:AA$2815,"Loss")</f>
        <v>2</v>
      </c>
      <c r="F382" s="7" t="n">
        <f aca="false">COUNTIFS('Duel Log'!AD$2:AD$2815,$A382,'Duel Log'!AA$2:AA$2815,"Draw")</f>
        <v>0</v>
      </c>
      <c r="G382" s="13" t="n">
        <f aca="false">IFERROR(D382/C382,"")</f>
        <v>0</v>
      </c>
    </row>
    <row r="383" customFormat="false" ht="15" hidden="false" customHeight="true" outlineLevel="0" collapsed="false">
      <c r="A383" s="7" t="s">
        <v>3837</v>
      </c>
      <c r="B383" s="7" t="s">
        <v>659</v>
      </c>
      <c r="C383" s="7" t="n">
        <f aca="false">COUNTIF('Duel Log'!AD$2:AD$2815,$A383)</f>
        <v>1</v>
      </c>
      <c r="D383" s="7" t="n">
        <f aca="false">COUNTIFS('Duel Log'!AD$2:AD$2815,$A383,'Duel Log'!AA$2:AA$2815,"Win")</f>
        <v>0</v>
      </c>
      <c r="E383" s="7" t="n">
        <f aca="false">COUNTIFS('Duel Log'!AD$2:AD$2815,$A383,'Duel Log'!AA$2:AA$2815,"Loss")</f>
        <v>1</v>
      </c>
      <c r="F383" s="7" t="n">
        <f aca="false">COUNTIFS('Duel Log'!AD$2:AD$2815,$A383,'Duel Log'!AA$2:AA$2815,"Draw")</f>
        <v>0</v>
      </c>
      <c r="G383" s="13" t="n">
        <f aca="false">IFERROR(D383/C383,"")</f>
        <v>0</v>
      </c>
    </row>
    <row r="384" customFormat="false" ht="15" hidden="false" customHeight="true" outlineLevel="0" collapsed="false">
      <c r="A384" s="7" t="s">
        <v>3590</v>
      </c>
      <c r="B384" s="7" t="s">
        <v>1692</v>
      </c>
      <c r="C384" s="7" t="n">
        <f aca="false">COUNTIF('Duel Log'!AD$2:AD$2815,$A384)</f>
        <v>1</v>
      </c>
      <c r="D384" s="7" t="n">
        <f aca="false">COUNTIFS('Duel Log'!AD$2:AD$2815,$A384,'Duel Log'!AA$2:AA$2815,"Win")</f>
        <v>0</v>
      </c>
      <c r="E384" s="7" t="n">
        <f aca="false">COUNTIFS('Duel Log'!AD$2:AD$2815,$A384,'Duel Log'!AA$2:AA$2815,"Loss")</f>
        <v>1</v>
      </c>
      <c r="F384" s="7" t="n">
        <f aca="false">COUNTIFS('Duel Log'!AD$2:AD$2815,$A384,'Duel Log'!AA$2:AA$2815,"Draw")</f>
        <v>0</v>
      </c>
      <c r="G384" s="13" t="n">
        <f aca="false">IFERROR(D384/C384,"")</f>
        <v>0</v>
      </c>
    </row>
    <row r="385" customFormat="false" ht="15" hidden="false" customHeight="true" outlineLevel="0" collapsed="false">
      <c r="A385" s="7" t="s">
        <v>313</v>
      </c>
      <c r="B385" s="7" t="s">
        <v>280</v>
      </c>
      <c r="C385" s="7" t="n">
        <f aca="false">COUNTIF('Duel Log'!AD$2:AD$2815,$A385)</f>
        <v>1</v>
      </c>
      <c r="D385" s="7" t="n">
        <f aca="false">COUNTIFS('Duel Log'!AD$2:AD$2815,$A385,'Duel Log'!AA$2:AA$2815,"Win")</f>
        <v>0</v>
      </c>
      <c r="E385" s="7" t="n">
        <f aca="false">COUNTIFS('Duel Log'!AD$2:AD$2815,$A385,'Duel Log'!AA$2:AA$2815,"Loss")</f>
        <v>1</v>
      </c>
      <c r="F385" s="7" t="n">
        <f aca="false">COUNTIFS('Duel Log'!AD$2:AD$2815,$A385,'Duel Log'!AA$2:AA$2815,"Draw")</f>
        <v>0</v>
      </c>
      <c r="G385" s="13" t="n">
        <f aca="false">IFERROR(D385/C385,"")</f>
        <v>0</v>
      </c>
    </row>
    <row r="386" customFormat="false" ht="15" hidden="false" customHeight="true" outlineLevel="0" collapsed="false">
      <c r="A386" s="7" t="s">
        <v>5020</v>
      </c>
      <c r="B386" s="7" t="s">
        <v>1692</v>
      </c>
      <c r="C386" s="7" t="n">
        <f aca="false">COUNTIF('Duel Log'!AD$2:AD$2815,$A386)</f>
        <v>1</v>
      </c>
      <c r="D386" s="7" t="n">
        <f aca="false">COUNTIFS('Duel Log'!AD$2:AD$2815,$A386,'Duel Log'!AA$2:AA$2815,"Win")</f>
        <v>0</v>
      </c>
      <c r="E386" s="7" t="n">
        <f aca="false">COUNTIFS('Duel Log'!AD$2:AD$2815,$A386,'Duel Log'!AA$2:AA$2815,"Loss")</f>
        <v>1</v>
      </c>
      <c r="F386" s="7" t="n">
        <f aca="false">COUNTIFS('Duel Log'!AD$2:AD$2815,$A386,'Duel Log'!AA$2:AA$2815,"Draw")</f>
        <v>0</v>
      </c>
      <c r="G386" s="13" t="n">
        <f aca="false">IFERROR(D386/C386,"")</f>
        <v>0</v>
      </c>
    </row>
    <row r="387" customFormat="false" ht="16.5" hidden="false" customHeight="true" outlineLevel="0" collapsed="false">
      <c r="A387" s="7" t="s">
        <v>2872</v>
      </c>
      <c r="B387" s="7" t="s">
        <v>9194</v>
      </c>
      <c r="C387" s="7" t="n">
        <f aca="false">COUNTIF('Duel Log'!AD$2:AD$2815,$A387)</f>
        <v>3</v>
      </c>
      <c r="D387" s="7" t="n">
        <f aca="false">COUNTIFS('Duel Log'!AD$2:AD$2815,$A387,'Duel Log'!AA$2:AA$2815,"Win")</f>
        <v>1</v>
      </c>
      <c r="E387" s="7" t="n">
        <f aca="false">COUNTIFS('Duel Log'!AD$2:AD$2815,$A387,'Duel Log'!AA$2:AA$2815,"Loss")</f>
        <v>2</v>
      </c>
      <c r="F387" s="7" t="n">
        <f aca="false">COUNTIFS('Duel Log'!AD$2:AD$2815,$A387,'Duel Log'!AA$2:AA$2815,"Draw")</f>
        <v>0</v>
      </c>
      <c r="G387" s="13" t="n">
        <f aca="false">IFERROR(D387/C387,"")</f>
        <v>0.333333333333333</v>
      </c>
    </row>
    <row r="388" customFormat="false" ht="15" hidden="false" customHeight="true" outlineLevel="0" collapsed="false">
      <c r="A388" s="7" t="s">
        <v>2047</v>
      </c>
      <c r="B388" s="7" t="s">
        <v>9195</v>
      </c>
      <c r="C388" s="7" t="n">
        <f aca="false">COUNTIF('Duel Log'!AD$2:AD$2815,$A388)</f>
        <v>2</v>
      </c>
      <c r="D388" s="7" t="n">
        <f aca="false">COUNTIFS('Duel Log'!AD$2:AD$2815,$A388,'Duel Log'!AA$2:AA$2815,"Win")</f>
        <v>1</v>
      </c>
      <c r="E388" s="7" t="n">
        <f aca="false">COUNTIFS('Duel Log'!AD$2:AD$2815,$A388,'Duel Log'!AA$2:AA$2815,"Loss")</f>
        <v>1</v>
      </c>
      <c r="F388" s="7" t="n">
        <f aca="false">COUNTIFS('Duel Log'!AD$2:AD$2815,$A388,'Duel Log'!AA$2:AA$2815,"Draw")</f>
        <v>0</v>
      </c>
      <c r="G388" s="13" t="n">
        <f aca="false">IFERROR(D388/C388,"")</f>
        <v>0.5</v>
      </c>
    </row>
    <row r="389" customFormat="false" ht="16.5" hidden="false" customHeight="true" outlineLevel="0" collapsed="false">
      <c r="A389" s="7" t="s">
        <v>5709</v>
      </c>
      <c r="B389" s="8" t="s">
        <v>2981</v>
      </c>
      <c r="C389" s="7" t="n">
        <f aca="false">COUNTIF('Duel Log'!AD$2:AD$2815,$A389)</f>
        <v>1</v>
      </c>
      <c r="D389" s="7" t="n">
        <f aca="false">COUNTIFS('Duel Log'!AD$2:AD$2815,$A389,'Duel Log'!AA$2:AA$2815,"Win")</f>
        <v>0</v>
      </c>
      <c r="E389" s="7" t="n">
        <f aca="false">COUNTIFS('Duel Log'!AD$2:AD$2815,$A389,'Duel Log'!AA$2:AA$2815,"Loss")</f>
        <v>1</v>
      </c>
      <c r="F389" s="7" t="n">
        <f aca="false">COUNTIFS('Duel Log'!AD$2:AD$2815,$A389,'Duel Log'!AA$2:AA$2815,"Draw")</f>
        <v>0</v>
      </c>
      <c r="G389" s="13" t="n">
        <f aca="false">IFERROR(D389/C389,"")</f>
        <v>0</v>
      </c>
    </row>
    <row r="390" customFormat="false" ht="15" hidden="false" customHeight="true" outlineLevel="0" collapsed="false">
      <c r="A390" s="7" t="s">
        <v>4756</v>
      </c>
      <c r="B390" s="8" t="s">
        <v>390</v>
      </c>
      <c r="C390" s="7" t="n">
        <f aca="false">COUNTIF('Duel Log'!AD$2:AD$2815,$A390)</f>
        <v>1</v>
      </c>
      <c r="D390" s="7" t="n">
        <f aca="false">COUNTIFS('Duel Log'!AD$2:AD$2815,$A390,'Duel Log'!AA$2:AA$2815,"Win")</f>
        <v>1</v>
      </c>
      <c r="E390" s="7" t="n">
        <f aca="false">COUNTIFS('Duel Log'!AD$2:AD$2815,$A390,'Duel Log'!AA$2:AA$2815,"Loss")</f>
        <v>0</v>
      </c>
      <c r="F390" s="7" t="n">
        <f aca="false">COUNTIFS('Duel Log'!AD$2:AD$2815,$A390,'Duel Log'!AA$2:AA$2815,"Draw")</f>
        <v>0</v>
      </c>
      <c r="G390" s="13" t="n">
        <f aca="false">IFERROR(D390/C390,"")</f>
        <v>1</v>
      </c>
    </row>
    <row r="391" customFormat="false" ht="16.5" hidden="false" customHeight="true" outlineLevel="0" collapsed="false">
      <c r="A391" s="7" t="s">
        <v>2610</v>
      </c>
      <c r="B391" s="7" t="s">
        <v>4343</v>
      </c>
      <c r="C391" s="7" t="n">
        <f aca="false">COUNTIF('Duel Log'!AD$2:AD$2815,$A391)</f>
        <v>3</v>
      </c>
      <c r="D391" s="7" t="n">
        <f aca="false">COUNTIFS('Duel Log'!AD$2:AD$2815,$A391,'Duel Log'!AA$2:AA$2815,"Win")</f>
        <v>1</v>
      </c>
      <c r="E391" s="7" t="n">
        <f aca="false">COUNTIFS('Duel Log'!AD$2:AD$2815,$A391,'Duel Log'!AA$2:AA$2815,"Loss")</f>
        <v>2</v>
      </c>
      <c r="F391" s="7" t="n">
        <f aca="false">COUNTIFS('Duel Log'!AD$2:AD$2815,$A391,'Duel Log'!AA$2:AA$2815,"Draw")</f>
        <v>0</v>
      </c>
      <c r="G391" s="13" t="n">
        <f aca="false">IFERROR(D391/C391,"")</f>
        <v>0.333333333333333</v>
      </c>
    </row>
    <row r="392" customFormat="false" ht="15" hidden="false" customHeight="true" outlineLevel="0" collapsed="false">
      <c r="A392" s="7" t="s">
        <v>3824</v>
      </c>
      <c r="B392" s="7" t="s">
        <v>723</v>
      </c>
      <c r="C392" s="7" t="n">
        <f aca="false">COUNTIF('Duel Log'!AD$2:AD$2815,$A392)</f>
        <v>1</v>
      </c>
      <c r="D392" s="7" t="n">
        <f aca="false">COUNTIFS('Duel Log'!AD$2:AD$2815,$A392,'Duel Log'!AA$2:AA$2815,"Win")</f>
        <v>0</v>
      </c>
      <c r="E392" s="7" t="n">
        <f aca="false">COUNTIFS('Duel Log'!AD$2:AD$2815,$A392,'Duel Log'!AA$2:AA$2815,"Loss")</f>
        <v>1</v>
      </c>
      <c r="F392" s="7" t="n">
        <f aca="false">COUNTIFS('Duel Log'!AD$2:AD$2815,$A392,'Duel Log'!AA$2:AA$2815,"Draw")</f>
        <v>0</v>
      </c>
      <c r="G392" s="13" t="n">
        <f aca="false">IFERROR(D392/C392,"")</f>
        <v>0</v>
      </c>
    </row>
    <row r="393" customFormat="false" ht="15" hidden="false" customHeight="true" outlineLevel="0" collapsed="false">
      <c r="A393" s="7" t="s">
        <v>2175</v>
      </c>
      <c r="B393" s="7" t="s">
        <v>268</v>
      </c>
      <c r="C393" s="7" t="n">
        <f aca="false">COUNTIF('Duel Log'!AD$2:AD$2815,$A393)</f>
        <v>1</v>
      </c>
      <c r="D393" s="7" t="n">
        <f aca="false">COUNTIFS('Duel Log'!AD$2:AD$2815,$A393,'Duel Log'!AA$2:AA$2815,"Win")</f>
        <v>1</v>
      </c>
      <c r="E393" s="7" t="n">
        <f aca="false">COUNTIFS('Duel Log'!AD$2:AD$2815,$A393,'Duel Log'!AA$2:AA$2815,"Loss")</f>
        <v>0</v>
      </c>
      <c r="F393" s="7" t="n">
        <f aca="false">COUNTIFS('Duel Log'!AD$2:AD$2815,$A393,'Duel Log'!AA$2:AA$2815,"Draw")</f>
        <v>0</v>
      </c>
      <c r="G393" s="13" t="n">
        <f aca="false">IFERROR(D393/C393,"")</f>
        <v>1</v>
      </c>
    </row>
    <row r="394" customFormat="false" ht="15" hidden="false" customHeight="true" outlineLevel="0" collapsed="false">
      <c r="A394" s="7" t="s">
        <v>3978</v>
      </c>
      <c r="B394" s="7" t="s">
        <v>2006</v>
      </c>
      <c r="C394" s="7" t="n">
        <f aca="false">COUNTIF('Duel Log'!AD$2:AD$2815,$A394)</f>
        <v>1</v>
      </c>
      <c r="D394" s="7" t="n">
        <f aca="false">COUNTIFS('Duel Log'!AD$2:AD$2815,$A394,'Duel Log'!AA$2:AA$2815,"Win")</f>
        <v>0</v>
      </c>
      <c r="E394" s="7" t="n">
        <f aca="false">COUNTIFS('Duel Log'!AD$2:AD$2815,$A394,'Duel Log'!AA$2:AA$2815,"Loss")</f>
        <v>1</v>
      </c>
      <c r="F394" s="7" t="n">
        <f aca="false">COUNTIFS('Duel Log'!AD$2:AD$2815,$A394,'Duel Log'!AA$2:AA$2815,"Draw")</f>
        <v>0</v>
      </c>
      <c r="G394" s="13" t="n">
        <f aca="false">IFERROR(D394/C394,"")</f>
        <v>0</v>
      </c>
    </row>
    <row r="395" customFormat="false" ht="15" hidden="false" customHeight="true" outlineLevel="0" collapsed="false">
      <c r="A395" s="7" t="s">
        <v>1127</v>
      </c>
      <c r="B395" s="7" t="s">
        <v>1061</v>
      </c>
      <c r="C395" s="7" t="n">
        <f aca="false">COUNTIF('Duel Log'!AD$2:AD$2815,$A395)</f>
        <v>1</v>
      </c>
      <c r="D395" s="7" t="n">
        <f aca="false">COUNTIFS('Duel Log'!AD$2:AD$2815,$A395,'Duel Log'!AA$2:AA$2815,"Win")</f>
        <v>1</v>
      </c>
      <c r="E395" s="7" t="n">
        <f aca="false">COUNTIFS('Duel Log'!AD$2:AD$2815,$A395,'Duel Log'!AA$2:AA$2815,"Loss")</f>
        <v>0</v>
      </c>
      <c r="F395" s="7" t="n">
        <f aca="false">COUNTIFS('Duel Log'!AD$2:AD$2815,$A395,'Duel Log'!AA$2:AA$2815,"Draw")</f>
        <v>0</v>
      </c>
      <c r="G395" s="13" t="n">
        <f aca="false">IFERROR(D395/C395,"")</f>
        <v>1</v>
      </c>
    </row>
    <row r="396" customFormat="false" ht="15" hidden="false" customHeight="true" outlineLevel="0" collapsed="false">
      <c r="A396" s="7" t="s">
        <v>4235</v>
      </c>
      <c r="B396" s="7" t="s">
        <v>533</v>
      </c>
      <c r="C396" s="7" t="n">
        <f aca="false">COUNTIF('Duel Log'!AD$2:AD$2815,$A396)</f>
        <v>1</v>
      </c>
      <c r="D396" s="7" t="n">
        <f aca="false">COUNTIFS('Duel Log'!AD$2:AD$2815,$A396,'Duel Log'!AA$2:AA$2815,"Win")</f>
        <v>1</v>
      </c>
      <c r="E396" s="7" t="n">
        <f aca="false">COUNTIFS('Duel Log'!AD$2:AD$2815,$A396,'Duel Log'!AA$2:AA$2815,"Loss")</f>
        <v>0</v>
      </c>
      <c r="F396" s="7" t="n">
        <f aca="false">COUNTIFS('Duel Log'!AD$2:AD$2815,$A396,'Duel Log'!AA$2:AA$2815,"Draw")</f>
        <v>0</v>
      </c>
      <c r="G396" s="13" t="n">
        <f aca="false">IFERROR(D396/C396,"")</f>
        <v>1</v>
      </c>
    </row>
    <row r="397" customFormat="false" ht="16.5" hidden="false" customHeight="true" outlineLevel="0" collapsed="false">
      <c r="A397" s="7" t="s">
        <v>1798</v>
      </c>
      <c r="B397" s="7" t="s">
        <v>1790</v>
      </c>
      <c r="C397" s="7" t="n">
        <f aca="false">COUNTIF('Duel Log'!AD$2:AD$2815,$A397)</f>
        <v>1</v>
      </c>
      <c r="D397" s="7" t="n">
        <f aca="false">COUNTIFS('Duel Log'!AD$2:AD$2815,$A397,'Duel Log'!AA$2:AA$2815,"Win")</f>
        <v>0</v>
      </c>
      <c r="E397" s="7" t="n">
        <f aca="false">COUNTIFS('Duel Log'!AD$2:AD$2815,$A397,'Duel Log'!AA$2:AA$2815,"Loss")</f>
        <v>1</v>
      </c>
      <c r="F397" s="7" t="n">
        <f aca="false">COUNTIFS('Duel Log'!AD$2:AD$2815,$A397,'Duel Log'!AA$2:AA$2815,"Draw")</f>
        <v>0</v>
      </c>
      <c r="G397" s="13" t="n">
        <f aca="false">IFERROR(D397/C397,"")</f>
        <v>0</v>
      </c>
    </row>
    <row r="398" customFormat="false" ht="16.5" hidden="false" customHeight="true" outlineLevel="0" collapsed="false">
      <c r="A398" s="7" t="s">
        <v>377</v>
      </c>
      <c r="B398" s="7" t="s">
        <v>9196</v>
      </c>
      <c r="C398" s="7" t="n">
        <f aca="false">COUNTIF('Duel Log'!AD$2:AD$2815,$A398)</f>
        <v>16</v>
      </c>
      <c r="D398" s="7" t="n">
        <f aca="false">COUNTIFS('Duel Log'!AD$2:AD$2815,$A398,'Duel Log'!AA$2:AA$2815,"Win")</f>
        <v>10</v>
      </c>
      <c r="E398" s="7" t="n">
        <f aca="false">COUNTIFS('Duel Log'!AD$2:AD$2815,$A398,'Duel Log'!AA$2:AA$2815,"Loss")</f>
        <v>6</v>
      </c>
      <c r="F398" s="7" t="n">
        <f aca="false">COUNTIFS('Duel Log'!AD$2:AD$2815,$A398,'Duel Log'!AA$2:AA$2815,"Draw")</f>
        <v>0</v>
      </c>
      <c r="G398" s="13" t="n">
        <f aca="false">IFERROR(D398/C398,"")</f>
        <v>0.625</v>
      </c>
    </row>
    <row r="399" customFormat="false" ht="15" hidden="false" customHeight="true" outlineLevel="0" collapsed="false">
      <c r="A399" s="7" t="s">
        <v>569</v>
      </c>
      <c r="B399" s="7" t="s">
        <v>9197</v>
      </c>
      <c r="C399" s="7" t="n">
        <f aca="false">COUNTIF('Duel Log'!AD$2:AD$2815,$A399)</f>
        <v>2</v>
      </c>
      <c r="D399" s="7" t="n">
        <f aca="false">COUNTIFS('Duel Log'!AD$2:AD$2815,$A399,'Duel Log'!AA$2:AA$2815,"Win")</f>
        <v>2</v>
      </c>
      <c r="E399" s="7" t="n">
        <f aca="false">COUNTIFS('Duel Log'!AD$2:AD$2815,$A399,'Duel Log'!AA$2:AA$2815,"Loss")</f>
        <v>0</v>
      </c>
      <c r="F399" s="7" t="n">
        <f aca="false">COUNTIFS('Duel Log'!AD$2:AD$2815,$A399,'Duel Log'!AA$2:AA$2815,"Draw")</f>
        <v>0</v>
      </c>
      <c r="G399" s="13" t="n">
        <f aca="false">IFERROR(D399/C399,"")</f>
        <v>1</v>
      </c>
    </row>
    <row r="400" customFormat="false" ht="15" hidden="false" customHeight="true" outlineLevel="0" collapsed="false">
      <c r="A400" s="7" t="s">
        <v>562</v>
      </c>
      <c r="B400" s="7" t="s">
        <v>9198</v>
      </c>
      <c r="C400" s="7" t="n">
        <f aca="false">COUNTIF('Duel Log'!AD$2:AD$2815,$A400)</f>
        <v>12</v>
      </c>
      <c r="D400" s="7" t="n">
        <f aca="false">COUNTIFS('Duel Log'!AD$2:AD$2815,$A400,'Duel Log'!AA$2:AA$2815,"Win")</f>
        <v>8</v>
      </c>
      <c r="E400" s="7" t="n">
        <f aca="false">COUNTIFS('Duel Log'!AD$2:AD$2815,$A400,'Duel Log'!AA$2:AA$2815,"Loss")</f>
        <v>4</v>
      </c>
      <c r="F400" s="7" t="n">
        <f aca="false">COUNTIFS('Duel Log'!AD$2:AD$2815,$A400,'Duel Log'!AA$2:AA$2815,"Draw")</f>
        <v>0</v>
      </c>
      <c r="G400" s="13" t="n">
        <f aca="false">IFERROR(D400/C400,"")</f>
        <v>0.666666666666667</v>
      </c>
    </row>
    <row r="401" customFormat="false" ht="15" hidden="false" customHeight="true" outlineLevel="0" collapsed="false">
      <c r="A401" s="7" t="s">
        <v>3773</v>
      </c>
      <c r="B401" s="7" t="s">
        <v>723</v>
      </c>
      <c r="C401" s="7" t="n">
        <f aca="false">COUNTIF('Duel Log'!AD$2:AD$2815,$A401)</f>
        <v>1</v>
      </c>
      <c r="D401" s="7" t="n">
        <f aca="false">COUNTIFS('Duel Log'!AD$2:AD$2815,$A401,'Duel Log'!AA$2:AA$2815,"Win")</f>
        <v>0</v>
      </c>
      <c r="E401" s="7" t="n">
        <f aca="false">COUNTIFS('Duel Log'!AD$2:AD$2815,$A401,'Duel Log'!AA$2:AA$2815,"Loss")</f>
        <v>1</v>
      </c>
      <c r="F401" s="7" t="n">
        <f aca="false">COUNTIFS('Duel Log'!AD$2:AD$2815,$A401,'Duel Log'!AA$2:AA$2815,"Draw")</f>
        <v>0</v>
      </c>
      <c r="G401" s="13" t="n">
        <f aca="false">IFERROR(D401/C401,"")</f>
        <v>0</v>
      </c>
    </row>
    <row r="402" customFormat="false" ht="16.5" hidden="false" customHeight="true" outlineLevel="0" collapsed="false">
      <c r="A402" s="7" t="s">
        <v>5755</v>
      </c>
      <c r="B402" s="8" t="s">
        <v>2981</v>
      </c>
      <c r="C402" s="7" t="n">
        <f aca="false">COUNTIF('Duel Log'!AD$2:AD$2815,$A402)</f>
        <v>1</v>
      </c>
      <c r="D402" s="7" t="n">
        <f aca="false">COUNTIFS('Duel Log'!AD$2:AD$2815,$A402,'Duel Log'!AA$2:AA$2815,"Win")</f>
        <v>1</v>
      </c>
      <c r="E402" s="7" t="n">
        <f aca="false">COUNTIFS('Duel Log'!AD$2:AD$2815,$A402,'Duel Log'!AA$2:AA$2815,"Loss")</f>
        <v>0</v>
      </c>
      <c r="F402" s="7" t="n">
        <f aca="false">COUNTIFS('Duel Log'!AD$2:AD$2815,$A402,'Duel Log'!AA$2:AA$2815,"Draw")</f>
        <v>0</v>
      </c>
      <c r="G402" s="13" t="n">
        <f aca="false">IFERROR(D402/C402,"")</f>
        <v>1</v>
      </c>
    </row>
    <row r="403" customFormat="false" ht="15" hidden="false" customHeight="true" outlineLevel="0" collapsed="false">
      <c r="A403" s="7" t="s">
        <v>5885</v>
      </c>
      <c r="B403" s="8" t="s">
        <v>3952</v>
      </c>
      <c r="C403" s="7" t="n">
        <f aca="false">COUNTIF('Duel Log'!AD$2:AD$2815,$A403)</f>
        <v>1</v>
      </c>
      <c r="D403" s="7" t="n">
        <f aca="false">COUNTIFS('Duel Log'!AD$2:AD$2815,$A403,'Duel Log'!AA$2:AA$2815,"Win")</f>
        <v>0</v>
      </c>
      <c r="E403" s="7" t="n">
        <f aca="false">COUNTIFS('Duel Log'!AD$2:AD$2815,$A403,'Duel Log'!AA$2:AA$2815,"Loss")</f>
        <v>1</v>
      </c>
      <c r="F403" s="7" t="n">
        <f aca="false">COUNTIFS('Duel Log'!AD$2:AD$2815,$A403,'Duel Log'!AA$2:AA$2815,"Draw")</f>
        <v>0</v>
      </c>
      <c r="G403" s="13" t="n">
        <f aca="false">IFERROR(D403/C403,"")</f>
        <v>0</v>
      </c>
    </row>
    <row r="404" customFormat="false" ht="15" hidden="false" customHeight="true" outlineLevel="0" collapsed="false">
      <c r="A404" s="7" t="s">
        <v>441</v>
      </c>
      <c r="B404" s="8" t="s">
        <v>405</v>
      </c>
      <c r="C404" s="7" t="n">
        <f aca="false">COUNTIF('Duel Log'!AD$2:AD$2815,$A404)</f>
        <v>1</v>
      </c>
      <c r="D404" s="7" t="n">
        <f aca="false">COUNTIFS('Duel Log'!AD$2:AD$2815,$A404,'Duel Log'!AA$2:AA$2815,"Win")</f>
        <v>1</v>
      </c>
      <c r="E404" s="7" t="n">
        <f aca="false">COUNTIFS('Duel Log'!AD$2:AD$2815,$A404,'Duel Log'!AA$2:AA$2815,"Loss")</f>
        <v>0</v>
      </c>
      <c r="F404" s="7" t="n">
        <f aca="false">COUNTIFS('Duel Log'!AD$2:AD$2815,$A404,'Duel Log'!AA$2:AA$2815,"Draw")</f>
        <v>0</v>
      </c>
      <c r="G404" s="13" t="n">
        <f aca="false">IFERROR(D404/C404,"")</f>
        <v>1</v>
      </c>
    </row>
    <row r="405" customFormat="false" ht="15" hidden="false" customHeight="true" outlineLevel="0" collapsed="false">
      <c r="A405" s="7" t="s">
        <v>2115</v>
      </c>
      <c r="B405" s="7" t="s">
        <v>2017</v>
      </c>
      <c r="C405" s="7" t="n">
        <f aca="false">COUNTIF('Duel Log'!AD$2:AD$2815,$A405)</f>
        <v>1</v>
      </c>
      <c r="D405" s="7" t="n">
        <f aca="false">COUNTIFS('Duel Log'!AD$2:AD$2815,$A405,'Duel Log'!AA$2:AA$2815,"Win")</f>
        <v>1</v>
      </c>
      <c r="E405" s="7" t="n">
        <f aca="false">COUNTIFS('Duel Log'!AD$2:AD$2815,$A405,'Duel Log'!AA$2:AA$2815,"Loss")</f>
        <v>0</v>
      </c>
      <c r="F405" s="7" t="n">
        <f aca="false">COUNTIFS('Duel Log'!AD$2:AD$2815,$A405,'Duel Log'!AA$2:AA$2815,"Draw")</f>
        <v>0</v>
      </c>
      <c r="G405" s="13" t="n">
        <f aca="false">IFERROR(D405/C405,"")</f>
        <v>1</v>
      </c>
    </row>
    <row r="406" customFormat="false" ht="16.5" hidden="false" customHeight="true" outlineLevel="0" collapsed="false">
      <c r="A406" s="7" t="s">
        <v>5653</v>
      </c>
      <c r="B406" s="8" t="s">
        <v>2981</v>
      </c>
      <c r="C406" s="7" t="n">
        <f aca="false">COUNTIF('Duel Log'!AD$2:AD$2815,$A406)</f>
        <v>1</v>
      </c>
      <c r="D406" s="7" t="n">
        <f aca="false">COUNTIFS('Duel Log'!AD$2:AD$2815,$A406,'Duel Log'!AA$2:AA$2815,"Win")</f>
        <v>0</v>
      </c>
      <c r="E406" s="7" t="n">
        <f aca="false">COUNTIFS('Duel Log'!AD$2:AD$2815,$A406,'Duel Log'!AA$2:AA$2815,"Loss")</f>
        <v>1</v>
      </c>
      <c r="F406" s="7" t="n">
        <f aca="false">COUNTIFS('Duel Log'!AD$2:AD$2815,$A406,'Duel Log'!AA$2:AA$2815,"Draw")</f>
        <v>0</v>
      </c>
      <c r="G406" s="13" t="n">
        <f aca="false">IFERROR(D406/C406,"")</f>
        <v>0</v>
      </c>
    </row>
    <row r="407" customFormat="false" ht="15" hidden="false" customHeight="true" outlineLevel="0" collapsed="false">
      <c r="A407" s="7" t="s">
        <v>5067</v>
      </c>
      <c r="B407" s="7" t="s">
        <v>1692</v>
      </c>
      <c r="C407" s="7" t="n">
        <f aca="false">COUNTIF('Duel Log'!AD$2:AD$2815,$A407)</f>
        <v>1</v>
      </c>
      <c r="D407" s="7" t="n">
        <f aca="false">COUNTIFS('Duel Log'!AD$2:AD$2815,$A407,'Duel Log'!AA$2:AA$2815,"Win")</f>
        <v>1</v>
      </c>
      <c r="E407" s="7" t="n">
        <f aca="false">COUNTIFS('Duel Log'!AD$2:AD$2815,$A407,'Duel Log'!AA$2:AA$2815,"Loss")</f>
        <v>0</v>
      </c>
      <c r="F407" s="7" t="n">
        <f aca="false">COUNTIFS('Duel Log'!AD$2:AD$2815,$A407,'Duel Log'!AA$2:AA$2815,"Draw")</f>
        <v>0</v>
      </c>
      <c r="G407" s="13" t="n">
        <f aca="false">IFERROR(D407/C407,"")</f>
        <v>1</v>
      </c>
    </row>
    <row r="408" customFormat="false" ht="15" hidden="false" customHeight="true" outlineLevel="0" collapsed="false">
      <c r="A408" s="7" t="s">
        <v>5074</v>
      </c>
      <c r="B408" s="7" t="s">
        <v>1692</v>
      </c>
      <c r="C408" s="7" t="n">
        <f aca="false">COUNTIF('Duel Log'!AD$2:AD$2815,$A408)</f>
        <v>1</v>
      </c>
      <c r="D408" s="7" t="n">
        <f aca="false">COUNTIFS('Duel Log'!AD$2:AD$2815,$A408,'Duel Log'!AA$2:AA$2815,"Win")</f>
        <v>0</v>
      </c>
      <c r="E408" s="7" t="n">
        <f aca="false">COUNTIFS('Duel Log'!AD$2:AD$2815,$A408,'Duel Log'!AA$2:AA$2815,"Loss")</f>
        <v>1</v>
      </c>
      <c r="F408" s="7" t="n">
        <f aca="false">COUNTIFS('Duel Log'!AD$2:AD$2815,$A408,'Duel Log'!AA$2:AA$2815,"Draw")</f>
        <v>0</v>
      </c>
      <c r="G408" s="13" t="n">
        <f aca="false">IFERROR(D408/C408,"")</f>
        <v>0</v>
      </c>
    </row>
    <row r="409" customFormat="false" ht="15" hidden="false" customHeight="true" outlineLevel="0" collapsed="false">
      <c r="A409" s="7" t="s">
        <v>4187</v>
      </c>
      <c r="B409" s="7" t="s">
        <v>689</v>
      </c>
      <c r="C409" s="7" t="n">
        <f aca="false">COUNTIF('Duel Log'!AD$2:AD$2815,$A409)</f>
        <v>1</v>
      </c>
      <c r="D409" s="7" t="n">
        <f aca="false">COUNTIFS('Duel Log'!AD$2:AD$2815,$A409,'Duel Log'!AA$2:AA$2815,"Win")</f>
        <v>1</v>
      </c>
      <c r="E409" s="7" t="n">
        <f aca="false">COUNTIFS('Duel Log'!AD$2:AD$2815,$A409,'Duel Log'!AA$2:AA$2815,"Loss")</f>
        <v>0</v>
      </c>
      <c r="F409" s="7" t="n">
        <f aca="false">COUNTIFS('Duel Log'!AD$2:AD$2815,$A409,'Duel Log'!AA$2:AA$2815,"Draw")</f>
        <v>0</v>
      </c>
      <c r="G409" s="13" t="n">
        <f aca="false">IFERROR(D409/C409,"")</f>
        <v>1</v>
      </c>
    </row>
    <row r="410" customFormat="false" ht="16.5" hidden="false" customHeight="true" outlineLevel="0" collapsed="false">
      <c r="A410" s="7" t="s">
        <v>2301</v>
      </c>
      <c r="B410" s="7" t="s">
        <v>9199</v>
      </c>
      <c r="C410" s="7" t="n">
        <f aca="false">COUNTIF('Duel Log'!AD$2:AD$2815,$A410)</f>
        <v>4</v>
      </c>
      <c r="D410" s="7" t="n">
        <f aca="false">COUNTIFS('Duel Log'!AD$2:AD$2815,$A410,'Duel Log'!AA$2:AA$2815,"Win")</f>
        <v>2</v>
      </c>
      <c r="E410" s="7" t="n">
        <f aca="false">COUNTIFS('Duel Log'!AD$2:AD$2815,$A410,'Duel Log'!AA$2:AA$2815,"Loss")</f>
        <v>2</v>
      </c>
      <c r="F410" s="7" t="n">
        <f aca="false">COUNTIFS('Duel Log'!AD$2:AD$2815,$A410,'Duel Log'!AA$2:AA$2815,"Draw")</f>
        <v>0</v>
      </c>
      <c r="G410" s="13" t="n">
        <f aca="false">IFERROR(D410/C410,"")</f>
        <v>0.5</v>
      </c>
    </row>
    <row r="411" customFormat="false" ht="16.5" hidden="false" customHeight="true" outlineLevel="0" collapsed="false">
      <c r="A411" s="7" t="s">
        <v>2241</v>
      </c>
      <c r="B411" s="7" t="s">
        <v>9200</v>
      </c>
      <c r="C411" s="7" t="n">
        <f aca="false">COUNTIF('Duel Log'!AD$2:AD$2815,$A411)</f>
        <v>2</v>
      </c>
      <c r="D411" s="7" t="n">
        <f aca="false">COUNTIFS('Duel Log'!AD$2:AD$2815,$A411,'Duel Log'!AA$2:AA$2815,"Win")</f>
        <v>1</v>
      </c>
      <c r="E411" s="7" t="n">
        <f aca="false">COUNTIFS('Duel Log'!AD$2:AD$2815,$A411,'Duel Log'!AA$2:AA$2815,"Loss")</f>
        <v>1</v>
      </c>
      <c r="F411" s="7" t="n">
        <f aca="false">COUNTIFS('Duel Log'!AD$2:AD$2815,$A411,'Duel Log'!AA$2:AA$2815,"Draw")</f>
        <v>0</v>
      </c>
      <c r="G411" s="13" t="n">
        <f aca="false">IFERROR(D411/C411,"")</f>
        <v>0.5</v>
      </c>
    </row>
    <row r="412" customFormat="false" ht="16.5" hidden="false" customHeight="true" outlineLevel="0" collapsed="false">
      <c r="A412" s="7" t="s">
        <v>927</v>
      </c>
      <c r="B412" s="7" t="s">
        <v>9201</v>
      </c>
      <c r="C412" s="7" t="n">
        <f aca="false">COUNTIF('Duel Log'!AD$2:AD$2815,$A412)</f>
        <v>2</v>
      </c>
      <c r="D412" s="7" t="n">
        <f aca="false">COUNTIFS('Duel Log'!AD$2:AD$2815,$A412,'Duel Log'!AA$2:AA$2815,"Win")</f>
        <v>1</v>
      </c>
      <c r="E412" s="7" t="n">
        <f aca="false">COUNTIFS('Duel Log'!AD$2:AD$2815,$A412,'Duel Log'!AA$2:AA$2815,"Loss")</f>
        <v>1</v>
      </c>
      <c r="F412" s="7" t="n">
        <f aca="false">COUNTIFS('Duel Log'!AD$2:AD$2815,$A412,'Duel Log'!AA$2:AA$2815,"Draw")</f>
        <v>0</v>
      </c>
      <c r="G412" s="13" t="n">
        <f aca="false">IFERROR(D412/C412,"")</f>
        <v>0.5</v>
      </c>
    </row>
    <row r="413" customFormat="false" ht="16.5" hidden="false" customHeight="true" outlineLevel="0" collapsed="false">
      <c r="A413" s="7" t="s">
        <v>3605</v>
      </c>
      <c r="B413" s="7" t="s">
        <v>1063</v>
      </c>
      <c r="C413" s="7" t="n">
        <f aca="false">COUNTIF('Duel Log'!AD$2:AD$2815,$A413)</f>
        <v>2</v>
      </c>
      <c r="D413" s="7" t="n">
        <f aca="false">COUNTIFS('Duel Log'!AD$2:AD$2815,$A413,'Duel Log'!AA$2:AA$2815,"Win")</f>
        <v>0</v>
      </c>
      <c r="E413" s="7" t="n">
        <f aca="false">COUNTIFS('Duel Log'!AD$2:AD$2815,$A413,'Duel Log'!AA$2:AA$2815,"Loss")</f>
        <v>2</v>
      </c>
      <c r="F413" s="7" t="n">
        <f aca="false">COUNTIFS('Duel Log'!AD$2:AD$2815,$A413,'Duel Log'!AA$2:AA$2815,"Draw")</f>
        <v>0</v>
      </c>
      <c r="G413" s="13" t="n">
        <f aca="false">IFERROR(D413/C413,"")</f>
        <v>0</v>
      </c>
    </row>
    <row r="414" customFormat="false" ht="15" hidden="false" customHeight="true" outlineLevel="0" collapsed="false">
      <c r="A414" s="7" t="s">
        <v>1334</v>
      </c>
      <c r="B414" s="7" t="s">
        <v>1324</v>
      </c>
      <c r="C414" s="7" t="n">
        <f aca="false">COUNTIF('Duel Log'!AD$2:AD$2815,$A414)</f>
        <v>1</v>
      </c>
      <c r="D414" s="7" t="n">
        <f aca="false">COUNTIFS('Duel Log'!AD$2:AD$2815,$A414,'Duel Log'!AA$2:AA$2815,"Win")</f>
        <v>1</v>
      </c>
      <c r="E414" s="7" t="n">
        <f aca="false">COUNTIFS('Duel Log'!AD$2:AD$2815,$A414,'Duel Log'!AA$2:AA$2815,"Loss")</f>
        <v>0</v>
      </c>
      <c r="F414" s="7" t="n">
        <f aca="false">COUNTIFS('Duel Log'!AD$2:AD$2815,$A414,'Duel Log'!AA$2:AA$2815,"Draw")</f>
        <v>0</v>
      </c>
      <c r="G414" s="13" t="n">
        <f aca="false">IFERROR(D414/C414,"")</f>
        <v>1</v>
      </c>
    </row>
    <row r="415" customFormat="false" ht="15" hidden="false" customHeight="true" outlineLevel="0" collapsed="false">
      <c r="A415" s="7" t="s">
        <v>1164</v>
      </c>
      <c r="B415" s="7" t="s">
        <v>1061</v>
      </c>
      <c r="C415" s="7" t="n">
        <f aca="false">COUNTIF('Duel Log'!AD$2:AD$2815,$A415)</f>
        <v>1</v>
      </c>
      <c r="D415" s="7" t="n">
        <f aca="false">COUNTIFS('Duel Log'!AD$2:AD$2815,$A415,'Duel Log'!AA$2:AA$2815,"Win")</f>
        <v>1</v>
      </c>
      <c r="E415" s="7" t="n">
        <f aca="false">COUNTIFS('Duel Log'!AD$2:AD$2815,$A415,'Duel Log'!AA$2:AA$2815,"Loss")</f>
        <v>0</v>
      </c>
      <c r="F415" s="7" t="n">
        <f aca="false">COUNTIFS('Duel Log'!AD$2:AD$2815,$A415,'Duel Log'!AA$2:AA$2815,"Draw")</f>
        <v>0</v>
      </c>
      <c r="G415" s="13" t="n">
        <f aca="false">IFERROR(D415/C415,"")</f>
        <v>1</v>
      </c>
    </row>
    <row r="416" customFormat="false" ht="16.5" hidden="false" customHeight="true" outlineLevel="0" collapsed="false">
      <c r="A416" s="7" t="s">
        <v>2274</v>
      </c>
      <c r="B416" s="7" t="s">
        <v>9202</v>
      </c>
      <c r="C416" s="7" t="n">
        <f aca="false">COUNTIF('Duel Log'!AD$2:AD$2815,$A416)</f>
        <v>5</v>
      </c>
      <c r="D416" s="7" t="n">
        <f aca="false">COUNTIFS('Duel Log'!AD$2:AD$2815,$A416,'Duel Log'!AA$2:AA$2815,"Win")</f>
        <v>1</v>
      </c>
      <c r="E416" s="7" t="n">
        <f aca="false">COUNTIFS('Duel Log'!AD$2:AD$2815,$A416,'Duel Log'!AA$2:AA$2815,"Loss")</f>
        <v>4</v>
      </c>
      <c r="F416" s="7" t="n">
        <f aca="false">COUNTIFS('Duel Log'!AD$2:AD$2815,$A416,'Duel Log'!AA$2:AA$2815,"Draw")</f>
        <v>0</v>
      </c>
      <c r="G416" s="13" t="n">
        <f aca="false">IFERROR(D416/C416,"")</f>
        <v>0.2</v>
      </c>
    </row>
    <row r="417" customFormat="false" ht="15" hidden="false" customHeight="true" outlineLevel="0" collapsed="false">
      <c r="A417" s="7" t="s">
        <v>4295</v>
      </c>
      <c r="B417" s="7" t="s">
        <v>533</v>
      </c>
      <c r="C417" s="7" t="n">
        <f aca="false">COUNTIF('Duel Log'!AD$2:AD$2815,$A417)</f>
        <v>1</v>
      </c>
      <c r="D417" s="7" t="n">
        <f aca="false">COUNTIFS('Duel Log'!AD$2:AD$2815,$A417,'Duel Log'!AA$2:AA$2815,"Win")</f>
        <v>1</v>
      </c>
      <c r="E417" s="7" t="n">
        <f aca="false">COUNTIFS('Duel Log'!AD$2:AD$2815,$A417,'Duel Log'!AA$2:AA$2815,"Loss")</f>
        <v>0</v>
      </c>
      <c r="F417" s="7" t="n">
        <f aca="false">COUNTIFS('Duel Log'!AD$2:AD$2815,$A417,'Duel Log'!AA$2:AA$2815,"Draw")</f>
        <v>0</v>
      </c>
      <c r="G417" s="13" t="n">
        <f aca="false">IFERROR(D417/C417,"")</f>
        <v>1</v>
      </c>
    </row>
    <row r="418" customFormat="false" ht="15" hidden="false" customHeight="true" outlineLevel="0" collapsed="false">
      <c r="A418" s="7" t="s">
        <v>2183</v>
      </c>
      <c r="B418" s="7" t="s">
        <v>9203</v>
      </c>
      <c r="C418" s="7" t="n">
        <f aca="false">COUNTIF('Duel Log'!AD$2:AD$2815,$A418)</f>
        <v>2</v>
      </c>
      <c r="D418" s="7" t="n">
        <f aca="false">COUNTIFS('Duel Log'!AD$2:AD$2815,$A418,'Duel Log'!AA$2:AA$2815,"Win")</f>
        <v>1</v>
      </c>
      <c r="E418" s="7" t="n">
        <f aca="false">COUNTIFS('Duel Log'!AD$2:AD$2815,$A418,'Duel Log'!AA$2:AA$2815,"Loss")</f>
        <v>1</v>
      </c>
      <c r="F418" s="7" t="n">
        <f aca="false">COUNTIFS('Duel Log'!AD$2:AD$2815,$A418,'Duel Log'!AA$2:AA$2815,"Draw")</f>
        <v>0</v>
      </c>
      <c r="G418" s="13" t="n">
        <f aca="false">IFERROR(D418/C418,"")</f>
        <v>0.5</v>
      </c>
    </row>
    <row r="419" customFormat="false" ht="15" hidden="false" customHeight="true" outlineLevel="0" collapsed="false">
      <c r="A419" s="7" t="s">
        <v>3582</v>
      </c>
      <c r="B419" s="7" t="s">
        <v>3458</v>
      </c>
      <c r="C419" s="7" t="n">
        <f aca="false">COUNTIF('Duel Log'!AD$2:AD$2815,$A419)</f>
        <v>1</v>
      </c>
      <c r="D419" s="7" t="n">
        <f aca="false">COUNTIFS('Duel Log'!AD$2:AD$2815,$A419,'Duel Log'!AA$2:AA$2815,"Win")</f>
        <v>1</v>
      </c>
      <c r="E419" s="7" t="n">
        <f aca="false">COUNTIFS('Duel Log'!AD$2:AD$2815,$A419,'Duel Log'!AA$2:AA$2815,"Loss")</f>
        <v>0</v>
      </c>
      <c r="F419" s="7" t="n">
        <f aca="false">COUNTIFS('Duel Log'!AD$2:AD$2815,$A419,'Duel Log'!AA$2:AA$2815,"Draw")</f>
        <v>0</v>
      </c>
      <c r="G419" s="13" t="n">
        <f aca="false">IFERROR(D419/C419,"")</f>
        <v>1</v>
      </c>
    </row>
    <row r="420" customFormat="false" ht="16.5" hidden="false" customHeight="true" outlineLevel="0" collapsed="false">
      <c r="A420" s="7" t="s">
        <v>491</v>
      </c>
      <c r="B420" s="7" t="s">
        <v>9204</v>
      </c>
      <c r="C420" s="7" t="n">
        <f aca="false">COUNTIF('Duel Log'!AD$2:AD$2815,$A420)</f>
        <v>6</v>
      </c>
      <c r="D420" s="7" t="n">
        <f aca="false">COUNTIFS('Duel Log'!AD$2:AD$2815,$A420,'Duel Log'!AA$2:AA$2815,"Win")</f>
        <v>6</v>
      </c>
      <c r="E420" s="7" t="n">
        <f aca="false">COUNTIFS('Duel Log'!AD$2:AD$2815,$A420,'Duel Log'!AA$2:AA$2815,"Loss")</f>
        <v>0</v>
      </c>
      <c r="F420" s="7" t="n">
        <f aca="false">COUNTIFS('Duel Log'!AD$2:AD$2815,$A420,'Duel Log'!AA$2:AA$2815,"Draw")</f>
        <v>0</v>
      </c>
      <c r="G420" s="13" t="n">
        <f aca="false">IFERROR(D420/C420,"")</f>
        <v>1</v>
      </c>
    </row>
    <row r="421" customFormat="false" ht="15" hidden="false" customHeight="true" outlineLevel="0" collapsed="false">
      <c r="A421" s="7" t="s">
        <v>3222</v>
      </c>
      <c r="B421" s="7" t="s">
        <v>876</v>
      </c>
      <c r="C421" s="7" t="n">
        <f aca="false">COUNTIF('Duel Log'!AD$2:AD$2815,$A421)</f>
        <v>1</v>
      </c>
      <c r="D421" s="7" t="n">
        <f aca="false">COUNTIFS('Duel Log'!AD$2:AD$2815,$A421,'Duel Log'!AA$2:AA$2815,"Win")</f>
        <v>1</v>
      </c>
      <c r="E421" s="7" t="n">
        <f aca="false">COUNTIFS('Duel Log'!AD$2:AD$2815,$A421,'Duel Log'!AA$2:AA$2815,"Loss")</f>
        <v>0</v>
      </c>
      <c r="F421" s="7" t="n">
        <f aca="false">COUNTIFS('Duel Log'!AD$2:AD$2815,$A421,'Duel Log'!AA$2:AA$2815,"Draw")</f>
        <v>0</v>
      </c>
      <c r="G421" s="13" t="n">
        <f aca="false">IFERROR(D421/C421,"")</f>
        <v>1</v>
      </c>
    </row>
    <row r="422" customFormat="false" ht="15" hidden="false" customHeight="true" outlineLevel="0" collapsed="false">
      <c r="A422" s="7" t="s">
        <v>5265</v>
      </c>
      <c r="B422" s="7" t="s">
        <v>3342</v>
      </c>
      <c r="C422" s="7" t="n">
        <f aca="false">COUNTIF('Duel Log'!AD$2:AD$2815,$A422)</f>
        <v>1</v>
      </c>
      <c r="D422" s="7" t="n">
        <f aca="false">COUNTIFS('Duel Log'!AD$2:AD$2815,$A422,'Duel Log'!AA$2:AA$2815,"Win")</f>
        <v>1</v>
      </c>
      <c r="E422" s="7" t="n">
        <f aca="false">COUNTIFS('Duel Log'!AD$2:AD$2815,$A422,'Duel Log'!AA$2:AA$2815,"Loss")</f>
        <v>0</v>
      </c>
      <c r="F422" s="7" t="n">
        <f aca="false">COUNTIFS('Duel Log'!AD$2:AD$2815,$A422,'Duel Log'!AA$2:AA$2815,"Draw")</f>
        <v>0</v>
      </c>
      <c r="G422" s="13" t="n">
        <f aca="false">IFERROR(D422/C422,"")</f>
        <v>1</v>
      </c>
    </row>
    <row r="423" customFormat="false" ht="15" hidden="false" customHeight="true" outlineLevel="0" collapsed="false">
      <c r="A423" s="7" t="s">
        <v>4409</v>
      </c>
      <c r="B423" s="7" t="s">
        <v>829</v>
      </c>
      <c r="C423" s="7" t="n">
        <f aca="false">COUNTIF('Duel Log'!AD$2:AD$2815,$A423)</f>
        <v>1</v>
      </c>
      <c r="D423" s="7" t="n">
        <f aca="false">COUNTIFS('Duel Log'!AD$2:AD$2815,$A423,'Duel Log'!AA$2:AA$2815,"Win")</f>
        <v>0</v>
      </c>
      <c r="E423" s="7" t="n">
        <f aca="false">COUNTIFS('Duel Log'!AD$2:AD$2815,$A423,'Duel Log'!AA$2:AA$2815,"Loss")</f>
        <v>1</v>
      </c>
      <c r="F423" s="7" t="n">
        <f aca="false">COUNTIFS('Duel Log'!AD$2:AD$2815,$A423,'Duel Log'!AA$2:AA$2815,"Draw")</f>
        <v>0</v>
      </c>
      <c r="G423" s="13" t="n">
        <f aca="false">IFERROR(D423/C423,"")</f>
        <v>0</v>
      </c>
    </row>
    <row r="424" customFormat="false" ht="15" hidden="false" customHeight="true" outlineLevel="0" collapsed="false">
      <c r="A424" s="7" t="s">
        <v>4300</v>
      </c>
      <c r="B424" s="7" t="s">
        <v>533</v>
      </c>
      <c r="C424" s="7" t="n">
        <f aca="false">COUNTIF('Duel Log'!AD$2:AD$2815,$A424)</f>
        <v>1</v>
      </c>
      <c r="D424" s="7" t="n">
        <f aca="false">COUNTIFS('Duel Log'!AD$2:AD$2815,$A424,'Duel Log'!AA$2:AA$2815,"Win")</f>
        <v>0</v>
      </c>
      <c r="E424" s="7" t="n">
        <f aca="false">COUNTIFS('Duel Log'!AD$2:AD$2815,$A424,'Duel Log'!AA$2:AA$2815,"Loss")</f>
        <v>1</v>
      </c>
      <c r="F424" s="7" t="n">
        <f aca="false">COUNTIFS('Duel Log'!AD$2:AD$2815,$A424,'Duel Log'!AA$2:AA$2815,"Draw")</f>
        <v>0</v>
      </c>
      <c r="G424" s="13" t="n">
        <f aca="false">IFERROR(D424/C424,"")</f>
        <v>0</v>
      </c>
    </row>
    <row r="425" customFormat="false" ht="16.5" hidden="false" customHeight="true" outlineLevel="0" collapsed="false">
      <c r="A425" s="7" t="s">
        <v>718</v>
      </c>
      <c r="B425" s="7" t="s">
        <v>9205</v>
      </c>
      <c r="C425" s="7" t="n">
        <f aca="false">COUNTIF('Duel Log'!AD$2:AD$2815,$A425)</f>
        <v>11</v>
      </c>
      <c r="D425" s="7" t="n">
        <f aca="false">COUNTIFS('Duel Log'!AD$2:AD$2815,$A425,'Duel Log'!AA$2:AA$2815,"Win")</f>
        <v>6</v>
      </c>
      <c r="E425" s="7" t="n">
        <f aca="false">COUNTIFS('Duel Log'!AD$2:AD$2815,$A425,'Duel Log'!AA$2:AA$2815,"Loss")</f>
        <v>5</v>
      </c>
      <c r="F425" s="7" t="n">
        <f aca="false">COUNTIFS('Duel Log'!AD$2:AD$2815,$A425,'Duel Log'!AA$2:AA$2815,"Draw")</f>
        <v>0</v>
      </c>
      <c r="G425" s="13" t="n">
        <f aca="false">IFERROR(D425/C425,"")</f>
        <v>0.545454545454545</v>
      </c>
    </row>
    <row r="426" customFormat="false" ht="16.5" hidden="false" customHeight="true" outlineLevel="0" collapsed="false">
      <c r="A426" s="7" t="s">
        <v>5693</v>
      </c>
      <c r="B426" s="8" t="s">
        <v>2981</v>
      </c>
      <c r="C426" s="7" t="n">
        <f aca="false">COUNTIF('Duel Log'!AD$2:AD$2815,$A426)</f>
        <v>1</v>
      </c>
      <c r="D426" s="7" t="n">
        <f aca="false">COUNTIFS('Duel Log'!AD$2:AD$2815,$A426,'Duel Log'!AA$2:AA$2815,"Win")</f>
        <v>0</v>
      </c>
      <c r="E426" s="7" t="n">
        <f aca="false">COUNTIFS('Duel Log'!AD$2:AD$2815,$A426,'Duel Log'!AA$2:AA$2815,"Loss")</f>
        <v>1</v>
      </c>
      <c r="F426" s="7" t="n">
        <f aca="false">COUNTIFS('Duel Log'!AD$2:AD$2815,$A426,'Duel Log'!AA$2:AA$2815,"Draw")</f>
        <v>0</v>
      </c>
      <c r="G426" s="13" t="n">
        <f aca="false">IFERROR(D426/C426,"")</f>
        <v>0</v>
      </c>
    </row>
    <row r="427" customFormat="false" ht="15" hidden="false" customHeight="true" outlineLevel="0" collapsed="false">
      <c r="A427" s="7" t="s">
        <v>4854</v>
      </c>
      <c r="B427" s="7" t="s">
        <v>973</v>
      </c>
      <c r="C427" s="7" t="n">
        <f aca="false">COUNTIF('Duel Log'!AD$2:AD$2815,$A427)</f>
        <v>1</v>
      </c>
      <c r="D427" s="7" t="n">
        <f aca="false">COUNTIFS('Duel Log'!AD$2:AD$2815,$A427,'Duel Log'!AA$2:AA$2815,"Win")</f>
        <v>0</v>
      </c>
      <c r="E427" s="7" t="n">
        <f aca="false">COUNTIFS('Duel Log'!AD$2:AD$2815,$A427,'Duel Log'!AA$2:AA$2815,"Loss")</f>
        <v>1</v>
      </c>
      <c r="F427" s="7" t="n">
        <f aca="false">COUNTIFS('Duel Log'!AD$2:AD$2815,$A427,'Duel Log'!AA$2:AA$2815,"Draw")</f>
        <v>0</v>
      </c>
      <c r="G427" s="13" t="n">
        <f aca="false">IFERROR(D427/C427,"")</f>
        <v>0</v>
      </c>
    </row>
    <row r="428" customFormat="false" ht="16.5" hidden="false" customHeight="true" outlineLevel="0" collapsed="false">
      <c r="A428" s="7" t="s">
        <v>451</v>
      </c>
      <c r="B428" s="7" t="s">
        <v>9206</v>
      </c>
      <c r="C428" s="7" t="n">
        <f aca="false">COUNTIF('Duel Log'!AD$2:AD$2815,$A428)</f>
        <v>2</v>
      </c>
      <c r="D428" s="7" t="n">
        <f aca="false">COUNTIFS('Duel Log'!AD$2:AD$2815,$A428,'Duel Log'!AA$2:AA$2815,"Win")</f>
        <v>1</v>
      </c>
      <c r="E428" s="7" t="n">
        <f aca="false">COUNTIFS('Duel Log'!AD$2:AD$2815,$A428,'Duel Log'!AA$2:AA$2815,"Loss")</f>
        <v>1</v>
      </c>
      <c r="F428" s="7" t="n">
        <f aca="false">COUNTIFS('Duel Log'!AD$2:AD$2815,$A428,'Duel Log'!AA$2:AA$2815,"Draw")</f>
        <v>0</v>
      </c>
      <c r="G428" s="13" t="n">
        <f aca="false">IFERROR(D428/C428,"")</f>
        <v>0.5</v>
      </c>
    </row>
    <row r="429" customFormat="false" ht="15" hidden="false" customHeight="true" outlineLevel="0" collapsed="false">
      <c r="A429" s="7" t="s">
        <v>5350</v>
      </c>
      <c r="B429" s="8" t="s">
        <v>390</v>
      </c>
      <c r="C429" s="7" t="n">
        <f aca="false">COUNTIF('Duel Log'!AD$2:AD$2815,$A429)</f>
        <v>1</v>
      </c>
      <c r="D429" s="7" t="n">
        <f aca="false">COUNTIFS('Duel Log'!AD$2:AD$2815,$A429,'Duel Log'!AA$2:AA$2815,"Win")</f>
        <v>1</v>
      </c>
      <c r="E429" s="7" t="n">
        <f aca="false">COUNTIFS('Duel Log'!AD$2:AD$2815,$A429,'Duel Log'!AA$2:AA$2815,"Loss")</f>
        <v>0</v>
      </c>
      <c r="F429" s="7" t="n">
        <f aca="false">COUNTIFS('Duel Log'!AD$2:AD$2815,$A429,'Duel Log'!AA$2:AA$2815,"Draw")</f>
        <v>0</v>
      </c>
      <c r="G429" s="13" t="n">
        <f aca="false">IFERROR(D429/C429,"")</f>
        <v>1</v>
      </c>
    </row>
    <row r="430" customFormat="false" ht="16.5" hidden="false" customHeight="true" outlineLevel="0" collapsed="false">
      <c r="A430" s="7" t="s">
        <v>2489</v>
      </c>
      <c r="B430" s="7" t="s">
        <v>9207</v>
      </c>
      <c r="C430" s="7" t="n">
        <f aca="false">COUNTIF('Duel Log'!AD$2:AD$2815,$A430)</f>
        <v>4</v>
      </c>
      <c r="D430" s="7" t="n">
        <f aca="false">COUNTIFS('Duel Log'!AD$2:AD$2815,$A430,'Duel Log'!AA$2:AA$2815,"Win")</f>
        <v>2</v>
      </c>
      <c r="E430" s="7" t="n">
        <f aca="false">COUNTIFS('Duel Log'!AD$2:AD$2815,$A430,'Duel Log'!AA$2:AA$2815,"Loss")</f>
        <v>2</v>
      </c>
      <c r="F430" s="7" t="n">
        <f aca="false">COUNTIFS('Duel Log'!AD$2:AD$2815,$A430,'Duel Log'!AA$2:AA$2815,"Draw")</f>
        <v>0</v>
      </c>
      <c r="G430" s="13" t="n">
        <f aca="false">IFERROR(D430/C430,"")</f>
        <v>0.5</v>
      </c>
    </row>
    <row r="431" customFormat="false" ht="15" hidden="false" customHeight="true" outlineLevel="0" collapsed="false">
      <c r="A431" s="7" t="s">
        <v>5022</v>
      </c>
      <c r="B431" s="7" t="s">
        <v>1692</v>
      </c>
      <c r="C431" s="7" t="n">
        <f aca="false">COUNTIF('Duel Log'!AD$2:AD$2815,$A431)</f>
        <v>1</v>
      </c>
      <c r="D431" s="7" t="n">
        <f aca="false">COUNTIFS('Duel Log'!AD$2:AD$2815,$A431,'Duel Log'!AA$2:AA$2815,"Win")</f>
        <v>1</v>
      </c>
      <c r="E431" s="7" t="n">
        <f aca="false">COUNTIFS('Duel Log'!AD$2:AD$2815,$A431,'Duel Log'!AA$2:AA$2815,"Loss")</f>
        <v>0</v>
      </c>
      <c r="F431" s="7" t="n">
        <f aca="false">COUNTIFS('Duel Log'!AD$2:AD$2815,$A431,'Duel Log'!AA$2:AA$2815,"Draw")</f>
        <v>0</v>
      </c>
      <c r="G431" s="13" t="n">
        <f aca="false">IFERROR(D431/C431,"")</f>
        <v>1</v>
      </c>
    </row>
    <row r="432" customFormat="false" ht="15" hidden="false" customHeight="true" outlineLevel="0" collapsed="false">
      <c r="A432" s="7" t="s">
        <v>5922</v>
      </c>
      <c r="B432" s="8" t="s">
        <v>3952</v>
      </c>
      <c r="C432" s="7" t="n">
        <f aca="false">COUNTIF('Duel Log'!AD$2:AD$2815,$A432)</f>
        <v>1</v>
      </c>
      <c r="D432" s="7" t="n">
        <f aca="false">COUNTIFS('Duel Log'!AD$2:AD$2815,$A432,'Duel Log'!AA$2:AA$2815,"Win")</f>
        <v>0</v>
      </c>
      <c r="E432" s="7" t="n">
        <f aca="false">COUNTIFS('Duel Log'!AD$2:AD$2815,$A432,'Duel Log'!AA$2:AA$2815,"Loss")</f>
        <v>1</v>
      </c>
      <c r="F432" s="7" t="n">
        <f aca="false">COUNTIFS('Duel Log'!AD$2:AD$2815,$A432,'Duel Log'!AA$2:AA$2815,"Draw")</f>
        <v>0</v>
      </c>
      <c r="G432" s="13" t="n">
        <f aca="false">IFERROR(D432/C432,"")</f>
        <v>0</v>
      </c>
    </row>
    <row r="433" customFormat="false" ht="16.5" hidden="false" customHeight="true" outlineLevel="0" collapsed="false">
      <c r="A433" s="7" t="s">
        <v>1763</v>
      </c>
      <c r="B433" s="7" t="s">
        <v>9208</v>
      </c>
      <c r="C433" s="7" t="n">
        <f aca="false">COUNTIF('Duel Log'!AD$2:AD$2815,$A433)</f>
        <v>3</v>
      </c>
      <c r="D433" s="7" t="n">
        <f aca="false">COUNTIFS('Duel Log'!AD$2:AD$2815,$A433,'Duel Log'!AA$2:AA$2815,"Win")</f>
        <v>2</v>
      </c>
      <c r="E433" s="7" t="n">
        <f aca="false">COUNTIFS('Duel Log'!AD$2:AD$2815,$A433,'Duel Log'!AA$2:AA$2815,"Loss")</f>
        <v>1</v>
      </c>
      <c r="F433" s="7" t="n">
        <f aca="false">COUNTIFS('Duel Log'!AD$2:AD$2815,$A433,'Duel Log'!AA$2:AA$2815,"Draw")</f>
        <v>0</v>
      </c>
      <c r="G433" s="13" t="n">
        <f aca="false">IFERROR(D433/C433,"")</f>
        <v>0.666666666666667</v>
      </c>
    </row>
    <row r="434" customFormat="false" ht="16.5" hidden="false" customHeight="true" outlineLevel="0" collapsed="false">
      <c r="A434" s="7" t="s">
        <v>5659</v>
      </c>
      <c r="B434" s="8" t="s">
        <v>2981</v>
      </c>
      <c r="C434" s="7" t="n">
        <f aca="false">COUNTIF('Duel Log'!AD$2:AD$2815,$A434)</f>
        <v>1</v>
      </c>
      <c r="D434" s="7" t="n">
        <f aca="false">COUNTIFS('Duel Log'!AD$2:AD$2815,$A434,'Duel Log'!AA$2:AA$2815,"Win")</f>
        <v>0</v>
      </c>
      <c r="E434" s="7" t="n">
        <f aca="false">COUNTIFS('Duel Log'!AD$2:AD$2815,$A434,'Duel Log'!AA$2:AA$2815,"Loss")</f>
        <v>1</v>
      </c>
      <c r="F434" s="7" t="n">
        <f aca="false">COUNTIFS('Duel Log'!AD$2:AD$2815,$A434,'Duel Log'!AA$2:AA$2815,"Draw")</f>
        <v>0</v>
      </c>
      <c r="G434" s="13" t="n">
        <f aca="false">IFERROR(D434/C434,"")</f>
        <v>0</v>
      </c>
    </row>
    <row r="435" customFormat="false" ht="15" hidden="false" customHeight="true" outlineLevel="0" collapsed="false">
      <c r="A435" s="7" t="s">
        <v>1976</v>
      </c>
      <c r="B435" s="7" t="s">
        <v>1673</v>
      </c>
      <c r="C435" s="7" t="n">
        <f aca="false">COUNTIF('Duel Log'!AD$2:AD$2815,$A435)</f>
        <v>1</v>
      </c>
      <c r="D435" s="7" t="n">
        <f aca="false">COUNTIFS('Duel Log'!AD$2:AD$2815,$A435,'Duel Log'!AA$2:AA$2815,"Win")</f>
        <v>1</v>
      </c>
      <c r="E435" s="7" t="n">
        <f aca="false">COUNTIFS('Duel Log'!AD$2:AD$2815,$A435,'Duel Log'!AA$2:AA$2815,"Loss")</f>
        <v>0</v>
      </c>
      <c r="F435" s="7" t="n">
        <f aca="false">COUNTIFS('Duel Log'!AD$2:AD$2815,$A435,'Duel Log'!AA$2:AA$2815,"Draw")</f>
        <v>0</v>
      </c>
      <c r="G435" s="13" t="n">
        <f aca="false">IFERROR(D435/C435,"")</f>
        <v>1</v>
      </c>
    </row>
    <row r="436" customFormat="false" ht="15" hidden="false" customHeight="true" outlineLevel="0" collapsed="false">
      <c r="A436" s="7" t="s">
        <v>5340</v>
      </c>
      <c r="B436" s="8" t="s">
        <v>390</v>
      </c>
      <c r="C436" s="7" t="n">
        <f aca="false">COUNTIF('Duel Log'!AD$2:AD$2815,$A436)</f>
        <v>1</v>
      </c>
      <c r="D436" s="7" t="n">
        <f aca="false">COUNTIFS('Duel Log'!AD$2:AD$2815,$A436,'Duel Log'!AA$2:AA$2815,"Win")</f>
        <v>1</v>
      </c>
      <c r="E436" s="7" t="n">
        <f aca="false">COUNTIFS('Duel Log'!AD$2:AD$2815,$A436,'Duel Log'!AA$2:AA$2815,"Loss")</f>
        <v>0</v>
      </c>
      <c r="F436" s="7" t="n">
        <f aca="false">COUNTIFS('Duel Log'!AD$2:AD$2815,$A436,'Duel Log'!AA$2:AA$2815,"Draw")</f>
        <v>0</v>
      </c>
      <c r="G436" s="13" t="n">
        <f aca="false">IFERROR(D436/C436,"")</f>
        <v>1</v>
      </c>
    </row>
    <row r="437" customFormat="false" ht="15" hidden="false" customHeight="true" outlineLevel="0" collapsed="false">
      <c r="A437" s="7" t="s">
        <v>2739</v>
      </c>
      <c r="B437" s="7" t="s">
        <v>1232</v>
      </c>
      <c r="C437" s="7" t="n">
        <f aca="false">COUNTIF('Duel Log'!AD$2:AD$2815,$A437)</f>
        <v>1</v>
      </c>
      <c r="D437" s="7" t="n">
        <f aca="false">COUNTIFS('Duel Log'!AD$2:AD$2815,$A437,'Duel Log'!AA$2:AA$2815,"Win")</f>
        <v>0</v>
      </c>
      <c r="E437" s="7" t="n">
        <f aca="false">COUNTIFS('Duel Log'!AD$2:AD$2815,$A437,'Duel Log'!AA$2:AA$2815,"Loss")</f>
        <v>1</v>
      </c>
      <c r="F437" s="7" t="n">
        <f aca="false">COUNTIFS('Duel Log'!AD$2:AD$2815,$A437,'Duel Log'!AA$2:AA$2815,"Draw")</f>
        <v>0</v>
      </c>
      <c r="G437" s="13" t="n">
        <f aca="false">IFERROR(D437/C437,"")</f>
        <v>0</v>
      </c>
    </row>
    <row r="438" customFormat="false" ht="16.5" hidden="false" customHeight="true" outlineLevel="0" collapsed="false">
      <c r="A438" s="7" t="s">
        <v>1812</v>
      </c>
      <c r="B438" s="7" t="s">
        <v>9209</v>
      </c>
      <c r="C438" s="7" t="n">
        <f aca="false">COUNTIF('Duel Log'!AD$2:AD$2815,$A438)</f>
        <v>9</v>
      </c>
      <c r="D438" s="7" t="n">
        <f aca="false">COUNTIFS('Duel Log'!AD$2:AD$2815,$A438,'Duel Log'!AA$2:AA$2815,"Win")</f>
        <v>7</v>
      </c>
      <c r="E438" s="7" t="n">
        <f aca="false">COUNTIFS('Duel Log'!AD$2:AD$2815,$A438,'Duel Log'!AA$2:AA$2815,"Loss")</f>
        <v>2</v>
      </c>
      <c r="F438" s="7" t="n">
        <f aca="false">COUNTIFS('Duel Log'!AD$2:AD$2815,$A438,'Duel Log'!AA$2:AA$2815,"Draw")</f>
        <v>0</v>
      </c>
      <c r="G438" s="13" t="n">
        <f aca="false">IFERROR(D438/C438,"")</f>
        <v>0.777777777777778</v>
      </c>
    </row>
    <row r="439" customFormat="false" ht="15" hidden="false" customHeight="true" outlineLevel="0" collapsed="false">
      <c r="A439" s="7" t="s">
        <v>1237</v>
      </c>
      <c r="B439" s="7" t="s">
        <v>1061</v>
      </c>
      <c r="C439" s="7" t="n">
        <f aca="false">COUNTIF('Duel Log'!AD$2:AD$2815,$A439)</f>
        <v>1</v>
      </c>
      <c r="D439" s="7" t="n">
        <f aca="false">COUNTIFS('Duel Log'!AD$2:AD$2815,$A439,'Duel Log'!AA$2:AA$2815,"Win")</f>
        <v>1</v>
      </c>
      <c r="E439" s="7" t="n">
        <f aca="false">COUNTIFS('Duel Log'!AD$2:AD$2815,$A439,'Duel Log'!AA$2:AA$2815,"Loss")</f>
        <v>0</v>
      </c>
      <c r="F439" s="7" t="n">
        <f aca="false">COUNTIFS('Duel Log'!AD$2:AD$2815,$A439,'Duel Log'!AA$2:AA$2815,"Draw")</f>
        <v>0</v>
      </c>
      <c r="G439" s="13" t="n">
        <f aca="false">IFERROR(D439/C439,"")</f>
        <v>1</v>
      </c>
    </row>
    <row r="440" customFormat="false" ht="16.5" hidden="false" customHeight="true" outlineLevel="0" collapsed="false">
      <c r="A440" s="7" t="s">
        <v>450</v>
      </c>
      <c r="B440" s="7" t="s">
        <v>9210</v>
      </c>
      <c r="C440" s="7" t="n">
        <f aca="false">COUNTIF('Duel Log'!AD$2:AD$2815,$A440)</f>
        <v>17</v>
      </c>
      <c r="D440" s="7" t="n">
        <f aca="false">COUNTIFS('Duel Log'!AD$2:AD$2815,$A440,'Duel Log'!AA$2:AA$2815,"Win")</f>
        <v>9</v>
      </c>
      <c r="E440" s="7" t="n">
        <f aca="false">COUNTIFS('Duel Log'!AD$2:AD$2815,$A440,'Duel Log'!AA$2:AA$2815,"Loss")</f>
        <v>8</v>
      </c>
      <c r="F440" s="7" t="n">
        <f aca="false">COUNTIFS('Duel Log'!AD$2:AD$2815,$A440,'Duel Log'!AA$2:AA$2815,"Draw")</f>
        <v>0</v>
      </c>
      <c r="G440" s="13" t="n">
        <f aca="false">IFERROR(D440/C440,"")</f>
        <v>0.529411764705882</v>
      </c>
    </row>
    <row r="441" customFormat="false" ht="16.5" hidden="false" customHeight="true" outlineLevel="0" collapsed="false">
      <c r="A441" s="7" t="s">
        <v>711</v>
      </c>
      <c r="B441" s="7" t="s">
        <v>9211</v>
      </c>
      <c r="C441" s="7" t="n">
        <f aca="false">COUNTIF('Duel Log'!AD$2:AD$2815,$A441)</f>
        <v>20</v>
      </c>
      <c r="D441" s="7" t="n">
        <f aca="false">COUNTIFS('Duel Log'!AD$2:AD$2815,$A441,'Duel Log'!AA$2:AA$2815,"Win")</f>
        <v>14</v>
      </c>
      <c r="E441" s="7" t="n">
        <f aca="false">COUNTIFS('Duel Log'!AD$2:AD$2815,$A441,'Duel Log'!AA$2:AA$2815,"Loss")</f>
        <v>6</v>
      </c>
      <c r="F441" s="7" t="n">
        <f aca="false">COUNTIFS('Duel Log'!AD$2:AD$2815,$A441,'Duel Log'!AA$2:AA$2815,"Draw")</f>
        <v>0</v>
      </c>
      <c r="G441" s="13" t="n">
        <f aca="false">IFERROR(D441/C441,"")</f>
        <v>0.7</v>
      </c>
    </row>
    <row r="442" customFormat="false" ht="15" hidden="false" customHeight="true" outlineLevel="0" collapsed="false">
      <c r="A442" s="7" t="s">
        <v>3329</v>
      </c>
      <c r="B442" s="7" t="s">
        <v>3287</v>
      </c>
      <c r="C442" s="7" t="n">
        <f aca="false">COUNTIF('Duel Log'!AD$2:AD$2815,$A442)</f>
        <v>1</v>
      </c>
      <c r="D442" s="7" t="n">
        <f aca="false">COUNTIFS('Duel Log'!AD$2:AD$2815,$A442,'Duel Log'!AA$2:AA$2815,"Win")</f>
        <v>1</v>
      </c>
      <c r="E442" s="7" t="n">
        <f aca="false">COUNTIFS('Duel Log'!AD$2:AD$2815,$A442,'Duel Log'!AA$2:AA$2815,"Loss")</f>
        <v>0</v>
      </c>
      <c r="F442" s="7" t="n">
        <f aca="false">COUNTIFS('Duel Log'!AD$2:AD$2815,$A442,'Duel Log'!AA$2:AA$2815,"Draw")</f>
        <v>0</v>
      </c>
      <c r="G442" s="13" t="n">
        <f aca="false">IFERROR(D442/C442,"")</f>
        <v>1</v>
      </c>
    </row>
    <row r="443" customFormat="false" ht="15" hidden="false" customHeight="true" outlineLevel="0" collapsed="false">
      <c r="A443" s="7" t="s">
        <v>1699</v>
      </c>
      <c r="B443" s="7" t="s">
        <v>1692</v>
      </c>
      <c r="C443" s="7" t="n">
        <f aca="false">COUNTIF('Duel Log'!AD$2:AD$2815,$A443)</f>
        <v>1</v>
      </c>
      <c r="D443" s="7" t="n">
        <f aca="false">COUNTIFS('Duel Log'!AD$2:AD$2815,$A443,'Duel Log'!AA$2:AA$2815,"Win")</f>
        <v>0</v>
      </c>
      <c r="E443" s="7" t="n">
        <f aca="false">COUNTIFS('Duel Log'!AD$2:AD$2815,$A443,'Duel Log'!AA$2:AA$2815,"Loss")</f>
        <v>1</v>
      </c>
      <c r="F443" s="7" t="n">
        <f aca="false">COUNTIFS('Duel Log'!AD$2:AD$2815,$A443,'Duel Log'!AA$2:AA$2815,"Draw")</f>
        <v>0</v>
      </c>
      <c r="G443" s="13" t="n">
        <f aca="false">IFERROR(D443/C443,"")</f>
        <v>0</v>
      </c>
    </row>
    <row r="444" customFormat="false" ht="16.5" hidden="false" customHeight="true" outlineLevel="0" collapsed="false">
      <c r="A444" s="7" t="s">
        <v>5247</v>
      </c>
      <c r="B444" s="8" t="s">
        <v>1540</v>
      </c>
      <c r="C444" s="7" t="n">
        <f aca="false">COUNTIF('Duel Log'!AD$2:AD$2815,$A444)</f>
        <v>1</v>
      </c>
      <c r="D444" s="7" t="n">
        <f aca="false">COUNTIFS('Duel Log'!AD$2:AD$2815,$A444,'Duel Log'!AA$2:AA$2815,"Win")</f>
        <v>1</v>
      </c>
      <c r="E444" s="7" t="n">
        <f aca="false">COUNTIFS('Duel Log'!AD$2:AD$2815,$A444,'Duel Log'!AA$2:AA$2815,"Loss")</f>
        <v>0</v>
      </c>
      <c r="F444" s="7" t="n">
        <f aca="false">COUNTIFS('Duel Log'!AD$2:AD$2815,$A444,'Duel Log'!AA$2:AA$2815,"Draw")</f>
        <v>0</v>
      </c>
      <c r="G444" s="13" t="n">
        <f aca="false">IFERROR(D444/C444,"")</f>
        <v>1</v>
      </c>
    </row>
    <row r="445" customFormat="false" ht="15" hidden="false" customHeight="true" outlineLevel="0" collapsed="false">
      <c r="A445" s="7" t="s">
        <v>298</v>
      </c>
      <c r="B445" s="7" t="s">
        <v>280</v>
      </c>
      <c r="C445" s="7" t="n">
        <f aca="false">COUNTIF('Duel Log'!AD$2:AD$2815,$A445)</f>
        <v>1</v>
      </c>
      <c r="D445" s="7" t="n">
        <f aca="false">COUNTIFS('Duel Log'!AD$2:AD$2815,$A445,'Duel Log'!AA$2:AA$2815,"Win")</f>
        <v>0</v>
      </c>
      <c r="E445" s="7" t="n">
        <f aca="false">COUNTIFS('Duel Log'!AD$2:AD$2815,$A445,'Duel Log'!AA$2:AA$2815,"Loss")</f>
        <v>1</v>
      </c>
      <c r="F445" s="7" t="n">
        <f aca="false">COUNTIFS('Duel Log'!AD$2:AD$2815,$A445,'Duel Log'!AA$2:AA$2815,"Draw")</f>
        <v>0</v>
      </c>
      <c r="G445" s="13" t="n">
        <f aca="false">IFERROR(D445/C445,"")</f>
        <v>0</v>
      </c>
    </row>
    <row r="446" customFormat="false" ht="15" hidden="false" customHeight="true" outlineLevel="0" collapsed="false">
      <c r="A446" s="7" t="s">
        <v>3010</v>
      </c>
      <c r="B446" s="7" t="s">
        <v>2185</v>
      </c>
      <c r="C446" s="7" t="n">
        <f aca="false">COUNTIF('Duel Log'!AD$2:AD$2815,$A446)</f>
        <v>1</v>
      </c>
      <c r="D446" s="7" t="n">
        <f aca="false">COUNTIFS('Duel Log'!AD$2:AD$2815,$A446,'Duel Log'!AA$2:AA$2815,"Win")</f>
        <v>0</v>
      </c>
      <c r="E446" s="7" t="n">
        <f aca="false">COUNTIFS('Duel Log'!AD$2:AD$2815,$A446,'Duel Log'!AA$2:AA$2815,"Loss")</f>
        <v>1</v>
      </c>
      <c r="F446" s="7" t="n">
        <f aca="false">COUNTIFS('Duel Log'!AD$2:AD$2815,$A446,'Duel Log'!AA$2:AA$2815,"Draw")</f>
        <v>0</v>
      </c>
      <c r="G446" s="13" t="n">
        <f aca="false">IFERROR(D446/C446,"")</f>
        <v>0</v>
      </c>
    </row>
    <row r="447" customFormat="false" ht="16.5" hidden="false" customHeight="true" outlineLevel="0" collapsed="false">
      <c r="A447" s="7" t="s">
        <v>469</v>
      </c>
      <c r="B447" s="7" t="s">
        <v>9212</v>
      </c>
      <c r="C447" s="7" t="n">
        <f aca="false">COUNTIF('Duel Log'!AD$2:AD$2815,$A447)</f>
        <v>5</v>
      </c>
      <c r="D447" s="7" t="n">
        <f aca="false">COUNTIFS('Duel Log'!AD$2:AD$2815,$A447,'Duel Log'!AA$2:AA$2815,"Win")</f>
        <v>5</v>
      </c>
      <c r="E447" s="7" t="n">
        <f aca="false">COUNTIFS('Duel Log'!AD$2:AD$2815,$A447,'Duel Log'!AA$2:AA$2815,"Loss")</f>
        <v>0</v>
      </c>
      <c r="F447" s="7" t="n">
        <f aca="false">COUNTIFS('Duel Log'!AD$2:AD$2815,$A447,'Duel Log'!AA$2:AA$2815,"Draw")</f>
        <v>0</v>
      </c>
      <c r="G447" s="13" t="n">
        <f aca="false">IFERROR(D447/C447,"")</f>
        <v>1</v>
      </c>
    </row>
    <row r="448" customFormat="false" ht="15" hidden="false" customHeight="true" outlineLevel="0" collapsed="false">
      <c r="A448" s="7" t="s">
        <v>1198</v>
      </c>
      <c r="B448" s="7" t="s">
        <v>9174</v>
      </c>
      <c r="C448" s="7" t="n">
        <f aca="false">COUNTIF('Duel Log'!AD$2:AD$2815,$A448)</f>
        <v>2</v>
      </c>
      <c r="D448" s="7" t="n">
        <f aca="false">COUNTIFS('Duel Log'!AD$2:AD$2815,$A448,'Duel Log'!AA$2:AA$2815,"Win")</f>
        <v>0</v>
      </c>
      <c r="E448" s="7" t="n">
        <f aca="false">COUNTIFS('Duel Log'!AD$2:AD$2815,$A448,'Duel Log'!AA$2:AA$2815,"Loss")</f>
        <v>2</v>
      </c>
      <c r="F448" s="7" t="n">
        <f aca="false">COUNTIFS('Duel Log'!AD$2:AD$2815,$A448,'Duel Log'!AA$2:AA$2815,"Draw")</f>
        <v>0</v>
      </c>
      <c r="G448" s="13" t="n">
        <f aca="false">IFERROR(D448/C448,"")</f>
        <v>0</v>
      </c>
    </row>
    <row r="449" customFormat="false" ht="15" hidden="false" customHeight="true" outlineLevel="0" collapsed="false">
      <c r="A449" s="7" t="s">
        <v>3500</v>
      </c>
      <c r="B449" s="7" t="s">
        <v>3458</v>
      </c>
      <c r="C449" s="7" t="n">
        <f aca="false">COUNTIF('Duel Log'!AD$2:AD$2815,$A449)</f>
        <v>1</v>
      </c>
      <c r="D449" s="7" t="n">
        <f aca="false">COUNTIFS('Duel Log'!AD$2:AD$2815,$A449,'Duel Log'!AA$2:AA$2815,"Win")</f>
        <v>0</v>
      </c>
      <c r="E449" s="7" t="n">
        <f aca="false">COUNTIFS('Duel Log'!AD$2:AD$2815,$A449,'Duel Log'!AA$2:AA$2815,"Loss")</f>
        <v>1</v>
      </c>
      <c r="F449" s="7" t="n">
        <f aca="false">COUNTIFS('Duel Log'!AD$2:AD$2815,$A449,'Duel Log'!AA$2:AA$2815,"Draw")</f>
        <v>0</v>
      </c>
      <c r="G449" s="13" t="n">
        <f aca="false">IFERROR(D449/C449,"")</f>
        <v>0</v>
      </c>
    </row>
    <row r="450" customFormat="false" ht="15" hidden="false" customHeight="true" outlineLevel="0" collapsed="false">
      <c r="A450" s="7" t="s">
        <v>388</v>
      </c>
      <c r="B450" s="7" t="s">
        <v>381</v>
      </c>
      <c r="C450" s="7" t="n">
        <f aca="false">COUNTIF('Duel Log'!AD$2:AD$2815,$A450)</f>
        <v>1</v>
      </c>
      <c r="D450" s="7" t="n">
        <f aca="false">COUNTIFS('Duel Log'!AD$2:AD$2815,$A450,'Duel Log'!AA$2:AA$2815,"Win")</f>
        <v>0</v>
      </c>
      <c r="E450" s="7" t="n">
        <f aca="false">COUNTIFS('Duel Log'!AD$2:AD$2815,$A450,'Duel Log'!AA$2:AA$2815,"Loss")</f>
        <v>1</v>
      </c>
      <c r="F450" s="7" t="n">
        <f aca="false">COUNTIFS('Duel Log'!AD$2:AD$2815,$A450,'Duel Log'!AA$2:AA$2815,"Draw")</f>
        <v>0</v>
      </c>
      <c r="G450" s="13" t="n">
        <f aca="false">IFERROR(D450/C450,"")</f>
        <v>0</v>
      </c>
    </row>
    <row r="451" customFormat="false" ht="15" hidden="false" customHeight="true" outlineLevel="0" collapsed="false">
      <c r="A451" s="7" t="s">
        <v>1725</v>
      </c>
      <c r="B451" s="7" t="s">
        <v>1671</v>
      </c>
      <c r="C451" s="7" t="n">
        <f aca="false">COUNTIF('Duel Log'!AD$2:AD$2815,$A451)</f>
        <v>1</v>
      </c>
      <c r="D451" s="7" t="n">
        <f aca="false">COUNTIFS('Duel Log'!AD$2:AD$2815,$A451,'Duel Log'!AA$2:AA$2815,"Win")</f>
        <v>1</v>
      </c>
      <c r="E451" s="7" t="n">
        <f aca="false">COUNTIFS('Duel Log'!AD$2:AD$2815,$A451,'Duel Log'!AA$2:AA$2815,"Loss")</f>
        <v>0</v>
      </c>
      <c r="F451" s="7" t="n">
        <f aca="false">COUNTIFS('Duel Log'!AD$2:AD$2815,$A451,'Duel Log'!AA$2:AA$2815,"Draw")</f>
        <v>0</v>
      </c>
      <c r="G451" s="13" t="n">
        <f aca="false">IFERROR(D451/C451,"")</f>
        <v>1</v>
      </c>
    </row>
    <row r="452" customFormat="false" ht="15" hidden="false" customHeight="true" outlineLevel="0" collapsed="false">
      <c r="A452" s="7" t="s">
        <v>2060</v>
      </c>
      <c r="B452" s="7" t="s">
        <v>2017</v>
      </c>
      <c r="C452" s="7" t="n">
        <f aca="false">COUNTIF('Duel Log'!AD$2:AD$2815,$A452)</f>
        <v>1</v>
      </c>
      <c r="D452" s="7" t="n">
        <f aca="false">COUNTIFS('Duel Log'!AD$2:AD$2815,$A452,'Duel Log'!AA$2:AA$2815,"Win")</f>
        <v>1</v>
      </c>
      <c r="E452" s="7" t="n">
        <f aca="false">COUNTIFS('Duel Log'!AD$2:AD$2815,$A452,'Duel Log'!AA$2:AA$2815,"Loss")</f>
        <v>0</v>
      </c>
      <c r="F452" s="7" t="n">
        <f aca="false">COUNTIFS('Duel Log'!AD$2:AD$2815,$A452,'Duel Log'!AA$2:AA$2815,"Draw")</f>
        <v>0</v>
      </c>
      <c r="G452" s="13" t="n">
        <f aca="false">IFERROR(D452/C452,"")</f>
        <v>1</v>
      </c>
    </row>
    <row r="453" customFormat="false" ht="15" hidden="false" customHeight="true" outlineLevel="0" collapsed="false">
      <c r="A453" s="7" t="s">
        <v>1701</v>
      </c>
      <c r="B453" s="7" t="s">
        <v>1671</v>
      </c>
      <c r="C453" s="7" t="n">
        <f aca="false">COUNTIF('Duel Log'!AD$2:AD$2815,$A453)</f>
        <v>1</v>
      </c>
      <c r="D453" s="7" t="n">
        <f aca="false">COUNTIFS('Duel Log'!AD$2:AD$2815,$A453,'Duel Log'!AA$2:AA$2815,"Win")</f>
        <v>0</v>
      </c>
      <c r="E453" s="7" t="n">
        <f aca="false">COUNTIFS('Duel Log'!AD$2:AD$2815,$A453,'Duel Log'!AA$2:AA$2815,"Loss")</f>
        <v>1</v>
      </c>
      <c r="F453" s="7" t="n">
        <f aca="false">COUNTIFS('Duel Log'!AD$2:AD$2815,$A453,'Duel Log'!AA$2:AA$2815,"Draw")</f>
        <v>0</v>
      </c>
      <c r="G453" s="13" t="n">
        <f aca="false">IFERROR(D453/C453,"")</f>
        <v>0</v>
      </c>
    </row>
    <row r="454" customFormat="false" ht="15" hidden="false" customHeight="true" outlineLevel="0" collapsed="false">
      <c r="A454" s="7" t="s">
        <v>4533</v>
      </c>
      <c r="B454" s="7" t="s">
        <v>357</v>
      </c>
      <c r="C454" s="7" t="n">
        <f aca="false">COUNTIF('Duel Log'!AD$2:AD$2815,$A454)</f>
        <v>1</v>
      </c>
      <c r="D454" s="7" t="n">
        <f aca="false">COUNTIFS('Duel Log'!AD$2:AD$2815,$A454,'Duel Log'!AA$2:AA$2815,"Win")</f>
        <v>1</v>
      </c>
      <c r="E454" s="7" t="n">
        <f aca="false">COUNTIFS('Duel Log'!AD$2:AD$2815,$A454,'Duel Log'!AA$2:AA$2815,"Loss")</f>
        <v>0</v>
      </c>
      <c r="F454" s="7" t="n">
        <f aca="false">COUNTIFS('Duel Log'!AD$2:AD$2815,$A454,'Duel Log'!AA$2:AA$2815,"Draw")</f>
        <v>0</v>
      </c>
      <c r="G454" s="13" t="n">
        <f aca="false">IFERROR(D454/C454,"")</f>
        <v>1</v>
      </c>
    </row>
    <row r="455" customFormat="false" ht="16.5" hidden="false" customHeight="true" outlineLevel="0" collapsed="false">
      <c r="A455" s="7" t="s">
        <v>1793</v>
      </c>
      <c r="B455" s="7" t="s">
        <v>1790</v>
      </c>
      <c r="C455" s="7" t="n">
        <f aca="false">COUNTIF('Duel Log'!AD$2:AD$2815,$A455)</f>
        <v>1</v>
      </c>
      <c r="D455" s="7" t="n">
        <f aca="false">COUNTIFS('Duel Log'!AD$2:AD$2815,$A455,'Duel Log'!AA$2:AA$2815,"Win")</f>
        <v>0</v>
      </c>
      <c r="E455" s="7" t="n">
        <f aca="false">COUNTIFS('Duel Log'!AD$2:AD$2815,$A455,'Duel Log'!AA$2:AA$2815,"Loss")</f>
        <v>1</v>
      </c>
      <c r="F455" s="7" t="n">
        <f aca="false">COUNTIFS('Duel Log'!AD$2:AD$2815,$A455,'Duel Log'!AA$2:AA$2815,"Draw")</f>
        <v>0</v>
      </c>
      <c r="G455" s="13" t="n">
        <f aca="false">IFERROR(D455/C455,"")</f>
        <v>0</v>
      </c>
    </row>
    <row r="456" customFormat="false" ht="15" hidden="false" customHeight="true" outlineLevel="0" collapsed="false">
      <c r="A456" s="7" t="s">
        <v>1604</v>
      </c>
      <c r="B456" s="7" t="s">
        <v>9213</v>
      </c>
      <c r="C456" s="7" t="n">
        <f aca="false">COUNTIF('Duel Log'!AD$2:AD$2815,$A456)</f>
        <v>2</v>
      </c>
      <c r="D456" s="7" t="n">
        <f aca="false">COUNTIFS('Duel Log'!AD$2:AD$2815,$A456,'Duel Log'!AA$2:AA$2815,"Win")</f>
        <v>0</v>
      </c>
      <c r="E456" s="7" t="n">
        <f aca="false">COUNTIFS('Duel Log'!AD$2:AD$2815,$A456,'Duel Log'!AA$2:AA$2815,"Loss")</f>
        <v>2</v>
      </c>
      <c r="F456" s="7" t="n">
        <f aca="false">COUNTIFS('Duel Log'!AD$2:AD$2815,$A456,'Duel Log'!AA$2:AA$2815,"Draw")</f>
        <v>0</v>
      </c>
      <c r="G456" s="13" t="n">
        <f aca="false">IFERROR(D456/C456,"")</f>
        <v>0</v>
      </c>
    </row>
    <row r="457" customFormat="false" ht="15" hidden="false" customHeight="true" outlineLevel="0" collapsed="false">
      <c r="A457" s="7" t="s">
        <v>4351</v>
      </c>
      <c r="B457" s="7" t="s">
        <v>829</v>
      </c>
      <c r="C457" s="7" t="n">
        <f aca="false">COUNTIF('Duel Log'!AD$2:AD$2815,$A457)</f>
        <v>1</v>
      </c>
      <c r="D457" s="7" t="n">
        <f aca="false">COUNTIFS('Duel Log'!AD$2:AD$2815,$A457,'Duel Log'!AA$2:AA$2815,"Win")</f>
        <v>1</v>
      </c>
      <c r="E457" s="7" t="n">
        <f aca="false">COUNTIFS('Duel Log'!AD$2:AD$2815,$A457,'Duel Log'!AA$2:AA$2815,"Loss")</f>
        <v>0</v>
      </c>
      <c r="F457" s="7" t="n">
        <f aca="false">COUNTIFS('Duel Log'!AD$2:AD$2815,$A457,'Duel Log'!AA$2:AA$2815,"Draw")</f>
        <v>0</v>
      </c>
      <c r="G457" s="13" t="n">
        <f aca="false">IFERROR(D457/C457,"")</f>
        <v>1</v>
      </c>
    </row>
    <row r="458" customFormat="false" ht="15" hidden="false" customHeight="true" outlineLevel="0" collapsed="false">
      <c r="A458" s="7" t="s">
        <v>1907</v>
      </c>
      <c r="B458" s="7" t="s">
        <v>723</v>
      </c>
      <c r="C458" s="7" t="n">
        <f aca="false">COUNTIF('Duel Log'!AD$2:AD$2815,$A458)</f>
        <v>1</v>
      </c>
      <c r="D458" s="7" t="n">
        <f aca="false">COUNTIFS('Duel Log'!AD$2:AD$2815,$A458,'Duel Log'!AA$2:AA$2815,"Win")</f>
        <v>1</v>
      </c>
      <c r="E458" s="7" t="n">
        <f aca="false">COUNTIFS('Duel Log'!AD$2:AD$2815,$A458,'Duel Log'!AA$2:AA$2815,"Loss")</f>
        <v>0</v>
      </c>
      <c r="F458" s="7" t="n">
        <f aca="false">COUNTIFS('Duel Log'!AD$2:AD$2815,$A458,'Duel Log'!AA$2:AA$2815,"Draw")</f>
        <v>0</v>
      </c>
      <c r="G458" s="13" t="n">
        <f aca="false">IFERROR(D458/C458,"")</f>
        <v>1</v>
      </c>
    </row>
    <row r="459" customFormat="false" ht="16.5" hidden="false" customHeight="true" outlineLevel="0" collapsed="false">
      <c r="A459" s="7" t="s">
        <v>2521</v>
      </c>
      <c r="B459" s="7" t="s">
        <v>2516</v>
      </c>
      <c r="C459" s="7" t="n">
        <f aca="false">COUNTIF('Duel Log'!AD$2:AD$2815,$A459)</f>
        <v>1</v>
      </c>
      <c r="D459" s="7" t="n">
        <f aca="false">COUNTIFS('Duel Log'!AD$2:AD$2815,$A459,'Duel Log'!AA$2:AA$2815,"Win")</f>
        <v>1</v>
      </c>
      <c r="E459" s="7" t="n">
        <f aca="false">COUNTIFS('Duel Log'!AD$2:AD$2815,$A459,'Duel Log'!AA$2:AA$2815,"Loss")</f>
        <v>0</v>
      </c>
      <c r="F459" s="7" t="n">
        <f aca="false">COUNTIFS('Duel Log'!AD$2:AD$2815,$A459,'Duel Log'!AA$2:AA$2815,"Draw")</f>
        <v>0</v>
      </c>
      <c r="G459" s="13" t="n">
        <f aca="false">IFERROR(D459/C459,"")</f>
        <v>1</v>
      </c>
    </row>
    <row r="460" customFormat="false" ht="15" hidden="false" customHeight="true" outlineLevel="0" collapsed="false">
      <c r="A460" s="7" t="s">
        <v>3909</v>
      </c>
      <c r="B460" s="7" t="s">
        <v>723</v>
      </c>
      <c r="C460" s="7" t="n">
        <f aca="false">COUNTIF('Duel Log'!AD$2:AD$2815,$A460)</f>
        <v>1</v>
      </c>
      <c r="D460" s="7" t="n">
        <f aca="false">COUNTIFS('Duel Log'!AD$2:AD$2815,$A460,'Duel Log'!AA$2:AA$2815,"Win")</f>
        <v>1</v>
      </c>
      <c r="E460" s="7" t="n">
        <f aca="false">COUNTIFS('Duel Log'!AD$2:AD$2815,$A460,'Duel Log'!AA$2:AA$2815,"Loss")</f>
        <v>0</v>
      </c>
      <c r="F460" s="7" t="n">
        <f aca="false">COUNTIFS('Duel Log'!AD$2:AD$2815,$A460,'Duel Log'!AA$2:AA$2815,"Draw")</f>
        <v>0</v>
      </c>
      <c r="G460" s="13" t="n">
        <f aca="false">IFERROR(D460/C460,"")</f>
        <v>1</v>
      </c>
    </row>
    <row r="461" customFormat="false" ht="15" hidden="false" customHeight="true" outlineLevel="0" collapsed="false">
      <c r="A461" s="7" t="s">
        <v>557</v>
      </c>
      <c r="B461" s="8" t="s">
        <v>862</v>
      </c>
      <c r="C461" s="7" t="n">
        <f aca="false">COUNTIF('Duel Log'!AD$2:AD$2815,$A461)</f>
        <v>1</v>
      </c>
      <c r="D461" s="7" t="n">
        <f aca="false">COUNTIFS('Duel Log'!AD$2:AD$2815,$A461,'Duel Log'!AA$2:AA$2815,"Win")</f>
        <v>1</v>
      </c>
      <c r="E461" s="7" t="n">
        <f aca="false">COUNTIFS('Duel Log'!AD$2:AD$2815,$A461,'Duel Log'!AA$2:AA$2815,"Loss")</f>
        <v>0</v>
      </c>
      <c r="F461" s="7" t="n">
        <f aca="false">COUNTIFS('Duel Log'!AD$2:AD$2815,$A461,'Duel Log'!AA$2:AA$2815,"Draw")</f>
        <v>0</v>
      </c>
      <c r="G461" s="13" t="n">
        <f aca="false">IFERROR(D461/C461,"")</f>
        <v>1</v>
      </c>
    </row>
    <row r="462" customFormat="false" ht="15" hidden="false" customHeight="true" outlineLevel="0" collapsed="false">
      <c r="A462" s="7" t="s">
        <v>1622</v>
      </c>
      <c r="B462" s="7" t="s">
        <v>381</v>
      </c>
      <c r="C462" s="7" t="n">
        <f aca="false">COUNTIF('Duel Log'!AD$2:AD$2815,$A462)</f>
        <v>1</v>
      </c>
      <c r="D462" s="7" t="n">
        <f aca="false">COUNTIFS('Duel Log'!AD$2:AD$2815,$A462,'Duel Log'!AA$2:AA$2815,"Win")</f>
        <v>0</v>
      </c>
      <c r="E462" s="7" t="n">
        <f aca="false">COUNTIFS('Duel Log'!AD$2:AD$2815,$A462,'Duel Log'!AA$2:AA$2815,"Loss")</f>
        <v>1</v>
      </c>
      <c r="F462" s="7" t="n">
        <f aca="false">COUNTIFS('Duel Log'!AD$2:AD$2815,$A462,'Duel Log'!AA$2:AA$2815,"Draw")</f>
        <v>0</v>
      </c>
      <c r="G462" s="13" t="n">
        <f aca="false">IFERROR(D462/C462,"")</f>
        <v>0</v>
      </c>
    </row>
    <row r="463" customFormat="false" ht="15" hidden="false" customHeight="true" outlineLevel="0" collapsed="false">
      <c r="A463" s="7" t="s">
        <v>5894</v>
      </c>
      <c r="B463" s="8" t="s">
        <v>3952</v>
      </c>
      <c r="C463" s="7" t="n">
        <f aca="false">COUNTIF('Duel Log'!AD$2:AD$2815,$A463)</f>
        <v>1</v>
      </c>
      <c r="D463" s="7" t="n">
        <f aca="false">COUNTIFS('Duel Log'!AD$2:AD$2815,$A463,'Duel Log'!AA$2:AA$2815,"Win")</f>
        <v>1</v>
      </c>
      <c r="E463" s="7" t="n">
        <f aca="false">COUNTIFS('Duel Log'!AD$2:AD$2815,$A463,'Duel Log'!AA$2:AA$2815,"Loss")</f>
        <v>0</v>
      </c>
      <c r="F463" s="7" t="n">
        <f aca="false">COUNTIFS('Duel Log'!AD$2:AD$2815,$A463,'Duel Log'!AA$2:AA$2815,"Draw")</f>
        <v>0</v>
      </c>
      <c r="G463" s="13" t="n">
        <f aca="false">IFERROR(D463/C463,"")</f>
        <v>1</v>
      </c>
    </row>
    <row r="464" customFormat="false" ht="15" hidden="false" customHeight="true" outlineLevel="0" collapsed="false">
      <c r="A464" s="7" t="s">
        <v>2190</v>
      </c>
      <c r="B464" s="7" t="s">
        <v>2185</v>
      </c>
      <c r="C464" s="7" t="n">
        <f aca="false">COUNTIF('Duel Log'!AD$2:AD$2815,$A464)</f>
        <v>1</v>
      </c>
      <c r="D464" s="7" t="n">
        <f aca="false">COUNTIFS('Duel Log'!AD$2:AD$2815,$A464,'Duel Log'!AA$2:AA$2815,"Win")</f>
        <v>0</v>
      </c>
      <c r="E464" s="7" t="n">
        <f aca="false">COUNTIFS('Duel Log'!AD$2:AD$2815,$A464,'Duel Log'!AA$2:AA$2815,"Loss")</f>
        <v>1</v>
      </c>
      <c r="F464" s="7" t="n">
        <f aca="false">COUNTIFS('Duel Log'!AD$2:AD$2815,$A464,'Duel Log'!AA$2:AA$2815,"Draw")</f>
        <v>0</v>
      </c>
      <c r="G464" s="13" t="n">
        <f aca="false">IFERROR(D464/C464,"")</f>
        <v>0</v>
      </c>
    </row>
    <row r="465" customFormat="false" ht="15" hidden="false" customHeight="true" outlineLevel="0" collapsed="false">
      <c r="A465" s="7" t="s">
        <v>1613</v>
      </c>
      <c r="B465" s="7" t="s">
        <v>381</v>
      </c>
      <c r="C465" s="7" t="n">
        <f aca="false">COUNTIF('Duel Log'!AD$2:AD$2815,$A465)</f>
        <v>1</v>
      </c>
      <c r="D465" s="7" t="n">
        <f aca="false">COUNTIFS('Duel Log'!AD$2:AD$2815,$A465,'Duel Log'!AA$2:AA$2815,"Win")</f>
        <v>1</v>
      </c>
      <c r="E465" s="7" t="n">
        <f aca="false">COUNTIFS('Duel Log'!AD$2:AD$2815,$A465,'Duel Log'!AA$2:AA$2815,"Loss")</f>
        <v>0</v>
      </c>
      <c r="F465" s="7" t="n">
        <f aca="false">COUNTIFS('Duel Log'!AD$2:AD$2815,$A465,'Duel Log'!AA$2:AA$2815,"Draw")</f>
        <v>0</v>
      </c>
      <c r="G465" s="13" t="n">
        <f aca="false">IFERROR(D465/C465,"")</f>
        <v>1</v>
      </c>
    </row>
    <row r="466" customFormat="false" ht="15" hidden="false" customHeight="true" outlineLevel="0" collapsed="false">
      <c r="A466" s="7" t="s">
        <v>1828</v>
      </c>
      <c r="B466" s="7" t="s">
        <v>1232</v>
      </c>
      <c r="C466" s="7" t="n">
        <f aca="false">COUNTIF('Duel Log'!AD$2:AD$2815,$A466)</f>
        <v>1</v>
      </c>
      <c r="D466" s="7" t="n">
        <f aca="false">COUNTIFS('Duel Log'!AD$2:AD$2815,$A466,'Duel Log'!AA$2:AA$2815,"Win")</f>
        <v>1</v>
      </c>
      <c r="E466" s="7" t="n">
        <f aca="false">COUNTIFS('Duel Log'!AD$2:AD$2815,$A466,'Duel Log'!AA$2:AA$2815,"Loss")</f>
        <v>0</v>
      </c>
      <c r="F466" s="7" t="n">
        <f aca="false">COUNTIFS('Duel Log'!AD$2:AD$2815,$A466,'Duel Log'!AA$2:AA$2815,"Draw")</f>
        <v>0</v>
      </c>
      <c r="G466" s="13" t="n">
        <f aca="false">IFERROR(D466/C466,"")</f>
        <v>1</v>
      </c>
    </row>
    <row r="467" customFormat="false" ht="15" hidden="false" customHeight="true" outlineLevel="0" collapsed="false">
      <c r="A467" s="7" t="s">
        <v>1668</v>
      </c>
      <c r="B467" s="7" t="s">
        <v>381</v>
      </c>
      <c r="C467" s="7" t="n">
        <f aca="false">COUNTIF('Duel Log'!AD$2:AD$2815,$A467)</f>
        <v>1</v>
      </c>
      <c r="D467" s="7" t="n">
        <f aca="false">COUNTIFS('Duel Log'!AD$2:AD$2815,$A467,'Duel Log'!AA$2:AA$2815,"Win")</f>
        <v>1</v>
      </c>
      <c r="E467" s="7" t="n">
        <f aca="false">COUNTIFS('Duel Log'!AD$2:AD$2815,$A467,'Duel Log'!AA$2:AA$2815,"Loss")</f>
        <v>0</v>
      </c>
      <c r="F467" s="7" t="n">
        <f aca="false">COUNTIFS('Duel Log'!AD$2:AD$2815,$A467,'Duel Log'!AA$2:AA$2815,"Draw")</f>
        <v>0</v>
      </c>
      <c r="G467" s="13" t="n">
        <f aca="false">IFERROR(D467/C467,"")</f>
        <v>1</v>
      </c>
    </row>
    <row r="468" customFormat="false" ht="15" hidden="false" customHeight="true" outlineLevel="0" collapsed="false">
      <c r="A468" s="7" t="s">
        <v>444</v>
      </c>
      <c r="B468" s="8" t="s">
        <v>405</v>
      </c>
      <c r="C468" s="7" t="n">
        <f aca="false">COUNTIF('Duel Log'!AD$2:AD$2815,$A468)</f>
        <v>1</v>
      </c>
      <c r="D468" s="7" t="n">
        <f aca="false">COUNTIFS('Duel Log'!AD$2:AD$2815,$A468,'Duel Log'!AA$2:AA$2815,"Win")</f>
        <v>0</v>
      </c>
      <c r="E468" s="7" t="n">
        <f aca="false">COUNTIFS('Duel Log'!AD$2:AD$2815,$A468,'Duel Log'!AA$2:AA$2815,"Loss")</f>
        <v>1</v>
      </c>
      <c r="F468" s="7" t="n">
        <f aca="false">COUNTIFS('Duel Log'!AD$2:AD$2815,$A468,'Duel Log'!AA$2:AA$2815,"Draw")</f>
        <v>0</v>
      </c>
      <c r="G468" s="13" t="n">
        <f aca="false">IFERROR(D468/C468,"")</f>
        <v>0</v>
      </c>
    </row>
    <row r="469" customFormat="false" ht="16.5" hidden="false" customHeight="true" outlineLevel="0" collapsed="false">
      <c r="A469" s="7" t="s">
        <v>1452</v>
      </c>
      <c r="B469" s="8" t="s">
        <v>2981</v>
      </c>
      <c r="C469" s="7" t="n">
        <f aca="false">COUNTIF('Duel Log'!AD$2:AD$2815,$A469)</f>
        <v>1</v>
      </c>
      <c r="D469" s="7" t="n">
        <f aca="false">COUNTIFS('Duel Log'!AD$2:AD$2815,$A469,'Duel Log'!AA$2:AA$2815,"Win")</f>
        <v>1</v>
      </c>
      <c r="E469" s="7" t="n">
        <f aca="false">COUNTIFS('Duel Log'!AD$2:AD$2815,$A469,'Duel Log'!AA$2:AA$2815,"Loss")</f>
        <v>0</v>
      </c>
      <c r="F469" s="7" t="n">
        <f aca="false">COUNTIFS('Duel Log'!AD$2:AD$2815,$A469,'Duel Log'!AA$2:AA$2815,"Draw")</f>
        <v>0</v>
      </c>
      <c r="G469" s="13" t="n">
        <f aca="false">IFERROR(D469/C469,"")</f>
        <v>1</v>
      </c>
    </row>
    <row r="470" customFormat="false" ht="15" hidden="false" customHeight="true" outlineLevel="0" collapsed="false">
      <c r="A470" s="7" t="s">
        <v>3981</v>
      </c>
      <c r="B470" s="7" t="s">
        <v>2006</v>
      </c>
      <c r="C470" s="7" t="n">
        <f aca="false">COUNTIF('Duel Log'!AD$2:AD$2815,$A470)</f>
        <v>2</v>
      </c>
      <c r="D470" s="7" t="n">
        <f aca="false">COUNTIFS('Duel Log'!AD$2:AD$2815,$A470,'Duel Log'!AA$2:AA$2815,"Win")</f>
        <v>2</v>
      </c>
      <c r="E470" s="7" t="n">
        <f aca="false">COUNTIFS('Duel Log'!AD$2:AD$2815,$A470,'Duel Log'!AA$2:AA$2815,"Loss")</f>
        <v>0</v>
      </c>
      <c r="F470" s="7" t="n">
        <f aca="false">COUNTIFS('Duel Log'!AD$2:AD$2815,$A470,'Duel Log'!AA$2:AA$2815,"Draw")</f>
        <v>0</v>
      </c>
      <c r="G470" s="13" t="n">
        <f aca="false">IFERROR(D470/C470,"")</f>
        <v>1</v>
      </c>
    </row>
    <row r="471" customFormat="false" ht="16.5" hidden="false" customHeight="true" outlineLevel="0" collapsed="false">
      <c r="A471" s="7" t="s">
        <v>2248</v>
      </c>
      <c r="B471" s="7" t="s">
        <v>9214</v>
      </c>
      <c r="C471" s="7" t="n">
        <f aca="false">COUNTIF('Duel Log'!AD$2:AD$2815,$A471)</f>
        <v>7</v>
      </c>
      <c r="D471" s="7" t="n">
        <f aca="false">COUNTIFS('Duel Log'!AD$2:AD$2815,$A471,'Duel Log'!AA$2:AA$2815,"Win")</f>
        <v>4</v>
      </c>
      <c r="E471" s="7" t="n">
        <f aca="false">COUNTIFS('Duel Log'!AD$2:AD$2815,$A471,'Duel Log'!AA$2:AA$2815,"Loss")</f>
        <v>3</v>
      </c>
      <c r="F471" s="7" t="n">
        <f aca="false">COUNTIFS('Duel Log'!AD$2:AD$2815,$A471,'Duel Log'!AA$2:AA$2815,"Draw")</f>
        <v>0</v>
      </c>
      <c r="G471" s="13" t="n">
        <f aca="false">IFERROR(D471/C471,"")</f>
        <v>0.571428571428571</v>
      </c>
    </row>
    <row r="472" customFormat="false" ht="15" hidden="false" customHeight="true" outlineLevel="0" collapsed="false">
      <c r="A472" s="7" t="s">
        <v>950</v>
      </c>
      <c r="B472" s="7" t="s">
        <v>829</v>
      </c>
      <c r="C472" s="7" t="n">
        <f aca="false">COUNTIF('Duel Log'!AD$2:AD$2815,$A472)</f>
        <v>1</v>
      </c>
      <c r="D472" s="7" t="n">
        <f aca="false">COUNTIFS('Duel Log'!AD$2:AD$2815,$A472,'Duel Log'!AA$2:AA$2815,"Win")</f>
        <v>1</v>
      </c>
      <c r="E472" s="7" t="n">
        <f aca="false">COUNTIFS('Duel Log'!AD$2:AD$2815,$A472,'Duel Log'!AA$2:AA$2815,"Loss")</f>
        <v>0</v>
      </c>
      <c r="F472" s="7" t="n">
        <f aca="false">COUNTIFS('Duel Log'!AD$2:AD$2815,$A472,'Duel Log'!AA$2:AA$2815,"Draw")</f>
        <v>0</v>
      </c>
      <c r="G472" s="13" t="n">
        <f aca="false">IFERROR(D472/C472,"")</f>
        <v>1</v>
      </c>
    </row>
    <row r="473" customFormat="false" ht="16.5" hidden="false" customHeight="true" outlineLevel="0" collapsed="false">
      <c r="A473" s="7" t="s">
        <v>614</v>
      </c>
      <c r="B473" s="7" t="s">
        <v>9215</v>
      </c>
      <c r="C473" s="7" t="n">
        <f aca="false">COUNTIF('Duel Log'!AD$2:AD$2815,$A473)</f>
        <v>18</v>
      </c>
      <c r="D473" s="7" t="n">
        <f aca="false">COUNTIFS('Duel Log'!AD$2:AD$2815,$A473,'Duel Log'!AA$2:AA$2815,"Win")</f>
        <v>13</v>
      </c>
      <c r="E473" s="7" t="n">
        <f aca="false">COUNTIFS('Duel Log'!AD$2:AD$2815,$A473,'Duel Log'!AA$2:AA$2815,"Loss")</f>
        <v>5</v>
      </c>
      <c r="F473" s="7" t="n">
        <f aca="false">COUNTIFS('Duel Log'!AD$2:AD$2815,$A473,'Duel Log'!AA$2:AA$2815,"Draw")</f>
        <v>0</v>
      </c>
      <c r="G473" s="13" t="n">
        <f aca="false">IFERROR(D473/C473,"")</f>
        <v>0.722222222222222</v>
      </c>
    </row>
    <row r="474" customFormat="false" ht="15" hidden="false" customHeight="true" outlineLevel="0" collapsed="false">
      <c r="A474" s="7" t="s">
        <v>2505</v>
      </c>
      <c r="B474" s="7" t="s">
        <v>871</v>
      </c>
      <c r="C474" s="7" t="n">
        <f aca="false">COUNTIF('Duel Log'!AD$2:AD$2815,$A474)</f>
        <v>1</v>
      </c>
      <c r="D474" s="7" t="n">
        <f aca="false">COUNTIFS('Duel Log'!AD$2:AD$2815,$A474,'Duel Log'!AA$2:AA$2815,"Win")</f>
        <v>0</v>
      </c>
      <c r="E474" s="7" t="n">
        <f aca="false">COUNTIFS('Duel Log'!AD$2:AD$2815,$A474,'Duel Log'!AA$2:AA$2815,"Loss")</f>
        <v>1</v>
      </c>
      <c r="F474" s="7" t="n">
        <f aca="false">COUNTIFS('Duel Log'!AD$2:AD$2815,$A474,'Duel Log'!AA$2:AA$2815,"Draw")</f>
        <v>0</v>
      </c>
      <c r="G474" s="13" t="n">
        <f aca="false">IFERROR(D474/C474,"")</f>
        <v>0</v>
      </c>
    </row>
    <row r="475" customFormat="false" ht="15" hidden="false" customHeight="true" outlineLevel="0" collapsed="false">
      <c r="A475" s="7" t="s">
        <v>1919</v>
      </c>
      <c r="B475" s="7" t="s">
        <v>876</v>
      </c>
      <c r="C475" s="7" t="n">
        <f aca="false">COUNTIF('Duel Log'!AD$2:AD$2815,$A475)</f>
        <v>1</v>
      </c>
      <c r="D475" s="7" t="n">
        <f aca="false">COUNTIFS('Duel Log'!AD$2:AD$2815,$A475,'Duel Log'!AA$2:AA$2815,"Win")</f>
        <v>1</v>
      </c>
      <c r="E475" s="7" t="n">
        <f aca="false">COUNTIFS('Duel Log'!AD$2:AD$2815,$A475,'Duel Log'!AA$2:AA$2815,"Loss")</f>
        <v>0</v>
      </c>
      <c r="F475" s="7" t="n">
        <f aca="false">COUNTIFS('Duel Log'!AD$2:AD$2815,$A475,'Duel Log'!AA$2:AA$2815,"Draw")</f>
        <v>0</v>
      </c>
      <c r="G475" s="13" t="n">
        <f aca="false">IFERROR(D475/C475,"")</f>
        <v>1</v>
      </c>
    </row>
    <row r="476" customFormat="false" ht="16.5" hidden="false" customHeight="true" outlineLevel="0" collapsed="false">
      <c r="A476" s="7" t="s">
        <v>338</v>
      </c>
      <c r="B476" s="7" t="s">
        <v>9216</v>
      </c>
      <c r="C476" s="7" t="n">
        <f aca="false">COUNTIF('Duel Log'!AD$2:AD$2815,$A476)</f>
        <v>8</v>
      </c>
      <c r="D476" s="7" t="n">
        <f aca="false">COUNTIFS('Duel Log'!AD$2:AD$2815,$A476,'Duel Log'!AA$2:AA$2815,"Win")</f>
        <v>6</v>
      </c>
      <c r="E476" s="7" t="n">
        <f aca="false">COUNTIFS('Duel Log'!AD$2:AD$2815,$A476,'Duel Log'!AA$2:AA$2815,"Loss")</f>
        <v>2</v>
      </c>
      <c r="F476" s="7" t="n">
        <f aca="false">COUNTIFS('Duel Log'!AD$2:AD$2815,$A476,'Duel Log'!AA$2:AA$2815,"Draw")</f>
        <v>0</v>
      </c>
      <c r="G476" s="13" t="n">
        <f aca="false">IFERROR(D476/C476,"")</f>
        <v>0.75</v>
      </c>
    </row>
    <row r="477" customFormat="false" ht="15" hidden="false" customHeight="true" outlineLevel="0" collapsed="false">
      <c r="A477" s="7" t="s">
        <v>1093</v>
      </c>
      <c r="B477" s="7" t="s">
        <v>1061</v>
      </c>
      <c r="C477" s="7" t="n">
        <f aca="false">COUNTIF('Duel Log'!AD$2:AD$2815,$A477)</f>
        <v>1</v>
      </c>
      <c r="D477" s="7" t="n">
        <f aca="false">COUNTIFS('Duel Log'!AD$2:AD$2815,$A477,'Duel Log'!AA$2:AA$2815,"Win")</f>
        <v>0</v>
      </c>
      <c r="E477" s="7" t="n">
        <f aca="false">COUNTIFS('Duel Log'!AD$2:AD$2815,$A477,'Duel Log'!AA$2:AA$2815,"Loss")</f>
        <v>1</v>
      </c>
      <c r="F477" s="7" t="n">
        <f aca="false">COUNTIFS('Duel Log'!AD$2:AD$2815,$A477,'Duel Log'!AA$2:AA$2815,"Draw")</f>
        <v>0</v>
      </c>
      <c r="G477" s="13" t="n">
        <f aca="false">IFERROR(D477/C477,"")</f>
        <v>0</v>
      </c>
    </row>
    <row r="478" customFormat="false" ht="15" hidden="false" customHeight="true" outlineLevel="0" collapsed="false">
      <c r="A478" s="7" t="s">
        <v>1472</v>
      </c>
      <c r="B478" s="7" t="s">
        <v>1324</v>
      </c>
      <c r="C478" s="7" t="n">
        <f aca="false">COUNTIF('Duel Log'!AD$2:AD$2815,$A478)</f>
        <v>1</v>
      </c>
      <c r="D478" s="7" t="n">
        <f aca="false">COUNTIFS('Duel Log'!AD$2:AD$2815,$A478,'Duel Log'!AA$2:AA$2815,"Win")</f>
        <v>0</v>
      </c>
      <c r="E478" s="7" t="n">
        <f aca="false">COUNTIFS('Duel Log'!AD$2:AD$2815,$A478,'Duel Log'!AA$2:AA$2815,"Loss")</f>
        <v>1</v>
      </c>
      <c r="F478" s="7" t="n">
        <f aca="false">COUNTIFS('Duel Log'!AD$2:AD$2815,$A478,'Duel Log'!AA$2:AA$2815,"Draw")</f>
        <v>0</v>
      </c>
      <c r="G478" s="13" t="n">
        <f aca="false">IFERROR(D478/C478,"")</f>
        <v>0</v>
      </c>
    </row>
    <row r="479" customFormat="false" ht="15" hidden="false" customHeight="true" outlineLevel="0" collapsed="false">
      <c r="A479" s="7" t="s">
        <v>3560</v>
      </c>
      <c r="B479" s="7" t="s">
        <v>9217</v>
      </c>
      <c r="C479" s="7" t="n">
        <f aca="false">COUNTIF('Duel Log'!AD$2:AD$2815,$A479)</f>
        <v>2</v>
      </c>
      <c r="D479" s="7" t="n">
        <f aca="false">COUNTIFS('Duel Log'!AD$2:AD$2815,$A479,'Duel Log'!AA$2:AA$2815,"Win")</f>
        <v>1</v>
      </c>
      <c r="E479" s="7" t="n">
        <f aca="false">COUNTIFS('Duel Log'!AD$2:AD$2815,$A479,'Duel Log'!AA$2:AA$2815,"Loss")</f>
        <v>1</v>
      </c>
      <c r="F479" s="7" t="n">
        <f aca="false">COUNTIFS('Duel Log'!AD$2:AD$2815,$A479,'Duel Log'!AA$2:AA$2815,"Draw")</f>
        <v>0</v>
      </c>
      <c r="G479" s="13" t="n">
        <f aca="false">IFERROR(D479/C479,"")</f>
        <v>0.5</v>
      </c>
    </row>
    <row r="480" customFormat="false" ht="15" hidden="false" customHeight="true" outlineLevel="0" collapsed="false">
      <c r="A480" s="7" t="s">
        <v>1999</v>
      </c>
      <c r="B480" s="7" t="s">
        <v>1673</v>
      </c>
      <c r="C480" s="7" t="n">
        <f aca="false">COUNTIF('Duel Log'!AD$2:AD$2815,$A480)</f>
        <v>1</v>
      </c>
      <c r="D480" s="7" t="n">
        <f aca="false">COUNTIFS('Duel Log'!AD$2:AD$2815,$A480,'Duel Log'!AA$2:AA$2815,"Win")</f>
        <v>0</v>
      </c>
      <c r="E480" s="7" t="n">
        <f aca="false">COUNTIFS('Duel Log'!AD$2:AD$2815,$A480,'Duel Log'!AA$2:AA$2815,"Loss")</f>
        <v>1</v>
      </c>
      <c r="F480" s="7" t="n">
        <f aca="false">COUNTIFS('Duel Log'!AD$2:AD$2815,$A480,'Duel Log'!AA$2:AA$2815,"Draw")</f>
        <v>0</v>
      </c>
      <c r="G480" s="13" t="n">
        <f aca="false">IFERROR(D480/C480,"")</f>
        <v>0</v>
      </c>
    </row>
    <row r="481" customFormat="false" ht="15" hidden="false" customHeight="true" outlineLevel="0" collapsed="false">
      <c r="A481" s="7" t="s">
        <v>1961</v>
      </c>
      <c r="B481" s="7" t="s">
        <v>1673</v>
      </c>
      <c r="C481" s="7" t="n">
        <f aca="false">COUNTIF('Duel Log'!AD$2:AD$2815,$A481)</f>
        <v>1</v>
      </c>
      <c r="D481" s="7" t="n">
        <f aca="false">COUNTIFS('Duel Log'!AD$2:AD$2815,$A481,'Duel Log'!AA$2:AA$2815,"Win")</f>
        <v>1</v>
      </c>
      <c r="E481" s="7" t="n">
        <f aca="false">COUNTIFS('Duel Log'!AD$2:AD$2815,$A481,'Duel Log'!AA$2:AA$2815,"Loss")</f>
        <v>0</v>
      </c>
      <c r="F481" s="7" t="n">
        <f aca="false">COUNTIFS('Duel Log'!AD$2:AD$2815,$A481,'Duel Log'!AA$2:AA$2815,"Draw")</f>
        <v>0</v>
      </c>
      <c r="G481" s="13" t="n">
        <f aca="false">IFERROR(D481/C481,"")</f>
        <v>1</v>
      </c>
    </row>
    <row r="482" customFormat="false" ht="15" hidden="false" customHeight="true" outlineLevel="0" collapsed="false">
      <c r="A482" s="7" t="s">
        <v>274</v>
      </c>
      <c r="B482" s="7" t="s">
        <v>76</v>
      </c>
      <c r="C482" s="7" t="n">
        <f aca="false">COUNTIF('Duel Log'!AD$2:AD$2815,$A482)</f>
        <v>1</v>
      </c>
      <c r="D482" s="7" t="n">
        <f aca="false">COUNTIFS('Duel Log'!AD$2:AD$2815,$A482,'Duel Log'!AA$2:AA$2815,"Win")</f>
        <v>0</v>
      </c>
      <c r="E482" s="7" t="n">
        <f aca="false">COUNTIFS('Duel Log'!AD$2:AD$2815,$A482,'Duel Log'!AA$2:AA$2815,"Loss")</f>
        <v>1</v>
      </c>
      <c r="F482" s="7" t="n">
        <f aca="false">COUNTIFS('Duel Log'!AD$2:AD$2815,$A482,'Duel Log'!AA$2:AA$2815,"Draw")</f>
        <v>0</v>
      </c>
      <c r="G482" s="13" t="n">
        <f aca="false">IFERROR(D482/C482,"")</f>
        <v>0</v>
      </c>
    </row>
    <row r="483" customFormat="false" ht="15" hidden="false" customHeight="true" outlineLevel="0" collapsed="false">
      <c r="A483" s="7" t="s">
        <v>296</v>
      </c>
      <c r="B483" s="7" t="s">
        <v>282</v>
      </c>
      <c r="C483" s="7" t="n">
        <f aca="false">COUNTIF('Duel Log'!AD$2:AD$2815,$A483)</f>
        <v>1</v>
      </c>
      <c r="D483" s="7" t="n">
        <f aca="false">COUNTIFS('Duel Log'!AD$2:AD$2815,$A483,'Duel Log'!AA$2:AA$2815,"Win")</f>
        <v>1</v>
      </c>
      <c r="E483" s="7" t="n">
        <f aca="false">COUNTIFS('Duel Log'!AD$2:AD$2815,$A483,'Duel Log'!AA$2:AA$2815,"Loss")</f>
        <v>0</v>
      </c>
      <c r="F483" s="7" t="n">
        <f aca="false">COUNTIFS('Duel Log'!AD$2:AD$2815,$A483,'Duel Log'!AA$2:AA$2815,"Draw")</f>
        <v>0</v>
      </c>
      <c r="G483" s="13" t="n">
        <f aca="false">IFERROR(D483/C483,"")</f>
        <v>1</v>
      </c>
    </row>
    <row r="484" customFormat="false" ht="15" hidden="false" customHeight="true" outlineLevel="0" collapsed="false">
      <c r="A484" s="7" t="s">
        <v>5099</v>
      </c>
      <c r="B484" s="8" t="s">
        <v>3952</v>
      </c>
      <c r="C484" s="7" t="n">
        <f aca="false">COUNTIF('Duel Log'!AD$2:AD$2815,$A484)</f>
        <v>1</v>
      </c>
      <c r="D484" s="7" t="n">
        <f aca="false">COUNTIFS('Duel Log'!AD$2:AD$2815,$A484,'Duel Log'!AA$2:AA$2815,"Win")</f>
        <v>0</v>
      </c>
      <c r="E484" s="7" t="n">
        <f aca="false">COUNTIFS('Duel Log'!AD$2:AD$2815,$A484,'Duel Log'!AA$2:AA$2815,"Loss")</f>
        <v>1</v>
      </c>
      <c r="F484" s="7" t="n">
        <f aca="false">COUNTIFS('Duel Log'!AD$2:AD$2815,$A484,'Duel Log'!AA$2:AA$2815,"Draw")</f>
        <v>0</v>
      </c>
      <c r="G484" s="13" t="n">
        <f aca="false">IFERROR(D484/C484,"")</f>
        <v>0</v>
      </c>
    </row>
    <row r="485" customFormat="false" ht="15" hidden="false" customHeight="true" outlineLevel="0" collapsed="false">
      <c r="A485" s="7" t="s">
        <v>203</v>
      </c>
      <c r="B485" s="7" t="s">
        <v>76</v>
      </c>
      <c r="C485" s="7" t="n">
        <f aca="false">COUNTIF('Duel Log'!AD$2:AD$2815,$A485)</f>
        <v>1</v>
      </c>
      <c r="D485" s="7" t="n">
        <f aca="false">COUNTIFS('Duel Log'!AD$2:AD$2815,$A485,'Duel Log'!AA$2:AA$2815,"Win")</f>
        <v>1</v>
      </c>
      <c r="E485" s="7" t="n">
        <f aca="false">COUNTIFS('Duel Log'!AD$2:AD$2815,$A485,'Duel Log'!AA$2:AA$2815,"Loss")</f>
        <v>0</v>
      </c>
      <c r="F485" s="7" t="n">
        <f aca="false">COUNTIFS('Duel Log'!AD$2:AD$2815,$A485,'Duel Log'!AA$2:AA$2815,"Draw")</f>
        <v>0</v>
      </c>
      <c r="G485" s="13" t="n">
        <f aca="false">IFERROR(D485/C485,"")</f>
        <v>1</v>
      </c>
    </row>
    <row r="486" customFormat="false" ht="15" hidden="false" customHeight="true" outlineLevel="0" collapsed="false">
      <c r="A486" s="7" t="s">
        <v>4302</v>
      </c>
      <c r="B486" s="7" t="s">
        <v>533</v>
      </c>
      <c r="C486" s="7" t="n">
        <f aca="false">COUNTIF('Duel Log'!AD$2:AD$2815,$A486)</f>
        <v>1</v>
      </c>
      <c r="D486" s="7" t="n">
        <f aca="false">COUNTIFS('Duel Log'!AD$2:AD$2815,$A486,'Duel Log'!AA$2:AA$2815,"Win")</f>
        <v>1</v>
      </c>
      <c r="E486" s="7" t="n">
        <f aca="false">COUNTIFS('Duel Log'!AD$2:AD$2815,$A486,'Duel Log'!AA$2:AA$2815,"Loss")</f>
        <v>0</v>
      </c>
      <c r="F486" s="7" t="n">
        <f aca="false">COUNTIFS('Duel Log'!AD$2:AD$2815,$A486,'Duel Log'!AA$2:AA$2815,"Draw")</f>
        <v>0</v>
      </c>
      <c r="G486" s="13" t="n">
        <f aca="false">IFERROR(D486/C486,"")</f>
        <v>1</v>
      </c>
    </row>
    <row r="487" customFormat="false" ht="15" hidden="false" customHeight="true" outlineLevel="0" collapsed="false">
      <c r="A487" s="7" t="s">
        <v>1144</v>
      </c>
      <c r="B487" s="7" t="s">
        <v>9218</v>
      </c>
      <c r="C487" s="7" t="n">
        <f aca="false">COUNTIF('Duel Log'!AD$2:AD$2815,$A487)</f>
        <v>3</v>
      </c>
      <c r="D487" s="7" t="n">
        <f aca="false">COUNTIFS('Duel Log'!AD$2:AD$2815,$A487,'Duel Log'!AA$2:AA$2815,"Win")</f>
        <v>1</v>
      </c>
      <c r="E487" s="7" t="n">
        <f aca="false">COUNTIFS('Duel Log'!AD$2:AD$2815,$A487,'Duel Log'!AA$2:AA$2815,"Loss")</f>
        <v>2</v>
      </c>
      <c r="F487" s="7" t="n">
        <f aca="false">COUNTIFS('Duel Log'!AD$2:AD$2815,$A487,'Duel Log'!AA$2:AA$2815,"Draw")</f>
        <v>0</v>
      </c>
      <c r="G487" s="13" t="n">
        <f aca="false">IFERROR(D487/C487,"")</f>
        <v>0.333333333333333</v>
      </c>
    </row>
    <row r="488" customFormat="false" ht="15" hidden="false" customHeight="true" outlineLevel="0" collapsed="false">
      <c r="A488" s="7" t="s">
        <v>4133</v>
      </c>
      <c r="B488" s="7" t="s">
        <v>689</v>
      </c>
      <c r="C488" s="7" t="n">
        <f aca="false">COUNTIF('Duel Log'!AD$2:AD$2815,$A488)</f>
        <v>1</v>
      </c>
      <c r="D488" s="7" t="n">
        <f aca="false">COUNTIFS('Duel Log'!AD$2:AD$2815,$A488,'Duel Log'!AA$2:AA$2815,"Win")</f>
        <v>0</v>
      </c>
      <c r="E488" s="7" t="n">
        <f aca="false">COUNTIFS('Duel Log'!AD$2:AD$2815,$A488,'Duel Log'!AA$2:AA$2815,"Loss")</f>
        <v>1</v>
      </c>
      <c r="F488" s="7" t="n">
        <f aca="false">COUNTIFS('Duel Log'!AD$2:AD$2815,$A488,'Duel Log'!AA$2:AA$2815,"Draw")</f>
        <v>0</v>
      </c>
      <c r="G488" s="13" t="n">
        <f aca="false">IFERROR(D488/C488,"")</f>
        <v>0</v>
      </c>
    </row>
    <row r="489" customFormat="false" ht="15" hidden="false" customHeight="true" outlineLevel="0" collapsed="false">
      <c r="A489" s="7" t="s">
        <v>1280</v>
      </c>
      <c r="B489" s="7" t="s">
        <v>1061</v>
      </c>
      <c r="C489" s="7" t="n">
        <f aca="false">COUNTIF('Duel Log'!AD$2:AD$2815,$A489)</f>
        <v>1</v>
      </c>
      <c r="D489" s="7" t="n">
        <f aca="false">COUNTIFS('Duel Log'!AD$2:AD$2815,$A489,'Duel Log'!AA$2:AA$2815,"Win")</f>
        <v>1</v>
      </c>
      <c r="E489" s="7" t="n">
        <f aca="false">COUNTIFS('Duel Log'!AD$2:AD$2815,$A489,'Duel Log'!AA$2:AA$2815,"Loss")</f>
        <v>0</v>
      </c>
      <c r="F489" s="7" t="n">
        <f aca="false">COUNTIFS('Duel Log'!AD$2:AD$2815,$A489,'Duel Log'!AA$2:AA$2815,"Draw")</f>
        <v>0</v>
      </c>
      <c r="G489" s="13" t="n">
        <f aca="false">IFERROR(D489/C489,"")</f>
        <v>1</v>
      </c>
    </row>
    <row r="490" customFormat="false" ht="15" hidden="false" customHeight="true" outlineLevel="0" collapsed="false">
      <c r="A490" s="7" t="s">
        <v>4725</v>
      </c>
      <c r="B490" s="7" t="s">
        <v>1132</v>
      </c>
      <c r="C490" s="7" t="n">
        <f aca="false">COUNTIF('Duel Log'!AD$2:AD$2815,$A490)</f>
        <v>1</v>
      </c>
      <c r="D490" s="7" t="n">
        <f aca="false">COUNTIFS('Duel Log'!AD$2:AD$2815,$A490,'Duel Log'!AA$2:AA$2815,"Win")</f>
        <v>1</v>
      </c>
      <c r="E490" s="7" t="n">
        <f aca="false">COUNTIFS('Duel Log'!AD$2:AD$2815,$A490,'Duel Log'!AA$2:AA$2815,"Loss")</f>
        <v>0</v>
      </c>
      <c r="F490" s="7" t="n">
        <f aca="false">COUNTIFS('Duel Log'!AD$2:AD$2815,$A490,'Duel Log'!AA$2:AA$2815,"Draw")</f>
        <v>0</v>
      </c>
      <c r="G490" s="13" t="n">
        <f aca="false">IFERROR(D490/C490,"")</f>
        <v>1</v>
      </c>
    </row>
    <row r="491" customFormat="false" ht="15" hidden="false" customHeight="true" outlineLevel="0" collapsed="false">
      <c r="A491" s="7" t="s">
        <v>1157</v>
      </c>
      <c r="B491" s="7" t="s">
        <v>1061</v>
      </c>
      <c r="C491" s="7" t="n">
        <f aca="false">COUNTIF('Duel Log'!AD$2:AD$2815,$A491)</f>
        <v>1</v>
      </c>
      <c r="D491" s="7" t="n">
        <f aca="false">COUNTIFS('Duel Log'!AD$2:AD$2815,$A491,'Duel Log'!AA$2:AA$2815,"Win")</f>
        <v>0</v>
      </c>
      <c r="E491" s="7" t="n">
        <f aca="false">COUNTIFS('Duel Log'!AD$2:AD$2815,$A491,'Duel Log'!AA$2:AA$2815,"Loss")</f>
        <v>1</v>
      </c>
      <c r="F491" s="7" t="n">
        <f aca="false">COUNTIFS('Duel Log'!AD$2:AD$2815,$A491,'Duel Log'!AA$2:AA$2815,"Draw")</f>
        <v>0</v>
      </c>
      <c r="G491" s="13" t="n">
        <f aca="false">IFERROR(D491/C491,"")</f>
        <v>0</v>
      </c>
    </row>
    <row r="492" customFormat="false" ht="16.5" hidden="false" customHeight="true" outlineLevel="0" collapsed="false">
      <c r="A492" s="7" t="s">
        <v>758</v>
      </c>
      <c r="B492" s="7" t="s">
        <v>9219</v>
      </c>
      <c r="C492" s="7" t="n">
        <f aca="false">COUNTIF('Duel Log'!AD$2:AD$2815,$A492)</f>
        <v>2</v>
      </c>
      <c r="D492" s="7" t="n">
        <f aca="false">COUNTIFS('Duel Log'!AD$2:AD$2815,$A492,'Duel Log'!AA$2:AA$2815,"Win")</f>
        <v>1</v>
      </c>
      <c r="E492" s="7" t="n">
        <f aca="false">COUNTIFS('Duel Log'!AD$2:AD$2815,$A492,'Duel Log'!AA$2:AA$2815,"Loss")</f>
        <v>1</v>
      </c>
      <c r="F492" s="7" t="n">
        <f aca="false">COUNTIFS('Duel Log'!AD$2:AD$2815,$A492,'Duel Log'!AA$2:AA$2815,"Draw")</f>
        <v>0</v>
      </c>
      <c r="G492" s="13" t="n">
        <f aca="false">IFERROR(D492/C492,"")</f>
        <v>0.5</v>
      </c>
    </row>
    <row r="493" customFormat="false" ht="15" hidden="false" customHeight="true" outlineLevel="0" collapsed="false">
      <c r="A493" s="7" t="s">
        <v>709</v>
      </c>
      <c r="B493" s="7" t="s">
        <v>689</v>
      </c>
      <c r="C493" s="7" t="n">
        <f aca="false">COUNTIF('Duel Log'!AD$2:AD$2815,$A493)</f>
        <v>1</v>
      </c>
      <c r="D493" s="7" t="n">
        <f aca="false">COUNTIFS('Duel Log'!AD$2:AD$2815,$A493,'Duel Log'!AA$2:AA$2815,"Win")</f>
        <v>0</v>
      </c>
      <c r="E493" s="7" t="n">
        <f aca="false">COUNTIFS('Duel Log'!AD$2:AD$2815,$A493,'Duel Log'!AA$2:AA$2815,"Loss")</f>
        <v>1</v>
      </c>
      <c r="F493" s="7" t="n">
        <f aca="false">COUNTIFS('Duel Log'!AD$2:AD$2815,$A493,'Duel Log'!AA$2:AA$2815,"Draw")</f>
        <v>0</v>
      </c>
      <c r="G493" s="13" t="n">
        <f aca="false">IFERROR(D493/C493,"")</f>
        <v>0</v>
      </c>
    </row>
    <row r="494" customFormat="false" ht="15" hidden="false" customHeight="true" outlineLevel="0" collapsed="false">
      <c r="A494" s="7" t="s">
        <v>1564</v>
      </c>
      <c r="B494" s="7" t="s">
        <v>1515</v>
      </c>
      <c r="C494" s="7" t="n">
        <f aca="false">COUNTIF('Duel Log'!AD$2:AD$2815,$A494)</f>
        <v>1</v>
      </c>
      <c r="D494" s="7" t="n">
        <f aca="false">COUNTIFS('Duel Log'!AD$2:AD$2815,$A494,'Duel Log'!AA$2:AA$2815,"Win")</f>
        <v>0</v>
      </c>
      <c r="E494" s="7" t="n">
        <f aca="false">COUNTIFS('Duel Log'!AD$2:AD$2815,$A494,'Duel Log'!AA$2:AA$2815,"Loss")</f>
        <v>1</v>
      </c>
      <c r="F494" s="7" t="n">
        <f aca="false">COUNTIFS('Duel Log'!AD$2:AD$2815,$A494,'Duel Log'!AA$2:AA$2815,"Draw")</f>
        <v>0</v>
      </c>
      <c r="G494" s="13" t="n">
        <f aca="false">IFERROR(D494/C494,"")</f>
        <v>0</v>
      </c>
    </row>
    <row r="495" customFormat="false" ht="16.5" hidden="false" customHeight="true" outlineLevel="0" collapsed="false">
      <c r="A495" s="7" t="s">
        <v>1230</v>
      </c>
      <c r="B495" s="7" t="s">
        <v>9220</v>
      </c>
      <c r="C495" s="7" t="n">
        <f aca="false">COUNTIF('Duel Log'!AD$2:AD$2815,$A495)</f>
        <v>2</v>
      </c>
      <c r="D495" s="7" t="n">
        <f aca="false">COUNTIFS('Duel Log'!AD$2:AD$2815,$A495,'Duel Log'!AA$2:AA$2815,"Win")</f>
        <v>1</v>
      </c>
      <c r="E495" s="7" t="n">
        <f aca="false">COUNTIFS('Duel Log'!AD$2:AD$2815,$A495,'Duel Log'!AA$2:AA$2815,"Loss")</f>
        <v>1</v>
      </c>
      <c r="F495" s="7" t="n">
        <f aca="false">COUNTIFS('Duel Log'!AD$2:AD$2815,$A495,'Duel Log'!AA$2:AA$2815,"Draw")</f>
        <v>0</v>
      </c>
      <c r="G495" s="13" t="n">
        <f aca="false">IFERROR(D495/C495,"")</f>
        <v>0.5</v>
      </c>
    </row>
    <row r="496" customFormat="false" ht="15" hidden="false" customHeight="true" outlineLevel="0" collapsed="false">
      <c r="A496" s="7" t="s">
        <v>1837</v>
      </c>
      <c r="B496" s="7" t="s">
        <v>9221</v>
      </c>
      <c r="C496" s="7" t="n">
        <f aca="false">COUNTIF('Duel Log'!AD$2:AD$2815,$A496)</f>
        <v>2</v>
      </c>
      <c r="D496" s="7" t="n">
        <f aca="false">COUNTIFS('Duel Log'!AD$2:AD$2815,$A496,'Duel Log'!AA$2:AA$2815,"Win")</f>
        <v>2</v>
      </c>
      <c r="E496" s="7" t="n">
        <f aca="false">COUNTIFS('Duel Log'!AD$2:AD$2815,$A496,'Duel Log'!AA$2:AA$2815,"Loss")</f>
        <v>0</v>
      </c>
      <c r="F496" s="7" t="n">
        <f aca="false">COUNTIFS('Duel Log'!AD$2:AD$2815,$A496,'Duel Log'!AA$2:AA$2815,"Draw")</f>
        <v>0</v>
      </c>
      <c r="G496" s="13" t="n">
        <f aca="false">IFERROR(D496/C496,"")</f>
        <v>1</v>
      </c>
    </row>
    <row r="497" customFormat="false" ht="16.5" hidden="false" customHeight="true" outlineLevel="0" collapsed="false">
      <c r="A497" s="7" t="s">
        <v>4718</v>
      </c>
      <c r="B497" s="7" t="s">
        <v>9222</v>
      </c>
      <c r="C497" s="7" t="n">
        <f aca="false">COUNTIF('Duel Log'!AD$2:AD$2815,$A497)</f>
        <v>2</v>
      </c>
      <c r="D497" s="7" t="n">
        <f aca="false">COUNTIFS('Duel Log'!AD$2:AD$2815,$A497,'Duel Log'!AA$2:AA$2815,"Win")</f>
        <v>2</v>
      </c>
      <c r="E497" s="7" t="n">
        <f aca="false">COUNTIFS('Duel Log'!AD$2:AD$2815,$A497,'Duel Log'!AA$2:AA$2815,"Loss")</f>
        <v>0</v>
      </c>
      <c r="F497" s="7" t="n">
        <f aca="false">COUNTIFS('Duel Log'!AD$2:AD$2815,$A497,'Duel Log'!AA$2:AA$2815,"Draw")</f>
        <v>0</v>
      </c>
      <c r="G497" s="13" t="n">
        <f aca="false">IFERROR(D497/C497,"")</f>
        <v>1</v>
      </c>
    </row>
    <row r="498" customFormat="false" ht="15" hidden="false" customHeight="true" outlineLevel="0" collapsed="false">
      <c r="A498" s="7" t="s">
        <v>1565</v>
      </c>
      <c r="B498" s="7" t="s">
        <v>357</v>
      </c>
      <c r="C498" s="7" t="n">
        <f aca="false">COUNTIF('Duel Log'!AD$2:AD$2815,$A498)</f>
        <v>3</v>
      </c>
      <c r="D498" s="7" t="n">
        <f aca="false">COUNTIFS('Duel Log'!AD$2:AD$2815,$A498,'Duel Log'!AA$2:AA$2815,"Win")</f>
        <v>3</v>
      </c>
      <c r="E498" s="7" t="n">
        <f aca="false">COUNTIFS('Duel Log'!AD$2:AD$2815,$A498,'Duel Log'!AA$2:AA$2815,"Loss")</f>
        <v>0</v>
      </c>
      <c r="F498" s="7" t="n">
        <f aca="false">COUNTIFS('Duel Log'!AD$2:AD$2815,$A498,'Duel Log'!AA$2:AA$2815,"Draw")</f>
        <v>0</v>
      </c>
      <c r="G498" s="13" t="n">
        <f aca="false">IFERROR(D498/C498,"")</f>
        <v>1</v>
      </c>
    </row>
    <row r="499" customFormat="false" ht="15" hidden="false" customHeight="true" outlineLevel="0" collapsed="false">
      <c r="A499" s="7" t="s">
        <v>1941</v>
      </c>
      <c r="B499" s="7" t="s">
        <v>1673</v>
      </c>
      <c r="C499" s="7" t="n">
        <f aca="false">COUNTIF('Duel Log'!AD$2:AD$2815,$A499)</f>
        <v>1</v>
      </c>
      <c r="D499" s="7" t="n">
        <f aca="false">COUNTIFS('Duel Log'!AD$2:AD$2815,$A499,'Duel Log'!AA$2:AA$2815,"Win")</f>
        <v>1</v>
      </c>
      <c r="E499" s="7" t="n">
        <f aca="false">COUNTIFS('Duel Log'!AD$2:AD$2815,$A499,'Duel Log'!AA$2:AA$2815,"Loss")</f>
        <v>0</v>
      </c>
      <c r="F499" s="7" t="n">
        <f aca="false">COUNTIFS('Duel Log'!AD$2:AD$2815,$A499,'Duel Log'!AA$2:AA$2815,"Draw")</f>
        <v>0</v>
      </c>
      <c r="G499" s="13" t="n">
        <f aca="false">IFERROR(D499/C499,"")</f>
        <v>1</v>
      </c>
    </row>
    <row r="500" customFormat="false" ht="16.5" hidden="false" customHeight="true" outlineLevel="0" collapsed="false">
      <c r="A500" s="7" t="s">
        <v>3678</v>
      </c>
      <c r="B500" s="7" t="s">
        <v>1063</v>
      </c>
      <c r="C500" s="7" t="n">
        <f aca="false">COUNTIF('Duel Log'!AD$2:AD$2815,$A500)</f>
        <v>1</v>
      </c>
      <c r="D500" s="7" t="n">
        <f aca="false">COUNTIFS('Duel Log'!AD$2:AD$2815,$A500,'Duel Log'!AA$2:AA$2815,"Win")</f>
        <v>0</v>
      </c>
      <c r="E500" s="7" t="n">
        <f aca="false">COUNTIFS('Duel Log'!AD$2:AD$2815,$A500,'Duel Log'!AA$2:AA$2815,"Loss")</f>
        <v>1</v>
      </c>
      <c r="F500" s="7" t="n">
        <f aca="false">COUNTIFS('Duel Log'!AD$2:AD$2815,$A500,'Duel Log'!AA$2:AA$2815,"Draw")</f>
        <v>0</v>
      </c>
      <c r="G500" s="13" t="n">
        <f aca="false">IFERROR(D500/C500,"")</f>
        <v>0</v>
      </c>
    </row>
    <row r="501" customFormat="false" ht="16.5" hidden="false" customHeight="true" outlineLevel="0" collapsed="false">
      <c r="A501" s="7" t="s">
        <v>2133</v>
      </c>
      <c r="B501" s="7" t="s">
        <v>1790</v>
      </c>
      <c r="C501" s="7" t="n">
        <f aca="false">COUNTIF('Duel Log'!AD$2:AD$2815,$A501)</f>
        <v>1</v>
      </c>
      <c r="D501" s="7" t="n">
        <f aca="false">COUNTIFS('Duel Log'!AD$2:AD$2815,$A501,'Duel Log'!AA$2:AA$2815,"Win")</f>
        <v>1</v>
      </c>
      <c r="E501" s="7" t="n">
        <f aca="false">COUNTIFS('Duel Log'!AD$2:AD$2815,$A501,'Duel Log'!AA$2:AA$2815,"Loss")</f>
        <v>0</v>
      </c>
      <c r="F501" s="7" t="n">
        <f aca="false">COUNTIFS('Duel Log'!AD$2:AD$2815,$A501,'Duel Log'!AA$2:AA$2815,"Draw")</f>
        <v>0</v>
      </c>
      <c r="G501" s="13" t="n">
        <f aca="false">IFERROR(D501/C501,"")</f>
        <v>1</v>
      </c>
    </row>
    <row r="502" customFormat="false" ht="15" hidden="false" customHeight="true" outlineLevel="0" collapsed="false">
      <c r="A502" s="7" t="s">
        <v>3892</v>
      </c>
      <c r="B502" s="7" t="s">
        <v>723</v>
      </c>
      <c r="C502" s="7" t="n">
        <f aca="false">COUNTIF('Duel Log'!AD$2:AD$2815,$A502)</f>
        <v>1</v>
      </c>
      <c r="D502" s="7" t="n">
        <f aca="false">COUNTIFS('Duel Log'!AD$2:AD$2815,$A502,'Duel Log'!AA$2:AA$2815,"Win")</f>
        <v>1</v>
      </c>
      <c r="E502" s="7" t="n">
        <f aca="false">COUNTIFS('Duel Log'!AD$2:AD$2815,$A502,'Duel Log'!AA$2:AA$2815,"Loss")</f>
        <v>0</v>
      </c>
      <c r="F502" s="7" t="n">
        <f aca="false">COUNTIFS('Duel Log'!AD$2:AD$2815,$A502,'Duel Log'!AA$2:AA$2815,"Draw")</f>
        <v>0</v>
      </c>
      <c r="G502" s="13" t="n">
        <f aca="false">IFERROR(D502/C502,"")</f>
        <v>1</v>
      </c>
    </row>
    <row r="503" customFormat="false" ht="15" hidden="false" customHeight="true" outlineLevel="0" collapsed="false">
      <c r="A503" s="7" t="s">
        <v>1330</v>
      </c>
      <c r="B503" s="7" t="s">
        <v>1324</v>
      </c>
      <c r="C503" s="7" t="n">
        <f aca="false">COUNTIF('Duel Log'!AD$2:AD$2815,$A503)</f>
        <v>1</v>
      </c>
      <c r="D503" s="7" t="n">
        <f aca="false">COUNTIFS('Duel Log'!AD$2:AD$2815,$A503,'Duel Log'!AA$2:AA$2815,"Win")</f>
        <v>1</v>
      </c>
      <c r="E503" s="7" t="n">
        <f aca="false">COUNTIFS('Duel Log'!AD$2:AD$2815,$A503,'Duel Log'!AA$2:AA$2815,"Loss")</f>
        <v>0</v>
      </c>
      <c r="F503" s="7" t="n">
        <f aca="false">COUNTIFS('Duel Log'!AD$2:AD$2815,$A503,'Duel Log'!AA$2:AA$2815,"Draw")</f>
        <v>0</v>
      </c>
      <c r="G503" s="13" t="n">
        <f aca="false">IFERROR(D503/C503,"")</f>
        <v>1</v>
      </c>
    </row>
    <row r="504" customFormat="false" ht="15" hidden="false" customHeight="true" outlineLevel="0" collapsed="false">
      <c r="A504" s="7" t="s">
        <v>4203</v>
      </c>
      <c r="B504" s="7" t="s">
        <v>533</v>
      </c>
      <c r="C504" s="7" t="n">
        <f aca="false">COUNTIF('Duel Log'!AD$2:AD$2815,$A504)</f>
        <v>1</v>
      </c>
      <c r="D504" s="7" t="n">
        <f aca="false">COUNTIFS('Duel Log'!AD$2:AD$2815,$A504,'Duel Log'!AA$2:AA$2815,"Win")</f>
        <v>0</v>
      </c>
      <c r="E504" s="7" t="n">
        <f aca="false">COUNTIFS('Duel Log'!AD$2:AD$2815,$A504,'Duel Log'!AA$2:AA$2815,"Loss")</f>
        <v>1</v>
      </c>
      <c r="F504" s="7" t="n">
        <f aca="false">COUNTIFS('Duel Log'!AD$2:AD$2815,$A504,'Duel Log'!AA$2:AA$2815,"Draw")</f>
        <v>0</v>
      </c>
      <c r="G504" s="13" t="n">
        <f aca="false">IFERROR(D504/C504,"")</f>
        <v>0</v>
      </c>
    </row>
    <row r="505" customFormat="false" ht="16.5" hidden="false" customHeight="true" outlineLevel="0" collapsed="false">
      <c r="A505" s="7" t="s">
        <v>3739</v>
      </c>
      <c r="B505" s="7" t="s">
        <v>1063</v>
      </c>
      <c r="C505" s="7" t="n">
        <f aca="false">COUNTIF('Duel Log'!AD$2:AD$2815,$A505)</f>
        <v>1</v>
      </c>
      <c r="D505" s="7" t="n">
        <f aca="false">COUNTIFS('Duel Log'!AD$2:AD$2815,$A505,'Duel Log'!AA$2:AA$2815,"Win")</f>
        <v>0</v>
      </c>
      <c r="E505" s="7" t="n">
        <f aca="false">COUNTIFS('Duel Log'!AD$2:AD$2815,$A505,'Duel Log'!AA$2:AA$2815,"Loss")</f>
        <v>1</v>
      </c>
      <c r="F505" s="7" t="n">
        <f aca="false">COUNTIFS('Duel Log'!AD$2:AD$2815,$A505,'Duel Log'!AA$2:AA$2815,"Draw")</f>
        <v>0</v>
      </c>
      <c r="G505" s="13" t="n">
        <f aca="false">IFERROR(D505/C505,"")</f>
        <v>0</v>
      </c>
    </row>
    <row r="506" customFormat="false" ht="15" hidden="false" customHeight="true" outlineLevel="0" collapsed="false">
      <c r="A506" s="7" t="s">
        <v>490</v>
      </c>
      <c r="B506" s="7" t="s">
        <v>403</v>
      </c>
      <c r="C506" s="7" t="n">
        <f aca="false">COUNTIF('Duel Log'!AD$2:AD$2815,$A506)</f>
        <v>1</v>
      </c>
      <c r="D506" s="7" t="n">
        <f aca="false">COUNTIFS('Duel Log'!AD$2:AD$2815,$A506,'Duel Log'!AA$2:AA$2815,"Win")</f>
        <v>0</v>
      </c>
      <c r="E506" s="7" t="n">
        <f aca="false">COUNTIFS('Duel Log'!AD$2:AD$2815,$A506,'Duel Log'!AA$2:AA$2815,"Loss")</f>
        <v>1</v>
      </c>
      <c r="F506" s="7" t="n">
        <f aca="false">COUNTIFS('Duel Log'!AD$2:AD$2815,$A506,'Duel Log'!AA$2:AA$2815,"Draw")</f>
        <v>0</v>
      </c>
      <c r="G506" s="13" t="n">
        <f aca="false">IFERROR(D506/C506,"")</f>
        <v>0</v>
      </c>
    </row>
    <row r="507" customFormat="false" ht="15" hidden="false" customHeight="true" outlineLevel="0" collapsed="false">
      <c r="A507" s="7" t="s">
        <v>5388</v>
      </c>
      <c r="B507" s="8" t="s">
        <v>2427</v>
      </c>
      <c r="C507" s="7" t="n">
        <f aca="false">COUNTIF('Duel Log'!AD$2:AD$2815,$A507)</f>
        <v>1</v>
      </c>
      <c r="D507" s="7" t="n">
        <f aca="false">COUNTIFS('Duel Log'!AD$2:AD$2815,$A507,'Duel Log'!AA$2:AA$2815,"Win")</f>
        <v>0</v>
      </c>
      <c r="E507" s="7" t="n">
        <f aca="false">COUNTIFS('Duel Log'!AD$2:AD$2815,$A507,'Duel Log'!AA$2:AA$2815,"Loss")</f>
        <v>1</v>
      </c>
      <c r="F507" s="7" t="n">
        <f aca="false">COUNTIFS('Duel Log'!AD$2:AD$2815,$A507,'Duel Log'!AA$2:AA$2815,"Draw")</f>
        <v>0</v>
      </c>
      <c r="G507" s="13" t="n">
        <f aca="false">IFERROR(D507/C507,"")</f>
        <v>0</v>
      </c>
    </row>
    <row r="508" customFormat="false" ht="15" hidden="false" customHeight="true" outlineLevel="0" collapsed="false">
      <c r="A508" s="7" t="s">
        <v>477</v>
      </c>
      <c r="B508" s="7" t="s">
        <v>9223</v>
      </c>
      <c r="C508" s="7" t="n">
        <f aca="false">COUNTIF('Duel Log'!AD$2:AD$2815,$A508)</f>
        <v>11</v>
      </c>
      <c r="D508" s="7" t="n">
        <f aca="false">COUNTIFS('Duel Log'!AD$2:AD$2815,$A508,'Duel Log'!AA$2:AA$2815,"Win")</f>
        <v>8</v>
      </c>
      <c r="E508" s="7" t="n">
        <f aca="false">COUNTIFS('Duel Log'!AD$2:AD$2815,$A508,'Duel Log'!AA$2:AA$2815,"Loss")</f>
        <v>3</v>
      </c>
      <c r="F508" s="7" t="n">
        <f aca="false">COUNTIFS('Duel Log'!AD$2:AD$2815,$A508,'Duel Log'!AA$2:AA$2815,"Draw")</f>
        <v>0</v>
      </c>
      <c r="G508" s="13" t="n">
        <f aca="false">IFERROR(D508/C508,"")</f>
        <v>0.727272727272727</v>
      </c>
    </row>
    <row r="509" customFormat="false" ht="15" hidden="false" customHeight="true" outlineLevel="0" collapsed="false">
      <c r="A509" s="7" t="s">
        <v>3841</v>
      </c>
      <c r="B509" s="7" t="s">
        <v>723</v>
      </c>
      <c r="C509" s="7" t="n">
        <f aca="false">COUNTIF('Duel Log'!AD$2:AD$2815,$A509)</f>
        <v>1</v>
      </c>
      <c r="D509" s="7" t="n">
        <f aca="false">COUNTIFS('Duel Log'!AD$2:AD$2815,$A509,'Duel Log'!AA$2:AA$2815,"Win")</f>
        <v>1</v>
      </c>
      <c r="E509" s="7" t="n">
        <f aca="false">COUNTIFS('Duel Log'!AD$2:AD$2815,$A509,'Duel Log'!AA$2:AA$2815,"Loss")</f>
        <v>0</v>
      </c>
      <c r="F509" s="7" t="n">
        <f aca="false">COUNTIFS('Duel Log'!AD$2:AD$2815,$A509,'Duel Log'!AA$2:AA$2815,"Draw")</f>
        <v>0</v>
      </c>
      <c r="G509" s="13" t="n">
        <f aca="false">IFERROR(D509/C509,"")</f>
        <v>1</v>
      </c>
    </row>
    <row r="510" customFormat="false" ht="15" hidden="false" customHeight="true" outlineLevel="0" collapsed="false">
      <c r="A510" s="7" t="s">
        <v>961</v>
      </c>
      <c r="B510" s="7" t="s">
        <v>659</v>
      </c>
      <c r="C510" s="7" t="n">
        <f aca="false">COUNTIF('Duel Log'!AD$2:AD$2815,$A510)</f>
        <v>1</v>
      </c>
      <c r="D510" s="7" t="n">
        <f aca="false">COUNTIFS('Duel Log'!AD$2:AD$2815,$A510,'Duel Log'!AA$2:AA$2815,"Win")</f>
        <v>0</v>
      </c>
      <c r="E510" s="7" t="n">
        <f aca="false">COUNTIFS('Duel Log'!AD$2:AD$2815,$A510,'Duel Log'!AA$2:AA$2815,"Loss")</f>
        <v>1</v>
      </c>
      <c r="F510" s="7" t="n">
        <f aca="false">COUNTIFS('Duel Log'!AD$2:AD$2815,$A510,'Duel Log'!AA$2:AA$2815,"Draw")</f>
        <v>0</v>
      </c>
      <c r="G510" s="13" t="n">
        <f aca="false">IFERROR(D510/C510,"")</f>
        <v>0</v>
      </c>
    </row>
    <row r="511" customFormat="false" ht="15" hidden="false" customHeight="true" outlineLevel="0" collapsed="false">
      <c r="A511" s="7" t="s">
        <v>3373</v>
      </c>
      <c r="B511" s="7" t="s">
        <v>641</v>
      </c>
      <c r="C511" s="7" t="n">
        <f aca="false">COUNTIF('Duel Log'!AD$2:AD$2815,$A511)</f>
        <v>1</v>
      </c>
      <c r="D511" s="7" t="n">
        <f aca="false">COUNTIFS('Duel Log'!AD$2:AD$2815,$A511,'Duel Log'!AA$2:AA$2815,"Win")</f>
        <v>1</v>
      </c>
      <c r="E511" s="7" t="n">
        <f aca="false">COUNTIFS('Duel Log'!AD$2:AD$2815,$A511,'Duel Log'!AA$2:AA$2815,"Loss")</f>
        <v>0</v>
      </c>
      <c r="F511" s="7" t="n">
        <f aca="false">COUNTIFS('Duel Log'!AD$2:AD$2815,$A511,'Duel Log'!AA$2:AA$2815,"Draw")</f>
        <v>0</v>
      </c>
      <c r="G511" s="13" t="n">
        <f aca="false">IFERROR(D511/C511,"")</f>
        <v>1</v>
      </c>
    </row>
    <row r="512" customFormat="false" ht="15" hidden="false" customHeight="true" outlineLevel="0" collapsed="false">
      <c r="A512" s="7" t="s">
        <v>1183</v>
      </c>
      <c r="B512" s="7" t="s">
        <v>1061</v>
      </c>
      <c r="C512" s="7" t="n">
        <f aca="false">COUNTIF('Duel Log'!AD$2:AD$2815,$A512)</f>
        <v>1</v>
      </c>
      <c r="D512" s="7" t="n">
        <f aca="false">COUNTIFS('Duel Log'!AD$2:AD$2815,$A512,'Duel Log'!AA$2:AA$2815,"Win")</f>
        <v>1</v>
      </c>
      <c r="E512" s="7" t="n">
        <f aca="false">COUNTIFS('Duel Log'!AD$2:AD$2815,$A512,'Duel Log'!AA$2:AA$2815,"Loss")</f>
        <v>0</v>
      </c>
      <c r="F512" s="7" t="n">
        <f aca="false">COUNTIFS('Duel Log'!AD$2:AD$2815,$A512,'Duel Log'!AA$2:AA$2815,"Draw")</f>
        <v>0</v>
      </c>
      <c r="G512" s="13" t="n">
        <f aca="false">IFERROR(D512/C512,"")</f>
        <v>1</v>
      </c>
    </row>
    <row r="513" customFormat="false" ht="15" hidden="false" customHeight="true" outlineLevel="0" collapsed="false">
      <c r="A513" s="7" t="s">
        <v>5088</v>
      </c>
      <c r="B513" s="8" t="s">
        <v>3952</v>
      </c>
      <c r="C513" s="7" t="n">
        <f aca="false">COUNTIF('Duel Log'!AD$2:AD$2815,$A513)</f>
        <v>1</v>
      </c>
      <c r="D513" s="7" t="n">
        <f aca="false">COUNTIFS('Duel Log'!AD$2:AD$2815,$A513,'Duel Log'!AA$2:AA$2815,"Win")</f>
        <v>0</v>
      </c>
      <c r="E513" s="7" t="n">
        <f aca="false">COUNTIFS('Duel Log'!AD$2:AD$2815,$A513,'Duel Log'!AA$2:AA$2815,"Loss")</f>
        <v>1</v>
      </c>
      <c r="F513" s="7" t="n">
        <f aca="false">COUNTIFS('Duel Log'!AD$2:AD$2815,$A513,'Duel Log'!AA$2:AA$2815,"Draw")</f>
        <v>0</v>
      </c>
      <c r="G513" s="13" t="n">
        <f aca="false">IFERROR(D513/C513,"")</f>
        <v>0</v>
      </c>
    </row>
    <row r="514" customFormat="false" ht="15" hidden="false" customHeight="true" outlineLevel="0" collapsed="false">
      <c r="A514" s="7" t="s">
        <v>3594</v>
      </c>
      <c r="B514" s="7" t="s">
        <v>3458</v>
      </c>
      <c r="C514" s="7" t="n">
        <f aca="false">COUNTIF('Duel Log'!AD$2:AD$2815,$A514)</f>
        <v>1</v>
      </c>
      <c r="D514" s="7" t="n">
        <f aca="false">COUNTIFS('Duel Log'!AD$2:AD$2815,$A514,'Duel Log'!AA$2:AA$2815,"Win")</f>
        <v>1</v>
      </c>
      <c r="E514" s="7" t="n">
        <f aca="false">COUNTIFS('Duel Log'!AD$2:AD$2815,$A514,'Duel Log'!AA$2:AA$2815,"Loss")</f>
        <v>0</v>
      </c>
      <c r="F514" s="7" t="n">
        <f aca="false">COUNTIFS('Duel Log'!AD$2:AD$2815,$A514,'Duel Log'!AA$2:AA$2815,"Draw")</f>
        <v>0</v>
      </c>
      <c r="G514" s="13" t="n">
        <f aca="false">IFERROR(D514/C514,"")</f>
        <v>1</v>
      </c>
    </row>
    <row r="515" customFormat="false" ht="15" hidden="false" customHeight="true" outlineLevel="0" collapsed="false">
      <c r="A515" s="7" t="s">
        <v>294</v>
      </c>
      <c r="B515" s="7" t="s">
        <v>280</v>
      </c>
      <c r="C515" s="7" t="n">
        <f aca="false">COUNTIF('Duel Log'!AD$2:AD$2815,$A515)</f>
        <v>1</v>
      </c>
      <c r="D515" s="7" t="n">
        <f aca="false">COUNTIFS('Duel Log'!AD$2:AD$2815,$A515,'Duel Log'!AA$2:AA$2815,"Win")</f>
        <v>0</v>
      </c>
      <c r="E515" s="7" t="n">
        <f aca="false">COUNTIFS('Duel Log'!AD$2:AD$2815,$A515,'Duel Log'!AA$2:AA$2815,"Loss")</f>
        <v>1</v>
      </c>
      <c r="F515" s="7" t="n">
        <f aca="false">COUNTIFS('Duel Log'!AD$2:AD$2815,$A515,'Duel Log'!AA$2:AA$2815,"Draw")</f>
        <v>0</v>
      </c>
      <c r="G515" s="13" t="n">
        <f aca="false">IFERROR(D515/C515,"")</f>
        <v>0</v>
      </c>
    </row>
    <row r="516" customFormat="false" ht="16.5" hidden="false" customHeight="true" outlineLevel="0" collapsed="false">
      <c r="A516" s="7" t="s">
        <v>1644</v>
      </c>
      <c r="B516" s="8" t="s">
        <v>4653</v>
      </c>
      <c r="C516" s="7" t="n">
        <f aca="false">COUNTIF('Duel Log'!AD$2:AD$2815,$A516)</f>
        <v>1</v>
      </c>
      <c r="D516" s="7" t="n">
        <f aca="false">COUNTIFS('Duel Log'!AD$2:AD$2815,$A516,'Duel Log'!AA$2:AA$2815,"Win")</f>
        <v>1</v>
      </c>
      <c r="E516" s="7" t="n">
        <f aca="false">COUNTIFS('Duel Log'!AD$2:AD$2815,$A516,'Duel Log'!AA$2:AA$2815,"Loss")</f>
        <v>0</v>
      </c>
      <c r="F516" s="7" t="n">
        <f aca="false">COUNTIFS('Duel Log'!AD$2:AD$2815,$A516,'Duel Log'!AA$2:AA$2815,"Draw")</f>
        <v>0</v>
      </c>
      <c r="G516" s="13" t="n">
        <f aca="false">IFERROR(D516/C516,"")</f>
        <v>1</v>
      </c>
    </row>
    <row r="517" customFormat="false" ht="15" hidden="false" customHeight="true" outlineLevel="0" collapsed="false">
      <c r="A517" s="7" t="s">
        <v>3461</v>
      </c>
      <c r="B517" s="7" t="s">
        <v>3458</v>
      </c>
      <c r="C517" s="7" t="n">
        <f aca="false">COUNTIF('Duel Log'!AD$2:AD$2815,$A517)</f>
        <v>1</v>
      </c>
      <c r="D517" s="7" t="n">
        <f aca="false">COUNTIFS('Duel Log'!AD$2:AD$2815,$A517,'Duel Log'!AA$2:AA$2815,"Win")</f>
        <v>1</v>
      </c>
      <c r="E517" s="7" t="n">
        <f aca="false">COUNTIFS('Duel Log'!AD$2:AD$2815,$A517,'Duel Log'!AA$2:AA$2815,"Loss")</f>
        <v>0</v>
      </c>
      <c r="F517" s="7" t="n">
        <f aca="false">COUNTIFS('Duel Log'!AD$2:AD$2815,$A517,'Duel Log'!AA$2:AA$2815,"Draw")</f>
        <v>0</v>
      </c>
      <c r="G517" s="13" t="n">
        <f aca="false">IFERROR(D517/C517,"")</f>
        <v>1</v>
      </c>
    </row>
    <row r="518" customFormat="false" ht="15" hidden="false" customHeight="true" outlineLevel="0" collapsed="false">
      <c r="A518" s="7" t="s">
        <v>233</v>
      </c>
      <c r="B518" s="7" t="s">
        <v>76</v>
      </c>
      <c r="C518" s="7" t="n">
        <f aca="false">COUNTIF('Duel Log'!AD$2:AD$2815,$A518)</f>
        <v>1</v>
      </c>
      <c r="D518" s="7" t="n">
        <f aca="false">COUNTIFS('Duel Log'!AD$2:AD$2815,$A518,'Duel Log'!AA$2:AA$2815,"Win")</f>
        <v>0</v>
      </c>
      <c r="E518" s="7" t="n">
        <f aca="false">COUNTIFS('Duel Log'!AD$2:AD$2815,$A518,'Duel Log'!AA$2:AA$2815,"Loss")</f>
        <v>1</v>
      </c>
      <c r="F518" s="7" t="n">
        <f aca="false">COUNTIFS('Duel Log'!AD$2:AD$2815,$A518,'Duel Log'!AA$2:AA$2815,"Draw")</f>
        <v>0</v>
      </c>
      <c r="G518" s="13" t="n">
        <f aca="false">IFERROR(D518/C518,"")</f>
        <v>0</v>
      </c>
    </row>
    <row r="519" customFormat="false" ht="15" hidden="false" customHeight="true" outlineLevel="0" collapsed="false">
      <c r="A519" s="7" t="s">
        <v>1313</v>
      </c>
      <c r="B519" s="7" t="s">
        <v>1061</v>
      </c>
      <c r="C519" s="7" t="n">
        <f aca="false">COUNTIF('Duel Log'!AD$2:AD$2815,$A519)</f>
        <v>1</v>
      </c>
      <c r="D519" s="7" t="n">
        <f aca="false">COUNTIFS('Duel Log'!AD$2:AD$2815,$A519,'Duel Log'!AA$2:AA$2815,"Win")</f>
        <v>1</v>
      </c>
      <c r="E519" s="7" t="n">
        <f aca="false">COUNTIFS('Duel Log'!AD$2:AD$2815,$A519,'Duel Log'!AA$2:AA$2815,"Loss")</f>
        <v>0</v>
      </c>
      <c r="F519" s="7" t="n">
        <f aca="false">COUNTIFS('Duel Log'!AD$2:AD$2815,$A519,'Duel Log'!AA$2:AA$2815,"Draw")</f>
        <v>0</v>
      </c>
      <c r="G519" s="13" t="n">
        <f aca="false">IFERROR(D519/C519,"")</f>
        <v>1</v>
      </c>
    </row>
    <row r="520" customFormat="false" ht="15" hidden="false" customHeight="true" outlineLevel="0" collapsed="false">
      <c r="A520" s="7" t="s">
        <v>578</v>
      </c>
      <c r="B520" s="7" t="s">
        <v>9224</v>
      </c>
      <c r="C520" s="7" t="n">
        <f aca="false">COUNTIF('Duel Log'!AD$2:AD$2815,$A520)</f>
        <v>5</v>
      </c>
      <c r="D520" s="7" t="n">
        <f aca="false">COUNTIFS('Duel Log'!AD$2:AD$2815,$A520,'Duel Log'!AA$2:AA$2815,"Win")</f>
        <v>4</v>
      </c>
      <c r="E520" s="7" t="n">
        <f aca="false">COUNTIFS('Duel Log'!AD$2:AD$2815,$A520,'Duel Log'!AA$2:AA$2815,"Loss")</f>
        <v>1</v>
      </c>
      <c r="F520" s="7" t="n">
        <f aca="false">COUNTIFS('Duel Log'!AD$2:AD$2815,$A520,'Duel Log'!AA$2:AA$2815,"Draw")</f>
        <v>0</v>
      </c>
      <c r="G520" s="13" t="n">
        <f aca="false">IFERROR(D520/C520,"")</f>
        <v>0.8</v>
      </c>
    </row>
    <row r="521" customFormat="false" ht="15" hidden="false" customHeight="true" outlineLevel="0" collapsed="false">
      <c r="A521" s="7" t="s">
        <v>1373</v>
      </c>
      <c r="B521" s="7" t="s">
        <v>9225</v>
      </c>
      <c r="C521" s="7" t="n">
        <f aca="false">COUNTIF('Duel Log'!AD$2:AD$2815,$A521)</f>
        <v>4</v>
      </c>
      <c r="D521" s="7" t="n">
        <f aca="false">COUNTIFS('Duel Log'!AD$2:AD$2815,$A521,'Duel Log'!AA$2:AA$2815,"Win")</f>
        <v>3</v>
      </c>
      <c r="E521" s="7" t="n">
        <f aca="false">COUNTIFS('Duel Log'!AD$2:AD$2815,$A521,'Duel Log'!AA$2:AA$2815,"Loss")</f>
        <v>1</v>
      </c>
      <c r="F521" s="7" t="n">
        <f aca="false">COUNTIFS('Duel Log'!AD$2:AD$2815,$A521,'Duel Log'!AA$2:AA$2815,"Draw")</f>
        <v>0</v>
      </c>
      <c r="G521" s="13" t="n">
        <f aca="false">IFERROR(D521/C521,"")</f>
        <v>0.75</v>
      </c>
    </row>
    <row r="522" customFormat="false" ht="15" hidden="false" customHeight="true" outlineLevel="0" collapsed="false">
      <c r="A522" s="7" t="s">
        <v>3806</v>
      </c>
      <c r="B522" s="7" t="s">
        <v>723</v>
      </c>
      <c r="C522" s="7" t="n">
        <f aca="false">COUNTIF('Duel Log'!AD$2:AD$2815,$A522)</f>
        <v>1</v>
      </c>
      <c r="D522" s="7" t="n">
        <f aca="false">COUNTIFS('Duel Log'!AD$2:AD$2815,$A522,'Duel Log'!AA$2:AA$2815,"Win")</f>
        <v>0</v>
      </c>
      <c r="E522" s="7" t="n">
        <f aca="false">COUNTIFS('Duel Log'!AD$2:AD$2815,$A522,'Duel Log'!AA$2:AA$2815,"Loss")</f>
        <v>1</v>
      </c>
      <c r="F522" s="7" t="n">
        <f aca="false">COUNTIFS('Duel Log'!AD$2:AD$2815,$A522,'Duel Log'!AA$2:AA$2815,"Draw")</f>
        <v>0</v>
      </c>
      <c r="G522" s="13" t="n">
        <f aca="false">IFERROR(D522/C522,"")</f>
        <v>0</v>
      </c>
    </row>
    <row r="523" customFormat="false" ht="15" hidden="false" customHeight="true" outlineLevel="0" collapsed="false">
      <c r="A523" s="7" t="s">
        <v>5371</v>
      </c>
      <c r="B523" s="8" t="s">
        <v>862</v>
      </c>
      <c r="C523" s="7" t="n">
        <f aca="false">COUNTIF('Duel Log'!AD$2:AD$2815,$A523)</f>
        <v>1</v>
      </c>
      <c r="D523" s="7" t="n">
        <f aca="false">COUNTIFS('Duel Log'!AD$2:AD$2815,$A523,'Duel Log'!AA$2:AA$2815,"Win")</f>
        <v>0</v>
      </c>
      <c r="E523" s="7" t="n">
        <f aca="false">COUNTIFS('Duel Log'!AD$2:AD$2815,$A523,'Duel Log'!AA$2:AA$2815,"Loss")</f>
        <v>1</v>
      </c>
      <c r="F523" s="7" t="n">
        <f aca="false">COUNTIFS('Duel Log'!AD$2:AD$2815,$A523,'Duel Log'!AA$2:AA$2815,"Draw")</f>
        <v>0</v>
      </c>
      <c r="G523" s="13" t="n">
        <f aca="false">IFERROR(D523/C523,"")</f>
        <v>0</v>
      </c>
    </row>
    <row r="524" customFormat="false" ht="15" hidden="false" customHeight="true" outlineLevel="0" collapsed="false">
      <c r="A524" s="7" t="s">
        <v>5225</v>
      </c>
      <c r="B524" s="7" t="s">
        <v>3342</v>
      </c>
      <c r="C524" s="7" t="n">
        <f aca="false">COUNTIF('Duel Log'!AD$2:AD$2815,$A524)</f>
        <v>1</v>
      </c>
      <c r="D524" s="7" t="n">
        <f aca="false">COUNTIFS('Duel Log'!AD$2:AD$2815,$A524,'Duel Log'!AA$2:AA$2815,"Win")</f>
        <v>0</v>
      </c>
      <c r="E524" s="7" t="n">
        <f aca="false">COUNTIFS('Duel Log'!AD$2:AD$2815,$A524,'Duel Log'!AA$2:AA$2815,"Loss")</f>
        <v>1</v>
      </c>
      <c r="F524" s="7" t="n">
        <f aca="false">COUNTIFS('Duel Log'!AD$2:AD$2815,$A524,'Duel Log'!AA$2:AA$2815,"Draw")</f>
        <v>0</v>
      </c>
      <c r="G524" s="13" t="n">
        <f aca="false">IFERROR(D524/C524,"")</f>
        <v>0</v>
      </c>
    </row>
    <row r="525" customFormat="false" ht="15" hidden="false" customHeight="true" outlineLevel="0" collapsed="false">
      <c r="A525" s="7" t="s">
        <v>1646</v>
      </c>
      <c r="B525" s="7" t="s">
        <v>381</v>
      </c>
      <c r="C525" s="7" t="n">
        <f aca="false">COUNTIF('Duel Log'!AD$2:AD$2815,$A525)</f>
        <v>1</v>
      </c>
      <c r="D525" s="7" t="n">
        <f aca="false">COUNTIFS('Duel Log'!AD$2:AD$2815,$A525,'Duel Log'!AA$2:AA$2815,"Win")</f>
        <v>1</v>
      </c>
      <c r="E525" s="7" t="n">
        <f aca="false">COUNTIFS('Duel Log'!AD$2:AD$2815,$A525,'Duel Log'!AA$2:AA$2815,"Loss")</f>
        <v>0</v>
      </c>
      <c r="F525" s="7" t="n">
        <f aca="false">COUNTIFS('Duel Log'!AD$2:AD$2815,$A525,'Duel Log'!AA$2:AA$2815,"Draw")</f>
        <v>0</v>
      </c>
      <c r="G525" s="13" t="n">
        <f aca="false">IFERROR(D525/C525,"")</f>
        <v>1</v>
      </c>
    </row>
    <row r="526" customFormat="false" ht="15" hidden="false" customHeight="true" outlineLevel="0" collapsed="false">
      <c r="A526" s="7" t="s">
        <v>5839</v>
      </c>
      <c r="B526" s="8" t="s">
        <v>862</v>
      </c>
      <c r="C526" s="7" t="n">
        <f aca="false">COUNTIF('Duel Log'!AD$2:AD$2815,$A526)</f>
        <v>1</v>
      </c>
      <c r="D526" s="7" t="n">
        <f aca="false">COUNTIFS('Duel Log'!AD$2:AD$2815,$A526,'Duel Log'!AA$2:AA$2815,"Win")</f>
        <v>0</v>
      </c>
      <c r="E526" s="7" t="n">
        <f aca="false">COUNTIFS('Duel Log'!AD$2:AD$2815,$A526,'Duel Log'!AA$2:AA$2815,"Loss")</f>
        <v>1</v>
      </c>
      <c r="F526" s="7" t="n">
        <f aca="false">COUNTIFS('Duel Log'!AD$2:AD$2815,$A526,'Duel Log'!AA$2:AA$2815,"Draw")</f>
        <v>0</v>
      </c>
      <c r="G526" s="13" t="n">
        <f aca="false">IFERROR(D526/C526,"")</f>
        <v>0</v>
      </c>
    </row>
    <row r="527" customFormat="false" ht="15" hidden="false" customHeight="true" outlineLevel="0" collapsed="false">
      <c r="A527" s="7" t="s">
        <v>5828</v>
      </c>
      <c r="B527" s="8" t="s">
        <v>862</v>
      </c>
      <c r="C527" s="7" t="n">
        <f aca="false">COUNTIF('Duel Log'!AD$2:AD$2815,$A527)</f>
        <v>1</v>
      </c>
      <c r="D527" s="7" t="n">
        <f aca="false">COUNTIFS('Duel Log'!AD$2:AD$2815,$A527,'Duel Log'!AA$2:AA$2815,"Win")</f>
        <v>1</v>
      </c>
      <c r="E527" s="7" t="n">
        <f aca="false">COUNTIFS('Duel Log'!AD$2:AD$2815,$A527,'Duel Log'!AA$2:AA$2815,"Loss")</f>
        <v>0</v>
      </c>
      <c r="F527" s="7" t="n">
        <f aca="false">COUNTIFS('Duel Log'!AD$2:AD$2815,$A527,'Duel Log'!AA$2:AA$2815,"Draw")</f>
        <v>0</v>
      </c>
      <c r="G527" s="13" t="n">
        <f aca="false">IFERROR(D527/C527,"")</f>
        <v>1</v>
      </c>
    </row>
    <row r="528" customFormat="false" ht="16.5" hidden="false" customHeight="true" outlineLevel="0" collapsed="false">
      <c r="A528" s="7" t="s">
        <v>2559</v>
      </c>
      <c r="B528" s="7" t="s">
        <v>2516</v>
      </c>
      <c r="C528" s="7" t="n">
        <f aca="false">COUNTIF('Duel Log'!AD$2:AD$2815,$A528)</f>
        <v>1</v>
      </c>
      <c r="D528" s="7" t="n">
        <f aca="false">COUNTIFS('Duel Log'!AD$2:AD$2815,$A528,'Duel Log'!AA$2:AA$2815,"Win")</f>
        <v>1</v>
      </c>
      <c r="E528" s="7" t="n">
        <f aca="false">COUNTIFS('Duel Log'!AD$2:AD$2815,$A528,'Duel Log'!AA$2:AA$2815,"Loss")</f>
        <v>0</v>
      </c>
      <c r="F528" s="7" t="n">
        <f aca="false">COUNTIFS('Duel Log'!AD$2:AD$2815,$A528,'Duel Log'!AA$2:AA$2815,"Draw")</f>
        <v>0</v>
      </c>
      <c r="G528" s="13" t="n">
        <f aca="false">IFERROR(D528/C528,"")</f>
        <v>1</v>
      </c>
    </row>
    <row r="529" customFormat="false" ht="15" hidden="false" customHeight="true" outlineLevel="0" collapsed="false">
      <c r="A529" s="7" t="s">
        <v>367</v>
      </c>
      <c r="B529" s="7" t="s">
        <v>357</v>
      </c>
      <c r="C529" s="7" t="n">
        <f aca="false">COUNTIF('Duel Log'!AD$2:AD$2815,$A529)</f>
        <v>1</v>
      </c>
      <c r="D529" s="7" t="n">
        <f aca="false">COUNTIFS('Duel Log'!AD$2:AD$2815,$A529,'Duel Log'!AA$2:AA$2815,"Win")</f>
        <v>0</v>
      </c>
      <c r="E529" s="7" t="n">
        <f aca="false">COUNTIFS('Duel Log'!AD$2:AD$2815,$A529,'Duel Log'!AA$2:AA$2815,"Loss")</f>
        <v>1</v>
      </c>
      <c r="F529" s="7" t="n">
        <f aca="false">COUNTIFS('Duel Log'!AD$2:AD$2815,$A529,'Duel Log'!AA$2:AA$2815,"Draw")</f>
        <v>0</v>
      </c>
      <c r="G529" s="13" t="n">
        <f aca="false">IFERROR(D529/C529,"")</f>
        <v>0</v>
      </c>
    </row>
    <row r="530" customFormat="false" ht="15" hidden="false" customHeight="true" outlineLevel="0" collapsed="false">
      <c r="A530" s="7" t="s">
        <v>5291</v>
      </c>
      <c r="B530" s="7" t="s">
        <v>3342</v>
      </c>
      <c r="C530" s="7" t="n">
        <f aca="false">COUNTIF('Duel Log'!AD$2:AD$2815,$A530)</f>
        <v>1</v>
      </c>
      <c r="D530" s="7" t="n">
        <f aca="false">COUNTIFS('Duel Log'!AD$2:AD$2815,$A530,'Duel Log'!AA$2:AA$2815,"Win")</f>
        <v>1</v>
      </c>
      <c r="E530" s="7" t="n">
        <f aca="false">COUNTIFS('Duel Log'!AD$2:AD$2815,$A530,'Duel Log'!AA$2:AA$2815,"Loss")</f>
        <v>0</v>
      </c>
      <c r="F530" s="7" t="n">
        <f aca="false">COUNTIFS('Duel Log'!AD$2:AD$2815,$A530,'Duel Log'!AA$2:AA$2815,"Draw")</f>
        <v>0</v>
      </c>
      <c r="G530" s="13" t="n">
        <f aca="false">IFERROR(D530/C530,"")</f>
        <v>1</v>
      </c>
    </row>
    <row r="531" customFormat="false" ht="15" hidden="false" customHeight="true" outlineLevel="0" collapsed="false">
      <c r="A531" s="7" t="s">
        <v>1851</v>
      </c>
      <c r="B531" s="7" t="s">
        <v>1800</v>
      </c>
      <c r="C531" s="7" t="n">
        <f aca="false">COUNTIF('Duel Log'!AD$2:AD$2815,$A531)</f>
        <v>1</v>
      </c>
      <c r="D531" s="7" t="n">
        <f aca="false">COUNTIFS('Duel Log'!AD$2:AD$2815,$A531,'Duel Log'!AA$2:AA$2815,"Win")</f>
        <v>1</v>
      </c>
      <c r="E531" s="7" t="n">
        <f aca="false">COUNTIFS('Duel Log'!AD$2:AD$2815,$A531,'Duel Log'!AA$2:AA$2815,"Loss")</f>
        <v>0</v>
      </c>
      <c r="F531" s="7" t="n">
        <f aca="false">COUNTIFS('Duel Log'!AD$2:AD$2815,$A531,'Duel Log'!AA$2:AA$2815,"Draw")</f>
        <v>0</v>
      </c>
      <c r="G531" s="13" t="n">
        <f aca="false">IFERROR(D531/C531,"")</f>
        <v>1</v>
      </c>
    </row>
    <row r="532" customFormat="false" ht="16.5" hidden="false" customHeight="true" outlineLevel="0" collapsed="false">
      <c r="A532" s="7" t="s">
        <v>263</v>
      </c>
      <c r="B532" s="7" t="s">
        <v>9226</v>
      </c>
      <c r="C532" s="7" t="n">
        <f aca="false">COUNTIF('Duel Log'!AD$2:AD$2815,$A532)</f>
        <v>5</v>
      </c>
      <c r="D532" s="7" t="n">
        <f aca="false">COUNTIFS('Duel Log'!AD$2:AD$2815,$A532,'Duel Log'!AA$2:AA$2815,"Win")</f>
        <v>3</v>
      </c>
      <c r="E532" s="7" t="n">
        <f aca="false">COUNTIFS('Duel Log'!AD$2:AD$2815,$A532,'Duel Log'!AA$2:AA$2815,"Loss")</f>
        <v>2</v>
      </c>
      <c r="F532" s="7" t="n">
        <f aca="false">COUNTIFS('Duel Log'!AD$2:AD$2815,$A532,'Duel Log'!AA$2:AA$2815,"Draw")</f>
        <v>0</v>
      </c>
      <c r="G532" s="13" t="n">
        <f aca="false">IFERROR(D532/C532,"")</f>
        <v>0.6</v>
      </c>
    </row>
    <row r="533" customFormat="false" ht="16.5" hidden="false" customHeight="true" outlineLevel="0" collapsed="false">
      <c r="A533" s="7" t="s">
        <v>2701</v>
      </c>
      <c r="B533" s="7" t="s">
        <v>676</v>
      </c>
      <c r="C533" s="7" t="n">
        <f aca="false">COUNTIF('Duel Log'!AD$2:AD$2815,$A533)</f>
        <v>1</v>
      </c>
      <c r="D533" s="7" t="n">
        <f aca="false">COUNTIFS('Duel Log'!AD$2:AD$2815,$A533,'Duel Log'!AA$2:AA$2815,"Win")</f>
        <v>1</v>
      </c>
      <c r="E533" s="7" t="n">
        <f aca="false">COUNTIFS('Duel Log'!AD$2:AD$2815,$A533,'Duel Log'!AA$2:AA$2815,"Loss")</f>
        <v>0</v>
      </c>
      <c r="F533" s="7" t="n">
        <f aca="false">COUNTIFS('Duel Log'!AD$2:AD$2815,$A533,'Duel Log'!AA$2:AA$2815,"Draw")</f>
        <v>0</v>
      </c>
      <c r="G533" s="13" t="n">
        <f aca="false">IFERROR(D533/C533,"")</f>
        <v>1</v>
      </c>
    </row>
    <row r="534" customFormat="false" ht="16.5" hidden="false" customHeight="true" outlineLevel="0" collapsed="false">
      <c r="A534" s="7" t="s">
        <v>185</v>
      </c>
      <c r="B534" s="7" t="s">
        <v>9227</v>
      </c>
      <c r="C534" s="7" t="n">
        <f aca="false">COUNTIF('Duel Log'!AD$2:AD$2815,$A534)</f>
        <v>19</v>
      </c>
      <c r="D534" s="7" t="n">
        <f aca="false">COUNTIFS('Duel Log'!AD$2:AD$2815,$A534,'Duel Log'!AA$2:AA$2815,"Win")</f>
        <v>14</v>
      </c>
      <c r="E534" s="7" t="n">
        <f aca="false">COUNTIFS('Duel Log'!AD$2:AD$2815,$A534,'Duel Log'!AA$2:AA$2815,"Loss")</f>
        <v>5</v>
      </c>
      <c r="F534" s="7" t="n">
        <f aca="false">COUNTIFS('Duel Log'!AD$2:AD$2815,$A534,'Duel Log'!AA$2:AA$2815,"Draw")</f>
        <v>0</v>
      </c>
      <c r="G534" s="13" t="n">
        <f aca="false">IFERROR(D534/C534,"")</f>
        <v>0.736842105263158</v>
      </c>
    </row>
    <row r="535" customFormat="false" ht="15" hidden="false" customHeight="true" outlineLevel="0" collapsed="false">
      <c r="A535" s="7" t="s">
        <v>1013</v>
      </c>
      <c r="B535" s="7" t="s">
        <v>9228</v>
      </c>
      <c r="C535" s="7" t="n">
        <f aca="false">COUNTIF('Duel Log'!AD$2:AD$2815,$A535)</f>
        <v>3</v>
      </c>
      <c r="D535" s="7" t="n">
        <f aca="false">COUNTIFS('Duel Log'!AD$2:AD$2815,$A535,'Duel Log'!AA$2:AA$2815,"Win")</f>
        <v>2</v>
      </c>
      <c r="E535" s="7" t="n">
        <f aca="false">COUNTIFS('Duel Log'!AD$2:AD$2815,$A535,'Duel Log'!AA$2:AA$2815,"Loss")</f>
        <v>1</v>
      </c>
      <c r="F535" s="7" t="n">
        <f aca="false">COUNTIFS('Duel Log'!AD$2:AD$2815,$A535,'Duel Log'!AA$2:AA$2815,"Draw")</f>
        <v>0</v>
      </c>
      <c r="G535" s="13" t="n">
        <f aca="false">IFERROR(D535/C535,"")</f>
        <v>0.666666666666667</v>
      </c>
    </row>
    <row r="536" customFormat="false" ht="15" hidden="false" customHeight="true" outlineLevel="0" collapsed="false">
      <c r="A536" s="7" t="s">
        <v>1931</v>
      </c>
      <c r="B536" s="7" t="s">
        <v>1673</v>
      </c>
      <c r="C536" s="7" t="n">
        <f aca="false">COUNTIF('Duel Log'!AD$2:AD$2815,$A536)</f>
        <v>1</v>
      </c>
      <c r="D536" s="7" t="n">
        <f aca="false">COUNTIFS('Duel Log'!AD$2:AD$2815,$A536,'Duel Log'!AA$2:AA$2815,"Win")</f>
        <v>1</v>
      </c>
      <c r="E536" s="7" t="n">
        <f aca="false">COUNTIFS('Duel Log'!AD$2:AD$2815,$A536,'Duel Log'!AA$2:AA$2815,"Loss")</f>
        <v>0</v>
      </c>
      <c r="F536" s="7" t="n">
        <f aca="false">COUNTIFS('Duel Log'!AD$2:AD$2815,$A536,'Duel Log'!AA$2:AA$2815,"Draw")</f>
        <v>0</v>
      </c>
      <c r="G536" s="13" t="n">
        <f aca="false">IFERROR(D536/C536,"")</f>
        <v>1</v>
      </c>
    </row>
    <row r="537" customFormat="false" ht="16.5" hidden="false" customHeight="true" outlineLevel="0" collapsed="false">
      <c r="A537" s="7" t="s">
        <v>160</v>
      </c>
      <c r="B537" s="7" t="s">
        <v>9229</v>
      </c>
      <c r="C537" s="7" t="n">
        <f aca="false">COUNTIF('Duel Log'!AD$2:AD$2815,$A537)</f>
        <v>36</v>
      </c>
      <c r="D537" s="7" t="n">
        <f aca="false">COUNTIFS('Duel Log'!AD$2:AD$2815,$A537,'Duel Log'!AA$2:AA$2815,"Win")</f>
        <v>24</v>
      </c>
      <c r="E537" s="7" t="n">
        <f aca="false">COUNTIFS('Duel Log'!AD$2:AD$2815,$A537,'Duel Log'!AA$2:AA$2815,"Loss")</f>
        <v>12</v>
      </c>
      <c r="F537" s="7" t="n">
        <f aca="false">COUNTIFS('Duel Log'!AD$2:AD$2815,$A537,'Duel Log'!AA$2:AA$2815,"Draw")</f>
        <v>0</v>
      </c>
      <c r="G537" s="13" t="n">
        <f aca="false">IFERROR(D537/C537,"")</f>
        <v>0.666666666666667</v>
      </c>
    </row>
    <row r="538" customFormat="false" ht="16.5" hidden="false" customHeight="true" outlineLevel="0" collapsed="false">
      <c r="A538" s="7" t="s">
        <v>708</v>
      </c>
      <c r="B538" s="7" t="s">
        <v>9230</v>
      </c>
      <c r="C538" s="7" t="n">
        <f aca="false">COUNTIF('Duel Log'!AD$2:AD$2815,$A538)</f>
        <v>3</v>
      </c>
      <c r="D538" s="7" t="n">
        <f aca="false">COUNTIFS('Duel Log'!AD$2:AD$2815,$A538,'Duel Log'!AA$2:AA$2815,"Win")</f>
        <v>3</v>
      </c>
      <c r="E538" s="7" t="n">
        <f aca="false">COUNTIFS('Duel Log'!AD$2:AD$2815,$A538,'Duel Log'!AA$2:AA$2815,"Loss")</f>
        <v>0</v>
      </c>
      <c r="F538" s="7" t="n">
        <f aca="false">COUNTIFS('Duel Log'!AD$2:AD$2815,$A538,'Duel Log'!AA$2:AA$2815,"Draw")</f>
        <v>0</v>
      </c>
      <c r="G538" s="13" t="n">
        <f aca="false">IFERROR(D538/C538,"")</f>
        <v>1</v>
      </c>
    </row>
    <row r="539" customFormat="false" ht="15" hidden="false" customHeight="true" outlineLevel="0" collapsed="false">
      <c r="A539" s="7" t="s">
        <v>3308</v>
      </c>
      <c r="B539" s="7" t="s">
        <v>3287</v>
      </c>
      <c r="C539" s="7" t="n">
        <f aca="false">COUNTIF('Duel Log'!AD$2:AD$2815,$A539)</f>
        <v>1</v>
      </c>
      <c r="D539" s="7" t="n">
        <f aca="false">COUNTIFS('Duel Log'!AD$2:AD$2815,$A539,'Duel Log'!AA$2:AA$2815,"Win")</f>
        <v>1</v>
      </c>
      <c r="E539" s="7" t="n">
        <f aca="false">COUNTIFS('Duel Log'!AD$2:AD$2815,$A539,'Duel Log'!AA$2:AA$2815,"Loss")</f>
        <v>0</v>
      </c>
      <c r="F539" s="7" t="n">
        <f aca="false">COUNTIFS('Duel Log'!AD$2:AD$2815,$A539,'Duel Log'!AA$2:AA$2815,"Draw")</f>
        <v>0</v>
      </c>
      <c r="G539" s="13" t="n">
        <f aca="false">IFERROR(D539/C539,"")</f>
        <v>1</v>
      </c>
    </row>
    <row r="540" customFormat="false" ht="15" hidden="false" customHeight="true" outlineLevel="0" collapsed="false">
      <c r="A540" s="7" t="s">
        <v>1457</v>
      </c>
      <c r="B540" s="7" t="s">
        <v>723</v>
      </c>
      <c r="C540" s="7" t="n">
        <f aca="false">COUNTIF('Duel Log'!AD$2:AD$2815,$A540)</f>
        <v>1</v>
      </c>
      <c r="D540" s="7" t="n">
        <f aca="false">COUNTIFS('Duel Log'!AD$2:AD$2815,$A540,'Duel Log'!AA$2:AA$2815,"Win")</f>
        <v>0</v>
      </c>
      <c r="E540" s="7" t="n">
        <f aca="false">COUNTIFS('Duel Log'!AD$2:AD$2815,$A540,'Duel Log'!AA$2:AA$2815,"Loss")</f>
        <v>1</v>
      </c>
      <c r="F540" s="7" t="n">
        <f aca="false">COUNTIFS('Duel Log'!AD$2:AD$2815,$A540,'Duel Log'!AA$2:AA$2815,"Draw")</f>
        <v>0</v>
      </c>
      <c r="G540" s="13" t="n">
        <f aca="false">IFERROR(D540/C540,"")</f>
        <v>0</v>
      </c>
    </row>
    <row r="541" customFormat="false" ht="15" hidden="false" customHeight="true" outlineLevel="0" collapsed="false">
      <c r="A541" s="7" t="s">
        <v>3057</v>
      </c>
      <c r="B541" s="7" t="s">
        <v>2185</v>
      </c>
      <c r="C541" s="7" t="n">
        <f aca="false">COUNTIF('Duel Log'!AD$2:AD$2815,$A541)</f>
        <v>1</v>
      </c>
      <c r="D541" s="7" t="n">
        <f aca="false">COUNTIFS('Duel Log'!AD$2:AD$2815,$A541,'Duel Log'!AA$2:AA$2815,"Win")</f>
        <v>0</v>
      </c>
      <c r="E541" s="7" t="n">
        <f aca="false">COUNTIFS('Duel Log'!AD$2:AD$2815,$A541,'Duel Log'!AA$2:AA$2815,"Loss")</f>
        <v>1</v>
      </c>
      <c r="F541" s="7" t="n">
        <f aca="false">COUNTIFS('Duel Log'!AD$2:AD$2815,$A541,'Duel Log'!AA$2:AA$2815,"Draw")</f>
        <v>0</v>
      </c>
      <c r="G541" s="13" t="n">
        <f aca="false">IFERROR(D541/C541,"")</f>
        <v>0</v>
      </c>
    </row>
    <row r="542" customFormat="false" ht="15" hidden="false" customHeight="true" outlineLevel="0" collapsed="false">
      <c r="A542" s="7" t="s">
        <v>3072</v>
      </c>
      <c r="B542" s="7" t="s">
        <v>369</v>
      </c>
      <c r="C542" s="7" t="n">
        <f aca="false">COUNTIF('Duel Log'!AD$2:AD$2815,$A542)</f>
        <v>1</v>
      </c>
      <c r="D542" s="7" t="n">
        <f aca="false">COUNTIFS('Duel Log'!AD$2:AD$2815,$A542,'Duel Log'!AA$2:AA$2815,"Win")</f>
        <v>1</v>
      </c>
      <c r="E542" s="7" t="n">
        <f aca="false">COUNTIFS('Duel Log'!AD$2:AD$2815,$A542,'Duel Log'!AA$2:AA$2815,"Loss")</f>
        <v>0</v>
      </c>
      <c r="F542" s="7" t="n">
        <f aca="false">COUNTIFS('Duel Log'!AD$2:AD$2815,$A542,'Duel Log'!AA$2:AA$2815,"Draw")</f>
        <v>0</v>
      </c>
      <c r="G542" s="13" t="n">
        <f aca="false">IFERROR(D542/C542,"")</f>
        <v>1</v>
      </c>
    </row>
    <row r="543" customFormat="false" ht="15" hidden="false" customHeight="true" outlineLevel="0" collapsed="false">
      <c r="A543" s="7" t="s">
        <v>2425</v>
      </c>
      <c r="B543" s="7" t="s">
        <v>369</v>
      </c>
      <c r="C543" s="7" t="n">
        <f aca="false">COUNTIF('Duel Log'!AD$2:AD$2815,$A543)</f>
        <v>1</v>
      </c>
      <c r="D543" s="7" t="n">
        <f aca="false">COUNTIFS('Duel Log'!AD$2:AD$2815,$A543,'Duel Log'!AA$2:AA$2815,"Win")</f>
        <v>0</v>
      </c>
      <c r="E543" s="7" t="n">
        <f aca="false">COUNTIFS('Duel Log'!AD$2:AD$2815,$A543,'Duel Log'!AA$2:AA$2815,"Loss")</f>
        <v>1</v>
      </c>
      <c r="F543" s="7" t="n">
        <f aca="false">COUNTIFS('Duel Log'!AD$2:AD$2815,$A543,'Duel Log'!AA$2:AA$2815,"Draw")</f>
        <v>0</v>
      </c>
      <c r="G543" s="13" t="n">
        <f aca="false">IFERROR(D543/C543,"")</f>
        <v>0</v>
      </c>
    </row>
    <row r="544" customFormat="false" ht="15" hidden="false" customHeight="true" outlineLevel="0" collapsed="false">
      <c r="A544" s="7" t="s">
        <v>3080</v>
      </c>
      <c r="B544" s="7" t="s">
        <v>829</v>
      </c>
      <c r="C544" s="7" t="n">
        <f aca="false">COUNTIF('Duel Log'!AD$2:AD$2815,$A544)</f>
        <v>1</v>
      </c>
      <c r="D544" s="7" t="n">
        <f aca="false">COUNTIFS('Duel Log'!AD$2:AD$2815,$A544,'Duel Log'!AA$2:AA$2815,"Win")</f>
        <v>0</v>
      </c>
      <c r="E544" s="7" t="n">
        <f aca="false">COUNTIFS('Duel Log'!AD$2:AD$2815,$A544,'Duel Log'!AA$2:AA$2815,"Loss")</f>
        <v>1</v>
      </c>
      <c r="F544" s="7" t="n">
        <f aca="false">COUNTIFS('Duel Log'!AD$2:AD$2815,$A544,'Duel Log'!AA$2:AA$2815,"Draw")</f>
        <v>0</v>
      </c>
      <c r="G544" s="13" t="n">
        <f aca="false">IFERROR(D544/C544,"")</f>
        <v>0</v>
      </c>
    </row>
    <row r="545" customFormat="false" ht="16.5" hidden="false" customHeight="true" outlineLevel="0" collapsed="false">
      <c r="A545" s="7" t="s">
        <v>5669</v>
      </c>
      <c r="B545" s="8" t="s">
        <v>2981</v>
      </c>
      <c r="C545" s="7" t="n">
        <f aca="false">COUNTIF('Duel Log'!AD$2:AD$2815,$A545)</f>
        <v>1</v>
      </c>
      <c r="D545" s="7" t="n">
        <f aca="false">COUNTIFS('Duel Log'!AD$2:AD$2815,$A545,'Duel Log'!AA$2:AA$2815,"Win")</f>
        <v>0</v>
      </c>
      <c r="E545" s="7" t="n">
        <f aca="false">COUNTIFS('Duel Log'!AD$2:AD$2815,$A545,'Duel Log'!AA$2:AA$2815,"Loss")</f>
        <v>1</v>
      </c>
      <c r="F545" s="7" t="n">
        <f aca="false">COUNTIFS('Duel Log'!AD$2:AD$2815,$A545,'Duel Log'!AA$2:AA$2815,"Draw")</f>
        <v>0</v>
      </c>
      <c r="G545" s="13" t="n">
        <f aca="false">IFERROR(D545/C545,"")</f>
        <v>0</v>
      </c>
    </row>
    <row r="546" customFormat="false" ht="15" hidden="false" customHeight="true" outlineLevel="0" collapsed="false">
      <c r="A546" s="7" t="s">
        <v>4478</v>
      </c>
      <c r="B546" s="7" t="s">
        <v>357</v>
      </c>
      <c r="C546" s="7" t="n">
        <f aca="false">COUNTIF('Duel Log'!AD$2:AD$2815,$A546)</f>
        <v>1</v>
      </c>
      <c r="D546" s="7" t="n">
        <f aca="false">COUNTIFS('Duel Log'!AD$2:AD$2815,$A546,'Duel Log'!AA$2:AA$2815,"Win")</f>
        <v>0</v>
      </c>
      <c r="E546" s="7" t="n">
        <f aca="false">COUNTIFS('Duel Log'!AD$2:AD$2815,$A546,'Duel Log'!AA$2:AA$2815,"Loss")</f>
        <v>1</v>
      </c>
      <c r="F546" s="7" t="n">
        <f aca="false">COUNTIFS('Duel Log'!AD$2:AD$2815,$A546,'Duel Log'!AA$2:AA$2815,"Draw")</f>
        <v>0</v>
      </c>
      <c r="G546" s="13" t="n">
        <f aca="false">IFERROR(D546/C546,"")</f>
        <v>0</v>
      </c>
    </row>
    <row r="547" customFormat="false" ht="15" hidden="false" customHeight="true" outlineLevel="0" collapsed="false">
      <c r="A547" s="7" t="s">
        <v>4425</v>
      </c>
      <c r="B547" s="7" t="s">
        <v>829</v>
      </c>
      <c r="C547" s="7" t="n">
        <f aca="false">COUNTIF('Duel Log'!AD$2:AD$2815,$A547)</f>
        <v>1</v>
      </c>
      <c r="D547" s="7" t="n">
        <f aca="false">COUNTIFS('Duel Log'!AD$2:AD$2815,$A547,'Duel Log'!AA$2:AA$2815,"Win")</f>
        <v>0</v>
      </c>
      <c r="E547" s="7" t="n">
        <f aca="false">COUNTIFS('Duel Log'!AD$2:AD$2815,$A547,'Duel Log'!AA$2:AA$2815,"Loss")</f>
        <v>1</v>
      </c>
      <c r="F547" s="7" t="n">
        <f aca="false">COUNTIFS('Duel Log'!AD$2:AD$2815,$A547,'Duel Log'!AA$2:AA$2815,"Draw")</f>
        <v>0</v>
      </c>
      <c r="G547" s="13" t="n">
        <f aca="false">IFERROR(D547/C547,"")</f>
        <v>0</v>
      </c>
    </row>
    <row r="548" customFormat="false" ht="16.5" hidden="false" customHeight="true" outlineLevel="0" collapsed="false">
      <c r="A548" s="7" t="s">
        <v>5090</v>
      </c>
      <c r="B548" s="7" t="s">
        <v>3496</v>
      </c>
      <c r="C548" s="7" t="n">
        <f aca="false">COUNTIF('Duel Log'!AD$2:AD$2815,$A548)</f>
        <v>1</v>
      </c>
      <c r="D548" s="7" t="n">
        <f aca="false">COUNTIFS('Duel Log'!AD$2:AD$2815,$A548,'Duel Log'!AA$2:AA$2815,"Win")</f>
        <v>1</v>
      </c>
      <c r="E548" s="7" t="n">
        <f aca="false">COUNTIFS('Duel Log'!AD$2:AD$2815,$A548,'Duel Log'!AA$2:AA$2815,"Loss")</f>
        <v>0</v>
      </c>
      <c r="F548" s="7" t="n">
        <f aca="false">COUNTIFS('Duel Log'!AD$2:AD$2815,$A548,'Duel Log'!AA$2:AA$2815,"Draw")</f>
        <v>0</v>
      </c>
      <c r="G548" s="13" t="n">
        <f aca="false">IFERROR(D548/C548,"")</f>
        <v>1</v>
      </c>
    </row>
    <row r="549" customFormat="false" ht="16.5" hidden="false" customHeight="true" outlineLevel="0" collapsed="false">
      <c r="A549" s="7" t="s">
        <v>5602</v>
      </c>
      <c r="B549" s="8" t="s">
        <v>4653</v>
      </c>
      <c r="C549" s="7" t="n">
        <f aca="false">COUNTIF('Duel Log'!AD$2:AD$2815,$A549)</f>
        <v>1</v>
      </c>
      <c r="D549" s="7" t="n">
        <f aca="false">COUNTIFS('Duel Log'!AD$2:AD$2815,$A549,'Duel Log'!AA$2:AA$2815,"Win")</f>
        <v>1</v>
      </c>
      <c r="E549" s="7" t="n">
        <f aca="false">COUNTIFS('Duel Log'!AD$2:AD$2815,$A549,'Duel Log'!AA$2:AA$2815,"Loss")</f>
        <v>0</v>
      </c>
      <c r="F549" s="7" t="n">
        <f aca="false">COUNTIFS('Duel Log'!AD$2:AD$2815,$A549,'Duel Log'!AA$2:AA$2815,"Draw")</f>
        <v>0</v>
      </c>
      <c r="G549" s="13" t="n">
        <f aca="false">IFERROR(D549/C549,"")</f>
        <v>1</v>
      </c>
    </row>
    <row r="550" customFormat="false" ht="16.5" hidden="false" customHeight="true" outlineLevel="0" collapsed="false">
      <c r="A550" s="7" t="s">
        <v>5615</v>
      </c>
      <c r="B550" s="8" t="s">
        <v>4653</v>
      </c>
      <c r="C550" s="7" t="n">
        <f aca="false">COUNTIF('Duel Log'!AD$2:AD$2815,$A550)</f>
        <v>1</v>
      </c>
      <c r="D550" s="7" t="n">
        <f aca="false">COUNTIFS('Duel Log'!AD$2:AD$2815,$A550,'Duel Log'!AA$2:AA$2815,"Win")</f>
        <v>1</v>
      </c>
      <c r="E550" s="7" t="n">
        <f aca="false">COUNTIFS('Duel Log'!AD$2:AD$2815,$A550,'Duel Log'!AA$2:AA$2815,"Loss")</f>
        <v>0</v>
      </c>
      <c r="F550" s="7" t="n">
        <f aca="false">COUNTIFS('Duel Log'!AD$2:AD$2815,$A550,'Duel Log'!AA$2:AA$2815,"Draw")</f>
        <v>0</v>
      </c>
      <c r="G550" s="13" t="n">
        <f aca="false">IFERROR(D550/C550,"")</f>
        <v>1</v>
      </c>
    </row>
    <row r="551" customFormat="false" ht="16.5" hidden="false" customHeight="true" outlineLevel="0" collapsed="false">
      <c r="A551" s="7" t="s">
        <v>2678</v>
      </c>
      <c r="B551" s="7" t="s">
        <v>676</v>
      </c>
      <c r="C551" s="7" t="n">
        <f aca="false">COUNTIF('Duel Log'!AD$2:AD$2815,$A551)</f>
        <v>1</v>
      </c>
      <c r="D551" s="7" t="n">
        <f aca="false">COUNTIFS('Duel Log'!AD$2:AD$2815,$A551,'Duel Log'!AA$2:AA$2815,"Win")</f>
        <v>1</v>
      </c>
      <c r="E551" s="7" t="n">
        <f aca="false">COUNTIFS('Duel Log'!AD$2:AD$2815,$A551,'Duel Log'!AA$2:AA$2815,"Loss")</f>
        <v>0</v>
      </c>
      <c r="F551" s="7" t="n">
        <f aca="false">COUNTIFS('Duel Log'!AD$2:AD$2815,$A551,'Duel Log'!AA$2:AA$2815,"Draw")</f>
        <v>0</v>
      </c>
      <c r="G551" s="13" t="n">
        <f aca="false">IFERROR(D551/C551,"")</f>
        <v>1</v>
      </c>
    </row>
    <row r="552" customFormat="false" ht="15" hidden="false" customHeight="true" outlineLevel="0" collapsed="false">
      <c r="A552" s="7" t="s">
        <v>471</v>
      </c>
      <c r="B552" s="7" t="s">
        <v>403</v>
      </c>
      <c r="C552" s="7" t="n">
        <f aca="false">COUNTIF('Duel Log'!AD$2:AD$2815,$A552)</f>
        <v>1</v>
      </c>
      <c r="D552" s="7" t="n">
        <f aca="false">COUNTIFS('Duel Log'!AD$2:AD$2815,$A552,'Duel Log'!AA$2:AA$2815,"Win")</f>
        <v>1</v>
      </c>
      <c r="E552" s="7" t="n">
        <f aca="false">COUNTIFS('Duel Log'!AD$2:AD$2815,$A552,'Duel Log'!AA$2:AA$2815,"Loss")</f>
        <v>0</v>
      </c>
      <c r="F552" s="7" t="n">
        <f aca="false">COUNTIFS('Duel Log'!AD$2:AD$2815,$A552,'Duel Log'!AA$2:AA$2815,"Draw")</f>
        <v>0</v>
      </c>
      <c r="G552" s="13" t="n">
        <f aca="false">IFERROR(D552/C552,"")</f>
        <v>1</v>
      </c>
    </row>
    <row r="553" customFormat="false" ht="15" hidden="false" customHeight="true" outlineLevel="0" collapsed="false">
      <c r="A553" s="7" t="s">
        <v>1922</v>
      </c>
      <c r="B553" s="7" t="s">
        <v>876</v>
      </c>
      <c r="C553" s="7" t="n">
        <f aca="false">COUNTIF('Duel Log'!AD$2:AD$2815,$A553)</f>
        <v>1</v>
      </c>
      <c r="D553" s="7" t="n">
        <f aca="false">COUNTIFS('Duel Log'!AD$2:AD$2815,$A553,'Duel Log'!AA$2:AA$2815,"Win")</f>
        <v>0</v>
      </c>
      <c r="E553" s="7" t="n">
        <f aca="false">COUNTIFS('Duel Log'!AD$2:AD$2815,$A553,'Duel Log'!AA$2:AA$2815,"Loss")</f>
        <v>1</v>
      </c>
      <c r="F553" s="7" t="n">
        <f aca="false">COUNTIFS('Duel Log'!AD$2:AD$2815,$A553,'Duel Log'!AA$2:AA$2815,"Draw")</f>
        <v>0</v>
      </c>
      <c r="G553" s="13" t="n">
        <f aca="false">IFERROR(D553/C553,"")</f>
        <v>0</v>
      </c>
    </row>
    <row r="554" customFormat="false" ht="15" hidden="false" customHeight="true" outlineLevel="0" collapsed="false">
      <c r="A554" s="7" t="s">
        <v>949</v>
      </c>
      <c r="B554" s="7" t="s">
        <v>890</v>
      </c>
      <c r="C554" s="7" t="n">
        <f aca="false">COUNTIF('Duel Log'!AD$2:AD$2815,$A554)</f>
        <v>1</v>
      </c>
      <c r="D554" s="7" t="n">
        <f aca="false">COUNTIFS('Duel Log'!AD$2:AD$2815,$A554,'Duel Log'!AA$2:AA$2815,"Win")</f>
        <v>0</v>
      </c>
      <c r="E554" s="7" t="n">
        <f aca="false">COUNTIFS('Duel Log'!AD$2:AD$2815,$A554,'Duel Log'!AA$2:AA$2815,"Loss")</f>
        <v>1</v>
      </c>
      <c r="F554" s="7" t="n">
        <f aca="false">COUNTIFS('Duel Log'!AD$2:AD$2815,$A554,'Duel Log'!AA$2:AA$2815,"Draw")</f>
        <v>0</v>
      </c>
      <c r="G554" s="13" t="n">
        <f aca="false">IFERROR(D554/C554,"")</f>
        <v>0</v>
      </c>
    </row>
    <row r="555" customFormat="false" ht="16.5" hidden="false" customHeight="true" outlineLevel="0" collapsed="false">
      <c r="A555" s="7" t="s">
        <v>1574</v>
      </c>
      <c r="B555" s="8" t="s">
        <v>2981</v>
      </c>
      <c r="C555" s="7" t="n">
        <f aca="false">COUNTIF('Duel Log'!AD$2:AD$2815,$A555)</f>
        <v>1</v>
      </c>
      <c r="D555" s="7" t="n">
        <f aca="false">COUNTIFS('Duel Log'!AD$2:AD$2815,$A555,'Duel Log'!AA$2:AA$2815,"Win")</f>
        <v>1</v>
      </c>
      <c r="E555" s="7" t="n">
        <f aca="false">COUNTIFS('Duel Log'!AD$2:AD$2815,$A555,'Duel Log'!AA$2:AA$2815,"Loss")</f>
        <v>0</v>
      </c>
      <c r="F555" s="7" t="n">
        <f aca="false">COUNTIFS('Duel Log'!AD$2:AD$2815,$A555,'Duel Log'!AA$2:AA$2815,"Draw")</f>
        <v>0</v>
      </c>
      <c r="G555" s="13" t="n">
        <f aca="false">IFERROR(D555/C555,"")</f>
        <v>1</v>
      </c>
    </row>
    <row r="556" customFormat="false" ht="15" hidden="false" customHeight="true" outlineLevel="0" collapsed="false">
      <c r="A556" s="7" t="s">
        <v>816</v>
      </c>
      <c r="B556" s="7" t="s">
        <v>533</v>
      </c>
      <c r="C556" s="7" t="n">
        <f aca="false">COUNTIF('Duel Log'!AD$2:AD$2815,$A556)</f>
        <v>1</v>
      </c>
      <c r="D556" s="7" t="n">
        <f aca="false">COUNTIFS('Duel Log'!AD$2:AD$2815,$A556,'Duel Log'!AA$2:AA$2815,"Win")</f>
        <v>0</v>
      </c>
      <c r="E556" s="7" t="n">
        <f aca="false">COUNTIFS('Duel Log'!AD$2:AD$2815,$A556,'Duel Log'!AA$2:AA$2815,"Loss")</f>
        <v>1</v>
      </c>
      <c r="F556" s="7" t="n">
        <f aca="false">COUNTIFS('Duel Log'!AD$2:AD$2815,$A556,'Duel Log'!AA$2:AA$2815,"Draw")</f>
        <v>0</v>
      </c>
      <c r="G556" s="13" t="n">
        <f aca="false">IFERROR(D556/C556,"")</f>
        <v>0</v>
      </c>
    </row>
    <row r="557" customFormat="false" ht="15" hidden="false" customHeight="true" outlineLevel="0" collapsed="false">
      <c r="A557" s="7" t="s">
        <v>4494</v>
      </c>
      <c r="B557" s="7" t="s">
        <v>357</v>
      </c>
      <c r="C557" s="7" t="n">
        <f aca="false">COUNTIF('Duel Log'!AD$2:AD$2815,$A557)</f>
        <v>1</v>
      </c>
      <c r="D557" s="7" t="n">
        <f aca="false">COUNTIFS('Duel Log'!AD$2:AD$2815,$A557,'Duel Log'!AA$2:AA$2815,"Win")</f>
        <v>1</v>
      </c>
      <c r="E557" s="7" t="n">
        <f aca="false">COUNTIFS('Duel Log'!AD$2:AD$2815,$A557,'Duel Log'!AA$2:AA$2815,"Loss")</f>
        <v>0</v>
      </c>
      <c r="F557" s="7" t="n">
        <f aca="false">COUNTIFS('Duel Log'!AD$2:AD$2815,$A557,'Duel Log'!AA$2:AA$2815,"Draw")</f>
        <v>0</v>
      </c>
      <c r="G557" s="13" t="n">
        <f aca="false">IFERROR(D557/C557,"")</f>
        <v>1</v>
      </c>
    </row>
    <row r="558" customFormat="false" ht="15" hidden="false" customHeight="true" outlineLevel="0" collapsed="false">
      <c r="A558" s="7" t="s">
        <v>2223</v>
      </c>
      <c r="B558" s="7" t="s">
        <v>268</v>
      </c>
      <c r="C558" s="7" t="n">
        <f aca="false">COUNTIF('Duel Log'!AD$2:AD$2815,$A558)</f>
        <v>1</v>
      </c>
      <c r="D558" s="7" t="n">
        <f aca="false">COUNTIFS('Duel Log'!AD$2:AD$2815,$A558,'Duel Log'!AA$2:AA$2815,"Win")</f>
        <v>1</v>
      </c>
      <c r="E558" s="7" t="n">
        <f aca="false">COUNTIFS('Duel Log'!AD$2:AD$2815,$A558,'Duel Log'!AA$2:AA$2815,"Loss")</f>
        <v>0</v>
      </c>
      <c r="F558" s="7" t="n">
        <f aca="false">COUNTIFS('Duel Log'!AD$2:AD$2815,$A558,'Duel Log'!AA$2:AA$2815,"Draw")</f>
        <v>0</v>
      </c>
      <c r="G558" s="13" t="n">
        <f aca="false">IFERROR(D558/C558,"")</f>
        <v>1</v>
      </c>
    </row>
    <row r="559" customFormat="false" ht="15" hidden="false" customHeight="true" outlineLevel="0" collapsed="false">
      <c r="A559" s="7" t="s">
        <v>2927</v>
      </c>
      <c r="B559" s="7" t="s">
        <v>282</v>
      </c>
      <c r="C559" s="7" t="n">
        <f aca="false">COUNTIF('Duel Log'!AD$2:AD$2815,$A559)</f>
        <v>1</v>
      </c>
      <c r="D559" s="7" t="n">
        <f aca="false">COUNTIFS('Duel Log'!AD$2:AD$2815,$A559,'Duel Log'!AA$2:AA$2815,"Win")</f>
        <v>0</v>
      </c>
      <c r="E559" s="7" t="n">
        <f aca="false">COUNTIFS('Duel Log'!AD$2:AD$2815,$A559,'Duel Log'!AA$2:AA$2815,"Loss")</f>
        <v>1</v>
      </c>
      <c r="F559" s="7" t="n">
        <f aca="false">COUNTIFS('Duel Log'!AD$2:AD$2815,$A559,'Duel Log'!AA$2:AA$2815,"Draw")</f>
        <v>0</v>
      </c>
      <c r="G559" s="13" t="n">
        <f aca="false">IFERROR(D559/C559,"")</f>
        <v>0</v>
      </c>
    </row>
    <row r="560" customFormat="false" ht="16.5" hidden="false" customHeight="true" outlineLevel="0" collapsed="false">
      <c r="A560" s="7" t="s">
        <v>3693</v>
      </c>
      <c r="B560" s="7" t="s">
        <v>1063</v>
      </c>
      <c r="C560" s="7" t="n">
        <f aca="false">COUNTIF('Duel Log'!AD$2:AD$2815,$A560)</f>
        <v>1</v>
      </c>
      <c r="D560" s="7" t="n">
        <f aca="false">COUNTIFS('Duel Log'!AD$2:AD$2815,$A560,'Duel Log'!AA$2:AA$2815,"Win")</f>
        <v>1</v>
      </c>
      <c r="E560" s="7" t="n">
        <f aca="false">COUNTIFS('Duel Log'!AD$2:AD$2815,$A560,'Duel Log'!AA$2:AA$2815,"Loss")</f>
        <v>0</v>
      </c>
      <c r="F560" s="7" t="n">
        <f aca="false">COUNTIFS('Duel Log'!AD$2:AD$2815,$A560,'Duel Log'!AA$2:AA$2815,"Draw")</f>
        <v>0</v>
      </c>
      <c r="G560" s="13" t="n">
        <f aca="false">IFERROR(D560/C560,"")</f>
        <v>1</v>
      </c>
    </row>
    <row r="561" customFormat="false" ht="15" hidden="false" customHeight="true" outlineLevel="0" collapsed="false">
      <c r="A561" s="7" t="s">
        <v>744</v>
      </c>
      <c r="B561" s="7" t="s">
        <v>723</v>
      </c>
      <c r="C561" s="7" t="n">
        <f aca="false">COUNTIF('Duel Log'!AD$2:AD$2815,$A561)</f>
        <v>1</v>
      </c>
      <c r="D561" s="7" t="n">
        <f aca="false">COUNTIFS('Duel Log'!AD$2:AD$2815,$A561,'Duel Log'!AA$2:AA$2815,"Win")</f>
        <v>0</v>
      </c>
      <c r="E561" s="7" t="n">
        <f aca="false">COUNTIFS('Duel Log'!AD$2:AD$2815,$A561,'Duel Log'!AA$2:AA$2815,"Loss")</f>
        <v>1</v>
      </c>
      <c r="F561" s="7" t="n">
        <f aca="false">COUNTIFS('Duel Log'!AD$2:AD$2815,$A561,'Duel Log'!AA$2:AA$2815,"Draw")</f>
        <v>0</v>
      </c>
      <c r="G561" s="13" t="n">
        <f aca="false">IFERROR(D561/C561,"")</f>
        <v>0</v>
      </c>
    </row>
    <row r="562" customFormat="false" ht="16.5" hidden="false" customHeight="true" outlineLevel="0" collapsed="false">
      <c r="A562" s="7" t="s">
        <v>3646</v>
      </c>
      <c r="B562" s="7" t="s">
        <v>1063</v>
      </c>
      <c r="C562" s="7" t="n">
        <f aca="false">COUNTIF('Duel Log'!AD$2:AD$2815,$A562)</f>
        <v>1</v>
      </c>
      <c r="D562" s="7" t="n">
        <f aca="false">COUNTIFS('Duel Log'!AD$2:AD$2815,$A562,'Duel Log'!AA$2:AA$2815,"Win")</f>
        <v>0</v>
      </c>
      <c r="E562" s="7" t="n">
        <f aca="false">COUNTIFS('Duel Log'!AD$2:AD$2815,$A562,'Duel Log'!AA$2:AA$2815,"Loss")</f>
        <v>1</v>
      </c>
      <c r="F562" s="7" t="n">
        <f aca="false">COUNTIFS('Duel Log'!AD$2:AD$2815,$A562,'Duel Log'!AA$2:AA$2815,"Draw")</f>
        <v>0</v>
      </c>
      <c r="G562" s="13" t="n">
        <f aca="false">IFERROR(D562/C562,"")</f>
        <v>0</v>
      </c>
    </row>
    <row r="563" customFormat="false" ht="16.5" hidden="false" customHeight="true" outlineLevel="0" collapsed="false">
      <c r="A563" s="7" t="s">
        <v>3769</v>
      </c>
      <c r="B563" s="7" t="s">
        <v>9231</v>
      </c>
      <c r="C563" s="7" t="n">
        <f aca="false">COUNTIF('Duel Log'!AD$2:AD$2815,$A563)</f>
        <v>3</v>
      </c>
      <c r="D563" s="7" t="n">
        <f aca="false">COUNTIFS('Duel Log'!AD$2:AD$2815,$A563,'Duel Log'!AA$2:AA$2815,"Win")</f>
        <v>2</v>
      </c>
      <c r="E563" s="7" t="n">
        <f aca="false">COUNTIFS('Duel Log'!AD$2:AD$2815,$A563,'Duel Log'!AA$2:AA$2815,"Loss")</f>
        <v>1</v>
      </c>
      <c r="F563" s="7" t="n">
        <f aca="false">COUNTIFS('Duel Log'!AD$2:AD$2815,$A563,'Duel Log'!AA$2:AA$2815,"Draw")</f>
        <v>0</v>
      </c>
      <c r="G563" s="13" t="n">
        <f aca="false">IFERROR(D563/C563,"")</f>
        <v>0.666666666666667</v>
      </c>
    </row>
    <row r="564" customFormat="false" ht="15" hidden="false" customHeight="true" outlineLevel="0" collapsed="false">
      <c r="A564" s="7" t="s">
        <v>2761</v>
      </c>
      <c r="B564" s="7" t="s">
        <v>9232</v>
      </c>
      <c r="C564" s="7" t="n">
        <f aca="false">COUNTIF('Duel Log'!AD$2:AD$2815,$A564)</f>
        <v>4</v>
      </c>
      <c r="D564" s="7" t="n">
        <f aca="false">COUNTIFS('Duel Log'!AD$2:AD$2815,$A564,'Duel Log'!AA$2:AA$2815,"Win")</f>
        <v>1</v>
      </c>
      <c r="E564" s="7" t="n">
        <f aca="false">COUNTIFS('Duel Log'!AD$2:AD$2815,$A564,'Duel Log'!AA$2:AA$2815,"Loss")</f>
        <v>3</v>
      </c>
      <c r="F564" s="7" t="n">
        <f aca="false">COUNTIFS('Duel Log'!AD$2:AD$2815,$A564,'Duel Log'!AA$2:AA$2815,"Draw")</f>
        <v>0</v>
      </c>
      <c r="G564" s="13" t="n">
        <f aca="false">IFERROR(D564/C564,"")</f>
        <v>0.25</v>
      </c>
    </row>
    <row r="565" customFormat="false" ht="16.5" hidden="false" customHeight="true" outlineLevel="0" collapsed="false">
      <c r="A565" s="7" t="s">
        <v>1637</v>
      </c>
      <c r="B565" s="7" t="s">
        <v>9233</v>
      </c>
      <c r="C565" s="7" t="n">
        <f aca="false">COUNTIF('Duel Log'!AD$2:AD$2815,$A565)</f>
        <v>2</v>
      </c>
      <c r="D565" s="7" t="n">
        <f aca="false">COUNTIFS('Duel Log'!AD$2:AD$2815,$A565,'Duel Log'!AA$2:AA$2815,"Win")</f>
        <v>1</v>
      </c>
      <c r="E565" s="7" t="n">
        <f aca="false">COUNTIFS('Duel Log'!AD$2:AD$2815,$A565,'Duel Log'!AA$2:AA$2815,"Loss")</f>
        <v>1</v>
      </c>
      <c r="F565" s="7" t="n">
        <f aca="false">COUNTIFS('Duel Log'!AD$2:AD$2815,$A565,'Duel Log'!AA$2:AA$2815,"Draw")</f>
        <v>0</v>
      </c>
      <c r="G565" s="13" t="n">
        <f aca="false">IFERROR(D565/C565,"")</f>
        <v>0.5</v>
      </c>
    </row>
    <row r="566" customFormat="false" ht="15" hidden="false" customHeight="true" outlineLevel="0" collapsed="false">
      <c r="A566" s="7" t="s">
        <v>5775</v>
      </c>
      <c r="B566" s="8" t="s">
        <v>862</v>
      </c>
      <c r="C566" s="7" t="n">
        <f aca="false">COUNTIF('Duel Log'!AD$2:AD$2815,$A566)</f>
        <v>1</v>
      </c>
      <c r="D566" s="7" t="n">
        <f aca="false">COUNTIFS('Duel Log'!AD$2:AD$2815,$A566,'Duel Log'!AA$2:AA$2815,"Win")</f>
        <v>0</v>
      </c>
      <c r="E566" s="7" t="n">
        <f aca="false">COUNTIFS('Duel Log'!AD$2:AD$2815,$A566,'Duel Log'!AA$2:AA$2815,"Loss")</f>
        <v>1</v>
      </c>
      <c r="F566" s="7" t="n">
        <f aca="false">COUNTIFS('Duel Log'!AD$2:AD$2815,$A566,'Duel Log'!AA$2:AA$2815,"Draw")</f>
        <v>0</v>
      </c>
      <c r="G566" s="13" t="n">
        <f aca="false">IFERROR(D566/C566,"")</f>
        <v>0</v>
      </c>
    </row>
    <row r="567" customFormat="false" ht="16.5" hidden="false" customHeight="true" outlineLevel="0" collapsed="false">
      <c r="A567" s="7" t="s">
        <v>2650</v>
      </c>
      <c r="B567" s="7" t="s">
        <v>348</v>
      </c>
      <c r="C567" s="7" t="n">
        <f aca="false">COUNTIF('Duel Log'!AD$2:AD$2815,$A567)</f>
        <v>1</v>
      </c>
      <c r="D567" s="7" t="n">
        <f aca="false">COUNTIFS('Duel Log'!AD$2:AD$2815,$A567,'Duel Log'!AA$2:AA$2815,"Win")</f>
        <v>1</v>
      </c>
      <c r="E567" s="7" t="n">
        <f aca="false">COUNTIFS('Duel Log'!AD$2:AD$2815,$A567,'Duel Log'!AA$2:AA$2815,"Loss")</f>
        <v>0</v>
      </c>
      <c r="F567" s="7" t="n">
        <f aca="false">COUNTIFS('Duel Log'!AD$2:AD$2815,$A567,'Duel Log'!AA$2:AA$2815,"Draw")</f>
        <v>0</v>
      </c>
      <c r="G567" s="13" t="n">
        <f aca="false">IFERROR(D567/C567,"")</f>
        <v>1</v>
      </c>
    </row>
    <row r="568" customFormat="false" ht="16.5" hidden="false" customHeight="true" outlineLevel="0" collapsed="false">
      <c r="A568" s="7" t="s">
        <v>352</v>
      </c>
      <c r="B568" s="7" t="s">
        <v>348</v>
      </c>
      <c r="C568" s="7" t="n">
        <f aca="false">COUNTIF('Duel Log'!AD$2:AD$2815,$A568)</f>
        <v>1</v>
      </c>
      <c r="D568" s="7" t="n">
        <f aca="false">COUNTIFS('Duel Log'!AD$2:AD$2815,$A568,'Duel Log'!AA$2:AA$2815,"Win")</f>
        <v>0</v>
      </c>
      <c r="E568" s="7" t="n">
        <f aca="false">COUNTIFS('Duel Log'!AD$2:AD$2815,$A568,'Duel Log'!AA$2:AA$2815,"Loss")</f>
        <v>1</v>
      </c>
      <c r="F568" s="7" t="n">
        <f aca="false">COUNTIFS('Duel Log'!AD$2:AD$2815,$A568,'Duel Log'!AA$2:AA$2815,"Draw")</f>
        <v>0</v>
      </c>
      <c r="G568" s="13" t="n">
        <f aca="false">IFERROR(D568/C568,"")</f>
        <v>0</v>
      </c>
    </row>
    <row r="569" customFormat="false" ht="16.5" hidden="false" customHeight="true" outlineLevel="0" collapsed="false">
      <c r="A569" s="7" t="s">
        <v>1657</v>
      </c>
      <c r="B569" s="7" t="s">
        <v>9234</v>
      </c>
      <c r="C569" s="7" t="n">
        <f aca="false">COUNTIF('Duel Log'!AD$2:AD$2815,$A569)</f>
        <v>4</v>
      </c>
      <c r="D569" s="7" t="n">
        <f aca="false">COUNTIFS('Duel Log'!AD$2:AD$2815,$A569,'Duel Log'!AA$2:AA$2815,"Win")</f>
        <v>2</v>
      </c>
      <c r="E569" s="7" t="n">
        <f aca="false">COUNTIFS('Duel Log'!AD$2:AD$2815,$A569,'Duel Log'!AA$2:AA$2815,"Loss")</f>
        <v>2</v>
      </c>
      <c r="F569" s="7" t="n">
        <f aca="false">COUNTIFS('Duel Log'!AD$2:AD$2815,$A569,'Duel Log'!AA$2:AA$2815,"Draw")</f>
        <v>0</v>
      </c>
      <c r="G569" s="13" t="n">
        <f aca="false">IFERROR(D569/C569,"")</f>
        <v>0.5</v>
      </c>
    </row>
    <row r="570" customFormat="false" ht="15" hidden="false" customHeight="true" outlineLevel="0" collapsed="false">
      <c r="A570" s="7" t="s">
        <v>3956</v>
      </c>
      <c r="B570" s="8" t="s">
        <v>3952</v>
      </c>
      <c r="C570" s="7" t="n">
        <f aca="false">COUNTIF('Duel Log'!AD$2:AD$2815,$A570)</f>
        <v>1</v>
      </c>
      <c r="D570" s="7" t="n">
        <f aca="false">COUNTIFS('Duel Log'!AD$2:AD$2815,$A570,'Duel Log'!AA$2:AA$2815,"Win")</f>
        <v>0</v>
      </c>
      <c r="E570" s="7" t="n">
        <f aca="false">COUNTIFS('Duel Log'!AD$2:AD$2815,$A570,'Duel Log'!AA$2:AA$2815,"Loss")</f>
        <v>1</v>
      </c>
      <c r="F570" s="7" t="n">
        <f aca="false">COUNTIFS('Duel Log'!AD$2:AD$2815,$A570,'Duel Log'!AA$2:AA$2815,"Draw")</f>
        <v>0</v>
      </c>
      <c r="G570" s="13" t="n">
        <f aca="false">IFERROR(D570/C570,"")</f>
        <v>0</v>
      </c>
    </row>
    <row r="571" customFormat="false" ht="16.5" hidden="false" customHeight="true" outlineLevel="0" collapsed="false">
      <c r="A571" s="7" t="s">
        <v>797</v>
      </c>
      <c r="B571" s="7" t="s">
        <v>687</v>
      </c>
      <c r="C571" s="7" t="n">
        <f aca="false">COUNTIF('Duel Log'!AD$2:AD$2815,$A571)</f>
        <v>1</v>
      </c>
      <c r="D571" s="7" t="n">
        <f aca="false">COUNTIFS('Duel Log'!AD$2:AD$2815,$A571,'Duel Log'!AA$2:AA$2815,"Win")</f>
        <v>1</v>
      </c>
      <c r="E571" s="7" t="n">
        <f aca="false">COUNTIFS('Duel Log'!AD$2:AD$2815,$A571,'Duel Log'!AA$2:AA$2815,"Loss")</f>
        <v>0</v>
      </c>
      <c r="F571" s="7" t="n">
        <f aca="false">COUNTIFS('Duel Log'!AD$2:AD$2815,$A571,'Duel Log'!AA$2:AA$2815,"Draw")</f>
        <v>0</v>
      </c>
      <c r="G571" s="13" t="n">
        <f aca="false">IFERROR(D571/C571,"")</f>
        <v>1</v>
      </c>
    </row>
    <row r="572" customFormat="false" ht="15" hidden="false" customHeight="true" outlineLevel="0" collapsed="false">
      <c r="A572" s="7" t="s">
        <v>4830</v>
      </c>
      <c r="B572" s="7" t="s">
        <v>973</v>
      </c>
      <c r="C572" s="7" t="n">
        <f aca="false">COUNTIF('Duel Log'!AD$2:AD$2815,$A572)</f>
        <v>1</v>
      </c>
      <c r="D572" s="7" t="n">
        <f aca="false">COUNTIFS('Duel Log'!AD$2:AD$2815,$A572,'Duel Log'!AA$2:AA$2815,"Win")</f>
        <v>1</v>
      </c>
      <c r="E572" s="7" t="n">
        <f aca="false">COUNTIFS('Duel Log'!AD$2:AD$2815,$A572,'Duel Log'!AA$2:AA$2815,"Loss")</f>
        <v>0</v>
      </c>
      <c r="F572" s="7" t="n">
        <f aca="false">COUNTIFS('Duel Log'!AD$2:AD$2815,$A572,'Duel Log'!AA$2:AA$2815,"Draw")</f>
        <v>0</v>
      </c>
      <c r="G572" s="13" t="n">
        <f aca="false">IFERROR(D572/C572,"")</f>
        <v>1</v>
      </c>
    </row>
    <row r="573" customFormat="false" ht="15" hidden="false" customHeight="true" outlineLevel="0" collapsed="false">
      <c r="A573" s="7" t="s">
        <v>5517</v>
      </c>
      <c r="B573" s="8" t="s">
        <v>3952</v>
      </c>
      <c r="C573" s="7" t="n">
        <f aca="false">COUNTIF('Duel Log'!AD$2:AD$2815,$A573)</f>
        <v>1</v>
      </c>
      <c r="D573" s="7" t="n">
        <f aca="false">COUNTIFS('Duel Log'!AD$2:AD$2815,$A573,'Duel Log'!AA$2:AA$2815,"Win")</f>
        <v>1</v>
      </c>
      <c r="E573" s="7" t="n">
        <f aca="false">COUNTIFS('Duel Log'!AD$2:AD$2815,$A573,'Duel Log'!AA$2:AA$2815,"Loss")</f>
        <v>0</v>
      </c>
      <c r="F573" s="7" t="n">
        <f aca="false">COUNTIFS('Duel Log'!AD$2:AD$2815,$A573,'Duel Log'!AA$2:AA$2815,"Draw")</f>
        <v>0</v>
      </c>
      <c r="G573" s="13" t="n">
        <f aca="false">IFERROR(D573/C573,"")</f>
        <v>1</v>
      </c>
    </row>
    <row r="574" customFormat="false" ht="15" hidden="false" customHeight="true" outlineLevel="0" collapsed="false">
      <c r="A574" s="7" t="s">
        <v>3732</v>
      </c>
      <c r="B574" s="7" t="s">
        <v>474</v>
      </c>
      <c r="C574" s="7" t="n">
        <f aca="false">COUNTIF('Duel Log'!AD$2:AD$2815,$A574)</f>
        <v>1</v>
      </c>
      <c r="D574" s="7" t="n">
        <f aca="false">COUNTIFS('Duel Log'!AD$2:AD$2815,$A574,'Duel Log'!AA$2:AA$2815,"Win")</f>
        <v>0</v>
      </c>
      <c r="E574" s="7" t="n">
        <f aca="false">COUNTIFS('Duel Log'!AD$2:AD$2815,$A574,'Duel Log'!AA$2:AA$2815,"Loss")</f>
        <v>1</v>
      </c>
      <c r="F574" s="7" t="n">
        <f aca="false">COUNTIFS('Duel Log'!AD$2:AD$2815,$A574,'Duel Log'!AA$2:AA$2815,"Draw")</f>
        <v>0</v>
      </c>
      <c r="G574" s="13" t="n">
        <f aca="false">IFERROR(D574/C574,"")</f>
        <v>0</v>
      </c>
    </row>
    <row r="575" customFormat="false" ht="16.5" hidden="false" customHeight="true" outlineLevel="0" collapsed="false">
      <c r="A575" s="7" t="s">
        <v>803</v>
      </c>
      <c r="B575" s="7" t="s">
        <v>687</v>
      </c>
      <c r="C575" s="7" t="n">
        <f aca="false">COUNTIF('Duel Log'!AD$2:AD$2815,$A575)</f>
        <v>1</v>
      </c>
      <c r="D575" s="7" t="n">
        <f aca="false">COUNTIFS('Duel Log'!AD$2:AD$2815,$A575,'Duel Log'!AA$2:AA$2815,"Win")</f>
        <v>1</v>
      </c>
      <c r="E575" s="7" t="n">
        <f aca="false">COUNTIFS('Duel Log'!AD$2:AD$2815,$A575,'Duel Log'!AA$2:AA$2815,"Loss")</f>
        <v>0</v>
      </c>
      <c r="F575" s="7" t="n">
        <f aca="false">COUNTIFS('Duel Log'!AD$2:AD$2815,$A575,'Duel Log'!AA$2:AA$2815,"Draw")</f>
        <v>0</v>
      </c>
      <c r="G575" s="13" t="n">
        <f aca="false">IFERROR(D575/C575,"")</f>
        <v>1</v>
      </c>
    </row>
    <row r="576" customFormat="false" ht="15" hidden="false" customHeight="true" outlineLevel="0" collapsed="false">
      <c r="A576" s="7" t="s">
        <v>1814</v>
      </c>
      <c r="B576" s="7" t="s">
        <v>1232</v>
      </c>
      <c r="C576" s="7" t="n">
        <f aca="false">COUNTIF('Duel Log'!AD$2:AD$2815,$A576)</f>
        <v>1</v>
      </c>
      <c r="D576" s="7" t="n">
        <f aca="false">COUNTIFS('Duel Log'!AD$2:AD$2815,$A576,'Duel Log'!AA$2:AA$2815,"Win")</f>
        <v>0</v>
      </c>
      <c r="E576" s="7" t="n">
        <f aca="false">COUNTIFS('Duel Log'!AD$2:AD$2815,$A576,'Duel Log'!AA$2:AA$2815,"Loss")</f>
        <v>1</v>
      </c>
      <c r="F576" s="7" t="n">
        <f aca="false">COUNTIFS('Duel Log'!AD$2:AD$2815,$A576,'Duel Log'!AA$2:AA$2815,"Draw")</f>
        <v>0</v>
      </c>
      <c r="G576" s="13" t="n">
        <f aca="false">IFERROR(D576/C576,"")</f>
        <v>0</v>
      </c>
    </row>
    <row r="577" customFormat="false" ht="15" hidden="false" customHeight="true" outlineLevel="0" collapsed="false">
      <c r="A577" s="7" t="s">
        <v>3849</v>
      </c>
      <c r="B577" s="7" t="s">
        <v>723</v>
      </c>
      <c r="C577" s="7" t="n">
        <f aca="false">COUNTIF('Duel Log'!AD$2:AD$2815,$A577)</f>
        <v>1</v>
      </c>
      <c r="D577" s="7" t="n">
        <f aca="false">COUNTIFS('Duel Log'!AD$2:AD$2815,$A577,'Duel Log'!AA$2:AA$2815,"Win")</f>
        <v>0</v>
      </c>
      <c r="E577" s="7" t="n">
        <f aca="false">COUNTIFS('Duel Log'!AD$2:AD$2815,$A577,'Duel Log'!AA$2:AA$2815,"Loss")</f>
        <v>1</v>
      </c>
      <c r="F577" s="7" t="n">
        <f aca="false">COUNTIFS('Duel Log'!AD$2:AD$2815,$A577,'Duel Log'!AA$2:AA$2815,"Draw")</f>
        <v>0</v>
      </c>
      <c r="G577" s="13" t="n">
        <f aca="false">IFERROR(D577/C577,"")</f>
        <v>0</v>
      </c>
    </row>
    <row r="578" customFormat="false" ht="15" hidden="false" customHeight="true" outlineLevel="0" collapsed="false">
      <c r="A578" s="7" t="s">
        <v>3389</v>
      </c>
      <c r="B578" s="7" t="s">
        <v>641</v>
      </c>
      <c r="C578" s="7" t="n">
        <f aca="false">COUNTIF('Duel Log'!AD$2:AD$2815,$A578)</f>
        <v>1</v>
      </c>
      <c r="D578" s="7" t="n">
        <f aca="false">COUNTIFS('Duel Log'!AD$2:AD$2815,$A578,'Duel Log'!AA$2:AA$2815,"Win")</f>
        <v>1</v>
      </c>
      <c r="E578" s="7" t="n">
        <f aca="false">COUNTIFS('Duel Log'!AD$2:AD$2815,$A578,'Duel Log'!AA$2:AA$2815,"Loss")</f>
        <v>0</v>
      </c>
      <c r="F578" s="7" t="n">
        <f aca="false">COUNTIFS('Duel Log'!AD$2:AD$2815,$A578,'Duel Log'!AA$2:AA$2815,"Draw")</f>
        <v>0</v>
      </c>
      <c r="G578" s="13" t="n">
        <f aca="false">IFERROR(D578/C578,"")</f>
        <v>1</v>
      </c>
    </row>
    <row r="579" customFormat="false" ht="16.5" hidden="false" customHeight="true" outlineLevel="0" collapsed="false">
      <c r="A579" s="7" t="s">
        <v>2538</v>
      </c>
      <c r="B579" s="7" t="s">
        <v>2516</v>
      </c>
      <c r="C579" s="7" t="n">
        <f aca="false">COUNTIF('Duel Log'!AD$2:AD$2815,$A579)</f>
        <v>1</v>
      </c>
      <c r="D579" s="7" t="n">
        <f aca="false">COUNTIFS('Duel Log'!AD$2:AD$2815,$A579,'Duel Log'!AA$2:AA$2815,"Win")</f>
        <v>1</v>
      </c>
      <c r="E579" s="7" t="n">
        <f aca="false">COUNTIFS('Duel Log'!AD$2:AD$2815,$A579,'Duel Log'!AA$2:AA$2815,"Loss")</f>
        <v>0</v>
      </c>
      <c r="F579" s="7" t="n">
        <f aca="false">COUNTIFS('Duel Log'!AD$2:AD$2815,$A579,'Duel Log'!AA$2:AA$2815,"Draw")</f>
        <v>0</v>
      </c>
      <c r="G579" s="13" t="n">
        <f aca="false">IFERROR(D579/C579,"")</f>
        <v>1</v>
      </c>
    </row>
    <row r="580" customFormat="false" ht="15" hidden="false" customHeight="true" outlineLevel="0" collapsed="false">
      <c r="A580" s="7" t="s">
        <v>1286</v>
      </c>
      <c r="B580" s="7" t="s">
        <v>1061</v>
      </c>
      <c r="C580" s="7" t="n">
        <f aca="false">COUNTIF('Duel Log'!AD$2:AD$2815,$A580)</f>
        <v>1</v>
      </c>
      <c r="D580" s="7" t="n">
        <f aca="false">COUNTIFS('Duel Log'!AD$2:AD$2815,$A580,'Duel Log'!AA$2:AA$2815,"Win")</f>
        <v>1</v>
      </c>
      <c r="E580" s="7" t="n">
        <f aca="false">COUNTIFS('Duel Log'!AD$2:AD$2815,$A580,'Duel Log'!AA$2:AA$2815,"Loss")</f>
        <v>0</v>
      </c>
      <c r="F580" s="7" t="n">
        <f aca="false">COUNTIFS('Duel Log'!AD$2:AD$2815,$A580,'Duel Log'!AA$2:AA$2815,"Draw")</f>
        <v>0</v>
      </c>
      <c r="G580" s="13" t="n">
        <f aca="false">IFERROR(D580/C580,"")</f>
        <v>1</v>
      </c>
    </row>
    <row r="581" customFormat="false" ht="15" hidden="false" customHeight="true" outlineLevel="0" collapsed="false">
      <c r="A581" s="7" t="s">
        <v>1200</v>
      </c>
      <c r="B581" s="7" t="s">
        <v>1061</v>
      </c>
      <c r="C581" s="7" t="n">
        <f aca="false">COUNTIF('Duel Log'!AD$2:AD$2815,$A581)</f>
        <v>1</v>
      </c>
      <c r="D581" s="7" t="n">
        <f aca="false">COUNTIFS('Duel Log'!AD$2:AD$2815,$A581,'Duel Log'!AA$2:AA$2815,"Win")</f>
        <v>1</v>
      </c>
      <c r="E581" s="7" t="n">
        <f aca="false">COUNTIFS('Duel Log'!AD$2:AD$2815,$A581,'Duel Log'!AA$2:AA$2815,"Loss")</f>
        <v>0</v>
      </c>
      <c r="F581" s="7" t="n">
        <f aca="false">COUNTIFS('Duel Log'!AD$2:AD$2815,$A581,'Duel Log'!AA$2:AA$2815,"Draw")</f>
        <v>0</v>
      </c>
      <c r="G581" s="13" t="n">
        <f aca="false">IFERROR(D581/C581,"")</f>
        <v>1</v>
      </c>
    </row>
    <row r="582" customFormat="false" ht="16.5" hidden="false" customHeight="true" outlineLevel="0" collapsed="false">
      <c r="A582" s="7" t="s">
        <v>692</v>
      </c>
      <c r="B582" s="7" t="s">
        <v>9235</v>
      </c>
      <c r="C582" s="7" t="n">
        <f aca="false">COUNTIF('Duel Log'!AD$2:AD$2815,$A582)</f>
        <v>8</v>
      </c>
      <c r="D582" s="7" t="n">
        <f aca="false">COUNTIFS('Duel Log'!AD$2:AD$2815,$A582,'Duel Log'!AA$2:AA$2815,"Win")</f>
        <v>5</v>
      </c>
      <c r="E582" s="7" t="n">
        <f aca="false">COUNTIFS('Duel Log'!AD$2:AD$2815,$A582,'Duel Log'!AA$2:AA$2815,"Loss")</f>
        <v>3</v>
      </c>
      <c r="F582" s="7" t="n">
        <f aca="false">COUNTIFS('Duel Log'!AD$2:AD$2815,$A582,'Duel Log'!AA$2:AA$2815,"Draw")</f>
        <v>0</v>
      </c>
      <c r="G582" s="13" t="n">
        <f aca="false">IFERROR(D582/C582,"")</f>
        <v>0.625</v>
      </c>
    </row>
    <row r="583" customFormat="false" ht="15" hidden="false" customHeight="true" outlineLevel="0" collapsed="false">
      <c r="A583" s="7" t="s">
        <v>1176</v>
      </c>
      <c r="B583" s="7" t="s">
        <v>1132</v>
      </c>
      <c r="C583" s="7" t="n">
        <f aca="false">COUNTIF('Duel Log'!AD$2:AD$2815,$A583)</f>
        <v>1</v>
      </c>
      <c r="D583" s="7" t="n">
        <f aca="false">COUNTIFS('Duel Log'!AD$2:AD$2815,$A583,'Duel Log'!AA$2:AA$2815,"Win")</f>
        <v>0</v>
      </c>
      <c r="E583" s="7" t="n">
        <f aca="false">COUNTIFS('Duel Log'!AD$2:AD$2815,$A583,'Duel Log'!AA$2:AA$2815,"Loss")</f>
        <v>1</v>
      </c>
      <c r="F583" s="7" t="n">
        <f aca="false">COUNTIFS('Duel Log'!AD$2:AD$2815,$A583,'Duel Log'!AA$2:AA$2815,"Draw")</f>
        <v>0</v>
      </c>
      <c r="G583" s="13" t="n">
        <f aca="false">IFERROR(D583/C583,"")</f>
        <v>0</v>
      </c>
    </row>
    <row r="584" customFormat="false" ht="15" hidden="false" customHeight="true" outlineLevel="0" collapsed="false">
      <c r="A584" s="7" t="s">
        <v>5057</v>
      </c>
      <c r="B584" s="7" t="s">
        <v>1692</v>
      </c>
      <c r="C584" s="7" t="n">
        <f aca="false">COUNTIF('Duel Log'!AD$2:AD$2815,$A584)</f>
        <v>1</v>
      </c>
      <c r="D584" s="7" t="n">
        <f aca="false">COUNTIFS('Duel Log'!AD$2:AD$2815,$A584,'Duel Log'!AA$2:AA$2815,"Win")</f>
        <v>0</v>
      </c>
      <c r="E584" s="7" t="n">
        <f aca="false">COUNTIFS('Duel Log'!AD$2:AD$2815,$A584,'Duel Log'!AA$2:AA$2815,"Loss")</f>
        <v>1</v>
      </c>
      <c r="F584" s="7" t="n">
        <f aca="false">COUNTIFS('Duel Log'!AD$2:AD$2815,$A584,'Duel Log'!AA$2:AA$2815,"Draw")</f>
        <v>0</v>
      </c>
      <c r="G584" s="13" t="n">
        <f aca="false">IFERROR(D584/C584,"")</f>
        <v>0</v>
      </c>
    </row>
    <row r="585" customFormat="false" ht="15" hidden="false" customHeight="true" outlineLevel="0" collapsed="false">
      <c r="A585" s="7" t="s">
        <v>549</v>
      </c>
      <c r="B585" s="7" t="s">
        <v>403</v>
      </c>
      <c r="C585" s="7" t="n">
        <f aca="false">COUNTIF('Duel Log'!AD$2:AD$2815,$A585)</f>
        <v>1</v>
      </c>
      <c r="D585" s="7" t="n">
        <f aca="false">COUNTIFS('Duel Log'!AD$2:AD$2815,$A585,'Duel Log'!AA$2:AA$2815,"Win")</f>
        <v>0</v>
      </c>
      <c r="E585" s="7" t="n">
        <f aca="false">COUNTIFS('Duel Log'!AD$2:AD$2815,$A585,'Duel Log'!AA$2:AA$2815,"Loss")</f>
        <v>1</v>
      </c>
      <c r="F585" s="7" t="n">
        <f aca="false">COUNTIFS('Duel Log'!AD$2:AD$2815,$A585,'Duel Log'!AA$2:AA$2815,"Draw")</f>
        <v>0</v>
      </c>
      <c r="G585" s="13" t="n">
        <f aca="false">IFERROR(D585/C585,"")</f>
        <v>0</v>
      </c>
    </row>
    <row r="586" customFormat="false" ht="16.5" hidden="false" customHeight="true" outlineLevel="0" collapsed="false">
      <c r="A586" s="7" t="s">
        <v>2713</v>
      </c>
      <c r="B586" s="7" t="s">
        <v>676</v>
      </c>
      <c r="C586" s="7" t="n">
        <f aca="false">COUNTIF('Duel Log'!AD$2:AD$2815,$A586)</f>
        <v>1</v>
      </c>
      <c r="D586" s="7" t="n">
        <f aca="false">COUNTIFS('Duel Log'!AD$2:AD$2815,$A586,'Duel Log'!AA$2:AA$2815,"Win")</f>
        <v>1</v>
      </c>
      <c r="E586" s="7" t="n">
        <f aca="false">COUNTIFS('Duel Log'!AD$2:AD$2815,$A586,'Duel Log'!AA$2:AA$2815,"Loss")</f>
        <v>0</v>
      </c>
      <c r="F586" s="7" t="n">
        <f aca="false">COUNTIFS('Duel Log'!AD$2:AD$2815,$A586,'Duel Log'!AA$2:AA$2815,"Draw")</f>
        <v>0</v>
      </c>
      <c r="G586" s="13" t="n">
        <f aca="false">IFERROR(D586/C586,"")</f>
        <v>1</v>
      </c>
    </row>
    <row r="587" customFormat="false" ht="16.5" hidden="false" customHeight="true" outlineLevel="0" collapsed="false">
      <c r="A587" s="7" t="s">
        <v>343</v>
      </c>
      <c r="B587" s="7" t="s">
        <v>9236</v>
      </c>
      <c r="C587" s="7" t="n">
        <f aca="false">COUNTIF('Duel Log'!AD$2:AD$2815,$A587)</f>
        <v>4</v>
      </c>
      <c r="D587" s="7" t="n">
        <f aca="false">COUNTIFS('Duel Log'!AD$2:AD$2815,$A587,'Duel Log'!AA$2:AA$2815,"Win")</f>
        <v>4</v>
      </c>
      <c r="E587" s="7" t="n">
        <f aca="false">COUNTIFS('Duel Log'!AD$2:AD$2815,$A587,'Duel Log'!AA$2:AA$2815,"Loss")</f>
        <v>0</v>
      </c>
      <c r="F587" s="7" t="n">
        <f aca="false">COUNTIFS('Duel Log'!AD$2:AD$2815,$A587,'Duel Log'!AA$2:AA$2815,"Draw")</f>
        <v>0</v>
      </c>
      <c r="G587" s="13" t="n">
        <f aca="false">IFERROR(D587/C587,"")</f>
        <v>1</v>
      </c>
    </row>
    <row r="588" customFormat="false" ht="15" hidden="false" customHeight="true" outlineLevel="0" collapsed="false">
      <c r="A588" s="7" t="s">
        <v>1974</v>
      </c>
      <c r="B588" s="7" t="s">
        <v>1673</v>
      </c>
      <c r="C588" s="7" t="n">
        <f aca="false">COUNTIF('Duel Log'!AD$2:AD$2815,$A588)</f>
        <v>1</v>
      </c>
      <c r="D588" s="7" t="n">
        <f aca="false">COUNTIFS('Duel Log'!AD$2:AD$2815,$A588,'Duel Log'!AA$2:AA$2815,"Win")</f>
        <v>0</v>
      </c>
      <c r="E588" s="7" t="n">
        <f aca="false">COUNTIFS('Duel Log'!AD$2:AD$2815,$A588,'Duel Log'!AA$2:AA$2815,"Loss")</f>
        <v>1</v>
      </c>
      <c r="F588" s="7" t="n">
        <f aca="false">COUNTIFS('Duel Log'!AD$2:AD$2815,$A588,'Duel Log'!AA$2:AA$2815,"Draw")</f>
        <v>0</v>
      </c>
      <c r="G588" s="13" t="n">
        <f aca="false">IFERROR(D588/C588,"")</f>
        <v>0</v>
      </c>
    </row>
    <row r="589" customFormat="false" ht="15" hidden="false" customHeight="true" outlineLevel="0" collapsed="false">
      <c r="A589" s="7" t="s">
        <v>1249</v>
      </c>
      <c r="B589" s="7" t="s">
        <v>1061</v>
      </c>
      <c r="C589" s="7" t="n">
        <f aca="false">COUNTIF('Duel Log'!AD$2:AD$2815,$A589)</f>
        <v>1</v>
      </c>
      <c r="D589" s="7" t="n">
        <f aca="false">COUNTIFS('Duel Log'!AD$2:AD$2815,$A589,'Duel Log'!AA$2:AA$2815,"Win")</f>
        <v>0</v>
      </c>
      <c r="E589" s="7" t="n">
        <f aca="false">COUNTIFS('Duel Log'!AD$2:AD$2815,$A589,'Duel Log'!AA$2:AA$2815,"Loss")</f>
        <v>1</v>
      </c>
      <c r="F589" s="7" t="n">
        <f aca="false">COUNTIFS('Duel Log'!AD$2:AD$2815,$A589,'Duel Log'!AA$2:AA$2815,"Draw")</f>
        <v>0</v>
      </c>
      <c r="G589" s="13" t="n">
        <f aca="false">IFERROR(D589/C589,"")</f>
        <v>0</v>
      </c>
    </row>
    <row r="590" customFormat="false" ht="15" hidden="false" customHeight="true" outlineLevel="0" collapsed="false">
      <c r="A590" s="7" t="s">
        <v>2418</v>
      </c>
      <c r="B590" s="7" t="s">
        <v>9237</v>
      </c>
      <c r="C590" s="7" t="n">
        <f aca="false">COUNTIF('Duel Log'!AD$2:AD$2815,$A590)</f>
        <v>2</v>
      </c>
      <c r="D590" s="7" t="n">
        <f aca="false">COUNTIFS('Duel Log'!AD$2:AD$2815,$A590,'Duel Log'!AA$2:AA$2815,"Win")</f>
        <v>2</v>
      </c>
      <c r="E590" s="7" t="n">
        <f aca="false">COUNTIFS('Duel Log'!AD$2:AD$2815,$A590,'Duel Log'!AA$2:AA$2815,"Loss")</f>
        <v>0</v>
      </c>
      <c r="F590" s="7" t="n">
        <f aca="false">COUNTIFS('Duel Log'!AD$2:AD$2815,$A590,'Duel Log'!AA$2:AA$2815,"Draw")</f>
        <v>0</v>
      </c>
      <c r="G590" s="13" t="n">
        <f aca="false">IFERROR(D590/C590,"")</f>
        <v>1</v>
      </c>
    </row>
    <row r="591" customFormat="false" ht="15" hidden="false" customHeight="true" outlineLevel="0" collapsed="false">
      <c r="A591" s="7" t="s">
        <v>459</v>
      </c>
      <c r="B591" s="8" t="s">
        <v>405</v>
      </c>
      <c r="C591" s="7" t="n">
        <f aca="false">COUNTIF('Duel Log'!AD$2:AD$2815,$A591)</f>
        <v>1</v>
      </c>
      <c r="D591" s="7" t="n">
        <f aca="false">COUNTIFS('Duel Log'!AD$2:AD$2815,$A591,'Duel Log'!AA$2:AA$2815,"Win")</f>
        <v>0</v>
      </c>
      <c r="E591" s="7" t="n">
        <f aca="false">COUNTIFS('Duel Log'!AD$2:AD$2815,$A591,'Duel Log'!AA$2:AA$2815,"Loss")</f>
        <v>1</v>
      </c>
      <c r="F591" s="7" t="n">
        <f aca="false">COUNTIFS('Duel Log'!AD$2:AD$2815,$A591,'Duel Log'!AA$2:AA$2815,"Draw")</f>
        <v>0</v>
      </c>
      <c r="G591" s="13" t="n">
        <f aca="false">IFERROR(D591/C591,"")</f>
        <v>0</v>
      </c>
    </row>
    <row r="592" customFormat="false" ht="15" hidden="false" customHeight="true" outlineLevel="0" collapsed="false">
      <c r="A592" s="7" t="s">
        <v>1696</v>
      </c>
      <c r="B592" s="7" t="s">
        <v>9238</v>
      </c>
      <c r="C592" s="7" t="n">
        <f aca="false">COUNTIF('Duel Log'!AD$2:AD$2815,$A592)</f>
        <v>3</v>
      </c>
      <c r="D592" s="7" t="n">
        <f aca="false">COUNTIFS('Duel Log'!AD$2:AD$2815,$A592,'Duel Log'!AA$2:AA$2815,"Win")</f>
        <v>2</v>
      </c>
      <c r="E592" s="7" t="n">
        <f aca="false">COUNTIFS('Duel Log'!AD$2:AD$2815,$A592,'Duel Log'!AA$2:AA$2815,"Loss")</f>
        <v>1</v>
      </c>
      <c r="F592" s="7" t="n">
        <f aca="false">COUNTIFS('Duel Log'!AD$2:AD$2815,$A592,'Duel Log'!AA$2:AA$2815,"Draw")</f>
        <v>0</v>
      </c>
      <c r="G592" s="13" t="n">
        <f aca="false">IFERROR(D592/C592,"")</f>
        <v>0.666666666666667</v>
      </c>
    </row>
    <row r="593" customFormat="false" ht="15" hidden="false" customHeight="true" outlineLevel="0" collapsed="false">
      <c r="A593" s="7" t="s">
        <v>4311</v>
      </c>
      <c r="B593" s="7" t="s">
        <v>829</v>
      </c>
      <c r="C593" s="7" t="n">
        <f aca="false">COUNTIF('Duel Log'!AD$2:AD$2815,$A593)</f>
        <v>1</v>
      </c>
      <c r="D593" s="7" t="n">
        <f aca="false">COUNTIFS('Duel Log'!AD$2:AD$2815,$A593,'Duel Log'!AA$2:AA$2815,"Win")</f>
        <v>0</v>
      </c>
      <c r="E593" s="7" t="n">
        <f aca="false">COUNTIFS('Duel Log'!AD$2:AD$2815,$A593,'Duel Log'!AA$2:AA$2815,"Loss")</f>
        <v>1</v>
      </c>
      <c r="F593" s="7" t="n">
        <f aca="false">COUNTIFS('Duel Log'!AD$2:AD$2815,$A593,'Duel Log'!AA$2:AA$2815,"Draw")</f>
        <v>0</v>
      </c>
      <c r="G593" s="13" t="n">
        <f aca="false">IFERROR(D593/C593,"")</f>
        <v>0</v>
      </c>
    </row>
    <row r="594" customFormat="false" ht="16.5" hidden="false" customHeight="true" outlineLevel="0" collapsed="false">
      <c r="A594" s="7" t="s">
        <v>3059</v>
      </c>
      <c r="B594" s="7" t="s">
        <v>9239</v>
      </c>
      <c r="C594" s="7" t="n">
        <f aca="false">COUNTIF('Duel Log'!AD$2:AD$2815,$A594)</f>
        <v>2</v>
      </c>
      <c r="D594" s="7" t="n">
        <f aca="false">COUNTIFS('Duel Log'!AD$2:AD$2815,$A594,'Duel Log'!AA$2:AA$2815,"Win")</f>
        <v>2</v>
      </c>
      <c r="E594" s="7" t="n">
        <f aca="false">COUNTIFS('Duel Log'!AD$2:AD$2815,$A594,'Duel Log'!AA$2:AA$2815,"Loss")</f>
        <v>0</v>
      </c>
      <c r="F594" s="7" t="n">
        <f aca="false">COUNTIFS('Duel Log'!AD$2:AD$2815,$A594,'Duel Log'!AA$2:AA$2815,"Draw")</f>
        <v>0</v>
      </c>
      <c r="G594" s="13" t="n">
        <f aca="false">IFERROR(D594/C594,"")</f>
        <v>1</v>
      </c>
    </row>
    <row r="595" customFormat="false" ht="15" hidden="false" customHeight="true" outlineLevel="0" collapsed="false">
      <c r="A595" s="7" t="s">
        <v>1573</v>
      </c>
      <c r="B595" s="7" t="s">
        <v>9240</v>
      </c>
      <c r="C595" s="7" t="n">
        <f aca="false">COUNTIF('Duel Log'!AD$2:AD$2815,$A595)</f>
        <v>2</v>
      </c>
      <c r="D595" s="7" t="n">
        <f aca="false">COUNTIFS('Duel Log'!AD$2:AD$2815,$A595,'Duel Log'!AA$2:AA$2815,"Win")</f>
        <v>1</v>
      </c>
      <c r="E595" s="7" t="n">
        <f aca="false">COUNTIFS('Duel Log'!AD$2:AD$2815,$A595,'Duel Log'!AA$2:AA$2815,"Loss")</f>
        <v>1</v>
      </c>
      <c r="F595" s="7" t="n">
        <f aca="false">COUNTIFS('Duel Log'!AD$2:AD$2815,$A595,'Duel Log'!AA$2:AA$2815,"Draw")</f>
        <v>0</v>
      </c>
      <c r="G595" s="13" t="n">
        <f aca="false">IFERROR(D595/C595,"")</f>
        <v>0.5</v>
      </c>
    </row>
    <row r="596" customFormat="false" ht="16.5" hidden="false" customHeight="true" outlineLevel="0" collapsed="false">
      <c r="A596" s="7" t="s">
        <v>2318</v>
      </c>
      <c r="B596" s="7" t="s">
        <v>1790</v>
      </c>
      <c r="C596" s="7" t="n">
        <f aca="false">COUNTIF('Duel Log'!AD$2:AD$2815,$A596)</f>
        <v>1</v>
      </c>
      <c r="D596" s="7" t="n">
        <f aca="false">COUNTIFS('Duel Log'!AD$2:AD$2815,$A596,'Duel Log'!AA$2:AA$2815,"Win")</f>
        <v>0</v>
      </c>
      <c r="E596" s="7" t="n">
        <f aca="false">COUNTIFS('Duel Log'!AD$2:AD$2815,$A596,'Duel Log'!AA$2:AA$2815,"Loss")</f>
        <v>1</v>
      </c>
      <c r="F596" s="7" t="n">
        <f aca="false">COUNTIFS('Duel Log'!AD$2:AD$2815,$A596,'Duel Log'!AA$2:AA$2815,"Draw")</f>
        <v>0</v>
      </c>
      <c r="G596" s="13" t="n">
        <f aca="false">IFERROR(D596/C596,"")</f>
        <v>0</v>
      </c>
    </row>
    <row r="597" customFormat="false" ht="16.5" hidden="false" customHeight="true" outlineLevel="0" collapsed="false">
      <c r="A597" s="7" t="s">
        <v>765</v>
      </c>
      <c r="B597" s="7" t="s">
        <v>9241</v>
      </c>
      <c r="C597" s="7" t="n">
        <f aca="false">COUNTIF('Duel Log'!AD$2:AD$2815,$A597)</f>
        <v>10</v>
      </c>
      <c r="D597" s="7" t="n">
        <f aca="false">COUNTIFS('Duel Log'!AD$2:AD$2815,$A597,'Duel Log'!AA$2:AA$2815,"Win")</f>
        <v>4</v>
      </c>
      <c r="E597" s="7" t="n">
        <f aca="false">COUNTIFS('Duel Log'!AD$2:AD$2815,$A597,'Duel Log'!AA$2:AA$2815,"Loss")</f>
        <v>6</v>
      </c>
      <c r="F597" s="7" t="n">
        <f aca="false">COUNTIFS('Duel Log'!AD$2:AD$2815,$A597,'Duel Log'!AA$2:AA$2815,"Draw")</f>
        <v>0</v>
      </c>
      <c r="G597" s="13" t="n">
        <f aca="false">IFERROR(D597/C597,"")</f>
        <v>0.4</v>
      </c>
    </row>
    <row r="598" customFormat="false" ht="15" hidden="false" customHeight="true" outlineLevel="0" collapsed="false">
      <c r="A598" s="7" t="s">
        <v>4407</v>
      </c>
      <c r="B598" s="7" t="s">
        <v>829</v>
      </c>
      <c r="C598" s="7" t="n">
        <f aca="false">COUNTIF('Duel Log'!AD$2:AD$2815,$A598)</f>
        <v>1</v>
      </c>
      <c r="D598" s="7" t="n">
        <f aca="false">COUNTIFS('Duel Log'!AD$2:AD$2815,$A598,'Duel Log'!AA$2:AA$2815,"Win")</f>
        <v>1</v>
      </c>
      <c r="E598" s="7" t="n">
        <f aca="false">COUNTIFS('Duel Log'!AD$2:AD$2815,$A598,'Duel Log'!AA$2:AA$2815,"Loss")</f>
        <v>0</v>
      </c>
      <c r="F598" s="7" t="n">
        <f aca="false">COUNTIFS('Duel Log'!AD$2:AD$2815,$A598,'Duel Log'!AA$2:AA$2815,"Draw")</f>
        <v>0</v>
      </c>
      <c r="G598" s="13" t="n">
        <f aca="false">IFERROR(D598/C598,"")</f>
        <v>1</v>
      </c>
    </row>
    <row r="599" customFormat="false" ht="15" hidden="false" customHeight="true" outlineLevel="0" collapsed="false">
      <c r="A599" s="7" t="s">
        <v>1522</v>
      </c>
      <c r="B599" s="7" t="s">
        <v>9242</v>
      </c>
      <c r="C599" s="7" t="n">
        <f aca="false">COUNTIF('Duel Log'!AD$2:AD$2815,$A599)</f>
        <v>2</v>
      </c>
      <c r="D599" s="7" t="n">
        <f aca="false">COUNTIFS('Duel Log'!AD$2:AD$2815,$A599,'Duel Log'!AA$2:AA$2815,"Win")</f>
        <v>2</v>
      </c>
      <c r="E599" s="7" t="n">
        <f aca="false">COUNTIFS('Duel Log'!AD$2:AD$2815,$A599,'Duel Log'!AA$2:AA$2815,"Loss")</f>
        <v>0</v>
      </c>
      <c r="F599" s="7" t="n">
        <f aca="false">COUNTIFS('Duel Log'!AD$2:AD$2815,$A599,'Duel Log'!AA$2:AA$2815,"Draw")</f>
        <v>0</v>
      </c>
      <c r="G599" s="13" t="n">
        <f aca="false">IFERROR(D599/C599,"")</f>
        <v>1</v>
      </c>
    </row>
    <row r="600" customFormat="false" ht="16.5" hidden="false" customHeight="true" outlineLevel="0" collapsed="false">
      <c r="A600" s="7" t="s">
        <v>101</v>
      </c>
      <c r="B600" s="7" t="s">
        <v>9243</v>
      </c>
      <c r="C600" s="7" t="n">
        <f aca="false">COUNTIF('Duel Log'!AD$2:AD$2815,$A600)</f>
        <v>38</v>
      </c>
      <c r="D600" s="7" t="n">
        <f aca="false">COUNTIFS('Duel Log'!AD$2:AD$2815,$A600,'Duel Log'!AA$2:AA$2815,"Win")</f>
        <v>19</v>
      </c>
      <c r="E600" s="7" t="n">
        <f aca="false">COUNTIFS('Duel Log'!AD$2:AD$2815,$A600,'Duel Log'!AA$2:AA$2815,"Loss")</f>
        <v>19</v>
      </c>
      <c r="F600" s="7" t="n">
        <f aca="false">COUNTIFS('Duel Log'!AD$2:AD$2815,$A600,'Duel Log'!AA$2:AA$2815,"Draw")</f>
        <v>0</v>
      </c>
      <c r="G600" s="13" t="n">
        <f aca="false">IFERROR(D600/C600,"")</f>
        <v>0.5</v>
      </c>
    </row>
    <row r="601" customFormat="false" ht="15" hidden="false" customHeight="true" outlineLevel="0" collapsed="false">
      <c r="A601" s="7" t="s">
        <v>4365</v>
      </c>
      <c r="B601" s="7" t="s">
        <v>829</v>
      </c>
      <c r="C601" s="7" t="n">
        <f aca="false">COUNTIF('Duel Log'!AD$2:AD$2815,$A601)</f>
        <v>1</v>
      </c>
      <c r="D601" s="7" t="n">
        <f aca="false">COUNTIFS('Duel Log'!AD$2:AD$2815,$A601,'Duel Log'!AA$2:AA$2815,"Win")</f>
        <v>1</v>
      </c>
      <c r="E601" s="7" t="n">
        <f aca="false">COUNTIFS('Duel Log'!AD$2:AD$2815,$A601,'Duel Log'!AA$2:AA$2815,"Loss")</f>
        <v>0</v>
      </c>
      <c r="F601" s="7" t="n">
        <f aca="false">COUNTIFS('Duel Log'!AD$2:AD$2815,$A601,'Duel Log'!AA$2:AA$2815,"Draw")</f>
        <v>0</v>
      </c>
      <c r="G601" s="13" t="n">
        <f aca="false">IFERROR(D601/C601,"")</f>
        <v>1</v>
      </c>
    </row>
    <row r="602" customFormat="false" ht="15" hidden="false" customHeight="true" outlineLevel="0" collapsed="false">
      <c r="A602" s="7" t="s">
        <v>1532</v>
      </c>
      <c r="B602" s="7" t="s">
        <v>1515</v>
      </c>
      <c r="C602" s="7" t="n">
        <f aca="false">COUNTIF('Duel Log'!AD$2:AD$2815,$A602)</f>
        <v>1</v>
      </c>
      <c r="D602" s="7" t="n">
        <f aca="false">COUNTIFS('Duel Log'!AD$2:AD$2815,$A602,'Duel Log'!AA$2:AA$2815,"Win")</f>
        <v>0</v>
      </c>
      <c r="E602" s="7" t="n">
        <f aca="false">COUNTIFS('Duel Log'!AD$2:AD$2815,$A602,'Duel Log'!AA$2:AA$2815,"Loss")</f>
        <v>1</v>
      </c>
      <c r="F602" s="7" t="n">
        <f aca="false">COUNTIFS('Duel Log'!AD$2:AD$2815,$A602,'Duel Log'!AA$2:AA$2815,"Draw")</f>
        <v>0</v>
      </c>
      <c r="G602" s="13" t="n">
        <f aca="false">IFERROR(D602/C602,"")</f>
        <v>0</v>
      </c>
    </row>
    <row r="603" customFormat="false" ht="15" hidden="false" customHeight="true" outlineLevel="0" collapsed="false">
      <c r="A603" s="7" t="s">
        <v>2020</v>
      </c>
      <c r="B603" s="7" t="s">
        <v>9244</v>
      </c>
      <c r="C603" s="7" t="n">
        <f aca="false">COUNTIF('Duel Log'!AD$2:AD$2815,$A603)</f>
        <v>2</v>
      </c>
      <c r="D603" s="7" t="n">
        <f aca="false">COUNTIFS('Duel Log'!AD$2:AD$2815,$A603,'Duel Log'!AA$2:AA$2815,"Win")</f>
        <v>1</v>
      </c>
      <c r="E603" s="7" t="n">
        <f aca="false">COUNTIFS('Duel Log'!AD$2:AD$2815,$A603,'Duel Log'!AA$2:AA$2815,"Loss")</f>
        <v>1</v>
      </c>
      <c r="F603" s="7" t="n">
        <f aca="false">COUNTIFS('Duel Log'!AD$2:AD$2815,$A603,'Duel Log'!AA$2:AA$2815,"Draw")</f>
        <v>0</v>
      </c>
      <c r="G603" s="13" t="n">
        <f aca="false">IFERROR(D603/C603,"")</f>
        <v>0.5</v>
      </c>
    </row>
    <row r="604" customFormat="false" ht="16.5" hidden="false" customHeight="true" outlineLevel="0" collapsed="false">
      <c r="A604" s="7" t="s">
        <v>488</v>
      </c>
      <c r="B604" s="7" t="s">
        <v>9245</v>
      </c>
      <c r="C604" s="7" t="n">
        <f aca="false">COUNTIF('Duel Log'!AD$2:AD$2815,$A604)</f>
        <v>73</v>
      </c>
      <c r="D604" s="7" t="n">
        <f aca="false">COUNTIFS('Duel Log'!AD$2:AD$2815,$A604,'Duel Log'!AA$2:AA$2815,"Win")</f>
        <v>52</v>
      </c>
      <c r="E604" s="7" t="n">
        <f aca="false">COUNTIFS('Duel Log'!AD$2:AD$2815,$A604,'Duel Log'!AA$2:AA$2815,"Loss")</f>
        <v>21</v>
      </c>
      <c r="F604" s="7" t="n">
        <f aca="false">COUNTIFS('Duel Log'!AD$2:AD$2815,$A604,'Duel Log'!AA$2:AA$2815,"Draw")</f>
        <v>0</v>
      </c>
      <c r="G604" s="13" t="n">
        <f aca="false">IFERROR(D604/C604,"")</f>
        <v>0.712328767123288</v>
      </c>
    </row>
    <row r="605" customFormat="false" ht="15" hidden="false" customHeight="true" outlineLevel="0" collapsed="false">
      <c r="A605" s="7" t="s">
        <v>2410</v>
      </c>
      <c r="B605" s="7" t="s">
        <v>9246</v>
      </c>
      <c r="C605" s="7" t="n">
        <f aca="false">COUNTIF('Duel Log'!AD$2:AD$2815,$A605)</f>
        <v>3</v>
      </c>
      <c r="D605" s="7" t="n">
        <f aca="false">COUNTIFS('Duel Log'!AD$2:AD$2815,$A605,'Duel Log'!AA$2:AA$2815,"Win")</f>
        <v>2</v>
      </c>
      <c r="E605" s="7" t="n">
        <f aca="false">COUNTIFS('Duel Log'!AD$2:AD$2815,$A605,'Duel Log'!AA$2:AA$2815,"Loss")</f>
        <v>1</v>
      </c>
      <c r="F605" s="7" t="n">
        <f aca="false">COUNTIFS('Duel Log'!AD$2:AD$2815,$A605,'Duel Log'!AA$2:AA$2815,"Draw")</f>
        <v>0</v>
      </c>
      <c r="G605" s="13" t="n">
        <f aca="false">IFERROR(D605/C605,"")</f>
        <v>0.666666666666667</v>
      </c>
    </row>
    <row r="606" customFormat="false" ht="16.5" hidden="false" customHeight="true" outlineLevel="0" collapsed="false">
      <c r="A606" s="7" t="s">
        <v>849</v>
      </c>
      <c r="B606" s="7" t="s">
        <v>3496</v>
      </c>
      <c r="C606" s="7" t="n">
        <f aca="false">COUNTIF('Duel Log'!AD$2:AD$2815,$A606)</f>
        <v>2</v>
      </c>
      <c r="D606" s="7" t="n">
        <f aca="false">COUNTIFS('Duel Log'!AD$2:AD$2815,$A606,'Duel Log'!AA$2:AA$2815,"Win")</f>
        <v>1</v>
      </c>
      <c r="E606" s="7" t="n">
        <f aca="false">COUNTIFS('Duel Log'!AD$2:AD$2815,$A606,'Duel Log'!AA$2:AA$2815,"Loss")</f>
        <v>1</v>
      </c>
      <c r="F606" s="7" t="n">
        <f aca="false">COUNTIFS('Duel Log'!AD$2:AD$2815,$A606,'Duel Log'!AA$2:AA$2815,"Draw")</f>
        <v>0</v>
      </c>
      <c r="G606" s="13" t="n">
        <f aca="false">IFERROR(D606/C606,"")</f>
        <v>0.5</v>
      </c>
    </row>
    <row r="607" customFormat="false" ht="16.5" hidden="false" customHeight="true" outlineLevel="0" collapsed="false">
      <c r="A607" s="7" t="s">
        <v>3728</v>
      </c>
      <c r="B607" s="7" t="s">
        <v>1063</v>
      </c>
      <c r="C607" s="7" t="n">
        <f aca="false">COUNTIF('Duel Log'!AD$2:AD$2815,$A607)</f>
        <v>1</v>
      </c>
      <c r="D607" s="7" t="n">
        <f aca="false">COUNTIFS('Duel Log'!AD$2:AD$2815,$A607,'Duel Log'!AA$2:AA$2815,"Win")</f>
        <v>1</v>
      </c>
      <c r="E607" s="7" t="n">
        <f aca="false">COUNTIFS('Duel Log'!AD$2:AD$2815,$A607,'Duel Log'!AA$2:AA$2815,"Loss")</f>
        <v>0</v>
      </c>
      <c r="F607" s="7" t="n">
        <f aca="false">COUNTIFS('Duel Log'!AD$2:AD$2815,$A607,'Duel Log'!AA$2:AA$2815,"Draw")</f>
        <v>0</v>
      </c>
      <c r="G607" s="13" t="n">
        <f aca="false">IFERROR(D607/C607,"")</f>
        <v>1</v>
      </c>
    </row>
    <row r="608" customFormat="false" ht="15" hidden="false" customHeight="true" outlineLevel="0" collapsed="false">
      <c r="A608" s="7" t="s">
        <v>793</v>
      </c>
      <c r="B608" s="7" t="s">
        <v>533</v>
      </c>
      <c r="C608" s="7" t="n">
        <f aca="false">COUNTIF('Duel Log'!AD$2:AD$2815,$A608)</f>
        <v>1</v>
      </c>
      <c r="D608" s="7" t="n">
        <f aca="false">COUNTIFS('Duel Log'!AD$2:AD$2815,$A608,'Duel Log'!AA$2:AA$2815,"Win")</f>
        <v>0</v>
      </c>
      <c r="E608" s="7" t="n">
        <f aca="false">COUNTIFS('Duel Log'!AD$2:AD$2815,$A608,'Duel Log'!AA$2:AA$2815,"Loss")</f>
        <v>1</v>
      </c>
      <c r="F608" s="7" t="n">
        <f aca="false">COUNTIFS('Duel Log'!AD$2:AD$2815,$A608,'Duel Log'!AA$2:AA$2815,"Draw")</f>
        <v>0</v>
      </c>
      <c r="G608" s="13" t="n">
        <f aca="false">IFERROR(D608/C608,"")</f>
        <v>0</v>
      </c>
    </row>
    <row r="609" customFormat="false" ht="16.5" hidden="false" customHeight="true" outlineLevel="0" collapsed="false">
      <c r="A609" s="7" t="s">
        <v>536</v>
      </c>
      <c r="B609" s="7" t="s">
        <v>9247</v>
      </c>
      <c r="C609" s="7" t="n">
        <f aca="false">COUNTIF('Duel Log'!AD$2:AD$2815,$A609)</f>
        <v>2</v>
      </c>
      <c r="D609" s="7" t="n">
        <f aca="false">COUNTIFS('Duel Log'!AD$2:AD$2815,$A609,'Duel Log'!AA$2:AA$2815,"Win")</f>
        <v>0</v>
      </c>
      <c r="E609" s="7" t="n">
        <f aca="false">COUNTIFS('Duel Log'!AD$2:AD$2815,$A609,'Duel Log'!AA$2:AA$2815,"Loss")</f>
        <v>2</v>
      </c>
      <c r="F609" s="7" t="n">
        <f aca="false">COUNTIFS('Duel Log'!AD$2:AD$2815,$A609,'Duel Log'!AA$2:AA$2815,"Draw")</f>
        <v>0</v>
      </c>
      <c r="G609" s="13" t="n">
        <f aca="false">IFERROR(D609/C609,"")</f>
        <v>0</v>
      </c>
    </row>
    <row r="610" customFormat="false" ht="15" hidden="false" customHeight="true" outlineLevel="0" collapsed="false">
      <c r="A610" s="7" t="s">
        <v>4394</v>
      </c>
      <c r="B610" s="7" t="s">
        <v>829</v>
      </c>
      <c r="C610" s="7" t="n">
        <f aca="false">COUNTIF('Duel Log'!AD$2:AD$2815,$A610)</f>
        <v>1</v>
      </c>
      <c r="D610" s="7" t="n">
        <f aca="false">COUNTIFS('Duel Log'!AD$2:AD$2815,$A610,'Duel Log'!AA$2:AA$2815,"Win")</f>
        <v>1</v>
      </c>
      <c r="E610" s="7" t="n">
        <f aca="false">COUNTIFS('Duel Log'!AD$2:AD$2815,$A610,'Duel Log'!AA$2:AA$2815,"Loss")</f>
        <v>0</v>
      </c>
      <c r="F610" s="7" t="n">
        <f aca="false">COUNTIFS('Duel Log'!AD$2:AD$2815,$A610,'Duel Log'!AA$2:AA$2815,"Draw")</f>
        <v>0</v>
      </c>
      <c r="G610" s="13" t="n">
        <f aca="false">IFERROR(D610/C610,"")</f>
        <v>1</v>
      </c>
    </row>
    <row r="611" customFormat="false" ht="15" hidden="false" customHeight="true" outlineLevel="0" collapsed="false">
      <c r="A611" s="7" t="s">
        <v>5030</v>
      </c>
      <c r="B611" s="7" t="s">
        <v>1692</v>
      </c>
      <c r="C611" s="7" t="n">
        <f aca="false">COUNTIF('Duel Log'!AD$2:AD$2815,$A611)</f>
        <v>1</v>
      </c>
      <c r="D611" s="7" t="n">
        <f aca="false">COUNTIFS('Duel Log'!AD$2:AD$2815,$A611,'Duel Log'!AA$2:AA$2815,"Win")</f>
        <v>1</v>
      </c>
      <c r="E611" s="7" t="n">
        <f aca="false">COUNTIFS('Duel Log'!AD$2:AD$2815,$A611,'Duel Log'!AA$2:AA$2815,"Loss")</f>
        <v>0</v>
      </c>
      <c r="F611" s="7" t="n">
        <f aca="false">COUNTIFS('Duel Log'!AD$2:AD$2815,$A611,'Duel Log'!AA$2:AA$2815,"Draw")</f>
        <v>0</v>
      </c>
      <c r="G611" s="13" t="n">
        <f aca="false">IFERROR(D611/C611,"")</f>
        <v>1</v>
      </c>
    </row>
    <row r="612" customFormat="false" ht="16.5" hidden="false" customHeight="true" outlineLevel="0" collapsed="false">
      <c r="A612" s="7" t="s">
        <v>5677</v>
      </c>
      <c r="B612" s="8" t="s">
        <v>2981</v>
      </c>
      <c r="C612" s="7" t="n">
        <f aca="false">COUNTIF('Duel Log'!AD$2:AD$2815,$A612)</f>
        <v>1</v>
      </c>
      <c r="D612" s="7" t="n">
        <f aca="false">COUNTIFS('Duel Log'!AD$2:AD$2815,$A612,'Duel Log'!AA$2:AA$2815,"Win")</f>
        <v>0</v>
      </c>
      <c r="E612" s="7" t="n">
        <f aca="false">COUNTIFS('Duel Log'!AD$2:AD$2815,$A612,'Duel Log'!AA$2:AA$2815,"Loss")</f>
        <v>1</v>
      </c>
      <c r="F612" s="7" t="n">
        <f aca="false">COUNTIFS('Duel Log'!AD$2:AD$2815,$A612,'Duel Log'!AA$2:AA$2815,"Draw")</f>
        <v>0</v>
      </c>
      <c r="G612" s="13" t="n">
        <f aca="false">IFERROR(D612/C612,"")</f>
        <v>0</v>
      </c>
    </row>
    <row r="613" customFormat="false" ht="16.5" hidden="false" customHeight="true" outlineLevel="0" collapsed="false">
      <c r="A613" s="7" t="s">
        <v>5734</v>
      </c>
      <c r="B613" s="8" t="s">
        <v>2981</v>
      </c>
      <c r="C613" s="7" t="n">
        <f aca="false">COUNTIF('Duel Log'!AD$2:AD$2815,$A613)</f>
        <v>1</v>
      </c>
      <c r="D613" s="7" t="n">
        <f aca="false">COUNTIFS('Duel Log'!AD$2:AD$2815,$A613,'Duel Log'!AA$2:AA$2815,"Win")</f>
        <v>1</v>
      </c>
      <c r="E613" s="7" t="n">
        <f aca="false">COUNTIFS('Duel Log'!AD$2:AD$2815,$A613,'Duel Log'!AA$2:AA$2815,"Loss")</f>
        <v>0</v>
      </c>
      <c r="F613" s="7" t="n">
        <f aca="false">COUNTIFS('Duel Log'!AD$2:AD$2815,$A613,'Duel Log'!AA$2:AA$2815,"Draw")</f>
        <v>0</v>
      </c>
      <c r="G613" s="13" t="n">
        <f aca="false">IFERROR(D613/C613,"")</f>
        <v>1</v>
      </c>
    </row>
    <row r="614" customFormat="false" ht="15" hidden="false" customHeight="true" outlineLevel="0" collapsed="false">
      <c r="A614" s="7" t="s">
        <v>3324</v>
      </c>
      <c r="B614" s="7" t="s">
        <v>829</v>
      </c>
      <c r="C614" s="7" t="n">
        <f aca="false">COUNTIF('Duel Log'!AD$2:AD$2815,$A614)</f>
        <v>1</v>
      </c>
      <c r="D614" s="7" t="n">
        <f aca="false">COUNTIFS('Duel Log'!AD$2:AD$2815,$A614,'Duel Log'!AA$2:AA$2815,"Win")</f>
        <v>1</v>
      </c>
      <c r="E614" s="7" t="n">
        <f aca="false">COUNTIFS('Duel Log'!AD$2:AD$2815,$A614,'Duel Log'!AA$2:AA$2815,"Loss")</f>
        <v>0</v>
      </c>
      <c r="F614" s="7" t="n">
        <f aca="false">COUNTIFS('Duel Log'!AD$2:AD$2815,$A614,'Duel Log'!AA$2:AA$2815,"Draw")</f>
        <v>0</v>
      </c>
      <c r="G614" s="13" t="n">
        <f aca="false">IFERROR(D614/C614,"")</f>
        <v>1</v>
      </c>
    </row>
    <row r="615" customFormat="false" ht="15" hidden="false" customHeight="true" outlineLevel="0" collapsed="false">
      <c r="A615" s="7" t="s">
        <v>3474</v>
      </c>
      <c r="B615" s="7" t="s">
        <v>3458</v>
      </c>
      <c r="C615" s="7" t="n">
        <f aca="false">COUNTIF('Duel Log'!AD$2:AD$2815,$A615)</f>
        <v>1</v>
      </c>
      <c r="D615" s="7" t="n">
        <f aca="false">COUNTIFS('Duel Log'!AD$2:AD$2815,$A615,'Duel Log'!AA$2:AA$2815,"Win")</f>
        <v>1</v>
      </c>
      <c r="E615" s="7" t="n">
        <f aca="false">COUNTIFS('Duel Log'!AD$2:AD$2815,$A615,'Duel Log'!AA$2:AA$2815,"Loss")</f>
        <v>0</v>
      </c>
      <c r="F615" s="7" t="n">
        <f aca="false">COUNTIFS('Duel Log'!AD$2:AD$2815,$A615,'Duel Log'!AA$2:AA$2815,"Draw")</f>
        <v>0</v>
      </c>
      <c r="G615" s="13" t="n">
        <f aca="false">IFERROR(D615/C615,"")</f>
        <v>1</v>
      </c>
    </row>
    <row r="616" customFormat="false" ht="16.5" hidden="false" customHeight="true" outlineLevel="0" collapsed="false">
      <c r="A616" s="7" t="s">
        <v>3449</v>
      </c>
      <c r="B616" s="7" t="s">
        <v>9248</v>
      </c>
      <c r="C616" s="7" t="n">
        <f aca="false">COUNTIF('Duel Log'!AD$2:AD$2815,$A616)</f>
        <v>2</v>
      </c>
      <c r="D616" s="7" t="n">
        <f aca="false">COUNTIFS('Duel Log'!AD$2:AD$2815,$A616,'Duel Log'!AA$2:AA$2815,"Win")</f>
        <v>1</v>
      </c>
      <c r="E616" s="7" t="n">
        <f aca="false">COUNTIFS('Duel Log'!AD$2:AD$2815,$A616,'Duel Log'!AA$2:AA$2815,"Loss")</f>
        <v>1</v>
      </c>
      <c r="F616" s="7" t="n">
        <f aca="false">COUNTIFS('Duel Log'!AD$2:AD$2815,$A616,'Duel Log'!AA$2:AA$2815,"Draw")</f>
        <v>0</v>
      </c>
      <c r="G616" s="13" t="n">
        <f aca="false">IFERROR(D616/C616,"")</f>
        <v>0.5</v>
      </c>
    </row>
    <row r="617" customFormat="false" ht="15" hidden="false" customHeight="true" outlineLevel="0" collapsed="false">
      <c r="A617" s="7" t="s">
        <v>715</v>
      </c>
      <c r="B617" s="7" t="s">
        <v>9249</v>
      </c>
      <c r="C617" s="7" t="n">
        <f aca="false">COUNTIF('Duel Log'!AD$2:AD$2815,$A617)</f>
        <v>6</v>
      </c>
      <c r="D617" s="7" t="n">
        <f aca="false">COUNTIFS('Duel Log'!AD$2:AD$2815,$A617,'Duel Log'!AA$2:AA$2815,"Win")</f>
        <v>1</v>
      </c>
      <c r="E617" s="7" t="n">
        <f aca="false">COUNTIFS('Duel Log'!AD$2:AD$2815,$A617,'Duel Log'!AA$2:AA$2815,"Loss")</f>
        <v>5</v>
      </c>
      <c r="F617" s="7" t="n">
        <f aca="false">COUNTIFS('Duel Log'!AD$2:AD$2815,$A617,'Duel Log'!AA$2:AA$2815,"Draw")</f>
        <v>0</v>
      </c>
      <c r="G617" s="13" t="n">
        <f aca="false">IFERROR(D617/C617,"")</f>
        <v>0.166666666666667</v>
      </c>
    </row>
    <row r="618" customFormat="false" ht="16.5" hidden="false" customHeight="true" outlineLevel="0" collapsed="false">
      <c r="A618" s="7" t="s">
        <v>5619</v>
      </c>
      <c r="B618" s="8" t="s">
        <v>4653</v>
      </c>
      <c r="C618" s="7" t="n">
        <f aca="false">COUNTIF('Duel Log'!AD$2:AD$2815,$A618)</f>
        <v>1</v>
      </c>
      <c r="D618" s="7" t="n">
        <f aca="false">COUNTIFS('Duel Log'!AD$2:AD$2815,$A618,'Duel Log'!AA$2:AA$2815,"Win")</f>
        <v>1</v>
      </c>
      <c r="E618" s="7" t="n">
        <f aca="false">COUNTIFS('Duel Log'!AD$2:AD$2815,$A618,'Duel Log'!AA$2:AA$2815,"Loss")</f>
        <v>0</v>
      </c>
      <c r="F618" s="7" t="n">
        <f aca="false">COUNTIFS('Duel Log'!AD$2:AD$2815,$A618,'Duel Log'!AA$2:AA$2815,"Draw")</f>
        <v>0</v>
      </c>
      <c r="G618" s="13" t="n">
        <f aca="false">IFERROR(D618/C618,"")</f>
        <v>1</v>
      </c>
    </row>
    <row r="619" customFormat="false" ht="15" hidden="false" customHeight="true" outlineLevel="0" collapsed="false">
      <c r="A619" s="7" t="s">
        <v>5916</v>
      </c>
      <c r="B619" s="8" t="s">
        <v>3952</v>
      </c>
      <c r="C619" s="7" t="n">
        <f aca="false">COUNTIF('Duel Log'!AD$2:AD$2815,$A619)</f>
        <v>1</v>
      </c>
      <c r="D619" s="7" t="n">
        <f aca="false">COUNTIFS('Duel Log'!AD$2:AD$2815,$A619,'Duel Log'!AA$2:AA$2815,"Win")</f>
        <v>1</v>
      </c>
      <c r="E619" s="7" t="n">
        <f aca="false">COUNTIFS('Duel Log'!AD$2:AD$2815,$A619,'Duel Log'!AA$2:AA$2815,"Loss")</f>
        <v>0</v>
      </c>
      <c r="F619" s="7" t="n">
        <f aca="false">COUNTIFS('Duel Log'!AD$2:AD$2815,$A619,'Duel Log'!AA$2:AA$2815,"Draw")</f>
        <v>0</v>
      </c>
      <c r="G619" s="13" t="n">
        <f aca="false">IFERROR(D619/C619,"")</f>
        <v>1</v>
      </c>
    </row>
    <row r="620" customFormat="false" ht="16.5" hidden="false" customHeight="true" outlineLevel="0" collapsed="false">
      <c r="A620" s="7" t="s">
        <v>1840</v>
      </c>
      <c r="B620" s="7" t="s">
        <v>9250</v>
      </c>
      <c r="C620" s="7" t="n">
        <f aca="false">COUNTIF('Duel Log'!AD$2:AD$2815,$A620)</f>
        <v>2</v>
      </c>
      <c r="D620" s="7" t="n">
        <f aca="false">COUNTIFS('Duel Log'!AD$2:AD$2815,$A620,'Duel Log'!AA$2:AA$2815,"Win")</f>
        <v>1</v>
      </c>
      <c r="E620" s="7" t="n">
        <f aca="false">COUNTIFS('Duel Log'!AD$2:AD$2815,$A620,'Duel Log'!AA$2:AA$2815,"Loss")</f>
        <v>1</v>
      </c>
      <c r="F620" s="7" t="n">
        <f aca="false">COUNTIFS('Duel Log'!AD$2:AD$2815,$A620,'Duel Log'!AA$2:AA$2815,"Draw")</f>
        <v>0</v>
      </c>
      <c r="G620" s="13" t="n">
        <f aca="false">IFERROR(D620/C620,"")</f>
        <v>0.5</v>
      </c>
    </row>
    <row r="621" customFormat="false" ht="15" hidden="false" customHeight="true" outlineLevel="0" collapsed="false">
      <c r="A621" s="7" t="s">
        <v>4307</v>
      </c>
      <c r="B621" s="7" t="s">
        <v>533</v>
      </c>
      <c r="C621" s="7" t="n">
        <f aca="false">COUNTIF('Duel Log'!AD$2:AD$2815,$A621)</f>
        <v>1</v>
      </c>
      <c r="D621" s="7" t="n">
        <f aca="false">COUNTIFS('Duel Log'!AD$2:AD$2815,$A621,'Duel Log'!AA$2:AA$2815,"Win")</f>
        <v>0</v>
      </c>
      <c r="E621" s="7" t="n">
        <f aca="false">COUNTIFS('Duel Log'!AD$2:AD$2815,$A621,'Duel Log'!AA$2:AA$2815,"Loss")</f>
        <v>1</v>
      </c>
      <c r="F621" s="7" t="n">
        <f aca="false">COUNTIFS('Duel Log'!AD$2:AD$2815,$A621,'Duel Log'!AA$2:AA$2815,"Draw")</f>
        <v>0</v>
      </c>
      <c r="G621" s="13" t="n">
        <f aca="false">IFERROR(D621/C621,"")</f>
        <v>0</v>
      </c>
    </row>
    <row r="622" customFormat="false" ht="15" hidden="false" customHeight="true" outlineLevel="0" collapsed="false">
      <c r="A622" s="7" t="s">
        <v>503</v>
      </c>
      <c r="B622" s="7" t="s">
        <v>403</v>
      </c>
      <c r="C622" s="7" t="n">
        <f aca="false">COUNTIF('Duel Log'!AD$2:AD$2815,$A622)</f>
        <v>1</v>
      </c>
      <c r="D622" s="7" t="n">
        <f aca="false">COUNTIFS('Duel Log'!AD$2:AD$2815,$A622,'Duel Log'!AA$2:AA$2815,"Win")</f>
        <v>1</v>
      </c>
      <c r="E622" s="7" t="n">
        <f aca="false">COUNTIFS('Duel Log'!AD$2:AD$2815,$A622,'Duel Log'!AA$2:AA$2815,"Loss")</f>
        <v>0</v>
      </c>
      <c r="F622" s="7" t="n">
        <f aca="false">COUNTIFS('Duel Log'!AD$2:AD$2815,$A622,'Duel Log'!AA$2:AA$2815,"Draw")</f>
        <v>0</v>
      </c>
      <c r="G622" s="13" t="n">
        <f aca="false">IFERROR(D622/C622,"")</f>
        <v>1</v>
      </c>
    </row>
    <row r="623" customFormat="false" ht="16.5" hidden="false" customHeight="true" outlineLevel="0" collapsed="false">
      <c r="A623" s="7" t="s">
        <v>223</v>
      </c>
      <c r="B623" s="7" t="s">
        <v>9251</v>
      </c>
      <c r="C623" s="7" t="n">
        <f aca="false">COUNTIF('Duel Log'!AD$2:AD$2815,$A623)</f>
        <v>16</v>
      </c>
      <c r="D623" s="7" t="n">
        <f aca="false">COUNTIFS('Duel Log'!AD$2:AD$2815,$A623,'Duel Log'!AA$2:AA$2815,"Win")</f>
        <v>9</v>
      </c>
      <c r="E623" s="7" t="n">
        <f aca="false">COUNTIFS('Duel Log'!AD$2:AD$2815,$A623,'Duel Log'!AA$2:AA$2815,"Loss")</f>
        <v>7</v>
      </c>
      <c r="F623" s="7" t="n">
        <f aca="false">COUNTIFS('Duel Log'!AD$2:AD$2815,$A623,'Duel Log'!AA$2:AA$2815,"Draw")</f>
        <v>0</v>
      </c>
      <c r="G623" s="13" t="n">
        <f aca="false">IFERROR(D623/C623,"")</f>
        <v>0.5625</v>
      </c>
    </row>
    <row r="624" customFormat="false" ht="15" hidden="false" customHeight="true" outlineLevel="0" collapsed="false">
      <c r="A624" s="7" t="s">
        <v>4346</v>
      </c>
      <c r="B624" s="7" t="s">
        <v>829</v>
      </c>
      <c r="C624" s="7" t="n">
        <f aca="false">COUNTIF('Duel Log'!AD$2:AD$2815,$A624)</f>
        <v>1</v>
      </c>
      <c r="D624" s="7" t="n">
        <f aca="false">COUNTIFS('Duel Log'!AD$2:AD$2815,$A624,'Duel Log'!AA$2:AA$2815,"Win")</f>
        <v>1</v>
      </c>
      <c r="E624" s="7" t="n">
        <f aca="false">COUNTIFS('Duel Log'!AD$2:AD$2815,$A624,'Duel Log'!AA$2:AA$2815,"Loss")</f>
        <v>0</v>
      </c>
      <c r="F624" s="7" t="n">
        <f aca="false">COUNTIFS('Duel Log'!AD$2:AD$2815,$A624,'Duel Log'!AA$2:AA$2815,"Draw")</f>
        <v>0</v>
      </c>
      <c r="G624" s="13" t="n">
        <f aca="false">IFERROR(D624/C624,"")</f>
        <v>1</v>
      </c>
    </row>
    <row r="625" customFormat="false" ht="15" hidden="false" customHeight="true" outlineLevel="0" collapsed="false">
      <c r="A625" s="7" t="s">
        <v>518</v>
      </c>
      <c r="B625" s="7" t="s">
        <v>9252</v>
      </c>
      <c r="C625" s="7" t="n">
        <f aca="false">COUNTIF('Duel Log'!AD$2:AD$2815,$A625)</f>
        <v>3</v>
      </c>
      <c r="D625" s="7" t="n">
        <f aca="false">COUNTIFS('Duel Log'!AD$2:AD$2815,$A625,'Duel Log'!AA$2:AA$2815,"Win")</f>
        <v>3</v>
      </c>
      <c r="E625" s="7" t="n">
        <f aca="false">COUNTIFS('Duel Log'!AD$2:AD$2815,$A625,'Duel Log'!AA$2:AA$2815,"Loss")</f>
        <v>0</v>
      </c>
      <c r="F625" s="7" t="n">
        <f aca="false">COUNTIFS('Duel Log'!AD$2:AD$2815,$A625,'Duel Log'!AA$2:AA$2815,"Draw")</f>
        <v>0</v>
      </c>
      <c r="G625" s="13" t="n">
        <f aca="false">IFERROR(D625/C625,"")</f>
        <v>1</v>
      </c>
    </row>
    <row r="626" customFormat="false" ht="16.5" hidden="false" customHeight="true" outlineLevel="0" collapsed="false">
      <c r="A626" s="7" t="s">
        <v>2277</v>
      </c>
      <c r="B626" s="7" t="s">
        <v>9253</v>
      </c>
      <c r="C626" s="7" t="n">
        <f aca="false">COUNTIF('Duel Log'!AD$2:AD$2815,$A626)</f>
        <v>4</v>
      </c>
      <c r="D626" s="7" t="n">
        <f aca="false">COUNTIFS('Duel Log'!AD$2:AD$2815,$A626,'Duel Log'!AA$2:AA$2815,"Win")</f>
        <v>2</v>
      </c>
      <c r="E626" s="7" t="n">
        <f aca="false">COUNTIFS('Duel Log'!AD$2:AD$2815,$A626,'Duel Log'!AA$2:AA$2815,"Loss")</f>
        <v>2</v>
      </c>
      <c r="F626" s="7" t="n">
        <f aca="false">COUNTIFS('Duel Log'!AD$2:AD$2815,$A626,'Duel Log'!AA$2:AA$2815,"Draw")</f>
        <v>0</v>
      </c>
      <c r="G626" s="13" t="n">
        <f aca="false">IFERROR(D626/C626,"")</f>
        <v>0.5</v>
      </c>
    </row>
    <row r="627" customFormat="false" ht="15" hidden="false" customHeight="true" outlineLevel="0" collapsed="false">
      <c r="A627" s="7" t="s">
        <v>1247</v>
      </c>
      <c r="B627" s="7" t="s">
        <v>1232</v>
      </c>
      <c r="C627" s="7" t="n">
        <f aca="false">COUNTIF('Duel Log'!AD$2:AD$2815,$A627)</f>
        <v>1</v>
      </c>
      <c r="D627" s="7" t="n">
        <f aca="false">COUNTIFS('Duel Log'!AD$2:AD$2815,$A627,'Duel Log'!AA$2:AA$2815,"Win")</f>
        <v>0</v>
      </c>
      <c r="E627" s="7" t="n">
        <f aca="false">COUNTIFS('Duel Log'!AD$2:AD$2815,$A627,'Duel Log'!AA$2:AA$2815,"Loss")</f>
        <v>1</v>
      </c>
      <c r="F627" s="7" t="n">
        <f aca="false">COUNTIFS('Duel Log'!AD$2:AD$2815,$A627,'Duel Log'!AA$2:AA$2815,"Draw")</f>
        <v>0</v>
      </c>
      <c r="G627" s="13" t="n">
        <f aca="false">IFERROR(D627/C627,"")</f>
        <v>0</v>
      </c>
    </row>
    <row r="628" customFormat="false" ht="16.5" hidden="false" customHeight="true" outlineLevel="0" collapsed="false">
      <c r="A628" s="7" t="s">
        <v>5543</v>
      </c>
      <c r="B628" s="8" t="s">
        <v>1540</v>
      </c>
      <c r="C628" s="7" t="n">
        <f aca="false">COUNTIF('Duel Log'!AD$2:AD$2815,$A628)</f>
        <v>2</v>
      </c>
      <c r="D628" s="7" t="n">
        <f aca="false">COUNTIFS('Duel Log'!AD$2:AD$2815,$A628,'Duel Log'!AA$2:AA$2815,"Win")</f>
        <v>1</v>
      </c>
      <c r="E628" s="7" t="n">
        <f aca="false">COUNTIFS('Duel Log'!AD$2:AD$2815,$A628,'Duel Log'!AA$2:AA$2815,"Loss")</f>
        <v>1</v>
      </c>
      <c r="F628" s="7" t="n">
        <f aca="false">COUNTIFS('Duel Log'!AD$2:AD$2815,$A628,'Duel Log'!AA$2:AA$2815,"Draw")</f>
        <v>0</v>
      </c>
      <c r="G628" s="13" t="n">
        <f aca="false">IFERROR(D628/C628,"")</f>
        <v>0.5</v>
      </c>
    </row>
    <row r="629" customFormat="false" ht="16.5" hidden="false" customHeight="true" outlineLevel="0" collapsed="false">
      <c r="A629" s="7" t="s">
        <v>772</v>
      </c>
      <c r="B629" s="7" t="s">
        <v>687</v>
      </c>
      <c r="C629" s="7" t="n">
        <f aca="false">COUNTIF('Duel Log'!AD$2:AD$2815,$A629)</f>
        <v>1</v>
      </c>
      <c r="D629" s="7" t="n">
        <f aca="false">COUNTIFS('Duel Log'!AD$2:AD$2815,$A629,'Duel Log'!AA$2:AA$2815,"Win")</f>
        <v>1</v>
      </c>
      <c r="E629" s="7" t="n">
        <f aca="false">COUNTIFS('Duel Log'!AD$2:AD$2815,$A629,'Duel Log'!AA$2:AA$2815,"Loss")</f>
        <v>0</v>
      </c>
      <c r="F629" s="7" t="n">
        <f aca="false">COUNTIFS('Duel Log'!AD$2:AD$2815,$A629,'Duel Log'!AA$2:AA$2815,"Draw")</f>
        <v>0</v>
      </c>
      <c r="G629" s="13" t="n">
        <f aca="false">IFERROR(D629/C629,"")</f>
        <v>1</v>
      </c>
    </row>
    <row r="630" customFormat="false" ht="15" hidden="false" customHeight="true" outlineLevel="0" collapsed="false">
      <c r="A630" s="7" t="s">
        <v>921</v>
      </c>
      <c r="B630" s="7" t="s">
        <v>829</v>
      </c>
      <c r="C630" s="7" t="n">
        <f aca="false">COUNTIF('Duel Log'!AD$2:AD$2815,$A630)</f>
        <v>1</v>
      </c>
      <c r="D630" s="7" t="n">
        <f aca="false">COUNTIFS('Duel Log'!AD$2:AD$2815,$A630,'Duel Log'!AA$2:AA$2815,"Win")</f>
        <v>0</v>
      </c>
      <c r="E630" s="7" t="n">
        <f aca="false">COUNTIFS('Duel Log'!AD$2:AD$2815,$A630,'Duel Log'!AA$2:AA$2815,"Loss")</f>
        <v>1</v>
      </c>
      <c r="F630" s="7" t="n">
        <f aca="false">COUNTIFS('Duel Log'!AD$2:AD$2815,$A630,'Duel Log'!AA$2:AA$2815,"Draw")</f>
        <v>0</v>
      </c>
      <c r="G630" s="13" t="n">
        <f aca="false">IFERROR(D630/C630,"")</f>
        <v>0</v>
      </c>
    </row>
    <row r="631" customFormat="false" ht="16.5" hidden="false" customHeight="true" outlineLevel="0" collapsed="false">
      <c r="A631" s="7" t="s">
        <v>5141</v>
      </c>
      <c r="B631" s="7" t="s">
        <v>3496</v>
      </c>
      <c r="C631" s="7" t="n">
        <f aca="false">COUNTIF('Duel Log'!AD$2:AD$2815,$A631)</f>
        <v>1</v>
      </c>
      <c r="D631" s="7" t="n">
        <f aca="false">COUNTIFS('Duel Log'!AD$2:AD$2815,$A631,'Duel Log'!AA$2:AA$2815,"Win")</f>
        <v>0</v>
      </c>
      <c r="E631" s="7" t="n">
        <f aca="false">COUNTIFS('Duel Log'!AD$2:AD$2815,$A631,'Duel Log'!AA$2:AA$2815,"Loss")</f>
        <v>1</v>
      </c>
      <c r="F631" s="7" t="n">
        <f aca="false">COUNTIFS('Duel Log'!AD$2:AD$2815,$A631,'Duel Log'!AA$2:AA$2815,"Draw")</f>
        <v>0</v>
      </c>
      <c r="G631" s="13" t="n">
        <f aca="false">IFERROR(D631/C631,"")</f>
        <v>0</v>
      </c>
    </row>
    <row r="632" customFormat="false" ht="16.5" hidden="false" customHeight="true" outlineLevel="0" collapsed="false">
      <c r="A632" s="7" t="s">
        <v>5763</v>
      </c>
      <c r="B632" s="8" t="s">
        <v>2981</v>
      </c>
      <c r="C632" s="7" t="n">
        <f aca="false">COUNTIF('Duel Log'!AD$2:AD$2815,$A632)</f>
        <v>1</v>
      </c>
      <c r="D632" s="7" t="n">
        <f aca="false">COUNTIFS('Duel Log'!AD$2:AD$2815,$A632,'Duel Log'!AA$2:AA$2815,"Win")</f>
        <v>1</v>
      </c>
      <c r="E632" s="7" t="n">
        <f aca="false">COUNTIFS('Duel Log'!AD$2:AD$2815,$A632,'Duel Log'!AA$2:AA$2815,"Loss")</f>
        <v>0</v>
      </c>
      <c r="F632" s="7" t="n">
        <f aca="false">COUNTIFS('Duel Log'!AD$2:AD$2815,$A632,'Duel Log'!AA$2:AA$2815,"Draw")</f>
        <v>0</v>
      </c>
      <c r="G632" s="13" t="n">
        <f aca="false">IFERROR(D632/C632,"")</f>
        <v>1</v>
      </c>
    </row>
    <row r="633" customFormat="false" ht="15" hidden="false" customHeight="true" outlineLevel="0" collapsed="false">
      <c r="A633" s="7" t="s">
        <v>3366</v>
      </c>
      <c r="B633" s="7" t="s">
        <v>641</v>
      </c>
      <c r="C633" s="7" t="n">
        <f aca="false">COUNTIF('Duel Log'!AD$2:AD$2815,$A633)</f>
        <v>1</v>
      </c>
      <c r="D633" s="7" t="n">
        <f aca="false">COUNTIFS('Duel Log'!AD$2:AD$2815,$A633,'Duel Log'!AA$2:AA$2815,"Win")</f>
        <v>1</v>
      </c>
      <c r="E633" s="7" t="n">
        <f aca="false">COUNTIFS('Duel Log'!AD$2:AD$2815,$A633,'Duel Log'!AA$2:AA$2815,"Loss")</f>
        <v>0</v>
      </c>
      <c r="F633" s="7" t="n">
        <f aca="false">COUNTIFS('Duel Log'!AD$2:AD$2815,$A633,'Duel Log'!AA$2:AA$2815,"Draw")</f>
        <v>0</v>
      </c>
      <c r="G633" s="13" t="n">
        <f aca="false">IFERROR(D633/C633,"")</f>
        <v>1</v>
      </c>
    </row>
    <row r="634" customFormat="false" ht="15" hidden="false" customHeight="true" outlineLevel="0" collapsed="false">
      <c r="A634" s="7" t="s">
        <v>2725</v>
      </c>
      <c r="B634" s="7" t="s">
        <v>659</v>
      </c>
      <c r="C634" s="7" t="n">
        <f aca="false">COUNTIF('Duel Log'!AD$2:AD$2815,$A634)</f>
        <v>1</v>
      </c>
      <c r="D634" s="7" t="n">
        <f aca="false">COUNTIFS('Duel Log'!AD$2:AD$2815,$A634,'Duel Log'!AA$2:AA$2815,"Win")</f>
        <v>1</v>
      </c>
      <c r="E634" s="7" t="n">
        <f aca="false">COUNTIFS('Duel Log'!AD$2:AD$2815,$A634,'Duel Log'!AA$2:AA$2815,"Loss")</f>
        <v>0</v>
      </c>
      <c r="F634" s="7" t="n">
        <f aca="false">COUNTIFS('Duel Log'!AD$2:AD$2815,$A634,'Duel Log'!AA$2:AA$2815,"Draw")</f>
        <v>0</v>
      </c>
      <c r="G634" s="13" t="n">
        <f aca="false">IFERROR(D634/C634,"")</f>
        <v>1</v>
      </c>
    </row>
    <row r="635" customFormat="false" ht="16.5" hidden="false" customHeight="true" outlineLevel="0" collapsed="false">
      <c r="A635" s="7" t="s">
        <v>4700</v>
      </c>
      <c r="B635" s="7" t="s">
        <v>4343</v>
      </c>
      <c r="C635" s="7" t="n">
        <f aca="false">COUNTIF('Duel Log'!AD$2:AD$2815,$A635)</f>
        <v>1</v>
      </c>
      <c r="D635" s="7" t="n">
        <f aca="false">COUNTIFS('Duel Log'!AD$2:AD$2815,$A635,'Duel Log'!AA$2:AA$2815,"Win")</f>
        <v>1</v>
      </c>
      <c r="E635" s="7" t="n">
        <f aca="false">COUNTIFS('Duel Log'!AD$2:AD$2815,$A635,'Duel Log'!AA$2:AA$2815,"Loss")</f>
        <v>0</v>
      </c>
      <c r="F635" s="7" t="n">
        <f aca="false">COUNTIFS('Duel Log'!AD$2:AD$2815,$A635,'Duel Log'!AA$2:AA$2815,"Draw")</f>
        <v>0</v>
      </c>
      <c r="G635" s="13" t="n">
        <f aca="false">IFERROR(D635/C635,"")</f>
        <v>1</v>
      </c>
    </row>
    <row r="636" customFormat="false" ht="16.5" hidden="false" customHeight="true" outlineLevel="0" collapsed="false">
      <c r="A636" s="7" t="s">
        <v>3670</v>
      </c>
      <c r="B636" s="7" t="s">
        <v>1063</v>
      </c>
      <c r="C636" s="7" t="n">
        <f aca="false">COUNTIF('Duel Log'!AD$2:AD$2815,$A636)</f>
        <v>1</v>
      </c>
      <c r="D636" s="7" t="n">
        <f aca="false">COUNTIFS('Duel Log'!AD$2:AD$2815,$A636,'Duel Log'!AA$2:AA$2815,"Win")</f>
        <v>0</v>
      </c>
      <c r="E636" s="7" t="n">
        <f aca="false">COUNTIFS('Duel Log'!AD$2:AD$2815,$A636,'Duel Log'!AA$2:AA$2815,"Loss")</f>
        <v>1</v>
      </c>
      <c r="F636" s="7" t="n">
        <f aca="false">COUNTIFS('Duel Log'!AD$2:AD$2815,$A636,'Duel Log'!AA$2:AA$2815,"Draw")</f>
        <v>0</v>
      </c>
      <c r="G636" s="13" t="n">
        <f aca="false">IFERROR(D636/C636,"")</f>
        <v>0</v>
      </c>
    </row>
    <row r="637" customFormat="false" ht="16.5" hidden="false" customHeight="true" outlineLevel="0" collapsed="false">
      <c r="A637" s="7" t="s">
        <v>252</v>
      </c>
      <c r="B637" s="7" t="s">
        <v>9254</v>
      </c>
      <c r="C637" s="7" t="n">
        <f aca="false">COUNTIF('Duel Log'!AD$2:AD$2815,$A637)</f>
        <v>8</v>
      </c>
      <c r="D637" s="7" t="n">
        <f aca="false">COUNTIFS('Duel Log'!AD$2:AD$2815,$A637,'Duel Log'!AA$2:AA$2815,"Win")</f>
        <v>4</v>
      </c>
      <c r="E637" s="7" t="n">
        <f aca="false">COUNTIFS('Duel Log'!AD$2:AD$2815,$A637,'Duel Log'!AA$2:AA$2815,"Loss")</f>
        <v>4</v>
      </c>
      <c r="F637" s="7" t="n">
        <f aca="false">COUNTIFS('Duel Log'!AD$2:AD$2815,$A637,'Duel Log'!AA$2:AA$2815,"Draw")</f>
        <v>0</v>
      </c>
      <c r="G637" s="13" t="n">
        <f aca="false">IFERROR(D637/C637,"")</f>
        <v>0.5</v>
      </c>
    </row>
    <row r="638" customFormat="false" ht="15" hidden="false" customHeight="true" outlineLevel="0" collapsed="false">
      <c r="A638" s="7" t="s">
        <v>4918</v>
      </c>
      <c r="B638" s="7" t="s">
        <v>973</v>
      </c>
      <c r="C638" s="7" t="n">
        <f aca="false">COUNTIF('Duel Log'!AD$2:AD$2815,$A638)</f>
        <v>1</v>
      </c>
      <c r="D638" s="7" t="n">
        <f aca="false">COUNTIFS('Duel Log'!AD$2:AD$2815,$A638,'Duel Log'!AA$2:AA$2815,"Win")</f>
        <v>1</v>
      </c>
      <c r="E638" s="7" t="n">
        <f aca="false">COUNTIFS('Duel Log'!AD$2:AD$2815,$A638,'Duel Log'!AA$2:AA$2815,"Loss")</f>
        <v>0</v>
      </c>
      <c r="F638" s="7" t="n">
        <f aca="false">COUNTIFS('Duel Log'!AD$2:AD$2815,$A638,'Duel Log'!AA$2:AA$2815,"Draw")</f>
        <v>0</v>
      </c>
      <c r="G638" s="13" t="n">
        <f aca="false">IFERROR(D638/C638,"")</f>
        <v>1</v>
      </c>
    </row>
    <row r="639" customFormat="false" ht="15" hidden="false" customHeight="true" outlineLevel="0" collapsed="false">
      <c r="A639" s="7" t="s">
        <v>1992</v>
      </c>
      <c r="B639" s="7" t="s">
        <v>533</v>
      </c>
      <c r="C639" s="7" t="n">
        <f aca="false">COUNTIF('Duel Log'!AD$2:AD$2815,$A639)</f>
        <v>1</v>
      </c>
      <c r="D639" s="7" t="n">
        <f aca="false">COUNTIFS('Duel Log'!AD$2:AD$2815,$A639,'Duel Log'!AA$2:AA$2815,"Win")</f>
        <v>0</v>
      </c>
      <c r="E639" s="7" t="n">
        <f aca="false">COUNTIFS('Duel Log'!AD$2:AD$2815,$A639,'Duel Log'!AA$2:AA$2815,"Loss")</f>
        <v>1</v>
      </c>
      <c r="F639" s="7" t="n">
        <f aca="false">COUNTIFS('Duel Log'!AD$2:AD$2815,$A639,'Duel Log'!AA$2:AA$2815,"Draw")</f>
        <v>0</v>
      </c>
      <c r="G639" s="13" t="n">
        <f aca="false">IFERROR(D639/C639,"")</f>
        <v>0</v>
      </c>
    </row>
    <row r="640" customFormat="false" ht="15" hidden="false" customHeight="true" outlineLevel="0" collapsed="false">
      <c r="A640" s="7" t="s">
        <v>5465</v>
      </c>
      <c r="B640" s="8" t="s">
        <v>2427</v>
      </c>
      <c r="C640" s="7" t="n">
        <f aca="false">COUNTIF('Duel Log'!AD$2:AD$2815,$A640)</f>
        <v>1</v>
      </c>
      <c r="D640" s="7" t="n">
        <f aca="false">COUNTIFS('Duel Log'!AD$2:AD$2815,$A640,'Duel Log'!AA$2:AA$2815,"Win")</f>
        <v>1</v>
      </c>
      <c r="E640" s="7" t="n">
        <f aca="false">COUNTIFS('Duel Log'!AD$2:AD$2815,$A640,'Duel Log'!AA$2:AA$2815,"Loss")</f>
        <v>0</v>
      </c>
      <c r="F640" s="7" t="n">
        <f aca="false">COUNTIFS('Duel Log'!AD$2:AD$2815,$A640,'Duel Log'!AA$2:AA$2815,"Draw")</f>
        <v>0</v>
      </c>
      <c r="G640" s="13" t="n">
        <f aca="false">IFERROR(D640/C640,"")</f>
        <v>1</v>
      </c>
    </row>
    <row r="641" customFormat="false" ht="15" hidden="false" customHeight="true" outlineLevel="0" collapsed="false">
      <c r="A641" s="7" t="s">
        <v>1212</v>
      </c>
      <c r="B641" s="7" t="s">
        <v>1061</v>
      </c>
      <c r="C641" s="7" t="n">
        <f aca="false">COUNTIF('Duel Log'!AD$2:AD$2815,$A641)</f>
        <v>1</v>
      </c>
      <c r="D641" s="7" t="n">
        <f aca="false">COUNTIFS('Duel Log'!AD$2:AD$2815,$A641,'Duel Log'!AA$2:AA$2815,"Win")</f>
        <v>0</v>
      </c>
      <c r="E641" s="7" t="n">
        <f aca="false">COUNTIFS('Duel Log'!AD$2:AD$2815,$A641,'Duel Log'!AA$2:AA$2815,"Loss")</f>
        <v>1</v>
      </c>
      <c r="F641" s="7" t="n">
        <f aca="false">COUNTIFS('Duel Log'!AD$2:AD$2815,$A641,'Duel Log'!AA$2:AA$2815,"Draw")</f>
        <v>0</v>
      </c>
      <c r="G641" s="13" t="n">
        <f aca="false">IFERROR(D641/C641,"")</f>
        <v>0</v>
      </c>
    </row>
    <row r="642" customFormat="false" ht="16.5" hidden="false" customHeight="true" outlineLevel="0" collapsed="false">
      <c r="A642" s="7" t="s">
        <v>1322</v>
      </c>
      <c r="B642" s="7" t="s">
        <v>9255</v>
      </c>
      <c r="C642" s="7" t="n">
        <f aca="false">COUNTIF('Duel Log'!AD$2:AD$2815,$A642)</f>
        <v>5</v>
      </c>
      <c r="D642" s="7" t="n">
        <f aca="false">COUNTIFS('Duel Log'!AD$2:AD$2815,$A642,'Duel Log'!AA$2:AA$2815,"Win")</f>
        <v>5</v>
      </c>
      <c r="E642" s="7" t="n">
        <f aca="false">COUNTIFS('Duel Log'!AD$2:AD$2815,$A642,'Duel Log'!AA$2:AA$2815,"Loss")</f>
        <v>0</v>
      </c>
      <c r="F642" s="7" t="n">
        <f aca="false">COUNTIFS('Duel Log'!AD$2:AD$2815,$A642,'Duel Log'!AA$2:AA$2815,"Draw")</f>
        <v>0</v>
      </c>
      <c r="G642" s="13" t="n">
        <f aca="false">IFERROR(D642/C642,"")</f>
        <v>1</v>
      </c>
    </row>
    <row r="643" customFormat="false" ht="15" hidden="false" customHeight="true" outlineLevel="0" collapsed="false">
      <c r="A643" s="7" t="s">
        <v>1556</v>
      </c>
      <c r="B643" s="7" t="s">
        <v>1515</v>
      </c>
      <c r="C643" s="7" t="n">
        <f aca="false">COUNTIF('Duel Log'!AD$2:AD$2815,$A643)</f>
        <v>1</v>
      </c>
      <c r="D643" s="7" t="n">
        <f aca="false">COUNTIFS('Duel Log'!AD$2:AD$2815,$A643,'Duel Log'!AA$2:AA$2815,"Win")</f>
        <v>1</v>
      </c>
      <c r="E643" s="7" t="n">
        <f aca="false">COUNTIFS('Duel Log'!AD$2:AD$2815,$A643,'Duel Log'!AA$2:AA$2815,"Loss")</f>
        <v>0</v>
      </c>
      <c r="F643" s="7" t="n">
        <f aca="false">COUNTIFS('Duel Log'!AD$2:AD$2815,$A643,'Duel Log'!AA$2:AA$2815,"Draw")</f>
        <v>0</v>
      </c>
      <c r="G643" s="13" t="n">
        <f aca="false">IFERROR(D643/C643,"")</f>
        <v>1</v>
      </c>
    </row>
    <row r="644" customFormat="false" ht="16.5" hidden="false" customHeight="true" outlineLevel="0" collapsed="false">
      <c r="A644" s="7" t="s">
        <v>3665</v>
      </c>
      <c r="B644" s="7" t="s">
        <v>1063</v>
      </c>
      <c r="C644" s="7" t="n">
        <f aca="false">COUNTIF('Duel Log'!AD$2:AD$2815,$A644)</f>
        <v>1</v>
      </c>
      <c r="D644" s="7" t="n">
        <f aca="false">COUNTIFS('Duel Log'!AD$2:AD$2815,$A644,'Duel Log'!AA$2:AA$2815,"Win")</f>
        <v>1</v>
      </c>
      <c r="E644" s="7" t="n">
        <f aca="false">COUNTIFS('Duel Log'!AD$2:AD$2815,$A644,'Duel Log'!AA$2:AA$2815,"Loss")</f>
        <v>0</v>
      </c>
      <c r="F644" s="7" t="n">
        <f aca="false">COUNTIFS('Duel Log'!AD$2:AD$2815,$A644,'Duel Log'!AA$2:AA$2815,"Draw")</f>
        <v>0</v>
      </c>
      <c r="G644" s="13" t="n">
        <f aca="false">IFERROR(D644/C644,"")</f>
        <v>1</v>
      </c>
    </row>
    <row r="645" customFormat="false" ht="15" hidden="false" customHeight="true" outlineLevel="0" collapsed="false">
      <c r="A645" s="7" t="s">
        <v>773</v>
      </c>
      <c r="B645" s="7" t="s">
        <v>723</v>
      </c>
      <c r="C645" s="7" t="n">
        <f aca="false">COUNTIF('Duel Log'!AD$2:AD$2815,$A645)</f>
        <v>1</v>
      </c>
      <c r="D645" s="7" t="n">
        <f aca="false">COUNTIFS('Duel Log'!AD$2:AD$2815,$A645,'Duel Log'!AA$2:AA$2815,"Win")</f>
        <v>0</v>
      </c>
      <c r="E645" s="7" t="n">
        <f aca="false">COUNTIFS('Duel Log'!AD$2:AD$2815,$A645,'Duel Log'!AA$2:AA$2815,"Loss")</f>
        <v>1</v>
      </c>
      <c r="F645" s="7" t="n">
        <f aca="false">COUNTIFS('Duel Log'!AD$2:AD$2815,$A645,'Duel Log'!AA$2:AA$2815,"Draw")</f>
        <v>0</v>
      </c>
      <c r="G645" s="13" t="n">
        <f aca="false">IFERROR(D645/C645,"")</f>
        <v>0</v>
      </c>
    </row>
    <row r="646" customFormat="false" ht="16.5" hidden="false" customHeight="true" outlineLevel="0" collapsed="false">
      <c r="A646" s="7" t="s">
        <v>2671</v>
      </c>
      <c r="B646" s="7" t="s">
        <v>9256</v>
      </c>
      <c r="C646" s="7" t="n">
        <f aca="false">COUNTIF('Duel Log'!AD$2:AD$2815,$A646)</f>
        <v>2</v>
      </c>
      <c r="D646" s="7" t="n">
        <f aca="false">COUNTIFS('Duel Log'!AD$2:AD$2815,$A646,'Duel Log'!AA$2:AA$2815,"Win")</f>
        <v>1</v>
      </c>
      <c r="E646" s="7" t="n">
        <f aca="false">COUNTIFS('Duel Log'!AD$2:AD$2815,$A646,'Duel Log'!AA$2:AA$2815,"Loss")</f>
        <v>1</v>
      </c>
      <c r="F646" s="7" t="n">
        <f aca="false">COUNTIFS('Duel Log'!AD$2:AD$2815,$A646,'Duel Log'!AA$2:AA$2815,"Draw")</f>
        <v>0</v>
      </c>
      <c r="G646" s="13" t="n">
        <f aca="false">IFERROR(D646/C646,"")</f>
        <v>0.5</v>
      </c>
    </row>
    <row r="647" customFormat="false" ht="15" hidden="false" customHeight="true" outlineLevel="0" collapsed="false">
      <c r="A647" s="7" t="s">
        <v>4073</v>
      </c>
      <c r="B647" s="7" t="s">
        <v>474</v>
      </c>
      <c r="C647" s="7" t="n">
        <f aca="false">COUNTIF('Duel Log'!AD$2:AD$2815,$A647)</f>
        <v>1</v>
      </c>
      <c r="D647" s="7" t="n">
        <f aca="false">COUNTIFS('Duel Log'!AD$2:AD$2815,$A647,'Duel Log'!AA$2:AA$2815,"Win")</f>
        <v>1</v>
      </c>
      <c r="E647" s="7" t="n">
        <f aca="false">COUNTIFS('Duel Log'!AD$2:AD$2815,$A647,'Duel Log'!AA$2:AA$2815,"Loss")</f>
        <v>0</v>
      </c>
      <c r="F647" s="7" t="n">
        <f aca="false">COUNTIFS('Duel Log'!AD$2:AD$2815,$A647,'Duel Log'!AA$2:AA$2815,"Draw")</f>
        <v>0</v>
      </c>
      <c r="G647" s="13" t="n">
        <f aca="false">IFERROR(D647/C647,"")</f>
        <v>1</v>
      </c>
    </row>
    <row r="648" customFormat="false" ht="15" hidden="false" customHeight="true" outlineLevel="0" collapsed="false">
      <c r="A648" s="7" t="s">
        <v>2078</v>
      </c>
      <c r="B648" s="7" t="s">
        <v>9237</v>
      </c>
      <c r="C648" s="7" t="n">
        <f aca="false">COUNTIF('Duel Log'!AD$2:AD$2815,$A648)</f>
        <v>2</v>
      </c>
      <c r="D648" s="7" t="n">
        <f aca="false">COUNTIFS('Duel Log'!AD$2:AD$2815,$A648,'Duel Log'!AA$2:AA$2815,"Win")</f>
        <v>1</v>
      </c>
      <c r="E648" s="7" t="n">
        <f aca="false">COUNTIFS('Duel Log'!AD$2:AD$2815,$A648,'Duel Log'!AA$2:AA$2815,"Loss")</f>
        <v>1</v>
      </c>
      <c r="F648" s="7" t="n">
        <f aca="false">COUNTIFS('Duel Log'!AD$2:AD$2815,$A648,'Duel Log'!AA$2:AA$2815,"Draw")</f>
        <v>0</v>
      </c>
      <c r="G648" s="13" t="n">
        <f aca="false">IFERROR(D648/C648,"")</f>
        <v>0.5</v>
      </c>
    </row>
    <row r="649" customFormat="false" ht="15" hidden="false" customHeight="true" outlineLevel="0" collapsed="false">
      <c r="A649" s="7" t="s">
        <v>1778</v>
      </c>
      <c r="B649" s="7" t="s">
        <v>1671</v>
      </c>
      <c r="C649" s="7" t="n">
        <f aca="false">COUNTIF('Duel Log'!AD$2:AD$2815,$A649)</f>
        <v>1</v>
      </c>
      <c r="D649" s="7" t="n">
        <f aca="false">COUNTIFS('Duel Log'!AD$2:AD$2815,$A649,'Duel Log'!AA$2:AA$2815,"Win")</f>
        <v>1</v>
      </c>
      <c r="E649" s="7" t="n">
        <f aca="false">COUNTIFS('Duel Log'!AD$2:AD$2815,$A649,'Duel Log'!AA$2:AA$2815,"Loss")</f>
        <v>0</v>
      </c>
      <c r="F649" s="7" t="n">
        <f aca="false">COUNTIFS('Duel Log'!AD$2:AD$2815,$A649,'Duel Log'!AA$2:AA$2815,"Draw")</f>
        <v>0</v>
      </c>
      <c r="G649" s="13" t="n">
        <f aca="false">IFERROR(D649/C649,"")</f>
        <v>1</v>
      </c>
    </row>
    <row r="650" customFormat="false" ht="15" hidden="false" customHeight="true" outlineLevel="0" collapsed="false">
      <c r="A650" s="7" t="s">
        <v>481</v>
      </c>
      <c r="B650" s="7" t="s">
        <v>403</v>
      </c>
      <c r="C650" s="7" t="n">
        <f aca="false">COUNTIF('Duel Log'!AD$2:AD$2815,$A650)</f>
        <v>1</v>
      </c>
      <c r="D650" s="7" t="n">
        <f aca="false">COUNTIFS('Duel Log'!AD$2:AD$2815,$A650,'Duel Log'!AA$2:AA$2815,"Win")</f>
        <v>0</v>
      </c>
      <c r="E650" s="7" t="n">
        <f aca="false">COUNTIFS('Duel Log'!AD$2:AD$2815,$A650,'Duel Log'!AA$2:AA$2815,"Loss")</f>
        <v>1</v>
      </c>
      <c r="F650" s="7" t="n">
        <f aca="false">COUNTIFS('Duel Log'!AD$2:AD$2815,$A650,'Duel Log'!AA$2:AA$2815,"Draw")</f>
        <v>0</v>
      </c>
      <c r="G650" s="13" t="n">
        <f aca="false">IFERROR(D650/C650,"")</f>
        <v>0</v>
      </c>
    </row>
    <row r="651" customFormat="false" ht="16.5" hidden="false" customHeight="true" outlineLevel="0" collapsed="false">
      <c r="A651" s="7" t="s">
        <v>623</v>
      </c>
      <c r="B651" s="7" t="s">
        <v>9257</v>
      </c>
      <c r="C651" s="7" t="n">
        <f aca="false">COUNTIF('Duel Log'!AD$2:AD$2815,$A651)</f>
        <v>4</v>
      </c>
      <c r="D651" s="7" t="n">
        <f aca="false">COUNTIFS('Duel Log'!AD$2:AD$2815,$A651,'Duel Log'!AA$2:AA$2815,"Win")</f>
        <v>3</v>
      </c>
      <c r="E651" s="7" t="n">
        <f aca="false">COUNTIFS('Duel Log'!AD$2:AD$2815,$A651,'Duel Log'!AA$2:AA$2815,"Loss")</f>
        <v>1</v>
      </c>
      <c r="F651" s="7" t="n">
        <f aca="false">COUNTIFS('Duel Log'!AD$2:AD$2815,$A651,'Duel Log'!AA$2:AA$2815,"Draw")</f>
        <v>0</v>
      </c>
      <c r="G651" s="13" t="n">
        <f aca="false">IFERROR(D651/C651,"")</f>
        <v>0.75</v>
      </c>
    </row>
    <row r="652" customFormat="false" ht="16.5" hidden="false" customHeight="true" outlineLevel="0" collapsed="false">
      <c r="A652" s="7" t="s">
        <v>717</v>
      </c>
      <c r="B652" s="7" t="s">
        <v>9258</v>
      </c>
      <c r="C652" s="7" t="n">
        <f aca="false">COUNTIF('Duel Log'!AD$2:AD$2815,$A652)</f>
        <v>2</v>
      </c>
      <c r="D652" s="7" t="n">
        <f aca="false">COUNTIFS('Duel Log'!AD$2:AD$2815,$A652,'Duel Log'!AA$2:AA$2815,"Win")</f>
        <v>2</v>
      </c>
      <c r="E652" s="7" t="n">
        <f aca="false">COUNTIFS('Duel Log'!AD$2:AD$2815,$A652,'Duel Log'!AA$2:AA$2815,"Loss")</f>
        <v>0</v>
      </c>
      <c r="F652" s="7" t="n">
        <f aca="false">COUNTIFS('Duel Log'!AD$2:AD$2815,$A652,'Duel Log'!AA$2:AA$2815,"Draw")</f>
        <v>0</v>
      </c>
      <c r="G652" s="13" t="n">
        <f aca="false">IFERROR(D652/C652,"")</f>
        <v>1</v>
      </c>
    </row>
    <row r="653" customFormat="false" ht="15" hidden="false" customHeight="true" outlineLevel="0" collapsed="false">
      <c r="A653" s="7" t="s">
        <v>428</v>
      </c>
      <c r="B653" s="7" t="s">
        <v>403</v>
      </c>
      <c r="C653" s="7" t="n">
        <f aca="false">COUNTIF('Duel Log'!AD$2:AD$2815,$A653)</f>
        <v>1</v>
      </c>
      <c r="D653" s="7" t="n">
        <f aca="false">COUNTIFS('Duel Log'!AD$2:AD$2815,$A653,'Duel Log'!AA$2:AA$2815,"Win")</f>
        <v>1</v>
      </c>
      <c r="E653" s="7" t="n">
        <f aca="false">COUNTIFS('Duel Log'!AD$2:AD$2815,$A653,'Duel Log'!AA$2:AA$2815,"Loss")</f>
        <v>0</v>
      </c>
      <c r="F653" s="7" t="n">
        <f aca="false">COUNTIFS('Duel Log'!AD$2:AD$2815,$A653,'Duel Log'!AA$2:AA$2815,"Draw")</f>
        <v>0</v>
      </c>
      <c r="G653" s="13" t="n">
        <f aca="false">IFERROR(D653/C653,"")</f>
        <v>1</v>
      </c>
    </row>
    <row r="654" customFormat="false" ht="16.5" hidden="false" customHeight="true" outlineLevel="0" collapsed="false">
      <c r="A654" s="7" t="s">
        <v>3019</v>
      </c>
      <c r="B654" s="7" t="s">
        <v>9259</v>
      </c>
      <c r="C654" s="7" t="n">
        <f aca="false">COUNTIF('Duel Log'!AD$2:AD$2815,$A654)</f>
        <v>2</v>
      </c>
      <c r="D654" s="7" t="n">
        <f aca="false">COUNTIFS('Duel Log'!AD$2:AD$2815,$A654,'Duel Log'!AA$2:AA$2815,"Win")</f>
        <v>0</v>
      </c>
      <c r="E654" s="7" t="n">
        <f aca="false">COUNTIFS('Duel Log'!AD$2:AD$2815,$A654,'Duel Log'!AA$2:AA$2815,"Loss")</f>
        <v>2</v>
      </c>
      <c r="F654" s="7" t="n">
        <f aca="false">COUNTIFS('Duel Log'!AD$2:AD$2815,$A654,'Duel Log'!AA$2:AA$2815,"Draw")</f>
        <v>0</v>
      </c>
      <c r="G654" s="13" t="n">
        <f aca="false">IFERROR(D654/C654,"")</f>
        <v>0</v>
      </c>
    </row>
    <row r="655" customFormat="false" ht="15" hidden="false" customHeight="true" outlineLevel="0" collapsed="false">
      <c r="A655" s="7" t="s">
        <v>1679</v>
      </c>
      <c r="B655" s="7" t="s">
        <v>1671</v>
      </c>
      <c r="C655" s="7" t="n">
        <f aca="false">COUNTIF('Duel Log'!AD$2:AD$2815,$A655)</f>
        <v>1</v>
      </c>
      <c r="D655" s="7" t="n">
        <f aca="false">COUNTIFS('Duel Log'!AD$2:AD$2815,$A655,'Duel Log'!AA$2:AA$2815,"Win")</f>
        <v>1</v>
      </c>
      <c r="E655" s="7" t="n">
        <f aca="false">COUNTIFS('Duel Log'!AD$2:AD$2815,$A655,'Duel Log'!AA$2:AA$2815,"Loss")</f>
        <v>0</v>
      </c>
      <c r="F655" s="7" t="n">
        <f aca="false">COUNTIFS('Duel Log'!AD$2:AD$2815,$A655,'Duel Log'!AA$2:AA$2815,"Draw")</f>
        <v>0</v>
      </c>
      <c r="G655" s="13" t="n">
        <f aca="false">IFERROR(D655/C655,"")</f>
        <v>1</v>
      </c>
    </row>
    <row r="656" customFormat="false" ht="15" hidden="false" customHeight="true" outlineLevel="0" collapsed="false">
      <c r="A656" s="7" t="s">
        <v>2000</v>
      </c>
      <c r="B656" s="7" t="s">
        <v>282</v>
      </c>
      <c r="C656" s="7" t="n">
        <f aca="false">COUNTIF('Duel Log'!AD$2:AD$2815,$A656)</f>
        <v>1</v>
      </c>
      <c r="D656" s="7" t="n">
        <f aca="false">COUNTIFS('Duel Log'!AD$2:AD$2815,$A656,'Duel Log'!AA$2:AA$2815,"Win")</f>
        <v>1</v>
      </c>
      <c r="E656" s="7" t="n">
        <f aca="false">COUNTIFS('Duel Log'!AD$2:AD$2815,$A656,'Duel Log'!AA$2:AA$2815,"Loss")</f>
        <v>0</v>
      </c>
      <c r="F656" s="7" t="n">
        <f aca="false">COUNTIFS('Duel Log'!AD$2:AD$2815,$A656,'Duel Log'!AA$2:AA$2815,"Draw")</f>
        <v>0</v>
      </c>
      <c r="G656" s="13" t="n">
        <f aca="false">IFERROR(D656/C656,"")</f>
        <v>1</v>
      </c>
    </row>
    <row r="657" customFormat="false" ht="15" hidden="false" customHeight="true" outlineLevel="0" collapsed="false">
      <c r="A657" s="7" t="s">
        <v>5906</v>
      </c>
      <c r="B657" s="8" t="s">
        <v>3952</v>
      </c>
      <c r="C657" s="7" t="n">
        <f aca="false">COUNTIF('Duel Log'!AD$2:AD$2815,$A657)</f>
        <v>1</v>
      </c>
      <c r="D657" s="7" t="n">
        <f aca="false">COUNTIFS('Duel Log'!AD$2:AD$2815,$A657,'Duel Log'!AA$2:AA$2815,"Win")</f>
        <v>1</v>
      </c>
      <c r="E657" s="7" t="n">
        <f aca="false">COUNTIFS('Duel Log'!AD$2:AD$2815,$A657,'Duel Log'!AA$2:AA$2815,"Loss")</f>
        <v>0</v>
      </c>
      <c r="F657" s="7" t="n">
        <f aca="false">COUNTIFS('Duel Log'!AD$2:AD$2815,$A657,'Duel Log'!AA$2:AA$2815,"Draw")</f>
        <v>0</v>
      </c>
      <c r="G657" s="13" t="n">
        <f aca="false">IFERROR(D657/C657,"")</f>
        <v>1</v>
      </c>
    </row>
    <row r="658" customFormat="false" ht="15" hidden="false" customHeight="true" outlineLevel="0" collapsed="false">
      <c r="A658" s="7" t="s">
        <v>2949</v>
      </c>
      <c r="B658" s="7" t="s">
        <v>689</v>
      </c>
      <c r="C658" s="7" t="n">
        <f aca="false">COUNTIF('Duel Log'!AD$2:AD$2815,$A658)</f>
        <v>1</v>
      </c>
      <c r="D658" s="7" t="n">
        <f aca="false">COUNTIFS('Duel Log'!AD$2:AD$2815,$A658,'Duel Log'!AA$2:AA$2815,"Win")</f>
        <v>0</v>
      </c>
      <c r="E658" s="7" t="n">
        <f aca="false">COUNTIFS('Duel Log'!AD$2:AD$2815,$A658,'Duel Log'!AA$2:AA$2815,"Loss")</f>
        <v>1</v>
      </c>
      <c r="F658" s="7" t="n">
        <f aca="false">COUNTIFS('Duel Log'!AD$2:AD$2815,$A658,'Duel Log'!AA$2:AA$2815,"Draw")</f>
        <v>0</v>
      </c>
      <c r="G658" s="13" t="n">
        <f aca="false">IFERROR(D658/C658,"")</f>
        <v>0</v>
      </c>
    </row>
    <row r="659" customFormat="false" ht="15" hidden="false" customHeight="true" outlineLevel="0" collapsed="false">
      <c r="A659" s="7" t="s">
        <v>897</v>
      </c>
      <c r="B659" s="7" t="s">
        <v>9181</v>
      </c>
      <c r="C659" s="7" t="n">
        <f aca="false">COUNTIF('Duel Log'!AD$2:AD$2815,$A659)</f>
        <v>2</v>
      </c>
      <c r="D659" s="7" t="n">
        <f aca="false">COUNTIFS('Duel Log'!AD$2:AD$2815,$A659,'Duel Log'!AA$2:AA$2815,"Win")</f>
        <v>1</v>
      </c>
      <c r="E659" s="7" t="n">
        <f aca="false">COUNTIFS('Duel Log'!AD$2:AD$2815,$A659,'Duel Log'!AA$2:AA$2815,"Loss")</f>
        <v>1</v>
      </c>
      <c r="F659" s="7" t="n">
        <f aca="false">COUNTIFS('Duel Log'!AD$2:AD$2815,$A659,'Duel Log'!AA$2:AA$2815,"Draw")</f>
        <v>0</v>
      </c>
      <c r="G659" s="13" t="n">
        <f aca="false">IFERROR(D659/C659,"")</f>
        <v>0.5</v>
      </c>
    </row>
    <row r="660" customFormat="false" ht="15" hidden="false" customHeight="true" outlineLevel="0" collapsed="false">
      <c r="A660" s="7" t="s">
        <v>4015</v>
      </c>
      <c r="B660" s="7" t="s">
        <v>2006</v>
      </c>
      <c r="C660" s="7" t="n">
        <f aca="false">COUNTIF('Duel Log'!AD$2:AD$2815,$A660)</f>
        <v>1</v>
      </c>
      <c r="D660" s="7" t="n">
        <f aca="false">COUNTIFS('Duel Log'!AD$2:AD$2815,$A660,'Duel Log'!AA$2:AA$2815,"Win")</f>
        <v>1</v>
      </c>
      <c r="E660" s="7" t="n">
        <f aca="false">COUNTIFS('Duel Log'!AD$2:AD$2815,$A660,'Duel Log'!AA$2:AA$2815,"Loss")</f>
        <v>0</v>
      </c>
      <c r="F660" s="7" t="n">
        <f aca="false">COUNTIFS('Duel Log'!AD$2:AD$2815,$A660,'Duel Log'!AA$2:AA$2815,"Draw")</f>
        <v>0</v>
      </c>
      <c r="G660" s="13" t="n">
        <f aca="false">IFERROR(D660/C660,"")</f>
        <v>1</v>
      </c>
    </row>
    <row r="661" customFormat="false" ht="16.5" hidden="false" customHeight="true" outlineLevel="0" collapsed="false">
      <c r="A661" s="7" t="s">
        <v>3601</v>
      </c>
      <c r="B661" s="7" t="s">
        <v>1063</v>
      </c>
      <c r="C661" s="7" t="n">
        <f aca="false">COUNTIF('Duel Log'!AD$2:AD$2815,$A661)</f>
        <v>1</v>
      </c>
      <c r="D661" s="7" t="n">
        <f aca="false">COUNTIFS('Duel Log'!AD$2:AD$2815,$A661,'Duel Log'!AA$2:AA$2815,"Win")</f>
        <v>0</v>
      </c>
      <c r="E661" s="7" t="n">
        <f aca="false">COUNTIFS('Duel Log'!AD$2:AD$2815,$A661,'Duel Log'!AA$2:AA$2815,"Loss")</f>
        <v>1</v>
      </c>
      <c r="F661" s="7" t="n">
        <f aca="false">COUNTIFS('Duel Log'!AD$2:AD$2815,$A661,'Duel Log'!AA$2:AA$2815,"Draw")</f>
        <v>0</v>
      </c>
      <c r="G661" s="13" t="n">
        <f aca="false">IFERROR(D661/C661,"")</f>
        <v>0</v>
      </c>
    </row>
    <row r="662" customFormat="false" ht="16.5" hidden="false" customHeight="true" outlineLevel="0" collapsed="false">
      <c r="A662" s="7" t="s">
        <v>410</v>
      </c>
      <c r="B662" s="7" t="s">
        <v>9260</v>
      </c>
      <c r="C662" s="7" t="n">
        <f aca="false">COUNTIF('Duel Log'!AD$2:AD$2815,$A662)</f>
        <v>17</v>
      </c>
      <c r="D662" s="7" t="n">
        <f aca="false">COUNTIFS('Duel Log'!AD$2:AD$2815,$A662,'Duel Log'!AA$2:AA$2815,"Win")</f>
        <v>12</v>
      </c>
      <c r="E662" s="7" t="n">
        <f aca="false">COUNTIFS('Duel Log'!AD$2:AD$2815,$A662,'Duel Log'!AA$2:AA$2815,"Loss")</f>
        <v>5</v>
      </c>
      <c r="F662" s="7" t="n">
        <f aca="false">COUNTIFS('Duel Log'!AD$2:AD$2815,$A662,'Duel Log'!AA$2:AA$2815,"Draw")</f>
        <v>0</v>
      </c>
      <c r="G662" s="13" t="n">
        <f aca="false">IFERROR(D662/C662,"")</f>
        <v>0.705882352941177</v>
      </c>
    </row>
    <row r="663" customFormat="false" ht="16.5" hidden="false" customHeight="true" outlineLevel="0" collapsed="false">
      <c r="A663" s="7" t="s">
        <v>3624</v>
      </c>
      <c r="B663" s="7" t="s">
        <v>1063</v>
      </c>
      <c r="C663" s="7" t="n">
        <f aca="false">COUNTIF('Duel Log'!AD$2:AD$2815,$A663)</f>
        <v>1</v>
      </c>
      <c r="D663" s="7" t="n">
        <f aca="false">COUNTIFS('Duel Log'!AD$2:AD$2815,$A663,'Duel Log'!AA$2:AA$2815,"Win")</f>
        <v>0</v>
      </c>
      <c r="E663" s="7" t="n">
        <f aca="false">COUNTIFS('Duel Log'!AD$2:AD$2815,$A663,'Duel Log'!AA$2:AA$2815,"Loss")</f>
        <v>1</v>
      </c>
      <c r="F663" s="7" t="n">
        <f aca="false">COUNTIFS('Duel Log'!AD$2:AD$2815,$A663,'Duel Log'!AA$2:AA$2815,"Draw")</f>
        <v>0</v>
      </c>
      <c r="G663" s="13" t="n">
        <f aca="false">IFERROR(D663/C663,"")</f>
        <v>0</v>
      </c>
    </row>
    <row r="664" customFormat="false" ht="15" hidden="false" customHeight="true" outlineLevel="0" collapsed="false">
      <c r="A664" s="7" t="s">
        <v>5849</v>
      </c>
      <c r="B664" s="8" t="s">
        <v>3952</v>
      </c>
      <c r="C664" s="7" t="n">
        <f aca="false">COUNTIF('Duel Log'!AD$2:AD$2815,$A664)</f>
        <v>1</v>
      </c>
      <c r="D664" s="7" t="n">
        <f aca="false">COUNTIFS('Duel Log'!AD$2:AD$2815,$A664,'Duel Log'!AA$2:AA$2815,"Win")</f>
        <v>1</v>
      </c>
      <c r="E664" s="7" t="n">
        <f aca="false">COUNTIFS('Duel Log'!AD$2:AD$2815,$A664,'Duel Log'!AA$2:AA$2815,"Loss")</f>
        <v>0</v>
      </c>
      <c r="F664" s="7" t="n">
        <f aca="false">COUNTIFS('Duel Log'!AD$2:AD$2815,$A664,'Duel Log'!AA$2:AA$2815,"Draw")</f>
        <v>0</v>
      </c>
      <c r="G664" s="13" t="n">
        <f aca="false">IFERROR(D664/C664,"")</f>
        <v>1</v>
      </c>
    </row>
    <row r="665" customFormat="false" ht="15" hidden="false" customHeight="true" outlineLevel="0" collapsed="false">
      <c r="A665" s="7" t="s">
        <v>4795</v>
      </c>
      <c r="B665" s="8" t="s">
        <v>3952</v>
      </c>
      <c r="C665" s="7" t="n">
        <f aca="false">COUNTIF('Duel Log'!AD$2:AD$2815,$A665)</f>
        <v>1</v>
      </c>
      <c r="D665" s="7" t="n">
        <f aca="false">COUNTIFS('Duel Log'!AD$2:AD$2815,$A665,'Duel Log'!AA$2:AA$2815,"Win")</f>
        <v>1</v>
      </c>
      <c r="E665" s="7" t="n">
        <f aca="false">COUNTIFS('Duel Log'!AD$2:AD$2815,$A665,'Duel Log'!AA$2:AA$2815,"Loss")</f>
        <v>0</v>
      </c>
      <c r="F665" s="7" t="n">
        <f aca="false">COUNTIFS('Duel Log'!AD$2:AD$2815,$A665,'Duel Log'!AA$2:AA$2815,"Draw")</f>
        <v>0</v>
      </c>
      <c r="G665" s="13" t="n">
        <f aca="false">IFERROR(D665/C665,"")</f>
        <v>1</v>
      </c>
    </row>
    <row r="666" customFormat="false" ht="16.5" hidden="false" customHeight="true" outlineLevel="0" collapsed="false">
      <c r="A666" s="7" t="s">
        <v>898</v>
      </c>
      <c r="B666" s="7" t="s">
        <v>9261</v>
      </c>
      <c r="C666" s="7" t="n">
        <f aca="false">COUNTIF('Duel Log'!AD$2:AD$2815,$A666)</f>
        <v>5</v>
      </c>
      <c r="D666" s="7" t="n">
        <f aca="false">COUNTIFS('Duel Log'!AD$2:AD$2815,$A666,'Duel Log'!AA$2:AA$2815,"Win")</f>
        <v>2</v>
      </c>
      <c r="E666" s="7" t="n">
        <f aca="false">COUNTIFS('Duel Log'!AD$2:AD$2815,$A666,'Duel Log'!AA$2:AA$2815,"Loss")</f>
        <v>3</v>
      </c>
      <c r="F666" s="7" t="n">
        <f aca="false">COUNTIFS('Duel Log'!AD$2:AD$2815,$A666,'Duel Log'!AA$2:AA$2815,"Draw")</f>
        <v>0</v>
      </c>
      <c r="G666" s="13" t="n">
        <f aca="false">IFERROR(D666/C666,"")</f>
        <v>0.4</v>
      </c>
    </row>
    <row r="667" customFormat="false" ht="15" hidden="false" customHeight="true" outlineLevel="0" collapsed="false">
      <c r="A667" s="7" t="s">
        <v>5212</v>
      </c>
      <c r="B667" s="7" t="s">
        <v>3342</v>
      </c>
      <c r="C667" s="7" t="n">
        <f aca="false">COUNTIF('Duel Log'!AD$2:AD$2815,$A667)</f>
        <v>1</v>
      </c>
      <c r="D667" s="7" t="n">
        <f aca="false">COUNTIFS('Duel Log'!AD$2:AD$2815,$A667,'Duel Log'!AA$2:AA$2815,"Win")</f>
        <v>0</v>
      </c>
      <c r="E667" s="7" t="n">
        <f aca="false">COUNTIFS('Duel Log'!AD$2:AD$2815,$A667,'Duel Log'!AA$2:AA$2815,"Loss")</f>
        <v>1</v>
      </c>
      <c r="F667" s="7" t="n">
        <f aca="false">COUNTIFS('Duel Log'!AD$2:AD$2815,$A667,'Duel Log'!AA$2:AA$2815,"Draw")</f>
        <v>0</v>
      </c>
      <c r="G667" s="13" t="n">
        <f aca="false">IFERROR(D667/C667,"")</f>
        <v>0</v>
      </c>
    </row>
    <row r="668" customFormat="false" ht="15" hidden="false" customHeight="true" outlineLevel="0" collapsed="false">
      <c r="A668" s="7" t="s">
        <v>4916</v>
      </c>
      <c r="B668" s="7" t="s">
        <v>3342</v>
      </c>
      <c r="C668" s="7" t="n">
        <f aca="false">COUNTIF('Duel Log'!AD$2:AD$2815,$A668)</f>
        <v>1</v>
      </c>
      <c r="D668" s="7" t="n">
        <f aca="false">COUNTIFS('Duel Log'!AD$2:AD$2815,$A668,'Duel Log'!AA$2:AA$2815,"Win")</f>
        <v>1</v>
      </c>
      <c r="E668" s="7" t="n">
        <f aca="false">COUNTIFS('Duel Log'!AD$2:AD$2815,$A668,'Duel Log'!AA$2:AA$2815,"Loss")</f>
        <v>0</v>
      </c>
      <c r="F668" s="7" t="n">
        <f aca="false">COUNTIFS('Duel Log'!AD$2:AD$2815,$A668,'Duel Log'!AA$2:AA$2815,"Draw")</f>
        <v>0</v>
      </c>
      <c r="G668" s="13" t="n">
        <f aca="false">IFERROR(D668/C668,"")</f>
        <v>1</v>
      </c>
    </row>
    <row r="669" customFormat="false" ht="16.5" hidden="false" customHeight="true" outlineLevel="0" collapsed="false">
      <c r="A669" s="7" t="s">
        <v>748</v>
      </c>
      <c r="B669" s="7" t="s">
        <v>9262</v>
      </c>
      <c r="C669" s="7" t="n">
        <f aca="false">COUNTIF('Duel Log'!AD$2:AD$2815,$A669)</f>
        <v>4</v>
      </c>
      <c r="D669" s="7" t="n">
        <f aca="false">COUNTIFS('Duel Log'!AD$2:AD$2815,$A669,'Duel Log'!AA$2:AA$2815,"Win")</f>
        <v>2</v>
      </c>
      <c r="E669" s="7" t="n">
        <f aca="false">COUNTIFS('Duel Log'!AD$2:AD$2815,$A669,'Duel Log'!AA$2:AA$2815,"Loss")</f>
        <v>2</v>
      </c>
      <c r="F669" s="7" t="n">
        <f aca="false">COUNTIFS('Duel Log'!AD$2:AD$2815,$A669,'Duel Log'!AA$2:AA$2815,"Draw")</f>
        <v>0</v>
      </c>
      <c r="G669" s="13" t="n">
        <f aca="false">IFERROR(D669/C669,"")</f>
        <v>0.5</v>
      </c>
    </row>
    <row r="670" customFormat="false" ht="16.5" hidden="false" customHeight="true" outlineLevel="0" collapsed="false">
      <c r="A670" s="7" t="s">
        <v>5609</v>
      </c>
      <c r="B670" s="8" t="s">
        <v>4653</v>
      </c>
      <c r="C670" s="7" t="n">
        <f aca="false">COUNTIF('Duel Log'!AD$2:AD$2815,$A670)</f>
        <v>1</v>
      </c>
      <c r="D670" s="7" t="n">
        <f aca="false">COUNTIFS('Duel Log'!AD$2:AD$2815,$A670,'Duel Log'!AA$2:AA$2815,"Win")</f>
        <v>1</v>
      </c>
      <c r="E670" s="7" t="n">
        <f aca="false">COUNTIFS('Duel Log'!AD$2:AD$2815,$A670,'Duel Log'!AA$2:AA$2815,"Loss")</f>
        <v>0</v>
      </c>
      <c r="F670" s="7" t="n">
        <f aca="false">COUNTIFS('Duel Log'!AD$2:AD$2815,$A670,'Duel Log'!AA$2:AA$2815,"Draw")</f>
        <v>0</v>
      </c>
      <c r="G670" s="13" t="n">
        <f aca="false">IFERROR(D670/C670,"")</f>
        <v>1</v>
      </c>
    </row>
    <row r="671" customFormat="false" ht="16.5" hidden="false" customHeight="true" outlineLevel="0" collapsed="false">
      <c r="A671" s="7" t="s">
        <v>809</v>
      </c>
      <c r="B671" s="7" t="s">
        <v>687</v>
      </c>
      <c r="C671" s="7" t="n">
        <f aca="false">COUNTIF('Duel Log'!AD$2:AD$2815,$A671)</f>
        <v>1</v>
      </c>
      <c r="D671" s="7" t="n">
        <f aca="false">COUNTIFS('Duel Log'!AD$2:AD$2815,$A671,'Duel Log'!AA$2:AA$2815,"Win")</f>
        <v>1</v>
      </c>
      <c r="E671" s="7" t="n">
        <f aca="false">COUNTIFS('Duel Log'!AD$2:AD$2815,$A671,'Duel Log'!AA$2:AA$2815,"Loss")</f>
        <v>0</v>
      </c>
      <c r="F671" s="7" t="n">
        <f aca="false">COUNTIFS('Duel Log'!AD$2:AD$2815,$A671,'Duel Log'!AA$2:AA$2815,"Draw")</f>
        <v>0</v>
      </c>
      <c r="G671" s="13" t="n">
        <f aca="false">IFERROR(D671/C671,"")</f>
        <v>1</v>
      </c>
    </row>
    <row r="672" customFormat="false" ht="15" hidden="false" customHeight="true" outlineLevel="0" collapsed="false">
      <c r="A672" s="7" t="s">
        <v>2468</v>
      </c>
      <c r="B672" s="8" t="s">
        <v>2427</v>
      </c>
      <c r="C672" s="7" t="n">
        <f aca="false">COUNTIF('Duel Log'!AD$2:AD$2815,$A672)</f>
        <v>1</v>
      </c>
      <c r="D672" s="7" t="n">
        <f aca="false">COUNTIFS('Duel Log'!AD$2:AD$2815,$A672,'Duel Log'!AA$2:AA$2815,"Win")</f>
        <v>1</v>
      </c>
      <c r="E672" s="7" t="n">
        <f aca="false">COUNTIFS('Duel Log'!AD$2:AD$2815,$A672,'Duel Log'!AA$2:AA$2815,"Loss")</f>
        <v>0</v>
      </c>
      <c r="F672" s="7" t="n">
        <f aca="false">COUNTIFS('Duel Log'!AD$2:AD$2815,$A672,'Duel Log'!AA$2:AA$2815,"Draw")</f>
        <v>0</v>
      </c>
      <c r="G672" s="13" t="n">
        <f aca="false">IFERROR(D672/C672,"")</f>
        <v>1</v>
      </c>
    </row>
    <row r="673" customFormat="false" ht="16.5" hidden="false" customHeight="true" outlineLevel="0" collapsed="false">
      <c r="A673" s="7" t="s">
        <v>228</v>
      </c>
      <c r="B673" s="7" t="s">
        <v>9263</v>
      </c>
      <c r="C673" s="7" t="n">
        <f aca="false">COUNTIF('Duel Log'!AD$2:AD$2815,$A673)</f>
        <v>62</v>
      </c>
      <c r="D673" s="7" t="n">
        <f aca="false">COUNTIFS('Duel Log'!AD$2:AD$2815,$A673,'Duel Log'!AA$2:AA$2815,"Win")</f>
        <v>34</v>
      </c>
      <c r="E673" s="7" t="n">
        <f aca="false">COUNTIFS('Duel Log'!AD$2:AD$2815,$A673,'Duel Log'!AA$2:AA$2815,"Loss")</f>
        <v>28</v>
      </c>
      <c r="F673" s="7" t="n">
        <f aca="false">COUNTIFS('Duel Log'!AD$2:AD$2815,$A673,'Duel Log'!AA$2:AA$2815,"Draw")</f>
        <v>0</v>
      </c>
      <c r="G673" s="13" t="n">
        <f aca="false">IFERROR(D673/C673,"")</f>
        <v>0.548387096774194</v>
      </c>
    </row>
    <row r="674" customFormat="false" ht="16.5" hidden="false" customHeight="true" outlineLevel="0" collapsed="false">
      <c r="A674" s="7" t="s">
        <v>1916</v>
      </c>
      <c r="B674" s="7" t="s">
        <v>9264</v>
      </c>
      <c r="C674" s="7" t="n">
        <f aca="false">COUNTIF('Duel Log'!AD$2:AD$2815,$A674)</f>
        <v>4</v>
      </c>
      <c r="D674" s="7" t="n">
        <f aca="false">COUNTIFS('Duel Log'!AD$2:AD$2815,$A674,'Duel Log'!AA$2:AA$2815,"Win")</f>
        <v>2</v>
      </c>
      <c r="E674" s="7" t="n">
        <f aca="false">COUNTIFS('Duel Log'!AD$2:AD$2815,$A674,'Duel Log'!AA$2:AA$2815,"Loss")</f>
        <v>2</v>
      </c>
      <c r="F674" s="7" t="n">
        <f aca="false">COUNTIFS('Duel Log'!AD$2:AD$2815,$A674,'Duel Log'!AA$2:AA$2815,"Draw")</f>
        <v>0</v>
      </c>
      <c r="G674" s="13" t="n">
        <f aca="false">IFERROR(D674/C674,"")</f>
        <v>0.5</v>
      </c>
    </row>
    <row r="675" customFormat="false" ht="16.5" hidden="false" customHeight="true" outlineLevel="0" collapsed="false">
      <c r="A675" s="7" t="s">
        <v>2266</v>
      </c>
      <c r="B675" s="7" t="s">
        <v>1790</v>
      </c>
      <c r="C675" s="7" t="n">
        <f aca="false">COUNTIF('Duel Log'!AD$2:AD$2815,$A675)</f>
        <v>1</v>
      </c>
      <c r="D675" s="7" t="n">
        <f aca="false">COUNTIFS('Duel Log'!AD$2:AD$2815,$A675,'Duel Log'!AA$2:AA$2815,"Win")</f>
        <v>0</v>
      </c>
      <c r="E675" s="7" t="n">
        <f aca="false">COUNTIFS('Duel Log'!AD$2:AD$2815,$A675,'Duel Log'!AA$2:AA$2815,"Loss")</f>
        <v>1</v>
      </c>
      <c r="F675" s="7" t="n">
        <f aca="false">COUNTIFS('Duel Log'!AD$2:AD$2815,$A675,'Duel Log'!AA$2:AA$2815,"Draw")</f>
        <v>0</v>
      </c>
      <c r="G675" s="13" t="n">
        <f aca="false">IFERROR(D675/C675,"")</f>
        <v>0</v>
      </c>
    </row>
    <row r="676" customFormat="false" ht="15" hidden="false" customHeight="true" outlineLevel="0" collapsed="false">
      <c r="A676" s="7" t="s">
        <v>1366</v>
      </c>
      <c r="B676" s="7" t="s">
        <v>9265</v>
      </c>
      <c r="C676" s="7" t="n">
        <f aca="false">COUNTIF('Duel Log'!AD$2:AD$2815,$A676)</f>
        <v>3</v>
      </c>
      <c r="D676" s="7" t="n">
        <f aca="false">COUNTIFS('Duel Log'!AD$2:AD$2815,$A676,'Duel Log'!AA$2:AA$2815,"Win")</f>
        <v>0</v>
      </c>
      <c r="E676" s="7" t="n">
        <f aca="false">COUNTIFS('Duel Log'!AD$2:AD$2815,$A676,'Duel Log'!AA$2:AA$2815,"Loss")</f>
        <v>3</v>
      </c>
      <c r="F676" s="7" t="n">
        <f aca="false">COUNTIFS('Duel Log'!AD$2:AD$2815,$A676,'Duel Log'!AA$2:AA$2815,"Draw")</f>
        <v>0</v>
      </c>
      <c r="G676" s="13" t="n">
        <f aca="false">IFERROR(D676/C676,"")</f>
        <v>0</v>
      </c>
    </row>
    <row r="677" customFormat="false" ht="15" hidden="false" customHeight="true" outlineLevel="0" collapsed="false">
      <c r="A677" s="7" t="s">
        <v>4357</v>
      </c>
      <c r="B677" s="7" t="s">
        <v>829</v>
      </c>
      <c r="C677" s="7" t="n">
        <f aca="false">COUNTIF('Duel Log'!AD$2:AD$2815,$A677)</f>
        <v>1</v>
      </c>
      <c r="D677" s="7" t="n">
        <f aca="false">COUNTIFS('Duel Log'!AD$2:AD$2815,$A677,'Duel Log'!AA$2:AA$2815,"Win")</f>
        <v>0</v>
      </c>
      <c r="E677" s="7" t="n">
        <f aca="false">COUNTIFS('Duel Log'!AD$2:AD$2815,$A677,'Duel Log'!AA$2:AA$2815,"Loss")</f>
        <v>1</v>
      </c>
      <c r="F677" s="7" t="n">
        <f aca="false">COUNTIFS('Duel Log'!AD$2:AD$2815,$A677,'Duel Log'!AA$2:AA$2815,"Draw")</f>
        <v>0</v>
      </c>
      <c r="G677" s="13" t="n">
        <f aca="false">IFERROR(D677/C677,"")</f>
        <v>0</v>
      </c>
    </row>
    <row r="678" customFormat="false" ht="16.5" hidden="false" customHeight="true" outlineLevel="0" collapsed="false">
      <c r="A678" s="7" t="s">
        <v>826</v>
      </c>
      <c r="B678" s="7" t="s">
        <v>9219</v>
      </c>
      <c r="C678" s="7" t="n">
        <f aca="false">COUNTIF('Duel Log'!AD$2:AD$2815,$A678)</f>
        <v>2</v>
      </c>
      <c r="D678" s="7" t="n">
        <f aca="false">COUNTIFS('Duel Log'!AD$2:AD$2815,$A678,'Duel Log'!AA$2:AA$2815,"Win")</f>
        <v>2</v>
      </c>
      <c r="E678" s="7" t="n">
        <f aca="false">COUNTIFS('Duel Log'!AD$2:AD$2815,$A678,'Duel Log'!AA$2:AA$2815,"Loss")</f>
        <v>0</v>
      </c>
      <c r="F678" s="7" t="n">
        <f aca="false">COUNTIFS('Duel Log'!AD$2:AD$2815,$A678,'Duel Log'!AA$2:AA$2815,"Draw")</f>
        <v>0</v>
      </c>
      <c r="G678" s="13" t="n">
        <f aca="false">IFERROR(D678/C678,"")</f>
        <v>1</v>
      </c>
    </row>
    <row r="679" customFormat="false" ht="15" hidden="false" customHeight="true" outlineLevel="0" collapsed="false">
      <c r="A679" s="7" t="s">
        <v>3887</v>
      </c>
      <c r="B679" s="7" t="s">
        <v>723</v>
      </c>
      <c r="C679" s="7" t="n">
        <f aca="false">COUNTIF('Duel Log'!AD$2:AD$2815,$A679)</f>
        <v>1</v>
      </c>
      <c r="D679" s="7" t="n">
        <f aca="false">COUNTIFS('Duel Log'!AD$2:AD$2815,$A679,'Duel Log'!AA$2:AA$2815,"Win")</f>
        <v>0</v>
      </c>
      <c r="E679" s="7" t="n">
        <f aca="false">COUNTIFS('Duel Log'!AD$2:AD$2815,$A679,'Duel Log'!AA$2:AA$2815,"Loss")</f>
        <v>1</v>
      </c>
      <c r="F679" s="7" t="n">
        <f aca="false">COUNTIFS('Duel Log'!AD$2:AD$2815,$A679,'Duel Log'!AA$2:AA$2815,"Draw")</f>
        <v>0</v>
      </c>
      <c r="G679" s="13" t="n">
        <f aca="false">IFERROR(D679/C679,"")</f>
        <v>0</v>
      </c>
    </row>
    <row r="680" customFormat="false" ht="15" hidden="false" customHeight="true" outlineLevel="0" collapsed="false">
      <c r="A680" s="7" t="s">
        <v>3078</v>
      </c>
      <c r="B680" s="7" t="s">
        <v>829</v>
      </c>
      <c r="C680" s="7" t="n">
        <f aca="false">COUNTIF('Duel Log'!AD$2:AD$2815,$A680)</f>
        <v>1</v>
      </c>
      <c r="D680" s="7" t="n">
        <f aca="false">COUNTIFS('Duel Log'!AD$2:AD$2815,$A680,'Duel Log'!AA$2:AA$2815,"Win")</f>
        <v>1</v>
      </c>
      <c r="E680" s="7" t="n">
        <f aca="false">COUNTIFS('Duel Log'!AD$2:AD$2815,$A680,'Duel Log'!AA$2:AA$2815,"Loss")</f>
        <v>0</v>
      </c>
      <c r="F680" s="7" t="n">
        <f aca="false">COUNTIFS('Duel Log'!AD$2:AD$2815,$A680,'Duel Log'!AA$2:AA$2815,"Draw")</f>
        <v>0</v>
      </c>
      <c r="G680" s="13" t="n">
        <f aca="false">IFERROR(D680/C680,"")</f>
        <v>1</v>
      </c>
    </row>
    <row r="681" customFormat="false" ht="15" hidden="false" customHeight="true" outlineLevel="0" collapsed="false">
      <c r="A681" s="7" t="s">
        <v>1827</v>
      </c>
      <c r="B681" s="7" t="s">
        <v>1800</v>
      </c>
      <c r="C681" s="7" t="n">
        <f aca="false">COUNTIF('Duel Log'!AD$2:AD$2815,$A681)</f>
        <v>1</v>
      </c>
      <c r="D681" s="7" t="n">
        <f aca="false">COUNTIFS('Duel Log'!AD$2:AD$2815,$A681,'Duel Log'!AA$2:AA$2815,"Win")</f>
        <v>0</v>
      </c>
      <c r="E681" s="7" t="n">
        <f aca="false">COUNTIFS('Duel Log'!AD$2:AD$2815,$A681,'Duel Log'!AA$2:AA$2815,"Loss")</f>
        <v>1</v>
      </c>
      <c r="F681" s="7" t="n">
        <f aca="false">COUNTIFS('Duel Log'!AD$2:AD$2815,$A681,'Duel Log'!AA$2:AA$2815,"Draw")</f>
        <v>0</v>
      </c>
      <c r="G681" s="13" t="n">
        <f aca="false">IFERROR(D681/C681,"")</f>
        <v>0</v>
      </c>
    </row>
    <row r="682" customFormat="false" ht="15" hidden="false" customHeight="true" outlineLevel="0" collapsed="false">
      <c r="A682" s="7" t="s">
        <v>328</v>
      </c>
      <c r="B682" s="7" t="s">
        <v>9266</v>
      </c>
      <c r="C682" s="7" t="n">
        <f aca="false">COUNTIF('Duel Log'!AD$2:AD$2815,$A682)</f>
        <v>5</v>
      </c>
      <c r="D682" s="7" t="n">
        <f aca="false">COUNTIFS('Duel Log'!AD$2:AD$2815,$A682,'Duel Log'!AA$2:AA$2815,"Win")</f>
        <v>1</v>
      </c>
      <c r="E682" s="7" t="n">
        <f aca="false">COUNTIFS('Duel Log'!AD$2:AD$2815,$A682,'Duel Log'!AA$2:AA$2815,"Loss")</f>
        <v>4</v>
      </c>
      <c r="F682" s="7" t="n">
        <f aca="false">COUNTIFS('Duel Log'!AD$2:AD$2815,$A682,'Duel Log'!AA$2:AA$2815,"Draw")</f>
        <v>0</v>
      </c>
      <c r="G682" s="13" t="n">
        <f aca="false">IFERROR(D682/C682,"")</f>
        <v>0.2</v>
      </c>
    </row>
    <row r="683" customFormat="false" ht="15" hidden="false" customHeight="true" outlineLevel="0" collapsed="false">
      <c r="A683" s="7" t="s">
        <v>497</v>
      </c>
      <c r="B683" s="7" t="s">
        <v>9267</v>
      </c>
      <c r="C683" s="7" t="n">
        <f aca="false">COUNTIF('Duel Log'!AD$2:AD$2815,$A683)</f>
        <v>10</v>
      </c>
      <c r="D683" s="7" t="n">
        <f aca="false">COUNTIFS('Duel Log'!AD$2:AD$2815,$A683,'Duel Log'!AA$2:AA$2815,"Win")</f>
        <v>6</v>
      </c>
      <c r="E683" s="7" t="n">
        <f aca="false">COUNTIFS('Duel Log'!AD$2:AD$2815,$A683,'Duel Log'!AA$2:AA$2815,"Loss")</f>
        <v>4</v>
      </c>
      <c r="F683" s="7" t="n">
        <f aca="false">COUNTIFS('Duel Log'!AD$2:AD$2815,$A683,'Duel Log'!AA$2:AA$2815,"Draw")</f>
        <v>0</v>
      </c>
      <c r="G683" s="13" t="n">
        <f aca="false">IFERROR(D683/C683,"")</f>
        <v>0.6</v>
      </c>
    </row>
    <row r="684" customFormat="false" ht="16.5" hidden="false" customHeight="true" outlineLevel="0" collapsed="false">
      <c r="A684" s="7" t="s">
        <v>4025</v>
      </c>
      <c r="B684" s="7" t="s">
        <v>9268</v>
      </c>
      <c r="C684" s="7" t="n">
        <f aca="false">COUNTIF('Duel Log'!AD$2:AD$2815,$A684)</f>
        <v>2</v>
      </c>
      <c r="D684" s="7" t="n">
        <f aca="false">COUNTIFS('Duel Log'!AD$2:AD$2815,$A684,'Duel Log'!AA$2:AA$2815,"Win")</f>
        <v>0</v>
      </c>
      <c r="E684" s="7" t="n">
        <f aca="false">COUNTIFS('Duel Log'!AD$2:AD$2815,$A684,'Duel Log'!AA$2:AA$2815,"Loss")</f>
        <v>2</v>
      </c>
      <c r="F684" s="7" t="n">
        <f aca="false">COUNTIFS('Duel Log'!AD$2:AD$2815,$A684,'Duel Log'!AA$2:AA$2815,"Draw")</f>
        <v>0</v>
      </c>
      <c r="G684" s="13" t="n">
        <f aca="false">IFERROR(D684/C684,"")</f>
        <v>0</v>
      </c>
    </row>
    <row r="685" customFormat="false" ht="16.5" hidden="false" customHeight="true" outlineLevel="0" collapsed="false">
      <c r="A685" s="7" t="s">
        <v>3609</v>
      </c>
      <c r="B685" s="7" t="s">
        <v>1063</v>
      </c>
      <c r="C685" s="7" t="n">
        <f aca="false">COUNTIF('Duel Log'!AD$2:AD$2815,$A685)</f>
        <v>1</v>
      </c>
      <c r="D685" s="7" t="n">
        <f aca="false">COUNTIFS('Duel Log'!AD$2:AD$2815,$A685,'Duel Log'!AA$2:AA$2815,"Win")</f>
        <v>0</v>
      </c>
      <c r="E685" s="7" t="n">
        <f aca="false">COUNTIFS('Duel Log'!AD$2:AD$2815,$A685,'Duel Log'!AA$2:AA$2815,"Loss")</f>
        <v>1</v>
      </c>
      <c r="F685" s="7" t="n">
        <f aca="false">COUNTIFS('Duel Log'!AD$2:AD$2815,$A685,'Duel Log'!AA$2:AA$2815,"Draw")</f>
        <v>0</v>
      </c>
      <c r="G685" s="13" t="n">
        <f aca="false">IFERROR(D685/C685,"")</f>
        <v>0</v>
      </c>
    </row>
    <row r="686" customFormat="false" ht="16.5" hidden="false" customHeight="true" outlineLevel="0" collapsed="false">
      <c r="A686" s="7" t="s">
        <v>997</v>
      </c>
      <c r="B686" s="7" t="s">
        <v>9269</v>
      </c>
      <c r="C686" s="7" t="n">
        <f aca="false">COUNTIF('Duel Log'!AD$2:AD$2815,$A686)</f>
        <v>6</v>
      </c>
      <c r="D686" s="7" t="n">
        <f aca="false">COUNTIFS('Duel Log'!AD$2:AD$2815,$A686,'Duel Log'!AA$2:AA$2815,"Win")</f>
        <v>6</v>
      </c>
      <c r="E686" s="7" t="n">
        <f aca="false">COUNTIFS('Duel Log'!AD$2:AD$2815,$A686,'Duel Log'!AA$2:AA$2815,"Loss")</f>
        <v>0</v>
      </c>
      <c r="F686" s="7" t="n">
        <f aca="false">COUNTIFS('Duel Log'!AD$2:AD$2815,$A686,'Duel Log'!AA$2:AA$2815,"Draw")</f>
        <v>0</v>
      </c>
      <c r="G686" s="13" t="n">
        <f aca="false">IFERROR(D686/C686,"")</f>
        <v>1</v>
      </c>
    </row>
    <row r="687" customFormat="false" ht="16.5" hidden="false" customHeight="true" outlineLevel="0" collapsed="false">
      <c r="A687" s="7" t="s">
        <v>639</v>
      </c>
      <c r="B687" s="7" t="s">
        <v>9270</v>
      </c>
      <c r="C687" s="7" t="n">
        <f aca="false">COUNTIF('Duel Log'!AD$2:AD$2815,$A687)</f>
        <v>16</v>
      </c>
      <c r="D687" s="7" t="n">
        <f aca="false">COUNTIFS('Duel Log'!AD$2:AD$2815,$A687,'Duel Log'!AA$2:AA$2815,"Win")</f>
        <v>7</v>
      </c>
      <c r="E687" s="7" t="n">
        <f aca="false">COUNTIFS('Duel Log'!AD$2:AD$2815,$A687,'Duel Log'!AA$2:AA$2815,"Loss")</f>
        <v>9</v>
      </c>
      <c r="F687" s="7" t="n">
        <f aca="false">COUNTIFS('Duel Log'!AD$2:AD$2815,$A687,'Duel Log'!AA$2:AA$2815,"Draw")</f>
        <v>0</v>
      </c>
      <c r="G687" s="13" t="n">
        <f aca="false">IFERROR(D687/C687,"")</f>
        <v>0.4375</v>
      </c>
    </row>
    <row r="688" customFormat="false" ht="15" hidden="false" customHeight="true" outlineLevel="0" collapsed="false">
      <c r="A688" s="7" t="s">
        <v>1894</v>
      </c>
      <c r="B688" s="7" t="s">
        <v>1800</v>
      </c>
      <c r="C688" s="7" t="n">
        <f aca="false">COUNTIF('Duel Log'!AD$2:AD$2815,$A688)</f>
        <v>1</v>
      </c>
      <c r="D688" s="7" t="n">
        <f aca="false">COUNTIFS('Duel Log'!AD$2:AD$2815,$A688,'Duel Log'!AA$2:AA$2815,"Win")</f>
        <v>1</v>
      </c>
      <c r="E688" s="7" t="n">
        <f aca="false">COUNTIFS('Duel Log'!AD$2:AD$2815,$A688,'Duel Log'!AA$2:AA$2815,"Loss")</f>
        <v>0</v>
      </c>
      <c r="F688" s="7" t="n">
        <f aca="false">COUNTIFS('Duel Log'!AD$2:AD$2815,$A688,'Duel Log'!AA$2:AA$2815,"Draw")</f>
        <v>0</v>
      </c>
      <c r="G688" s="13" t="n">
        <f aca="false">IFERROR(D688/C688,"")</f>
        <v>1</v>
      </c>
    </row>
    <row r="689" customFormat="false" ht="16.5" hidden="false" customHeight="true" outlineLevel="0" collapsed="false">
      <c r="A689" s="7" t="s">
        <v>680</v>
      </c>
      <c r="B689" s="7" t="s">
        <v>676</v>
      </c>
      <c r="C689" s="7" t="n">
        <f aca="false">COUNTIF('Duel Log'!AD$2:AD$2815,$A689)</f>
        <v>1</v>
      </c>
      <c r="D689" s="7" t="n">
        <f aca="false">COUNTIFS('Duel Log'!AD$2:AD$2815,$A689,'Duel Log'!AA$2:AA$2815,"Win")</f>
        <v>1</v>
      </c>
      <c r="E689" s="7" t="n">
        <f aca="false">COUNTIFS('Duel Log'!AD$2:AD$2815,$A689,'Duel Log'!AA$2:AA$2815,"Loss")</f>
        <v>0</v>
      </c>
      <c r="F689" s="7" t="n">
        <f aca="false">COUNTIFS('Duel Log'!AD$2:AD$2815,$A689,'Duel Log'!AA$2:AA$2815,"Draw")</f>
        <v>0</v>
      </c>
      <c r="G689" s="13" t="n">
        <f aca="false">IFERROR(D689/C689,"")</f>
        <v>1</v>
      </c>
    </row>
    <row r="690" customFormat="false" ht="15" hidden="false" customHeight="true" outlineLevel="0" collapsed="false">
      <c r="A690" s="7" t="s">
        <v>400</v>
      </c>
      <c r="B690" s="7" t="s">
        <v>280</v>
      </c>
      <c r="C690" s="7" t="n">
        <f aca="false">COUNTIF('Duel Log'!AD$2:AD$2815,$A690)</f>
        <v>1</v>
      </c>
      <c r="D690" s="7" t="n">
        <f aca="false">COUNTIFS('Duel Log'!AD$2:AD$2815,$A690,'Duel Log'!AA$2:AA$2815,"Win")</f>
        <v>1</v>
      </c>
      <c r="E690" s="7" t="n">
        <f aca="false">COUNTIFS('Duel Log'!AD$2:AD$2815,$A690,'Duel Log'!AA$2:AA$2815,"Loss")</f>
        <v>0</v>
      </c>
      <c r="F690" s="7" t="n">
        <f aca="false">COUNTIFS('Duel Log'!AD$2:AD$2815,$A690,'Duel Log'!AA$2:AA$2815,"Draw")</f>
        <v>0</v>
      </c>
      <c r="G690" s="13" t="n">
        <f aca="false">IFERROR(D690/C690,"")</f>
        <v>1</v>
      </c>
    </row>
    <row r="691" customFormat="false" ht="15" hidden="false" customHeight="true" outlineLevel="0" collapsed="false">
      <c r="A691" s="7" t="s">
        <v>4921</v>
      </c>
      <c r="B691" s="7" t="s">
        <v>973</v>
      </c>
      <c r="C691" s="7" t="n">
        <f aca="false">COUNTIF('Duel Log'!AD$2:AD$2815,$A691)</f>
        <v>1</v>
      </c>
      <c r="D691" s="7" t="n">
        <f aca="false">COUNTIFS('Duel Log'!AD$2:AD$2815,$A691,'Duel Log'!AA$2:AA$2815,"Win")</f>
        <v>1</v>
      </c>
      <c r="E691" s="7" t="n">
        <f aca="false">COUNTIFS('Duel Log'!AD$2:AD$2815,$A691,'Duel Log'!AA$2:AA$2815,"Loss")</f>
        <v>0</v>
      </c>
      <c r="F691" s="7" t="n">
        <f aca="false">COUNTIFS('Duel Log'!AD$2:AD$2815,$A691,'Duel Log'!AA$2:AA$2815,"Draw")</f>
        <v>0</v>
      </c>
      <c r="G691" s="13" t="n">
        <f aca="false">IFERROR(D691/C691,"")</f>
        <v>1</v>
      </c>
    </row>
    <row r="692" customFormat="false" ht="16.5" hidden="false" customHeight="true" outlineLevel="0" collapsed="false">
      <c r="A692" s="7" t="s">
        <v>5122</v>
      </c>
      <c r="B692" s="7" t="s">
        <v>3496</v>
      </c>
      <c r="C692" s="7" t="n">
        <f aca="false">COUNTIF('Duel Log'!AD$2:AD$2815,$A692)</f>
        <v>1</v>
      </c>
      <c r="D692" s="7" t="n">
        <f aca="false">COUNTIFS('Duel Log'!AD$2:AD$2815,$A692,'Duel Log'!AA$2:AA$2815,"Win")</f>
        <v>1</v>
      </c>
      <c r="E692" s="7" t="n">
        <f aca="false">COUNTIFS('Duel Log'!AD$2:AD$2815,$A692,'Duel Log'!AA$2:AA$2815,"Loss")</f>
        <v>0</v>
      </c>
      <c r="F692" s="7" t="n">
        <f aca="false">COUNTIFS('Duel Log'!AD$2:AD$2815,$A692,'Duel Log'!AA$2:AA$2815,"Draw")</f>
        <v>0</v>
      </c>
      <c r="G692" s="13" t="n">
        <f aca="false">IFERROR(D692/C692,"")</f>
        <v>1</v>
      </c>
    </row>
    <row r="693" customFormat="false" ht="15" hidden="false" customHeight="true" outlineLevel="0" collapsed="false">
      <c r="A693" s="7" t="s">
        <v>1352</v>
      </c>
      <c r="B693" s="7" t="s">
        <v>1324</v>
      </c>
      <c r="C693" s="7" t="n">
        <f aca="false">COUNTIF('Duel Log'!AD$2:AD$2815,$A693)</f>
        <v>1</v>
      </c>
      <c r="D693" s="7" t="n">
        <f aca="false">COUNTIFS('Duel Log'!AD$2:AD$2815,$A693,'Duel Log'!AA$2:AA$2815,"Win")</f>
        <v>0</v>
      </c>
      <c r="E693" s="7" t="n">
        <f aca="false">COUNTIFS('Duel Log'!AD$2:AD$2815,$A693,'Duel Log'!AA$2:AA$2815,"Loss")</f>
        <v>1</v>
      </c>
      <c r="F693" s="7" t="n">
        <f aca="false">COUNTIFS('Duel Log'!AD$2:AD$2815,$A693,'Duel Log'!AA$2:AA$2815,"Draw")</f>
        <v>0</v>
      </c>
      <c r="G693" s="13" t="n">
        <f aca="false">IFERROR(D693/C693,"")</f>
        <v>0</v>
      </c>
    </row>
    <row r="694" customFormat="false" ht="15" hidden="false" customHeight="true" outlineLevel="0" collapsed="false">
      <c r="A694" s="7" t="s">
        <v>2808</v>
      </c>
      <c r="B694" s="7" t="s">
        <v>1232</v>
      </c>
      <c r="C694" s="7" t="n">
        <f aca="false">COUNTIF('Duel Log'!AD$2:AD$2815,$A694)</f>
        <v>2</v>
      </c>
      <c r="D694" s="7" t="n">
        <f aca="false">COUNTIFS('Duel Log'!AD$2:AD$2815,$A694,'Duel Log'!AA$2:AA$2815,"Win")</f>
        <v>1</v>
      </c>
      <c r="E694" s="7" t="n">
        <f aca="false">COUNTIFS('Duel Log'!AD$2:AD$2815,$A694,'Duel Log'!AA$2:AA$2815,"Loss")</f>
        <v>1</v>
      </c>
      <c r="F694" s="7" t="n">
        <f aca="false">COUNTIFS('Duel Log'!AD$2:AD$2815,$A694,'Duel Log'!AA$2:AA$2815,"Draw")</f>
        <v>0</v>
      </c>
      <c r="G694" s="13" t="n">
        <f aca="false">IFERROR(D694/C694,"")</f>
        <v>0.5</v>
      </c>
    </row>
    <row r="695" customFormat="false" ht="15" hidden="false" customHeight="true" outlineLevel="0" collapsed="false">
      <c r="A695" s="7" t="s">
        <v>2750</v>
      </c>
      <c r="B695" s="7" t="s">
        <v>1232</v>
      </c>
      <c r="C695" s="7" t="n">
        <f aca="false">COUNTIF('Duel Log'!AD$2:AD$2815,$A695)</f>
        <v>1</v>
      </c>
      <c r="D695" s="7" t="n">
        <f aca="false">COUNTIFS('Duel Log'!AD$2:AD$2815,$A695,'Duel Log'!AA$2:AA$2815,"Win")</f>
        <v>0</v>
      </c>
      <c r="E695" s="7" t="n">
        <f aca="false">COUNTIFS('Duel Log'!AD$2:AD$2815,$A695,'Duel Log'!AA$2:AA$2815,"Loss")</f>
        <v>1</v>
      </c>
      <c r="F695" s="7" t="n">
        <f aca="false">COUNTIFS('Duel Log'!AD$2:AD$2815,$A695,'Duel Log'!AA$2:AA$2815,"Draw")</f>
        <v>0</v>
      </c>
      <c r="G695" s="13" t="n">
        <f aca="false">IFERROR(D695/C695,"")</f>
        <v>0</v>
      </c>
    </row>
    <row r="696" customFormat="false" ht="15" hidden="false" customHeight="true" outlineLevel="0" collapsed="false">
      <c r="A696" s="7" t="s">
        <v>4123</v>
      </c>
      <c r="B696" s="7" t="s">
        <v>689</v>
      </c>
      <c r="C696" s="7" t="n">
        <f aca="false">COUNTIF('Duel Log'!AD$2:AD$2815,$A696)</f>
        <v>1</v>
      </c>
      <c r="D696" s="7" t="n">
        <f aca="false">COUNTIFS('Duel Log'!AD$2:AD$2815,$A696,'Duel Log'!AA$2:AA$2815,"Win")</f>
        <v>0</v>
      </c>
      <c r="E696" s="7" t="n">
        <f aca="false">COUNTIFS('Duel Log'!AD$2:AD$2815,$A696,'Duel Log'!AA$2:AA$2815,"Loss")</f>
        <v>1</v>
      </c>
      <c r="F696" s="7" t="n">
        <f aca="false">COUNTIFS('Duel Log'!AD$2:AD$2815,$A696,'Duel Log'!AA$2:AA$2815,"Draw")</f>
        <v>0</v>
      </c>
      <c r="G696" s="13" t="n">
        <f aca="false">IFERROR(D696/C696,"")</f>
        <v>0</v>
      </c>
    </row>
    <row r="697" customFormat="false" ht="15" hidden="false" customHeight="true" outlineLevel="0" collapsed="false">
      <c r="A697" s="7" t="s">
        <v>3763</v>
      </c>
      <c r="B697" s="7" t="s">
        <v>723</v>
      </c>
      <c r="C697" s="7" t="n">
        <f aca="false">COUNTIF('Duel Log'!AD$2:AD$2815,$A697)</f>
        <v>1</v>
      </c>
      <c r="D697" s="7" t="n">
        <f aca="false">COUNTIFS('Duel Log'!AD$2:AD$2815,$A697,'Duel Log'!AA$2:AA$2815,"Win")</f>
        <v>0</v>
      </c>
      <c r="E697" s="7" t="n">
        <f aca="false">COUNTIFS('Duel Log'!AD$2:AD$2815,$A697,'Duel Log'!AA$2:AA$2815,"Loss")</f>
        <v>1</v>
      </c>
      <c r="F697" s="7" t="n">
        <f aca="false">COUNTIFS('Duel Log'!AD$2:AD$2815,$A697,'Duel Log'!AA$2:AA$2815,"Draw")</f>
        <v>0</v>
      </c>
      <c r="G697" s="13" t="n">
        <f aca="false">IFERROR(D697/C697,"")</f>
        <v>0</v>
      </c>
    </row>
    <row r="698" customFormat="false" ht="15" hidden="false" customHeight="true" outlineLevel="0" collapsed="false">
      <c r="A698" s="7" t="s">
        <v>4722</v>
      </c>
      <c r="B698" s="8" t="s">
        <v>390</v>
      </c>
      <c r="C698" s="7" t="n">
        <f aca="false">COUNTIF('Duel Log'!AD$2:AD$2815,$A698)</f>
        <v>1</v>
      </c>
      <c r="D698" s="7" t="n">
        <f aca="false">COUNTIFS('Duel Log'!AD$2:AD$2815,$A698,'Duel Log'!AA$2:AA$2815,"Win")</f>
        <v>0</v>
      </c>
      <c r="E698" s="7" t="n">
        <f aca="false">COUNTIFS('Duel Log'!AD$2:AD$2815,$A698,'Duel Log'!AA$2:AA$2815,"Loss")</f>
        <v>1</v>
      </c>
      <c r="F698" s="7" t="n">
        <f aca="false">COUNTIFS('Duel Log'!AD$2:AD$2815,$A698,'Duel Log'!AA$2:AA$2815,"Draw")</f>
        <v>0</v>
      </c>
      <c r="G698" s="13" t="n">
        <f aca="false">IFERROR(D698/C698,"")</f>
        <v>0</v>
      </c>
    </row>
    <row r="699" customFormat="false" ht="15" hidden="false" customHeight="true" outlineLevel="0" collapsed="false">
      <c r="A699" s="7" t="s">
        <v>5882</v>
      </c>
      <c r="B699" s="8" t="s">
        <v>3952</v>
      </c>
      <c r="C699" s="7" t="n">
        <f aca="false">COUNTIF('Duel Log'!AD$2:AD$2815,$A699)</f>
        <v>1</v>
      </c>
      <c r="D699" s="7" t="n">
        <f aca="false">COUNTIFS('Duel Log'!AD$2:AD$2815,$A699,'Duel Log'!AA$2:AA$2815,"Win")</f>
        <v>1</v>
      </c>
      <c r="E699" s="7" t="n">
        <f aca="false">COUNTIFS('Duel Log'!AD$2:AD$2815,$A699,'Duel Log'!AA$2:AA$2815,"Loss")</f>
        <v>0</v>
      </c>
      <c r="F699" s="7" t="n">
        <f aca="false">COUNTIFS('Duel Log'!AD$2:AD$2815,$A699,'Duel Log'!AA$2:AA$2815,"Draw")</f>
        <v>0</v>
      </c>
      <c r="G699" s="13" t="n">
        <f aca="false">IFERROR(D699/C699,"")</f>
        <v>1</v>
      </c>
    </row>
    <row r="700" customFormat="false" ht="15" hidden="false" customHeight="true" outlineLevel="0" collapsed="false">
      <c r="A700" s="7" t="s">
        <v>1780</v>
      </c>
      <c r="B700" s="7" t="s">
        <v>1671</v>
      </c>
      <c r="C700" s="7" t="n">
        <f aca="false">COUNTIF('Duel Log'!AD$2:AD$2815,$A700)</f>
        <v>1</v>
      </c>
      <c r="D700" s="7" t="n">
        <f aca="false">COUNTIFS('Duel Log'!AD$2:AD$2815,$A700,'Duel Log'!AA$2:AA$2815,"Win")</f>
        <v>1</v>
      </c>
      <c r="E700" s="7" t="n">
        <f aca="false">COUNTIFS('Duel Log'!AD$2:AD$2815,$A700,'Duel Log'!AA$2:AA$2815,"Loss")</f>
        <v>0</v>
      </c>
      <c r="F700" s="7" t="n">
        <f aca="false">COUNTIFS('Duel Log'!AD$2:AD$2815,$A700,'Duel Log'!AA$2:AA$2815,"Draw")</f>
        <v>0</v>
      </c>
      <c r="G700" s="13" t="n">
        <f aca="false">IFERROR(D700/C700,"")</f>
        <v>1</v>
      </c>
    </row>
    <row r="701" customFormat="false" ht="16.5" hidden="false" customHeight="true" outlineLevel="0" collapsed="false">
      <c r="A701" s="7" t="s">
        <v>5605</v>
      </c>
      <c r="B701" s="8" t="s">
        <v>4653</v>
      </c>
      <c r="C701" s="7" t="n">
        <f aca="false">COUNTIF('Duel Log'!AD$2:AD$2815,$A701)</f>
        <v>1</v>
      </c>
      <c r="D701" s="7" t="n">
        <f aca="false">COUNTIFS('Duel Log'!AD$2:AD$2815,$A701,'Duel Log'!AA$2:AA$2815,"Win")</f>
        <v>1</v>
      </c>
      <c r="E701" s="7" t="n">
        <f aca="false">COUNTIFS('Duel Log'!AD$2:AD$2815,$A701,'Duel Log'!AA$2:AA$2815,"Loss")</f>
        <v>0</v>
      </c>
      <c r="F701" s="7" t="n">
        <f aca="false">COUNTIFS('Duel Log'!AD$2:AD$2815,$A701,'Duel Log'!AA$2:AA$2815,"Draw")</f>
        <v>0</v>
      </c>
      <c r="G701" s="13" t="n">
        <f aca="false">IFERROR(D701/C701,"")</f>
        <v>1</v>
      </c>
    </row>
    <row r="702" customFormat="false" ht="15" hidden="false" customHeight="true" outlineLevel="0" collapsed="false">
      <c r="A702" s="7" t="s">
        <v>1884</v>
      </c>
      <c r="B702" s="7" t="s">
        <v>1800</v>
      </c>
      <c r="C702" s="7" t="n">
        <f aca="false">COUNTIF('Duel Log'!AD$2:AD$2815,$A702)</f>
        <v>1</v>
      </c>
      <c r="D702" s="7" t="n">
        <f aca="false">COUNTIFS('Duel Log'!AD$2:AD$2815,$A702,'Duel Log'!AA$2:AA$2815,"Win")</f>
        <v>0</v>
      </c>
      <c r="E702" s="7" t="n">
        <f aca="false">COUNTIFS('Duel Log'!AD$2:AD$2815,$A702,'Duel Log'!AA$2:AA$2815,"Loss")</f>
        <v>1</v>
      </c>
      <c r="F702" s="7" t="n">
        <f aca="false">COUNTIFS('Duel Log'!AD$2:AD$2815,$A702,'Duel Log'!AA$2:AA$2815,"Draw")</f>
        <v>0</v>
      </c>
      <c r="G702" s="13" t="n">
        <f aca="false">IFERROR(D702/C702,"")</f>
        <v>0</v>
      </c>
    </row>
    <row r="703" customFormat="false" ht="15" hidden="false" customHeight="true" outlineLevel="0" collapsed="false">
      <c r="A703" s="7" t="s">
        <v>943</v>
      </c>
      <c r="B703" s="7" t="s">
        <v>829</v>
      </c>
      <c r="C703" s="7" t="n">
        <f aca="false">COUNTIF('Duel Log'!AD$2:AD$2815,$A703)</f>
        <v>1</v>
      </c>
      <c r="D703" s="7" t="n">
        <f aca="false">COUNTIFS('Duel Log'!AD$2:AD$2815,$A703,'Duel Log'!AA$2:AA$2815,"Win")</f>
        <v>1</v>
      </c>
      <c r="E703" s="7" t="n">
        <f aca="false">COUNTIFS('Duel Log'!AD$2:AD$2815,$A703,'Duel Log'!AA$2:AA$2815,"Loss")</f>
        <v>0</v>
      </c>
      <c r="F703" s="7" t="n">
        <f aca="false">COUNTIFS('Duel Log'!AD$2:AD$2815,$A703,'Duel Log'!AA$2:AA$2815,"Draw")</f>
        <v>0</v>
      </c>
      <c r="G703" s="13" t="n">
        <f aca="false">IFERROR(D703/C703,"")</f>
        <v>1</v>
      </c>
    </row>
    <row r="704" customFormat="false" ht="15" hidden="false" customHeight="true" outlineLevel="0" collapsed="false">
      <c r="A704" s="7" t="s">
        <v>3305</v>
      </c>
      <c r="B704" s="7" t="s">
        <v>3287</v>
      </c>
      <c r="C704" s="7" t="n">
        <f aca="false">COUNTIF('Duel Log'!AD$2:AD$2815,$A704)</f>
        <v>1</v>
      </c>
      <c r="D704" s="7" t="n">
        <f aca="false">COUNTIFS('Duel Log'!AD$2:AD$2815,$A704,'Duel Log'!AA$2:AA$2815,"Win")</f>
        <v>1</v>
      </c>
      <c r="E704" s="7" t="n">
        <f aca="false">COUNTIFS('Duel Log'!AD$2:AD$2815,$A704,'Duel Log'!AA$2:AA$2815,"Loss")</f>
        <v>0</v>
      </c>
      <c r="F704" s="7" t="n">
        <f aca="false">COUNTIFS('Duel Log'!AD$2:AD$2815,$A704,'Duel Log'!AA$2:AA$2815,"Draw")</f>
        <v>0</v>
      </c>
      <c r="G704" s="13" t="n">
        <f aca="false">IFERROR(D704/C704,"")</f>
        <v>1</v>
      </c>
    </row>
    <row r="705" customFormat="false" ht="15" hidden="false" customHeight="true" outlineLevel="0" collapsed="false">
      <c r="A705" s="7" t="s">
        <v>4412</v>
      </c>
      <c r="B705" s="7" t="s">
        <v>829</v>
      </c>
      <c r="C705" s="7" t="n">
        <f aca="false">COUNTIF('Duel Log'!AD$2:AD$2815,$A705)</f>
        <v>1</v>
      </c>
      <c r="D705" s="7" t="n">
        <f aca="false">COUNTIFS('Duel Log'!AD$2:AD$2815,$A705,'Duel Log'!AA$2:AA$2815,"Win")</f>
        <v>1</v>
      </c>
      <c r="E705" s="7" t="n">
        <f aca="false">COUNTIFS('Duel Log'!AD$2:AD$2815,$A705,'Duel Log'!AA$2:AA$2815,"Loss")</f>
        <v>0</v>
      </c>
      <c r="F705" s="7" t="n">
        <f aca="false">COUNTIFS('Duel Log'!AD$2:AD$2815,$A705,'Duel Log'!AA$2:AA$2815,"Draw")</f>
        <v>0</v>
      </c>
      <c r="G705" s="13" t="n">
        <f aca="false">IFERROR(D705/C705,"")</f>
        <v>1</v>
      </c>
    </row>
    <row r="706" customFormat="false" ht="16.5" hidden="false" customHeight="true" outlineLevel="0" collapsed="false">
      <c r="A706" s="7" t="s">
        <v>5704</v>
      </c>
      <c r="B706" s="8" t="s">
        <v>2981</v>
      </c>
      <c r="C706" s="7" t="n">
        <f aca="false">COUNTIF('Duel Log'!AD$2:AD$2815,$A706)</f>
        <v>1</v>
      </c>
      <c r="D706" s="7" t="n">
        <f aca="false">COUNTIFS('Duel Log'!AD$2:AD$2815,$A706,'Duel Log'!AA$2:AA$2815,"Win")</f>
        <v>1</v>
      </c>
      <c r="E706" s="7" t="n">
        <f aca="false">COUNTIFS('Duel Log'!AD$2:AD$2815,$A706,'Duel Log'!AA$2:AA$2815,"Loss")</f>
        <v>0</v>
      </c>
      <c r="F706" s="7" t="n">
        <f aca="false">COUNTIFS('Duel Log'!AD$2:AD$2815,$A706,'Duel Log'!AA$2:AA$2815,"Draw")</f>
        <v>0</v>
      </c>
      <c r="G706" s="13" t="n">
        <f aca="false">IFERROR(D706/C706,"")</f>
        <v>1</v>
      </c>
    </row>
    <row r="707" customFormat="false" ht="15" hidden="false" customHeight="true" outlineLevel="0" collapsed="false">
      <c r="A707" s="7" t="s">
        <v>1702</v>
      </c>
      <c r="B707" s="7" t="s">
        <v>1692</v>
      </c>
      <c r="C707" s="7" t="n">
        <f aca="false">COUNTIF('Duel Log'!AD$2:AD$2815,$A707)</f>
        <v>1</v>
      </c>
      <c r="D707" s="7" t="n">
        <f aca="false">COUNTIFS('Duel Log'!AD$2:AD$2815,$A707,'Duel Log'!AA$2:AA$2815,"Win")</f>
        <v>1</v>
      </c>
      <c r="E707" s="7" t="n">
        <f aca="false">COUNTIFS('Duel Log'!AD$2:AD$2815,$A707,'Duel Log'!AA$2:AA$2815,"Loss")</f>
        <v>0</v>
      </c>
      <c r="F707" s="7" t="n">
        <f aca="false">COUNTIFS('Duel Log'!AD$2:AD$2815,$A707,'Duel Log'!AA$2:AA$2815,"Draw")</f>
        <v>0</v>
      </c>
      <c r="G707" s="13" t="n">
        <f aca="false">IFERROR(D707/C707,"")</f>
        <v>1</v>
      </c>
    </row>
    <row r="708" customFormat="false" ht="16.5" hidden="false" customHeight="true" outlineLevel="0" collapsed="false">
      <c r="A708" s="7" t="s">
        <v>5581</v>
      </c>
      <c r="B708" s="8" t="s">
        <v>1540</v>
      </c>
      <c r="C708" s="7" t="n">
        <f aca="false">COUNTIF('Duel Log'!AD$2:AD$2815,$A708)</f>
        <v>1</v>
      </c>
      <c r="D708" s="7" t="n">
        <f aca="false">COUNTIFS('Duel Log'!AD$2:AD$2815,$A708,'Duel Log'!AA$2:AA$2815,"Win")</f>
        <v>0</v>
      </c>
      <c r="E708" s="7" t="n">
        <f aca="false">COUNTIFS('Duel Log'!AD$2:AD$2815,$A708,'Duel Log'!AA$2:AA$2815,"Loss")</f>
        <v>1</v>
      </c>
      <c r="F708" s="7" t="n">
        <f aca="false">COUNTIFS('Duel Log'!AD$2:AD$2815,$A708,'Duel Log'!AA$2:AA$2815,"Draw")</f>
        <v>0</v>
      </c>
      <c r="G708" s="13" t="n">
        <f aca="false">IFERROR(D708/C708,"")</f>
        <v>0</v>
      </c>
    </row>
    <row r="709" customFormat="false" ht="16.5" hidden="false" customHeight="true" outlineLevel="0" collapsed="false">
      <c r="A709" s="7" t="s">
        <v>2280</v>
      </c>
      <c r="B709" s="7" t="s">
        <v>1790</v>
      </c>
      <c r="C709" s="7" t="n">
        <f aca="false">COUNTIF('Duel Log'!AD$2:AD$2815,$A709)</f>
        <v>1</v>
      </c>
      <c r="D709" s="7" t="n">
        <f aca="false">COUNTIFS('Duel Log'!AD$2:AD$2815,$A709,'Duel Log'!AA$2:AA$2815,"Win")</f>
        <v>1</v>
      </c>
      <c r="E709" s="7" t="n">
        <f aca="false">COUNTIFS('Duel Log'!AD$2:AD$2815,$A709,'Duel Log'!AA$2:AA$2815,"Loss")</f>
        <v>0</v>
      </c>
      <c r="F709" s="7" t="n">
        <f aca="false">COUNTIFS('Duel Log'!AD$2:AD$2815,$A709,'Duel Log'!AA$2:AA$2815,"Draw")</f>
        <v>0</v>
      </c>
      <c r="G709" s="13" t="n">
        <f aca="false">IFERROR(D709/C709,"")</f>
        <v>1</v>
      </c>
    </row>
    <row r="710" customFormat="false" ht="15" hidden="false" customHeight="true" outlineLevel="0" collapsed="false">
      <c r="A710" s="7" t="s">
        <v>4729</v>
      </c>
      <c r="B710" s="8" t="s">
        <v>390</v>
      </c>
      <c r="C710" s="7" t="n">
        <f aca="false">COUNTIF('Duel Log'!AD$2:AD$2815,$A710)</f>
        <v>1</v>
      </c>
      <c r="D710" s="7" t="n">
        <f aca="false">COUNTIFS('Duel Log'!AD$2:AD$2815,$A710,'Duel Log'!AA$2:AA$2815,"Win")</f>
        <v>1</v>
      </c>
      <c r="E710" s="7" t="n">
        <f aca="false">COUNTIFS('Duel Log'!AD$2:AD$2815,$A710,'Duel Log'!AA$2:AA$2815,"Loss")</f>
        <v>0</v>
      </c>
      <c r="F710" s="7" t="n">
        <f aca="false">COUNTIFS('Duel Log'!AD$2:AD$2815,$A710,'Duel Log'!AA$2:AA$2815,"Draw")</f>
        <v>0</v>
      </c>
      <c r="G710" s="13" t="n">
        <f aca="false">IFERROR(D710/C710,"")</f>
        <v>1</v>
      </c>
    </row>
    <row r="711" customFormat="false" ht="15" hidden="false" customHeight="true" outlineLevel="0" collapsed="false">
      <c r="A711" s="7" t="s">
        <v>4355</v>
      </c>
      <c r="B711" s="7" t="s">
        <v>829</v>
      </c>
      <c r="C711" s="7" t="n">
        <f aca="false">COUNTIF('Duel Log'!AD$2:AD$2815,$A711)</f>
        <v>1</v>
      </c>
      <c r="D711" s="7" t="n">
        <f aca="false">COUNTIFS('Duel Log'!AD$2:AD$2815,$A711,'Duel Log'!AA$2:AA$2815,"Win")</f>
        <v>0</v>
      </c>
      <c r="E711" s="7" t="n">
        <f aca="false">COUNTIFS('Duel Log'!AD$2:AD$2815,$A711,'Duel Log'!AA$2:AA$2815,"Loss")</f>
        <v>1</v>
      </c>
      <c r="F711" s="7" t="n">
        <f aca="false">COUNTIFS('Duel Log'!AD$2:AD$2815,$A711,'Duel Log'!AA$2:AA$2815,"Draw")</f>
        <v>0</v>
      </c>
      <c r="G711" s="13" t="n">
        <f aca="false">IFERROR(D711/C711,"")</f>
        <v>0</v>
      </c>
    </row>
    <row r="712" customFormat="false" ht="15" hidden="false" customHeight="true" outlineLevel="0" collapsed="false">
      <c r="A712" s="7" t="s">
        <v>4229</v>
      </c>
      <c r="B712" s="7" t="s">
        <v>533</v>
      </c>
      <c r="C712" s="7" t="n">
        <f aca="false">COUNTIF('Duel Log'!AD$2:AD$2815,$A712)</f>
        <v>1</v>
      </c>
      <c r="D712" s="7" t="n">
        <f aca="false">COUNTIFS('Duel Log'!AD$2:AD$2815,$A712,'Duel Log'!AA$2:AA$2815,"Win")</f>
        <v>0</v>
      </c>
      <c r="E712" s="7" t="n">
        <f aca="false">COUNTIFS('Duel Log'!AD$2:AD$2815,$A712,'Duel Log'!AA$2:AA$2815,"Loss")</f>
        <v>1</v>
      </c>
      <c r="F712" s="7" t="n">
        <f aca="false">COUNTIFS('Duel Log'!AD$2:AD$2815,$A712,'Duel Log'!AA$2:AA$2815,"Draw")</f>
        <v>0</v>
      </c>
      <c r="G712" s="13" t="n">
        <f aca="false">IFERROR(D712/C712,"")</f>
        <v>0</v>
      </c>
    </row>
    <row r="713" customFormat="false" ht="15" hidden="false" customHeight="true" outlineLevel="0" collapsed="false">
      <c r="A713" s="7" t="s">
        <v>5096</v>
      </c>
      <c r="B713" s="8" t="s">
        <v>3952</v>
      </c>
      <c r="C713" s="7" t="n">
        <f aca="false">COUNTIF('Duel Log'!AD$2:AD$2815,$A713)</f>
        <v>2</v>
      </c>
      <c r="D713" s="7" t="n">
        <f aca="false">COUNTIFS('Duel Log'!AD$2:AD$2815,$A713,'Duel Log'!AA$2:AA$2815,"Win")</f>
        <v>1</v>
      </c>
      <c r="E713" s="7" t="n">
        <f aca="false">COUNTIFS('Duel Log'!AD$2:AD$2815,$A713,'Duel Log'!AA$2:AA$2815,"Loss")</f>
        <v>1</v>
      </c>
      <c r="F713" s="7" t="n">
        <f aca="false">COUNTIFS('Duel Log'!AD$2:AD$2815,$A713,'Duel Log'!AA$2:AA$2815,"Draw")</f>
        <v>0</v>
      </c>
      <c r="G713" s="13" t="n">
        <f aca="false">IFERROR(D713/C713,"")</f>
        <v>0.5</v>
      </c>
    </row>
    <row r="714" customFormat="false" ht="15" hidden="false" customHeight="true" outlineLevel="0" collapsed="false">
      <c r="A714" s="7" t="s">
        <v>5368</v>
      </c>
      <c r="B714" s="8" t="s">
        <v>390</v>
      </c>
      <c r="C714" s="7" t="n">
        <f aca="false">COUNTIF('Duel Log'!AD$2:AD$2815,$A714)</f>
        <v>1</v>
      </c>
      <c r="D714" s="7" t="n">
        <f aca="false">COUNTIFS('Duel Log'!AD$2:AD$2815,$A714,'Duel Log'!AA$2:AA$2815,"Win")</f>
        <v>1</v>
      </c>
      <c r="E714" s="7" t="n">
        <f aca="false">COUNTIFS('Duel Log'!AD$2:AD$2815,$A714,'Duel Log'!AA$2:AA$2815,"Loss")</f>
        <v>0</v>
      </c>
      <c r="F714" s="7" t="n">
        <f aca="false">COUNTIFS('Duel Log'!AD$2:AD$2815,$A714,'Duel Log'!AA$2:AA$2815,"Draw")</f>
        <v>0</v>
      </c>
      <c r="G714" s="13" t="n">
        <f aca="false">IFERROR(D714/C714,"")</f>
        <v>1</v>
      </c>
    </row>
    <row r="715" customFormat="false" ht="16.5" hidden="false" customHeight="true" outlineLevel="0" collapsed="false">
      <c r="A715" s="7" t="s">
        <v>1545</v>
      </c>
      <c r="B715" s="8" t="s">
        <v>1540</v>
      </c>
      <c r="C715" s="7" t="n">
        <f aca="false">COUNTIF('Duel Log'!AD$2:AD$2815,$A715)</f>
        <v>1</v>
      </c>
      <c r="D715" s="7" t="n">
        <f aca="false">COUNTIFS('Duel Log'!AD$2:AD$2815,$A715,'Duel Log'!AA$2:AA$2815,"Win")</f>
        <v>0</v>
      </c>
      <c r="E715" s="7" t="n">
        <f aca="false">COUNTIFS('Duel Log'!AD$2:AD$2815,$A715,'Duel Log'!AA$2:AA$2815,"Loss")</f>
        <v>1</v>
      </c>
      <c r="F715" s="7" t="n">
        <f aca="false">COUNTIFS('Duel Log'!AD$2:AD$2815,$A715,'Duel Log'!AA$2:AA$2815,"Draw")</f>
        <v>0</v>
      </c>
      <c r="G715" s="13" t="n">
        <f aca="false">IFERROR(D715/C715,"")</f>
        <v>0</v>
      </c>
    </row>
    <row r="716" customFormat="false" ht="15" hidden="false" customHeight="true" outlineLevel="0" collapsed="false">
      <c r="A716" s="7" t="s">
        <v>1852</v>
      </c>
      <c r="B716" s="7" t="s">
        <v>1232</v>
      </c>
      <c r="C716" s="7" t="n">
        <f aca="false">COUNTIF('Duel Log'!AD$2:AD$2815,$A716)</f>
        <v>1</v>
      </c>
      <c r="D716" s="7" t="n">
        <f aca="false">COUNTIFS('Duel Log'!AD$2:AD$2815,$A716,'Duel Log'!AA$2:AA$2815,"Win")</f>
        <v>0</v>
      </c>
      <c r="E716" s="7" t="n">
        <f aca="false">COUNTIFS('Duel Log'!AD$2:AD$2815,$A716,'Duel Log'!AA$2:AA$2815,"Loss")</f>
        <v>1</v>
      </c>
      <c r="F716" s="7" t="n">
        <f aca="false">COUNTIFS('Duel Log'!AD$2:AD$2815,$A716,'Duel Log'!AA$2:AA$2815,"Draw")</f>
        <v>0</v>
      </c>
      <c r="G716" s="13" t="n">
        <f aca="false">IFERROR(D716/C716,"")</f>
        <v>0</v>
      </c>
    </row>
    <row r="717" customFormat="false" ht="15" hidden="false" customHeight="true" outlineLevel="0" collapsed="false">
      <c r="A717" s="7" t="s">
        <v>1871</v>
      </c>
      <c r="B717" s="7" t="s">
        <v>1800</v>
      </c>
      <c r="C717" s="7" t="n">
        <f aca="false">COUNTIF('Duel Log'!AD$2:AD$2815,$A717)</f>
        <v>1</v>
      </c>
      <c r="D717" s="7" t="n">
        <f aca="false">COUNTIFS('Duel Log'!AD$2:AD$2815,$A717,'Duel Log'!AA$2:AA$2815,"Win")</f>
        <v>0</v>
      </c>
      <c r="E717" s="7" t="n">
        <f aca="false">COUNTIFS('Duel Log'!AD$2:AD$2815,$A717,'Duel Log'!AA$2:AA$2815,"Loss")</f>
        <v>1</v>
      </c>
      <c r="F717" s="7" t="n">
        <f aca="false">COUNTIFS('Duel Log'!AD$2:AD$2815,$A717,'Duel Log'!AA$2:AA$2815,"Draw")</f>
        <v>0</v>
      </c>
      <c r="G717" s="13" t="n">
        <f aca="false">IFERROR(D717/C717,"")</f>
        <v>0</v>
      </c>
    </row>
    <row r="718" customFormat="false" ht="15" hidden="false" customHeight="true" outlineLevel="0" collapsed="false">
      <c r="A718" s="7" t="s">
        <v>3447</v>
      </c>
      <c r="B718" s="7" t="s">
        <v>533</v>
      </c>
      <c r="C718" s="7" t="n">
        <f aca="false">COUNTIF('Duel Log'!AD$2:AD$2815,$A718)</f>
        <v>1</v>
      </c>
      <c r="D718" s="7" t="n">
        <f aca="false">COUNTIFS('Duel Log'!AD$2:AD$2815,$A718,'Duel Log'!AA$2:AA$2815,"Win")</f>
        <v>0</v>
      </c>
      <c r="E718" s="7" t="n">
        <f aca="false">COUNTIFS('Duel Log'!AD$2:AD$2815,$A718,'Duel Log'!AA$2:AA$2815,"Loss")</f>
        <v>1</v>
      </c>
      <c r="F718" s="7" t="n">
        <f aca="false">COUNTIFS('Duel Log'!AD$2:AD$2815,$A718,'Duel Log'!AA$2:AA$2815,"Draw")</f>
        <v>0</v>
      </c>
      <c r="G718" s="13" t="n">
        <f aca="false">IFERROR(D718/C718,"")</f>
        <v>0</v>
      </c>
    </row>
    <row r="719" customFormat="false" ht="15" hidden="false" customHeight="true" outlineLevel="0" collapsed="false">
      <c r="A719" s="7" t="s">
        <v>4052</v>
      </c>
      <c r="B719" s="7" t="s">
        <v>474</v>
      </c>
      <c r="C719" s="7" t="n">
        <f aca="false">COUNTIF('Duel Log'!AD$2:AD$2815,$A719)</f>
        <v>1</v>
      </c>
      <c r="D719" s="7" t="n">
        <f aca="false">COUNTIFS('Duel Log'!AD$2:AD$2815,$A719,'Duel Log'!AA$2:AA$2815,"Win")</f>
        <v>1</v>
      </c>
      <c r="E719" s="7" t="n">
        <f aca="false">COUNTIFS('Duel Log'!AD$2:AD$2815,$A719,'Duel Log'!AA$2:AA$2815,"Loss")</f>
        <v>0</v>
      </c>
      <c r="F719" s="7" t="n">
        <f aca="false">COUNTIFS('Duel Log'!AD$2:AD$2815,$A719,'Duel Log'!AA$2:AA$2815,"Draw")</f>
        <v>0</v>
      </c>
      <c r="G719" s="13" t="n">
        <f aca="false">IFERROR(D719/C719,"")</f>
        <v>1</v>
      </c>
    </row>
    <row r="720" customFormat="false" ht="15" hidden="false" customHeight="true" outlineLevel="0" collapsed="false">
      <c r="A720" s="7" t="s">
        <v>1757</v>
      </c>
      <c r="B720" s="7" t="s">
        <v>1671</v>
      </c>
      <c r="C720" s="7" t="n">
        <f aca="false">COUNTIF('Duel Log'!AD$2:AD$2815,$A720)</f>
        <v>1</v>
      </c>
      <c r="D720" s="7" t="n">
        <f aca="false">COUNTIFS('Duel Log'!AD$2:AD$2815,$A720,'Duel Log'!AA$2:AA$2815,"Win")</f>
        <v>1</v>
      </c>
      <c r="E720" s="7" t="n">
        <f aca="false">COUNTIFS('Duel Log'!AD$2:AD$2815,$A720,'Duel Log'!AA$2:AA$2815,"Loss")</f>
        <v>0</v>
      </c>
      <c r="F720" s="7" t="n">
        <f aca="false">COUNTIFS('Duel Log'!AD$2:AD$2815,$A720,'Duel Log'!AA$2:AA$2815,"Draw")</f>
        <v>0</v>
      </c>
      <c r="G720" s="13" t="n">
        <f aca="false">IFERROR(D720/C720,"")</f>
        <v>1</v>
      </c>
    </row>
    <row r="721" customFormat="false" ht="15" hidden="false" customHeight="true" outlineLevel="0" collapsed="false">
      <c r="A721" s="7" t="s">
        <v>648</v>
      </c>
      <c r="B721" s="7" t="s">
        <v>9271</v>
      </c>
      <c r="C721" s="7" t="n">
        <f aca="false">COUNTIF('Duel Log'!AD$2:AD$2815,$A721)</f>
        <v>4</v>
      </c>
      <c r="D721" s="7" t="n">
        <f aca="false">COUNTIFS('Duel Log'!AD$2:AD$2815,$A721,'Duel Log'!AA$2:AA$2815,"Win")</f>
        <v>2</v>
      </c>
      <c r="E721" s="7" t="n">
        <f aca="false">COUNTIFS('Duel Log'!AD$2:AD$2815,$A721,'Duel Log'!AA$2:AA$2815,"Loss")</f>
        <v>2</v>
      </c>
      <c r="F721" s="7" t="n">
        <f aca="false">COUNTIFS('Duel Log'!AD$2:AD$2815,$A721,'Duel Log'!AA$2:AA$2815,"Draw")</f>
        <v>0</v>
      </c>
      <c r="G721" s="13" t="n">
        <f aca="false">IFERROR(D721/C721,"")</f>
        <v>0.5</v>
      </c>
    </row>
    <row r="722" customFormat="false" ht="15" hidden="false" customHeight="true" outlineLevel="0" collapsed="false">
      <c r="A722" s="7" t="s">
        <v>2946</v>
      </c>
      <c r="B722" s="7" t="s">
        <v>689</v>
      </c>
      <c r="C722" s="7" t="n">
        <f aca="false">COUNTIF('Duel Log'!AD$2:AD$2815,$A722)</f>
        <v>1</v>
      </c>
      <c r="D722" s="7" t="n">
        <f aca="false">COUNTIFS('Duel Log'!AD$2:AD$2815,$A722,'Duel Log'!AA$2:AA$2815,"Win")</f>
        <v>1</v>
      </c>
      <c r="E722" s="7" t="n">
        <f aca="false">COUNTIFS('Duel Log'!AD$2:AD$2815,$A722,'Duel Log'!AA$2:AA$2815,"Loss")</f>
        <v>0</v>
      </c>
      <c r="F722" s="7" t="n">
        <f aca="false">COUNTIFS('Duel Log'!AD$2:AD$2815,$A722,'Duel Log'!AA$2:AA$2815,"Draw")</f>
        <v>0</v>
      </c>
      <c r="G722" s="13" t="n">
        <f aca="false">IFERROR(D722/C722,"")</f>
        <v>1</v>
      </c>
    </row>
    <row r="723" customFormat="false" ht="15" hidden="false" customHeight="true" outlineLevel="0" collapsed="false">
      <c r="A723" s="7" t="s">
        <v>5060</v>
      </c>
      <c r="B723" s="7" t="s">
        <v>1692</v>
      </c>
      <c r="C723" s="7" t="n">
        <f aca="false">COUNTIF('Duel Log'!AD$2:AD$2815,$A723)</f>
        <v>1</v>
      </c>
      <c r="D723" s="7" t="n">
        <f aca="false">COUNTIFS('Duel Log'!AD$2:AD$2815,$A723,'Duel Log'!AA$2:AA$2815,"Win")</f>
        <v>1</v>
      </c>
      <c r="E723" s="7" t="n">
        <f aca="false">COUNTIFS('Duel Log'!AD$2:AD$2815,$A723,'Duel Log'!AA$2:AA$2815,"Loss")</f>
        <v>0</v>
      </c>
      <c r="F723" s="7" t="n">
        <f aca="false">COUNTIFS('Duel Log'!AD$2:AD$2815,$A723,'Duel Log'!AA$2:AA$2815,"Draw")</f>
        <v>0</v>
      </c>
      <c r="G723" s="13" t="n">
        <f aca="false">IFERROR(D723/C723,"")</f>
        <v>1</v>
      </c>
    </row>
    <row r="724" customFormat="false" ht="16.5" hidden="false" customHeight="true" outlineLevel="0" collapsed="false">
      <c r="A724" s="7" t="s">
        <v>234</v>
      </c>
      <c r="B724" s="8" t="s">
        <v>9272</v>
      </c>
      <c r="C724" s="7" t="n">
        <f aca="false">COUNTIF('Duel Log'!AD$2:AD$2815,$A724)</f>
        <v>2</v>
      </c>
      <c r="D724" s="7" t="n">
        <f aca="false">COUNTIFS('Duel Log'!AD$2:AD$2815,$A724,'Duel Log'!AA$2:AA$2815,"Win")</f>
        <v>2</v>
      </c>
      <c r="E724" s="7" t="n">
        <f aca="false">COUNTIFS('Duel Log'!AD$2:AD$2815,$A724,'Duel Log'!AA$2:AA$2815,"Loss")</f>
        <v>0</v>
      </c>
      <c r="F724" s="7" t="n">
        <f aca="false">COUNTIFS('Duel Log'!AD$2:AD$2815,$A724,'Duel Log'!AA$2:AA$2815,"Draw")</f>
        <v>0</v>
      </c>
      <c r="G724" s="13" t="n">
        <f aca="false">IFERROR(D724/C724,"")</f>
        <v>1</v>
      </c>
    </row>
    <row r="725" customFormat="false" ht="16.5" hidden="false" customHeight="true" outlineLevel="0" collapsed="false">
      <c r="A725" s="7" t="s">
        <v>2557</v>
      </c>
      <c r="B725" s="7" t="s">
        <v>2516</v>
      </c>
      <c r="C725" s="7" t="n">
        <f aca="false">COUNTIF('Duel Log'!AD$2:AD$2815,$A725)</f>
        <v>1</v>
      </c>
      <c r="D725" s="7" t="n">
        <f aca="false">COUNTIFS('Duel Log'!AD$2:AD$2815,$A725,'Duel Log'!AA$2:AA$2815,"Win")</f>
        <v>0</v>
      </c>
      <c r="E725" s="7" t="n">
        <f aca="false">COUNTIFS('Duel Log'!AD$2:AD$2815,$A725,'Duel Log'!AA$2:AA$2815,"Loss")</f>
        <v>1</v>
      </c>
      <c r="F725" s="7" t="n">
        <f aca="false">COUNTIFS('Duel Log'!AD$2:AD$2815,$A725,'Duel Log'!AA$2:AA$2815,"Draw")</f>
        <v>0</v>
      </c>
      <c r="G725" s="13" t="n">
        <f aca="false">IFERROR(D725/C725,"")</f>
        <v>0</v>
      </c>
    </row>
    <row r="726" customFormat="false" ht="15" hidden="false" customHeight="true" outlineLevel="0" collapsed="false">
      <c r="A726" s="7" t="s">
        <v>1179</v>
      </c>
      <c r="B726" s="7" t="s">
        <v>9273</v>
      </c>
      <c r="C726" s="7" t="n">
        <f aca="false">COUNTIF('Duel Log'!AD$2:AD$2815,$A726)</f>
        <v>2</v>
      </c>
      <c r="D726" s="7" t="n">
        <f aca="false">COUNTIFS('Duel Log'!AD$2:AD$2815,$A726,'Duel Log'!AA$2:AA$2815,"Win")</f>
        <v>2</v>
      </c>
      <c r="E726" s="7" t="n">
        <f aca="false">COUNTIFS('Duel Log'!AD$2:AD$2815,$A726,'Duel Log'!AA$2:AA$2815,"Loss")</f>
        <v>0</v>
      </c>
      <c r="F726" s="7" t="n">
        <f aca="false">COUNTIFS('Duel Log'!AD$2:AD$2815,$A726,'Duel Log'!AA$2:AA$2815,"Draw")</f>
        <v>0</v>
      </c>
      <c r="G726" s="13" t="n">
        <f aca="false">IFERROR(D726/C726,"")</f>
        <v>1</v>
      </c>
    </row>
    <row r="727" customFormat="false" ht="15" hidden="false" customHeight="true" outlineLevel="0" collapsed="false">
      <c r="A727" s="7" t="s">
        <v>2234</v>
      </c>
      <c r="B727" s="7" t="s">
        <v>357</v>
      </c>
      <c r="C727" s="7" t="n">
        <f aca="false">COUNTIF('Duel Log'!AD$2:AD$2815,$A727)</f>
        <v>1</v>
      </c>
      <c r="D727" s="7" t="n">
        <f aca="false">COUNTIFS('Duel Log'!AD$2:AD$2815,$A727,'Duel Log'!AA$2:AA$2815,"Win")</f>
        <v>0</v>
      </c>
      <c r="E727" s="7" t="n">
        <f aca="false">COUNTIFS('Duel Log'!AD$2:AD$2815,$A727,'Duel Log'!AA$2:AA$2815,"Loss")</f>
        <v>1</v>
      </c>
      <c r="F727" s="7" t="n">
        <f aca="false">COUNTIFS('Duel Log'!AD$2:AD$2815,$A727,'Duel Log'!AA$2:AA$2815,"Draw")</f>
        <v>0</v>
      </c>
      <c r="G727" s="13" t="n">
        <f aca="false">IFERROR(D727/C727,"")</f>
        <v>0</v>
      </c>
    </row>
    <row r="728" customFormat="false" ht="16.5" hidden="false" customHeight="true" outlineLevel="0" collapsed="false">
      <c r="A728" s="7" t="s">
        <v>3695</v>
      </c>
      <c r="B728" s="7" t="s">
        <v>1063</v>
      </c>
      <c r="C728" s="7" t="n">
        <f aca="false">COUNTIF('Duel Log'!AD$2:AD$2815,$A728)</f>
        <v>1</v>
      </c>
      <c r="D728" s="7" t="n">
        <f aca="false">COUNTIFS('Duel Log'!AD$2:AD$2815,$A728,'Duel Log'!AA$2:AA$2815,"Win")</f>
        <v>1</v>
      </c>
      <c r="E728" s="7" t="n">
        <f aca="false">COUNTIFS('Duel Log'!AD$2:AD$2815,$A728,'Duel Log'!AA$2:AA$2815,"Loss")</f>
        <v>0</v>
      </c>
      <c r="F728" s="7" t="n">
        <f aca="false">COUNTIFS('Duel Log'!AD$2:AD$2815,$A728,'Duel Log'!AA$2:AA$2815,"Draw")</f>
        <v>0</v>
      </c>
      <c r="G728" s="13" t="n">
        <f aca="false">IFERROR(D728/C728,"")</f>
        <v>1</v>
      </c>
    </row>
    <row r="729" customFormat="false" ht="16.5" hidden="false" customHeight="true" outlineLevel="0" collapsed="false">
      <c r="A729" s="7" t="s">
        <v>351</v>
      </c>
      <c r="B729" s="7" t="s">
        <v>9274</v>
      </c>
      <c r="C729" s="7" t="n">
        <f aca="false">COUNTIF('Duel Log'!AD$2:AD$2815,$A729)</f>
        <v>16</v>
      </c>
      <c r="D729" s="7" t="n">
        <f aca="false">COUNTIFS('Duel Log'!AD$2:AD$2815,$A729,'Duel Log'!AA$2:AA$2815,"Win")</f>
        <v>9</v>
      </c>
      <c r="E729" s="7" t="n">
        <f aca="false">COUNTIFS('Duel Log'!AD$2:AD$2815,$A729,'Duel Log'!AA$2:AA$2815,"Loss")</f>
        <v>7</v>
      </c>
      <c r="F729" s="7" t="n">
        <f aca="false">COUNTIFS('Duel Log'!AD$2:AD$2815,$A729,'Duel Log'!AA$2:AA$2815,"Draw")</f>
        <v>0</v>
      </c>
      <c r="G729" s="13" t="n">
        <f aca="false">IFERROR(D729/C729,"")</f>
        <v>0.5625</v>
      </c>
    </row>
    <row r="730" customFormat="false" ht="15" hidden="false" customHeight="true" outlineLevel="0" collapsed="false">
      <c r="A730" s="7" t="s">
        <v>3880</v>
      </c>
      <c r="B730" s="7" t="s">
        <v>723</v>
      </c>
      <c r="C730" s="7" t="n">
        <f aca="false">COUNTIF('Duel Log'!AD$2:AD$2815,$A730)</f>
        <v>1</v>
      </c>
      <c r="D730" s="7" t="n">
        <f aca="false">COUNTIFS('Duel Log'!AD$2:AD$2815,$A730,'Duel Log'!AA$2:AA$2815,"Win")</f>
        <v>1</v>
      </c>
      <c r="E730" s="7" t="n">
        <f aca="false">COUNTIFS('Duel Log'!AD$2:AD$2815,$A730,'Duel Log'!AA$2:AA$2815,"Loss")</f>
        <v>0</v>
      </c>
      <c r="F730" s="7" t="n">
        <f aca="false">COUNTIFS('Duel Log'!AD$2:AD$2815,$A730,'Duel Log'!AA$2:AA$2815,"Draw")</f>
        <v>0</v>
      </c>
      <c r="G730" s="13" t="n">
        <f aca="false">IFERROR(D730/C730,"")</f>
        <v>1</v>
      </c>
    </row>
    <row r="731" customFormat="false" ht="15" hidden="false" customHeight="true" outlineLevel="0" collapsed="false">
      <c r="A731" s="7" t="s">
        <v>4034</v>
      </c>
      <c r="B731" s="7" t="s">
        <v>474</v>
      </c>
      <c r="C731" s="7" t="n">
        <f aca="false">COUNTIF('Duel Log'!AD$2:AD$2815,$A731)</f>
        <v>1</v>
      </c>
      <c r="D731" s="7" t="n">
        <f aca="false">COUNTIFS('Duel Log'!AD$2:AD$2815,$A731,'Duel Log'!AA$2:AA$2815,"Win")</f>
        <v>1</v>
      </c>
      <c r="E731" s="7" t="n">
        <f aca="false">COUNTIFS('Duel Log'!AD$2:AD$2815,$A731,'Duel Log'!AA$2:AA$2815,"Loss")</f>
        <v>0</v>
      </c>
      <c r="F731" s="7" t="n">
        <f aca="false">COUNTIFS('Duel Log'!AD$2:AD$2815,$A731,'Duel Log'!AA$2:AA$2815,"Draw")</f>
        <v>0</v>
      </c>
      <c r="G731" s="13" t="n">
        <f aca="false">IFERROR(D731/C731,"")</f>
        <v>1</v>
      </c>
    </row>
    <row r="732" customFormat="false" ht="15" hidden="false" customHeight="true" outlineLevel="0" collapsed="false">
      <c r="A732" s="7" t="s">
        <v>1808</v>
      </c>
      <c r="B732" s="7" t="s">
        <v>1232</v>
      </c>
      <c r="C732" s="7" t="n">
        <f aca="false">COUNTIF('Duel Log'!AD$2:AD$2815,$A732)</f>
        <v>1</v>
      </c>
      <c r="D732" s="7" t="n">
        <f aca="false">COUNTIFS('Duel Log'!AD$2:AD$2815,$A732,'Duel Log'!AA$2:AA$2815,"Win")</f>
        <v>1</v>
      </c>
      <c r="E732" s="7" t="n">
        <f aca="false">COUNTIFS('Duel Log'!AD$2:AD$2815,$A732,'Duel Log'!AA$2:AA$2815,"Loss")</f>
        <v>0</v>
      </c>
      <c r="F732" s="7" t="n">
        <f aca="false">COUNTIFS('Duel Log'!AD$2:AD$2815,$A732,'Duel Log'!AA$2:AA$2815,"Draw")</f>
        <v>0</v>
      </c>
      <c r="G732" s="13" t="n">
        <f aca="false">IFERROR(D732/C732,"")</f>
        <v>1</v>
      </c>
    </row>
    <row r="733" customFormat="false" ht="15" hidden="false" customHeight="true" outlineLevel="0" collapsed="false">
      <c r="A733" s="7" t="s">
        <v>2766</v>
      </c>
      <c r="B733" s="7" t="s">
        <v>876</v>
      </c>
      <c r="C733" s="7" t="n">
        <f aca="false">COUNTIF('Duel Log'!AD$2:AD$2815,$A733)</f>
        <v>1</v>
      </c>
      <c r="D733" s="7" t="n">
        <f aca="false">COUNTIFS('Duel Log'!AD$2:AD$2815,$A733,'Duel Log'!AA$2:AA$2815,"Win")</f>
        <v>1</v>
      </c>
      <c r="E733" s="7" t="n">
        <f aca="false">COUNTIFS('Duel Log'!AD$2:AD$2815,$A733,'Duel Log'!AA$2:AA$2815,"Loss")</f>
        <v>0</v>
      </c>
      <c r="F733" s="7" t="n">
        <f aca="false">COUNTIFS('Duel Log'!AD$2:AD$2815,$A733,'Duel Log'!AA$2:AA$2815,"Draw")</f>
        <v>0</v>
      </c>
      <c r="G733" s="13" t="n">
        <f aca="false">IFERROR(D733/C733,"")</f>
        <v>1</v>
      </c>
    </row>
    <row r="734" customFormat="false" ht="15" hidden="false" customHeight="true" outlineLevel="0" collapsed="false">
      <c r="A734" s="7" t="s">
        <v>1100</v>
      </c>
      <c r="B734" s="7" t="s">
        <v>1061</v>
      </c>
      <c r="C734" s="7" t="n">
        <f aca="false">COUNTIF('Duel Log'!AD$2:AD$2815,$A734)</f>
        <v>1</v>
      </c>
      <c r="D734" s="7" t="n">
        <f aca="false">COUNTIFS('Duel Log'!AD$2:AD$2815,$A734,'Duel Log'!AA$2:AA$2815,"Win")</f>
        <v>0</v>
      </c>
      <c r="E734" s="7" t="n">
        <f aca="false">COUNTIFS('Duel Log'!AD$2:AD$2815,$A734,'Duel Log'!AA$2:AA$2815,"Loss")</f>
        <v>1</v>
      </c>
      <c r="F734" s="7" t="n">
        <f aca="false">COUNTIFS('Duel Log'!AD$2:AD$2815,$A734,'Duel Log'!AA$2:AA$2815,"Draw")</f>
        <v>0</v>
      </c>
      <c r="G734" s="13" t="n">
        <f aca="false">IFERROR(D734/C734,"")</f>
        <v>0</v>
      </c>
    </row>
    <row r="735" customFormat="false" ht="16.5" hidden="false" customHeight="true" outlineLevel="0" collapsed="false">
      <c r="A735" s="7" t="s">
        <v>813</v>
      </c>
      <c r="B735" s="7" t="s">
        <v>9275</v>
      </c>
      <c r="C735" s="7" t="n">
        <f aca="false">COUNTIF('Duel Log'!AD$2:AD$2815,$A735)</f>
        <v>6</v>
      </c>
      <c r="D735" s="7" t="n">
        <f aca="false">COUNTIFS('Duel Log'!AD$2:AD$2815,$A735,'Duel Log'!AA$2:AA$2815,"Win")</f>
        <v>2</v>
      </c>
      <c r="E735" s="7" t="n">
        <f aca="false">COUNTIFS('Duel Log'!AD$2:AD$2815,$A735,'Duel Log'!AA$2:AA$2815,"Loss")</f>
        <v>4</v>
      </c>
      <c r="F735" s="7" t="n">
        <f aca="false">COUNTIFS('Duel Log'!AD$2:AD$2815,$A735,'Duel Log'!AA$2:AA$2815,"Draw")</f>
        <v>0</v>
      </c>
      <c r="G735" s="13" t="n">
        <f aca="false">IFERROR(D735/C735,"")</f>
        <v>0.333333333333333</v>
      </c>
    </row>
    <row r="736" customFormat="false" ht="16.5" hidden="false" customHeight="true" outlineLevel="0" collapsed="false">
      <c r="A736" s="7" t="s">
        <v>2346</v>
      </c>
      <c r="B736" s="7" t="s">
        <v>1790</v>
      </c>
      <c r="C736" s="7" t="n">
        <f aca="false">COUNTIF('Duel Log'!AD$2:AD$2815,$A736)</f>
        <v>1</v>
      </c>
      <c r="D736" s="7" t="n">
        <f aca="false">COUNTIFS('Duel Log'!AD$2:AD$2815,$A736,'Duel Log'!AA$2:AA$2815,"Win")</f>
        <v>0</v>
      </c>
      <c r="E736" s="7" t="n">
        <f aca="false">COUNTIFS('Duel Log'!AD$2:AD$2815,$A736,'Duel Log'!AA$2:AA$2815,"Loss")</f>
        <v>1</v>
      </c>
      <c r="F736" s="7" t="n">
        <f aca="false">COUNTIFS('Duel Log'!AD$2:AD$2815,$A736,'Duel Log'!AA$2:AA$2815,"Draw")</f>
        <v>0</v>
      </c>
      <c r="G736" s="13" t="n">
        <f aca="false">IFERROR(D736/C736,"")</f>
        <v>0</v>
      </c>
    </row>
    <row r="737" customFormat="false" ht="15" hidden="false" customHeight="true" outlineLevel="0" collapsed="false">
      <c r="A737" s="7" t="s">
        <v>1929</v>
      </c>
      <c r="B737" s="7" t="s">
        <v>1673</v>
      </c>
      <c r="C737" s="7" t="n">
        <f aca="false">COUNTIF('Duel Log'!AD$2:AD$2815,$A737)</f>
        <v>1</v>
      </c>
      <c r="D737" s="7" t="n">
        <f aca="false">COUNTIFS('Duel Log'!AD$2:AD$2815,$A737,'Duel Log'!AA$2:AA$2815,"Win")</f>
        <v>1</v>
      </c>
      <c r="E737" s="7" t="n">
        <f aca="false">COUNTIFS('Duel Log'!AD$2:AD$2815,$A737,'Duel Log'!AA$2:AA$2815,"Loss")</f>
        <v>0</v>
      </c>
      <c r="F737" s="7" t="n">
        <f aca="false">COUNTIFS('Duel Log'!AD$2:AD$2815,$A737,'Duel Log'!AA$2:AA$2815,"Draw")</f>
        <v>0</v>
      </c>
      <c r="G737" s="13" t="n">
        <f aca="false">IFERROR(D737/C737,"")</f>
        <v>1</v>
      </c>
    </row>
    <row r="738" customFormat="false" ht="15" hidden="false" customHeight="true" outlineLevel="0" collapsed="false">
      <c r="A738" s="7" t="s">
        <v>3826</v>
      </c>
      <c r="B738" s="7" t="s">
        <v>659</v>
      </c>
      <c r="C738" s="7" t="n">
        <f aca="false">COUNTIF('Duel Log'!AD$2:AD$2815,$A738)</f>
        <v>2</v>
      </c>
      <c r="D738" s="7" t="n">
        <f aca="false">COUNTIFS('Duel Log'!AD$2:AD$2815,$A738,'Duel Log'!AA$2:AA$2815,"Win")</f>
        <v>1</v>
      </c>
      <c r="E738" s="7" t="n">
        <f aca="false">COUNTIFS('Duel Log'!AD$2:AD$2815,$A738,'Duel Log'!AA$2:AA$2815,"Loss")</f>
        <v>1</v>
      </c>
      <c r="F738" s="7" t="n">
        <f aca="false">COUNTIFS('Duel Log'!AD$2:AD$2815,$A738,'Duel Log'!AA$2:AA$2815,"Draw")</f>
        <v>0</v>
      </c>
      <c r="G738" s="13" t="n">
        <f aca="false">IFERROR(D738/C738,"")</f>
        <v>0.5</v>
      </c>
    </row>
    <row r="739" customFormat="false" ht="15" hidden="false" customHeight="true" outlineLevel="0" collapsed="false">
      <c r="A739" s="7" t="s">
        <v>275</v>
      </c>
      <c r="B739" s="7" t="s">
        <v>268</v>
      </c>
      <c r="C739" s="7" t="n">
        <f aca="false">COUNTIF('Duel Log'!AD$2:AD$2815,$A739)</f>
        <v>1</v>
      </c>
      <c r="D739" s="7" t="n">
        <f aca="false">COUNTIFS('Duel Log'!AD$2:AD$2815,$A739,'Duel Log'!AA$2:AA$2815,"Win")</f>
        <v>1</v>
      </c>
      <c r="E739" s="7" t="n">
        <f aca="false">COUNTIFS('Duel Log'!AD$2:AD$2815,$A739,'Duel Log'!AA$2:AA$2815,"Loss")</f>
        <v>0</v>
      </c>
      <c r="F739" s="7" t="n">
        <f aca="false">COUNTIFS('Duel Log'!AD$2:AD$2815,$A739,'Duel Log'!AA$2:AA$2815,"Draw")</f>
        <v>0</v>
      </c>
      <c r="G739" s="13" t="n">
        <f aca="false">IFERROR(D739/C739,"")</f>
        <v>1</v>
      </c>
    </row>
    <row r="740" customFormat="false" ht="16.5" hidden="false" customHeight="true" outlineLevel="0" collapsed="false">
      <c r="A740" s="7" t="s">
        <v>818</v>
      </c>
      <c r="B740" s="7" t="s">
        <v>9276</v>
      </c>
      <c r="C740" s="7" t="n">
        <f aca="false">COUNTIF('Duel Log'!AD$2:AD$2815,$A740)</f>
        <v>5</v>
      </c>
      <c r="D740" s="7" t="n">
        <f aca="false">COUNTIFS('Duel Log'!AD$2:AD$2815,$A740,'Duel Log'!AA$2:AA$2815,"Win")</f>
        <v>4</v>
      </c>
      <c r="E740" s="7" t="n">
        <f aca="false">COUNTIFS('Duel Log'!AD$2:AD$2815,$A740,'Duel Log'!AA$2:AA$2815,"Loss")</f>
        <v>1</v>
      </c>
      <c r="F740" s="7" t="n">
        <f aca="false">COUNTIFS('Duel Log'!AD$2:AD$2815,$A740,'Duel Log'!AA$2:AA$2815,"Draw")</f>
        <v>0</v>
      </c>
      <c r="G740" s="13" t="n">
        <f aca="false">IFERROR(D740/C740,"")</f>
        <v>0.8</v>
      </c>
    </row>
    <row r="741" customFormat="false" ht="16.5" hidden="false" customHeight="true" outlineLevel="0" collapsed="false">
      <c r="A741" s="7" t="s">
        <v>435</v>
      </c>
      <c r="B741" s="7" t="s">
        <v>9277</v>
      </c>
      <c r="C741" s="7" t="n">
        <f aca="false">COUNTIF('Duel Log'!AD$2:AD$2815,$A741)</f>
        <v>2</v>
      </c>
      <c r="D741" s="7" t="n">
        <f aca="false">COUNTIFS('Duel Log'!AD$2:AD$2815,$A741,'Duel Log'!AA$2:AA$2815,"Win")</f>
        <v>1</v>
      </c>
      <c r="E741" s="7" t="n">
        <f aca="false">COUNTIFS('Duel Log'!AD$2:AD$2815,$A741,'Duel Log'!AA$2:AA$2815,"Loss")</f>
        <v>1</v>
      </c>
      <c r="F741" s="7" t="n">
        <f aca="false">COUNTIFS('Duel Log'!AD$2:AD$2815,$A741,'Duel Log'!AA$2:AA$2815,"Draw")</f>
        <v>0</v>
      </c>
      <c r="G741" s="13" t="n">
        <f aca="false">IFERROR(D741/C741,"")</f>
        <v>0.5</v>
      </c>
    </row>
    <row r="742" customFormat="false" ht="15" hidden="false" customHeight="true" outlineLevel="0" collapsed="false">
      <c r="A742" s="7" t="s">
        <v>2066</v>
      </c>
      <c r="B742" s="7" t="s">
        <v>871</v>
      </c>
      <c r="C742" s="7" t="n">
        <f aca="false">COUNTIF('Duel Log'!AD$2:AD$2815,$A742)</f>
        <v>1</v>
      </c>
      <c r="D742" s="7" t="n">
        <f aca="false">COUNTIFS('Duel Log'!AD$2:AD$2815,$A742,'Duel Log'!AA$2:AA$2815,"Win")</f>
        <v>1</v>
      </c>
      <c r="E742" s="7" t="n">
        <f aca="false">COUNTIFS('Duel Log'!AD$2:AD$2815,$A742,'Duel Log'!AA$2:AA$2815,"Loss")</f>
        <v>0</v>
      </c>
      <c r="F742" s="7" t="n">
        <f aca="false">COUNTIFS('Duel Log'!AD$2:AD$2815,$A742,'Duel Log'!AA$2:AA$2815,"Draw")</f>
        <v>0</v>
      </c>
      <c r="G742" s="13" t="n">
        <f aca="false">IFERROR(D742/C742,"")</f>
        <v>1</v>
      </c>
    </row>
    <row r="743" customFormat="false" ht="16.5" hidden="false" customHeight="true" outlineLevel="0" collapsed="false">
      <c r="A743" s="7" t="s">
        <v>685</v>
      </c>
      <c r="B743" s="7" t="s">
        <v>676</v>
      </c>
      <c r="C743" s="7" t="n">
        <f aca="false">COUNTIF('Duel Log'!AD$2:AD$2815,$A743)</f>
        <v>1</v>
      </c>
      <c r="D743" s="7" t="n">
        <f aca="false">COUNTIFS('Duel Log'!AD$2:AD$2815,$A743,'Duel Log'!AA$2:AA$2815,"Win")</f>
        <v>1</v>
      </c>
      <c r="E743" s="7" t="n">
        <f aca="false">COUNTIFS('Duel Log'!AD$2:AD$2815,$A743,'Duel Log'!AA$2:AA$2815,"Loss")</f>
        <v>0</v>
      </c>
      <c r="F743" s="7" t="n">
        <f aca="false">COUNTIFS('Duel Log'!AD$2:AD$2815,$A743,'Duel Log'!AA$2:AA$2815,"Draw")</f>
        <v>0</v>
      </c>
      <c r="G743" s="13" t="n">
        <f aca="false">IFERROR(D743/C743,"")</f>
        <v>1</v>
      </c>
    </row>
    <row r="744" customFormat="false" ht="16.5" hidden="false" customHeight="true" outlineLevel="0" collapsed="false">
      <c r="A744" s="7" t="s">
        <v>1187</v>
      </c>
      <c r="B744" s="7" t="s">
        <v>9278</v>
      </c>
      <c r="C744" s="7" t="n">
        <f aca="false">COUNTIF('Duel Log'!AD$2:AD$2815,$A744)</f>
        <v>8</v>
      </c>
      <c r="D744" s="7" t="n">
        <f aca="false">COUNTIFS('Duel Log'!AD$2:AD$2815,$A744,'Duel Log'!AA$2:AA$2815,"Win")</f>
        <v>4</v>
      </c>
      <c r="E744" s="7" t="n">
        <f aca="false">COUNTIFS('Duel Log'!AD$2:AD$2815,$A744,'Duel Log'!AA$2:AA$2815,"Loss")</f>
        <v>4</v>
      </c>
      <c r="F744" s="7" t="n">
        <f aca="false">COUNTIFS('Duel Log'!AD$2:AD$2815,$A744,'Duel Log'!AA$2:AA$2815,"Draw")</f>
        <v>0</v>
      </c>
      <c r="G744" s="13" t="n">
        <f aca="false">IFERROR(D744/C744,"")</f>
        <v>0.5</v>
      </c>
    </row>
    <row r="745" customFormat="false" ht="15" hidden="false" customHeight="true" outlineLevel="0" collapsed="false">
      <c r="A745" s="7" t="s">
        <v>2888</v>
      </c>
      <c r="B745" s="7" t="s">
        <v>1232</v>
      </c>
      <c r="C745" s="7" t="n">
        <f aca="false">COUNTIF('Duel Log'!AD$2:AD$2815,$A745)</f>
        <v>1</v>
      </c>
      <c r="D745" s="7" t="n">
        <f aca="false">COUNTIFS('Duel Log'!AD$2:AD$2815,$A745,'Duel Log'!AA$2:AA$2815,"Win")</f>
        <v>1</v>
      </c>
      <c r="E745" s="7" t="n">
        <f aca="false">COUNTIFS('Duel Log'!AD$2:AD$2815,$A745,'Duel Log'!AA$2:AA$2815,"Loss")</f>
        <v>0</v>
      </c>
      <c r="F745" s="7" t="n">
        <f aca="false">COUNTIFS('Duel Log'!AD$2:AD$2815,$A745,'Duel Log'!AA$2:AA$2815,"Draw")</f>
        <v>0</v>
      </c>
      <c r="G745" s="13" t="n">
        <f aca="false">IFERROR(D745/C745,"")</f>
        <v>1</v>
      </c>
    </row>
    <row r="746" customFormat="false" ht="15" hidden="false" customHeight="true" outlineLevel="0" collapsed="false">
      <c r="A746" s="7" t="s">
        <v>2873</v>
      </c>
      <c r="B746" s="7" t="s">
        <v>2185</v>
      </c>
      <c r="C746" s="7" t="n">
        <f aca="false">COUNTIF('Duel Log'!AD$2:AD$2815,$A746)</f>
        <v>1</v>
      </c>
      <c r="D746" s="7" t="n">
        <f aca="false">COUNTIFS('Duel Log'!AD$2:AD$2815,$A746,'Duel Log'!AA$2:AA$2815,"Win")</f>
        <v>0</v>
      </c>
      <c r="E746" s="7" t="n">
        <f aca="false">COUNTIFS('Duel Log'!AD$2:AD$2815,$A746,'Duel Log'!AA$2:AA$2815,"Loss")</f>
        <v>1</v>
      </c>
      <c r="F746" s="7" t="n">
        <f aca="false">COUNTIFS('Duel Log'!AD$2:AD$2815,$A746,'Duel Log'!AA$2:AA$2815,"Draw")</f>
        <v>0</v>
      </c>
      <c r="G746" s="13" t="n">
        <f aca="false">IFERROR(D746/C746,"")</f>
        <v>0</v>
      </c>
    </row>
    <row r="747" customFormat="false" ht="16.5" hidden="false" customHeight="true" outlineLevel="0" collapsed="false">
      <c r="A747" s="7" t="s">
        <v>4368</v>
      </c>
      <c r="B747" s="7" t="s">
        <v>4343</v>
      </c>
      <c r="C747" s="7" t="n">
        <f aca="false">COUNTIF('Duel Log'!AD$2:AD$2815,$A747)</f>
        <v>2</v>
      </c>
      <c r="D747" s="7" t="n">
        <f aca="false">COUNTIFS('Duel Log'!AD$2:AD$2815,$A747,'Duel Log'!AA$2:AA$2815,"Win")</f>
        <v>1</v>
      </c>
      <c r="E747" s="7" t="n">
        <f aca="false">COUNTIFS('Duel Log'!AD$2:AD$2815,$A747,'Duel Log'!AA$2:AA$2815,"Loss")</f>
        <v>1</v>
      </c>
      <c r="F747" s="7" t="n">
        <f aca="false">COUNTIFS('Duel Log'!AD$2:AD$2815,$A747,'Duel Log'!AA$2:AA$2815,"Draw")</f>
        <v>0</v>
      </c>
      <c r="G747" s="13" t="n">
        <f aca="false">IFERROR(D747/C747,"")</f>
        <v>0.5</v>
      </c>
    </row>
    <row r="748" customFormat="false" ht="15" hidden="false" customHeight="true" outlineLevel="0" collapsed="false">
      <c r="A748" s="7" t="s">
        <v>1106</v>
      </c>
      <c r="B748" s="7" t="s">
        <v>1061</v>
      </c>
      <c r="C748" s="7" t="n">
        <f aca="false">COUNTIF('Duel Log'!AD$2:AD$2815,$A748)</f>
        <v>1</v>
      </c>
      <c r="D748" s="7" t="n">
        <f aca="false">COUNTIFS('Duel Log'!AD$2:AD$2815,$A748,'Duel Log'!AA$2:AA$2815,"Win")</f>
        <v>1</v>
      </c>
      <c r="E748" s="7" t="n">
        <f aca="false">COUNTIFS('Duel Log'!AD$2:AD$2815,$A748,'Duel Log'!AA$2:AA$2815,"Loss")</f>
        <v>0</v>
      </c>
      <c r="F748" s="7" t="n">
        <f aca="false">COUNTIFS('Duel Log'!AD$2:AD$2815,$A748,'Duel Log'!AA$2:AA$2815,"Draw")</f>
        <v>0</v>
      </c>
      <c r="G748" s="13" t="n">
        <f aca="false">IFERROR(D748/C748,"")</f>
        <v>1</v>
      </c>
    </row>
    <row r="749" customFormat="false" ht="16.5" hidden="false" customHeight="true" outlineLevel="0" collapsed="false">
      <c r="A749" s="7" t="s">
        <v>2305</v>
      </c>
      <c r="B749" s="7" t="s">
        <v>1790</v>
      </c>
      <c r="C749" s="7" t="n">
        <f aca="false">COUNTIF('Duel Log'!AD$2:AD$2815,$A749)</f>
        <v>1</v>
      </c>
      <c r="D749" s="7" t="n">
        <f aca="false">COUNTIFS('Duel Log'!AD$2:AD$2815,$A749,'Duel Log'!AA$2:AA$2815,"Win")</f>
        <v>0</v>
      </c>
      <c r="E749" s="7" t="n">
        <f aca="false">COUNTIFS('Duel Log'!AD$2:AD$2815,$A749,'Duel Log'!AA$2:AA$2815,"Loss")</f>
        <v>1</v>
      </c>
      <c r="F749" s="7" t="n">
        <f aca="false">COUNTIFS('Duel Log'!AD$2:AD$2815,$A749,'Duel Log'!AA$2:AA$2815,"Draw")</f>
        <v>0</v>
      </c>
      <c r="G749" s="13" t="n">
        <f aca="false">IFERROR(D749/C749,"")</f>
        <v>0</v>
      </c>
    </row>
    <row r="750" customFormat="false" ht="16.5" hidden="false" customHeight="true" outlineLevel="0" collapsed="false">
      <c r="A750" s="7" t="s">
        <v>2381</v>
      </c>
      <c r="B750" s="7" t="s">
        <v>1790</v>
      </c>
      <c r="C750" s="7" t="n">
        <f aca="false">COUNTIF('Duel Log'!AD$2:AD$2815,$A750)</f>
        <v>1</v>
      </c>
      <c r="D750" s="7" t="n">
        <f aca="false">COUNTIFS('Duel Log'!AD$2:AD$2815,$A750,'Duel Log'!AA$2:AA$2815,"Win")</f>
        <v>1</v>
      </c>
      <c r="E750" s="7" t="n">
        <f aca="false">COUNTIFS('Duel Log'!AD$2:AD$2815,$A750,'Duel Log'!AA$2:AA$2815,"Loss")</f>
        <v>0</v>
      </c>
      <c r="F750" s="7" t="n">
        <f aca="false">COUNTIFS('Duel Log'!AD$2:AD$2815,$A750,'Duel Log'!AA$2:AA$2815,"Draw")</f>
        <v>0</v>
      </c>
      <c r="G750" s="13" t="n">
        <f aca="false">IFERROR(D750/C750,"")</f>
        <v>1</v>
      </c>
    </row>
    <row r="751" customFormat="false" ht="15" hidden="false" customHeight="true" outlineLevel="0" collapsed="false">
      <c r="A751" s="7" t="s">
        <v>2194</v>
      </c>
      <c r="B751" s="7" t="s">
        <v>268</v>
      </c>
      <c r="C751" s="7" t="n">
        <f aca="false">COUNTIF('Duel Log'!AD$2:AD$2815,$A751)</f>
        <v>1</v>
      </c>
      <c r="D751" s="7" t="n">
        <f aca="false">COUNTIFS('Duel Log'!AD$2:AD$2815,$A751,'Duel Log'!AA$2:AA$2815,"Win")</f>
        <v>0</v>
      </c>
      <c r="E751" s="7" t="n">
        <f aca="false">COUNTIFS('Duel Log'!AD$2:AD$2815,$A751,'Duel Log'!AA$2:AA$2815,"Loss")</f>
        <v>1</v>
      </c>
      <c r="F751" s="7" t="n">
        <f aca="false">COUNTIFS('Duel Log'!AD$2:AD$2815,$A751,'Duel Log'!AA$2:AA$2815,"Draw")</f>
        <v>0</v>
      </c>
      <c r="G751" s="13" t="n">
        <f aca="false">IFERROR(D751/C751,"")</f>
        <v>0</v>
      </c>
    </row>
    <row r="752" customFormat="false" ht="15" hidden="false" customHeight="true" outlineLevel="0" collapsed="false">
      <c r="A752" s="7" t="s">
        <v>3831</v>
      </c>
      <c r="B752" s="7" t="s">
        <v>659</v>
      </c>
      <c r="C752" s="7" t="n">
        <f aca="false">COUNTIF('Duel Log'!AD$2:AD$2815,$A752)</f>
        <v>1</v>
      </c>
      <c r="D752" s="7" t="n">
        <f aca="false">COUNTIFS('Duel Log'!AD$2:AD$2815,$A752,'Duel Log'!AA$2:AA$2815,"Win")</f>
        <v>0</v>
      </c>
      <c r="E752" s="7" t="n">
        <f aca="false">COUNTIFS('Duel Log'!AD$2:AD$2815,$A752,'Duel Log'!AA$2:AA$2815,"Loss")</f>
        <v>1</v>
      </c>
      <c r="F752" s="7" t="n">
        <f aca="false">COUNTIFS('Duel Log'!AD$2:AD$2815,$A752,'Duel Log'!AA$2:AA$2815,"Draw")</f>
        <v>0</v>
      </c>
      <c r="G752" s="13" t="n">
        <f aca="false">IFERROR(D752/C752,"")</f>
        <v>0</v>
      </c>
    </row>
    <row r="753" customFormat="false" ht="15" hidden="false" customHeight="true" outlineLevel="0" collapsed="false">
      <c r="A753" s="7" t="s">
        <v>3592</v>
      </c>
      <c r="B753" s="7" t="s">
        <v>9232</v>
      </c>
      <c r="C753" s="7" t="n">
        <f aca="false">COUNTIF('Duel Log'!AD$2:AD$2815,$A753)</f>
        <v>2</v>
      </c>
      <c r="D753" s="7" t="n">
        <f aca="false">COUNTIFS('Duel Log'!AD$2:AD$2815,$A753,'Duel Log'!AA$2:AA$2815,"Win")</f>
        <v>0</v>
      </c>
      <c r="E753" s="7" t="n">
        <f aca="false">COUNTIFS('Duel Log'!AD$2:AD$2815,$A753,'Duel Log'!AA$2:AA$2815,"Loss")</f>
        <v>2</v>
      </c>
      <c r="F753" s="7" t="n">
        <f aca="false">COUNTIFS('Duel Log'!AD$2:AD$2815,$A753,'Duel Log'!AA$2:AA$2815,"Draw")</f>
        <v>0</v>
      </c>
      <c r="G753" s="13" t="n">
        <f aca="false">IFERROR(D753/C753,"")</f>
        <v>0</v>
      </c>
    </row>
    <row r="754" customFormat="false" ht="16.5" hidden="false" customHeight="true" outlineLevel="0" collapsed="false">
      <c r="A754" s="7" t="s">
        <v>5549</v>
      </c>
      <c r="B754" s="8" t="s">
        <v>1540</v>
      </c>
      <c r="C754" s="7" t="n">
        <f aca="false">COUNTIF('Duel Log'!AD$2:AD$2815,$A754)</f>
        <v>1</v>
      </c>
      <c r="D754" s="7" t="n">
        <f aca="false">COUNTIFS('Duel Log'!AD$2:AD$2815,$A754,'Duel Log'!AA$2:AA$2815,"Win")</f>
        <v>1</v>
      </c>
      <c r="E754" s="7" t="n">
        <f aca="false">COUNTIFS('Duel Log'!AD$2:AD$2815,$A754,'Duel Log'!AA$2:AA$2815,"Loss")</f>
        <v>0</v>
      </c>
      <c r="F754" s="7" t="n">
        <f aca="false">COUNTIFS('Duel Log'!AD$2:AD$2815,$A754,'Duel Log'!AA$2:AA$2815,"Draw")</f>
        <v>0</v>
      </c>
      <c r="G754" s="13" t="n">
        <f aca="false">IFERROR(D754/C754,"")</f>
        <v>1</v>
      </c>
    </row>
    <row r="755" customFormat="false" ht="15" hidden="false" customHeight="true" outlineLevel="0" collapsed="false">
      <c r="A755" s="7" t="s">
        <v>1951</v>
      </c>
      <c r="B755" s="7" t="s">
        <v>1673</v>
      </c>
      <c r="C755" s="7" t="n">
        <f aca="false">COUNTIF('Duel Log'!AD$2:AD$2815,$A755)</f>
        <v>1</v>
      </c>
      <c r="D755" s="7" t="n">
        <f aca="false">COUNTIFS('Duel Log'!AD$2:AD$2815,$A755,'Duel Log'!AA$2:AA$2815,"Win")</f>
        <v>1</v>
      </c>
      <c r="E755" s="7" t="n">
        <f aca="false">COUNTIFS('Duel Log'!AD$2:AD$2815,$A755,'Duel Log'!AA$2:AA$2815,"Loss")</f>
        <v>0</v>
      </c>
      <c r="F755" s="7" t="n">
        <f aca="false">COUNTIFS('Duel Log'!AD$2:AD$2815,$A755,'Duel Log'!AA$2:AA$2815,"Draw")</f>
        <v>0</v>
      </c>
      <c r="G755" s="13" t="n">
        <f aca="false">IFERROR(D755/C755,"")</f>
        <v>1</v>
      </c>
    </row>
    <row r="756" customFormat="false" ht="15" hidden="false" customHeight="true" outlineLevel="0" collapsed="false">
      <c r="A756" s="7" t="s">
        <v>1400</v>
      </c>
      <c r="B756" s="7" t="s">
        <v>1324</v>
      </c>
      <c r="C756" s="7" t="n">
        <f aca="false">COUNTIF('Duel Log'!AD$2:AD$2815,$A756)</f>
        <v>1</v>
      </c>
      <c r="D756" s="7" t="n">
        <f aca="false">COUNTIFS('Duel Log'!AD$2:AD$2815,$A756,'Duel Log'!AA$2:AA$2815,"Win")</f>
        <v>1</v>
      </c>
      <c r="E756" s="7" t="n">
        <f aca="false">COUNTIFS('Duel Log'!AD$2:AD$2815,$A756,'Duel Log'!AA$2:AA$2815,"Loss")</f>
        <v>0</v>
      </c>
      <c r="F756" s="7" t="n">
        <f aca="false">COUNTIFS('Duel Log'!AD$2:AD$2815,$A756,'Duel Log'!AA$2:AA$2815,"Draw")</f>
        <v>0</v>
      </c>
      <c r="G756" s="13" t="n">
        <f aca="false">IFERROR(D756/C756,"")</f>
        <v>1</v>
      </c>
    </row>
    <row r="757" customFormat="false" ht="16.5" hidden="false" customHeight="true" outlineLevel="0" collapsed="false">
      <c r="A757" s="7" t="s">
        <v>881</v>
      </c>
      <c r="B757" s="7" t="s">
        <v>687</v>
      </c>
      <c r="C757" s="7" t="n">
        <f aca="false">COUNTIF('Duel Log'!AD$2:AD$2815,$A757)</f>
        <v>1</v>
      </c>
      <c r="D757" s="7" t="n">
        <f aca="false">COUNTIFS('Duel Log'!AD$2:AD$2815,$A757,'Duel Log'!AA$2:AA$2815,"Win")</f>
        <v>1</v>
      </c>
      <c r="E757" s="7" t="n">
        <f aca="false">COUNTIFS('Duel Log'!AD$2:AD$2815,$A757,'Duel Log'!AA$2:AA$2815,"Loss")</f>
        <v>0</v>
      </c>
      <c r="F757" s="7" t="n">
        <f aca="false">COUNTIFS('Duel Log'!AD$2:AD$2815,$A757,'Duel Log'!AA$2:AA$2815,"Draw")</f>
        <v>0</v>
      </c>
      <c r="G757" s="13" t="n">
        <f aca="false">IFERROR(D757/C757,"")</f>
        <v>1</v>
      </c>
    </row>
    <row r="758" customFormat="false" ht="15" hidden="false" customHeight="true" outlineLevel="0" collapsed="false">
      <c r="A758" s="7" t="s">
        <v>2202</v>
      </c>
      <c r="B758" s="8" t="s">
        <v>2427</v>
      </c>
      <c r="C758" s="7" t="n">
        <f aca="false">COUNTIF('Duel Log'!AD$2:AD$2815,$A758)</f>
        <v>1</v>
      </c>
      <c r="D758" s="7" t="n">
        <f aca="false">COUNTIFS('Duel Log'!AD$2:AD$2815,$A758,'Duel Log'!AA$2:AA$2815,"Win")</f>
        <v>1</v>
      </c>
      <c r="E758" s="7" t="n">
        <f aca="false">COUNTIFS('Duel Log'!AD$2:AD$2815,$A758,'Duel Log'!AA$2:AA$2815,"Loss")</f>
        <v>0</v>
      </c>
      <c r="F758" s="7" t="n">
        <f aca="false">COUNTIFS('Duel Log'!AD$2:AD$2815,$A758,'Duel Log'!AA$2:AA$2815,"Draw")</f>
        <v>0</v>
      </c>
      <c r="G758" s="13" t="n">
        <f aca="false">IFERROR(D758/C758,"")</f>
        <v>1</v>
      </c>
    </row>
    <row r="759" customFormat="false" ht="15" hidden="false" customHeight="true" outlineLevel="0" collapsed="false">
      <c r="A759" s="7" t="s">
        <v>3272</v>
      </c>
      <c r="B759" s="7" t="s">
        <v>876</v>
      </c>
      <c r="C759" s="7" t="n">
        <f aca="false">COUNTIF('Duel Log'!AD$2:AD$2815,$A759)</f>
        <v>1</v>
      </c>
      <c r="D759" s="7" t="n">
        <f aca="false">COUNTIFS('Duel Log'!AD$2:AD$2815,$A759,'Duel Log'!AA$2:AA$2815,"Win")</f>
        <v>1</v>
      </c>
      <c r="E759" s="7" t="n">
        <f aca="false">COUNTIFS('Duel Log'!AD$2:AD$2815,$A759,'Duel Log'!AA$2:AA$2815,"Loss")</f>
        <v>0</v>
      </c>
      <c r="F759" s="7" t="n">
        <f aca="false">COUNTIFS('Duel Log'!AD$2:AD$2815,$A759,'Duel Log'!AA$2:AA$2815,"Draw")</f>
        <v>0</v>
      </c>
      <c r="G759" s="13" t="n">
        <f aca="false">IFERROR(D759/C759,"")</f>
        <v>1</v>
      </c>
    </row>
    <row r="760" customFormat="false" ht="15" hidden="false" customHeight="true" outlineLevel="0" collapsed="false">
      <c r="A760" s="7" t="s">
        <v>4387</v>
      </c>
      <c r="B760" s="7" t="s">
        <v>829</v>
      </c>
      <c r="C760" s="7" t="n">
        <f aca="false">COUNTIF('Duel Log'!AD$2:AD$2815,$A760)</f>
        <v>1</v>
      </c>
      <c r="D760" s="7" t="n">
        <f aca="false">COUNTIFS('Duel Log'!AD$2:AD$2815,$A760,'Duel Log'!AA$2:AA$2815,"Win")</f>
        <v>1</v>
      </c>
      <c r="E760" s="7" t="n">
        <f aca="false">COUNTIFS('Duel Log'!AD$2:AD$2815,$A760,'Duel Log'!AA$2:AA$2815,"Loss")</f>
        <v>0</v>
      </c>
      <c r="F760" s="7" t="n">
        <f aca="false">COUNTIFS('Duel Log'!AD$2:AD$2815,$A760,'Duel Log'!AA$2:AA$2815,"Draw")</f>
        <v>0</v>
      </c>
      <c r="G760" s="13" t="n">
        <f aca="false">IFERROR(D760/C760,"")</f>
        <v>1</v>
      </c>
    </row>
    <row r="761" customFormat="false" ht="15" hidden="false" customHeight="true" outlineLevel="0" collapsed="false">
      <c r="A761" s="7" t="s">
        <v>3031</v>
      </c>
      <c r="B761" s="7" t="s">
        <v>2185</v>
      </c>
      <c r="C761" s="7" t="n">
        <f aca="false">COUNTIF('Duel Log'!AD$2:AD$2815,$A761)</f>
        <v>1</v>
      </c>
      <c r="D761" s="7" t="n">
        <f aca="false">COUNTIFS('Duel Log'!AD$2:AD$2815,$A761,'Duel Log'!AA$2:AA$2815,"Win")</f>
        <v>0</v>
      </c>
      <c r="E761" s="7" t="n">
        <f aca="false">COUNTIFS('Duel Log'!AD$2:AD$2815,$A761,'Duel Log'!AA$2:AA$2815,"Loss")</f>
        <v>1</v>
      </c>
      <c r="F761" s="7" t="n">
        <f aca="false">COUNTIFS('Duel Log'!AD$2:AD$2815,$A761,'Duel Log'!AA$2:AA$2815,"Draw")</f>
        <v>0</v>
      </c>
      <c r="G761" s="13" t="n">
        <f aca="false">IFERROR(D761/C761,"")</f>
        <v>0</v>
      </c>
    </row>
    <row r="762" customFormat="false" ht="15" hidden="false" customHeight="true" outlineLevel="0" collapsed="false">
      <c r="A762" s="7" t="s">
        <v>2195</v>
      </c>
      <c r="B762" s="8" t="s">
        <v>405</v>
      </c>
      <c r="C762" s="7" t="n">
        <f aca="false">COUNTIF('Duel Log'!AD$2:AD$2815,$A762)</f>
        <v>1</v>
      </c>
      <c r="D762" s="7" t="n">
        <f aca="false">COUNTIFS('Duel Log'!AD$2:AD$2815,$A762,'Duel Log'!AA$2:AA$2815,"Win")</f>
        <v>1</v>
      </c>
      <c r="E762" s="7" t="n">
        <f aca="false">COUNTIFS('Duel Log'!AD$2:AD$2815,$A762,'Duel Log'!AA$2:AA$2815,"Loss")</f>
        <v>0</v>
      </c>
      <c r="F762" s="7" t="n">
        <f aca="false">COUNTIFS('Duel Log'!AD$2:AD$2815,$A762,'Duel Log'!AA$2:AA$2815,"Draw")</f>
        <v>0</v>
      </c>
      <c r="G762" s="13" t="n">
        <f aca="false">IFERROR(D762/C762,"")</f>
        <v>1</v>
      </c>
    </row>
    <row r="763" customFormat="false" ht="16.5" hidden="false" customHeight="true" outlineLevel="0" collapsed="false">
      <c r="A763" s="7" t="s">
        <v>2585</v>
      </c>
      <c r="B763" s="7" t="s">
        <v>2516</v>
      </c>
      <c r="C763" s="7" t="n">
        <f aca="false">COUNTIF('Duel Log'!AD$2:AD$2815,$A763)</f>
        <v>1</v>
      </c>
      <c r="D763" s="7" t="n">
        <f aca="false">COUNTIFS('Duel Log'!AD$2:AD$2815,$A763,'Duel Log'!AA$2:AA$2815,"Win")</f>
        <v>0</v>
      </c>
      <c r="E763" s="7" t="n">
        <f aca="false">COUNTIFS('Duel Log'!AD$2:AD$2815,$A763,'Duel Log'!AA$2:AA$2815,"Loss")</f>
        <v>1</v>
      </c>
      <c r="F763" s="7" t="n">
        <f aca="false">COUNTIFS('Duel Log'!AD$2:AD$2815,$A763,'Duel Log'!AA$2:AA$2815,"Draw")</f>
        <v>0</v>
      </c>
      <c r="G763" s="13" t="n">
        <f aca="false">IFERROR(D763/C763,"")</f>
        <v>0</v>
      </c>
    </row>
    <row r="764" customFormat="false" ht="15" hidden="false" customHeight="true" outlineLevel="0" collapsed="false">
      <c r="A764" s="7" t="s">
        <v>3851</v>
      </c>
      <c r="B764" s="7" t="s">
        <v>723</v>
      </c>
      <c r="C764" s="7" t="n">
        <f aca="false">COUNTIF('Duel Log'!AD$2:AD$2815,$A764)</f>
        <v>1</v>
      </c>
      <c r="D764" s="7" t="n">
        <f aca="false">COUNTIFS('Duel Log'!AD$2:AD$2815,$A764,'Duel Log'!AA$2:AA$2815,"Win")</f>
        <v>0</v>
      </c>
      <c r="E764" s="7" t="n">
        <f aca="false">COUNTIFS('Duel Log'!AD$2:AD$2815,$A764,'Duel Log'!AA$2:AA$2815,"Loss")</f>
        <v>1</v>
      </c>
      <c r="F764" s="7" t="n">
        <f aca="false">COUNTIFS('Duel Log'!AD$2:AD$2815,$A764,'Duel Log'!AA$2:AA$2815,"Draw")</f>
        <v>0</v>
      </c>
      <c r="G764" s="13" t="n">
        <f aca="false">IFERROR(D764/C764,"")</f>
        <v>0</v>
      </c>
    </row>
    <row r="765" customFormat="false" ht="15" hidden="false" customHeight="true" outlineLevel="0" collapsed="false">
      <c r="A765" s="7" t="s">
        <v>5331</v>
      </c>
      <c r="B765" s="8" t="s">
        <v>390</v>
      </c>
      <c r="C765" s="7" t="n">
        <f aca="false">COUNTIF('Duel Log'!AD$2:AD$2815,$A765)</f>
        <v>1</v>
      </c>
      <c r="D765" s="7" t="n">
        <f aca="false">COUNTIFS('Duel Log'!AD$2:AD$2815,$A765,'Duel Log'!AA$2:AA$2815,"Win")</f>
        <v>0</v>
      </c>
      <c r="E765" s="7" t="n">
        <f aca="false">COUNTIFS('Duel Log'!AD$2:AD$2815,$A765,'Duel Log'!AA$2:AA$2815,"Loss")</f>
        <v>1</v>
      </c>
      <c r="F765" s="7" t="n">
        <f aca="false">COUNTIFS('Duel Log'!AD$2:AD$2815,$A765,'Duel Log'!AA$2:AA$2815,"Draw")</f>
        <v>0</v>
      </c>
      <c r="G765" s="13" t="n">
        <f aca="false">IFERROR(D765/C765,"")</f>
        <v>0</v>
      </c>
    </row>
    <row r="766" customFormat="false" ht="15" hidden="false" customHeight="true" outlineLevel="0" collapsed="false">
      <c r="A766" s="7" t="s">
        <v>2513</v>
      </c>
      <c r="B766" s="7" t="s">
        <v>871</v>
      </c>
      <c r="C766" s="7" t="n">
        <f aca="false">COUNTIF('Duel Log'!AD$2:AD$2815,$A766)</f>
        <v>1</v>
      </c>
      <c r="D766" s="7" t="n">
        <f aca="false">COUNTIFS('Duel Log'!AD$2:AD$2815,$A766,'Duel Log'!AA$2:AA$2815,"Win")</f>
        <v>1</v>
      </c>
      <c r="E766" s="7" t="n">
        <f aca="false">COUNTIFS('Duel Log'!AD$2:AD$2815,$A766,'Duel Log'!AA$2:AA$2815,"Loss")</f>
        <v>0</v>
      </c>
      <c r="F766" s="7" t="n">
        <f aca="false">COUNTIFS('Duel Log'!AD$2:AD$2815,$A766,'Duel Log'!AA$2:AA$2815,"Draw")</f>
        <v>0</v>
      </c>
      <c r="G766" s="13" t="n">
        <f aca="false">IFERROR(D766/C766,"")</f>
        <v>1</v>
      </c>
    </row>
    <row r="767" customFormat="false" ht="16.5" hidden="false" customHeight="true" outlineLevel="0" collapsed="false">
      <c r="A767" s="7" t="s">
        <v>5699</v>
      </c>
      <c r="B767" s="8" t="s">
        <v>2981</v>
      </c>
      <c r="C767" s="7" t="n">
        <f aca="false">COUNTIF('Duel Log'!AD$2:AD$2815,$A767)</f>
        <v>1</v>
      </c>
      <c r="D767" s="7" t="n">
        <f aca="false">COUNTIFS('Duel Log'!AD$2:AD$2815,$A767,'Duel Log'!AA$2:AA$2815,"Win")</f>
        <v>1</v>
      </c>
      <c r="E767" s="7" t="n">
        <f aca="false">COUNTIFS('Duel Log'!AD$2:AD$2815,$A767,'Duel Log'!AA$2:AA$2815,"Loss")</f>
        <v>0</v>
      </c>
      <c r="F767" s="7" t="n">
        <f aca="false">COUNTIFS('Duel Log'!AD$2:AD$2815,$A767,'Duel Log'!AA$2:AA$2815,"Draw")</f>
        <v>0</v>
      </c>
      <c r="G767" s="13" t="n">
        <f aca="false">IFERROR(D767/C767,"")</f>
        <v>1</v>
      </c>
    </row>
    <row r="768" customFormat="false" ht="16.5" hidden="false" customHeight="true" outlineLevel="0" collapsed="false">
      <c r="A768" s="7" t="s">
        <v>1925</v>
      </c>
      <c r="B768" s="7" t="s">
        <v>9279</v>
      </c>
      <c r="C768" s="7" t="n">
        <f aca="false">COUNTIF('Duel Log'!AD$2:AD$2815,$A768)</f>
        <v>2</v>
      </c>
      <c r="D768" s="7" t="n">
        <f aca="false">COUNTIFS('Duel Log'!AD$2:AD$2815,$A768,'Duel Log'!AA$2:AA$2815,"Win")</f>
        <v>1</v>
      </c>
      <c r="E768" s="7" t="n">
        <f aca="false">COUNTIFS('Duel Log'!AD$2:AD$2815,$A768,'Duel Log'!AA$2:AA$2815,"Loss")</f>
        <v>1</v>
      </c>
      <c r="F768" s="7" t="n">
        <f aca="false">COUNTIFS('Duel Log'!AD$2:AD$2815,$A768,'Duel Log'!AA$2:AA$2815,"Draw")</f>
        <v>0</v>
      </c>
      <c r="G768" s="13" t="n">
        <f aca="false">IFERROR(D768/C768,"")</f>
        <v>0.5</v>
      </c>
    </row>
    <row r="769" customFormat="false" ht="15" hidden="false" customHeight="true" outlineLevel="0" collapsed="false">
      <c r="A769" s="7" t="s">
        <v>447</v>
      </c>
      <c r="B769" s="7" t="s">
        <v>403</v>
      </c>
      <c r="C769" s="7" t="n">
        <f aca="false">COUNTIF('Duel Log'!AD$2:AD$2815,$A769)</f>
        <v>1</v>
      </c>
      <c r="D769" s="7" t="n">
        <f aca="false">COUNTIFS('Duel Log'!AD$2:AD$2815,$A769,'Duel Log'!AA$2:AA$2815,"Win")</f>
        <v>0</v>
      </c>
      <c r="E769" s="7" t="n">
        <f aca="false">COUNTIFS('Duel Log'!AD$2:AD$2815,$A769,'Duel Log'!AA$2:AA$2815,"Loss")</f>
        <v>1</v>
      </c>
      <c r="F769" s="7" t="n">
        <f aca="false">COUNTIFS('Duel Log'!AD$2:AD$2815,$A769,'Duel Log'!AA$2:AA$2815,"Draw")</f>
        <v>0</v>
      </c>
      <c r="G769" s="13" t="n">
        <f aca="false">IFERROR(D769/C769,"")</f>
        <v>0</v>
      </c>
    </row>
    <row r="770" customFormat="false" ht="15" hidden="false" customHeight="true" outlineLevel="0" collapsed="false">
      <c r="A770" s="7" t="s">
        <v>5052</v>
      </c>
      <c r="B770" s="7" t="s">
        <v>1692</v>
      </c>
      <c r="C770" s="7" t="n">
        <f aca="false">COUNTIF('Duel Log'!AD$2:AD$2815,$A770)</f>
        <v>1</v>
      </c>
      <c r="D770" s="7" t="n">
        <f aca="false">COUNTIFS('Duel Log'!AD$2:AD$2815,$A770,'Duel Log'!AA$2:AA$2815,"Win")</f>
        <v>1</v>
      </c>
      <c r="E770" s="7" t="n">
        <f aca="false">COUNTIFS('Duel Log'!AD$2:AD$2815,$A770,'Duel Log'!AA$2:AA$2815,"Loss")</f>
        <v>0</v>
      </c>
      <c r="F770" s="7" t="n">
        <f aca="false">COUNTIFS('Duel Log'!AD$2:AD$2815,$A770,'Duel Log'!AA$2:AA$2815,"Draw")</f>
        <v>0</v>
      </c>
      <c r="G770" s="13" t="n">
        <f aca="false">IFERROR(D770/C770,"")</f>
        <v>1</v>
      </c>
    </row>
    <row r="771" customFormat="false" ht="15" hidden="false" customHeight="true" outlineLevel="0" collapsed="false">
      <c r="A771" s="7" t="s">
        <v>1162</v>
      </c>
      <c r="B771" s="7" t="s">
        <v>9280</v>
      </c>
      <c r="C771" s="7" t="n">
        <f aca="false">COUNTIF('Duel Log'!AD$2:AD$2815,$A771)</f>
        <v>3</v>
      </c>
      <c r="D771" s="7" t="n">
        <f aca="false">COUNTIFS('Duel Log'!AD$2:AD$2815,$A771,'Duel Log'!AA$2:AA$2815,"Win")</f>
        <v>1</v>
      </c>
      <c r="E771" s="7" t="n">
        <f aca="false">COUNTIFS('Duel Log'!AD$2:AD$2815,$A771,'Duel Log'!AA$2:AA$2815,"Loss")</f>
        <v>2</v>
      </c>
      <c r="F771" s="7" t="n">
        <f aca="false">COUNTIFS('Duel Log'!AD$2:AD$2815,$A771,'Duel Log'!AA$2:AA$2815,"Draw")</f>
        <v>0</v>
      </c>
      <c r="G771" s="13" t="n">
        <f aca="false">IFERROR(D771/C771,"")</f>
        <v>0.333333333333333</v>
      </c>
    </row>
    <row r="772" customFormat="false" ht="15" hidden="false" customHeight="true" outlineLevel="0" collapsed="false">
      <c r="A772" s="7" t="s">
        <v>3809</v>
      </c>
      <c r="B772" s="7" t="s">
        <v>1193</v>
      </c>
      <c r="C772" s="7" t="n">
        <f aca="false">COUNTIF('Duel Log'!AD$2:AD$2815,$A772)</f>
        <v>1</v>
      </c>
      <c r="D772" s="7" t="n">
        <f aca="false">COUNTIFS('Duel Log'!AD$2:AD$2815,$A772,'Duel Log'!AA$2:AA$2815,"Win")</f>
        <v>1</v>
      </c>
      <c r="E772" s="7" t="n">
        <f aca="false">COUNTIFS('Duel Log'!AD$2:AD$2815,$A772,'Duel Log'!AA$2:AA$2815,"Loss")</f>
        <v>0</v>
      </c>
      <c r="F772" s="7" t="n">
        <f aca="false">COUNTIFS('Duel Log'!AD$2:AD$2815,$A772,'Duel Log'!AA$2:AA$2815,"Draw")</f>
        <v>0</v>
      </c>
      <c r="G772" s="13" t="n">
        <f aca="false">IFERROR(D772/C772,"")</f>
        <v>1</v>
      </c>
    </row>
    <row r="773" customFormat="false" ht="15" hidden="false" customHeight="true" outlineLevel="0" collapsed="false">
      <c r="A773" s="7" t="s">
        <v>4745</v>
      </c>
      <c r="B773" s="8" t="s">
        <v>390</v>
      </c>
      <c r="C773" s="7" t="n">
        <f aca="false">COUNTIF('Duel Log'!AD$2:AD$2815,$A773)</f>
        <v>1</v>
      </c>
      <c r="D773" s="7" t="n">
        <f aca="false">COUNTIFS('Duel Log'!AD$2:AD$2815,$A773,'Duel Log'!AA$2:AA$2815,"Win")</f>
        <v>1</v>
      </c>
      <c r="E773" s="7" t="n">
        <f aca="false">COUNTIFS('Duel Log'!AD$2:AD$2815,$A773,'Duel Log'!AA$2:AA$2815,"Loss")</f>
        <v>0</v>
      </c>
      <c r="F773" s="7" t="n">
        <f aca="false">COUNTIFS('Duel Log'!AD$2:AD$2815,$A773,'Duel Log'!AA$2:AA$2815,"Draw")</f>
        <v>0</v>
      </c>
      <c r="G773" s="13" t="n">
        <f aca="false">IFERROR(D773/C773,"")</f>
        <v>1</v>
      </c>
    </row>
    <row r="774" customFormat="false" ht="15" hidden="false" customHeight="true" outlineLevel="0" collapsed="false">
      <c r="A774" s="7" t="s">
        <v>1707</v>
      </c>
      <c r="B774" s="7" t="s">
        <v>1692</v>
      </c>
      <c r="C774" s="7" t="n">
        <f aca="false">COUNTIF('Duel Log'!AD$2:AD$2815,$A774)</f>
        <v>1</v>
      </c>
      <c r="D774" s="7" t="n">
        <f aca="false">COUNTIFS('Duel Log'!AD$2:AD$2815,$A774,'Duel Log'!AA$2:AA$2815,"Win")</f>
        <v>1</v>
      </c>
      <c r="E774" s="7" t="n">
        <f aca="false">COUNTIFS('Duel Log'!AD$2:AD$2815,$A774,'Duel Log'!AA$2:AA$2815,"Loss")</f>
        <v>0</v>
      </c>
      <c r="F774" s="7" t="n">
        <f aca="false">COUNTIFS('Duel Log'!AD$2:AD$2815,$A774,'Duel Log'!AA$2:AA$2815,"Draw")</f>
        <v>0</v>
      </c>
      <c r="G774" s="13" t="n">
        <f aca="false">IFERROR(D774/C774,"")</f>
        <v>1</v>
      </c>
    </row>
    <row r="775" customFormat="false" ht="15" hidden="false" customHeight="true" outlineLevel="0" collapsed="false">
      <c r="A775" s="7" t="s">
        <v>910</v>
      </c>
      <c r="B775" s="7" t="s">
        <v>890</v>
      </c>
      <c r="C775" s="7" t="n">
        <f aca="false">COUNTIF('Duel Log'!AD$2:AD$2815,$A775)</f>
        <v>1</v>
      </c>
      <c r="D775" s="7" t="n">
        <f aca="false">COUNTIFS('Duel Log'!AD$2:AD$2815,$A775,'Duel Log'!AA$2:AA$2815,"Win")</f>
        <v>1</v>
      </c>
      <c r="E775" s="7" t="n">
        <f aca="false">COUNTIFS('Duel Log'!AD$2:AD$2815,$A775,'Duel Log'!AA$2:AA$2815,"Loss")</f>
        <v>0</v>
      </c>
      <c r="F775" s="7" t="n">
        <f aca="false">COUNTIFS('Duel Log'!AD$2:AD$2815,$A775,'Duel Log'!AA$2:AA$2815,"Draw")</f>
        <v>0</v>
      </c>
      <c r="G775" s="13" t="n">
        <f aca="false">IFERROR(D775/C775,"")</f>
        <v>1</v>
      </c>
    </row>
    <row r="776" customFormat="false" ht="15" hidden="false" customHeight="true" outlineLevel="0" collapsed="false">
      <c r="A776" s="7" t="s">
        <v>401</v>
      </c>
      <c r="B776" s="8" t="s">
        <v>390</v>
      </c>
      <c r="C776" s="7" t="n">
        <f aca="false">COUNTIF('Duel Log'!AD$2:AD$2815,$A776)</f>
        <v>1</v>
      </c>
      <c r="D776" s="7" t="n">
        <f aca="false">COUNTIFS('Duel Log'!AD$2:AD$2815,$A776,'Duel Log'!AA$2:AA$2815,"Win")</f>
        <v>0</v>
      </c>
      <c r="E776" s="7" t="n">
        <f aca="false">COUNTIFS('Duel Log'!AD$2:AD$2815,$A776,'Duel Log'!AA$2:AA$2815,"Loss")</f>
        <v>1</v>
      </c>
      <c r="F776" s="7" t="n">
        <f aca="false">COUNTIFS('Duel Log'!AD$2:AD$2815,$A776,'Duel Log'!AA$2:AA$2815,"Draw")</f>
        <v>0</v>
      </c>
      <c r="G776" s="13" t="n">
        <f aca="false">IFERROR(D776/C776,"")</f>
        <v>0</v>
      </c>
    </row>
    <row r="777" customFormat="false" ht="15" hidden="false" customHeight="true" outlineLevel="0" collapsed="false">
      <c r="A777" s="7" t="s">
        <v>288</v>
      </c>
      <c r="B777" s="7" t="s">
        <v>9281</v>
      </c>
      <c r="C777" s="7" t="n">
        <f aca="false">COUNTIF('Duel Log'!AD$2:AD$2815,$A777)</f>
        <v>2</v>
      </c>
      <c r="D777" s="7" t="n">
        <f aca="false">COUNTIFS('Duel Log'!AD$2:AD$2815,$A777,'Duel Log'!AA$2:AA$2815,"Win")</f>
        <v>0</v>
      </c>
      <c r="E777" s="7" t="n">
        <f aca="false">COUNTIFS('Duel Log'!AD$2:AD$2815,$A777,'Duel Log'!AA$2:AA$2815,"Loss")</f>
        <v>2</v>
      </c>
      <c r="F777" s="7" t="n">
        <f aca="false">COUNTIFS('Duel Log'!AD$2:AD$2815,$A777,'Duel Log'!AA$2:AA$2815,"Draw")</f>
        <v>0</v>
      </c>
      <c r="G777" s="13" t="n">
        <f aca="false">IFERROR(D777/C777,"")</f>
        <v>0</v>
      </c>
    </row>
    <row r="778" customFormat="false" ht="15" hidden="false" customHeight="true" outlineLevel="0" collapsed="false">
      <c r="A778" s="7" t="s">
        <v>2406</v>
      </c>
      <c r="B778" s="7" t="s">
        <v>871</v>
      </c>
      <c r="C778" s="7" t="n">
        <f aca="false">COUNTIF('Duel Log'!AD$2:AD$2815,$A778)</f>
        <v>1</v>
      </c>
      <c r="D778" s="7" t="n">
        <f aca="false">COUNTIFS('Duel Log'!AD$2:AD$2815,$A778,'Duel Log'!AA$2:AA$2815,"Win")</f>
        <v>1</v>
      </c>
      <c r="E778" s="7" t="n">
        <f aca="false">COUNTIFS('Duel Log'!AD$2:AD$2815,$A778,'Duel Log'!AA$2:AA$2815,"Loss")</f>
        <v>0</v>
      </c>
      <c r="F778" s="7" t="n">
        <f aca="false">COUNTIFS('Duel Log'!AD$2:AD$2815,$A778,'Duel Log'!AA$2:AA$2815,"Draw")</f>
        <v>0</v>
      </c>
      <c r="G778" s="13" t="n">
        <f aca="false">IFERROR(D778/C778,"")</f>
        <v>1</v>
      </c>
    </row>
    <row r="779" customFormat="false" ht="15" hidden="false" customHeight="true" outlineLevel="0" collapsed="false">
      <c r="A779" s="7" t="s">
        <v>4349</v>
      </c>
      <c r="B779" s="7" t="s">
        <v>829</v>
      </c>
      <c r="C779" s="7" t="n">
        <f aca="false">COUNTIF('Duel Log'!AD$2:AD$2815,$A779)</f>
        <v>1</v>
      </c>
      <c r="D779" s="7" t="n">
        <f aca="false">COUNTIFS('Duel Log'!AD$2:AD$2815,$A779,'Duel Log'!AA$2:AA$2815,"Win")</f>
        <v>1</v>
      </c>
      <c r="E779" s="7" t="n">
        <f aca="false">COUNTIFS('Duel Log'!AD$2:AD$2815,$A779,'Duel Log'!AA$2:AA$2815,"Loss")</f>
        <v>0</v>
      </c>
      <c r="F779" s="7" t="n">
        <f aca="false">COUNTIFS('Duel Log'!AD$2:AD$2815,$A779,'Duel Log'!AA$2:AA$2815,"Draw")</f>
        <v>0</v>
      </c>
      <c r="G779" s="13" t="n">
        <f aca="false">IFERROR(D779/C779,"")</f>
        <v>1</v>
      </c>
    </row>
    <row r="780" customFormat="false" ht="15" hidden="false" customHeight="true" outlineLevel="0" collapsed="false">
      <c r="A780" s="7" t="s">
        <v>767</v>
      </c>
      <c r="B780" s="7" t="s">
        <v>723</v>
      </c>
      <c r="C780" s="7" t="n">
        <f aca="false">COUNTIF('Duel Log'!AD$2:AD$2815,$A780)</f>
        <v>1</v>
      </c>
      <c r="D780" s="7" t="n">
        <f aca="false">COUNTIFS('Duel Log'!AD$2:AD$2815,$A780,'Duel Log'!AA$2:AA$2815,"Win")</f>
        <v>0</v>
      </c>
      <c r="E780" s="7" t="n">
        <f aca="false">COUNTIFS('Duel Log'!AD$2:AD$2815,$A780,'Duel Log'!AA$2:AA$2815,"Loss")</f>
        <v>1</v>
      </c>
      <c r="F780" s="7" t="n">
        <f aca="false">COUNTIFS('Duel Log'!AD$2:AD$2815,$A780,'Duel Log'!AA$2:AA$2815,"Draw")</f>
        <v>0</v>
      </c>
      <c r="G780" s="13" t="n">
        <f aca="false">IFERROR(D780/C780,"")</f>
        <v>0</v>
      </c>
    </row>
    <row r="781" customFormat="false" ht="16.5" hidden="false" customHeight="true" outlineLevel="0" collapsed="false">
      <c r="A781" s="7" t="s">
        <v>1824</v>
      </c>
      <c r="B781" s="7" t="s">
        <v>9282</v>
      </c>
      <c r="C781" s="7" t="n">
        <f aca="false">COUNTIF('Duel Log'!AD$2:AD$2815,$A781)</f>
        <v>3</v>
      </c>
      <c r="D781" s="7" t="n">
        <f aca="false">COUNTIFS('Duel Log'!AD$2:AD$2815,$A781,'Duel Log'!AA$2:AA$2815,"Win")</f>
        <v>2</v>
      </c>
      <c r="E781" s="7" t="n">
        <f aca="false">COUNTIFS('Duel Log'!AD$2:AD$2815,$A781,'Duel Log'!AA$2:AA$2815,"Loss")</f>
        <v>1</v>
      </c>
      <c r="F781" s="7" t="n">
        <f aca="false">COUNTIFS('Duel Log'!AD$2:AD$2815,$A781,'Duel Log'!AA$2:AA$2815,"Draw")</f>
        <v>0</v>
      </c>
      <c r="G781" s="13" t="n">
        <f aca="false">IFERROR(D781/C781,"")</f>
        <v>0.666666666666667</v>
      </c>
    </row>
    <row r="782" customFormat="false" ht="15" hidden="false" customHeight="true" outlineLevel="0" collapsed="false">
      <c r="A782" s="7" t="s">
        <v>2914</v>
      </c>
      <c r="B782" s="7" t="s">
        <v>282</v>
      </c>
      <c r="C782" s="7" t="n">
        <f aca="false">COUNTIF('Duel Log'!AD$2:AD$2815,$A782)</f>
        <v>1</v>
      </c>
      <c r="D782" s="7" t="n">
        <f aca="false">COUNTIFS('Duel Log'!AD$2:AD$2815,$A782,'Duel Log'!AA$2:AA$2815,"Win")</f>
        <v>0</v>
      </c>
      <c r="E782" s="7" t="n">
        <f aca="false">COUNTIFS('Duel Log'!AD$2:AD$2815,$A782,'Duel Log'!AA$2:AA$2815,"Loss")</f>
        <v>1</v>
      </c>
      <c r="F782" s="7" t="n">
        <f aca="false">COUNTIFS('Duel Log'!AD$2:AD$2815,$A782,'Duel Log'!AA$2:AA$2815,"Draw")</f>
        <v>0</v>
      </c>
      <c r="G782" s="13" t="n">
        <f aca="false">IFERROR(D782/C782,"")</f>
        <v>0</v>
      </c>
    </row>
    <row r="783" customFormat="false" ht="15" hidden="false" customHeight="true" outlineLevel="0" collapsed="false">
      <c r="A783" s="7" t="s">
        <v>936</v>
      </c>
      <c r="B783" s="7" t="s">
        <v>890</v>
      </c>
      <c r="C783" s="7" t="n">
        <f aca="false">COUNTIF('Duel Log'!AD$2:AD$2815,$A783)</f>
        <v>1</v>
      </c>
      <c r="D783" s="7" t="n">
        <f aca="false">COUNTIFS('Duel Log'!AD$2:AD$2815,$A783,'Duel Log'!AA$2:AA$2815,"Win")</f>
        <v>0</v>
      </c>
      <c r="E783" s="7" t="n">
        <f aca="false">COUNTIFS('Duel Log'!AD$2:AD$2815,$A783,'Duel Log'!AA$2:AA$2815,"Loss")</f>
        <v>1</v>
      </c>
      <c r="F783" s="7" t="n">
        <f aca="false">COUNTIFS('Duel Log'!AD$2:AD$2815,$A783,'Duel Log'!AA$2:AA$2815,"Draw")</f>
        <v>0</v>
      </c>
      <c r="G783" s="13" t="n">
        <f aca="false">IFERROR(D783/C783,"")</f>
        <v>0</v>
      </c>
    </row>
    <row r="784" customFormat="false" ht="15" hidden="false" customHeight="true" outlineLevel="0" collapsed="false">
      <c r="A784" s="7" t="s">
        <v>3115</v>
      </c>
      <c r="B784" s="7" t="s">
        <v>369</v>
      </c>
      <c r="C784" s="7" t="n">
        <f aca="false">COUNTIF('Duel Log'!AD$2:AD$2815,$A784)</f>
        <v>1</v>
      </c>
      <c r="D784" s="7" t="n">
        <f aca="false">COUNTIFS('Duel Log'!AD$2:AD$2815,$A784,'Duel Log'!AA$2:AA$2815,"Win")</f>
        <v>0</v>
      </c>
      <c r="E784" s="7" t="n">
        <f aca="false">COUNTIFS('Duel Log'!AD$2:AD$2815,$A784,'Duel Log'!AA$2:AA$2815,"Loss")</f>
        <v>1</v>
      </c>
      <c r="F784" s="7" t="n">
        <f aca="false">COUNTIFS('Duel Log'!AD$2:AD$2815,$A784,'Duel Log'!AA$2:AA$2815,"Draw")</f>
        <v>0</v>
      </c>
      <c r="G784" s="13" t="n">
        <f aca="false">IFERROR(D784/C784,"")</f>
        <v>0</v>
      </c>
    </row>
    <row r="785" customFormat="false" ht="16.5" hidden="false" customHeight="true" outlineLevel="0" collapsed="false">
      <c r="A785" s="7" t="s">
        <v>2544</v>
      </c>
      <c r="B785" s="7" t="s">
        <v>2516</v>
      </c>
      <c r="C785" s="7" t="n">
        <f aca="false">COUNTIF('Duel Log'!AD$2:AD$2815,$A785)</f>
        <v>1</v>
      </c>
      <c r="D785" s="7" t="n">
        <f aca="false">COUNTIFS('Duel Log'!AD$2:AD$2815,$A785,'Duel Log'!AA$2:AA$2815,"Win")</f>
        <v>0</v>
      </c>
      <c r="E785" s="7" t="n">
        <f aca="false">COUNTIFS('Duel Log'!AD$2:AD$2815,$A785,'Duel Log'!AA$2:AA$2815,"Loss")</f>
        <v>1</v>
      </c>
      <c r="F785" s="7" t="n">
        <f aca="false">COUNTIFS('Duel Log'!AD$2:AD$2815,$A785,'Duel Log'!AA$2:AA$2815,"Draw")</f>
        <v>0</v>
      </c>
      <c r="G785" s="13" t="n">
        <f aca="false">IFERROR(D785/C785,"")</f>
        <v>0</v>
      </c>
    </row>
    <row r="786" customFormat="false" ht="15" hidden="false" customHeight="true" outlineLevel="0" collapsed="false">
      <c r="A786" s="7" t="s">
        <v>373</v>
      </c>
      <c r="B786" s="7" t="s">
        <v>280</v>
      </c>
      <c r="C786" s="7" t="n">
        <f aca="false">COUNTIF('Duel Log'!AD$2:AD$2815,$A786)</f>
        <v>1</v>
      </c>
      <c r="D786" s="7" t="n">
        <f aca="false">COUNTIFS('Duel Log'!AD$2:AD$2815,$A786,'Duel Log'!AA$2:AA$2815,"Win")</f>
        <v>1</v>
      </c>
      <c r="E786" s="7" t="n">
        <f aca="false">COUNTIFS('Duel Log'!AD$2:AD$2815,$A786,'Duel Log'!AA$2:AA$2815,"Loss")</f>
        <v>0</v>
      </c>
      <c r="F786" s="7" t="n">
        <f aca="false">COUNTIFS('Duel Log'!AD$2:AD$2815,$A786,'Duel Log'!AA$2:AA$2815,"Draw")</f>
        <v>0</v>
      </c>
      <c r="G786" s="13" t="n">
        <f aca="false">IFERROR(D786/C786,"")</f>
        <v>1</v>
      </c>
    </row>
    <row r="787" customFormat="false" ht="15" hidden="false" customHeight="true" outlineLevel="0" collapsed="false">
      <c r="A787" s="7" t="s">
        <v>2977</v>
      </c>
      <c r="B787" s="7" t="s">
        <v>282</v>
      </c>
      <c r="C787" s="7" t="n">
        <f aca="false">COUNTIF('Duel Log'!AD$2:AD$2815,$A787)</f>
        <v>1</v>
      </c>
      <c r="D787" s="7" t="n">
        <f aca="false">COUNTIFS('Duel Log'!AD$2:AD$2815,$A787,'Duel Log'!AA$2:AA$2815,"Win")</f>
        <v>1</v>
      </c>
      <c r="E787" s="7" t="n">
        <f aca="false">COUNTIFS('Duel Log'!AD$2:AD$2815,$A787,'Duel Log'!AA$2:AA$2815,"Loss")</f>
        <v>0</v>
      </c>
      <c r="F787" s="7" t="n">
        <f aca="false">COUNTIFS('Duel Log'!AD$2:AD$2815,$A787,'Duel Log'!AA$2:AA$2815,"Draw")</f>
        <v>0</v>
      </c>
      <c r="G787" s="13" t="n">
        <f aca="false">IFERROR(D787/C787,"")</f>
        <v>1</v>
      </c>
    </row>
    <row r="788" customFormat="false" ht="15" hidden="false" customHeight="true" outlineLevel="0" collapsed="false">
      <c r="A788" s="7" t="s">
        <v>1506</v>
      </c>
      <c r="B788" s="7" t="s">
        <v>1324</v>
      </c>
      <c r="C788" s="7" t="n">
        <f aca="false">COUNTIF('Duel Log'!AD$2:AD$2815,$A788)</f>
        <v>2</v>
      </c>
      <c r="D788" s="7" t="n">
        <f aca="false">COUNTIFS('Duel Log'!AD$2:AD$2815,$A788,'Duel Log'!AA$2:AA$2815,"Win")</f>
        <v>0</v>
      </c>
      <c r="E788" s="7" t="n">
        <f aca="false">COUNTIFS('Duel Log'!AD$2:AD$2815,$A788,'Duel Log'!AA$2:AA$2815,"Loss")</f>
        <v>2</v>
      </c>
      <c r="F788" s="7" t="n">
        <f aca="false">COUNTIFS('Duel Log'!AD$2:AD$2815,$A788,'Duel Log'!AA$2:AA$2815,"Draw")</f>
        <v>0</v>
      </c>
      <c r="G788" s="13" t="n">
        <f aca="false">IFERROR(D788/C788,"")</f>
        <v>0</v>
      </c>
    </row>
    <row r="789" customFormat="false" ht="15" hidden="false" customHeight="true" outlineLevel="0" collapsed="false">
      <c r="A789" s="7" t="s">
        <v>4792</v>
      </c>
      <c r="B789" s="7" t="s">
        <v>1132</v>
      </c>
      <c r="C789" s="7" t="n">
        <f aca="false">COUNTIF('Duel Log'!AD$2:AD$2815,$A789)</f>
        <v>1</v>
      </c>
      <c r="D789" s="7" t="n">
        <f aca="false">COUNTIFS('Duel Log'!AD$2:AD$2815,$A789,'Duel Log'!AA$2:AA$2815,"Win")</f>
        <v>1</v>
      </c>
      <c r="E789" s="7" t="n">
        <f aca="false">COUNTIFS('Duel Log'!AD$2:AD$2815,$A789,'Duel Log'!AA$2:AA$2815,"Loss")</f>
        <v>0</v>
      </c>
      <c r="F789" s="7" t="n">
        <f aca="false">COUNTIFS('Duel Log'!AD$2:AD$2815,$A789,'Duel Log'!AA$2:AA$2815,"Draw")</f>
        <v>0</v>
      </c>
      <c r="G789" s="13" t="n">
        <f aca="false">IFERROR(D789/C789,"")</f>
        <v>1</v>
      </c>
    </row>
    <row r="790" customFormat="false" ht="15" hidden="false" customHeight="true" outlineLevel="0" collapsed="false">
      <c r="A790" s="7" t="s">
        <v>3255</v>
      </c>
      <c r="B790" s="7" t="s">
        <v>876</v>
      </c>
      <c r="C790" s="7" t="n">
        <f aca="false">COUNTIF('Duel Log'!AD$2:AD$2815,$A790)</f>
        <v>1</v>
      </c>
      <c r="D790" s="7" t="n">
        <f aca="false">COUNTIFS('Duel Log'!AD$2:AD$2815,$A790,'Duel Log'!AA$2:AA$2815,"Win")</f>
        <v>0</v>
      </c>
      <c r="E790" s="7" t="n">
        <f aca="false">COUNTIFS('Duel Log'!AD$2:AD$2815,$A790,'Duel Log'!AA$2:AA$2815,"Loss")</f>
        <v>1</v>
      </c>
      <c r="F790" s="7" t="n">
        <f aca="false">COUNTIFS('Duel Log'!AD$2:AD$2815,$A790,'Duel Log'!AA$2:AA$2815,"Draw")</f>
        <v>0</v>
      </c>
      <c r="G790" s="13" t="n">
        <f aca="false">IFERROR(D790/C790,"")</f>
        <v>0</v>
      </c>
    </row>
    <row r="791" customFormat="false" ht="15" hidden="false" customHeight="true" outlineLevel="0" collapsed="false">
      <c r="A791" s="7" t="s">
        <v>1290</v>
      </c>
      <c r="B791" s="7" t="s">
        <v>1061</v>
      </c>
      <c r="C791" s="7" t="n">
        <f aca="false">COUNTIF('Duel Log'!AD$2:AD$2815,$A791)</f>
        <v>1</v>
      </c>
      <c r="D791" s="7" t="n">
        <f aca="false">COUNTIFS('Duel Log'!AD$2:AD$2815,$A791,'Duel Log'!AA$2:AA$2815,"Win")</f>
        <v>1</v>
      </c>
      <c r="E791" s="7" t="n">
        <f aca="false">COUNTIFS('Duel Log'!AD$2:AD$2815,$A791,'Duel Log'!AA$2:AA$2815,"Loss")</f>
        <v>0</v>
      </c>
      <c r="F791" s="7" t="n">
        <f aca="false">COUNTIFS('Duel Log'!AD$2:AD$2815,$A791,'Duel Log'!AA$2:AA$2815,"Draw")</f>
        <v>0</v>
      </c>
      <c r="G791" s="13" t="n">
        <f aca="false">IFERROR(D791/C791,"")</f>
        <v>1</v>
      </c>
    </row>
    <row r="792" customFormat="false" ht="15" hidden="false" customHeight="true" outlineLevel="0" collapsed="false">
      <c r="A792" s="7" t="s">
        <v>479</v>
      </c>
      <c r="B792" s="7" t="s">
        <v>474</v>
      </c>
      <c r="C792" s="7" t="n">
        <f aca="false">COUNTIF('Duel Log'!AD$2:AD$2815,$A792)</f>
        <v>1</v>
      </c>
      <c r="D792" s="7" t="n">
        <f aca="false">COUNTIFS('Duel Log'!AD$2:AD$2815,$A792,'Duel Log'!AA$2:AA$2815,"Win")</f>
        <v>1</v>
      </c>
      <c r="E792" s="7" t="n">
        <f aca="false">COUNTIFS('Duel Log'!AD$2:AD$2815,$A792,'Duel Log'!AA$2:AA$2815,"Loss")</f>
        <v>0</v>
      </c>
      <c r="F792" s="7" t="n">
        <f aca="false">COUNTIFS('Duel Log'!AD$2:AD$2815,$A792,'Duel Log'!AA$2:AA$2815,"Draw")</f>
        <v>0</v>
      </c>
      <c r="G792" s="13" t="n">
        <f aca="false">IFERROR(D792/C792,"")</f>
        <v>1</v>
      </c>
    </row>
    <row r="793" customFormat="false" ht="15" hidden="false" customHeight="true" outlineLevel="0" collapsed="false">
      <c r="A793" s="7" t="s">
        <v>1442</v>
      </c>
      <c r="B793" s="7" t="s">
        <v>9283</v>
      </c>
      <c r="C793" s="7" t="n">
        <f aca="false">COUNTIF('Duel Log'!AD$2:AD$2815,$A793)</f>
        <v>7</v>
      </c>
      <c r="D793" s="7" t="n">
        <f aca="false">COUNTIFS('Duel Log'!AD$2:AD$2815,$A793,'Duel Log'!AA$2:AA$2815,"Win")</f>
        <v>5</v>
      </c>
      <c r="E793" s="7" t="n">
        <f aca="false">COUNTIFS('Duel Log'!AD$2:AD$2815,$A793,'Duel Log'!AA$2:AA$2815,"Loss")</f>
        <v>2</v>
      </c>
      <c r="F793" s="7" t="n">
        <f aca="false">COUNTIFS('Duel Log'!AD$2:AD$2815,$A793,'Duel Log'!AA$2:AA$2815,"Draw")</f>
        <v>0</v>
      </c>
      <c r="G793" s="13" t="n">
        <f aca="false">IFERROR(D793/C793,"")</f>
        <v>0.714285714285714</v>
      </c>
    </row>
    <row r="794" customFormat="false" ht="15" hidden="false" customHeight="true" outlineLevel="0" collapsed="false">
      <c r="A794" s="7" t="s">
        <v>798</v>
      </c>
      <c r="B794" s="7" t="s">
        <v>533</v>
      </c>
      <c r="C794" s="7" t="n">
        <f aca="false">COUNTIF('Duel Log'!AD$2:AD$2815,$A794)</f>
        <v>1</v>
      </c>
      <c r="D794" s="7" t="n">
        <f aca="false">COUNTIFS('Duel Log'!AD$2:AD$2815,$A794,'Duel Log'!AA$2:AA$2815,"Win")</f>
        <v>0</v>
      </c>
      <c r="E794" s="7" t="n">
        <f aca="false">COUNTIFS('Duel Log'!AD$2:AD$2815,$A794,'Duel Log'!AA$2:AA$2815,"Loss")</f>
        <v>1</v>
      </c>
      <c r="F794" s="7" t="n">
        <f aca="false">COUNTIFS('Duel Log'!AD$2:AD$2815,$A794,'Duel Log'!AA$2:AA$2815,"Draw")</f>
        <v>0</v>
      </c>
      <c r="G794" s="13" t="n">
        <f aca="false">IFERROR(D794/C794,"")</f>
        <v>0</v>
      </c>
    </row>
    <row r="795" customFormat="false" ht="15" hidden="false" customHeight="true" outlineLevel="0" collapsed="false">
      <c r="A795" s="7" t="s">
        <v>1687</v>
      </c>
      <c r="B795" s="7" t="s">
        <v>1671</v>
      </c>
      <c r="C795" s="7" t="n">
        <f aca="false">COUNTIF('Duel Log'!AD$2:AD$2815,$A795)</f>
        <v>1</v>
      </c>
      <c r="D795" s="7" t="n">
        <f aca="false">COUNTIFS('Duel Log'!AD$2:AD$2815,$A795,'Duel Log'!AA$2:AA$2815,"Win")</f>
        <v>0</v>
      </c>
      <c r="E795" s="7" t="n">
        <f aca="false">COUNTIFS('Duel Log'!AD$2:AD$2815,$A795,'Duel Log'!AA$2:AA$2815,"Loss")</f>
        <v>1</v>
      </c>
      <c r="F795" s="7" t="n">
        <f aca="false">COUNTIFS('Duel Log'!AD$2:AD$2815,$A795,'Duel Log'!AA$2:AA$2815,"Draw")</f>
        <v>0</v>
      </c>
      <c r="G795" s="13" t="n">
        <f aca="false">IFERROR(D795/C795,"")</f>
        <v>0</v>
      </c>
    </row>
    <row r="796" customFormat="false" ht="15" hidden="false" customHeight="true" outlineLevel="0" collapsed="false">
      <c r="A796" s="7" t="s">
        <v>1822</v>
      </c>
      <c r="B796" s="7" t="s">
        <v>9284</v>
      </c>
      <c r="C796" s="7" t="n">
        <f aca="false">COUNTIF('Duel Log'!AD$2:AD$2815,$A796)</f>
        <v>2</v>
      </c>
      <c r="D796" s="7" t="n">
        <f aca="false">COUNTIFS('Duel Log'!AD$2:AD$2815,$A796,'Duel Log'!AA$2:AA$2815,"Win")</f>
        <v>2</v>
      </c>
      <c r="E796" s="7" t="n">
        <f aca="false">COUNTIFS('Duel Log'!AD$2:AD$2815,$A796,'Duel Log'!AA$2:AA$2815,"Loss")</f>
        <v>0</v>
      </c>
      <c r="F796" s="7" t="n">
        <f aca="false">COUNTIFS('Duel Log'!AD$2:AD$2815,$A796,'Duel Log'!AA$2:AA$2815,"Draw")</f>
        <v>0</v>
      </c>
      <c r="G796" s="13" t="n">
        <f aca="false">IFERROR(D796/C796,"")</f>
        <v>1</v>
      </c>
    </row>
    <row r="797" customFormat="false" ht="15" hidden="false" customHeight="true" outlineLevel="0" collapsed="false">
      <c r="A797" s="7" t="s">
        <v>1116</v>
      </c>
      <c r="B797" s="7" t="s">
        <v>1061</v>
      </c>
      <c r="C797" s="7" t="n">
        <f aca="false">COUNTIF('Duel Log'!AD$2:AD$2815,$A797)</f>
        <v>1</v>
      </c>
      <c r="D797" s="7" t="n">
        <f aca="false">COUNTIFS('Duel Log'!AD$2:AD$2815,$A797,'Duel Log'!AA$2:AA$2815,"Win")</f>
        <v>1</v>
      </c>
      <c r="E797" s="7" t="n">
        <f aca="false">COUNTIFS('Duel Log'!AD$2:AD$2815,$A797,'Duel Log'!AA$2:AA$2815,"Loss")</f>
        <v>0</v>
      </c>
      <c r="F797" s="7" t="n">
        <f aca="false">COUNTIFS('Duel Log'!AD$2:AD$2815,$A797,'Duel Log'!AA$2:AA$2815,"Draw")</f>
        <v>0</v>
      </c>
      <c r="G797" s="13" t="n">
        <f aca="false">IFERROR(D797/C797,"")</f>
        <v>1</v>
      </c>
    </row>
    <row r="798" customFormat="false" ht="15" hidden="false" customHeight="true" outlineLevel="0" collapsed="false">
      <c r="A798" s="7" t="s">
        <v>4028</v>
      </c>
      <c r="B798" s="7" t="s">
        <v>474</v>
      </c>
      <c r="C798" s="7" t="n">
        <f aca="false">COUNTIF('Duel Log'!AD$2:AD$2815,$A798)</f>
        <v>1</v>
      </c>
      <c r="D798" s="7" t="n">
        <f aca="false">COUNTIFS('Duel Log'!AD$2:AD$2815,$A798,'Duel Log'!AA$2:AA$2815,"Win")</f>
        <v>0</v>
      </c>
      <c r="E798" s="7" t="n">
        <f aca="false">COUNTIFS('Duel Log'!AD$2:AD$2815,$A798,'Duel Log'!AA$2:AA$2815,"Loss")</f>
        <v>1</v>
      </c>
      <c r="F798" s="7" t="n">
        <f aca="false">COUNTIFS('Duel Log'!AD$2:AD$2815,$A798,'Duel Log'!AA$2:AA$2815,"Draw")</f>
        <v>0</v>
      </c>
      <c r="G798" s="13" t="n">
        <f aca="false">IFERROR(D798/C798,"")</f>
        <v>0</v>
      </c>
    </row>
    <row r="799" customFormat="false" ht="15" hidden="false" customHeight="true" outlineLevel="0" collapsed="false">
      <c r="A799" s="7" t="s">
        <v>2897</v>
      </c>
      <c r="B799" s="7" t="s">
        <v>282</v>
      </c>
      <c r="C799" s="7" t="n">
        <f aca="false">COUNTIF('Duel Log'!AD$2:AD$2815,$A799)</f>
        <v>1</v>
      </c>
      <c r="D799" s="7" t="n">
        <f aca="false">COUNTIFS('Duel Log'!AD$2:AD$2815,$A799,'Duel Log'!AA$2:AA$2815,"Win")</f>
        <v>1</v>
      </c>
      <c r="E799" s="7" t="n">
        <f aca="false">COUNTIFS('Duel Log'!AD$2:AD$2815,$A799,'Duel Log'!AA$2:AA$2815,"Loss")</f>
        <v>0</v>
      </c>
      <c r="F799" s="7" t="n">
        <f aca="false">COUNTIFS('Duel Log'!AD$2:AD$2815,$A799,'Duel Log'!AA$2:AA$2815,"Draw")</f>
        <v>0</v>
      </c>
      <c r="G799" s="13" t="n">
        <f aca="false">IFERROR(D799/C799,"")</f>
        <v>1</v>
      </c>
    </row>
    <row r="800" customFormat="false" ht="15" hidden="false" customHeight="true" outlineLevel="0" collapsed="false">
      <c r="A800" s="7" t="s">
        <v>4556</v>
      </c>
      <c r="B800" s="7" t="s">
        <v>659</v>
      </c>
      <c r="C800" s="7" t="n">
        <f aca="false">COUNTIF('Duel Log'!AD$2:AD$2815,$A800)</f>
        <v>1</v>
      </c>
      <c r="D800" s="7" t="n">
        <f aca="false">COUNTIFS('Duel Log'!AD$2:AD$2815,$A800,'Duel Log'!AA$2:AA$2815,"Win")</f>
        <v>0</v>
      </c>
      <c r="E800" s="7" t="n">
        <f aca="false">COUNTIFS('Duel Log'!AD$2:AD$2815,$A800,'Duel Log'!AA$2:AA$2815,"Loss")</f>
        <v>1</v>
      </c>
      <c r="F800" s="7" t="n">
        <f aca="false">COUNTIFS('Duel Log'!AD$2:AD$2815,$A800,'Duel Log'!AA$2:AA$2815,"Draw")</f>
        <v>0</v>
      </c>
      <c r="G800" s="13" t="n">
        <f aca="false">IFERROR(D800/C800,"")</f>
        <v>0</v>
      </c>
    </row>
    <row r="801" customFormat="false" ht="15" hidden="false" customHeight="true" outlineLevel="0" collapsed="false">
      <c r="A801" s="7" t="s">
        <v>1252</v>
      </c>
      <c r="B801" s="7" t="s">
        <v>1061</v>
      </c>
      <c r="C801" s="7" t="n">
        <f aca="false">COUNTIF('Duel Log'!AD$2:AD$2815,$A801)</f>
        <v>1</v>
      </c>
      <c r="D801" s="7" t="n">
        <f aca="false">COUNTIFS('Duel Log'!AD$2:AD$2815,$A801,'Duel Log'!AA$2:AA$2815,"Win")</f>
        <v>1</v>
      </c>
      <c r="E801" s="7" t="n">
        <f aca="false">COUNTIFS('Duel Log'!AD$2:AD$2815,$A801,'Duel Log'!AA$2:AA$2815,"Loss")</f>
        <v>0</v>
      </c>
      <c r="F801" s="7" t="n">
        <f aca="false">COUNTIFS('Duel Log'!AD$2:AD$2815,$A801,'Duel Log'!AA$2:AA$2815,"Draw")</f>
        <v>0</v>
      </c>
      <c r="G801" s="13" t="n">
        <f aca="false">IFERROR(D801/C801,"")</f>
        <v>1</v>
      </c>
    </row>
    <row r="802" customFormat="false" ht="15" hidden="false" customHeight="true" outlineLevel="0" collapsed="false">
      <c r="A802" s="7" t="s">
        <v>1937</v>
      </c>
      <c r="B802" s="7" t="s">
        <v>9273</v>
      </c>
      <c r="C802" s="7" t="n">
        <f aca="false">COUNTIF('Duel Log'!AD$2:AD$2815,$A802)</f>
        <v>2</v>
      </c>
      <c r="D802" s="7" t="n">
        <f aca="false">COUNTIFS('Duel Log'!AD$2:AD$2815,$A802,'Duel Log'!AA$2:AA$2815,"Win")</f>
        <v>1</v>
      </c>
      <c r="E802" s="7" t="n">
        <f aca="false">COUNTIFS('Duel Log'!AD$2:AD$2815,$A802,'Duel Log'!AA$2:AA$2815,"Loss")</f>
        <v>1</v>
      </c>
      <c r="F802" s="7" t="n">
        <f aca="false">COUNTIFS('Duel Log'!AD$2:AD$2815,$A802,'Duel Log'!AA$2:AA$2815,"Draw")</f>
        <v>0</v>
      </c>
      <c r="G802" s="13" t="n">
        <f aca="false">IFERROR(D802/C802,"")</f>
        <v>0.5</v>
      </c>
    </row>
    <row r="803" customFormat="false" ht="15" hidden="false" customHeight="true" outlineLevel="0" collapsed="false">
      <c r="A803" s="7" t="s">
        <v>1496</v>
      </c>
      <c r="B803" s="7" t="s">
        <v>1324</v>
      </c>
      <c r="C803" s="7" t="n">
        <f aca="false">COUNTIF('Duel Log'!AD$2:AD$2815,$A803)</f>
        <v>1</v>
      </c>
      <c r="D803" s="7" t="n">
        <f aca="false">COUNTIFS('Duel Log'!AD$2:AD$2815,$A803,'Duel Log'!AA$2:AA$2815,"Win")</f>
        <v>1</v>
      </c>
      <c r="E803" s="7" t="n">
        <f aca="false">COUNTIFS('Duel Log'!AD$2:AD$2815,$A803,'Duel Log'!AA$2:AA$2815,"Loss")</f>
        <v>0</v>
      </c>
      <c r="F803" s="7" t="n">
        <f aca="false">COUNTIFS('Duel Log'!AD$2:AD$2815,$A803,'Duel Log'!AA$2:AA$2815,"Draw")</f>
        <v>0</v>
      </c>
      <c r="G803" s="13" t="n">
        <f aca="false">IFERROR(D803/C803,"")</f>
        <v>1</v>
      </c>
    </row>
    <row r="804" customFormat="false" ht="15" hidden="false" customHeight="true" outlineLevel="0" collapsed="false">
      <c r="A804" s="7" t="s">
        <v>5784</v>
      </c>
      <c r="B804" s="8" t="s">
        <v>862</v>
      </c>
      <c r="C804" s="7" t="n">
        <f aca="false">COUNTIF('Duel Log'!AD$2:AD$2815,$A804)</f>
        <v>1</v>
      </c>
      <c r="D804" s="7" t="n">
        <f aca="false">COUNTIFS('Duel Log'!AD$2:AD$2815,$A804,'Duel Log'!AA$2:AA$2815,"Win")</f>
        <v>0</v>
      </c>
      <c r="E804" s="7" t="n">
        <f aca="false">COUNTIFS('Duel Log'!AD$2:AD$2815,$A804,'Duel Log'!AA$2:AA$2815,"Loss")</f>
        <v>1</v>
      </c>
      <c r="F804" s="7" t="n">
        <f aca="false">COUNTIFS('Duel Log'!AD$2:AD$2815,$A804,'Duel Log'!AA$2:AA$2815,"Draw")</f>
        <v>0</v>
      </c>
      <c r="G804" s="13" t="n">
        <f aca="false">IFERROR(D804/C804,"")</f>
        <v>0</v>
      </c>
    </row>
    <row r="805" customFormat="false" ht="15" hidden="false" customHeight="true" outlineLevel="0" collapsed="false">
      <c r="A805" s="7" t="s">
        <v>1385</v>
      </c>
      <c r="B805" s="7" t="s">
        <v>1324</v>
      </c>
      <c r="C805" s="7" t="n">
        <f aca="false">COUNTIF('Duel Log'!AD$2:AD$2815,$A805)</f>
        <v>1</v>
      </c>
      <c r="D805" s="7" t="n">
        <f aca="false">COUNTIFS('Duel Log'!AD$2:AD$2815,$A805,'Duel Log'!AA$2:AA$2815,"Win")</f>
        <v>0</v>
      </c>
      <c r="E805" s="7" t="n">
        <f aca="false">COUNTIFS('Duel Log'!AD$2:AD$2815,$A805,'Duel Log'!AA$2:AA$2815,"Loss")</f>
        <v>1</v>
      </c>
      <c r="F805" s="7" t="n">
        <f aca="false">COUNTIFS('Duel Log'!AD$2:AD$2815,$A805,'Duel Log'!AA$2:AA$2815,"Draw")</f>
        <v>0</v>
      </c>
      <c r="G805" s="13" t="n">
        <f aca="false">IFERROR(D805/C805,"")</f>
        <v>0</v>
      </c>
    </row>
    <row r="806" customFormat="false" ht="16.5" hidden="false" customHeight="true" outlineLevel="0" collapsed="false">
      <c r="A806" s="7" t="s">
        <v>3633</v>
      </c>
      <c r="B806" s="7" t="s">
        <v>1063</v>
      </c>
      <c r="C806" s="7" t="n">
        <f aca="false">COUNTIF('Duel Log'!AD$2:AD$2815,$A806)</f>
        <v>1</v>
      </c>
      <c r="D806" s="7" t="n">
        <f aca="false">COUNTIFS('Duel Log'!AD$2:AD$2815,$A806,'Duel Log'!AA$2:AA$2815,"Win")</f>
        <v>0</v>
      </c>
      <c r="E806" s="7" t="n">
        <f aca="false">COUNTIFS('Duel Log'!AD$2:AD$2815,$A806,'Duel Log'!AA$2:AA$2815,"Loss")</f>
        <v>1</v>
      </c>
      <c r="F806" s="7" t="n">
        <f aca="false">COUNTIFS('Duel Log'!AD$2:AD$2815,$A806,'Duel Log'!AA$2:AA$2815,"Draw")</f>
        <v>0</v>
      </c>
      <c r="G806" s="13" t="n">
        <f aca="false">IFERROR(D806/C806,"")</f>
        <v>0</v>
      </c>
    </row>
    <row r="807" customFormat="false" ht="15" hidden="false" customHeight="true" outlineLevel="0" collapsed="false">
      <c r="A807" s="7" t="s">
        <v>1049</v>
      </c>
      <c r="B807" s="7" t="s">
        <v>890</v>
      </c>
      <c r="C807" s="7" t="n">
        <f aca="false">COUNTIF('Duel Log'!AD$2:AD$2815,$A807)</f>
        <v>1</v>
      </c>
      <c r="D807" s="7" t="n">
        <f aca="false">COUNTIFS('Duel Log'!AD$2:AD$2815,$A807,'Duel Log'!AA$2:AA$2815,"Win")</f>
        <v>1</v>
      </c>
      <c r="E807" s="7" t="n">
        <f aca="false">COUNTIFS('Duel Log'!AD$2:AD$2815,$A807,'Duel Log'!AA$2:AA$2815,"Loss")</f>
        <v>0</v>
      </c>
      <c r="F807" s="7" t="n">
        <f aca="false">COUNTIFS('Duel Log'!AD$2:AD$2815,$A807,'Duel Log'!AA$2:AA$2815,"Draw")</f>
        <v>0</v>
      </c>
      <c r="G807" s="13" t="n">
        <f aca="false">IFERROR(D807/C807,"")</f>
        <v>1</v>
      </c>
    </row>
    <row r="808" customFormat="false" ht="15" hidden="false" customHeight="true" outlineLevel="0" collapsed="false">
      <c r="A808" s="7" t="s">
        <v>3801</v>
      </c>
      <c r="B808" s="7" t="s">
        <v>723</v>
      </c>
      <c r="C808" s="7" t="n">
        <f aca="false">COUNTIF('Duel Log'!AD$2:AD$2815,$A808)</f>
        <v>1</v>
      </c>
      <c r="D808" s="7" t="n">
        <f aca="false">COUNTIFS('Duel Log'!AD$2:AD$2815,$A808,'Duel Log'!AA$2:AA$2815,"Win")</f>
        <v>0</v>
      </c>
      <c r="E808" s="7" t="n">
        <f aca="false">COUNTIFS('Duel Log'!AD$2:AD$2815,$A808,'Duel Log'!AA$2:AA$2815,"Loss")</f>
        <v>1</v>
      </c>
      <c r="F808" s="7" t="n">
        <f aca="false">COUNTIFS('Duel Log'!AD$2:AD$2815,$A808,'Duel Log'!AA$2:AA$2815,"Draw")</f>
        <v>0</v>
      </c>
      <c r="G808" s="13" t="n">
        <f aca="false">IFERROR(D808/C808,"")</f>
        <v>0</v>
      </c>
    </row>
    <row r="809" customFormat="false" ht="16.5" hidden="false" customHeight="true" outlineLevel="0" collapsed="false">
      <c r="A809" s="7" t="s">
        <v>5561</v>
      </c>
      <c r="B809" s="8" t="s">
        <v>1540</v>
      </c>
      <c r="C809" s="7" t="n">
        <f aca="false">COUNTIF('Duel Log'!AD$2:AD$2815,$A809)</f>
        <v>3</v>
      </c>
      <c r="D809" s="7" t="n">
        <f aca="false">COUNTIFS('Duel Log'!AD$2:AD$2815,$A809,'Duel Log'!AA$2:AA$2815,"Win")</f>
        <v>3</v>
      </c>
      <c r="E809" s="7" t="n">
        <f aca="false">COUNTIFS('Duel Log'!AD$2:AD$2815,$A809,'Duel Log'!AA$2:AA$2815,"Loss")</f>
        <v>0</v>
      </c>
      <c r="F809" s="7" t="n">
        <f aca="false">COUNTIFS('Duel Log'!AD$2:AD$2815,$A809,'Duel Log'!AA$2:AA$2815,"Draw")</f>
        <v>0</v>
      </c>
      <c r="G809" s="13" t="n">
        <f aca="false">IFERROR(D809/C809,"")</f>
        <v>1</v>
      </c>
    </row>
    <row r="810" customFormat="false" ht="15" hidden="false" customHeight="true" outlineLevel="0" collapsed="false">
      <c r="A810" s="7" t="s">
        <v>4278</v>
      </c>
      <c r="B810" s="7" t="s">
        <v>533</v>
      </c>
      <c r="C810" s="7" t="n">
        <f aca="false">COUNTIF('Duel Log'!AD$2:AD$2815,$A810)</f>
        <v>1</v>
      </c>
      <c r="D810" s="7" t="n">
        <f aca="false">COUNTIFS('Duel Log'!AD$2:AD$2815,$A810,'Duel Log'!AA$2:AA$2815,"Win")</f>
        <v>1</v>
      </c>
      <c r="E810" s="7" t="n">
        <f aca="false">COUNTIFS('Duel Log'!AD$2:AD$2815,$A810,'Duel Log'!AA$2:AA$2815,"Loss")</f>
        <v>0</v>
      </c>
      <c r="F810" s="7" t="n">
        <f aca="false">COUNTIFS('Duel Log'!AD$2:AD$2815,$A810,'Duel Log'!AA$2:AA$2815,"Draw")</f>
        <v>0</v>
      </c>
      <c r="G810" s="13" t="n">
        <f aca="false">IFERROR(D810/C810,"")</f>
        <v>1</v>
      </c>
    </row>
    <row r="811" customFormat="false" ht="15" hidden="false" customHeight="true" outlineLevel="0" collapsed="false">
      <c r="A811" s="7" t="s">
        <v>783</v>
      </c>
      <c r="B811" s="7" t="s">
        <v>533</v>
      </c>
      <c r="C811" s="7" t="n">
        <f aca="false">COUNTIF('Duel Log'!AD$2:AD$2815,$A811)</f>
        <v>1</v>
      </c>
      <c r="D811" s="7" t="n">
        <f aca="false">COUNTIFS('Duel Log'!AD$2:AD$2815,$A811,'Duel Log'!AA$2:AA$2815,"Win")</f>
        <v>0</v>
      </c>
      <c r="E811" s="7" t="n">
        <f aca="false">COUNTIFS('Duel Log'!AD$2:AD$2815,$A811,'Duel Log'!AA$2:AA$2815,"Loss")</f>
        <v>1</v>
      </c>
      <c r="F811" s="7" t="n">
        <f aca="false">COUNTIFS('Duel Log'!AD$2:AD$2815,$A811,'Duel Log'!AA$2:AA$2815,"Draw")</f>
        <v>0</v>
      </c>
      <c r="G811" s="13" t="n">
        <f aca="false">IFERROR(D811/C811,"")</f>
        <v>0</v>
      </c>
    </row>
    <row r="812" customFormat="false" ht="16.5" hidden="false" customHeight="true" outlineLevel="0" collapsed="false">
      <c r="A812" s="7" t="s">
        <v>840</v>
      </c>
      <c r="B812" s="7" t="s">
        <v>9285</v>
      </c>
      <c r="C812" s="7" t="n">
        <f aca="false">COUNTIF('Duel Log'!AD$2:AD$2815,$A812)</f>
        <v>6</v>
      </c>
      <c r="D812" s="7" t="n">
        <f aca="false">COUNTIFS('Duel Log'!AD$2:AD$2815,$A812,'Duel Log'!AA$2:AA$2815,"Win")</f>
        <v>4</v>
      </c>
      <c r="E812" s="7" t="n">
        <f aca="false">COUNTIFS('Duel Log'!AD$2:AD$2815,$A812,'Duel Log'!AA$2:AA$2815,"Loss")</f>
        <v>2</v>
      </c>
      <c r="F812" s="7" t="n">
        <f aca="false">COUNTIFS('Duel Log'!AD$2:AD$2815,$A812,'Duel Log'!AA$2:AA$2815,"Draw")</f>
        <v>0</v>
      </c>
      <c r="G812" s="13" t="n">
        <f aca="false">IFERROR(D812/C812,"")</f>
        <v>0.666666666666667</v>
      </c>
    </row>
    <row r="813" customFormat="false" ht="15" hidden="false" customHeight="true" outlineLevel="0" collapsed="false">
      <c r="A813" s="7" t="s">
        <v>4038</v>
      </c>
      <c r="B813" s="7" t="s">
        <v>474</v>
      </c>
      <c r="C813" s="7" t="n">
        <f aca="false">COUNTIF('Duel Log'!AD$2:AD$2815,$A813)</f>
        <v>1</v>
      </c>
      <c r="D813" s="7" t="n">
        <f aca="false">COUNTIFS('Duel Log'!AD$2:AD$2815,$A813,'Duel Log'!AA$2:AA$2815,"Win")</f>
        <v>0</v>
      </c>
      <c r="E813" s="7" t="n">
        <f aca="false">COUNTIFS('Duel Log'!AD$2:AD$2815,$A813,'Duel Log'!AA$2:AA$2815,"Loss")</f>
        <v>1</v>
      </c>
      <c r="F813" s="7" t="n">
        <f aca="false">COUNTIFS('Duel Log'!AD$2:AD$2815,$A813,'Duel Log'!AA$2:AA$2815,"Draw")</f>
        <v>0</v>
      </c>
      <c r="G813" s="13" t="n">
        <f aca="false">IFERROR(D813/C813,"")</f>
        <v>0</v>
      </c>
    </row>
    <row r="814" customFormat="false" ht="15" hidden="false" customHeight="true" outlineLevel="0" collapsed="false">
      <c r="A814" s="7" t="s">
        <v>3371</v>
      </c>
      <c r="B814" s="7" t="s">
        <v>641</v>
      </c>
      <c r="C814" s="7" t="n">
        <f aca="false">COUNTIF('Duel Log'!AD$2:AD$2815,$A814)</f>
        <v>1</v>
      </c>
      <c r="D814" s="7" t="n">
        <f aca="false">COUNTIFS('Duel Log'!AD$2:AD$2815,$A814,'Duel Log'!AA$2:AA$2815,"Win")</f>
        <v>1</v>
      </c>
      <c r="E814" s="7" t="n">
        <f aca="false">COUNTIFS('Duel Log'!AD$2:AD$2815,$A814,'Duel Log'!AA$2:AA$2815,"Loss")</f>
        <v>0</v>
      </c>
      <c r="F814" s="7" t="n">
        <f aca="false">COUNTIFS('Duel Log'!AD$2:AD$2815,$A814,'Duel Log'!AA$2:AA$2815,"Draw")</f>
        <v>0</v>
      </c>
      <c r="G814" s="13" t="n">
        <f aca="false">IFERROR(D814/C814,"")</f>
        <v>1</v>
      </c>
    </row>
    <row r="815" customFormat="false" ht="16.5" hidden="false" customHeight="true" outlineLevel="0" collapsed="false">
      <c r="A815" s="7" t="s">
        <v>3711</v>
      </c>
      <c r="B815" s="7" t="s">
        <v>1063</v>
      </c>
      <c r="C815" s="7" t="n">
        <f aca="false">COUNTIF('Duel Log'!AD$2:AD$2815,$A815)</f>
        <v>1</v>
      </c>
      <c r="D815" s="7" t="n">
        <f aca="false">COUNTIFS('Duel Log'!AD$2:AD$2815,$A815,'Duel Log'!AA$2:AA$2815,"Win")</f>
        <v>0</v>
      </c>
      <c r="E815" s="7" t="n">
        <f aca="false">COUNTIFS('Duel Log'!AD$2:AD$2815,$A815,'Duel Log'!AA$2:AA$2815,"Loss")</f>
        <v>1</v>
      </c>
      <c r="F815" s="7" t="n">
        <f aca="false">COUNTIFS('Duel Log'!AD$2:AD$2815,$A815,'Duel Log'!AA$2:AA$2815,"Draw")</f>
        <v>0</v>
      </c>
      <c r="G815" s="13" t="n">
        <f aca="false">IFERROR(D815/C815,"")</f>
        <v>0</v>
      </c>
    </row>
    <row r="816" customFormat="false" ht="15" hidden="false" customHeight="true" outlineLevel="0" collapsed="false">
      <c r="A816" s="7" t="s">
        <v>1084</v>
      </c>
      <c r="B816" s="7" t="s">
        <v>1061</v>
      </c>
      <c r="C816" s="7" t="n">
        <f aca="false">COUNTIF('Duel Log'!AD$2:AD$2815,$A816)</f>
        <v>1</v>
      </c>
      <c r="D816" s="7" t="n">
        <f aca="false">COUNTIFS('Duel Log'!AD$2:AD$2815,$A816,'Duel Log'!AA$2:AA$2815,"Win")</f>
        <v>1</v>
      </c>
      <c r="E816" s="7" t="n">
        <f aca="false">COUNTIFS('Duel Log'!AD$2:AD$2815,$A816,'Duel Log'!AA$2:AA$2815,"Loss")</f>
        <v>0</v>
      </c>
      <c r="F816" s="7" t="n">
        <f aca="false">COUNTIFS('Duel Log'!AD$2:AD$2815,$A816,'Duel Log'!AA$2:AA$2815,"Draw")</f>
        <v>0</v>
      </c>
      <c r="G816" s="13" t="n">
        <f aca="false">IFERROR(D816/C816,"")</f>
        <v>1</v>
      </c>
    </row>
    <row r="817" customFormat="false" ht="16.5" hidden="false" customHeight="true" outlineLevel="0" collapsed="false">
      <c r="A817" s="7" t="s">
        <v>702</v>
      </c>
      <c r="B817" s="7" t="s">
        <v>687</v>
      </c>
      <c r="C817" s="7" t="n">
        <f aca="false">COUNTIF('Duel Log'!AD$2:AD$2815,$A817)</f>
        <v>1</v>
      </c>
      <c r="D817" s="7" t="n">
        <f aca="false">COUNTIFS('Duel Log'!AD$2:AD$2815,$A817,'Duel Log'!AA$2:AA$2815,"Win")</f>
        <v>1</v>
      </c>
      <c r="E817" s="7" t="n">
        <f aca="false">COUNTIFS('Duel Log'!AD$2:AD$2815,$A817,'Duel Log'!AA$2:AA$2815,"Loss")</f>
        <v>0</v>
      </c>
      <c r="F817" s="7" t="n">
        <f aca="false">COUNTIFS('Duel Log'!AD$2:AD$2815,$A817,'Duel Log'!AA$2:AA$2815,"Draw")</f>
        <v>0</v>
      </c>
      <c r="G817" s="13" t="n">
        <f aca="false">IFERROR(D817/C817,"")</f>
        <v>1</v>
      </c>
    </row>
    <row r="818" customFormat="false" ht="16.5" hidden="false" customHeight="true" outlineLevel="0" collapsed="false">
      <c r="A818" s="7" t="s">
        <v>3185</v>
      </c>
      <c r="B818" s="7" t="s">
        <v>9286</v>
      </c>
      <c r="C818" s="7" t="n">
        <f aca="false">COUNTIF('Duel Log'!AD$2:AD$2815,$A818)</f>
        <v>2</v>
      </c>
      <c r="D818" s="7" t="n">
        <f aca="false">COUNTIFS('Duel Log'!AD$2:AD$2815,$A818,'Duel Log'!AA$2:AA$2815,"Win")</f>
        <v>2</v>
      </c>
      <c r="E818" s="7" t="n">
        <f aca="false">COUNTIFS('Duel Log'!AD$2:AD$2815,$A818,'Duel Log'!AA$2:AA$2815,"Loss")</f>
        <v>0</v>
      </c>
      <c r="F818" s="7" t="n">
        <f aca="false">COUNTIFS('Duel Log'!AD$2:AD$2815,$A818,'Duel Log'!AA$2:AA$2815,"Draw")</f>
        <v>0</v>
      </c>
      <c r="G818" s="13" t="n">
        <f aca="false">IFERROR(D818/C818,"")</f>
        <v>1</v>
      </c>
    </row>
    <row r="819" customFormat="false" ht="15" hidden="false" customHeight="true" outlineLevel="0" collapsed="false">
      <c r="A819" s="7" t="s">
        <v>1935</v>
      </c>
      <c r="B819" s="7" t="s">
        <v>1673</v>
      </c>
      <c r="C819" s="7" t="n">
        <f aca="false">COUNTIF('Duel Log'!AD$2:AD$2815,$A819)</f>
        <v>1</v>
      </c>
      <c r="D819" s="7" t="n">
        <f aca="false">COUNTIFS('Duel Log'!AD$2:AD$2815,$A819,'Duel Log'!AA$2:AA$2815,"Win")</f>
        <v>1</v>
      </c>
      <c r="E819" s="7" t="n">
        <f aca="false">COUNTIFS('Duel Log'!AD$2:AD$2815,$A819,'Duel Log'!AA$2:AA$2815,"Loss")</f>
        <v>0</v>
      </c>
      <c r="F819" s="7" t="n">
        <f aca="false">COUNTIFS('Duel Log'!AD$2:AD$2815,$A819,'Duel Log'!AA$2:AA$2815,"Draw")</f>
        <v>0</v>
      </c>
      <c r="G819" s="13" t="n">
        <f aca="false">IFERROR(D819/C819,"")</f>
        <v>1</v>
      </c>
    </row>
    <row r="820" customFormat="false" ht="16.5" hidden="false" customHeight="true" outlineLevel="0" collapsed="false">
      <c r="A820" s="7" t="s">
        <v>3688</v>
      </c>
      <c r="B820" s="7" t="s">
        <v>1063</v>
      </c>
      <c r="C820" s="7" t="n">
        <f aca="false">COUNTIF('Duel Log'!AD$2:AD$2815,$A820)</f>
        <v>1</v>
      </c>
      <c r="D820" s="7" t="n">
        <f aca="false">COUNTIFS('Duel Log'!AD$2:AD$2815,$A820,'Duel Log'!AA$2:AA$2815,"Win")</f>
        <v>1</v>
      </c>
      <c r="E820" s="7" t="n">
        <f aca="false">COUNTIFS('Duel Log'!AD$2:AD$2815,$A820,'Duel Log'!AA$2:AA$2815,"Loss")</f>
        <v>0</v>
      </c>
      <c r="F820" s="7" t="n">
        <f aca="false">COUNTIFS('Duel Log'!AD$2:AD$2815,$A820,'Duel Log'!AA$2:AA$2815,"Draw")</f>
        <v>0</v>
      </c>
      <c r="G820" s="13" t="n">
        <f aca="false">IFERROR(D820/C820,"")</f>
        <v>1</v>
      </c>
    </row>
    <row r="821" customFormat="false" ht="15" hidden="false" customHeight="true" outlineLevel="0" collapsed="false">
      <c r="A821" s="7" t="s">
        <v>1174</v>
      </c>
      <c r="B821" s="7" t="s">
        <v>9287</v>
      </c>
      <c r="C821" s="7" t="n">
        <f aca="false">COUNTIF('Duel Log'!AD$2:AD$2815,$A821)</f>
        <v>2</v>
      </c>
      <c r="D821" s="7" t="n">
        <f aca="false">COUNTIFS('Duel Log'!AD$2:AD$2815,$A821,'Duel Log'!AA$2:AA$2815,"Win")</f>
        <v>1</v>
      </c>
      <c r="E821" s="7" t="n">
        <f aca="false">COUNTIFS('Duel Log'!AD$2:AD$2815,$A821,'Duel Log'!AA$2:AA$2815,"Loss")</f>
        <v>1</v>
      </c>
      <c r="F821" s="7" t="n">
        <f aca="false">COUNTIFS('Duel Log'!AD$2:AD$2815,$A821,'Duel Log'!AA$2:AA$2815,"Draw")</f>
        <v>0</v>
      </c>
      <c r="G821" s="13" t="n">
        <f aca="false">IFERROR(D821/C821,"")</f>
        <v>0.5</v>
      </c>
    </row>
    <row r="822" customFormat="false" ht="15" hidden="false" customHeight="true" outlineLevel="0" collapsed="false">
      <c r="A822" s="7" t="s">
        <v>1490</v>
      </c>
      <c r="B822" s="7" t="s">
        <v>1324</v>
      </c>
      <c r="C822" s="7" t="n">
        <f aca="false">COUNTIF('Duel Log'!AD$2:AD$2815,$A822)</f>
        <v>1</v>
      </c>
      <c r="D822" s="7" t="n">
        <f aca="false">COUNTIFS('Duel Log'!AD$2:AD$2815,$A822,'Duel Log'!AA$2:AA$2815,"Win")</f>
        <v>0</v>
      </c>
      <c r="E822" s="7" t="n">
        <f aca="false">COUNTIFS('Duel Log'!AD$2:AD$2815,$A822,'Duel Log'!AA$2:AA$2815,"Loss")</f>
        <v>1</v>
      </c>
      <c r="F822" s="7" t="n">
        <f aca="false">COUNTIFS('Duel Log'!AD$2:AD$2815,$A822,'Duel Log'!AA$2:AA$2815,"Draw")</f>
        <v>0</v>
      </c>
      <c r="G822" s="13" t="n">
        <f aca="false">IFERROR(D822/C822,"")</f>
        <v>0</v>
      </c>
    </row>
    <row r="823" customFormat="false" ht="16.5" hidden="false" customHeight="true" outlineLevel="0" collapsed="false">
      <c r="A823" s="7" t="s">
        <v>2573</v>
      </c>
      <c r="B823" s="7" t="s">
        <v>2516</v>
      </c>
      <c r="C823" s="7" t="n">
        <f aca="false">COUNTIF('Duel Log'!AD$2:AD$2815,$A823)</f>
        <v>1</v>
      </c>
      <c r="D823" s="7" t="n">
        <f aca="false">COUNTIFS('Duel Log'!AD$2:AD$2815,$A823,'Duel Log'!AA$2:AA$2815,"Win")</f>
        <v>1</v>
      </c>
      <c r="E823" s="7" t="n">
        <f aca="false">COUNTIFS('Duel Log'!AD$2:AD$2815,$A823,'Duel Log'!AA$2:AA$2815,"Loss")</f>
        <v>0</v>
      </c>
      <c r="F823" s="7" t="n">
        <f aca="false">COUNTIFS('Duel Log'!AD$2:AD$2815,$A823,'Duel Log'!AA$2:AA$2815,"Draw")</f>
        <v>0</v>
      </c>
      <c r="G823" s="13" t="n">
        <f aca="false">IFERROR(D823/C823,"")</f>
        <v>1</v>
      </c>
    </row>
    <row r="824" customFormat="false" ht="15" hidden="false" customHeight="true" outlineLevel="0" collapsed="false">
      <c r="A824" s="7" t="s">
        <v>1585</v>
      </c>
      <c r="B824" s="7" t="s">
        <v>381</v>
      </c>
      <c r="C824" s="7" t="n">
        <f aca="false">COUNTIF('Duel Log'!AD$2:AD$2815,$A824)</f>
        <v>1</v>
      </c>
      <c r="D824" s="7" t="n">
        <f aca="false">COUNTIFS('Duel Log'!AD$2:AD$2815,$A824,'Duel Log'!AA$2:AA$2815,"Win")</f>
        <v>0</v>
      </c>
      <c r="E824" s="7" t="n">
        <f aca="false">COUNTIFS('Duel Log'!AD$2:AD$2815,$A824,'Duel Log'!AA$2:AA$2815,"Loss")</f>
        <v>1</v>
      </c>
      <c r="F824" s="7" t="n">
        <f aca="false">COUNTIFS('Duel Log'!AD$2:AD$2815,$A824,'Duel Log'!AA$2:AA$2815,"Draw")</f>
        <v>0</v>
      </c>
      <c r="G824" s="13" t="n">
        <f aca="false">IFERROR(D824/C824,"")</f>
        <v>0</v>
      </c>
    </row>
    <row r="825" customFormat="false" ht="15" hidden="false" customHeight="true" outlineLevel="0" collapsed="false">
      <c r="A825" s="7" t="s">
        <v>4436</v>
      </c>
      <c r="B825" s="7" t="s">
        <v>9288</v>
      </c>
      <c r="C825" s="7" t="n">
        <f aca="false">COUNTIF('Duel Log'!AD$2:AD$2815,$A825)</f>
        <v>2</v>
      </c>
      <c r="D825" s="7" t="n">
        <f aca="false">COUNTIFS('Duel Log'!AD$2:AD$2815,$A825,'Duel Log'!AA$2:AA$2815,"Win")</f>
        <v>2</v>
      </c>
      <c r="E825" s="7" t="n">
        <f aca="false">COUNTIFS('Duel Log'!AD$2:AD$2815,$A825,'Duel Log'!AA$2:AA$2815,"Loss")</f>
        <v>0</v>
      </c>
      <c r="F825" s="7" t="n">
        <f aca="false">COUNTIFS('Duel Log'!AD$2:AD$2815,$A825,'Duel Log'!AA$2:AA$2815,"Draw")</f>
        <v>0</v>
      </c>
      <c r="G825" s="13" t="n">
        <f aca="false">IFERROR(D825/C825,"")</f>
        <v>1</v>
      </c>
    </row>
    <row r="826" customFormat="false" ht="15" hidden="false" customHeight="true" outlineLevel="0" collapsed="false">
      <c r="A826" s="7" t="s">
        <v>2204</v>
      </c>
      <c r="B826" s="7" t="s">
        <v>268</v>
      </c>
      <c r="C826" s="7" t="n">
        <f aca="false">COUNTIF('Duel Log'!AD$2:AD$2815,$A826)</f>
        <v>1</v>
      </c>
      <c r="D826" s="7" t="n">
        <f aca="false">COUNTIFS('Duel Log'!AD$2:AD$2815,$A826,'Duel Log'!AA$2:AA$2815,"Win")</f>
        <v>1</v>
      </c>
      <c r="E826" s="7" t="n">
        <f aca="false">COUNTIFS('Duel Log'!AD$2:AD$2815,$A826,'Duel Log'!AA$2:AA$2815,"Loss")</f>
        <v>0</v>
      </c>
      <c r="F826" s="7" t="n">
        <f aca="false">COUNTIFS('Duel Log'!AD$2:AD$2815,$A826,'Duel Log'!AA$2:AA$2815,"Draw")</f>
        <v>0</v>
      </c>
      <c r="G826" s="13" t="n">
        <f aca="false">IFERROR(D826/C826,"")</f>
        <v>1</v>
      </c>
    </row>
    <row r="827" customFormat="false" ht="16.5" hidden="false" customHeight="true" outlineLevel="0" collapsed="false">
      <c r="A827" s="7" t="s">
        <v>3705</v>
      </c>
      <c r="B827" s="7" t="s">
        <v>1063</v>
      </c>
      <c r="C827" s="7" t="n">
        <f aca="false">COUNTIF('Duel Log'!AD$2:AD$2815,$A827)</f>
        <v>1</v>
      </c>
      <c r="D827" s="7" t="n">
        <f aca="false">COUNTIFS('Duel Log'!AD$2:AD$2815,$A827,'Duel Log'!AA$2:AA$2815,"Win")</f>
        <v>1</v>
      </c>
      <c r="E827" s="7" t="n">
        <f aca="false">COUNTIFS('Duel Log'!AD$2:AD$2815,$A827,'Duel Log'!AA$2:AA$2815,"Loss")</f>
        <v>0</v>
      </c>
      <c r="F827" s="7" t="n">
        <f aca="false">COUNTIFS('Duel Log'!AD$2:AD$2815,$A827,'Duel Log'!AA$2:AA$2815,"Draw")</f>
        <v>0</v>
      </c>
      <c r="G827" s="13" t="n">
        <f aca="false">IFERROR(D827/C827,"")</f>
        <v>1</v>
      </c>
    </row>
    <row r="828" customFormat="false" ht="16.5" hidden="false" customHeight="true" outlineLevel="0" collapsed="false">
      <c r="A828" s="7" t="s">
        <v>2551</v>
      </c>
      <c r="B828" s="7" t="s">
        <v>9289</v>
      </c>
      <c r="C828" s="7" t="n">
        <f aca="false">COUNTIF('Duel Log'!AD$2:AD$2815,$A828)</f>
        <v>3</v>
      </c>
      <c r="D828" s="7" t="n">
        <f aca="false">COUNTIFS('Duel Log'!AD$2:AD$2815,$A828,'Duel Log'!AA$2:AA$2815,"Win")</f>
        <v>2</v>
      </c>
      <c r="E828" s="7" t="n">
        <f aca="false">COUNTIFS('Duel Log'!AD$2:AD$2815,$A828,'Duel Log'!AA$2:AA$2815,"Loss")</f>
        <v>1</v>
      </c>
      <c r="F828" s="7" t="n">
        <f aca="false">COUNTIFS('Duel Log'!AD$2:AD$2815,$A828,'Duel Log'!AA$2:AA$2815,"Draw")</f>
        <v>0</v>
      </c>
      <c r="G828" s="13" t="n">
        <f aca="false">IFERROR(D828/C828,"")</f>
        <v>0.666666666666667</v>
      </c>
    </row>
    <row r="829" customFormat="false" ht="15" hidden="false" customHeight="true" outlineLevel="0" collapsed="false">
      <c r="A829" s="7" t="s">
        <v>2382</v>
      </c>
      <c r="B829" s="7" t="s">
        <v>1692</v>
      </c>
      <c r="C829" s="7" t="n">
        <f aca="false">COUNTIF('Duel Log'!AD$2:AD$2815,$A829)</f>
        <v>1</v>
      </c>
      <c r="D829" s="7" t="n">
        <f aca="false">COUNTIFS('Duel Log'!AD$2:AD$2815,$A829,'Duel Log'!AA$2:AA$2815,"Win")</f>
        <v>0</v>
      </c>
      <c r="E829" s="7" t="n">
        <f aca="false">COUNTIFS('Duel Log'!AD$2:AD$2815,$A829,'Duel Log'!AA$2:AA$2815,"Loss")</f>
        <v>1</v>
      </c>
      <c r="F829" s="7" t="n">
        <f aca="false">COUNTIFS('Duel Log'!AD$2:AD$2815,$A829,'Duel Log'!AA$2:AA$2815,"Draw")</f>
        <v>0</v>
      </c>
      <c r="G829" s="13" t="n">
        <f aca="false">IFERROR(D829/C829,"")</f>
        <v>0</v>
      </c>
    </row>
    <row r="830" customFormat="false" ht="15" hidden="false" customHeight="true" outlineLevel="0" collapsed="false">
      <c r="A830" s="7" t="s">
        <v>465</v>
      </c>
      <c r="B830" s="7" t="s">
        <v>9290</v>
      </c>
      <c r="C830" s="7" t="n">
        <f aca="false">COUNTIF('Duel Log'!AD$2:AD$2815,$A830)</f>
        <v>2</v>
      </c>
      <c r="D830" s="7" t="n">
        <f aca="false">COUNTIFS('Duel Log'!AD$2:AD$2815,$A830,'Duel Log'!AA$2:AA$2815,"Win")</f>
        <v>1</v>
      </c>
      <c r="E830" s="7" t="n">
        <f aca="false">COUNTIFS('Duel Log'!AD$2:AD$2815,$A830,'Duel Log'!AA$2:AA$2815,"Loss")</f>
        <v>1</v>
      </c>
      <c r="F830" s="7" t="n">
        <f aca="false">COUNTIFS('Duel Log'!AD$2:AD$2815,$A830,'Duel Log'!AA$2:AA$2815,"Draw")</f>
        <v>0</v>
      </c>
      <c r="G830" s="13" t="n">
        <f aca="false">IFERROR(D830/C830,"")</f>
        <v>0.5</v>
      </c>
    </row>
    <row r="831" customFormat="false" ht="16.5" hidden="false" customHeight="true" outlineLevel="0" collapsed="false">
      <c r="A831" s="7" t="s">
        <v>417</v>
      </c>
      <c r="B831" s="7" t="s">
        <v>9291</v>
      </c>
      <c r="C831" s="7" t="n">
        <f aca="false">COUNTIF('Duel Log'!AD$2:AD$2815,$A831)</f>
        <v>5</v>
      </c>
      <c r="D831" s="7" t="n">
        <f aca="false">COUNTIFS('Duel Log'!AD$2:AD$2815,$A831,'Duel Log'!AA$2:AA$2815,"Win")</f>
        <v>4</v>
      </c>
      <c r="E831" s="7" t="n">
        <f aca="false">COUNTIFS('Duel Log'!AD$2:AD$2815,$A831,'Duel Log'!AA$2:AA$2815,"Loss")</f>
        <v>1</v>
      </c>
      <c r="F831" s="7" t="n">
        <f aca="false">COUNTIFS('Duel Log'!AD$2:AD$2815,$A831,'Duel Log'!AA$2:AA$2815,"Draw")</f>
        <v>0</v>
      </c>
      <c r="G831" s="13" t="n">
        <f aca="false">IFERROR(D831/C831,"")</f>
        <v>0.8</v>
      </c>
    </row>
    <row r="832" customFormat="false" ht="16.5" hidden="false" customHeight="true" outlineLevel="0" collapsed="false">
      <c r="A832" s="7" t="s">
        <v>3656</v>
      </c>
      <c r="B832" s="7" t="s">
        <v>1063</v>
      </c>
      <c r="C832" s="7" t="n">
        <f aca="false">COUNTIF('Duel Log'!AD$2:AD$2815,$A832)</f>
        <v>1</v>
      </c>
      <c r="D832" s="7" t="n">
        <f aca="false">COUNTIFS('Duel Log'!AD$2:AD$2815,$A832,'Duel Log'!AA$2:AA$2815,"Win")</f>
        <v>0</v>
      </c>
      <c r="E832" s="7" t="n">
        <f aca="false">COUNTIFS('Duel Log'!AD$2:AD$2815,$A832,'Duel Log'!AA$2:AA$2815,"Loss")</f>
        <v>1</v>
      </c>
      <c r="F832" s="7" t="n">
        <f aca="false">COUNTIFS('Duel Log'!AD$2:AD$2815,$A832,'Duel Log'!AA$2:AA$2815,"Draw")</f>
        <v>0</v>
      </c>
      <c r="G832" s="13" t="n">
        <f aca="false">IFERROR(D832/C832,"")</f>
        <v>0</v>
      </c>
    </row>
    <row r="833" customFormat="false" ht="16.5" hidden="false" customHeight="true" outlineLevel="0" collapsed="false">
      <c r="A833" s="7" t="s">
        <v>2320</v>
      </c>
      <c r="B833" s="7" t="s">
        <v>9292</v>
      </c>
      <c r="C833" s="7" t="n">
        <f aca="false">COUNTIF('Duel Log'!AD$2:AD$2815,$A833)</f>
        <v>3</v>
      </c>
      <c r="D833" s="7" t="n">
        <f aca="false">COUNTIFS('Duel Log'!AD$2:AD$2815,$A833,'Duel Log'!AA$2:AA$2815,"Win")</f>
        <v>0</v>
      </c>
      <c r="E833" s="7" t="n">
        <f aca="false">COUNTIFS('Duel Log'!AD$2:AD$2815,$A833,'Duel Log'!AA$2:AA$2815,"Loss")</f>
        <v>3</v>
      </c>
      <c r="F833" s="7" t="n">
        <f aca="false">COUNTIFS('Duel Log'!AD$2:AD$2815,$A833,'Duel Log'!AA$2:AA$2815,"Draw")</f>
        <v>0</v>
      </c>
      <c r="G833" s="13" t="n">
        <f aca="false">IFERROR(D833/C833,"")</f>
        <v>0</v>
      </c>
    </row>
    <row r="834" customFormat="false" ht="15" hidden="false" customHeight="true" outlineLevel="0" collapsed="false">
      <c r="A834" s="7" t="s">
        <v>3203</v>
      </c>
      <c r="B834" s="7" t="s">
        <v>689</v>
      </c>
      <c r="C834" s="7" t="n">
        <f aca="false">COUNTIF('Duel Log'!AD$2:AD$2815,$A834)</f>
        <v>1</v>
      </c>
      <c r="D834" s="7" t="n">
        <f aca="false">COUNTIFS('Duel Log'!AD$2:AD$2815,$A834,'Duel Log'!AA$2:AA$2815,"Win")</f>
        <v>0</v>
      </c>
      <c r="E834" s="7" t="n">
        <f aca="false">COUNTIFS('Duel Log'!AD$2:AD$2815,$A834,'Duel Log'!AA$2:AA$2815,"Loss")</f>
        <v>1</v>
      </c>
      <c r="F834" s="7" t="n">
        <f aca="false">COUNTIFS('Duel Log'!AD$2:AD$2815,$A834,'Duel Log'!AA$2:AA$2815,"Draw")</f>
        <v>0</v>
      </c>
      <c r="G834" s="13" t="n">
        <f aca="false">IFERROR(D834/C834,"")</f>
        <v>0</v>
      </c>
    </row>
    <row r="835" customFormat="false" ht="15" hidden="false" customHeight="true" outlineLevel="0" collapsed="false">
      <c r="A835" s="7" t="s">
        <v>2146</v>
      </c>
      <c r="B835" s="7" t="s">
        <v>268</v>
      </c>
      <c r="C835" s="7" t="n">
        <f aca="false">COUNTIF('Duel Log'!AD$2:AD$2815,$A835)</f>
        <v>1</v>
      </c>
      <c r="D835" s="7" t="n">
        <f aca="false">COUNTIFS('Duel Log'!AD$2:AD$2815,$A835,'Duel Log'!AA$2:AA$2815,"Win")</f>
        <v>0</v>
      </c>
      <c r="E835" s="7" t="n">
        <f aca="false">COUNTIFS('Duel Log'!AD$2:AD$2815,$A835,'Duel Log'!AA$2:AA$2815,"Loss")</f>
        <v>1</v>
      </c>
      <c r="F835" s="7" t="n">
        <f aca="false">COUNTIFS('Duel Log'!AD$2:AD$2815,$A835,'Duel Log'!AA$2:AA$2815,"Draw")</f>
        <v>0</v>
      </c>
      <c r="G835" s="13" t="n">
        <f aca="false">IFERROR(D835/C835,"")</f>
        <v>0</v>
      </c>
    </row>
    <row r="836" customFormat="false" ht="16.5" hidden="false" customHeight="true" outlineLevel="0" collapsed="false">
      <c r="A836" s="7" t="s">
        <v>868</v>
      </c>
      <c r="B836" s="7" t="s">
        <v>687</v>
      </c>
      <c r="C836" s="7" t="n">
        <f aca="false">COUNTIF('Duel Log'!AD$2:AD$2815,$A836)</f>
        <v>1</v>
      </c>
      <c r="D836" s="7" t="n">
        <f aca="false">COUNTIFS('Duel Log'!AD$2:AD$2815,$A836,'Duel Log'!AA$2:AA$2815,"Win")</f>
        <v>0</v>
      </c>
      <c r="E836" s="7" t="n">
        <f aca="false">COUNTIFS('Duel Log'!AD$2:AD$2815,$A836,'Duel Log'!AA$2:AA$2815,"Loss")</f>
        <v>1</v>
      </c>
      <c r="F836" s="7" t="n">
        <f aca="false">COUNTIFS('Duel Log'!AD$2:AD$2815,$A836,'Duel Log'!AA$2:AA$2815,"Draw")</f>
        <v>0</v>
      </c>
      <c r="G836" s="13" t="n">
        <f aca="false">IFERROR(D836/C836,"")</f>
        <v>0</v>
      </c>
    </row>
    <row r="837" customFormat="false" ht="16.5" hidden="false" customHeight="true" outlineLevel="0" collapsed="false">
      <c r="A837" s="7" t="s">
        <v>5673</v>
      </c>
      <c r="B837" s="8" t="s">
        <v>2981</v>
      </c>
      <c r="C837" s="7" t="n">
        <f aca="false">COUNTIF('Duel Log'!AD$2:AD$2815,$A837)</f>
        <v>1</v>
      </c>
      <c r="D837" s="7" t="n">
        <f aca="false">COUNTIFS('Duel Log'!AD$2:AD$2815,$A837,'Duel Log'!AA$2:AA$2815,"Win")</f>
        <v>1</v>
      </c>
      <c r="E837" s="7" t="n">
        <f aca="false">COUNTIFS('Duel Log'!AD$2:AD$2815,$A837,'Duel Log'!AA$2:AA$2815,"Loss")</f>
        <v>0</v>
      </c>
      <c r="F837" s="7" t="n">
        <f aca="false">COUNTIFS('Duel Log'!AD$2:AD$2815,$A837,'Duel Log'!AA$2:AA$2815,"Draw")</f>
        <v>0</v>
      </c>
      <c r="G837" s="13" t="n">
        <f aca="false">IFERROR(D837/C837,"")</f>
        <v>1</v>
      </c>
    </row>
    <row r="838" customFormat="false" ht="15" hidden="false" customHeight="true" outlineLevel="0" collapsed="false">
      <c r="A838" s="7" t="s">
        <v>3103</v>
      </c>
      <c r="B838" s="7" t="s">
        <v>369</v>
      </c>
      <c r="C838" s="7" t="n">
        <f aca="false">COUNTIF('Duel Log'!AD$2:AD$2815,$A838)</f>
        <v>1</v>
      </c>
      <c r="D838" s="7" t="n">
        <f aca="false">COUNTIFS('Duel Log'!AD$2:AD$2815,$A838,'Duel Log'!AA$2:AA$2815,"Win")</f>
        <v>1</v>
      </c>
      <c r="E838" s="7" t="n">
        <f aca="false">COUNTIFS('Duel Log'!AD$2:AD$2815,$A838,'Duel Log'!AA$2:AA$2815,"Loss")</f>
        <v>0</v>
      </c>
      <c r="F838" s="7" t="n">
        <f aca="false">COUNTIFS('Duel Log'!AD$2:AD$2815,$A838,'Duel Log'!AA$2:AA$2815,"Draw")</f>
        <v>0</v>
      </c>
      <c r="G838" s="13" t="n">
        <f aca="false">IFERROR(D838/C838,"")</f>
        <v>1</v>
      </c>
    </row>
    <row r="839" customFormat="false" ht="16.5" hidden="false" customHeight="true" outlineLevel="0" collapsed="false">
      <c r="A839" s="7" t="s">
        <v>1258</v>
      </c>
      <c r="B839" s="7" t="s">
        <v>9293</v>
      </c>
      <c r="C839" s="7" t="n">
        <f aca="false">COUNTIF('Duel Log'!AD$2:AD$2815,$A839)</f>
        <v>9</v>
      </c>
      <c r="D839" s="7" t="n">
        <f aca="false">COUNTIFS('Duel Log'!AD$2:AD$2815,$A839,'Duel Log'!AA$2:AA$2815,"Win")</f>
        <v>5</v>
      </c>
      <c r="E839" s="7" t="n">
        <f aca="false">COUNTIFS('Duel Log'!AD$2:AD$2815,$A839,'Duel Log'!AA$2:AA$2815,"Loss")</f>
        <v>4</v>
      </c>
      <c r="F839" s="7" t="n">
        <f aca="false">COUNTIFS('Duel Log'!AD$2:AD$2815,$A839,'Duel Log'!AA$2:AA$2815,"Draw")</f>
        <v>0</v>
      </c>
      <c r="G839" s="13" t="n">
        <f aca="false">IFERROR(D839/C839,"")</f>
        <v>0.555555555555556</v>
      </c>
    </row>
    <row r="840" customFormat="false" ht="16.5" hidden="false" customHeight="true" outlineLevel="0" collapsed="false">
      <c r="A840" s="7" t="s">
        <v>150</v>
      </c>
      <c r="B840" s="7" t="s">
        <v>9294</v>
      </c>
      <c r="C840" s="7" t="n">
        <f aca="false">COUNTIF('Duel Log'!AD$2:AD$2815,$A840)</f>
        <v>56</v>
      </c>
      <c r="D840" s="7" t="n">
        <f aca="false">COUNTIFS('Duel Log'!AD$2:AD$2815,$A840,'Duel Log'!AA$2:AA$2815,"Win")</f>
        <v>36</v>
      </c>
      <c r="E840" s="7" t="n">
        <f aca="false">COUNTIFS('Duel Log'!AD$2:AD$2815,$A840,'Duel Log'!AA$2:AA$2815,"Loss")</f>
        <v>20</v>
      </c>
      <c r="F840" s="7" t="n">
        <f aca="false">COUNTIFS('Duel Log'!AD$2:AD$2815,$A840,'Duel Log'!AA$2:AA$2815,"Draw")</f>
        <v>0</v>
      </c>
      <c r="G840" s="13" t="n">
        <f aca="false">IFERROR(D840/C840,"")</f>
        <v>0.642857142857143</v>
      </c>
    </row>
    <row r="841" customFormat="false" ht="16.5" hidden="false" customHeight="true" outlineLevel="0" collapsed="false">
      <c r="A841" s="7" t="s">
        <v>2282</v>
      </c>
      <c r="B841" s="7" t="s">
        <v>1790</v>
      </c>
      <c r="C841" s="7" t="n">
        <f aca="false">COUNTIF('Duel Log'!AD$2:AD$2815,$A841)</f>
        <v>1</v>
      </c>
      <c r="D841" s="7" t="n">
        <f aca="false">COUNTIFS('Duel Log'!AD$2:AD$2815,$A841,'Duel Log'!AA$2:AA$2815,"Win")</f>
        <v>0</v>
      </c>
      <c r="E841" s="7" t="n">
        <f aca="false">COUNTIFS('Duel Log'!AD$2:AD$2815,$A841,'Duel Log'!AA$2:AA$2815,"Loss")</f>
        <v>1</v>
      </c>
      <c r="F841" s="7" t="n">
        <f aca="false">COUNTIFS('Duel Log'!AD$2:AD$2815,$A841,'Duel Log'!AA$2:AA$2815,"Draw")</f>
        <v>0</v>
      </c>
      <c r="G841" s="13" t="n">
        <f aca="false">IFERROR(D841/C841,"")</f>
        <v>0</v>
      </c>
    </row>
    <row r="842" customFormat="false" ht="15" hidden="false" customHeight="true" outlineLevel="0" collapsed="false">
      <c r="A842" s="7" t="s">
        <v>1481</v>
      </c>
      <c r="B842" s="7" t="s">
        <v>1324</v>
      </c>
      <c r="C842" s="7" t="n">
        <f aca="false">COUNTIF('Duel Log'!AD$2:AD$2815,$A842)</f>
        <v>1</v>
      </c>
      <c r="D842" s="7" t="n">
        <f aca="false">COUNTIFS('Duel Log'!AD$2:AD$2815,$A842,'Duel Log'!AA$2:AA$2815,"Win")</f>
        <v>1</v>
      </c>
      <c r="E842" s="7" t="n">
        <f aca="false">COUNTIFS('Duel Log'!AD$2:AD$2815,$A842,'Duel Log'!AA$2:AA$2815,"Loss")</f>
        <v>0</v>
      </c>
      <c r="F842" s="7" t="n">
        <f aca="false">COUNTIFS('Duel Log'!AD$2:AD$2815,$A842,'Duel Log'!AA$2:AA$2815,"Draw")</f>
        <v>0</v>
      </c>
      <c r="G842" s="13" t="n">
        <f aca="false">IFERROR(D842/C842,"")</f>
        <v>1</v>
      </c>
    </row>
    <row r="843" customFormat="false" ht="15" hidden="false" customHeight="true" outlineLevel="0" collapsed="false">
      <c r="A843" s="7" t="s">
        <v>304</v>
      </c>
      <c r="B843" s="7" t="s">
        <v>280</v>
      </c>
      <c r="C843" s="7" t="n">
        <f aca="false">COUNTIF('Duel Log'!AD$2:AD$2815,$A843)</f>
        <v>1</v>
      </c>
      <c r="D843" s="7" t="n">
        <f aca="false">COUNTIFS('Duel Log'!AD$2:AD$2815,$A843,'Duel Log'!AA$2:AA$2815,"Win")</f>
        <v>1</v>
      </c>
      <c r="E843" s="7" t="n">
        <f aca="false">COUNTIFS('Duel Log'!AD$2:AD$2815,$A843,'Duel Log'!AA$2:AA$2815,"Loss")</f>
        <v>0</v>
      </c>
      <c r="F843" s="7" t="n">
        <f aca="false">COUNTIFS('Duel Log'!AD$2:AD$2815,$A843,'Duel Log'!AA$2:AA$2815,"Draw")</f>
        <v>0</v>
      </c>
      <c r="G843" s="13" t="n">
        <f aca="false">IFERROR(D843/C843,"")</f>
        <v>1</v>
      </c>
    </row>
    <row r="844" customFormat="false" ht="15" hidden="false" customHeight="true" outlineLevel="0" collapsed="false">
      <c r="A844" s="7" t="s">
        <v>3783</v>
      </c>
      <c r="B844" s="7" t="s">
        <v>723</v>
      </c>
      <c r="C844" s="7" t="n">
        <f aca="false">COUNTIF('Duel Log'!AD$2:AD$2815,$A844)</f>
        <v>1</v>
      </c>
      <c r="D844" s="7" t="n">
        <f aca="false">COUNTIFS('Duel Log'!AD$2:AD$2815,$A844,'Duel Log'!AA$2:AA$2815,"Win")</f>
        <v>0</v>
      </c>
      <c r="E844" s="7" t="n">
        <f aca="false">COUNTIFS('Duel Log'!AD$2:AD$2815,$A844,'Duel Log'!AA$2:AA$2815,"Loss")</f>
        <v>1</v>
      </c>
      <c r="F844" s="7" t="n">
        <f aca="false">COUNTIFS('Duel Log'!AD$2:AD$2815,$A844,'Duel Log'!AA$2:AA$2815,"Draw")</f>
        <v>0</v>
      </c>
      <c r="G844" s="13" t="n">
        <f aca="false">IFERROR(D844/C844,"")</f>
        <v>0</v>
      </c>
    </row>
    <row r="845" customFormat="false" ht="15" hidden="false" customHeight="true" outlineLevel="0" collapsed="false">
      <c r="A845" s="7" t="s">
        <v>461</v>
      </c>
      <c r="B845" s="7" t="s">
        <v>403</v>
      </c>
      <c r="C845" s="7" t="n">
        <f aca="false">COUNTIF('Duel Log'!AD$2:AD$2815,$A845)</f>
        <v>1</v>
      </c>
      <c r="D845" s="7" t="n">
        <f aca="false">COUNTIFS('Duel Log'!AD$2:AD$2815,$A845,'Duel Log'!AA$2:AA$2815,"Win")</f>
        <v>0</v>
      </c>
      <c r="E845" s="7" t="n">
        <f aca="false">COUNTIFS('Duel Log'!AD$2:AD$2815,$A845,'Duel Log'!AA$2:AA$2815,"Loss")</f>
        <v>1</v>
      </c>
      <c r="F845" s="7" t="n">
        <f aca="false">COUNTIFS('Duel Log'!AD$2:AD$2815,$A845,'Duel Log'!AA$2:AA$2815,"Draw")</f>
        <v>0</v>
      </c>
      <c r="G845" s="13" t="n">
        <f aca="false">IFERROR(D845/C845,"")</f>
        <v>0</v>
      </c>
    </row>
    <row r="846" customFormat="false" ht="15" hidden="false" customHeight="true" outlineLevel="0" collapsed="false">
      <c r="A846" s="7" t="s">
        <v>1738</v>
      </c>
      <c r="B846" s="7" t="s">
        <v>1671</v>
      </c>
      <c r="C846" s="7" t="n">
        <f aca="false">COUNTIF('Duel Log'!AD$2:AD$2815,$A846)</f>
        <v>1</v>
      </c>
      <c r="D846" s="7" t="n">
        <f aca="false">COUNTIFS('Duel Log'!AD$2:AD$2815,$A846,'Duel Log'!AA$2:AA$2815,"Win")</f>
        <v>1</v>
      </c>
      <c r="E846" s="7" t="n">
        <f aca="false">COUNTIFS('Duel Log'!AD$2:AD$2815,$A846,'Duel Log'!AA$2:AA$2815,"Loss")</f>
        <v>0</v>
      </c>
      <c r="F846" s="7" t="n">
        <f aca="false">COUNTIFS('Duel Log'!AD$2:AD$2815,$A846,'Duel Log'!AA$2:AA$2815,"Draw")</f>
        <v>0</v>
      </c>
      <c r="G846" s="13" t="n">
        <f aca="false">IFERROR(D846/C846,"")</f>
        <v>1</v>
      </c>
    </row>
    <row r="847" customFormat="false" ht="15" hidden="false" customHeight="true" outlineLevel="0" collapsed="false">
      <c r="A847" s="7" t="s">
        <v>3092</v>
      </c>
      <c r="B847" s="7" t="s">
        <v>369</v>
      </c>
      <c r="C847" s="7" t="n">
        <f aca="false">COUNTIF('Duel Log'!AD$2:AD$2815,$A847)</f>
        <v>1</v>
      </c>
      <c r="D847" s="7" t="n">
        <f aca="false">COUNTIFS('Duel Log'!AD$2:AD$2815,$A847,'Duel Log'!AA$2:AA$2815,"Win")</f>
        <v>1</v>
      </c>
      <c r="E847" s="7" t="n">
        <f aca="false">COUNTIFS('Duel Log'!AD$2:AD$2815,$A847,'Duel Log'!AA$2:AA$2815,"Loss")</f>
        <v>0</v>
      </c>
      <c r="F847" s="7" t="n">
        <f aca="false">COUNTIFS('Duel Log'!AD$2:AD$2815,$A847,'Duel Log'!AA$2:AA$2815,"Draw")</f>
        <v>0</v>
      </c>
      <c r="G847" s="13" t="n">
        <f aca="false">IFERROR(D847/C847,"")</f>
        <v>1</v>
      </c>
    </row>
    <row r="848" customFormat="false" ht="15" hidden="false" customHeight="true" outlineLevel="0" collapsed="false">
      <c r="A848" s="7" t="s">
        <v>2763</v>
      </c>
      <c r="B848" s="7" t="s">
        <v>9295</v>
      </c>
      <c r="C848" s="7" t="n">
        <f aca="false">COUNTIF('Duel Log'!AD$2:AD$2815,$A848)</f>
        <v>3</v>
      </c>
      <c r="D848" s="7" t="n">
        <f aca="false">COUNTIFS('Duel Log'!AD$2:AD$2815,$A848,'Duel Log'!AA$2:AA$2815,"Win")</f>
        <v>1</v>
      </c>
      <c r="E848" s="7" t="n">
        <f aca="false">COUNTIFS('Duel Log'!AD$2:AD$2815,$A848,'Duel Log'!AA$2:AA$2815,"Loss")</f>
        <v>2</v>
      </c>
      <c r="F848" s="7" t="n">
        <f aca="false">COUNTIFS('Duel Log'!AD$2:AD$2815,$A848,'Duel Log'!AA$2:AA$2815,"Draw")</f>
        <v>0</v>
      </c>
      <c r="G848" s="13" t="n">
        <f aca="false">IFERROR(D848/C848,"")</f>
        <v>0.333333333333333</v>
      </c>
    </row>
    <row r="849" customFormat="false" ht="16.5" hidden="false" customHeight="true" outlineLevel="0" collapsed="false">
      <c r="A849" s="7" t="s">
        <v>726</v>
      </c>
      <c r="B849" s="7" t="s">
        <v>9296</v>
      </c>
      <c r="C849" s="7" t="n">
        <f aca="false">COUNTIF('Duel Log'!AD$2:AD$2815,$A849)</f>
        <v>31</v>
      </c>
      <c r="D849" s="7" t="n">
        <f aca="false">COUNTIFS('Duel Log'!AD$2:AD$2815,$A849,'Duel Log'!AA$2:AA$2815,"Win")</f>
        <v>16</v>
      </c>
      <c r="E849" s="7" t="n">
        <f aca="false">COUNTIFS('Duel Log'!AD$2:AD$2815,$A849,'Duel Log'!AA$2:AA$2815,"Loss")</f>
        <v>15</v>
      </c>
      <c r="F849" s="7" t="n">
        <f aca="false">COUNTIFS('Duel Log'!AD$2:AD$2815,$A849,'Duel Log'!AA$2:AA$2815,"Draw")</f>
        <v>0</v>
      </c>
      <c r="G849" s="13" t="n">
        <f aca="false">IFERROR(D849/C849,"")</f>
        <v>0.516129032258065</v>
      </c>
    </row>
    <row r="850" customFormat="false" ht="16.5" hidden="false" customHeight="true" outlineLevel="0" collapsed="false">
      <c r="A850" s="7" t="s">
        <v>2371</v>
      </c>
      <c r="B850" s="7" t="s">
        <v>1790</v>
      </c>
      <c r="C850" s="7" t="n">
        <f aca="false">COUNTIF('Duel Log'!AD$2:AD$2815,$A850)</f>
        <v>1</v>
      </c>
      <c r="D850" s="7" t="n">
        <f aca="false">COUNTIFS('Duel Log'!AD$2:AD$2815,$A850,'Duel Log'!AA$2:AA$2815,"Win")</f>
        <v>0</v>
      </c>
      <c r="E850" s="7" t="n">
        <f aca="false">COUNTIFS('Duel Log'!AD$2:AD$2815,$A850,'Duel Log'!AA$2:AA$2815,"Loss")</f>
        <v>1</v>
      </c>
      <c r="F850" s="7" t="n">
        <f aca="false">COUNTIFS('Duel Log'!AD$2:AD$2815,$A850,'Duel Log'!AA$2:AA$2815,"Draw")</f>
        <v>0</v>
      </c>
      <c r="G850" s="13" t="n">
        <f aca="false">IFERROR(D850/C850,"")</f>
        <v>0</v>
      </c>
    </row>
    <row r="851" customFormat="false" ht="16.5" hidden="false" customHeight="true" outlineLevel="0" collapsed="false">
      <c r="A851" s="7" t="s">
        <v>5188</v>
      </c>
      <c r="B851" s="7" t="s">
        <v>9297</v>
      </c>
      <c r="C851" s="7" t="n">
        <f aca="false">COUNTIF('Duel Log'!AD$2:AD$2815,$A851)</f>
        <v>3</v>
      </c>
      <c r="D851" s="7" t="n">
        <f aca="false">COUNTIFS('Duel Log'!AD$2:AD$2815,$A851,'Duel Log'!AA$2:AA$2815,"Win")</f>
        <v>2</v>
      </c>
      <c r="E851" s="7" t="n">
        <f aca="false">COUNTIFS('Duel Log'!AD$2:AD$2815,$A851,'Duel Log'!AA$2:AA$2815,"Loss")</f>
        <v>1</v>
      </c>
      <c r="F851" s="7" t="n">
        <f aca="false">COUNTIFS('Duel Log'!AD$2:AD$2815,$A851,'Duel Log'!AA$2:AA$2815,"Draw")</f>
        <v>0</v>
      </c>
      <c r="G851" s="13" t="n">
        <f aca="false">IFERROR(D851/C851,"")</f>
        <v>0.666666666666667</v>
      </c>
    </row>
    <row r="852" customFormat="false" ht="15" hidden="false" customHeight="true" outlineLevel="0" collapsed="false">
      <c r="A852" s="7" t="s">
        <v>5851</v>
      </c>
      <c r="B852" s="8" t="s">
        <v>862</v>
      </c>
      <c r="C852" s="7" t="n">
        <f aca="false">COUNTIF('Duel Log'!AD$2:AD$2815,$A852)</f>
        <v>1</v>
      </c>
      <c r="D852" s="7" t="n">
        <f aca="false">COUNTIFS('Duel Log'!AD$2:AD$2815,$A852,'Duel Log'!AA$2:AA$2815,"Win")</f>
        <v>1</v>
      </c>
      <c r="E852" s="7" t="n">
        <f aca="false">COUNTIFS('Duel Log'!AD$2:AD$2815,$A852,'Duel Log'!AA$2:AA$2815,"Loss")</f>
        <v>0</v>
      </c>
      <c r="F852" s="7" t="n">
        <f aca="false">COUNTIFS('Duel Log'!AD$2:AD$2815,$A852,'Duel Log'!AA$2:AA$2815,"Draw")</f>
        <v>0</v>
      </c>
      <c r="G852" s="13" t="n">
        <f aca="false">IFERROR(D852/C852,"")</f>
        <v>1</v>
      </c>
    </row>
    <row r="853" customFormat="false" ht="15" hidden="false" customHeight="true" outlineLevel="0" collapsed="false">
      <c r="A853" s="7" t="s">
        <v>999</v>
      </c>
      <c r="B853" s="7" t="s">
        <v>890</v>
      </c>
      <c r="C853" s="7" t="n">
        <f aca="false">COUNTIF('Duel Log'!AD$2:AD$2815,$A853)</f>
        <v>1</v>
      </c>
      <c r="D853" s="7" t="n">
        <f aca="false">COUNTIFS('Duel Log'!AD$2:AD$2815,$A853,'Duel Log'!AA$2:AA$2815,"Win")</f>
        <v>1</v>
      </c>
      <c r="E853" s="7" t="n">
        <f aca="false">COUNTIFS('Duel Log'!AD$2:AD$2815,$A853,'Duel Log'!AA$2:AA$2815,"Loss")</f>
        <v>0</v>
      </c>
      <c r="F853" s="7" t="n">
        <f aca="false">COUNTIFS('Duel Log'!AD$2:AD$2815,$A853,'Duel Log'!AA$2:AA$2815,"Draw")</f>
        <v>0</v>
      </c>
      <c r="G853" s="13" t="n">
        <f aca="false">IFERROR(D853/C853,"")</f>
        <v>1</v>
      </c>
    </row>
    <row r="854" customFormat="false" ht="15" hidden="false" customHeight="true" outlineLevel="0" collapsed="false">
      <c r="A854" s="7" t="s">
        <v>2786</v>
      </c>
      <c r="B854" s="7" t="s">
        <v>1232</v>
      </c>
      <c r="C854" s="7" t="n">
        <f aca="false">COUNTIF('Duel Log'!AD$2:AD$2815,$A854)</f>
        <v>1</v>
      </c>
      <c r="D854" s="7" t="n">
        <f aca="false">COUNTIFS('Duel Log'!AD$2:AD$2815,$A854,'Duel Log'!AA$2:AA$2815,"Win")</f>
        <v>1</v>
      </c>
      <c r="E854" s="7" t="n">
        <f aca="false">COUNTIFS('Duel Log'!AD$2:AD$2815,$A854,'Duel Log'!AA$2:AA$2815,"Loss")</f>
        <v>0</v>
      </c>
      <c r="F854" s="7" t="n">
        <f aca="false">COUNTIFS('Duel Log'!AD$2:AD$2815,$A854,'Duel Log'!AA$2:AA$2815,"Draw")</f>
        <v>0</v>
      </c>
      <c r="G854" s="13" t="n">
        <f aca="false">IFERROR(D854/C854,"")</f>
        <v>1</v>
      </c>
    </row>
    <row r="855" customFormat="false" ht="15" hidden="false" customHeight="true" outlineLevel="0" collapsed="false">
      <c r="A855" s="7" t="s">
        <v>2220</v>
      </c>
      <c r="B855" s="7" t="s">
        <v>9298</v>
      </c>
      <c r="C855" s="7" t="n">
        <f aca="false">COUNTIF('Duel Log'!AD$2:AD$2815,$A855)</f>
        <v>3</v>
      </c>
      <c r="D855" s="7" t="n">
        <f aca="false">COUNTIFS('Duel Log'!AD$2:AD$2815,$A855,'Duel Log'!AA$2:AA$2815,"Win")</f>
        <v>1</v>
      </c>
      <c r="E855" s="7" t="n">
        <f aca="false">COUNTIFS('Duel Log'!AD$2:AD$2815,$A855,'Duel Log'!AA$2:AA$2815,"Loss")</f>
        <v>2</v>
      </c>
      <c r="F855" s="7" t="n">
        <f aca="false">COUNTIFS('Duel Log'!AD$2:AD$2815,$A855,'Duel Log'!AA$2:AA$2815,"Draw")</f>
        <v>0</v>
      </c>
      <c r="G855" s="13" t="n">
        <f aca="false">IFERROR(D855/C855,"")</f>
        <v>0.333333333333333</v>
      </c>
    </row>
    <row r="856" customFormat="false" ht="16.5" hidden="false" customHeight="true" outlineLevel="0" collapsed="false">
      <c r="A856" s="7" t="s">
        <v>2990</v>
      </c>
      <c r="B856" s="8" t="s">
        <v>2981</v>
      </c>
      <c r="C856" s="7" t="n">
        <f aca="false">COUNTIF('Duel Log'!AD$2:AD$2815,$A856)</f>
        <v>1</v>
      </c>
      <c r="D856" s="7" t="n">
        <f aca="false">COUNTIFS('Duel Log'!AD$2:AD$2815,$A856,'Duel Log'!AA$2:AA$2815,"Win")</f>
        <v>1</v>
      </c>
      <c r="E856" s="7" t="n">
        <f aca="false">COUNTIFS('Duel Log'!AD$2:AD$2815,$A856,'Duel Log'!AA$2:AA$2815,"Loss")</f>
        <v>0</v>
      </c>
      <c r="F856" s="7" t="n">
        <f aca="false">COUNTIFS('Duel Log'!AD$2:AD$2815,$A856,'Duel Log'!AA$2:AA$2815,"Draw")</f>
        <v>0</v>
      </c>
      <c r="G856" s="13" t="n">
        <f aca="false">IFERROR(D856/C856,"")</f>
        <v>1</v>
      </c>
    </row>
    <row r="857" customFormat="false" ht="15" hidden="false" customHeight="true" outlineLevel="0" collapsed="false">
      <c r="A857" s="7" t="s">
        <v>387</v>
      </c>
      <c r="B857" s="7" t="s">
        <v>280</v>
      </c>
      <c r="C857" s="7" t="n">
        <f aca="false">COUNTIF('Duel Log'!AD$2:AD$2815,$A857)</f>
        <v>1</v>
      </c>
      <c r="D857" s="7" t="n">
        <f aca="false">COUNTIFS('Duel Log'!AD$2:AD$2815,$A857,'Duel Log'!AA$2:AA$2815,"Win")</f>
        <v>1</v>
      </c>
      <c r="E857" s="7" t="n">
        <f aca="false">COUNTIFS('Duel Log'!AD$2:AD$2815,$A857,'Duel Log'!AA$2:AA$2815,"Loss")</f>
        <v>0</v>
      </c>
      <c r="F857" s="7" t="n">
        <f aca="false">COUNTIFS('Duel Log'!AD$2:AD$2815,$A857,'Duel Log'!AA$2:AA$2815,"Draw")</f>
        <v>0</v>
      </c>
      <c r="G857" s="13" t="n">
        <f aca="false">IFERROR(D857/C857,"")</f>
        <v>1</v>
      </c>
    </row>
    <row r="858" customFormat="false" ht="15" hidden="false" customHeight="true" outlineLevel="0" collapsed="false">
      <c r="A858" s="7" t="s">
        <v>5812</v>
      </c>
      <c r="B858" s="8" t="s">
        <v>862</v>
      </c>
      <c r="C858" s="7" t="n">
        <f aca="false">COUNTIF('Duel Log'!AD$2:AD$2815,$A858)</f>
        <v>1</v>
      </c>
      <c r="D858" s="7" t="n">
        <f aca="false">COUNTIFS('Duel Log'!AD$2:AD$2815,$A858,'Duel Log'!AA$2:AA$2815,"Win")</f>
        <v>1</v>
      </c>
      <c r="E858" s="7" t="n">
        <f aca="false">COUNTIFS('Duel Log'!AD$2:AD$2815,$A858,'Duel Log'!AA$2:AA$2815,"Loss")</f>
        <v>0</v>
      </c>
      <c r="F858" s="7" t="n">
        <f aca="false">COUNTIFS('Duel Log'!AD$2:AD$2815,$A858,'Duel Log'!AA$2:AA$2815,"Draw")</f>
        <v>0</v>
      </c>
      <c r="G858" s="13" t="n">
        <f aca="false">IFERROR(D858/C858,"")</f>
        <v>1</v>
      </c>
    </row>
    <row r="859" customFormat="false" ht="15" hidden="false" customHeight="true" outlineLevel="0" collapsed="false">
      <c r="A859" s="7" t="s">
        <v>2424</v>
      </c>
      <c r="B859" s="7" t="s">
        <v>871</v>
      </c>
      <c r="C859" s="7" t="n">
        <f aca="false">COUNTIF('Duel Log'!AD$2:AD$2815,$A859)</f>
        <v>1</v>
      </c>
      <c r="D859" s="7" t="n">
        <f aca="false">COUNTIFS('Duel Log'!AD$2:AD$2815,$A859,'Duel Log'!AA$2:AA$2815,"Win")</f>
        <v>1</v>
      </c>
      <c r="E859" s="7" t="n">
        <f aca="false">COUNTIFS('Duel Log'!AD$2:AD$2815,$A859,'Duel Log'!AA$2:AA$2815,"Loss")</f>
        <v>0</v>
      </c>
      <c r="F859" s="7" t="n">
        <f aca="false">COUNTIFS('Duel Log'!AD$2:AD$2815,$A859,'Duel Log'!AA$2:AA$2815,"Draw")</f>
        <v>0</v>
      </c>
      <c r="G859" s="13" t="n">
        <f aca="false">IFERROR(D859/C859,"")</f>
        <v>1</v>
      </c>
    </row>
    <row r="860" customFormat="false" ht="16.5" hidden="false" customHeight="true" outlineLevel="0" collapsed="false">
      <c r="A860" s="7" t="s">
        <v>5569</v>
      </c>
      <c r="B860" s="8" t="s">
        <v>1540</v>
      </c>
      <c r="C860" s="7" t="n">
        <f aca="false">COUNTIF('Duel Log'!AD$2:AD$2815,$A860)</f>
        <v>1</v>
      </c>
      <c r="D860" s="7" t="n">
        <f aca="false">COUNTIFS('Duel Log'!AD$2:AD$2815,$A860,'Duel Log'!AA$2:AA$2815,"Win")</f>
        <v>1</v>
      </c>
      <c r="E860" s="7" t="n">
        <f aca="false">COUNTIFS('Duel Log'!AD$2:AD$2815,$A860,'Duel Log'!AA$2:AA$2815,"Loss")</f>
        <v>0</v>
      </c>
      <c r="F860" s="7" t="n">
        <f aca="false">COUNTIFS('Duel Log'!AD$2:AD$2815,$A860,'Duel Log'!AA$2:AA$2815,"Draw")</f>
        <v>0</v>
      </c>
      <c r="G860" s="13" t="n">
        <f aca="false">IFERROR(D860/C860,"")</f>
        <v>1</v>
      </c>
    </row>
    <row r="861" customFormat="false" ht="16.5" hidden="false" customHeight="true" outlineLevel="0" collapsed="false">
      <c r="A861" s="7" t="s">
        <v>5622</v>
      </c>
      <c r="B861" s="8" t="s">
        <v>4653</v>
      </c>
      <c r="C861" s="7" t="n">
        <f aca="false">COUNTIF('Duel Log'!AD$2:AD$2815,$A861)</f>
        <v>1</v>
      </c>
      <c r="D861" s="7" t="n">
        <f aca="false">COUNTIFS('Duel Log'!AD$2:AD$2815,$A861,'Duel Log'!AA$2:AA$2815,"Win")</f>
        <v>0</v>
      </c>
      <c r="E861" s="7" t="n">
        <f aca="false">COUNTIFS('Duel Log'!AD$2:AD$2815,$A861,'Duel Log'!AA$2:AA$2815,"Loss")</f>
        <v>1</v>
      </c>
      <c r="F861" s="7" t="n">
        <f aca="false">COUNTIFS('Duel Log'!AD$2:AD$2815,$A861,'Duel Log'!AA$2:AA$2815,"Draw")</f>
        <v>0</v>
      </c>
      <c r="G861" s="13" t="n">
        <f aca="false">IFERROR(D861/C861,"")</f>
        <v>0</v>
      </c>
    </row>
    <row r="862" customFormat="false" ht="16.5" hidden="false" customHeight="true" outlineLevel="0" collapsed="false">
      <c r="A862" s="7" t="s">
        <v>1376</v>
      </c>
      <c r="B862" s="7" t="s">
        <v>9299</v>
      </c>
      <c r="C862" s="7" t="n">
        <f aca="false">COUNTIF('Duel Log'!AD$2:AD$2815,$A862)</f>
        <v>3</v>
      </c>
      <c r="D862" s="7" t="n">
        <f aca="false">COUNTIFS('Duel Log'!AD$2:AD$2815,$A862,'Duel Log'!AA$2:AA$2815,"Win")</f>
        <v>1</v>
      </c>
      <c r="E862" s="7" t="n">
        <f aca="false">COUNTIFS('Duel Log'!AD$2:AD$2815,$A862,'Duel Log'!AA$2:AA$2815,"Loss")</f>
        <v>2</v>
      </c>
      <c r="F862" s="7" t="n">
        <f aca="false">COUNTIFS('Duel Log'!AD$2:AD$2815,$A862,'Duel Log'!AA$2:AA$2815,"Draw")</f>
        <v>0</v>
      </c>
      <c r="G862" s="13" t="n">
        <f aca="false">IFERROR(D862/C862,"")</f>
        <v>0.333333333333333</v>
      </c>
    </row>
    <row r="863" customFormat="false" ht="15" hidden="false" customHeight="true" outlineLevel="0" collapsed="false">
      <c r="A863" s="7" t="s">
        <v>2226</v>
      </c>
      <c r="B863" s="7" t="s">
        <v>268</v>
      </c>
      <c r="C863" s="7" t="n">
        <f aca="false">COUNTIF('Duel Log'!AD$2:AD$2815,$A863)</f>
        <v>1</v>
      </c>
      <c r="D863" s="7" t="n">
        <f aca="false">COUNTIFS('Duel Log'!AD$2:AD$2815,$A863,'Duel Log'!AA$2:AA$2815,"Win")</f>
        <v>1</v>
      </c>
      <c r="E863" s="7" t="n">
        <f aca="false">COUNTIFS('Duel Log'!AD$2:AD$2815,$A863,'Duel Log'!AA$2:AA$2815,"Loss")</f>
        <v>0</v>
      </c>
      <c r="F863" s="7" t="n">
        <f aca="false">COUNTIFS('Duel Log'!AD$2:AD$2815,$A863,'Duel Log'!AA$2:AA$2815,"Draw")</f>
        <v>0</v>
      </c>
      <c r="G863" s="13" t="n">
        <f aca="false">IFERROR(D863/C863,"")</f>
        <v>1</v>
      </c>
    </row>
    <row r="864" customFormat="false" ht="15" hidden="false" customHeight="true" outlineLevel="0" collapsed="false">
      <c r="A864" s="7" t="s">
        <v>5476</v>
      </c>
      <c r="B864" s="8" t="s">
        <v>2427</v>
      </c>
      <c r="C864" s="7" t="n">
        <f aca="false">COUNTIF('Duel Log'!AD$2:AD$2815,$A864)</f>
        <v>1</v>
      </c>
      <c r="D864" s="7" t="n">
        <f aca="false">COUNTIFS('Duel Log'!AD$2:AD$2815,$A864,'Duel Log'!AA$2:AA$2815,"Win")</f>
        <v>0</v>
      </c>
      <c r="E864" s="7" t="n">
        <f aca="false">COUNTIFS('Duel Log'!AD$2:AD$2815,$A864,'Duel Log'!AA$2:AA$2815,"Loss")</f>
        <v>1</v>
      </c>
      <c r="F864" s="7" t="n">
        <f aca="false">COUNTIFS('Duel Log'!AD$2:AD$2815,$A864,'Duel Log'!AA$2:AA$2815,"Draw")</f>
        <v>0</v>
      </c>
      <c r="G864" s="13" t="n">
        <f aca="false">IFERROR(D864/C864,"")</f>
        <v>0</v>
      </c>
    </row>
    <row r="865" customFormat="false" ht="15" hidden="false" customHeight="true" outlineLevel="0" collapsed="false">
      <c r="A865" s="7" t="s">
        <v>1954</v>
      </c>
      <c r="B865" s="7" t="s">
        <v>876</v>
      </c>
      <c r="C865" s="7" t="n">
        <f aca="false">COUNTIF('Duel Log'!AD$2:AD$2815,$A865)</f>
        <v>1</v>
      </c>
      <c r="D865" s="7" t="n">
        <f aca="false">COUNTIFS('Duel Log'!AD$2:AD$2815,$A865,'Duel Log'!AA$2:AA$2815,"Win")</f>
        <v>0</v>
      </c>
      <c r="E865" s="7" t="n">
        <f aca="false">COUNTIFS('Duel Log'!AD$2:AD$2815,$A865,'Duel Log'!AA$2:AA$2815,"Loss")</f>
        <v>1</v>
      </c>
      <c r="F865" s="7" t="n">
        <f aca="false">COUNTIFS('Duel Log'!AD$2:AD$2815,$A865,'Duel Log'!AA$2:AA$2815,"Draw")</f>
        <v>0</v>
      </c>
      <c r="G865" s="13" t="n">
        <f aca="false">IFERROR(D865/C865,"")</f>
        <v>0</v>
      </c>
    </row>
    <row r="866" customFormat="false" ht="16.5" hidden="false" customHeight="true" outlineLevel="0" collapsed="false">
      <c r="A866" s="7" t="s">
        <v>2259</v>
      </c>
      <c r="B866" s="7" t="s">
        <v>1790</v>
      </c>
      <c r="C866" s="7" t="n">
        <f aca="false">COUNTIF('Duel Log'!AD$2:AD$2815,$A866)</f>
        <v>1</v>
      </c>
      <c r="D866" s="7" t="n">
        <f aca="false">COUNTIFS('Duel Log'!AD$2:AD$2815,$A866,'Duel Log'!AA$2:AA$2815,"Win")</f>
        <v>1</v>
      </c>
      <c r="E866" s="7" t="n">
        <f aca="false">COUNTIFS('Duel Log'!AD$2:AD$2815,$A866,'Duel Log'!AA$2:AA$2815,"Loss")</f>
        <v>0</v>
      </c>
      <c r="F866" s="7" t="n">
        <f aca="false">COUNTIFS('Duel Log'!AD$2:AD$2815,$A866,'Duel Log'!AA$2:AA$2815,"Draw")</f>
        <v>0</v>
      </c>
      <c r="G866" s="13" t="n">
        <f aca="false">IFERROR(D866/C866,"")</f>
        <v>1</v>
      </c>
    </row>
    <row r="867" customFormat="false" ht="15" hidden="false" customHeight="true" outlineLevel="0" collapsed="false">
      <c r="A867" s="7" t="s">
        <v>178</v>
      </c>
      <c r="B867" s="7" t="s">
        <v>1061</v>
      </c>
      <c r="C867" s="7" t="n">
        <f aca="false">COUNTIF('Duel Log'!AD$2:AD$2815,$A867)</f>
        <v>1</v>
      </c>
      <c r="D867" s="7" t="n">
        <f aca="false">COUNTIFS('Duel Log'!AD$2:AD$2815,$A867,'Duel Log'!AA$2:AA$2815,"Win")</f>
        <v>0</v>
      </c>
      <c r="E867" s="7" t="n">
        <f aca="false">COUNTIFS('Duel Log'!AD$2:AD$2815,$A867,'Duel Log'!AA$2:AA$2815,"Loss")</f>
        <v>1</v>
      </c>
      <c r="F867" s="7" t="n">
        <f aca="false">COUNTIFS('Duel Log'!AD$2:AD$2815,$A867,'Duel Log'!AA$2:AA$2815,"Draw")</f>
        <v>0</v>
      </c>
      <c r="G867" s="13" t="n">
        <f aca="false">IFERROR(D867/C867,"")</f>
        <v>0</v>
      </c>
    </row>
    <row r="868" customFormat="false" ht="16.5" hidden="false" customHeight="true" outlineLevel="0" collapsed="false">
      <c r="A868" s="7" t="s">
        <v>3512</v>
      </c>
      <c r="B868" s="7" t="s">
        <v>3496</v>
      </c>
      <c r="C868" s="7" t="n">
        <f aca="false">COUNTIF('Duel Log'!AD$2:AD$2815,$A868)</f>
        <v>1</v>
      </c>
      <c r="D868" s="7" t="n">
        <f aca="false">COUNTIFS('Duel Log'!AD$2:AD$2815,$A868,'Duel Log'!AA$2:AA$2815,"Win")</f>
        <v>0</v>
      </c>
      <c r="E868" s="7" t="n">
        <f aca="false">COUNTIFS('Duel Log'!AD$2:AD$2815,$A868,'Duel Log'!AA$2:AA$2815,"Loss")</f>
        <v>1</v>
      </c>
      <c r="F868" s="7" t="n">
        <f aca="false">COUNTIFS('Duel Log'!AD$2:AD$2815,$A868,'Duel Log'!AA$2:AA$2815,"Draw")</f>
        <v>0</v>
      </c>
      <c r="G868" s="13" t="n">
        <f aca="false">IFERROR(D868/C868,"")</f>
        <v>0</v>
      </c>
    </row>
    <row r="869" customFormat="false" ht="15" hidden="false" customHeight="true" outlineLevel="0" collapsed="false">
      <c r="A869" s="7" t="s">
        <v>4732</v>
      </c>
      <c r="B869" s="8" t="s">
        <v>390</v>
      </c>
      <c r="C869" s="7" t="n">
        <f aca="false">COUNTIF('Duel Log'!AD$2:AD$2815,$A869)</f>
        <v>1</v>
      </c>
      <c r="D869" s="7" t="n">
        <f aca="false">COUNTIFS('Duel Log'!AD$2:AD$2815,$A869,'Duel Log'!AA$2:AA$2815,"Win")</f>
        <v>1</v>
      </c>
      <c r="E869" s="7" t="n">
        <f aca="false">COUNTIFS('Duel Log'!AD$2:AD$2815,$A869,'Duel Log'!AA$2:AA$2815,"Loss")</f>
        <v>0</v>
      </c>
      <c r="F869" s="7" t="n">
        <f aca="false">COUNTIFS('Duel Log'!AD$2:AD$2815,$A869,'Duel Log'!AA$2:AA$2815,"Draw")</f>
        <v>0</v>
      </c>
      <c r="G869" s="13" t="n">
        <f aca="false">IFERROR(D869/C869,"")</f>
        <v>1</v>
      </c>
    </row>
    <row r="870" customFormat="false" ht="16.5" hidden="false" customHeight="true" outlineLevel="0" collapsed="false">
      <c r="A870" s="7" t="s">
        <v>1155</v>
      </c>
      <c r="B870" s="7" t="s">
        <v>9300</v>
      </c>
      <c r="C870" s="7" t="n">
        <f aca="false">COUNTIF('Duel Log'!AD$2:AD$2815,$A870)</f>
        <v>6</v>
      </c>
      <c r="D870" s="7" t="n">
        <f aca="false">COUNTIFS('Duel Log'!AD$2:AD$2815,$A870,'Duel Log'!AA$2:AA$2815,"Win")</f>
        <v>3</v>
      </c>
      <c r="E870" s="7" t="n">
        <f aca="false">COUNTIFS('Duel Log'!AD$2:AD$2815,$A870,'Duel Log'!AA$2:AA$2815,"Loss")</f>
        <v>3</v>
      </c>
      <c r="F870" s="7" t="n">
        <f aca="false">COUNTIFS('Duel Log'!AD$2:AD$2815,$A870,'Duel Log'!AA$2:AA$2815,"Draw")</f>
        <v>0</v>
      </c>
      <c r="G870" s="13" t="n">
        <f aca="false">IFERROR(D870/C870,"")</f>
        <v>0.5</v>
      </c>
    </row>
    <row r="871" customFormat="false" ht="16.5" hidden="false" customHeight="true" outlineLevel="0" collapsed="false">
      <c r="A871" s="7" t="s">
        <v>1990</v>
      </c>
      <c r="B871" s="7" t="s">
        <v>9301</v>
      </c>
      <c r="C871" s="7" t="n">
        <f aca="false">COUNTIF('Duel Log'!AD$2:AD$2815,$A871)</f>
        <v>2</v>
      </c>
      <c r="D871" s="7" t="n">
        <f aca="false">COUNTIFS('Duel Log'!AD$2:AD$2815,$A871,'Duel Log'!AA$2:AA$2815,"Win")</f>
        <v>0</v>
      </c>
      <c r="E871" s="7" t="n">
        <f aca="false">COUNTIFS('Duel Log'!AD$2:AD$2815,$A871,'Duel Log'!AA$2:AA$2815,"Loss")</f>
        <v>2</v>
      </c>
      <c r="F871" s="7" t="n">
        <f aca="false">COUNTIFS('Duel Log'!AD$2:AD$2815,$A871,'Duel Log'!AA$2:AA$2815,"Draw")</f>
        <v>0</v>
      </c>
      <c r="G871" s="13" t="n">
        <f aca="false">IFERROR(D871/C871,"")</f>
        <v>0</v>
      </c>
    </row>
    <row r="872" customFormat="false" ht="16.5" hidden="false" customHeight="true" outlineLevel="0" collapsed="false">
      <c r="A872" s="7" t="s">
        <v>3751</v>
      </c>
      <c r="B872" s="7" t="s">
        <v>1063</v>
      </c>
      <c r="C872" s="7" t="n">
        <f aca="false">COUNTIF('Duel Log'!AD$2:AD$2815,$A872)</f>
        <v>1</v>
      </c>
      <c r="D872" s="7" t="n">
        <f aca="false">COUNTIFS('Duel Log'!AD$2:AD$2815,$A872,'Duel Log'!AA$2:AA$2815,"Win")</f>
        <v>0</v>
      </c>
      <c r="E872" s="7" t="n">
        <f aca="false">COUNTIFS('Duel Log'!AD$2:AD$2815,$A872,'Duel Log'!AA$2:AA$2815,"Loss")</f>
        <v>1</v>
      </c>
      <c r="F872" s="7" t="n">
        <f aca="false">COUNTIFS('Duel Log'!AD$2:AD$2815,$A872,'Duel Log'!AA$2:AA$2815,"Draw")</f>
        <v>0</v>
      </c>
      <c r="G872" s="13" t="n">
        <f aca="false">IFERROR(D872/C872,"")</f>
        <v>0</v>
      </c>
    </row>
    <row r="873" customFormat="false" ht="16.5" hidden="false" customHeight="true" outlineLevel="0" collapsed="false">
      <c r="A873" s="7" t="s">
        <v>3673</v>
      </c>
      <c r="B873" s="7" t="s">
        <v>1063</v>
      </c>
      <c r="C873" s="7" t="n">
        <f aca="false">COUNTIF('Duel Log'!AD$2:AD$2815,$A873)</f>
        <v>1</v>
      </c>
      <c r="D873" s="7" t="n">
        <f aca="false">COUNTIFS('Duel Log'!AD$2:AD$2815,$A873,'Duel Log'!AA$2:AA$2815,"Win")</f>
        <v>1</v>
      </c>
      <c r="E873" s="7" t="n">
        <f aca="false">COUNTIFS('Duel Log'!AD$2:AD$2815,$A873,'Duel Log'!AA$2:AA$2815,"Loss")</f>
        <v>0</v>
      </c>
      <c r="F873" s="7" t="n">
        <f aca="false">COUNTIFS('Duel Log'!AD$2:AD$2815,$A873,'Duel Log'!AA$2:AA$2815,"Draw")</f>
        <v>0</v>
      </c>
      <c r="G873" s="13" t="n">
        <f aca="false">IFERROR(D873/C873,"")</f>
        <v>1</v>
      </c>
    </row>
    <row r="874" customFormat="false" ht="15" hidden="false" customHeight="true" outlineLevel="0" collapsed="false">
      <c r="A874" s="7" t="s">
        <v>254</v>
      </c>
      <c r="B874" s="7" t="s">
        <v>9147</v>
      </c>
      <c r="C874" s="7" t="n">
        <f aca="false">COUNTIF('Duel Log'!AD$2:AD$2815,$A874)</f>
        <v>2</v>
      </c>
      <c r="D874" s="7" t="n">
        <f aca="false">COUNTIFS('Duel Log'!AD$2:AD$2815,$A874,'Duel Log'!AA$2:AA$2815,"Win")</f>
        <v>1</v>
      </c>
      <c r="E874" s="7" t="n">
        <f aca="false">COUNTIFS('Duel Log'!AD$2:AD$2815,$A874,'Duel Log'!AA$2:AA$2815,"Loss")</f>
        <v>1</v>
      </c>
      <c r="F874" s="7" t="n">
        <f aca="false">COUNTIFS('Duel Log'!AD$2:AD$2815,$A874,'Duel Log'!AA$2:AA$2815,"Draw")</f>
        <v>0</v>
      </c>
      <c r="G874" s="13" t="n">
        <f aca="false">IFERROR(D874/C874,"")</f>
        <v>0.5</v>
      </c>
    </row>
    <row r="875" customFormat="false" ht="15" hidden="false" customHeight="true" outlineLevel="0" collapsed="false">
      <c r="A875" s="7" t="s">
        <v>5516</v>
      </c>
      <c r="B875" s="8" t="s">
        <v>405</v>
      </c>
      <c r="C875" s="7" t="n">
        <f aca="false">COUNTIF('Duel Log'!AD$2:AD$2815,$A875)</f>
        <v>1</v>
      </c>
      <c r="D875" s="7" t="n">
        <f aca="false">COUNTIFS('Duel Log'!AD$2:AD$2815,$A875,'Duel Log'!AA$2:AA$2815,"Win")</f>
        <v>0</v>
      </c>
      <c r="E875" s="7" t="n">
        <f aca="false">COUNTIFS('Duel Log'!AD$2:AD$2815,$A875,'Duel Log'!AA$2:AA$2815,"Loss")</f>
        <v>1</v>
      </c>
      <c r="F875" s="7" t="n">
        <f aca="false">COUNTIFS('Duel Log'!AD$2:AD$2815,$A875,'Duel Log'!AA$2:AA$2815,"Draw")</f>
        <v>0</v>
      </c>
      <c r="G875" s="13" t="n">
        <f aca="false">IFERROR(D875/C875,"")</f>
        <v>0</v>
      </c>
    </row>
    <row r="876" customFormat="false" ht="15" hidden="false" customHeight="true" outlineLevel="0" collapsed="false">
      <c r="A876" s="7" t="s">
        <v>1003</v>
      </c>
      <c r="B876" s="7" t="s">
        <v>9302</v>
      </c>
      <c r="C876" s="7" t="n">
        <f aca="false">COUNTIF('Duel Log'!AD$2:AD$2815,$A876)</f>
        <v>4</v>
      </c>
      <c r="D876" s="7" t="n">
        <f aca="false">COUNTIFS('Duel Log'!AD$2:AD$2815,$A876,'Duel Log'!AA$2:AA$2815,"Win")</f>
        <v>3</v>
      </c>
      <c r="E876" s="7" t="n">
        <f aca="false">COUNTIFS('Duel Log'!AD$2:AD$2815,$A876,'Duel Log'!AA$2:AA$2815,"Loss")</f>
        <v>1</v>
      </c>
      <c r="F876" s="7" t="n">
        <f aca="false">COUNTIFS('Duel Log'!AD$2:AD$2815,$A876,'Duel Log'!AA$2:AA$2815,"Draw")</f>
        <v>0</v>
      </c>
      <c r="G876" s="13" t="n">
        <f aca="false">IFERROR(D876/C876,"")</f>
        <v>0.75</v>
      </c>
    </row>
    <row r="877" customFormat="false" ht="15" hidden="false" customHeight="true" outlineLevel="0" collapsed="false">
      <c r="A877" s="7" t="s">
        <v>5333</v>
      </c>
      <c r="B877" s="8" t="s">
        <v>390</v>
      </c>
      <c r="C877" s="7" t="n">
        <f aca="false">COUNTIF('Duel Log'!AD$2:AD$2815,$A877)</f>
        <v>1</v>
      </c>
      <c r="D877" s="7" t="n">
        <f aca="false">COUNTIFS('Duel Log'!AD$2:AD$2815,$A877,'Duel Log'!AA$2:AA$2815,"Win")</f>
        <v>1</v>
      </c>
      <c r="E877" s="7" t="n">
        <f aca="false">COUNTIFS('Duel Log'!AD$2:AD$2815,$A877,'Duel Log'!AA$2:AA$2815,"Loss")</f>
        <v>0</v>
      </c>
      <c r="F877" s="7" t="n">
        <f aca="false">COUNTIFS('Duel Log'!AD$2:AD$2815,$A877,'Duel Log'!AA$2:AA$2815,"Draw")</f>
        <v>0</v>
      </c>
      <c r="G877" s="13" t="n">
        <f aca="false">IFERROR(D877/C877,"")</f>
        <v>1</v>
      </c>
    </row>
    <row r="878" customFormat="false" ht="15" hidden="false" customHeight="true" outlineLevel="0" collapsed="false">
      <c r="A878" s="7" t="s">
        <v>4948</v>
      </c>
      <c r="B878" s="7" t="s">
        <v>1193</v>
      </c>
      <c r="C878" s="7" t="n">
        <f aca="false">COUNTIF('Duel Log'!AD$2:AD$2815,$A878)</f>
        <v>1</v>
      </c>
      <c r="D878" s="7" t="n">
        <f aca="false">COUNTIFS('Duel Log'!AD$2:AD$2815,$A878,'Duel Log'!AA$2:AA$2815,"Win")</f>
        <v>0</v>
      </c>
      <c r="E878" s="7" t="n">
        <f aca="false">COUNTIFS('Duel Log'!AD$2:AD$2815,$A878,'Duel Log'!AA$2:AA$2815,"Loss")</f>
        <v>1</v>
      </c>
      <c r="F878" s="7" t="n">
        <f aca="false">COUNTIFS('Duel Log'!AD$2:AD$2815,$A878,'Duel Log'!AA$2:AA$2815,"Draw")</f>
        <v>0</v>
      </c>
      <c r="G878" s="13" t="n">
        <f aca="false">IFERROR(D878/C878,"")</f>
        <v>0</v>
      </c>
    </row>
    <row r="879" customFormat="false" ht="16.5" hidden="false" customHeight="true" outlineLevel="0" collapsed="false">
      <c r="A879" s="7" t="s">
        <v>4465</v>
      </c>
      <c r="B879" s="7" t="s">
        <v>9303</v>
      </c>
      <c r="C879" s="7" t="n">
        <f aca="false">COUNTIF('Duel Log'!AD$2:AD$2815,$A879)</f>
        <v>2</v>
      </c>
      <c r="D879" s="7" t="n">
        <f aca="false">COUNTIFS('Duel Log'!AD$2:AD$2815,$A879,'Duel Log'!AA$2:AA$2815,"Win")</f>
        <v>1</v>
      </c>
      <c r="E879" s="7" t="n">
        <f aca="false">COUNTIFS('Duel Log'!AD$2:AD$2815,$A879,'Duel Log'!AA$2:AA$2815,"Loss")</f>
        <v>1</v>
      </c>
      <c r="F879" s="7" t="n">
        <f aca="false">COUNTIFS('Duel Log'!AD$2:AD$2815,$A879,'Duel Log'!AA$2:AA$2815,"Draw")</f>
        <v>0</v>
      </c>
      <c r="G879" s="13" t="n">
        <f aca="false">IFERROR(D879/C879,"")</f>
        <v>0.5</v>
      </c>
    </row>
    <row r="880" customFormat="false" ht="16.5" hidden="false" customHeight="true" outlineLevel="0" collapsed="false">
      <c r="A880" s="7" t="s">
        <v>2576</v>
      </c>
      <c r="B880" s="7" t="s">
        <v>2516</v>
      </c>
      <c r="C880" s="7" t="n">
        <f aca="false">COUNTIF('Duel Log'!AD$2:AD$2815,$A880)</f>
        <v>1</v>
      </c>
      <c r="D880" s="7" t="n">
        <f aca="false">COUNTIFS('Duel Log'!AD$2:AD$2815,$A880,'Duel Log'!AA$2:AA$2815,"Win")</f>
        <v>1</v>
      </c>
      <c r="E880" s="7" t="n">
        <f aca="false">COUNTIFS('Duel Log'!AD$2:AD$2815,$A880,'Duel Log'!AA$2:AA$2815,"Loss")</f>
        <v>0</v>
      </c>
      <c r="F880" s="7" t="n">
        <f aca="false">COUNTIFS('Duel Log'!AD$2:AD$2815,$A880,'Duel Log'!AA$2:AA$2815,"Draw")</f>
        <v>0</v>
      </c>
      <c r="G880" s="13" t="n">
        <f aca="false">IFERROR(D880/C880,"")</f>
        <v>1</v>
      </c>
    </row>
    <row r="881" customFormat="false" ht="15" hidden="false" customHeight="true" outlineLevel="0" collapsed="false">
      <c r="A881" s="7" t="s">
        <v>4934</v>
      </c>
      <c r="B881" s="7" t="s">
        <v>1193</v>
      </c>
      <c r="C881" s="7" t="n">
        <f aca="false">COUNTIF('Duel Log'!AD$2:AD$2815,$A881)</f>
        <v>1</v>
      </c>
      <c r="D881" s="7" t="n">
        <f aca="false">COUNTIFS('Duel Log'!AD$2:AD$2815,$A881,'Duel Log'!AA$2:AA$2815,"Win")</f>
        <v>0</v>
      </c>
      <c r="E881" s="7" t="n">
        <f aca="false">COUNTIFS('Duel Log'!AD$2:AD$2815,$A881,'Duel Log'!AA$2:AA$2815,"Loss")</f>
        <v>1</v>
      </c>
      <c r="F881" s="7" t="n">
        <f aca="false">COUNTIFS('Duel Log'!AD$2:AD$2815,$A881,'Duel Log'!AA$2:AA$2815,"Draw")</f>
        <v>0</v>
      </c>
      <c r="G881" s="13" t="n">
        <f aca="false">IFERROR(D881/C881,"")</f>
        <v>0</v>
      </c>
    </row>
    <row r="882" customFormat="false" ht="15" hidden="false" customHeight="true" outlineLevel="0" collapsed="false">
      <c r="A882" s="7" t="s">
        <v>3258</v>
      </c>
      <c r="B882" s="7" t="s">
        <v>876</v>
      </c>
      <c r="C882" s="7" t="n">
        <f aca="false">COUNTIF('Duel Log'!AD$2:AD$2815,$A882)</f>
        <v>1</v>
      </c>
      <c r="D882" s="7" t="n">
        <f aca="false">COUNTIFS('Duel Log'!AD$2:AD$2815,$A882,'Duel Log'!AA$2:AA$2815,"Win")</f>
        <v>0</v>
      </c>
      <c r="E882" s="7" t="n">
        <f aca="false">COUNTIFS('Duel Log'!AD$2:AD$2815,$A882,'Duel Log'!AA$2:AA$2815,"Loss")</f>
        <v>1</v>
      </c>
      <c r="F882" s="7" t="n">
        <f aca="false">COUNTIFS('Duel Log'!AD$2:AD$2815,$A882,'Duel Log'!AA$2:AA$2815,"Draw")</f>
        <v>0</v>
      </c>
      <c r="G882" s="13" t="n">
        <f aca="false">IFERROR(D882/C882,"")</f>
        <v>0</v>
      </c>
    </row>
    <row r="883" customFormat="false" ht="15" hidden="false" customHeight="true" outlineLevel="0" collapsed="false">
      <c r="A883" s="7" t="s">
        <v>526</v>
      </c>
      <c r="B883" s="7" t="s">
        <v>9304</v>
      </c>
      <c r="C883" s="7" t="n">
        <f aca="false">COUNTIF('Duel Log'!AD$2:AD$2815,$A883)</f>
        <v>2</v>
      </c>
      <c r="D883" s="7" t="n">
        <f aca="false">COUNTIFS('Duel Log'!AD$2:AD$2815,$A883,'Duel Log'!AA$2:AA$2815,"Win")</f>
        <v>2</v>
      </c>
      <c r="E883" s="7" t="n">
        <f aca="false">COUNTIFS('Duel Log'!AD$2:AD$2815,$A883,'Duel Log'!AA$2:AA$2815,"Loss")</f>
        <v>0</v>
      </c>
      <c r="F883" s="7" t="n">
        <f aca="false">COUNTIFS('Duel Log'!AD$2:AD$2815,$A883,'Duel Log'!AA$2:AA$2815,"Draw")</f>
        <v>0</v>
      </c>
      <c r="G883" s="13" t="n">
        <f aca="false">IFERROR(D883/C883,"")</f>
        <v>1</v>
      </c>
    </row>
    <row r="884" customFormat="false" ht="15" hidden="false" customHeight="true" outlineLevel="0" collapsed="false">
      <c r="A884" s="7" t="s">
        <v>2397</v>
      </c>
      <c r="B884" s="7" t="s">
        <v>871</v>
      </c>
      <c r="C884" s="7" t="n">
        <f aca="false">COUNTIF('Duel Log'!AD$2:AD$2815,$A884)</f>
        <v>1</v>
      </c>
      <c r="D884" s="7" t="n">
        <f aca="false">COUNTIFS('Duel Log'!AD$2:AD$2815,$A884,'Duel Log'!AA$2:AA$2815,"Win")</f>
        <v>0</v>
      </c>
      <c r="E884" s="7" t="n">
        <f aca="false">COUNTIFS('Duel Log'!AD$2:AD$2815,$A884,'Duel Log'!AA$2:AA$2815,"Loss")</f>
        <v>1</v>
      </c>
      <c r="F884" s="7" t="n">
        <f aca="false">COUNTIFS('Duel Log'!AD$2:AD$2815,$A884,'Duel Log'!AA$2:AA$2815,"Draw")</f>
        <v>0</v>
      </c>
      <c r="G884" s="13" t="n">
        <f aca="false">IFERROR(D884/C884,"")</f>
        <v>0</v>
      </c>
    </row>
    <row r="885" customFormat="false" ht="15" hidden="false" customHeight="true" outlineLevel="0" collapsed="false">
      <c r="A885" s="7" t="s">
        <v>1224</v>
      </c>
      <c r="B885" s="7" t="s">
        <v>1193</v>
      </c>
      <c r="C885" s="7" t="n">
        <f aca="false">COUNTIF('Duel Log'!AD$2:AD$2815,$A885)</f>
        <v>1</v>
      </c>
      <c r="D885" s="7" t="n">
        <f aca="false">COUNTIFS('Duel Log'!AD$2:AD$2815,$A885,'Duel Log'!AA$2:AA$2815,"Win")</f>
        <v>0</v>
      </c>
      <c r="E885" s="7" t="n">
        <f aca="false">COUNTIFS('Duel Log'!AD$2:AD$2815,$A885,'Duel Log'!AA$2:AA$2815,"Loss")</f>
        <v>1</v>
      </c>
      <c r="F885" s="7" t="n">
        <f aca="false">COUNTIFS('Duel Log'!AD$2:AD$2815,$A885,'Duel Log'!AA$2:AA$2815,"Draw")</f>
        <v>0</v>
      </c>
      <c r="G885" s="13" t="n">
        <f aca="false">IFERROR(D885/C885,"")</f>
        <v>0</v>
      </c>
    </row>
    <row r="886" customFormat="false" ht="15" hidden="false" customHeight="true" outlineLevel="0" collapsed="false">
      <c r="A886" s="7" t="s">
        <v>4814</v>
      </c>
      <c r="B886" s="7" t="s">
        <v>1132</v>
      </c>
      <c r="C886" s="7" t="n">
        <f aca="false">COUNTIF('Duel Log'!AD$2:AD$2815,$A886)</f>
        <v>1</v>
      </c>
      <c r="D886" s="7" t="n">
        <f aca="false">COUNTIFS('Duel Log'!AD$2:AD$2815,$A886,'Duel Log'!AA$2:AA$2815,"Win")</f>
        <v>0</v>
      </c>
      <c r="E886" s="7" t="n">
        <f aca="false">COUNTIFS('Duel Log'!AD$2:AD$2815,$A886,'Duel Log'!AA$2:AA$2815,"Loss")</f>
        <v>1</v>
      </c>
      <c r="F886" s="7" t="n">
        <f aca="false">COUNTIFS('Duel Log'!AD$2:AD$2815,$A886,'Duel Log'!AA$2:AA$2815,"Draw")</f>
        <v>0</v>
      </c>
      <c r="G886" s="13" t="n">
        <f aca="false">IFERROR(D886/C886,"")</f>
        <v>0</v>
      </c>
    </row>
    <row r="887" customFormat="false" ht="15" hidden="false" customHeight="true" outlineLevel="0" collapsed="false">
      <c r="A887" s="7" t="s">
        <v>5897</v>
      </c>
      <c r="B887" s="8" t="s">
        <v>3952</v>
      </c>
      <c r="C887" s="7" t="n">
        <f aca="false">COUNTIF('Duel Log'!AD$2:AD$2815,$A887)</f>
        <v>1</v>
      </c>
      <c r="D887" s="7" t="n">
        <f aca="false">COUNTIFS('Duel Log'!AD$2:AD$2815,$A887,'Duel Log'!AA$2:AA$2815,"Win")</f>
        <v>1</v>
      </c>
      <c r="E887" s="7" t="n">
        <f aca="false">COUNTIFS('Duel Log'!AD$2:AD$2815,$A887,'Duel Log'!AA$2:AA$2815,"Loss")</f>
        <v>0</v>
      </c>
      <c r="F887" s="7" t="n">
        <f aca="false">COUNTIFS('Duel Log'!AD$2:AD$2815,$A887,'Duel Log'!AA$2:AA$2815,"Draw")</f>
        <v>0</v>
      </c>
      <c r="G887" s="13" t="n">
        <f aca="false">IFERROR(D887/C887,"")</f>
        <v>1</v>
      </c>
    </row>
    <row r="888" customFormat="false" ht="16.5" hidden="false" customHeight="true" outlineLevel="0" collapsed="false">
      <c r="A888" s="7" t="s">
        <v>2293</v>
      </c>
      <c r="B888" s="7" t="s">
        <v>1790</v>
      </c>
      <c r="C888" s="7" t="n">
        <f aca="false">COUNTIF('Duel Log'!AD$2:AD$2815,$A888)</f>
        <v>1</v>
      </c>
      <c r="D888" s="7" t="n">
        <f aca="false">COUNTIFS('Duel Log'!AD$2:AD$2815,$A888,'Duel Log'!AA$2:AA$2815,"Win")</f>
        <v>0</v>
      </c>
      <c r="E888" s="7" t="n">
        <f aca="false">COUNTIFS('Duel Log'!AD$2:AD$2815,$A888,'Duel Log'!AA$2:AA$2815,"Loss")</f>
        <v>1</v>
      </c>
      <c r="F888" s="7" t="n">
        <f aca="false">COUNTIFS('Duel Log'!AD$2:AD$2815,$A888,'Duel Log'!AA$2:AA$2815,"Draw")</f>
        <v>0</v>
      </c>
      <c r="G888" s="13" t="n">
        <f aca="false">IFERROR(D888/C888,"")</f>
        <v>0</v>
      </c>
    </row>
    <row r="889" customFormat="false" ht="15" hidden="false" customHeight="true" outlineLevel="0" collapsed="false">
      <c r="A889" s="7" t="s">
        <v>4432</v>
      </c>
      <c r="B889" s="7" t="s">
        <v>829</v>
      </c>
      <c r="C889" s="7" t="n">
        <f aca="false">COUNTIF('Duel Log'!AD$2:AD$2815,$A889)</f>
        <v>1</v>
      </c>
      <c r="D889" s="7" t="n">
        <f aca="false">COUNTIFS('Duel Log'!AD$2:AD$2815,$A889,'Duel Log'!AA$2:AA$2815,"Win")</f>
        <v>1</v>
      </c>
      <c r="E889" s="7" t="n">
        <f aca="false">COUNTIFS('Duel Log'!AD$2:AD$2815,$A889,'Duel Log'!AA$2:AA$2815,"Loss")</f>
        <v>0</v>
      </c>
      <c r="F889" s="7" t="n">
        <f aca="false">COUNTIFS('Duel Log'!AD$2:AD$2815,$A889,'Duel Log'!AA$2:AA$2815,"Draw")</f>
        <v>0</v>
      </c>
      <c r="G889" s="13" t="n">
        <f aca="false">IFERROR(D889/C889,"")</f>
        <v>1</v>
      </c>
    </row>
    <row r="890" customFormat="false" ht="15" hidden="false" customHeight="true" outlineLevel="0" collapsed="false">
      <c r="A890" s="7" t="s">
        <v>5518</v>
      </c>
      <c r="B890" s="8" t="s">
        <v>3952</v>
      </c>
      <c r="C890" s="7" t="n">
        <f aca="false">COUNTIF('Duel Log'!AD$2:AD$2815,$A890)</f>
        <v>1</v>
      </c>
      <c r="D890" s="7" t="n">
        <f aca="false">COUNTIFS('Duel Log'!AD$2:AD$2815,$A890,'Duel Log'!AA$2:AA$2815,"Win")</f>
        <v>0</v>
      </c>
      <c r="E890" s="7" t="n">
        <f aca="false">COUNTIFS('Duel Log'!AD$2:AD$2815,$A890,'Duel Log'!AA$2:AA$2815,"Loss")</f>
        <v>1</v>
      </c>
      <c r="F890" s="7" t="n">
        <f aca="false">COUNTIFS('Duel Log'!AD$2:AD$2815,$A890,'Duel Log'!AA$2:AA$2815,"Draw")</f>
        <v>0</v>
      </c>
      <c r="G890" s="13" t="n">
        <f aca="false">IFERROR(D890/C890,"")</f>
        <v>0</v>
      </c>
    </row>
    <row r="891" customFormat="false" ht="15" hidden="false" customHeight="true" outlineLevel="0" collapsed="false">
      <c r="A891" s="7" t="s">
        <v>1077</v>
      </c>
      <c r="B891" s="7" t="s">
        <v>1061</v>
      </c>
      <c r="C891" s="7" t="n">
        <f aca="false">COUNTIF('Duel Log'!AD$2:AD$2815,$A891)</f>
        <v>1</v>
      </c>
      <c r="D891" s="7" t="n">
        <f aca="false">COUNTIFS('Duel Log'!AD$2:AD$2815,$A891,'Duel Log'!AA$2:AA$2815,"Win")</f>
        <v>0</v>
      </c>
      <c r="E891" s="7" t="n">
        <f aca="false">COUNTIFS('Duel Log'!AD$2:AD$2815,$A891,'Duel Log'!AA$2:AA$2815,"Loss")</f>
        <v>1</v>
      </c>
      <c r="F891" s="7" t="n">
        <f aca="false">COUNTIFS('Duel Log'!AD$2:AD$2815,$A891,'Duel Log'!AA$2:AA$2815,"Draw")</f>
        <v>0</v>
      </c>
      <c r="G891" s="13" t="n">
        <f aca="false">IFERROR(D891/C891,"")</f>
        <v>0</v>
      </c>
    </row>
    <row r="892" customFormat="false" ht="16.5" hidden="false" customHeight="true" outlineLevel="0" collapsed="false">
      <c r="A892" s="7" t="s">
        <v>741</v>
      </c>
      <c r="B892" s="7" t="s">
        <v>9305</v>
      </c>
      <c r="C892" s="7" t="n">
        <f aca="false">COUNTIF('Duel Log'!AD$2:AD$2815,$A892)</f>
        <v>8</v>
      </c>
      <c r="D892" s="7" t="n">
        <f aca="false">COUNTIFS('Duel Log'!AD$2:AD$2815,$A892,'Duel Log'!AA$2:AA$2815,"Win")</f>
        <v>3</v>
      </c>
      <c r="E892" s="7" t="n">
        <f aca="false">COUNTIFS('Duel Log'!AD$2:AD$2815,$A892,'Duel Log'!AA$2:AA$2815,"Loss")</f>
        <v>5</v>
      </c>
      <c r="F892" s="7" t="n">
        <f aca="false">COUNTIFS('Duel Log'!AD$2:AD$2815,$A892,'Duel Log'!AA$2:AA$2815,"Draw")</f>
        <v>0</v>
      </c>
      <c r="G892" s="13" t="n">
        <f aca="false">IFERROR(D892/C892,"")</f>
        <v>0.375</v>
      </c>
    </row>
    <row r="893" customFormat="false" ht="15" hidden="false" customHeight="true" outlineLevel="0" collapsed="false">
      <c r="A893" s="7" t="s">
        <v>1189</v>
      </c>
      <c r="B893" s="7" t="s">
        <v>1061</v>
      </c>
      <c r="C893" s="7" t="n">
        <f aca="false">COUNTIF('Duel Log'!AD$2:AD$2815,$A893)</f>
        <v>1</v>
      </c>
      <c r="D893" s="7" t="n">
        <f aca="false">COUNTIFS('Duel Log'!AD$2:AD$2815,$A893,'Duel Log'!AA$2:AA$2815,"Win")</f>
        <v>1</v>
      </c>
      <c r="E893" s="7" t="n">
        <f aca="false">COUNTIFS('Duel Log'!AD$2:AD$2815,$A893,'Duel Log'!AA$2:AA$2815,"Loss")</f>
        <v>0</v>
      </c>
      <c r="F893" s="7" t="n">
        <f aca="false">COUNTIFS('Duel Log'!AD$2:AD$2815,$A893,'Duel Log'!AA$2:AA$2815,"Draw")</f>
        <v>0</v>
      </c>
      <c r="G893" s="13" t="n">
        <f aca="false">IFERROR(D893/C893,"")</f>
        <v>1</v>
      </c>
    </row>
    <row r="894" customFormat="false" ht="16.5" hidden="false" customHeight="true" outlineLevel="0" collapsed="false">
      <c r="A894" s="7" t="s">
        <v>3658</v>
      </c>
      <c r="B894" s="7" t="s">
        <v>1063</v>
      </c>
      <c r="C894" s="7" t="n">
        <f aca="false">COUNTIF('Duel Log'!AD$2:AD$2815,$A894)</f>
        <v>1</v>
      </c>
      <c r="D894" s="7" t="n">
        <f aca="false">COUNTIFS('Duel Log'!AD$2:AD$2815,$A894,'Duel Log'!AA$2:AA$2815,"Win")</f>
        <v>1</v>
      </c>
      <c r="E894" s="7" t="n">
        <f aca="false">COUNTIFS('Duel Log'!AD$2:AD$2815,$A894,'Duel Log'!AA$2:AA$2815,"Loss")</f>
        <v>0</v>
      </c>
      <c r="F894" s="7" t="n">
        <f aca="false">COUNTIFS('Duel Log'!AD$2:AD$2815,$A894,'Duel Log'!AA$2:AA$2815,"Draw")</f>
        <v>0</v>
      </c>
      <c r="G894" s="13" t="n">
        <f aca="false">IFERROR(D894/C894,"")</f>
        <v>1</v>
      </c>
    </row>
    <row r="895" customFormat="false" ht="15" hidden="false" customHeight="true" outlineLevel="0" collapsed="false">
      <c r="A895" s="7" t="s">
        <v>4827</v>
      </c>
      <c r="B895" s="7" t="s">
        <v>973</v>
      </c>
      <c r="C895" s="7" t="n">
        <f aca="false">COUNTIF('Duel Log'!AD$2:AD$2815,$A895)</f>
        <v>1</v>
      </c>
      <c r="D895" s="7" t="n">
        <f aca="false">COUNTIFS('Duel Log'!AD$2:AD$2815,$A895,'Duel Log'!AA$2:AA$2815,"Win")</f>
        <v>1</v>
      </c>
      <c r="E895" s="7" t="n">
        <f aca="false">COUNTIFS('Duel Log'!AD$2:AD$2815,$A895,'Duel Log'!AA$2:AA$2815,"Loss")</f>
        <v>0</v>
      </c>
      <c r="F895" s="7" t="n">
        <f aca="false">COUNTIFS('Duel Log'!AD$2:AD$2815,$A895,'Duel Log'!AA$2:AA$2815,"Draw")</f>
        <v>0</v>
      </c>
      <c r="G895" s="13" t="n">
        <f aca="false">IFERROR(D895/C895,"")</f>
        <v>1</v>
      </c>
    </row>
    <row r="896" customFormat="false" ht="16.5" hidden="false" customHeight="true" outlineLevel="0" collapsed="false">
      <c r="A896" s="7" t="s">
        <v>466</v>
      </c>
      <c r="B896" s="7" t="s">
        <v>9306</v>
      </c>
      <c r="C896" s="7" t="n">
        <f aca="false">COUNTIF('Duel Log'!AD$2:AD$2815,$A896)</f>
        <v>4</v>
      </c>
      <c r="D896" s="7" t="n">
        <f aca="false">COUNTIFS('Duel Log'!AD$2:AD$2815,$A896,'Duel Log'!AA$2:AA$2815,"Win")</f>
        <v>1</v>
      </c>
      <c r="E896" s="7" t="n">
        <f aca="false">COUNTIFS('Duel Log'!AD$2:AD$2815,$A896,'Duel Log'!AA$2:AA$2815,"Loss")</f>
        <v>3</v>
      </c>
      <c r="F896" s="7" t="n">
        <f aca="false">COUNTIFS('Duel Log'!AD$2:AD$2815,$A896,'Duel Log'!AA$2:AA$2815,"Draw")</f>
        <v>0</v>
      </c>
      <c r="G896" s="13" t="n">
        <f aca="false">IFERROR(D896/C896,"")</f>
        <v>0.25</v>
      </c>
    </row>
    <row r="897" customFormat="false" ht="15" hidden="false" customHeight="true" outlineLevel="0" collapsed="false">
      <c r="A897" s="7" t="s">
        <v>539</v>
      </c>
      <c r="B897" s="7" t="s">
        <v>533</v>
      </c>
      <c r="C897" s="7" t="n">
        <f aca="false">COUNTIF('Duel Log'!AD$2:AD$2815,$A897)</f>
        <v>1</v>
      </c>
      <c r="D897" s="7" t="n">
        <f aca="false">COUNTIFS('Duel Log'!AD$2:AD$2815,$A897,'Duel Log'!AA$2:AA$2815,"Win")</f>
        <v>1</v>
      </c>
      <c r="E897" s="7" t="n">
        <f aca="false">COUNTIFS('Duel Log'!AD$2:AD$2815,$A897,'Duel Log'!AA$2:AA$2815,"Loss")</f>
        <v>0</v>
      </c>
      <c r="F897" s="7" t="n">
        <f aca="false">COUNTIFS('Duel Log'!AD$2:AD$2815,$A897,'Duel Log'!AA$2:AA$2815,"Draw")</f>
        <v>0</v>
      </c>
      <c r="G897" s="13" t="n">
        <f aca="false">IFERROR(D897/C897,"")</f>
        <v>1</v>
      </c>
    </row>
    <row r="898" customFormat="false" ht="15" hidden="false" customHeight="true" outlineLevel="0" collapsed="false">
      <c r="A898" s="7" t="s">
        <v>790</v>
      </c>
      <c r="B898" s="7" t="s">
        <v>533</v>
      </c>
      <c r="C898" s="7" t="n">
        <f aca="false">COUNTIF('Duel Log'!AD$2:AD$2815,$A898)</f>
        <v>1</v>
      </c>
      <c r="D898" s="7" t="n">
        <f aca="false">COUNTIFS('Duel Log'!AD$2:AD$2815,$A898,'Duel Log'!AA$2:AA$2815,"Win")</f>
        <v>0</v>
      </c>
      <c r="E898" s="7" t="n">
        <f aca="false">COUNTIFS('Duel Log'!AD$2:AD$2815,$A898,'Duel Log'!AA$2:AA$2815,"Loss")</f>
        <v>1</v>
      </c>
      <c r="F898" s="7" t="n">
        <f aca="false">COUNTIFS('Duel Log'!AD$2:AD$2815,$A898,'Duel Log'!AA$2:AA$2815,"Draw")</f>
        <v>0</v>
      </c>
      <c r="G898" s="13" t="n">
        <f aca="false">IFERROR(D898/C898,"")</f>
        <v>0</v>
      </c>
    </row>
    <row r="899" customFormat="false" ht="16.5" hidden="false" customHeight="true" outlineLevel="0" collapsed="false">
      <c r="A899" s="7" t="s">
        <v>1849</v>
      </c>
      <c r="B899" s="7" t="s">
        <v>9307</v>
      </c>
      <c r="C899" s="7" t="n">
        <f aca="false">COUNTIF('Duel Log'!AD$2:AD$2815,$A899)</f>
        <v>3</v>
      </c>
      <c r="D899" s="7" t="n">
        <f aca="false">COUNTIFS('Duel Log'!AD$2:AD$2815,$A899,'Duel Log'!AA$2:AA$2815,"Win")</f>
        <v>0</v>
      </c>
      <c r="E899" s="7" t="n">
        <f aca="false">COUNTIFS('Duel Log'!AD$2:AD$2815,$A899,'Duel Log'!AA$2:AA$2815,"Loss")</f>
        <v>3</v>
      </c>
      <c r="F899" s="7" t="n">
        <f aca="false">COUNTIFS('Duel Log'!AD$2:AD$2815,$A899,'Duel Log'!AA$2:AA$2815,"Draw")</f>
        <v>0</v>
      </c>
      <c r="G899" s="13" t="n">
        <f aca="false">IFERROR(D899/C899,"")</f>
        <v>0</v>
      </c>
    </row>
    <row r="900" customFormat="false" ht="16.5" hidden="false" customHeight="true" outlineLevel="0" collapsed="false">
      <c r="A900" s="7" t="s">
        <v>3731</v>
      </c>
      <c r="B900" s="7" t="s">
        <v>9301</v>
      </c>
      <c r="C900" s="7" t="n">
        <f aca="false">COUNTIF('Duel Log'!AD$2:AD$2815,$A900)</f>
        <v>2</v>
      </c>
      <c r="D900" s="7" t="n">
        <f aca="false">COUNTIFS('Duel Log'!AD$2:AD$2815,$A900,'Duel Log'!AA$2:AA$2815,"Win")</f>
        <v>2</v>
      </c>
      <c r="E900" s="7" t="n">
        <f aca="false">COUNTIFS('Duel Log'!AD$2:AD$2815,$A900,'Duel Log'!AA$2:AA$2815,"Loss")</f>
        <v>0</v>
      </c>
      <c r="F900" s="7" t="n">
        <f aca="false">COUNTIFS('Duel Log'!AD$2:AD$2815,$A900,'Duel Log'!AA$2:AA$2815,"Draw")</f>
        <v>0</v>
      </c>
      <c r="G900" s="13" t="n">
        <f aca="false">IFERROR(D900/C900,"")</f>
        <v>1</v>
      </c>
    </row>
    <row r="901" customFormat="false" ht="16.5" hidden="false" customHeight="true" outlineLevel="0" collapsed="false">
      <c r="A901" s="7" t="s">
        <v>3631</v>
      </c>
      <c r="B901" s="7" t="s">
        <v>1063</v>
      </c>
      <c r="C901" s="7" t="n">
        <f aca="false">COUNTIF('Duel Log'!AD$2:AD$2815,$A901)</f>
        <v>1</v>
      </c>
      <c r="D901" s="7" t="n">
        <f aca="false">COUNTIFS('Duel Log'!AD$2:AD$2815,$A901,'Duel Log'!AA$2:AA$2815,"Win")</f>
        <v>1</v>
      </c>
      <c r="E901" s="7" t="n">
        <f aca="false">COUNTIFS('Duel Log'!AD$2:AD$2815,$A901,'Duel Log'!AA$2:AA$2815,"Loss")</f>
        <v>0</v>
      </c>
      <c r="F901" s="7" t="n">
        <f aca="false">COUNTIFS('Duel Log'!AD$2:AD$2815,$A901,'Duel Log'!AA$2:AA$2815,"Draw")</f>
        <v>0</v>
      </c>
      <c r="G901" s="13" t="n">
        <f aca="false">IFERROR(D901/C901,"")</f>
        <v>1</v>
      </c>
    </row>
    <row r="902" customFormat="false" ht="15" hidden="false" customHeight="true" outlineLevel="0" collapsed="false">
      <c r="A902" s="7" t="s">
        <v>1050</v>
      </c>
      <c r="B902" s="7" t="s">
        <v>1045</v>
      </c>
      <c r="C902" s="7" t="n">
        <f aca="false">COUNTIF('Duel Log'!AD$2:AD$2815,$A902)</f>
        <v>1</v>
      </c>
      <c r="D902" s="7" t="n">
        <f aca="false">COUNTIFS('Duel Log'!AD$2:AD$2815,$A902,'Duel Log'!AA$2:AA$2815,"Win")</f>
        <v>0</v>
      </c>
      <c r="E902" s="7" t="n">
        <f aca="false">COUNTIFS('Duel Log'!AD$2:AD$2815,$A902,'Duel Log'!AA$2:AA$2815,"Loss")</f>
        <v>1</v>
      </c>
      <c r="F902" s="7" t="n">
        <f aca="false">COUNTIFS('Duel Log'!AD$2:AD$2815,$A902,'Duel Log'!AA$2:AA$2815,"Draw")</f>
        <v>0</v>
      </c>
      <c r="G902" s="13" t="n">
        <f aca="false">IFERROR(D902/C902,"")</f>
        <v>0</v>
      </c>
    </row>
    <row r="903" customFormat="false" ht="16.5" hidden="false" customHeight="true" outlineLevel="0" collapsed="false">
      <c r="A903" s="7" t="s">
        <v>2430</v>
      </c>
      <c r="B903" s="7" t="s">
        <v>9308</v>
      </c>
      <c r="C903" s="7" t="n">
        <f aca="false">COUNTIF('Duel Log'!AD$2:AD$2815,$A903)</f>
        <v>2</v>
      </c>
      <c r="D903" s="7" t="n">
        <f aca="false">COUNTIFS('Duel Log'!AD$2:AD$2815,$A903,'Duel Log'!AA$2:AA$2815,"Win")</f>
        <v>0</v>
      </c>
      <c r="E903" s="7" t="n">
        <f aca="false">COUNTIFS('Duel Log'!AD$2:AD$2815,$A903,'Duel Log'!AA$2:AA$2815,"Loss")</f>
        <v>2</v>
      </c>
      <c r="F903" s="7" t="n">
        <f aca="false">COUNTIFS('Duel Log'!AD$2:AD$2815,$A903,'Duel Log'!AA$2:AA$2815,"Draw")</f>
        <v>0</v>
      </c>
      <c r="G903" s="13" t="n">
        <f aca="false">IFERROR(D903/C903,"")</f>
        <v>0</v>
      </c>
    </row>
    <row r="904" customFormat="false" ht="15" hidden="false" customHeight="true" outlineLevel="0" collapsed="false">
      <c r="A904" s="7" t="s">
        <v>2421</v>
      </c>
      <c r="B904" s="7" t="s">
        <v>871</v>
      </c>
      <c r="C904" s="7" t="n">
        <f aca="false">COUNTIF('Duel Log'!AD$2:AD$2815,$A904)</f>
        <v>1</v>
      </c>
      <c r="D904" s="7" t="n">
        <f aca="false">COUNTIFS('Duel Log'!AD$2:AD$2815,$A904,'Duel Log'!AA$2:AA$2815,"Win")</f>
        <v>1</v>
      </c>
      <c r="E904" s="7" t="n">
        <f aca="false">COUNTIFS('Duel Log'!AD$2:AD$2815,$A904,'Duel Log'!AA$2:AA$2815,"Loss")</f>
        <v>0</v>
      </c>
      <c r="F904" s="7" t="n">
        <f aca="false">COUNTIFS('Duel Log'!AD$2:AD$2815,$A904,'Duel Log'!AA$2:AA$2815,"Draw")</f>
        <v>0</v>
      </c>
      <c r="G904" s="13" t="n">
        <f aca="false">IFERROR(D904/C904,"")</f>
        <v>1</v>
      </c>
    </row>
    <row r="905" customFormat="false" ht="15" hidden="false" customHeight="true" outlineLevel="0" collapsed="false">
      <c r="A905" s="7" t="s">
        <v>980</v>
      </c>
      <c r="B905" s="7" t="s">
        <v>9309</v>
      </c>
      <c r="C905" s="7" t="n">
        <f aca="false">COUNTIF('Duel Log'!AD$2:AD$2815,$A905)</f>
        <v>9</v>
      </c>
      <c r="D905" s="7" t="n">
        <f aca="false">COUNTIFS('Duel Log'!AD$2:AD$2815,$A905,'Duel Log'!AA$2:AA$2815,"Win")</f>
        <v>3</v>
      </c>
      <c r="E905" s="7" t="n">
        <f aca="false">COUNTIFS('Duel Log'!AD$2:AD$2815,$A905,'Duel Log'!AA$2:AA$2815,"Loss")</f>
        <v>6</v>
      </c>
      <c r="F905" s="7" t="n">
        <f aca="false">COUNTIFS('Duel Log'!AD$2:AD$2815,$A905,'Duel Log'!AA$2:AA$2815,"Draw")</f>
        <v>0</v>
      </c>
      <c r="G905" s="13" t="n">
        <f aca="false">IFERROR(D905/C905,"")</f>
        <v>0.333333333333333</v>
      </c>
    </row>
    <row r="906" customFormat="false" ht="15" hidden="false" customHeight="true" outlineLevel="0" collapsed="false">
      <c r="A906" s="7" t="s">
        <v>597</v>
      </c>
      <c r="B906" s="7" t="s">
        <v>9310</v>
      </c>
      <c r="C906" s="7" t="n">
        <f aca="false">COUNTIF('Duel Log'!AD$2:AD$2815,$A906)</f>
        <v>3</v>
      </c>
      <c r="D906" s="7" t="n">
        <f aca="false">COUNTIFS('Duel Log'!AD$2:AD$2815,$A906,'Duel Log'!AA$2:AA$2815,"Win")</f>
        <v>1</v>
      </c>
      <c r="E906" s="7" t="n">
        <f aca="false">COUNTIFS('Duel Log'!AD$2:AD$2815,$A906,'Duel Log'!AA$2:AA$2815,"Loss")</f>
        <v>2</v>
      </c>
      <c r="F906" s="7" t="n">
        <f aca="false">COUNTIFS('Duel Log'!AD$2:AD$2815,$A906,'Duel Log'!AA$2:AA$2815,"Draw")</f>
        <v>0</v>
      </c>
      <c r="G906" s="13" t="n">
        <f aca="false">IFERROR(D906/C906,"")</f>
        <v>0.333333333333333</v>
      </c>
    </row>
    <row r="907" customFormat="false" ht="15" hidden="false" customHeight="true" outlineLevel="0" collapsed="false">
      <c r="A907" s="7" t="s">
        <v>1918</v>
      </c>
      <c r="B907" s="7" t="s">
        <v>1673</v>
      </c>
      <c r="C907" s="7" t="n">
        <f aca="false">COUNTIF('Duel Log'!AD$2:AD$2815,$A907)</f>
        <v>1</v>
      </c>
      <c r="D907" s="7" t="n">
        <f aca="false">COUNTIFS('Duel Log'!AD$2:AD$2815,$A907,'Duel Log'!AA$2:AA$2815,"Win")</f>
        <v>0</v>
      </c>
      <c r="E907" s="7" t="n">
        <f aca="false">COUNTIFS('Duel Log'!AD$2:AD$2815,$A907,'Duel Log'!AA$2:AA$2815,"Loss")</f>
        <v>1</v>
      </c>
      <c r="F907" s="7" t="n">
        <f aca="false">COUNTIFS('Duel Log'!AD$2:AD$2815,$A907,'Duel Log'!AA$2:AA$2815,"Draw")</f>
        <v>0</v>
      </c>
      <c r="G907" s="13" t="n">
        <f aca="false">IFERROR(D907/C907,"")</f>
        <v>0</v>
      </c>
    </row>
    <row r="908" customFormat="false" ht="15" hidden="false" customHeight="true" outlineLevel="0" collapsed="false">
      <c r="A908" s="7" t="s">
        <v>1857</v>
      </c>
      <c r="B908" s="7" t="s">
        <v>9311</v>
      </c>
      <c r="C908" s="7" t="n">
        <f aca="false">COUNTIF('Duel Log'!AD$2:AD$2815,$A908)</f>
        <v>2</v>
      </c>
      <c r="D908" s="7" t="n">
        <f aca="false">COUNTIFS('Duel Log'!AD$2:AD$2815,$A908,'Duel Log'!AA$2:AA$2815,"Win")</f>
        <v>1</v>
      </c>
      <c r="E908" s="7" t="n">
        <f aca="false">COUNTIFS('Duel Log'!AD$2:AD$2815,$A908,'Duel Log'!AA$2:AA$2815,"Loss")</f>
        <v>1</v>
      </c>
      <c r="F908" s="7" t="n">
        <f aca="false">COUNTIFS('Duel Log'!AD$2:AD$2815,$A908,'Duel Log'!AA$2:AA$2815,"Draw")</f>
        <v>0</v>
      </c>
      <c r="G908" s="13" t="n">
        <f aca="false">IFERROR(D908/C908,"")</f>
        <v>0.5</v>
      </c>
    </row>
    <row r="909" customFormat="false" ht="16.5" hidden="false" customHeight="true" outlineLevel="0" collapsed="false">
      <c r="A909" s="7" t="s">
        <v>2694</v>
      </c>
      <c r="B909" s="7" t="s">
        <v>676</v>
      </c>
      <c r="C909" s="7" t="n">
        <f aca="false">COUNTIF('Duel Log'!AD$2:AD$2815,$A909)</f>
        <v>1</v>
      </c>
      <c r="D909" s="7" t="n">
        <f aca="false">COUNTIFS('Duel Log'!AD$2:AD$2815,$A909,'Duel Log'!AA$2:AA$2815,"Win")</f>
        <v>1</v>
      </c>
      <c r="E909" s="7" t="n">
        <f aca="false">COUNTIFS('Duel Log'!AD$2:AD$2815,$A909,'Duel Log'!AA$2:AA$2815,"Loss")</f>
        <v>0</v>
      </c>
      <c r="F909" s="7" t="n">
        <f aca="false">COUNTIFS('Duel Log'!AD$2:AD$2815,$A909,'Duel Log'!AA$2:AA$2815,"Draw")</f>
        <v>0</v>
      </c>
      <c r="G909" s="13" t="n">
        <f aca="false">IFERROR(D909/C909,"")</f>
        <v>1</v>
      </c>
    </row>
    <row r="910" customFormat="false" ht="15" hidden="false" customHeight="true" outlineLevel="0" collapsed="false">
      <c r="A910" s="7" t="s">
        <v>3269</v>
      </c>
      <c r="B910" s="7" t="s">
        <v>876</v>
      </c>
      <c r="C910" s="7" t="n">
        <f aca="false">COUNTIF('Duel Log'!AD$2:AD$2815,$A910)</f>
        <v>1</v>
      </c>
      <c r="D910" s="7" t="n">
        <f aca="false">COUNTIFS('Duel Log'!AD$2:AD$2815,$A910,'Duel Log'!AA$2:AA$2815,"Win")</f>
        <v>1</v>
      </c>
      <c r="E910" s="7" t="n">
        <f aca="false">COUNTIFS('Duel Log'!AD$2:AD$2815,$A910,'Duel Log'!AA$2:AA$2815,"Loss")</f>
        <v>0</v>
      </c>
      <c r="F910" s="7" t="n">
        <f aca="false">COUNTIFS('Duel Log'!AD$2:AD$2815,$A910,'Duel Log'!AA$2:AA$2815,"Draw")</f>
        <v>0</v>
      </c>
      <c r="G910" s="13" t="n">
        <f aca="false">IFERROR(D910/C910,"")</f>
        <v>1</v>
      </c>
    </row>
    <row r="911" customFormat="false" ht="16.5" hidden="false" customHeight="true" outlineLevel="0" collapsed="false">
      <c r="A911" s="7" t="s">
        <v>192</v>
      </c>
      <c r="B911" s="7" t="s">
        <v>9312</v>
      </c>
      <c r="C911" s="7" t="n">
        <f aca="false">COUNTIF('Duel Log'!AD$2:AD$2815,$A911)</f>
        <v>3</v>
      </c>
      <c r="D911" s="7" t="n">
        <f aca="false">COUNTIFS('Duel Log'!AD$2:AD$2815,$A911,'Duel Log'!AA$2:AA$2815,"Win")</f>
        <v>3</v>
      </c>
      <c r="E911" s="7" t="n">
        <f aca="false">COUNTIFS('Duel Log'!AD$2:AD$2815,$A911,'Duel Log'!AA$2:AA$2815,"Loss")</f>
        <v>0</v>
      </c>
      <c r="F911" s="7" t="n">
        <f aca="false">COUNTIFS('Duel Log'!AD$2:AD$2815,$A911,'Duel Log'!AA$2:AA$2815,"Draw")</f>
        <v>0</v>
      </c>
      <c r="G911" s="13" t="n">
        <f aca="false">IFERROR(D911/C911,"")</f>
        <v>1</v>
      </c>
    </row>
    <row r="912" customFormat="false" ht="15" hidden="false" customHeight="true" outlineLevel="0" collapsed="false">
      <c r="A912" s="7" t="s">
        <v>366</v>
      </c>
      <c r="B912" s="7" t="s">
        <v>280</v>
      </c>
      <c r="C912" s="7" t="n">
        <f aca="false">COUNTIF('Duel Log'!AD$2:AD$2815,$A912)</f>
        <v>1</v>
      </c>
      <c r="D912" s="7" t="n">
        <f aca="false">COUNTIFS('Duel Log'!AD$2:AD$2815,$A912,'Duel Log'!AA$2:AA$2815,"Win")</f>
        <v>1</v>
      </c>
      <c r="E912" s="7" t="n">
        <f aca="false">COUNTIFS('Duel Log'!AD$2:AD$2815,$A912,'Duel Log'!AA$2:AA$2815,"Loss")</f>
        <v>0</v>
      </c>
      <c r="F912" s="7" t="n">
        <f aca="false">COUNTIFS('Duel Log'!AD$2:AD$2815,$A912,'Duel Log'!AA$2:AA$2815,"Draw")</f>
        <v>0</v>
      </c>
      <c r="G912" s="13" t="n">
        <f aca="false">IFERROR(D912/C912,"")</f>
        <v>1</v>
      </c>
    </row>
    <row r="913" customFormat="false" ht="15" hidden="false" customHeight="true" outlineLevel="0" collapsed="false">
      <c r="A913" s="7" t="s">
        <v>424</v>
      </c>
      <c r="B913" s="7" t="s">
        <v>403</v>
      </c>
      <c r="C913" s="7" t="n">
        <f aca="false">COUNTIF('Duel Log'!AD$2:AD$2815,$A913)</f>
        <v>1</v>
      </c>
      <c r="D913" s="7" t="n">
        <f aca="false">COUNTIFS('Duel Log'!AD$2:AD$2815,$A913,'Duel Log'!AA$2:AA$2815,"Win")</f>
        <v>0</v>
      </c>
      <c r="E913" s="7" t="n">
        <f aca="false">COUNTIFS('Duel Log'!AD$2:AD$2815,$A913,'Duel Log'!AA$2:AA$2815,"Loss")</f>
        <v>1</v>
      </c>
      <c r="F913" s="7" t="n">
        <f aca="false">COUNTIFS('Duel Log'!AD$2:AD$2815,$A913,'Duel Log'!AA$2:AA$2815,"Draw")</f>
        <v>0</v>
      </c>
      <c r="G913" s="13" t="n">
        <f aca="false">IFERROR(D913/C913,"")</f>
        <v>0</v>
      </c>
    </row>
    <row r="914" customFormat="false" ht="15" hidden="false" customHeight="true" outlineLevel="0" collapsed="false">
      <c r="A914" s="7" t="s">
        <v>1731</v>
      </c>
      <c r="B914" s="7" t="s">
        <v>1671</v>
      </c>
      <c r="C914" s="7" t="n">
        <f aca="false">COUNTIF('Duel Log'!AD$2:AD$2815,$A914)</f>
        <v>1</v>
      </c>
      <c r="D914" s="7" t="n">
        <f aca="false">COUNTIFS('Duel Log'!AD$2:AD$2815,$A914,'Duel Log'!AA$2:AA$2815,"Win")</f>
        <v>1</v>
      </c>
      <c r="E914" s="7" t="n">
        <f aca="false">COUNTIFS('Duel Log'!AD$2:AD$2815,$A914,'Duel Log'!AA$2:AA$2815,"Loss")</f>
        <v>0</v>
      </c>
      <c r="F914" s="7" t="n">
        <f aca="false">COUNTIFS('Duel Log'!AD$2:AD$2815,$A914,'Duel Log'!AA$2:AA$2815,"Draw")</f>
        <v>0</v>
      </c>
      <c r="G914" s="13" t="n">
        <f aca="false">IFERROR(D914/C914,"")</f>
        <v>1</v>
      </c>
    </row>
    <row r="915" customFormat="false" ht="16.5" hidden="false" customHeight="true" outlineLevel="0" collapsed="false">
      <c r="A915" s="7" t="s">
        <v>2309</v>
      </c>
      <c r="B915" s="7" t="s">
        <v>1790</v>
      </c>
      <c r="C915" s="7" t="n">
        <f aca="false">COUNTIF('Duel Log'!AD$2:AD$2815,$A915)</f>
        <v>1</v>
      </c>
      <c r="D915" s="7" t="n">
        <f aca="false">COUNTIFS('Duel Log'!AD$2:AD$2815,$A915,'Duel Log'!AA$2:AA$2815,"Win")</f>
        <v>1</v>
      </c>
      <c r="E915" s="7" t="n">
        <f aca="false">COUNTIFS('Duel Log'!AD$2:AD$2815,$A915,'Duel Log'!AA$2:AA$2815,"Loss")</f>
        <v>0</v>
      </c>
      <c r="F915" s="7" t="n">
        <f aca="false">COUNTIFS('Duel Log'!AD$2:AD$2815,$A915,'Duel Log'!AA$2:AA$2815,"Draw")</f>
        <v>0</v>
      </c>
      <c r="G915" s="13" t="n">
        <f aca="false">IFERROR(D915/C915,"")</f>
        <v>1</v>
      </c>
    </row>
    <row r="916" customFormat="false" ht="15" hidden="false" customHeight="true" outlineLevel="0" collapsed="false">
      <c r="A916" s="7" t="s">
        <v>4819</v>
      </c>
      <c r="B916" s="7" t="s">
        <v>1132</v>
      </c>
      <c r="C916" s="7" t="n">
        <f aca="false">COUNTIF('Duel Log'!AD$2:AD$2815,$A916)</f>
        <v>1</v>
      </c>
      <c r="D916" s="7" t="n">
        <f aca="false">COUNTIFS('Duel Log'!AD$2:AD$2815,$A916,'Duel Log'!AA$2:AA$2815,"Win")</f>
        <v>0</v>
      </c>
      <c r="E916" s="7" t="n">
        <f aca="false">COUNTIFS('Duel Log'!AD$2:AD$2815,$A916,'Duel Log'!AA$2:AA$2815,"Loss")</f>
        <v>1</v>
      </c>
      <c r="F916" s="7" t="n">
        <f aca="false">COUNTIFS('Duel Log'!AD$2:AD$2815,$A916,'Duel Log'!AA$2:AA$2815,"Draw")</f>
        <v>0</v>
      </c>
      <c r="G916" s="13" t="n">
        <f aca="false">IFERROR(D916/C916,"")</f>
        <v>0</v>
      </c>
    </row>
    <row r="917" customFormat="false" ht="16.5" hidden="false" customHeight="true" outlineLevel="0" collapsed="false">
      <c r="A917" s="7" t="s">
        <v>3443</v>
      </c>
      <c r="B917" s="8" t="s">
        <v>9313</v>
      </c>
      <c r="C917" s="7" t="n">
        <f aca="false">COUNTIF('Duel Log'!AD$2:AD$2815,$A917)</f>
        <v>2</v>
      </c>
      <c r="D917" s="7" t="n">
        <f aca="false">COUNTIFS('Duel Log'!AD$2:AD$2815,$A917,'Duel Log'!AA$2:AA$2815,"Win")</f>
        <v>2</v>
      </c>
      <c r="E917" s="7" t="n">
        <f aca="false">COUNTIFS('Duel Log'!AD$2:AD$2815,$A917,'Duel Log'!AA$2:AA$2815,"Loss")</f>
        <v>0</v>
      </c>
      <c r="F917" s="7" t="n">
        <f aca="false">COUNTIFS('Duel Log'!AD$2:AD$2815,$A917,'Duel Log'!AA$2:AA$2815,"Draw")</f>
        <v>0</v>
      </c>
      <c r="G917" s="13" t="n">
        <f aca="false">IFERROR(D917/C917,"")</f>
        <v>1</v>
      </c>
    </row>
    <row r="918" customFormat="false" ht="15" hidden="false" customHeight="true" outlineLevel="0" collapsed="false">
      <c r="A918" s="7" t="s">
        <v>3771</v>
      </c>
      <c r="B918" s="8" t="s">
        <v>2427</v>
      </c>
      <c r="C918" s="7" t="n">
        <f aca="false">COUNTIF('Duel Log'!AD$2:AD$2815,$A918)</f>
        <v>1</v>
      </c>
      <c r="D918" s="7" t="n">
        <f aca="false">COUNTIFS('Duel Log'!AD$2:AD$2815,$A918,'Duel Log'!AA$2:AA$2815,"Win")</f>
        <v>0</v>
      </c>
      <c r="E918" s="7" t="n">
        <f aca="false">COUNTIFS('Duel Log'!AD$2:AD$2815,$A918,'Duel Log'!AA$2:AA$2815,"Loss")</f>
        <v>1</v>
      </c>
      <c r="F918" s="7" t="n">
        <f aca="false">COUNTIFS('Duel Log'!AD$2:AD$2815,$A918,'Duel Log'!AA$2:AA$2815,"Draw")</f>
        <v>0</v>
      </c>
      <c r="G918" s="13" t="n">
        <f aca="false">IFERROR(D918/C918,"")</f>
        <v>0</v>
      </c>
    </row>
    <row r="919" customFormat="false" ht="16.5" hidden="false" customHeight="true" outlineLevel="0" collapsed="false">
      <c r="A919" s="7" t="s">
        <v>315</v>
      </c>
      <c r="B919" s="7" t="s">
        <v>9314</v>
      </c>
      <c r="C919" s="7" t="n">
        <f aca="false">COUNTIF('Duel Log'!AD$2:AD$2815,$A919)</f>
        <v>23</v>
      </c>
      <c r="D919" s="7" t="n">
        <f aca="false">COUNTIFS('Duel Log'!AD$2:AD$2815,$A919,'Duel Log'!AA$2:AA$2815,"Win")</f>
        <v>15</v>
      </c>
      <c r="E919" s="7" t="n">
        <f aca="false">COUNTIFS('Duel Log'!AD$2:AD$2815,$A919,'Duel Log'!AA$2:AA$2815,"Loss")</f>
        <v>8</v>
      </c>
      <c r="F919" s="7" t="n">
        <f aca="false">COUNTIFS('Duel Log'!AD$2:AD$2815,$A919,'Duel Log'!AA$2:AA$2815,"Draw")</f>
        <v>0</v>
      </c>
      <c r="G919" s="13" t="n">
        <f aca="false">IFERROR(D919/C919,"")</f>
        <v>0.652173913043478</v>
      </c>
    </row>
    <row r="920" customFormat="false" ht="16.5" hidden="false" customHeight="true" outlineLevel="0" collapsed="false">
      <c r="A920" s="7" t="s">
        <v>5747</v>
      </c>
      <c r="B920" s="8" t="s">
        <v>2981</v>
      </c>
      <c r="C920" s="7" t="n">
        <f aca="false">COUNTIF('Duel Log'!AD$2:AD$2815,$A920)</f>
        <v>1</v>
      </c>
      <c r="D920" s="7" t="n">
        <f aca="false">COUNTIFS('Duel Log'!AD$2:AD$2815,$A920,'Duel Log'!AA$2:AA$2815,"Win")</f>
        <v>0</v>
      </c>
      <c r="E920" s="7" t="n">
        <f aca="false">COUNTIFS('Duel Log'!AD$2:AD$2815,$A920,'Duel Log'!AA$2:AA$2815,"Loss")</f>
        <v>1</v>
      </c>
      <c r="F920" s="7" t="n">
        <f aca="false">COUNTIFS('Duel Log'!AD$2:AD$2815,$A920,'Duel Log'!AA$2:AA$2815,"Draw")</f>
        <v>0</v>
      </c>
      <c r="G920" s="13" t="n">
        <f aca="false">IFERROR(D920/C920,"")</f>
        <v>0</v>
      </c>
    </row>
    <row r="921" customFormat="false" ht="15" hidden="false" customHeight="true" outlineLevel="0" collapsed="false">
      <c r="A921" s="7" t="s">
        <v>904</v>
      </c>
      <c r="B921" s="7" t="s">
        <v>9315</v>
      </c>
      <c r="C921" s="7" t="n">
        <f aca="false">COUNTIF('Duel Log'!AD$2:AD$2815,$A921)</f>
        <v>4</v>
      </c>
      <c r="D921" s="7" t="n">
        <f aca="false">COUNTIFS('Duel Log'!AD$2:AD$2815,$A921,'Duel Log'!AA$2:AA$2815,"Win")</f>
        <v>3</v>
      </c>
      <c r="E921" s="7" t="n">
        <f aca="false">COUNTIFS('Duel Log'!AD$2:AD$2815,$A921,'Duel Log'!AA$2:AA$2815,"Loss")</f>
        <v>1</v>
      </c>
      <c r="F921" s="7" t="n">
        <f aca="false">COUNTIFS('Duel Log'!AD$2:AD$2815,$A921,'Duel Log'!AA$2:AA$2815,"Draw")</f>
        <v>0</v>
      </c>
      <c r="G921" s="13" t="n">
        <f aca="false">IFERROR(D921/C921,"")</f>
        <v>0.75</v>
      </c>
    </row>
    <row r="922" customFormat="false" ht="15" hidden="false" customHeight="true" outlineLevel="0" collapsed="false">
      <c r="A922" s="7" t="s">
        <v>835</v>
      </c>
      <c r="B922" s="7" t="s">
        <v>829</v>
      </c>
      <c r="C922" s="7" t="n">
        <f aca="false">COUNTIF('Duel Log'!AD$2:AD$2815,$A922)</f>
        <v>1</v>
      </c>
      <c r="D922" s="7" t="n">
        <f aca="false">COUNTIFS('Duel Log'!AD$2:AD$2815,$A922,'Duel Log'!AA$2:AA$2815,"Win")</f>
        <v>0</v>
      </c>
      <c r="E922" s="7" t="n">
        <f aca="false">COUNTIFS('Duel Log'!AD$2:AD$2815,$A922,'Duel Log'!AA$2:AA$2815,"Loss")</f>
        <v>1</v>
      </c>
      <c r="F922" s="7" t="n">
        <f aca="false">COUNTIFS('Duel Log'!AD$2:AD$2815,$A922,'Duel Log'!AA$2:AA$2815,"Draw")</f>
        <v>0</v>
      </c>
      <c r="G922" s="13" t="n">
        <f aca="false">IFERROR(D922/C922,"")</f>
        <v>0</v>
      </c>
    </row>
    <row r="923" customFormat="false" ht="16.5" hidden="false" customHeight="true" outlineLevel="0" collapsed="false">
      <c r="A923" s="7" t="s">
        <v>448</v>
      </c>
      <c r="B923" s="7" t="s">
        <v>9316</v>
      </c>
      <c r="C923" s="7" t="n">
        <f aca="false">COUNTIF('Duel Log'!AD$2:AD$2815,$A923)</f>
        <v>20</v>
      </c>
      <c r="D923" s="7" t="n">
        <f aca="false">COUNTIFS('Duel Log'!AD$2:AD$2815,$A923,'Duel Log'!AA$2:AA$2815,"Win")</f>
        <v>13</v>
      </c>
      <c r="E923" s="7" t="n">
        <f aca="false">COUNTIFS('Duel Log'!AD$2:AD$2815,$A923,'Duel Log'!AA$2:AA$2815,"Loss")</f>
        <v>7</v>
      </c>
      <c r="F923" s="7" t="n">
        <f aca="false">COUNTIFS('Duel Log'!AD$2:AD$2815,$A923,'Duel Log'!AA$2:AA$2815,"Draw")</f>
        <v>0</v>
      </c>
      <c r="G923" s="13" t="n">
        <f aca="false">IFERROR(D923/C923,"")</f>
        <v>0.65</v>
      </c>
    </row>
    <row r="924" customFormat="false" ht="16.5" hidden="false" customHeight="true" outlineLevel="0" collapsed="false">
      <c r="A924" s="7" t="s">
        <v>4662</v>
      </c>
      <c r="B924" s="7" t="s">
        <v>4343</v>
      </c>
      <c r="C924" s="7" t="n">
        <f aca="false">COUNTIF('Duel Log'!AD$2:AD$2815,$A924)</f>
        <v>1</v>
      </c>
      <c r="D924" s="7" t="n">
        <f aca="false">COUNTIFS('Duel Log'!AD$2:AD$2815,$A924,'Duel Log'!AA$2:AA$2815,"Win")</f>
        <v>1</v>
      </c>
      <c r="E924" s="7" t="n">
        <f aca="false">COUNTIFS('Duel Log'!AD$2:AD$2815,$A924,'Duel Log'!AA$2:AA$2815,"Loss")</f>
        <v>0</v>
      </c>
      <c r="F924" s="7" t="n">
        <f aca="false">COUNTIFS('Duel Log'!AD$2:AD$2815,$A924,'Duel Log'!AA$2:AA$2815,"Draw")</f>
        <v>0</v>
      </c>
      <c r="G924" s="13" t="n">
        <f aca="false">IFERROR(D924/C924,"")</f>
        <v>1</v>
      </c>
    </row>
    <row r="925" customFormat="false" ht="16.5" hidden="false" customHeight="true" outlineLevel="0" collapsed="false">
      <c r="A925" s="7" t="s">
        <v>1986</v>
      </c>
      <c r="B925" s="7" t="s">
        <v>9317</v>
      </c>
      <c r="C925" s="7" t="n">
        <f aca="false">COUNTIF('Duel Log'!AD$2:AD$2815,$A925)</f>
        <v>2</v>
      </c>
      <c r="D925" s="7" t="n">
        <f aca="false">COUNTIFS('Duel Log'!AD$2:AD$2815,$A925,'Duel Log'!AA$2:AA$2815,"Win")</f>
        <v>1</v>
      </c>
      <c r="E925" s="7" t="n">
        <f aca="false">COUNTIFS('Duel Log'!AD$2:AD$2815,$A925,'Duel Log'!AA$2:AA$2815,"Loss")</f>
        <v>1</v>
      </c>
      <c r="F925" s="7" t="n">
        <f aca="false">COUNTIFS('Duel Log'!AD$2:AD$2815,$A925,'Duel Log'!AA$2:AA$2815,"Draw")</f>
        <v>0</v>
      </c>
      <c r="G925" s="13" t="n">
        <f aca="false">IFERROR(D925/C925,"")</f>
        <v>0.5</v>
      </c>
    </row>
    <row r="926" customFormat="false" ht="15" hidden="false" customHeight="true" outlineLevel="0" collapsed="false">
      <c r="A926" s="7" t="s">
        <v>2903</v>
      </c>
      <c r="B926" s="7" t="s">
        <v>282</v>
      </c>
      <c r="C926" s="7" t="n">
        <f aca="false">COUNTIF('Duel Log'!AD$2:AD$2815,$A926)</f>
        <v>1</v>
      </c>
      <c r="D926" s="7" t="n">
        <f aca="false">COUNTIFS('Duel Log'!AD$2:AD$2815,$A926,'Duel Log'!AA$2:AA$2815,"Win")</f>
        <v>1</v>
      </c>
      <c r="E926" s="7" t="n">
        <f aca="false">COUNTIFS('Duel Log'!AD$2:AD$2815,$A926,'Duel Log'!AA$2:AA$2815,"Loss")</f>
        <v>0</v>
      </c>
      <c r="F926" s="7" t="n">
        <f aca="false">COUNTIFS('Duel Log'!AD$2:AD$2815,$A926,'Duel Log'!AA$2:AA$2815,"Draw")</f>
        <v>0</v>
      </c>
      <c r="G926" s="13" t="n">
        <f aca="false">IFERROR(D926/C926,"")</f>
        <v>1</v>
      </c>
    </row>
    <row r="927" customFormat="false" ht="15" hidden="false" customHeight="true" outlineLevel="0" collapsed="false">
      <c r="A927" s="7" t="s">
        <v>290</v>
      </c>
      <c r="B927" s="7" t="s">
        <v>280</v>
      </c>
      <c r="C927" s="7" t="n">
        <f aca="false">COUNTIF('Duel Log'!AD$2:AD$2815,$A927)</f>
        <v>1</v>
      </c>
      <c r="D927" s="7" t="n">
        <f aca="false">COUNTIFS('Duel Log'!AD$2:AD$2815,$A927,'Duel Log'!AA$2:AA$2815,"Win")</f>
        <v>1</v>
      </c>
      <c r="E927" s="7" t="n">
        <f aca="false">COUNTIFS('Duel Log'!AD$2:AD$2815,$A927,'Duel Log'!AA$2:AA$2815,"Loss")</f>
        <v>0</v>
      </c>
      <c r="F927" s="7" t="n">
        <f aca="false">COUNTIFS('Duel Log'!AD$2:AD$2815,$A927,'Duel Log'!AA$2:AA$2815,"Draw")</f>
        <v>0</v>
      </c>
      <c r="G927" s="13" t="n">
        <f aca="false">IFERROR(D927/C927,"")</f>
        <v>1</v>
      </c>
    </row>
    <row r="928" customFormat="false" ht="16.5" hidden="false" customHeight="true" outlineLevel="0" collapsed="false">
      <c r="A928" s="7" t="s">
        <v>706</v>
      </c>
      <c r="B928" s="7" t="s">
        <v>9119</v>
      </c>
      <c r="C928" s="7" t="n">
        <f aca="false">COUNTIF('Duel Log'!AD$2:AD$2815,$A928)</f>
        <v>11</v>
      </c>
      <c r="D928" s="7" t="n">
        <f aca="false">COUNTIFS('Duel Log'!AD$2:AD$2815,$A928,'Duel Log'!AA$2:AA$2815,"Win")</f>
        <v>6</v>
      </c>
      <c r="E928" s="7" t="n">
        <f aca="false">COUNTIFS('Duel Log'!AD$2:AD$2815,$A928,'Duel Log'!AA$2:AA$2815,"Loss")</f>
        <v>5</v>
      </c>
      <c r="F928" s="7" t="n">
        <f aca="false">COUNTIFS('Duel Log'!AD$2:AD$2815,$A928,'Duel Log'!AA$2:AA$2815,"Draw")</f>
        <v>0</v>
      </c>
      <c r="G928" s="13" t="n">
        <f aca="false">IFERROR(D928/C928,"")</f>
        <v>0.545454545454545</v>
      </c>
    </row>
    <row r="929" customFormat="false" ht="15" hidden="false" customHeight="true" outlineLevel="0" collapsed="false">
      <c r="A929" s="7" t="s">
        <v>1715</v>
      </c>
      <c r="B929" s="7" t="s">
        <v>1692</v>
      </c>
      <c r="C929" s="7" t="n">
        <f aca="false">COUNTIF('Duel Log'!AD$2:AD$2815,$A929)</f>
        <v>1</v>
      </c>
      <c r="D929" s="7" t="n">
        <f aca="false">COUNTIFS('Duel Log'!AD$2:AD$2815,$A929,'Duel Log'!AA$2:AA$2815,"Win")</f>
        <v>0</v>
      </c>
      <c r="E929" s="7" t="n">
        <f aca="false">COUNTIFS('Duel Log'!AD$2:AD$2815,$A929,'Duel Log'!AA$2:AA$2815,"Loss")</f>
        <v>1</v>
      </c>
      <c r="F929" s="7" t="n">
        <f aca="false">COUNTIFS('Duel Log'!AD$2:AD$2815,$A929,'Duel Log'!AA$2:AA$2815,"Draw")</f>
        <v>0</v>
      </c>
      <c r="G929" s="13" t="n">
        <f aca="false">IFERROR(D929/C929,"")</f>
        <v>0</v>
      </c>
    </row>
    <row r="930" customFormat="false" ht="15" hidden="false" customHeight="true" outlineLevel="0" collapsed="false">
      <c r="A930" s="7" t="s">
        <v>3340</v>
      </c>
      <c r="B930" s="7" t="s">
        <v>3287</v>
      </c>
      <c r="C930" s="7" t="n">
        <f aca="false">COUNTIF('Duel Log'!AD$2:AD$2815,$A930)</f>
        <v>1</v>
      </c>
      <c r="D930" s="7" t="n">
        <f aca="false">COUNTIFS('Duel Log'!AD$2:AD$2815,$A930,'Duel Log'!AA$2:AA$2815,"Win")</f>
        <v>1</v>
      </c>
      <c r="E930" s="7" t="n">
        <f aca="false">COUNTIFS('Duel Log'!AD$2:AD$2815,$A930,'Duel Log'!AA$2:AA$2815,"Loss")</f>
        <v>0</v>
      </c>
      <c r="F930" s="7" t="n">
        <f aca="false">COUNTIFS('Duel Log'!AD$2:AD$2815,$A930,'Duel Log'!AA$2:AA$2815,"Draw")</f>
        <v>0</v>
      </c>
      <c r="G930" s="13" t="n">
        <f aca="false">IFERROR(D930/C930,"")</f>
        <v>1</v>
      </c>
    </row>
    <row r="931" customFormat="false" ht="15" hidden="false" customHeight="true" outlineLevel="0" collapsed="false">
      <c r="A931" s="7" t="s">
        <v>421</v>
      </c>
      <c r="B931" s="7" t="s">
        <v>403</v>
      </c>
      <c r="C931" s="7" t="n">
        <f aca="false">COUNTIF('Duel Log'!AD$2:AD$2815,$A931)</f>
        <v>1</v>
      </c>
      <c r="D931" s="7" t="n">
        <f aca="false">COUNTIFS('Duel Log'!AD$2:AD$2815,$A931,'Duel Log'!AA$2:AA$2815,"Win")</f>
        <v>1</v>
      </c>
      <c r="E931" s="7" t="n">
        <f aca="false">COUNTIFS('Duel Log'!AD$2:AD$2815,$A931,'Duel Log'!AA$2:AA$2815,"Loss")</f>
        <v>0</v>
      </c>
      <c r="F931" s="7" t="n">
        <f aca="false">COUNTIFS('Duel Log'!AD$2:AD$2815,$A931,'Duel Log'!AA$2:AA$2815,"Draw")</f>
        <v>0</v>
      </c>
      <c r="G931" s="13" t="n">
        <f aca="false">IFERROR(D931/C931,"")</f>
        <v>1</v>
      </c>
    </row>
    <row r="932" customFormat="false" ht="15" hidden="false" customHeight="true" outlineLevel="0" collapsed="false">
      <c r="A932" s="7" t="s">
        <v>1336</v>
      </c>
      <c r="B932" s="7" t="s">
        <v>1193</v>
      </c>
      <c r="C932" s="7" t="n">
        <f aca="false">COUNTIF('Duel Log'!AD$2:AD$2815,$A932)</f>
        <v>1</v>
      </c>
      <c r="D932" s="7" t="n">
        <f aca="false">COUNTIFS('Duel Log'!AD$2:AD$2815,$A932,'Duel Log'!AA$2:AA$2815,"Win")</f>
        <v>1</v>
      </c>
      <c r="E932" s="7" t="n">
        <f aca="false">COUNTIFS('Duel Log'!AD$2:AD$2815,$A932,'Duel Log'!AA$2:AA$2815,"Loss")</f>
        <v>0</v>
      </c>
      <c r="F932" s="7" t="n">
        <f aca="false">COUNTIFS('Duel Log'!AD$2:AD$2815,$A932,'Duel Log'!AA$2:AA$2815,"Draw")</f>
        <v>0</v>
      </c>
      <c r="G932" s="13" t="n">
        <f aca="false">IFERROR(D932/C932,"")</f>
        <v>1</v>
      </c>
    </row>
    <row r="933" customFormat="false" ht="15" hidden="false" customHeight="true" outlineLevel="0" collapsed="false">
      <c r="A933" s="7" t="s">
        <v>3386</v>
      </c>
      <c r="B933" s="7" t="s">
        <v>641</v>
      </c>
      <c r="C933" s="7" t="n">
        <f aca="false">COUNTIF('Duel Log'!AD$2:AD$2815,$A933)</f>
        <v>1</v>
      </c>
      <c r="D933" s="7" t="n">
        <f aca="false">COUNTIFS('Duel Log'!AD$2:AD$2815,$A933,'Duel Log'!AA$2:AA$2815,"Win")</f>
        <v>1</v>
      </c>
      <c r="E933" s="7" t="n">
        <f aca="false">COUNTIFS('Duel Log'!AD$2:AD$2815,$A933,'Duel Log'!AA$2:AA$2815,"Loss")</f>
        <v>0</v>
      </c>
      <c r="F933" s="7" t="n">
        <f aca="false">COUNTIFS('Duel Log'!AD$2:AD$2815,$A933,'Duel Log'!AA$2:AA$2815,"Draw")</f>
        <v>0</v>
      </c>
      <c r="G933" s="13" t="n">
        <f aca="false">IFERROR(D933/C933,"")</f>
        <v>1</v>
      </c>
    </row>
    <row r="934" customFormat="false" ht="15" hidden="false" customHeight="true" outlineLevel="0" collapsed="false">
      <c r="A934" s="7" t="s">
        <v>5874</v>
      </c>
      <c r="B934" s="8" t="s">
        <v>3952</v>
      </c>
      <c r="C934" s="7" t="n">
        <f aca="false">COUNTIF('Duel Log'!AD$2:AD$2815,$A934)</f>
        <v>1</v>
      </c>
      <c r="D934" s="7" t="n">
        <f aca="false">COUNTIFS('Duel Log'!AD$2:AD$2815,$A934,'Duel Log'!AA$2:AA$2815,"Win")</f>
        <v>0</v>
      </c>
      <c r="E934" s="7" t="n">
        <f aca="false">COUNTIFS('Duel Log'!AD$2:AD$2815,$A934,'Duel Log'!AA$2:AA$2815,"Loss")</f>
        <v>1</v>
      </c>
      <c r="F934" s="7" t="n">
        <f aca="false">COUNTIFS('Duel Log'!AD$2:AD$2815,$A934,'Duel Log'!AA$2:AA$2815,"Draw")</f>
        <v>0</v>
      </c>
      <c r="G934" s="13" t="n">
        <f aca="false">IFERROR(D934/C934,"")</f>
        <v>0</v>
      </c>
    </row>
    <row r="935" customFormat="false" ht="15" hidden="false" customHeight="true" outlineLevel="0" collapsed="false">
      <c r="A935" s="7" t="s">
        <v>1834</v>
      </c>
      <c r="B935" s="7" t="s">
        <v>1232</v>
      </c>
      <c r="C935" s="7" t="n">
        <f aca="false">COUNTIF('Duel Log'!AD$2:AD$2815,$A935)</f>
        <v>1</v>
      </c>
      <c r="D935" s="7" t="n">
        <f aca="false">COUNTIFS('Duel Log'!AD$2:AD$2815,$A935,'Duel Log'!AA$2:AA$2815,"Win")</f>
        <v>0</v>
      </c>
      <c r="E935" s="7" t="n">
        <f aca="false">COUNTIFS('Duel Log'!AD$2:AD$2815,$A935,'Duel Log'!AA$2:AA$2815,"Loss")</f>
        <v>1</v>
      </c>
      <c r="F935" s="7" t="n">
        <f aca="false">COUNTIFS('Duel Log'!AD$2:AD$2815,$A935,'Duel Log'!AA$2:AA$2815,"Draw")</f>
        <v>0</v>
      </c>
      <c r="G935" s="13" t="n">
        <f aca="false">IFERROR(D935/C935,"")</f>
        <v>0</v>
      </c>
    </row>
    <row r="936" customFormat="false" ht="15" hidden="false" customHeight="true" outlineLevel="0" collapsed="false">
      <c r="A936" s="7" t="s">
        <v>759</v>
      </c>
      <c r="B936" s="7" t="s">
        <v>9318</v>
      </c>
      <c r="C936" s="7" t="n">
        <f aca="false">COUNTIF('Duel Log'!AD$2:AD$2815,$A936)</f>
        <v>4</v>
      </c>
      <c r="D936" s="7" t="n">
        <f aca="false">COUNTIFS('Duel Log'!AD$2:AD$2815,$A936,'Duel Log'!AA$2:AA$2815,"Win")</f>
        <v>2</v>
      </c>
      <c r="E936" s="7" t="n">
        <f aca="false">COUNTIFS('Duel Log'!AD$2:AD$2815,$A936,'Duel Log'!AA$2:AA$2815,"Loss")</f>
        <v>2</v>
      </c>
      <c r="F936" s="7" t="n">
        <f aca="false">COUNTIFS('Duel Log'!AD$2:AD$2815,$A936,'Duel Log'!AA$2:AA$2815,"Draw")</f>
        <v>0</v>
      </c>
      <c r="G936" s="13" t="n">
        <f aca="false">IFERROR(D936/C936,"")</f>
        <v>0.5</v>
      </c>
    </row>
    <row r="937" customFormat="false" ht="15" hidden="false" customHeight="true" outlineLevel="0" collapsed="false">
      <c r="A937" s="7" t="s">
        <v>4180</v>
      </c>
      <c r="B937" s="7" t="s">
        <v>1132</v>
      </c>
      <c r="C937" s="7" t="n">
        <f aca="false">COUNTIF('Duel Log'!AD$2:AD$2815,$A937)</f>
        <v>1</v>
      </c>
      <c r="D937" s="7" t="n">
        <f aca="false">COUNTIFS('Duel Log'!AD$2:AD$2815,$A937,'Duel Log'!AA$2:AA$2815,"Win")</f>
        <v>0</v>
      </c>
      <c r="E937" s="7" t="n">
        <f aca="false">COUNTIFS('Duel Log'!AD$2:AD$2815,$A937,'Duel Log'!AA$2:AA$2815,"Loss")</f>
        <v>1</v>
      </c>
      <c r="F937" s="7" t="n">
        <f aca="false">COUNTIFS('Duel Log'!AD$2:AD$2815,$A937,'Duel Log'!AA$2:AA$2815,"Draw")</f>
        <v>0</v>
      </c>
      <c r="G937" s="13" t="n">
        <f aca="false">IFERROR(D937/C937,"")</f>
        <v>0</v>
      </c>
    </row>
    <row r="938" customFormat="false" ht="15" hidden="false" customHeight="true" outlineLevel="0" collapsed="false">
      <c r="A938" s="7" t="s">
        <v>4770</v>
      </c>
      <c r="B938" s="7" t="s">
        <v>1132</v>
      </c>
      <c r="C938" s="7" t="n">
        <f aca="false">COUNTIF('Duel Log'!AD$2:AD$2815,$A938)</f>
        <v>1</v>
      </c>
      <c r="D938" s="7" t="n">
        <f aca="false">COUNTIFS('Duel Log'!AD$2:AD$2815,$A938,'Duel Log'!AA$2:AA$2815,"Win")</f>
        <v>1</v>
      </c>
      <c r="E938" s="7" t="n">
        <f aca="false">COUNTIFS('Duel Log'!AD$2:AD$2815,$A938,'Duel Log'!AA$2:AA$2815,"Loss")</f>
        <v>0</v>
      </c>
      <c r="F938" s="7" t="n">
        <f aca="false">COUNTIFS('Duel Log'!AD$2:AD$2815,$A938,'Duel Log'!AA$2:AA$2815,"Draw")</f>
        <v>0</v>
      </c>
      <c r="G938" s="13" t="n">
        <f aca="false">IFERROR(D938/C938,"")</f>
        <v>1</v>
      </c>
    </row>
    <row r="939" customFormat="false" ht="15" hidden="false" customHeight="true" outlineLevel="0" collapsed="false">
      <c r="A939" s="7" t="s">
        <v>2976</v>
      </c>
      <c r="B939" s="7" t="s">
        <v>973</v>
      </c>
      <c r="C939" s="7" t="n">
        <f aca="false">COUNTIF('Duel Log'!AD$2:AD$2815,$A939)</f>
        <v>2</v>
      </c>
      <c r="D939" s="7" t="n">
        <f aca="false">COUNTIFS('Duel Log'!AD$2:AD$2815,$A939,'Duel Log'!AA$2:AA$2815,"Win")</f>
        <v>0</v>
      </c>
      <c r="E939" s="7" t="n">
        <f aca="false">COUNTIFS('Duel Log'!AD$2:AD$2815,$A939,'Duel Log'!AA$2:AA$2815,"Loss")</f>
        <v>2</v>
      </c>
      <c r="F939" s="7" t="n">
        <f aca="false">COUNTIFS('Duel Log'!AD$2:AD$2815,$A939,'Duel Log'!AA$2:AA$2815,"Draw")</f>
        <v>0</v>
      </c>
      <c r="G939" s="13" t="n">
        <f aca="false">IFERROR(D939/C939,"")</f>
        <v>0</v>
      </c>
    </row>
    <row r="940" customFormat="false" ht="15" hidden="false" customHeight="true" outlineLevel="0" collapsed="false">
      <c r="A940" s="7" t="s">
        <v>1210</v>
      </c>
      <c r="B940" s="7" t="s">
        <v>1193</v>
      </c>
      <c r="C940" s="7" t="n">
        <f aca="false">COUNTIF('Duel Log'!AD$2:AD$2815,$A940)</f>
        <v>1</v>
      </c>
      <c r="D940" s="7" t="n">
        <f aca="false">COUNTIFS('Duel Log'!AD$2:AD$2815,$A940,'Duel Log'!AA$2:AA$2815,"Win")</f>
        <v>1</v>
      </c>
      <c r="E940" s="7" t="n">
        <f aca="false">COUNTIFS('Duel Log'!AD$2:AD$2815,$A940,'Duel Log'!AA$2:AA$2815,"Loss")</f>
        <v>0</v>
      </c>
      <c r="F940" s="7" t="n">
        <f aca="false">COUNTIFS('Duel Log'!AD$2:AD$2815,$A940,'Duel Log'!AA$2:AA$2815,"Draw")</f>
        <v>0</v>
      </c>
      <c r="G940" s="13" t="n">
        <f aca="false">IFERROR(D940/C940,"")</f>
        <v>1</v>
      </c>
    </row>
    <row r="941" customFormat="false" ht="15" hidden="false" customHeight="true" outlineLevel="0" collapsed="false">
      <c r="A941" s="7" t="s">
        <v>1749</v>
      </c>
      <c r="B941" s="7" t="s">
        <v>1671</v>
      </c>
      <c r="C941" s="7" t="n">
        <f aca="false">COUNTIF('Duel Log'!AD$2:AD$2815,$A941)</f>
        <v>1</v>
      </c>
      <c r="D941" s="7" t="n">
        <f aca="false">COUNTIFS('Duel Log'!AD$2:AD$2815,$A941,'Duel Log'!AA$2:AA$2815,"Win")</f>
        <v>0</v>
      </c>
      <c r="E941" s="7" t="n">
        <f aca="false">COUNTIFS('Duel Log'!AD$2:AD$2815,$A941,'Duel Log'!AA$2:AA$2815,"Loss")</f>
        <v>1</v>
      </c>
      <c r="F941" s="7" t="n">
        <f aca="false">COUNTIFS('Duel Log'!AD$2:AD$2815,$A941,'Duel Log'!AA$2:AA$2815,"Draw")</f>
        <v>0</v>
      </c>
      <c r="G941" s="13" t="n">
        <f aca="false">IFERROR(D941/C941,"")</f>
        <v>0</v>
      </c>
    </row>
    <row r="942" customFormat="false" ht="15" hidden="false" customHeight="true" outlineLevel="0" collapsed="false">
      <c r="A942" s="7" t="s">
        <v>608</v>
      </c>
      <c r="B942" s="7" t="s">
        <v>9319</v>
      </c>
      <c r="C942" s="7" t="n">
        <f aca="false">COUNTIF('Duel Log'!AD$2:AD$2815,$A942)</f>
        <v>6</v>
      </c>
      <c r="D942" s="7" t="n">
        <f aca="false">COUNTIFS('Duel Log'!AD$2:AD$2815,$A942,'Duel Log'!AA$2:AA$2815,"Win")</f>
        <v>4</v>
      </c>
      <c r="E942" s="7" t="n">
        <f aca="false">COUNTIFS('Duel Log'!AD$2:AD$2815,$A942,'Duel Log'!AA$2:AA$2815,"Loss")</f>
        <v>2</v>
      </c>
      <c r="F942" s="7" t="n">
        <f aca="false">COUNTIFS('Duel Log'!AD$2:AD$2815,$A942,'Duel Log'!AA$2:AA$2815,"Draw")</f>
        <v>0</v>
      </c>
      <c r="G942" s="13" t="n">
        <f aca="false">IFERROR(D942/C942,"")</f>
        <v>0.666666666666667</v>
      </c>
    </row>
    <row r="943" customFormat="false" ht="15" hidden="false" customHeight="true" outlineLevel="0" collapsed="false">
      <c r="A943" s="7" t="s">
        <v>5848</v>
      </c>
      <c r="B943" s="8" t="s">
        <v>862</v>
      </c>
      <c r="C943" s="7" t="n">
        <f aca="false">COUNTIF('Duel Log'!AD$2:AD$2815,$A943)</f>
        <v>1</v>
      </c>
      <c r="D943" s="7" t="n">
        <f aca="false">COUNTIFS('Duel Log'!AD$2:AD$2815,$A943,'Duel Log'!AA$2:AA$2815,"Win")</f>
        <v>0</v>
      </c>
      <c r="E943" s="7" t="n">
        <f aca="false">COUNTIFS('Duel Log'!AD$2:AD$2815,$A943,'Duel Log'!AA$2:AA$2815,"Loss")</f>
        <v>1</v>
      </c>
      <c r="F943" s="7" t="n">
        <f aca="false">COUNTIFS('Duel Log'!AD$2:AD$2815,$A943,'Duel Log'!AA$2:AA$2815,"Draw")</f>
        <v>0</v>
      </c>
      <c r="G943" s="13" t="n">
        <f aca="false">IFERROR(D943/C943,"")</f>
        <v>0</v>
      </c>
    </row>
    <row r="944" customFormat="false" ht="15" hidden="false" customHeight="true" outlineLevel="0" collapsed="false">
      <c r="A944" s="7" t="s">
        <v>2744</v>
      </c>
      <c r="B944" s="7" t="s">
        <v>1232</v>
      </c>
      <c r="C944" s="7" t="n">
        <f aca="false">COUNTIF('Duel Log'!AD$2:AD$2815,$A944)</f>
        <v>1</v>
      </c>
      <c r="D944" s="7" t="n">
        <f aca="false">COUNTIFS('Duel Log'!AD$2:AD$2815,$A944,'Duel Log'!AA$2:AA$2815,"Win")</f>
        <v>1</v>
      </c>
      <c r="E944" s="7" t="n">
        <f aca="false">COUNTIFS('Duel Log'!AD$2:AD$2815,$A944,'Duel Log'!AA$2:AA$2815,"Loss")</f>
        <v>0</v>
      </c>
      <c r="F944" s="7" t="n">
        <f aca="false">COUNTIFS('Duel Log'!AD$2:AD$2815,$A944,'Duel Log'!AA$2:AA$2815,"Draw")</f>
        <v>0</v>
      </c>
      <c r="G944" s="13" t="n">
        <f aca="false">IFERROR(D944/C944,"")</f>
        <v>1</v>
      </c>
    </row>
    <row r="945" customFormat="false" ht="15" hidden="false" customHeight="true" outlineLevel="0" collapsed="false">
      <c r="A945" s="7" t="s">
        <v>1473</v>
      </c>
      <c r="B945" s="7" t="s">
        <v>282</v>
      </c>
      <c r="C945" s="7" t="n">
        <f aca="false">COUNTIF('Duel Log'!AD$2:AD$2815,$A945)</f>
        <v>1</v>
      </c>
      <c r="D945" s="7" t="n">
        <f aca="false">COUNTIFS('Duel Log'!AD$2:AD$2815,$A945,'Duel Log'!AA$2:AA$2815,"Win")</f>
        <v>1</v>
      </c>
      <c r="E945" s="7" t="n">
        <f aca="false">COUNTIFS('Duel Log'!AD$2:AD$2815,$A945,'Duel Log'!AA$2:AA$2815,"Loss")</f>
        <v>0</v>
      </c>
      <c r="F945" s="7" t="n">
        <f aca="false">COUNTIFS('Duel Log'!AD$2:AD$2815,$A945,'Duel Log'!AA$2:AA$2815,"Draw")</f>
        <v>0</v>
      </c>
      <c r="G945" s="13" t="n">
        <f aca="false">IFERROR(D945/C945,"")</f>
        <v>1</v>
      </c>
    </row>
    <row r="946" customFormat="false" ht="16.5" hidden="false" customHeight="true" outlineLevel="0" collapsed="false">
      <c r="A946" s="7" t="s">
        <v>2278</v>
      </c>
      <c r="B946" s="7" t="s">
        <v>9320</v>
      </c>
      <c r="C946" s="7" t="n">
        <f aca="false">COUNTIF('Duel Log'!AD$2:AD$2815,$A946)</f>
        <v>3</v>
      </c>
      <c r="D946" s="7" t="n">
        <f aca="false">COUNTIFS('Duel Log'!AD$2:AD$2815,$A946,'Duel Log'!AA$2:AA$2815,"Win")</f>
        <v>3</v>
      </c>
      <c r="E946" s="7" t="n">
        <f aca="false">COUNTIFS('Duel Log'!AD$2:AD$2815,$A946,'Duel Log'!AA$2:AA$2815,"Loss")</f>
        <v>0</v>
      </c>
      <c r="F946" s="7" t="n">
        <f aca="false">COUNTIFS('Duel Log'!AD$2:AD$2815,$A946,'Duel Log'!AA$2:AA$2815,"Draw")</f>
        <v>0</v>
      </c>
      <c r="G946" s="13" t="n">
        <f aca="false">IFERROR(D946/C946,"")</f>
        <v>1</v>
      </c>
    </row>
    <row r="947" customFormat="false" ht="15" hidden="false" customHeight="true" outlineLevel="0" collapsed="false">
      <c r="A947" s="7" t="s">
        <v>3481</v>
      </c>
      <c r="B947" s="7" t="s">
        <v>9321</v>
      </c>
      <c r="C947" s="7" t="n">
        <f aca="false">COUNTIF('Duel Log'!AD$2:AD$2815,$A947)</f>
        <v>2</v>
      </c>
      <c r="D947" s="7" t="n">
        <f aca="false">COUNTIFS('Duel Log'!AD$2:AD$2815,$A947,'Duel Log'!AA$2:AA$2815,"Win")</f>
        <v>2</v>
      </c>
      <c r="E947" s="7" t="n">
        <f aca="false">COUNTIFS('Duel Log'!AD$2:AD$2815,$A947,'Duel Log'!AA$2:AA$2815,"Loss")</f>
        <v>0</v>
      </c>
      <c r="F947" s="7" t="n">
        <f aca="false">COUNTIFS('Duel Log'!AD$2:AD$2815,$A947,'Duel Log'!AA$2:AA$2815,"Draw")</f>
        <v>0</v>
      </c>
      <c r="G947" s="13" t="n">
        <f aca="false">IFERROR(D947/C947,"")</f>
        <v>1</v>
      </c>
    </row>
    <row r="948" customFormat="false" ht="15" hidden="false" customHeight="true" outlineLevel="0" collapsed="false">
      <c r="A948" s="7" t="s">
        <v>241</v>
      </c>
      <c r="B948" s="7" t="s">
        <v>9147</v>
      </c>
      <c r="C948" s="7" t="n">
        <f aca="false">COUNTIF('Duel Log'!AD$2:AD$2815,$A948)</f>
        <v>2</v>
      </c>
      <c r="D948" s="7" t="n">
        <f aca="false">COUNTIFS('Duel Log'!AD$2:AD$2815,$A948,'Duel Log'!AA$2:AA$2815,"Win")</f>
        <v>2</v>
      </c>
      <c r="E948" s="7" t="n">
        <f aca="false">COUNTIFS('Duel Log'!AD$2:AD$2815,$A948,'Duel Log'!AA$2:AA$2815,"Loss")</f>
        <v>0</v>
      </c>
      <c r="F948" s="7" t="n">
        <f aca="false">COUNTIFS('Duel Log'!AD$2:AD$2815,$A948,'Duel Log'!AA$2:AA$2815,"Draw")</f>
        <v>0</v>
      </c>
      <c r="G948" s="13" t="n">
        <f aca="false">IFERROR(D948/C948,"")</f>
        <v>1</v>
      </c>
    </row>
    <row r="949" customFormat="false" ht="15" hidden="false" customHeight="true" outlineLevel="0" collapsed="false">
      <c r="A949" s="7" t="s">
        <v>5815</v>
      </c>
      <c r="B949" s="8" t="s">
        <v>862</v>
      </c>
      <c r="C949" s="7" t="n">
        <f aca="false">COUNTIF('Duel Log'!AD$2:AD$2815,$A949)</f>
        <v>1</v>
      </c>
      <c r="D949" s="7" t="n">
        <f aca="false">COUNTIFS('Duel Log'!AD$2:AD$2815,$A949,'Duel Log'!AA$2:AA$2815,"Win")</f>
        <v>1</v>
      </c>
      <c r="E949" s="7" t="n">
        <f aca="false">COUNTIFS('Duel Log'!AD$2:AD$2815,$A949,'Duel Log'!AA$2:AA$2815,"Loss")</f>
        <v>0</v>
      </c>
      <c r="F949" s="7" t="n">
        <f aca="false">COUNTIFS('Duel Log'!AD$2:AD$2815,$A949,'Duel Log'!AA$2:AA$2815,"Draw")</f>
        <v>0</v>
      </c>
      <c r="G949" s="13" t="n">
        <f aca="false">IFERROR(D949/C949,"")</f>
        <v>1</v>
      </c>
    </row>
    <row r="950" customFormat="false" ht="15" hidden="false" customHeight="true" outlineLevel="0" collapsed="false">
      <c r="A950" s="7" t="s">
        <v>4911</v>
      </c>
      <c r="B950" s="7" t="s">
        <v>973</v>
      </c>
      <c r="C950" s="7" t="n">
        <f aca="false">COUNTIF('Duel Log'!AD$2:AD$2815,$A950)</f>
        <v>1</v>
      </c>
      <c r="D950" s="7" t="n">
        <f aca="false">COUNTIFS('Duel Log'!AD$2:AD$2815,$A950,'Duel Log'!AA$2:AA$2815,"Win")</f>
        <v>0</v>
      </c>
      <c r="E950" s="7" t="n">
        <f aca="false">COUNTIFS('Duel Log'!AD$2:AD$2815,$A950,'Duel Log'!AA$2:AA$2815,"Loss")</f>
        <v>1</v>
      </c>
      <c r="F950" s="7" t="n">
        <f aca="false">COUNTIFS('Duel Log'!AD$2:AD$2815,$A950,'Duel Log'!AA$2:AA$2815,"Draw")</f>
        <v>0</v>
      </c>
      <c r="G950" s="13" t="n">
        <f aca="false">IFERROR(D950/C950,"")</f>
        <v>0</v>
      </c>
    </row>
    <row r="951" customFormat="false" ht="15" hidden="false" customHeight="true" outlineLevel="0" collapsed="false">
      <c r="A951" s="7" t="s">
        <v>4919</v>
      </c>
      <c r="B951" s="7" t="s">
        <v>3342</v>
      </c>
      <c r="C951" s="7" t="n">
        <f aca="false">COUNTIF('Duel Log'!AD$2:AD$2815,$A951)</f>
        <v>1</v>
      </c>
      <c r="D951" s="7" t="n">
        <f aca="false">COUNTIFS('Duel Log'!AD$2:AD$2815,$A951,'Duel Log'!AA$2:AA$2815,"Win")</f>
        <v>0</v>
      </c>
      <c r="E951" s="7" t="n">
        <f aca="false">COUNTIFS('Duel Log'!AD$2:AD$2815,$A951,'Duel Log'!AA$2:AA$2815,"Loss")</f>
        <v>1</v>
      </c>
      <c r="F951" s="7" t="n">
        <f aca="false">COUNTIFS('Duel Log'!AD$2:AD$2815,$A951,'Duel Log'!AA$2:AA$2815,"Draw")</f>
        <v>0</v>
      </c>
      <c r="G951" s="13" t="n">
        <f aca="false">IFERROR(D951/C951,"")</f>
        <v>0</v>
      </c>
    </row>
    <row r="952" customFormat="false" ht="15" hidden="false" customHeight="true" outlineLevel="0" collapsed="false">
      <c r="A952" s="7" t="s">
        <v>1616</v>
      </c>
      <c r="B952" s="7" t="s">
        <v>9322</v>
      </c>
      <c r="C952" s="7" t="n">
        <f aca="false">COUNTIF('Duel Log'!AD$2:AD$2815,$A952)</f>
        <v>2</v>
      </c>
      <c r="D952" s="7" t="n">
        <f aca="false">COUNTIFS('Duel Log'!AD$2:AD$2815,$A952,'Duel Log'!AA$2:AA$2815,"Win")</f>
        <v>2</v>
      </c>
      <c r="E952" s="7" t="n">
        <f aca="false">COUNTIFS('Duel Log'!AD$2:AD$2815,$A952,'Duel Log'!AA$2:AA$2815,"Loss")</f>
        <v>0</v>
      </c>
      <c r="F952" s="7" t="n">
        <f aca="false">COUNTIFS('Duel Log'!AD$2:AD$2815,$A952,'Duel Log'!AA$2:AA$2815,"Draw")</f>
        <v>0</v>
      </c>
      <c r="G952" s="13" t="n">
        <f aca="false">IFERROR(D952/C952,"")</f>
        <v>1</v>
      </c>
    </row>
    <row r="953" customFormat="false" ht="15" hidden="false" customHeight="true" outlineLevel="0" collapsed="false">
      <c r="A953" s="7" t="s">
        <v>5802</v>
      </c>
      <c r="B953" s="8" t="s">
        <v>862</v>
      </c>
      <c r="C953" s="7" t="n">
        <f aca="false">COUNTIF('Duel Log'!AD$2:AD$2815,$A953)</f>
        <v>1</v>
      </c>
      <c r="D953" s="7" t="n">
        <f aca="false">COUNTIFS('Duel Log'!AD$2:AD$2815,$A953,'Duel Log'!AA$2:AA$2815,"Win")</f>
        <v>0</v>
      </c>
      <c r="E953" s="7" t="n">
        <f aca="false">COUNTIFS('Duel Log'!AD$2:AD$2815,$A953,'Duel Log'!AA$2:AA$2815,"Loss")</f>
        <v>1</v>
      </c>
      <c r="F953" s="7" t="n">
        <f aca="false">COUNTIFS('Duel Log'!AD$2:AD$2815,$A953,'Duel Log'!AA$2:AA$2815,"Draw")</f>
        <v>0</v>
      </c>
      <c r="G953" s="13" t="n">
        <f aca="false">IFERROR(D953/C953,"")</f>
        <v>0</v>
      </c>
    </row>
    <row r="954" customFormat="false" ht="15" hidden="false" customHeight="true" outlineLevel="0" collapsed="false">
      <c r="A954" s="7" t="s">
        <v>4166</v>
      </c>
      <c r="B954" s="8" t="s">
        <v>862</v>
      </c>
      <c r="C954" s="7" t="n">
        <f aca="false">COUNTIF('Duel Log'!AD$2:AD$2815,$A954)</f>
        <v>1</v>
      </c>
      <c r="D954" s="7" t="n">
        <f aca="false">COUNTIFS('Duel Log'!AD$2:AD$2815,$A954,'Duel Log'!AA$2:AA$2815,"Win")</f>
        <v>0</v>
      </c>
      <c r="E954" s="7" t="n">
        <f aca="false">COUNTIFS('Duel Log'!AD$2:AD$2815,$A954,'Duel Log'!AA$2:AA$2815,"Loss")</f>
        <v>1</v>
      </c>
      <c r="F954" s="7" t="n">
        <f aca="false">COUNTIFS('Duel Log'!AD$2:AD$2815,$A954,'Duel Log'!AA$2:AA$2815,"Draw")</f>
        <v>0</v>
      </c>
      <c r="G954" s="13" t="n">
        <f aca="false">IFERROR(D954/C954,"")</f>
        <v>0</v>
      </c>
    </row>
    <row r="955" customFormat="false" ht="16.5" hidden="false" customHeight="true" outlineLevel="0" collapsed="false">
      <c r="A955" s="7" t="s">
        <v>422</v>
      </c>
      <c r="B955" s="7" t="s">
        <v>9323</v>
      </c>
      <c r="C955" s="7" t="n">
        <f aca="false">COUNTIF('Duel Log'!AD$2:AD$2815,$A955)</f>
        <v>18</v>
      </c>
      <c r="D955" s="7" t="n">
        <f aca="false">COUNTIFS('Duel Log'!AD$2:AD$2815,$A955,'Duel Log'!AA$2:AA$2815,"Win")</f>
        <v>14</v>
      </c>
      <c r="E955" s="7" t="n">
        <f aca="false">COUNTIFS('Duel Log'!AD$2:AD$2815,$A955,'Duel Log'!AA$2:AA$2815,"Loss")</f>
        <v>4</v>
      </c>
      <c r="F955" s="7" t="n">
        <f aca="false">COUNTIFS('Duel Log'!AD$2:AD$2815,$A955,'Duel Log'!AA$2:AA$2815,"Draw")</f>
        <v>0</v>
      </c>
      <c r="G955" s="13" t="n">
        <f aca="false">IFERROR(D955/C955,"")</f>
        <v>0.777777777777778</v>
      </c>
    </row>
    <row r="956" customFormat="false" ht="15" hidden="false" customHeight="true" outlineLevel="0" collapsed="false">
      <c r="A956" s="7" t="s">
        <v>1552</v>
      </c>
      <c r="B956" s="7" t="s">
        <v>9324</v>
      </c>
      <c r="C956" s="7" t="n">
        <f aca="false">COUNTIF('Duel Log'!AD$2:AD$2815,$A956)</f>
        <v>2</v>
      </c>
      <c r="D956" s="7" t="n">
        <f aca="false">COUNTIFS('Duel Log'!AD$2:AD$2815,$A956,'Duel Log'!AA$2:AA$2815,"Win")</f>
        <v>2</v>
      </c>
      <c r="E956" s="7" t="n">
        <f aca="false">COUNTIFS('Duel Log'!AD$2:AD$2815,$A956,'Duel Log'!AA$2:AA$2815,"Loss")</f>
        <v>0</v>
      </c>
      <c r="F956" s="7" t="n">
        <f aca="false">COUNTIFS('Duel Log'!AD$2:AD$2815,$A956,'Duel Log'!AA$2:AA$2815,"Draw")</f>
        <v>0</v>
      </c>
      <c r="G956" s="13" t="n">
        <f aca="false">IFERROR(D956/C956,"")</f>
        <v>1</v>
      </c>
    </row>
    <row r="957" customFormat="false" ht="16.5" hidden="false" customHeight="true" outlineLevel="0" collapsed="false">
      <c r="A957" s="7" t="s">
        <v>2622</v>
      </c>
      <c r="B957" s="7" t="s">
        <v>348</v>
      </c>
      <c r="C957" s="7" t="n">
        <f aca="false">COUNTIF('Duel Log'!AD$2:AD$2815,$A957)</f>
        <v>2</v>
      </c>
      <c r="D957" s="7" t="n">
        <f aca="false">COUNTIFS('Duel Log'!AD$2:AD$2815,$A957,'Duel Log'!AA$2:AA$2815,"Win")</f>
        <v>2</v>
      </c>
      <c r="E957" s="7" t="n">
        <f aca="false">COUNTIFS('Duel Log'!AD$2:AD$2815,$A957,'Duel Log'!AA$2:AA$2815,"Loss")</f>
        <v>0</v>
      </c>
      <c r="F957" s="7" t="n">
        <f aca="false">COUNTIFS('Duel Log'!AD$2:AD$2815,$A957,'Duel Log'!AA$2:AA$2815,"Draw")</f>
        <v>0</v>
      </c>
      <c r="G957" s="13" t="n">
        <f aca="false">IFERROR(D957/C957,"")</f>
        <v>1</v>
      </c>
    </row>
    <row r="958" customFormat="false" ht="16.5" hidden="false" customHeight="true" outlineLevel="0" collapsed="false">
      <c r="A958" s="7" t="s">
        <v>5564</v>
      </c>
      <c r="B958" s="8" t="s">
        <v>1540</v>
      </c>
      <c r="C958" s="7" t="n">
        <f aca="false">COUNTIF('Duel Log'!AD$2:AD$2815,$A958)</f>
        <v>1</v>
      </c>
      <c r="D958" s="7" t="n">
        <f aca="false">COUNTIFS('Duel Log'!AD$2:AD$2815,$A958,'Duel Log'!AA$2:AA$2815,"Win")</f>
        <v>1</v>
      </c>
      <c r="E958" s="7" t="n">
        <f aca="false">COUNTIFS('Duel Log'!AD$2:AD$2815,$A958,'Duel Log'!AA$2:AA$2815,"Loss")</f>
        <v>0</v>
      </c>
      <c r="F958" s="7" t="n">
        <f aca="false">COUNTIFS('Duel Log'!AD$2:AD$2815,$A958,'Duel Log'!AA$2:AA$2815,"Draw")</f>
        <v>0</v>
      </c>
      <c r="G958" s="13" t="n">
        <f aca="false">IFERROR(D958/C958,"")</f>
        <v>1</v>
      </c>
    </row>
    <row r="959" customFormat="false" ht="16.5" hidden="false" customHeight="true" outlineLevel="0" collapsed="false">
      <c r="A959" s="7" t="s">
        <v>2540</v>
      </c>
      <c r="B959" s="7" t="s">
        <v>2516</v>
      </c>
      <c r="C959" s="7" t="n">
        <f aca="false">COUNTIF('Duel Log'!AD$2:AD$2815,$A959)</f>
        <v>1</v>
      </c>
      <c r="D959" s="7" t="n">
        <f aca="false">COUNTIFS('Duel Log'!AD$2:AD$2815,$A959,'Duel Log'!AA$2:AA$2815,"Win")</f>
        <v>1</v>
      </c>
      <c r="E959" s="7" t="n">
        <f aca="false">COUNTIFS('Duel Log'!AD$2:AD$2815,$A959,'Duel Log'!AA$2:AA$2815,"Loss")</f>
        <v>0</v>
      </c>
      <c r="F959" s="7" t="n">
        <f aca="false">COUNTIFS('Duel Log'!AD$2:AD$2815,$A959,'Duel Log'!AA$2:AA$2815,"Draw")</f>
        <v>0</v>
      </c>
      <c r="G959" s="13" t="n">
        <f aca="false">IFERROR(D959/C959,"")</f>
        <v>1</v>
      </c>
    </row>
    <row r="960" customFormat="false" ht="15" hidden="false" customHeight="true" outlineLevel="0" collapsed="false">
      <c r="A960" s="7" t="s">
        <v>5284</v>
      </c>
      <c r="B960" s="7" t="s">
        <v>3342</v>
      </c>
      <c r="C960" s="7" t="n">
        <f aca="false">COUNTIF('Duel Log'!AD$2:AD$2815,$A960)</f>
        <v>1</v>
      </c>
      <c r="D960" s="7" t="n">
        <f aca="false">COUNTIFS('Duel Log'!AD$2:AD$2815,$A960,'Duel Log'!AA$2:AA$2815,"Win")</f>
        <v>0</v>
      </c>
      <c r="E960" s="7" t="n">
        <f aca="false">COUNTIFS('Duel Log'!AD$2:AD$2815,$A960,'Duel Log'!AA$2:AA$2815,"Loss")</f>
        <v>1</v>
      </c>
      <c r="F960" s="7" t="n">
        <f aca="false">COUNTIFS('Duel Log'!AD$2:AD$2815,$A960,'Duel Log'!AA$2:AA$2815,"Draw")</f>
        <v>0</v>
      </c>
      <c r="G960" s="13" t="n">
        <f aca="false">IFERROR(D960/C960,"")</f>
        <v>0</v>
      </c>
    </row>
    <row r="961" customFormat="false" ht="16.5" hidden="false" customHeight="true" outlineLevel="0" collapsed="false">
      <c r="A961" s="7" t="s">
        <v>307</v>
      </c>
      <c r="B961" s="7" t="s">
        <v>9325</v>
      </c>
      <c r="C961" s="7" t="n">
        <f aca="false">COUNTIF('Duel Log'!AD$2:AD$2815,$A961)</f>
        <v>18</v>
      </c>
      <c r="D961" s="7" t="n">
        <f aca="false">COUNTIFS('Duel Log'!AD$2:AD$2815,$A961,'Duel Log'!AA$2:AA$2815,"Win")</f>
        <v>13</v>
      </c>
      <c r="E961" s="7" t="n">
        <f aca="false">COUNTIFS('Duel Log'!AD$2:AD$2815,$A961,'Duel Log'!AA$2:AA$2815,"Loss")</f>
        <v>5</v>
      </c>
      <c r="F961" s="7" t="n">
        <f aca="false">COUNTIFS('Duel Log'!AD$2:AD$2815,$A961,'Duel Log'!AA$2:AA$2815,"Draw")</f>
        <v>0</v>
      </c>
      <c r="G961" s="13" t="n">
        <f aca="false">IFERROR(D961/C961,"")</f>
        <v>0.722222222222222</v>
      </c>
    </row>
    <row r="962" customFormat="false" ht="16.5" hidden="false" customHeight="true" outlineLevel="0" collapsed="false">
      <c r="A962" s="7" t="s">
        <v>264</v>
      </c>
      <c r="B962" s="7" t="s">
        <v>9326</v>
      </c>
      <c r="C962" s="7" t="n">
        <f aca="false">COUNTIF('Duel Log'!AD$2:AD$2815,$A962)</f>
        <v>5</v>
      </c>
      <c r="D962" s="7" t="n">
        <f aca="false">COUNTIFS('Duel Log'!AD$2:AD$2815,$A962,'Duel Log'!AA$2:AA$2815,"Win")</f>
        <v>5</v>
      </c>
      <c r="E962" s="7" t="n">
        <f aca="false">COUNTIFS('Duel Log'!AD$2:AD$2815,$A962,'Duel Log'!AA$2:AA$2815,"Loss")</f>
        <v>0</v>
      </c>
      <c r="F962" s="7" t="n">
        <f aca="false">COUNTIFS('Duel Log'!AD$2:AD$2815,$A962,'Duel Log'!AA$2:AA$2815,"Draw")</f>
        <v>0</v>
      </c>
      <c r="G962" s="13" t="n">
        <f aca="false">IFERROR(D962/C962,"")</f>
        <v>1</v>
      </c>
    </row>
    <row r="963" customFormat="false" ht="16.5" hidden="false" customHeight="true" outlineLevel="0" collapsed="false">
      <c r="A963" s="7" t="s">
        <v>2358</v>
      </c>
      <c r="B963" s="7" t="s">
        <v>1790</v>
      </c>
      <c r="C963" s="7" t="n">
        <f aca="false">COUNTIF('Duel Log'!AD$2:AD$2815,$A963)</f>
        <v>1</v>
      </c>
      <c r="D963" s="7" t="n">
        <f aca="false">COUNTIFS('Duel Log'!AD$2:AD$2815,$A963,'Duel Log'!AA$2:AA$2815,"Win")</f>
        <v>0</v>
      </c>
      <c r="E963" s="7" t="n">
        <f aca="false">COUNTIFS('Duel Log'!AD$2:AD$2815,$A963,'Duel Log'!AA$2:AA$2815,"Loss")</f>
        <v>1</v>
      </c>
      <c r="F963" s="7" t="n">
        <f aca="false">COUNTIFS('Duel Log'!AD$2:AD$2815,$A963,'Duel Log'!AA$2:AA$2815,"Draw")</f>
        <v>0</v>
      </c>
      <c r="G963" s="13" t="n">
        <f aca="false">IFERROR(D963/C963,"")</f>
        <v>0</v>
      </c>
    </row>
    <row r="964" customFormat="false" ht="15" hidden="false" customHeight="true" outlineLevel="0" collapsed="false">
      <c r="A964" s="7" t="s">
        <v>345</v>
      </c>
      <c r="B964" s="7" t="s">
        <v>280</v>
      </c>
      <c r="C964" s="7" t="n">
        <f aca="false">COUNTIF('Duel Log'!AD$2:AD$2815,$A964)</f>
        <v>1</v>
      </c>
      <c r="D964" s="7" t="n">
        <f aca="false">COUNTIFS('Duel Log'!AD$2:AD$2815,$A964,'Duel Log'!AA$2:AA$2815,"Win")</f>
        <v>0</v>
      </c>
      <c r="E964" s="7" t="n">
        <f aca="false">COUNTIFS('Duel Log'!AD$2:AD$2815,$A964,'Duel Log'!AA$2:AA$2815,"Loss")</f>
        <v>1</v>
      </c>
      <c r="F964" s="7" t="n">
        <f aca="false">COUNTIFS('Duel Log'!AD$2:AD$2815,$A964,'Duel Log'!AA$2:AA$2815,"Draw")</f>
        <v>0</v>
      </c>
      <c r="G964" s="13" t="n">
        <f aca="false">IFERROR(D964/C964,"")</f>
        <v>0</v>
      </c>
    </row>
    <row r="965" customFormat="false" ht="15" hidden="false" customHeight="true" outlineLevel="0" collapsed="false">
      <c r="A965" s="7" t="s">
        <v>4193</v>
      </c>
      <c r="B965" s="7" t="s">
        <v>533</v>
      </c>
      <c r="C965" s="7" t="n">
        <f aca="false">COUNTIF('Duel Log'!AD$2:AD$2815,$A965)</f>
        <v>1</v>
      </c>
      <c r="D965" s="7" t="n">
        <f aca="false">COUNTIFS('Duel Log'!AD$2:AD$2815,$A965,'Duel Log'!AA$2:AA$2815,"Win")</f>
        <v>1</v>
      </c>
      <c r="E965" s="7" t="n">
        <f aca="false">COUNTIFS('Duel Log'!AD$2:AD$2815,$A965,'Duel Log'!AA$2:AA$2815,"Loss")</f>
        <v>0</v>
      </c>
      <c r="F965" s="7" t="n">
        <f aca="false">COUNTIFS('Duel Log'!AD$2:AD$2815,$A965,'Duel Log'!AA$2:AA$2815,"Draw")</f>
        <v>0</v>
      </c>
      <c r="G965" s="13" t="n">
        <f aca="false">IFERROR(D965/C965,"")</f>
        <v>1</v>
      </c>
    </row>
    <row r="966" customFormat="false" ht="15" hidden="false" customHeight="true" outlineLevel="0" collapsed="false">
      <c r="A966" s="7" t="s">
        <v>684</v>
      </c>
      <c r="B966" s="7" t="s">
        <v>9327</v>
      </c>
      <c r="C966" s="7" t="n">
        <f aca="false">COUNTIF('Duel Log'!AD$2:AD$2815,$A966)</f>
        <v>2</v>
      </c>
      <c r="D966" s="7" t="n">
        <f aca="false">COUNTIFS('Duel Log'!AD$2:AD$2815,$A966,'Duel Log'!AA$2:AA$2815,"Win")</f>
        <v>1</v>
      </c>
      <c r="E966" s="7" t="n">
        <f aca="false">COUNTIFS('Duel Log'!AD$2:AD$2815,$A966,'Duel Log'!AA$2:AA$2815,"Loss")</f>
        <v>1</v>
      </c>
      <c r="F966" s="7" t="n">
        <f aca="false">COUNTIFS('Duel Log'!AD$2:AD$2815,$A966,'Duel Log'!AA$2:AA$2815,"Draw")</f>
        <v>0</v>
      </c>
      <c r="G966" s="13" t="n">
        <f aca="false">IFERROR(D966/C966,"")</f>
        <v>0.5</v>
      </c>
    </row>
    <row r="967" customFormat="false" ht="16.5" hidden="false" customHeight="true" outlineLevel="0" collapsed="false">
      <c r="A967" s="7" t="s">
        <v>764</v>
      </c>
      <c r="B967" s="7" t="s">
        <v>9123</v>
      </c>
      <c r="C967" s="7" t="n">
        <f aca="false">COUNTIF('Duel Log'!AD$2:AD$2815,$A967)</f>
        <v>3</v>
      </c>
      <c r="D967" s="7" t="n">
        <f aca="false">COUNTIFS('Duel Log'!AD$2:AD$2815,$A967,'Duel Log'!AA$2:AA$2815,"Win")</f>
        <v>2</v>
      </c>
      <c r="E967" s="7" t="n">
        <f aca="false">COUNTIFS('Duel Log'!AD$2:AD$2815,$A967,'Duel Log'!AA$2:AA$2815,"Loss")</f>
        <v>1</v>
      </c>
      <c r="F967" s="7" t="n">
        <f aca="false">COUNTIFS('Duel Log'!AD$2:AD$2815,$A967,'Duel Log'!AA$2:AA$2815,"Draw")</f>
        <v>0</v>
      </c>
      <c r="G967" s="13" t="n">
        <f aca="false">IFERROR(D967/C967,"")</f>
        <v>0.666666666666667</v>
      </c>
    </row>
    <row r="968" customFormat="false" ht="16.5" hidden="false" customHeight="true" outlineLevel="0" collapsed="false">
      <c r="A968" s="7" t="s">
        <v>2233</v>
      </c>
      <c r="B968" s="7" t="s">
        <v>1790</v>
      </c>
      <c r="C968" s="7" t="n">
        <f aca="false">COUNTIF('Duel Log'!AD$2:AD$2815,$A968)</f>
        <v>1</v>
      </c>
      <c r="D968" s="7" t="n">
        <f aca="false">COUNTIFS('Duel Log'!AD$2:AD$2815,$A968,'Duel Log'!AA$2:AA$2815,"Win")</f>
        <v>1</v>
      </c>
      <c r="E968" s="7" t="n">
        <f aca="false">COUNTIFS('Duel Log'!AD$2:AD$2815,$A968,'Duel Log'!AA$2:AA$2815,"Loss")</f>
        <v>0</v>
      </c>
      <c r="F968" s="7" t="n">
        <f aca="false">COUNTIFS('Duel Log'!AD$2:AD$2815,$A968,'Duel Log'!AA$2:AA$2815,"Draw")</f>
        <v>0</v>
      </c>
      <c r="G968" s="13" t="n">
        <f aca="false">IFERROR(D968/C968,"")</f>
        <v>1</v>
      </c>
    </row>
    <row r="969" customFormat="false" ht="15" hidden="false" customHeight="true" outlineLevel="0" collapsed="false">
      <c r="A969" s="7" t="s">
        <v>2002</v>
      </c>
      <c r="B969" s="7" t="s">
        <v>1673</v>
      </c>
      <c r="C969" s="7" t="n">
        <f aca="false">COUNTIF('Duel Log'!AD$2:AD$2815,$A969)</f>
        <v>1</v>
      </c>
      <c r="D969" s="7" t="n">
        <f aca="false">COUNTIFS('Duel Log'!AD$2:AD$2815,$A969,'Duel Log'!AA$2:AA$2815,"Win")</f>
        <v>0</v>
      </c>
      <c r="E969" s="7" t="n">
        <f aca="false">COUNTIFS('Duel Log'!AD$2:AD$2815,$A969,'Duel Log'!AA$2:AA$2815,"Loss")</f>
        <v>1</v>
      </c>
      <c r="F969" s="7" t="n">
        <f aca="false">COUNTIFS('Duel Log'!AD$2:AD$2815,$A969,'Duel Log'!AA$2:AA$2815,"Draw")</f>
        <v>0</v>
      </c>
      <c r="G969" s="13" t="n">
        <f aca="false">IFERROR(D969/C969,"")</f>
        <v>0</v>
      </c>
    </row>
    <row r="970" customFormat="false" ht="15" hidden="false" customHeight="true" outlineLevel="0" collapsed="false">
      <c r="A970" s="7" t="s">
        <v>3858</v>
      </c>
      <c r="B970" s="7" t="s">
        <v>659</v>
      </c>
      <c r="C970" s="7" t="n">
        <f aca="false">COUNTIF('Duel Log'!AD$2:AD$2815,$A970)</f>
        <v>1</v>
      </c>
      <c r="D970" s="7" t="n">
        <f aca="false">COUNTIFS('Duel Log'!AD$2:AD$2815,$A970,'Duel Log'!AA$2:AA$2815,"Win")</f>
        <v>0</v>
      </c>
      <c r="E970" s="7" t="n">
        <f aca="false">COUNTIFS('Duel Log'!AD$2:AD$2815,$A970,'Duel Log'!AA$2:AA$2815,"Loss")</f>
        <v>1</v>
      </c>
      <c r="F970" s="7" t="n">
        <f aca="false">COUNTIFS('Duel Log'!AD$2:AD$2815,$A970,'Duel Log'!AA$2:AA$2815,"Draw")</f>
        <v>0</v>
      </c>
      <c r="G970" s="13" t="n">
        <f aca="false">IFERROR(D970/C970,"")</f>
        <v>0</v>
      </c>
    </row>
    <row r="971" customFormat="false" ht="15" hidden="false" customHeight="true" outlineLevel="0" collapsed="false">
      <c r="A971" s="7" t="s">
        <v>1967</v>
      </c>
      <c r="B971" s="7" t="s">
        <v>1673</v>
      </c>
      <c r="C971" s="7" t="n">
        <f aca="false">COUNTIF('Duel Log'!AD$2:AD$2815,$A971)</f>
        <v>1</v>
      </c>
      <c r="D971" s="7" t="n">
        <f aca="false">COUNTIFS('Duel Log'!AD$2:AD$2815,$A971,'Duel Log'!AA$2:AA$2815,"Win")</f>
        <v>1</v>
      </c>
      <c r="E971" s="7" t="n">
        <f aca="false">COUNTIFS('Duel Log'!AD$2:AD$2815,$A971,'Duel Log'!AA$2:AA$2815,"Loss")</f>
        <v>0</v>
      </c>
      <c r="F971" s="7" t="n">
        <f aca="false">COUNTIFS('Duel Log'!AD$2:AD$2815,$A971,'Duel Log'!AA$2:AA$2815,"Draw")</f>
        <v>0</v>
      </c>
      <c r="G971" s="13" t="n">
        <f aca="false">IFERROR(D971/C971,"")</f>
        <v>1</v>
      </c>
    </row>
    <row r="972" customFormat="false" ht="16.5" hidden="false" customHeight="true" outlineLevel="0" collapsed="false">
      <c r="A972" s="7" t="s">
        <v>456</v>
      </c>
      <c r="B972" s="7" t="s">
        <v>9328</v>
      </c>
      <c r="C972" s="7" t="n">
        <f aca="false">COUNTIF('Duel Log'!AD$2:AD$2815,$A972)</f>
        <v>3</v>
      </c>
      <c r="D972" s="7" t="n">
        <f aca="false">COUNTIFS('Duel Log'!AD$2:AD$2815,$A972,'Duel Log'!AA$2:AA$2815,"Win")</f>
        <v>1</v>
      </c>
      <c r="E972" s="7" t="n">
        <f aca="false">COUNTIFS('Duel Log'!AD$2:AD$2815,$A972,'Duel Log'!AA$2:AA$2815,"Loss")</f>
        <v>2</v>
      </c>
      <c r="F972" s="7" t="n">
        <f aca="false">COUNTIFS('Duel Log'!AD$2:AD$2815,$A972,'Duel Log'!AA$2:AA$2815,"Draw")</f>
        <v>0</v>
      </c>
      <c r="G972" s="13" t="n">
        <f aca="false">IFERROR(D972/C972,"")</f>
        <v>0.333333333333333</v>
      </c>
    </row>
    <row r="973" customFormat="false" ht="15" hidden="false" customHeight="true" outlineLevel="0" collapsed="false">
      <c r="A973" s="7" t="s">
        <v>482</v>
      </c>
      <c r="B973" s="7" t="s">
        <v>9329</v>
      </c>
      <c r="C973" s="7" t="n">
        <f aca="false">COUNTIF('Duel Log'!AD$2:AD$2815,$A973)</f>
        <v>3</v>
      </c>
      <c r="D973" s="7" t="n">
        <f aca="false">COUNTIFS('Duel Log'!AD$2:AD$2815,$A973,'Duel Log'!AA$2:AA$2815,"Win")</f>
        <v>2</v>
      </c>
      <c r="E973" s="7" t="n">
        <f aca="false">COUNTIFS('Duel Log'!AD$2:AD$2815,$A973,'Duel Log'!AA$2:AA$2815,"Loss")</f>
        <v>1</v>
      </c>
      <c r="F973" s="7" t="n">
        <f aca="false">COUNTIFS('Duel Log'!AD$2:AD$2815,$A973,'Duel Log'!AA$2:AA$2815,"Draw")</f>
        <v>0</v>
      </c>
      <c r="G973" s="13" t="n">
        <f aca="false">IFERROR(D973/C973,"")</f>
        <v>0.666666666666667</v>
      </c>
    </row>
    <row r="974" customFormat="false" ht="15" hidden="false" customHeight="true" outlineLevel="0" collapsed="false">
      <c r="A974" s="7" t="s">
        <v>5869</v>
      </c>
      <c r="B974" s="8" t="s">
        <v>3952</v>
      </c>
      <c r="C974" s="7" t="n">
        <f aca="false">COUNTIF('Duel Log'!AD$2:AD$2815,$A974)</f>
        <v>1</v>
      </c>
      <c r="D974" s="7" t="n">
        <f aca="false">COUNTIFS('Duel Log'!AD$2:AD$2815,$A974,'Duel Log'!AA$2:AA$2815,"Win")</f>
        <v>1</v>
      </c>
      <c r="E974" s="7" t="n">
        <f aca="false">COUNTIFS('Duel Log'!AD$2:AD$2815,$A974,'Duel Log'!AA$2:AA$2815,"Loss")</f>
        <v>0</v>
      </c>
      <c r="F974" s="7" t="n">
        <f aca="false">COUNTIFS('Duel Log'!AD$2:AD$2815,$A974,'Duel Log'!AA$2:AA$2815,"Draw")</f>
        <v>0</v>
      </c>
      <c r="G974" s="13" t="n">
        <f aca="false">IFERROR(D974/C974,"")</f>
        <v>1</v>
      </c>
    </row>
    <row r="975" customFormat="false" ht="16.5" hidden="false" customHeight="true" outlineLevel="0" collapsed="false">
      <c r="A975" s="7" t="s">
        <v>3619</v>
      </c>
      <c r="B975" s="7" t="s">
        <v>1063</v>
      </c>
      <c r="C975" s="7" t="n">
        <f aca="false">COUNTIF('Duel Log'!AD$2:AD$2815,$A975)</f>
        <v>1</v>
      </c>
      <c r="D975" s="7" t="n">
        <f aca="false">COUNTIFS('Duel Log'!AD$2:AD$2815,$A975,'Duel Log'!AA$2:AA$2815,"Win")</f>
        <v>1</v>
      </c>
      <c r="E975" s="7" t="n">
        <f aca="false">COUNTIFS('Duel Log'!AD$2:AD$2815,$A975,'Duel Log'!AA$2:AA$2815,"Loss")</f>
        <v>0</v>
      </c>
      <c r="F975" s="7" t="n">
        <f aca="false">COUNTIFS('Duel Log'!AD$2:AD$2815,$A975,'Duel Log'!AA$2:AA$2815,"Draw")</f>
        <v>0</v>
      </c>
      <c r="G975" s="13" t="n">
        <f aca="false">IFERROR(D975/C975,"")</f>
        <v>1</v>
      </c>
    </row>
    <row r="976" customFormat="false" ht="15" hidden="false" customHeight="true" outlineLevel="0" collapsed="false">
      <c r="A976" s="7" t="s">
        <v>2415</v>
      </c>
      <c r="B976" s="7" t="s">
        <v>871</v>
      </c>
      <c r="C976" s="7" t="n">
        <f aca="false">COUNTIF('Duel Log'!AD$2:AD$2815,$A976)</f>
        <v>1</v>
      </c>
      <c r="D976" s="7" t="n">
        <f aca="false">COUNTIFS('Duel Log'!AD$2:AD$2815,$A976,'Duel Log'!AA$2:AA$2815,"Win")</f>
        <v>1</v>
      </c>
      <c r="E976" s="7" t="n">
        <f aca="false">COUNTIFS('Duel Log'!AD$2:AD$2815,$A976,'Duel Log'!AA$2:AA$2815,"Loss")</f>
        <v>0</v>
      </c>
      <c r="F976" s="7" t="n">
        <f aca="false">COUNTIFS('Duel Log'!AD$2:AD$2815,$A976,'Duel Log'!AA$2:AA$2815,"Draw")</f>
        <v>0</v>
      </c>
      <c r="G976" s="13" t="n">
        <f aca="false">IFERROR(D976/C976,"")</f>
        <v>1</v>
      </c>
    </row>
    <row r="977" customFormat="false" ht="15" hidden="false" customHeight="true" outlineLevel="0" collapsed="false">
      <c r="A977" s="7" t="s">
        <v>2062</v>
      </c>
      <c r="B977" s="7" t="s">
        <v>871</v>
      </c>
      <c r="C977" s="7" t="n">
        <f aca="false">COUNTIF('Duel Log'!AD$2:AD$2815,$A977)</f>
        <v>1</v>
      </c>
      <c r="D977" s="7" t="n">
        <f aca="false">COUNTIFS('Duel Log'!AD$2:AD$2815,$A977,'Duel Log'!AA$2:AA$2815,"Win")</f>
        <v>1</v>
      </c>
      <c r="E977" s="7" t="n">
        <f aca="false">COUNTIFS('Duel Log'!AD$2:AD$2815,$A977,'Duel Log'!AA$2:AA$2815,"Loss")</f>
        <v>0</v>
      </c>
      <c r="F977" s="7" t="n">
        <f aca="false">COUNTIFS('Duel Log'!AD$2:AD$2815,$A977,'Duel Log'!AA$2:AA$2815,"Draw")</f>
        <v>0</v>
      </c>
      <c r="G977" s="13" t="n">
        <f aca="false">IFERROR(D977/C977,"")</f>
        <v>1</v>
      </c>
    </row>
    <row r="978" customFormat="false" ht="15" hidden="false" customHeight="true" outlineLevel="0" collapsed="false">
      <c r="A978" s="7" t="s">
        <v>966</v>
      </c>
      <c r="B978" s="7" t="s">
        <v>890</v>
      </c>
      <c r="C978" s="7" t="n">
        <f aca="false">COUNTIF('Duel Log'!AD$2:AD$2815,$A978)</f>
        <v>1</v>
      </c>
      <c r="D978" s="7" t="n">
        <f aca="false">COUNTIFS('Duel Log'!AD$2:AD$2815,$A978,'Duel Log'!AA$2:AA$2815,"Win")</f>
        <v>1</v>
      </c>
      <c r="E978" s="7" t="n">
        <f aca="false">COUNTIFS('Duel Log'!AD$2:AD$2815,$A978,'Duel Log'!AA$2:AA$2815,"Loss")</f>
        <v>0</v>
      </c>
      <c r="F978" s="7" t="n">
        <f aca="false">COUNTIFS('Duel Log'!AD$2:AD$2815,$A978,'Duel Log'!AA$2:AA$2815,"Draw")</f>
        <v>0</v>
      </c>
      <c r="G978" s="13" t="n">
        <f aca="false">IFERROR(D978/C978,"")</f>
        <v>1</v>
      </c>
    </row>
    <row r="979" customFormat="false" ht="16.5" hidden="false" customHeight="true" outlineLevel="0" collapsed="false">
      <c r="A979" s="7" t="s">
        <v>1281</v>
      </c>
      <c r="B979" s="7" t="s">
        <v>9330</v>
      </c>
      <c r="C979" s="7" t="n">
        <f aca="false">COUNTIF('Duel Log'!AD$2:AD$2815,$A979)</f>
        <v>5</v>
      </c>
      <c r="D979" s="7" t="n">
        <f aca="false">COUNTIFS('Duel Log'!AD$2:AD$2815,$A979,'Duel Log'!AA$2:AA$2815,"Win")</f>
        <v>3</v>
      </c>
      <c r="E979" s="7" t="n">
        <f aca="false">COUNTIFS('Duel Log'!AD$2:AD$2815,$A979,'Duel Log'!AA$2:AA$2815,"Loss")</f>
        <v>2</v>
      </c>
      <c r="F979" s="7" t="n">
        <f aca="false">COUNTIFS('Duel Log'!AD$2:AD$2815,$A979,'Duel Log'!AA$2:AA$2815,"Draw")</f>
        <v>0</v>
      </c>
      <c r="G979" s="13" t="n">
        <f aca="false">IFERROR(D979/C979,"")</f>
        <v>0.6</v>
      </c>
    </row>
    <row r="980" customFormat="false" ht="16.5" hidden="false" customHeight="true" outlineLevel="0" collapsed="false">
      <c r="A980" s="7" t="s">
        <v>720</v>
      </c>
      <c r="B980" s="7" t="s">
        <v>9331</v>
      </c>
      <c r="C980" s="7" t="n">
        <f aca="false">COUNTIF('Duel Log'!AD$2:AD$2815,$A980)</f>
        <v>3</v>
      </c>
      <c r="D980" s="7" t="n">
        <f aca="false">COUNTIFS('Duel Log'!AD$2:AD$2815,$A980,'Duel Log'!AA$2:AA$2815,"Win")</f>
        <v>3</v>
      </c>
      <c r="E980" s="7" t="n">
        <f aca="false">COUNTIFS('Duel Log'!AD$2:AD$2815,$A980,'Duel Log'!AA$2:AA$2815,"Loss")</f>
        <v>0</v>
      </c>
      <c r="F980" s="7" t="n">
        <f aca="false">COUNTIFS('Duel Log'!AD$2:AD$2815,$A980,'Duel Log'!AA$2:AA$2815,"Draw")</f>
        <v>0</v>
      </c>
      <c r="G980" s="13" t="n">
        <f aca="false">IFERROR(D980/C980,"")</f>
        <v>1</v>
      </c>
    </row>
    <row r="981" customFormat="false" ht="15" hidden="false" customHeight="true" outlineLevel="0" collapsed="false">
      <c r="A981" s="7" t="s">
        <v>4221</v>
      </c>
      <c r="B981" s="7" t="s">
        <v>533</v>
      </c>
      <c r="C981" s="7" t="n">
        <f aca="false">COUNTIF('Duel Log'!AD$2:AD$2815,$A981)</f>
        <v>2</v>
      </c>
      <c r="D981" s="7" t="n">
        <f aca="false">COUNTIFS('Duel Log'!AD$2:AD$2815,$A981,'Duel Log'!AA$2:AA$2815,"Win")</f>
        <v>1</v>
      </c>
      <c r="E981" s="7" t="n">
        <f aca="false">COUNTIFS('Duel Log'!AD$2:AD$2815,$A981,'Duel Log'!AA$2:AA$2815,"Loss")</f>
        <v>1</v>
      </c>
      <c r="F981" s="7" t="n">
        <f aca="false">COUNTIFS('Duel Log'!AD$2:AD$2815,$A981,'Duel Log'!AA$2:AA$2815,"Draw")</f>
        <v>0</v>
      </c>
      <c r="G981" s="13" t="n">
        <f aca="false">IFERROR(D981/C981,"")</f>
        <v>0.5</v>
      </c>
    </row>
    <row r="982" customFormat="false" ht="16.5" hidden="false" customHeight="true" outlineLevel="0" collapsed="false">
      <c r="A982" s="7" t="s">
        <v>4681</v>
      </c>
      <c r="B982" s="7" t="s">
        <v>4343</v>
      </c>
      <c r="C982" s="7" t="n">
        <f aca="false">COUNTIF('Duel Log'!AD$2:AD$2815,$A982)</f>
        <v>1</v>
      </c>
      <c r="D982" s="7" t="n">
        <f aca="false">COUNTIFS('Duel Log'!AD$2:AD$2815,$A982,'Duel Log'!AA$2:AA$2815,"Win")</f>
        <v>1</v>
      </c>
      <c r="E982" s="7" t="n">
        <f aca="false">COUNTIFS('Duel Log'!AD$2:AD$2815,$A982,'Duel Log'!AA$2:AA$2815,"Loss")</f>
        <v>0</v>
      </c>
      <c r="F982" s="7" t="n">
        <f aca="false">COUNTIFS('Duel Log'!AD$2:AD$2815,$A982,'Duel Log'!AA$2:AA$2815,"Draw")</f>
        <v>0</v>
      </c>
      <c r="G982" s="13" t="n">
        <f aca="false">IFERROR(D982/C982,"")</f>
        <v>1</v>
      </c>
    </row>
    <row r="983" customFormat="false" ht="16.5" hidden="false" customHeight="true" outlineLevel="0" collapsed="false">
      <c r="A983" s="7" t="s">
        <v>843</v>
      </c>
      <c r="B983" s="7" t="s">
        <v>687</v>
      </c>
      <c r="C983" s="7" t="n">
        <f aca="false">COUNTIF('Duel Log'!AD$2:AD$2815,$A983)</f>
        <v>1</v>
      </c>
      <c r="D983" s="7" t="n">
        <f aca="false">COUNTIFS('Duel Log'!AD$2:AD$2815,$A983,'Duel Log'!AA$2:AA$2815,"Win")</f>
        <v>1</v>
      </c>
      <c r="E983" s="7" t="n">
        <f aca="false">COUNTIFS('Duel Log'!AD$2:AD$2815,$A983,'Duel Log'!AA$2:AA$2815,"Loss")</f>
        <v>0</v>
      </c>
      <c r="F983" s="7" t="n">
        <f aca="false">COUNTIFS('Duel Log'!AD$2:AD$2815,$A983,'Duel Log'!AA$2:AA$2815,"Draw")</f>
        <v>0</v>
      </c>
      <c r="G983" s="13" t="n">
        <f aca="false">IFERROR(D983/C983,"")</f>
        <v>1</v>
      </c>
    </row>
    <row r="984" customFormat="false" ht="15" hidden="false" customHeight="true" outlineLevel="0" collapsed="false">
      <c r="A984" s="7" t="s">
        <v>184</v>
      </c>
      <c r="B984" s="7" t="s">
        <v>76</v>
      </c>
      <c r="C984" s="7" t="n">
        <f aca="false">COUNTIF('Duel Log'!AD$2:AD$2815,$A984)</f>
        <v>1</v>
      </c>
      <c r="D984" s="7" t="n">
        <f aca="false">COUNTIFS('Duel Log'!AD$2:AD$2815,$A984,'Duel Log'!AA$2:AA$2815,"Win")</f>
        <v>1</v>
      </c>
      <c r="E984" s="7" t="n">
        <f aca="false">COUNTIFS('Duel Log'!AD$2:AD$2815,$A984,'Duel Log'!AA$2:AA$2815,"Loss")</f>
        <v>0</v>
      </c>
      <c r="F984" s="7" t="n">
        <f aca="false">COUNTIFS('Duel Log'!AD$2:AD$2815,$A984,'Duel Log'!AA$2:AA$2815,"Draw")</f>
        <v>0</v>
      </c>
      <c r="G984" s="13" t="n">
        <f aca="false">IFERROR(D984/C984,"")</f>
        <v>1</v>
      </c>
    </row>
    <row r="985" customFormat="false" ht="15" hidden="false" customHeight="true" outlineLevel="0" collapsed="false">
      <c r="A985" s="7" t="s">
        <v>1867</v>
      </c>
      <c r="B985" s="7" t="s">
        <v>1800</v>
      </c>
      <c r="C985" s="7" t="n">
        <f aca="false">COUNTIF('Duel Log'!AD$2:AD$2815,$A985)</f>
        <v>1</v>
      </c>
      <c r="D985" s="7" t="n">
        <f aca="false">COUNTIFS('Duel Log'!AD$2:AD$2815,$A985,'Duel Log'!AA$2:AA$2815,"Win")</f>
        <v>1</v>
      </c>
      <c r="E985" s="7" t="n">
        <f aca="false">COUNTIFS('Duel Log'!AD$2:AD$2815,$A985,'Duel Log'!AA$2:AA$2815,"Loss")</f>
        <v>0</v>
      </c>
      <c r="F985" s="7" t="n">
        <f aca="false">COUNTIFS('Duel Log'!AD$2:AD$2815,$A985,'Duel Log'!AA$2:AA$2815,"Draw")</f>
        <v>0</v>
      </c>
      <c r="G985" s="13" t="n">
        <f aca="false">IFERROR(D985/C985,"")</f>
        <v>1</v>
      </c>
    </row>
    <row r="986" customFormat="false" ht="15" hidden="false" customHeight="true" outlineLevel="0" collapsed="false">
      <c r="A986" s="7" t="s">
        <v>2068</v>
      </c>
      <c r="B986" s="7" t="s">
        <v>2017</v>
      </c>
      <c r="C986" s="7" t="n">
        <f aca="false">COUNTIF('Duel Log'!AD$2:AD$2815,$A986)</f>
        <v>1</v>
      </c>
      <c r="D986" s="7" t="n">
        <f aca="false">COUNTIFS('Duel Log'!AD$2:AD$2815,$A986,'Duel Log'!AA$2:AA$2815,"Win")</f>
        <v>0</v>
      </c>
      <c r="E986" s="7" t="n">
        <f aca="false">COUNTIFS('Duel Log'!AD$2:AD$2815,$A986,'Duel Log'!AA$2:AA$2815,"Loss")</f>
        <v>1</v>
      </c>
      <c r="F986" s="7" t="n">
        <f aca="false">COUNTIFS('Duel Log'!AD$2:AD$2815,$A986,'Duel Log'!AA$2:AA$2815,"Draw")</f>
        <v>0</v>
      </c>
      <c r="G986" s="13" t="n">
        <f aca="false">IFERROR(D986/C986,"")</f>
        <v>0</v>
      </c>
    </row>
    <row r="987" customFormat="false" ht="15" hidden="false" customHeight="true" outlineLevel="0" collapsed="false">
      <c r="A987" s="7" t="s">
        <v>4754</v>
      </c>
      <c r="B987" s="8" t="s">
        <v>390</v>
      </c>
      <c r="C987" s="7" t="n">
        <f aca="false">COUNTIF('Duel Log'!AD$2:AD$2815,$A987)</f>
        <v>1</v>
      </c>
      <c r="D987" s="7" t="n">
        <f aca="false">COUNTIFS('Duel Log'!AD$2:AD$2815,$A987,'Duel Log'!AA$2:AA$2815,"Win")</f>
        <v>1</v>
      </c>
      <c r="E987" s="7" t="n">
        <f aca="false">COUNTIFS('Duel Log'!AD$2:AD$2815,$A987,'Duel Log'!AA$2:AA$2815,"Loss")</f>
        <v>0</v>
      </c>
      <c r="F987" s="7" t="n">
        <f aca="false">COUNTIFS('Duel Log'!AD$2:AD$2815,$A987,'Duel Log'!AA$2:AA$2815,"Draw")</f>
        <v>0</v>
      </c>
      <c r="G987" s="13" t="n">
        <f aca="false">IFERROR(D987/C987,"")</f>
        <v>1</v>
      </c>
    </row>
    <row r="988" customFormat="false" ht="15" hidden="false" customHeight="true" outlineLevel="0" collapsed="false">
      <c r="A988" s="7" t="s">
        <v>1709</v>
      </c>
      <c r="B988" s="7" t="s">
        <v>1671</v>
      </c>
      <c r="C988" s="7" t="n">
        <f aca="false">COUNTIF('Duel Log'!AD$2:AD$2815,$A988)</f>
        <v>1</v>
      </c>
      <c r="D988" s="7" t="n">
        <f aca="false">COUNTIFS('Duel Log'!AD$2:AD$2815,$A988,'Duel Log'!AA$2:AA$2815,"Win")</f>
        <v>1</v>
      </c>
      <c r="E988" s="7" t="n">
        <f aca="false">COUNTIFS('Duel Log'!AD$2:AD$2815,$A988,'Duel Log'!AA$2:AA$2815,"Loss")</f>
        <v>0</v>
      </c>
      <c r="F988" s="7" t="n">
        <f aca="false">COUNTIFS('Duel Log'!AD$2:AD$2815,$A988,'Duel Log'!AA$2:AA$2815,"Draw")</f>
        <v>0</v>
      </c>
      <c r="G988" s="13" t="n">
        <f aca="false">IFERROR(D988/C988,"")</f>
        <v>1</v>
      </c>
    </row>
    <row r="989" customFormat="false" ht="15" hidden="false" customHeight="true" outlineLevel="0" collapsed="false">
      <c r="A989" s="7" t="s">
        <v>5393</v>
      </c>
      <c r="B989" s="8" t="s">
        <v>2427</v>
      </c>
      <c r="C989" s="7" t="n">
        <f aca="false">COUNTIF('Duel Log'!AD$2:AD$2815,$A989)</f>
        <v>1</v>
      </c>
      <c r="D989" s="7" t="n">
        <f aca="false">COUNTIFS('Duel Log'!AD$2:AD$2815,$A989,'Duel Log'!AA$2:AA$2815,"Win")</f>
        <v>1</v>
      </c>
      <c r="E989" s="7" t="n">
        <f aca="false">COUNTIFS('Duel Log'!AD$2:AD$2815,$A989,'Duel Log'!AA$2:AA$2815,"Loss")</f>
        <v>0</v>
      </c>
      <c r="F989" s="7" t="n">
        <f aca="false">COUNTIFS('Duel Log'!AD$2:AD$2815,$A989,'Duel Log'!AA$2:AA$2815,"Draw")</f>
        <v>0</v>
      </c>
      <c r="G989" s="13" t="n">
        <f aca="false">IFERROR(D989/C989,"")</f>
        <v>1</v>
      </c>
    </row>
    <row r="990" customFormat="false" ht="16.5" hidden="false" customHeight="true" outlineLevel="0" collapsed="false">
      <c r="A990" s="7" t="s">
        <v>3598</v>
      </c>
      <c r="B990" s="7" t="s">
        <v>1063</v>
      </c>
      <c r="C990" s="7" t="n">
        <f aca="false">COUNTIF('Duel Log'!AD$2:AD$2815,$A990)</f>
        <v>1</v>
      </c>
      <c r="D990" s="7" t="n">
        <f aca="false">COUNTIFS('Duel Log'!AD$2:AD$2815,$A990,'Duel Log'!AA$2:AA$2815,"Win")</f>
        <v>0</v>
      </c>
      <c r="E990" s="7" t="n">
        <f aca="false">COUNTIFS('Duel Log'!AD$2:AD$2815,$A990,'Duel Log'!AA$2:AA$2815,"Loss")</f>
        <v>1</v>
      </c>
      <c r="F990" s="7" t="n">
        <f aca="false">COUNTIFS('Duel Log'!AD$2:AD$2815,$A990,'Duel Log'!AA$2:AA$2815,"Draw")</f>
        <v>0</v>
      </c>
      <c r="G990" s="13" t="n">
        <f aca="false">IFERROR(D990/C990,"")</f>
        <v>0</v>
      </c>
    </row>
    <row r="991" customFormat="false" ht="15" hidden="false" customHeight="true" outlineLevel="0" collapsed="false">
      <c r="A991" s="7" t="s">
        <v>3214</v>
      </c>
      <c r="B991" s="7" t="s">
        <v>689</v>
      </c>
      <c r="C991" s="7" t="n">
        <f aca="false">COUNTIF('Duel Log'!AD$2:AD$2815,$A991)</f>
        <v>1</v>
      </c>
      <c r="D991" s="7" t="n">
        <f aca="false">COUNTIFS('Duel Log'!AD$2:AD$2815,$A991,'Duel Log'!AA$2:AA$2815,"Win")</f>
        <v>1</v>
      </c>
      <c r="E991" s="7" t="n">
        <f aca="false">COUNTIFS('Duel Log'!AD$2:AD$2815,$A991,'Duel Log'!AA$2:AA$2815,"Loss")</f>
        <v>0</v>
      </c>
      <c r="F991" s="7" t="n">
        <f aca="false">COUNTIFS('Duel Log'!AD$2:AD$2815,$A991,'Duel Log'!AA$2:AA$2815,"Draw")</f>
        <v>0</v>
      </c>
      <c r="G991" s="13" t="n">
        <f aca="false">IFERROR(D991/C991,"")</f>
        <v>1</v>
      </c>
    </row>
    <row r="992" customFormat="false" ht="15" hidden="false" customHeight="true" outlineLevel="0" collapsed="false">
      <c r="A992" s="7" t="s">
        <v>1113</v>
      </c>
      <c r="B992" s="7" t="s">
        <v>1061</v>
      </c>
      <c r="C992" s="7" t="n">
        <f aca="false">COUNTIF('Duel Log'!AD$2:AD$2815,$A992)</f>
        <v>1</v>
      </c>
      <c r="D992" s="7" t="n">
        <f aca="false">COUNTIFS('Duel Log'!AD$2:AD$2815,$A992,'Duel Log'!AA$2:AA$2815,"Win")</f>
        <v>1</v>
      </c>
      <c r="E992" s="7" t="n">
        <f aca="false">COUNTIFS('Duel Log'!AD$2:AD$2815,$A992,'Duel Log'!AA$2:AA$2815,"Loss")</f>
        <v>0</v>
      </c>
      <c r="F992" s="7" t="n">
        <f aca="false">COUNTIFS('Duel Log'!AD$2:AD$2815,$A992,'Duel Log'!AA$2:AA$2815,"Draw")</f>
        <v>0</v>
      </c>
      <c r="G992" s="13" t="n">
        <f aca="false">IFERROR(D992/C992,"")</f>
        <v>1</v>
      </c>
    </row>
    <row r="993" customFormat="false" ht="15" hidden="false" customHeight="true" outlineLevel="0" collapsed="false">
      <c r="A993" s="7" t="s">
        <v>4744</v>
      </c>
      <c r="B993" s="7" t="s">
        <v>1132</v>
      </c>
      <c r="C993" s="7" t="n">
        <f aca="false">COUNTIF('Duel Log'!AD$2:AD$2815,$A993)</f>
        <v>1</v>
      </c>
      <c r="D993" s="7" t="n">
        <f aca="false">COUNTIFS('Duel Log'!AD$2:AD$2815,$A993,'Duel Log'!AA$2:AA$2815,"Win")</f>
        <v>0</v>
      </c>
      <c r="E993" s="7" t="n">
        <f aca="false">COUNTIFS('Duel Log'!AD$2:AD$2815,$A993,'Duel Log'!AA$2:AA$2815,"Loss")</f>
        <v>1</v>
      </c>
      <c r="F993" s="7" t="n">
        <f aca="false">COUNTIFS('Duel Log'!AD$2:AD$2815,$A993,'Duel Log'!AA$2:AA$2815,"Draw")</f>
        <v>0</v>
      </c>
      <c r="G993" s="13" t="n">
        <f aca="false">IFERROR(D993/C993,"")</f>
        <v>0</v>
      </c>
    </row>
    <row r="994" customFormat="false" ht="15" hidden="false" customHeight="true" outlineLevel="0" collapsed="false">
      <c r="A994" s="7" t="s">
        <v>3901</v>
      </c>
      <c r="B994" s="7" t="s">
        <v>9332</v>
      </c>
      <c r="C994" s="7" t="n">
        <f aca="false">COUNTIF('Duel Log'!AD$2:AD$2815,$A994)</f>
        <v>2</v>
      </c>
      <c r="D994" s="7" t="n">
        <f aca="false">COUNTIFS('Duel Log'!AD$2:AD$2815,$A994,'Duel Log'!AA$2:AA$2815,"Win")</f>
        <v>2</v>
      </c>
      <c r="E994" s="7" t="n">
        <f aca="false">COUNTIFS('Duel Log'!AD$2:AD$2815,$A994,'Duel Log'!AA$2:AA$2815,"Loss")</f>
        <v>0</v>
      </c>
      <c r="F994" s="7" t="n">
        <f aca="false">COUNTIFS('Duel Log'!AD$2:AD$2815,$A994,'Duel Log'!AA$2:AA$2815,"Draw")</f>
        <v>0</v>
      </c>
      <c r="G994" s="13" t="n">
        <f aca="false">IFERROR(D994/C994,"")</f>
        <v>1</v>
      </c>
    </row>
    <row r="995" customFormat="false" ht="15" hidden="false" customHeight="true" outlineLevel="0" collapsed="false">
      <c r="A995" s="7" t="s">
        <v>4940</v>
      </c>
      <c r="B995" s="7" t="s">
        <v>1193</v>
      </c>
      <c r="C995" s="7" t="n">
        <f aca="false">COUNTIF('Duel Log'!AD$2:AD$2815,$A995)</f>
        <v>1</v>
      </c>
      <c r="D995" s="7" t="n">
        <f aca="false">COUNTIFS('Duel Log'!AD$2:AD$2815,$A995,'Duel Log'!AA$2:AA$2815,"Win")</f>
        <v>1</v>
      </c>
      <c r="E995" s="7" t="n">
        <f aca="false">COUNTIFS('Duel Log'!AD$2:AD$2815,$A995,'Duel Log'!AA$2:AA$2815,"Loss")</f>
        <v>0</v>
      </c>
      <c r="F995" s="7" t="n">
        <f aca="false">COUNTIFS('Duel Log'!AD$2:AD$2815,$A995,'Duel Log'!AA$2:AA$2815,"Draw")</f>
        <v>0</v>
      </c>
      <c r="G995" s="13" t="n">
        <f aca="false">IFERROR(D995/C995,"")</f>
        <v>1</v>
      </c>
    </row>
    <row r="996" customFormat="false" ht="15" hidden="false" customHeight="true" outlineLevel="0" collapsed="false">
      <c r="A996" s="7" t="s">
        <v>3766</v>
      </c>
      <c r="B996" s="8" t="s">
        <v>2427</v>
      </c>
      <c r="C996" s="7" t="n">
        <f aca="false">COUNTIF('Duel Log'!AD$2:AD$2815,$A996)</f>
        <v>1</v>
      </c>
      <c r="D996" s="7" t="n">
        <f aca="false">COUNTIFS('Duel Log'!AD$2:AD$2815,$A996,'Duel Log'!AA$2:AA$2815,"Win")</f>
        <v>0</v>
      </c>
      <c r="E996" s="7" t="n">
        <f aca="false">COUNTIFS('Duel Log'!AD$2:AD$2815,$A996,'Duel Log'!AA$2:AA$2815,"Loss")</f>
        <v>1</v>
      </c>
      <c r="F996" s="7" t="n">
        <f aca="false">COUNTIFS('Duel Log'!AD$2:AD$2815,$A996,'Duel Log'!AA$2:AA$2815,"Draw")</f>
        <v>0</v>
      </c>
      <c r="G996" s="13" t="n">
        <f aca="false">IFERROR(D996/C996,"")</f>
        <v>0</v>
      </c>
    </row>
    <row r="997" customFormat="false" ht="16.5" hidden="false" customHeight="true" outlineLevel="0" collapsed="false">
      <c r="A997" s="7" t="s">
        <v>3603</v>
      </c>
      <c r="B997" s="7" t="s">
        <v>1063</v>
      </c>
      <c r="C997" s="7" t="n">
        <f aca="false">COUNTIF('Duel Log'!AD$2:AD$2815,$A997)</f>
        <v>1</v>
      </c>
      <c r="D997" s="7" t="n">
        <f aca="false">COUNTIFS('Duel Log'!AD$2:AD$2815,$A997,'Duel Log'!AA$2:AA$2815,"Win")</f>
        <v>1</v>
      </c>
      <c r="E997" s="7" t="n">
        <f aca="false">COUNTIFS('Duel Log'!AD$2:AD$2815,$A997,'Duel Log'!AA$2:AA$2815,"Loss")</f>
        <v>0</v>
      </c>
      <c r="F997" s="7" t="n">
        <f aca="false">COUNTIFS('Duel Log'!AD$2:AD$2815,$A997,'Duel Log'!AA$2:AA$2815,"Draw")</f>
        <v>0</v>
      </c>
      <c r="G997" s="13" t="n">
        <f aca="false">IFERROR(D997/C997,"")</f>
        <v>1</v>
      </c>
    </row>
    <row r="998" customFormat="false" ht="15" hidden="false" customHeight="true" outlineLevel="0" collapsed="false">
      <c r="A998" s="7" t="s">
        <v>2251</v>
      </c>
      <c r="B998" s="7" t="s">
        <v>357</v>
      </c>
      <c r="C998" s="7" t="n">
        <f aca="false">COUNTIF('Duel Log'!AD$2:AD$2815,$A998)</f>
        <v>1</v>
      </c>
      <c r="D998" s="7" t="n">
        <f aca="false">COUNTIFS('Duel Log'!AD$2:AD$2815,$A998,'Duel Log'!AA$2:AA$2815,"Win")</f>
        <v>0</v>
      </c>
      <c r="E998" s="7" t="n">
        <f aca="false">COUNTIFS('Duel Log'!AD$2:AD$2815,$A998,'Duel Log'!AA$2:AA$2815,"Loss")</f>
        <v>1</v>
      </c>
      <c r="F998" s="7" t="n">
        <f aca="false">COUNTIFS('Duel Log'!AD$2:AD$2815,$A998,'Duel Log'!AA$2:AA$2815,"Draw")</f>
        <v>0</v>
      </c>
      <c r="G998" s="13" t="n">
        <f aca="false">IFERROR(D998/C998,"")</f>
        <v>0</v>
      </c>
    </row>
    <row r="999" customFormat="false" ht="15" hidden="false" customHeight="true" outlineLevel="0" collapsed="false">
      <c r="A999" s="7" t="s">
        <v>2052</v>
      </c>
      <c r="B999" s="7" t="s">
        <v>2017</v>
      </c>
      <c r="C999" s="7" t="n">
        <f aca="false">COUNTIF('Duel Log'!AD$2:AD$2815,$A999)</f>
        <v>1</v>
      </c>
      <c r="D999" s="7" t="n">
        <f aca="false">COUNTIFS('Duel Log'!AD$2:AD$2815,$A999,'Duel Log'!AA$2:AA$2815,"Win")</f>
        <v>0</v>
      </c>
      <c r="E999" s="7" t="n">
        <f aca="false">COUNTIFS('Duel Log'!AD$2:AD$2815,$A999,'Duel Log'!AA$2:AA$2815,"Loss")</f>
        <v>1</v>
      </c>
      <c r="F999" s="7" t="n">
        <f aca="false">COUNTIFS('Duel Log'!AD$2:AD$2815,$A999,'Duel Log'!AA$2:AA$2815,"Draw")</f>
        <v>0</v>
      </c>
      <c r="G999" s="13" t="n">
        <f aca="false">IFERROR(D999/C999,"")</f>
        <v>0</v>
      </c>
    </row>
    <row r="1000" customFormat="false" ht="16.5" hidden="false" customHeight="true" outlineLevel="0" collapsed="false">
      <c r="A1000" s="7" t="s">
        <v>2245</v>
      </c>
      <c r="B1000" s="7" t="s">
        <v>1790</v>
      </c>
      <c r="C1000" s="7" t="n">
        <f aca="false">COUNTIF('Duel Log'!AD$2:AD$2815,$A1000)</f>
        <v>1</v>
      </c>
      <c r="D1000" s="7" t="n">
        <f aca="false">COUNTIFS('Duel Log'!AD$2:AD$2815,$A1000,'Duel Log'!AA$2:AA$2815,"Win")</f>
        <v>1</v>
      </c>
      <c r="E1000" s="7" t="n">
        <f aca="false">COUNTIFS('Duel Log'!AD$2:AD$2815,$A1000,'Duel Log'!AA$2:AA$2815,"Loss")</f>
        <v>0</v>
      </c>
      <c r="F1000" s="7" t="n">
        <f aca="false">COUNTIFS('Duel Log'!AD$2:AD$2815,$A1000,'Duel Log'!AA$2:AA$2815,"Draw")</f>
        <v>0</v>
      </c>
      <c r="G1000" s="13" t="n">
        <f aca="false">IFERROR(D1000/C1000,"")</f>
        <v>1</v>
      </c>
    </row>
    <row r="1001" customFormat="false" ht="16.5" hidden="false" customHeight="true" outlineLevel="0" collapsed="false">
      <c r="A1001" s="7" t="s">
        <v>866</v>
      </c>
      <c r="B1001" s="7" t="s">
        <v>687</v>
      </c>
      <c r="C1001" s="7" t="n">
        <f aca="false">COUNTIF('Duel Log'!AD$2:AD$2815,$A1001)</f>
        <v>1</v>
      </c>
      <c r="D1001" s="7" t="n">
        <f aca="false">COUNTIFS('Duel Log'!AD$2:AD$2815,$A1001,'Duel Log'!AA$2:AA$2815,"Win")</f>
        <v>0</v>
      </c>
      <c r="E1001" s="7" t="n">
        <f aca="false">COUNTIFS('Duel Log'!AD$2:AD$2815,$A1001,'Duel Log'!AA$2:AA$2815,"Loss")</f>
        <v>1</v>
      </c>
      <c r="F1001" s="7" t="n">
        <f aca="false">COUNTIFS('Duel Log'!AD$2:AD$2815,$A1001,'Duel Log'!AA$2:AA$2815,"Draw")</f>
        <v>0</v>
      </c>
      <c r="G1001" s="13" t="n">
        <f aca="false">IFERROR(D1001/C1001,"")</f>
        <v>0</v>
      </c>
    </row>
    <row r="1002" customFormat="false" ht="15" hidden="false" customHeight="true" outlineLevel="0" collapsed="false">
      <c r="A1002" s="7" t="s">
        <v>5482</v>
      </c>
      <c r="B1002" s="8" t="s">
        <v>405</v>
      </c>
      <c r="C1002" s="7" t="n">
        <f aca="false">COUNTIF('Duel Log'!AD$2:AD$2815,$A1002)</f>
        <v>1</v>
      </c>
      <c r="D1002" s="7" t="n">
        <f aca="false">COUNTIFS('Duel Log'!AD$2:AD$2815,$A1002,'Duel Log'!AA$2:AA$2815,"Win")</f>
        <v>1</v>
      </c>
      <c r="E1002" s="7" t="n">
        <f aca="false">COUNTIFS('Duel Log'!AD$2:AD$2815,$A1002,'Duel Log'!AA$2:AA$2815,"Loss")</f>
        <v>0</v>
      </c>
      <c r="F1002" s="7" t="n">
        <f aca="false">COUNTIFS('Duel Log'!AD$2:AD$2815,$A1002,'Duel Log'!AA$2:AA$2815,"Draw")</f>
        <v>0</v>
      </c>
      <c r="G1002" s="13" t="n">
        <f aca="false">IFERROR(D1002/C1002,"")</f>
        <v>1</v>
      </c>
    </row>
    <row r="1003" customFormat="false" ht="15" hidden="false" customHeight="true" outlineLevel="0" collapsed="false">
      <c r="A1003" s="7" t="s">
        <v>3064</v>
      </c>
      <c r="B1003" s="7" t="s">
        <v>829</v>
      </c>
      <c r="C1003" s="7" t="n">
        <f aca="false">COUNTIF('Duel Log'!AD$2:AD$2815,$A1003)</f>
        <v>1</v>
      </c>
      <c r="D1003" s="7" t="n">
        <f aca="false">COUNTIFS('Duel Log'!AD$2:AD$2815,$A1003,'Duel Log'!AA$2:AA$2815,"Win")</f>
        <v>1</v>
      </c>
      <c r="E1003" s="7" t="n">
        <f aca="false">COUNTIFS('Duel Log'!AD$2:AD$2815,$A1003,'Duel Log'!AA$2:AA$2815,"Loss")</f>
        <v>0</v>
      </c>
      <c r="F1003" s="7" t="n">
        <f aca="false">COUNTIFS('Duel Log'!AD$2:AD$2815,$A1003,'Duel Log'!AA$2:AA$2815,"Draw")</f>
        <v>0</v>
      </c>
      <c r="G1003" s="13" t="n">
        <f aca="false">IFERROR(D1003/C1003,"")</f>
        <v>1</v>
      </c>
    </row>
    <row r="1004" customFormat="false" ht="15" hidden="false" customHeight="true" outlineLevel="0" collapsed="false">
      <c r="A1004" s="7" t="s">
        <v>3351</v>
      </c>
      <c r="B1004" s="7" t="s">
        <v>641</v>
      </c>
      <c r="C1004" s="7" t="n">
        <f aca="false">COUNTIF('Duel Log'!AD$2:AD$2815,$A1004)</f>
        <v>1</v>
      </c>
      <c r="D1004" s="7" t="n">
        <f aca="false">COUNTIFS('Duel Log'!AD$2:AD$2815,$A1004,'Duel Log'!AA$2:AA$2815,"Win")</f>
        <v>1</v>
      </c>
      <c r="E1004" s="7" t="n">
        <f aca="false">COUNTIFS('Duel Log'!AD$2:AD$2815,$A1004,'Duel Log'!AA$2:AA$2815,"Loss")</f>
        <v>0</v>
      </c>
      <c r="F1004" s="7" t="n">
        <f aca="false">COUNTIFS('Duel Log'!AD$2:AD$2815,$A1004,'Duel Log'!AA$2:AA$2815,"Draw")</f>
        <v>0</v>
      </c>
      <c r="G1004" s="13" t="n">
        <f aca="false">IFERROR(D1004/C1004,"")</f>
        <v>1</v>
      </c>
    </row>
    <row r="1005" customFormat="false" ht="15" hidden="false" customHeight="true" outlineLevel="0" collapsed="false">
      <c r="A1005" s="7" t="s">
        <v>1953</v>
      </c>
      <c r="B1005" s="7" t="s">
        <v>1673</v>
      </c>
      <c r="C1005" s="7" t="n">
        <f aca="false">COUNTIF('Duel Log'!AD$2:AD$2815,$A1005)</f>
        <v>1</v>
      </c>
      <c r="D1005" s="7" t="n">
        <f aca="false">COUNTIFS('Duel Log'!AD$2:AD$2815,$A1005,'Duel Log'!AA$2:AA$2815,"Win")</f>
        <v>1</v>
      </c>
      <c r="E1005" s="7" t="n">
        <f aca="false">COUNTIFS('Duel Log'!AD$2:AD$2815,$A1005,'Duel Log'!AA$2:AA$2815,"Loss")</f>
        <v>0</v>
      </c>
      <c r="F1005" s="7" t="n">
        <f aca="false">COUNTIFS('Duel Log'!AD$2:AD$2815,$A1005,'Duel Log'!AA$2:AA$2815,"Draw")</f>
        <v>0</v>
      </c>
      <c r="G1005" s="13" t="n">
        <f aca="false">IFERROR(D1005/C1005,"")</f>
        <v>1</v>
      </c>
    </row>
    <row r="1006" customFormat="false" ht="15" hidden="false" customHeight="true" outlineLevel="0" collapsed="false">
      <c r="A1006" s="7" t="s">
        <v>4200</v>
      </c>
      <c r="B1006" s="7" t="s">
        <v>533</v>
      </c>
      <c r="C1006" s="7" t="n">
        <f aca="false">COUNTIF('Duel Log'!AD$2:AD$2815,$A1006)</f>
        <v>1</v>
      </c>
      <c r="D1006" s="7" t="n">
        <f aca="false">COUNTIFS('Duel Log'!AD$2:AD$2815,$A1006,'Duel Log'!AA$2:AA$2815,"Win")</f>
        <v>1</v>
      </c>
      <c r="E1006" s="7" t="n">
        <f aca="false">COUNTIFS('Duel Log'!AD$2:AD$2815,$A1006,'Duel Log'!AA$2:AA$2815,"Loss")</f>
        <v>0</v>
      </c>
      <c r="F1006" s="7" t="n">
        <f aca="false">COUNTIFS('Duel Log'!AD$2:AD$2815,$A1006,'Duel Log'!AA$2:AA$2815,"Draw")</f>
        <v>0</v>
      </c>
      <c r="G1006" s="13" t="n">
        <f aca="false">IFERROR(D1006/C1006,"")</f>
        <v>1</v>
      </c>
    </row>
    <row r="1007" customFormat="false" ht="16.5" hidden="false" customHeight="true" outlineLevel="0" collapsed="false">
      <c r="A1007" s="7" t="s">
        <v>754</v>
      </c>
      <c r="B1007" s="7" t="s">
        <v>9333</v>
      </c>
      <c r="C1007" s="7" t="n">
        <f aca="false">COUNTIF('Duel Log'!AD$2:AD$2815,$A1007)</f>
        <v>3</v>
      </c>
      <c r="D1007" s="7" t="n">
        <f aca="false">COUNTIFS('Duel Log'!AD$2:AD$2815,$A1007,'Duel Log'!AA$2:AA$2815,"Win")</f>
        <v>2</v>
      </c>
      <c r="E1007" s="7" t="n">
        <f aca="false">COUNTIFS('Duel Log'!AD$2:AD$2815,$A1007,'Duel Log'!AA$2:AA$2815,"Loss")</f>
        <v>1</v>
      </c>
      <c r="F1007" s="7" t="n">
        <f aca="false">COUNTIFS('Duel Log'!AD$2:AD$2815,$A1007,'Duel Log'!AA$2:AA$2815,"Draw")</f>
        <v>0</v>
      </c>
      <c r="G1007" s="13" t="n">
        <f aca="false">IFERROR(D1007/C1007,"")</f>
        <v>0.666666666666667</v>
      </c>
    </row>
    <row r="1008" customFormat="false" ht="15" hidden="false" customHeight="true" outlineLevel="0" collapsed="false">
      <c r="A1008" s="7" t="s">
        <v>1587</v>
      </c>
      <c r="B1008" s="7" t="s">
        <v>381</v>
      </c>
      <c r="C1008" s="7" t="n">
        <f aca="false">COUNTIF('Duel Log'!AD$2:AD$2815,$A1008)</f>
        <v>1</v>
      </c>
      <c r="D1008" s="7" t="n">
        <f aca="false">COUNTIFS('Duel Log'!AD$2:AD$2815,$A1008,'Duel Log'!AA$2:AA$2815,"Win")</f>
        <v>0</v>
      </c>
      <c r="E1008" s="7" t="n">
        <f aca="false">COUNTIFS('Duel Log'!AD$2:AD$2815,$A1008,'Duel Log'!AA$2:AA$2815,"Loss")</f>
        <v>1</v>
      </c>
      <c r="F1008" s="7" t="n">
        <f aca="false">COUNTIFS('Duel Log'!AD$2:AD$2815,$A1008,'Duel Log'!AA$2:AA$2815,"Draw")</f>
        <v>0</v>
      </c>
      <c r="G1008" s="13" t="n">
        <f aca="false">IFERROR(D1008/C1008,"")</f>
        <v>0</v>
      </c>
    </row>
    <row r="1009" customFormat="false" ht="16.5" hidden="false" customHeight="true" outlineLevel="0" collapsed="false">
      <c r="A1009" s="7" t="s">
        <v>2870</v>
      </c>
      <c r="B1009" s="7" t="s">
        <v>9334</v>
      </c>
      <c r="C1009" s="7" t="n">
        <f aca="false">COUNTIF('Duel Log'!AD$2:AD$2815,$A1009)</f>
        <v>3</v>
      </c>
      <c r="D1009" s="7" t="n">
        <f aca="false">COUNTIFS('Duel Log'!AD$2:AD$2815,$A1009,'Duel Log'!AA$2:AA$2815,"Win")</f>
        <v>1</v>
      </c>
      <c r="E1009" s="7" t="n">
        <f aca="false">COUNTIFS('Duel Log'!AD$2:AD$2815,$A1009,'Duel Log'!AA$2:AA$2815,"Loss")</f>
        <v>2</v>
      </c>
      <c r="F1009" s="7" t="n">
        <f aca="false">COUNTIFS('Duel Log'!AD$2:AD$2815,$A1009,'Duel Log'!AA$2:AA$2815,"Draw")</f>
        <v>0</v>
      </c>
      <c r="G1009" s="13" t="n">
        <f aca="false">IFERROR(D1009/C1009,"")</f>
        <v>0.333333333333333</v>
      </c>
    </row>
    <row r="1010" customFormat="false" ht="15" hidden="false" customHeight="true" outlineLevel="0" collapsed="false">
      <c r="A1010" s="7" t="s">
        <v>2267</v>
      </c>
      <c r="B1010" s="7" t="s">
        <v>659</v>
      </c>
      <c r="C1010" s="7" t="n">
        <f aca="false">COUNTIF('Duel Log'!AD$2:AD$2815,$A1010)</f>
        <v>1</v>
      </c>
      <c r="D1010" s="7" t="n">
        <f aca="false">COUNTIFS('Duel Log'!AD$2:AD$2815,$A1010,'Duel Log'!AA$2:AA$2815,"Win")</f>
        <v>0</v>
      </c>
      <c r="E1010" s="7" t="n">
        <f aca="false">COUNTIFS('Duel Log'!AD$2:AD$2815,$A1010,'Duel Log'!AA$2:AA$2815,"Loss")</f>
        <v>1</v>
      </c>
      <c r="F1010" s="7" t="n">
        <f aca="false">COUNTIFS('Duel Log'!AD$2:AD$2815,$A1010,'Duel Log'!AA$2:AA$2815,"Draw")</f>
        <v>0</v>
      </c>
      <c r="G1010" s="13" t="n">
        <f aca="false">IFERROR(D1010/C1010,"")</f>
        <v>0</v>
      </c>
    </row>
    <row r="1011" customFormat="false" ht="15" hidden="false" customHeight="true" outlineLevel="0" collapsed="false">
      <c r="A1011" s="7" t="s">
        <v>5806</v>
      </c>
      <c r="B1011" s="8" t="s">
        <v>862</v>
      </c>
      <c r="C1011" s="7" t="n">
        <f aca="false">COUNTIF('Duel Log'!AD$2:AD$2815,$A1011)</f>
        <v>1</v>
      </c>
      <c r="D1011" s="7" t="n">
        <f aca="false">COUNTIFS('Duel Log'!AD$2:AD$2815,$A1011,'Duel Log'!AA$2:AA$2815,"Win")</f>
        <v>0</v>
      </c>
      <c r="E1011" s="7" t="n">
        <f aca="false">COUNTIFS('Duel Log'!AD$2:AD$2815,$A1011,'Duel Log'!AA$2:AA$2815,"Loss")</f>
        <v>1</v>
      </c>
      <c r="F1011" s="7" t="n">
        <f aca="false">COUNTIFS('Duel Log'!AD$2:AD$2815,$A1011,'Duel Log'!AA$2:AA$2815,"Draw")</f>
        <v>0</v>
      </c>
      <c r="G1011" s="13" t="n">
        <f aca="false">IFERROR(D1011/C1011,"")</f>
        <v>0</v>
      </c>
    </row>
    <row r="1012" customFormat="false" ht="15" hidden="false" customHeight="true" outlineLevel="0" collapsed="false">
      <c r="A1012" s="7" t="s">
        <v>2187</v>
      </c>
      <c r="B1012" s="7" t="s">
        <v>2185</v>
      </c>
      <c r="C1012" s="7" t="n">
        <f aca="false">COUNTIF('Duel Log'!AD$2:AD$2815,$A1012)</f>
        <v>1</v>
      </c>
      <c r="D1012" s="7" t="n">
        <f aca="false">COUNTIFS('Duel Log'!AD$2:AD$2815,$A1012,'Duel Log'!AA$2:AA$2815,"Win")</f>
        <v>1</v>
      </c>
      <c r="E1012" s="7" t="n">
        <f aca="false">COUNTIFS('Duel Log'!AD$2:AD$2815,$A1012,'Duel Log'!AA$2:AA$2815,"Loss")</f>
        <v>0</v>
      </c>
      <c r="F1012" s="7" t="n">
        <f aca="false">COUNTIFS('Duel Log'!AD$2:AD$2815,$A1012,'Duel Log'!AA$2:AA$2815,"Draw")</f>
        <v>0</v>
      </c>
      <c r="G1012" s="13" t="n">
        <f aca="false">IFERROR(D1012/C1012,"")</f>
        <v>1</v>
      </c>
    </row>
    <row r="1013" customFormat="false" ht="16.5" hidden="false" customHeight="true" outlineLevel="0" collapsed="false">
      <c r="A1013" s="7" t="s">
        <v>1273</v>
      </c>
      <c r="B1013" s="7" t="s">
        <v>9335</v>
      </c>
      <c r="C1013" s="7" t="n">
        <f aca="false">COUNTIF('Duel Log'!AD$2:AD$2815,$A1013)</f>
        <v>3</v>
      </c>
      <c r="D1013" s="7" t="n">
        <f aca="false">COUNTIFS('Duel Log'!AD$2:AD$2815,$A1013,'Duel Log'!AA$2:AA$2815,"Win")</f>
        <v>3</v>
      </c>
      <c r="E1013" s="7" t="n">
        <f aca="false">COUNTIFS('Duel Log'!AD$2:AD$2815,$A1013,'Duel Log'!AA$2:AA$2815,"Loss")</f>
        <v>0</v>
      </c>
      <c r="F1013" s="7" t="n">
        <f aca="false">COUNTIFS('Duel Log'!AD$2:AD$2815,$A1013,'Duel Log'!AA$2:AA$2815,"Draw")</f>
        <v>0</v>
      </c>
      <c r="G1013" s="13" t="n">
        <f aca="false">IFERROR(D1013/C1013,"")</f>
        <v>1</v>
      </c>
    </row>
    <row r="1014" customFormat="false" ht="16.5" hidden="false" customHeight="true" outlineLevel="0" collapsed="false">
      <c r="A1014" s="7" t="s">
        <v>5620</v>
      </c>
      <c r="B1014" s="8" t="s">
        <v>4653</v>
      </c>
      <c r="C1014" s="7" t="n">
        <f aca="false">COUNTIF('Duel Log'!AD$2:AD$2815,$A1014)</f>
        <v>1</v>
      </c>
      <c r="D1014" s="7" t="n">
        <f aca="false">COUNTIFS('Duel Log'!AD$2:AD$2815,$A1014,'Duel Log'!AA$2:AA$2815,"Win")</f>
        <v>0</v>
      </c>
      <c r="E1014" s="7" t="n">
        <f aca="false">COUNTIFS('Duel Log'!AD$2:AD$2815,$A1014,'Duel Log'!AA$2:AA$2815,"Loss")</f>
        <v>1</v>
      </c>
      <c r="F1014" s="7" t="n">
        <f aca="false">COUNTIFS('Duel Log'!AD$2:AD$2815,$A1014,'Duel Log'!AA$2:AA$2815,"Draw")</f>
        <v>0</v>
      </c>
      <c r="G1014" s="13" t="n">
        <f aca="false">IFERROR(D1014/C1014,"")</f>
        <v>0</v>
      </c>
    </row>
    <row r="1015" customFormat="false" ht="15" hidden="false" customHeight="true" outlineLevel="0" collapsed="false">
      <c r="A1015" s="7" t="s">
        <v>2754</v>
      </c>
      <c r="B1015" s="7" t="s">
        <v>1232</v>
      </c>
      <c r="C1015" s="7" t="n">
        <f aca="false">COUNTIF('Duel Log'!AD$2:AD$2815,$A1015)</f>
        <v>1</v>
      </c>
      <c r="D1015" s="7" t="n">
        <f aca="false">COUNTIFS('Duel Log'!AD$2:AD$2815,$A1015,'Duel Log'!AA$2:AA$2815,"Win")</f>
        <v>0</v>
      </c>
      <c r="E1015" s="7" t="n">
        <f aca="false">COUNTIFS('Duel Log'!AD$2:AD$2815,$A1015,'Duel Log'!AA$2:AA$2815,"Loss")</f>
        <v>1</v>
      </c>
      <c r="F1015" s="7" t="n">
        <f aca="false">COUNTIFS('Duel Log'!AD$2:AD$2815,$A1015,'Duel Log'!AA$2:AA$2815,"Draw")</f>
        <v>0</v>
      </c>
      <c r="G1015" s="13" t="n">
        <f aca="false">IFERROR(D1015/C1015,"")</f>
        <v>0</v>
      </c>
    </row>
    <row r="1016" customFormat="false" ht="15" hidden="false" customHeight="true" outlineLevel="0" collapsed="false">
      <c r="A1016" s="7" t="s">
        <v>751</v>
      </c>
      <c r="B1016" s="7" t="s">
        <v>723</v>
      </c>
      <c r="C1016" s="7" t="n">
        <f aca="false">COUNTIF('Duel Log'!AD$2:AD$2815,$A1016)</f>
        <v>1</v>
      </c>
      <c r="D1016" s="7" t="n">
        <f aca="false">COUNTIFS('Duel Log'!AD$2:AD$2815,$A1016,'Duel Log'!AA$2:AA$2815,"Win")</f>
        <v>0</v>
      </c>
      <c r="E1016" s="7" t="n">
        <f aca="false">COUNTIFS('Duel Log'!AD$2:AD$2815,$A1016,'Duel Log'!AA$2:AA$2815,"Loss")</f>
        <v>1</v>
      </c>
      <c r="F1016" s="7" t="n">
        <f aca="false">COUNTIFS('Duel Log'!AD$2:AD$2815,$A1016,'Duel Log'!AA$2:AA$2815,"Draw")</f>
        <v>0</v>
      </c>
      <c r="G1016" s="13" t="n">
        <f aca="false">IFERROR(D1016/C1016,"")</f>
        <v>0</v>
      </c>
    </row>
    <row r="1017" customFormat="false" ht="16.5" hidden="false" customHeight="true" outlineLevel="0" collapsed="false">
      <c r="A1017" s="7" t="s">
        <v>5596</v>
      </c>
      <c r="B1017" s="8" t="s">
        <v>4653</v>
      </c>
      <c r="C1017" s="7" t="n">
        <f aca="false">COUNTIF('Duel Log'!AD$2:AD$2815,$A1017)</f>
        <v>1</v>
      </c>
      <c r="D1017" s="7" t="n">
        <f aca="false">COUNTIFS('Duel Log'!AD$2:AD$2815,$A1017,'Duel Log'!AA$2:AA$2815,"Win")</f>
        <v>1</v>
      </c>
      <c r="E1017" s="7" t="n">
        <f aca="false">COUNTIFS('Duel Log'!AD$2:AD$2815,$A1017,'Duel Log'!AA$2:AA$2815,"Loss")</f>
        <v>0</v>
      </c>
      <c r="F1017" s="7" t="n">
        <f aca="false">COUNTIFS('Duel Log'!AD$2:AD$2815,$A1017,'Duel Log'!AA$2:AA$2815,"Draw")</f>
        <v>0</v>
      </c>
      <c r="G1017" s="13" t="n">
        <f aca="false">IFERROR(D1017/C1017,"")</f>
        <v>1</v>
      </c>
    </row>
    <row r="1018" customFormat="false" ht="15" hidden="false" customHeight="true" outlineLevel="0" collapsed="false">
      <c r="A1018" s="7" t="s">
        <v>804</v>
      </c>
      <c r="B1018" s="7" t="s">
        <v>533</v>
      </c>
      <c r="C1018" s="7" t="n">
        <f aca="false">COUNTIF('Duel Log'!AD$2:AD$2815,$A1018)</f>
        <v>1</v>
      </c>
      <c r="D1018" s="7" t="n">
        <f aca="false">COUNTIFS('Duel Log'!AD$2:AD$2815,$A1018,'Duel Log'!AA$2:AA$2815,"Win")</f>
        <v>0</v>
      </c>
      <c r="E1018" s="7" t="n">
        <f aca="false">COUNTIFS('Duel Log'!AD$2:AD$2815,$A1018,'Duel Log'!AA$2:AA$2815,"Loss")</f>
        <v>1</v>
      </c>
      <c r="F1018" s="7" t="n">
        <f aca="false">COUNTIFS('Duel Log'!AD$2:AD$2815,$A1018,'Duel Log'!AA$2:AA$2815,"Draw")</f>
        <v>0</v>
      </c>
      <c r="G1018" s="13" t="n">
        <f aca="false">IFERROR(D1018/C1018,"")</f>
        <v>0</v>
      </c>
    </row>
    <row r="1019" customFormat="false" ht="15" hidden="false" customHeight="true" outlineLevel="0" collapsed="false">
      <c r="A1019" s="7" t="s">
        <v>487</v>
      </c>
      <c r="B1019" s="7" t="s">
        <v>403</v>
      </c>
      <c r="C1019" s="7" t="n">
        <f aca="false">COUNTIF('Duel Log'!AD$2:AD$2815,$A1019)</f>
        <v>1</v>
      </c>
      <c r="D1019" s="7" t="n">
        <f aca="false">COUNTIFS('Duel Log'!AD$2:AD$2815,$A1019,'Duel Log'!AA$2:AA$2815,"Win")</f>
        <v>0</v>
      </c>
      <c r="E1019" s="7" t="n">
        <f aca="false">COUNTIFS('Duel Log'!AD$2:AD$2815,$A1019,'Duel Log'!AA$2:AA$2815,"Loss")</f>
        <v>1</v>
      </c>
      <c r="F1019" s="7" t="n">
        <f aca="false">COUNTIFS('Duel Log'!AD$2:AD$2815,$A1019,'Duel Log'!AA$2:AA$2815,"Draw")</f>
        <v>0</v>
      </c>
      <c r="G1019" s="13" t="n">
        <f aca="false">IFERROR(D1019/C1019,"")</f>
        <v>0</v>
      </c>
    </row>
    <row r="1020" customFormat="false" ht="15" hidden="false" customHeight="true" outlineLevel="0" collapsed="false">
      <c r="A1020" s="7" t="s">
        <v>1713</v>
      </c>
      <c r="B1020" s="7" t="s">
        <v>9336</v>
      </c>
      <c r="C1020" s="7" t="n">
        <f aca="false">COUNTIF('Duel Log'!AD$2:AD$2815,$A1020)</f>
        <v>2</v>
      </c>
      <c r="D1020" s="7" t="n">
        <f aca="false">COUNTIFS('Duel Log'!AD$2:AD$2815,$A1020,'Duel Log'!AA$2:AA$2815,"Win")</f>
        <v>1</v>
      </c>
      <c r="E1020" s="7" t="n">
        <f aca="false">COUNTIFS('Duel Log'!AD$2:AD$2815,$A1020,'Duel Log'!AA$2:AA$2815,"Loss")</f>
        <v>1</v>
      </c>
      <c r="F1020" s="7" t="n">
        <f aca="false">COUNTIFS('Duel Log'!AD$2:AD$2815,$A1020,'Duel Log'!AA$2:AA$2815,"Draw")</f>
        <v>0</v>
      </c>
      <c r="G1020" s="13" t="n">
        <f aca="false">IFERROR(D1020/C1020,"")</f>
        <v>0.5</v>
      </c>
    </row>
    <row r="1021" customFormat="false" ht="15" hidden="false" customHeight="true" outlineLevel="0" collapsed="false">
      <c r="A1021" s="7" t="s">
        <v>4396</v>
      </c>
      <c r="B1021" s="7" t="s">
        <v>829</v>
      </c>
      <c r="C1021" s="7" t="n">
        <f aca="false">COUNTIF('Duel Log'!AD$2:AD$2815,$A1021)</f>
        <v>1</v>
      </c>
      <c r="D1021" s="7" t="n">
        <f aca="false">COUNTIFS('Duel Log'!AD$2:AD$2815,$A1021,'Duel Log'!AA$2:AA$2815,"Win")</f>
        <v>0</v>
      </c>
      <c r="E1021" s="7" t="n">
        <f aca="false">COUNTIFS('Duel Log'!AD$2:AD$2815,$A1021,'Duel Log'!AA$2:AA$2815,"Loss")</f>
        <v>1</v>
      </c>
      <c r="F1021" s="7" t="n">
        <f aca="false">COUNTIFS('Duel Log'!AD$2:AD$2815,$A1021,'Duel Log'!AA$2:AA$2815,"Draw")</f>
        <v>0</v>
      </c>
      <c r="G1021" s="13" t="n">
        <f aca="false">IFERROR(D1021/C1021,"")</f>
        <v>0</v>
      </c>
    </row>
    <row r="1022" customFormat="false" ht="15" hidden="false" customHeight="true" outlineLevel="0" collapsed="false">
      <c r="A1022" s="7" t="s">
        <v>4332</v>
      </c>
      <c r="B1022" s="7" t="s">
        <v>829</v>
      </c>
      <c r="C1022" s="7" t="n">
        <f aca="false">COUNTIF('Duel Log'!AD$2:AD$2815,$A1022)</f>
        <v>1</v>
      </c>
      <c r="D1022" s="7" t="n">
        <f aca="false">COUNTIFS('Duel Log'!AD$2:AD$2815,$A1022,'Duel Log'!AA$2:AA$2815,"Win")</f>
        <v>0</v>
      </c>
      <c r="E1022" s="7" t="n">
        <f aca="false">COUNTIFS('Duel Log'!AD$2:AD$2815,$A1022,'Duel Log'!AA$2:AA$2815,"Loss")</f>
        <v>1</v>
      </c>
      <c r="F1022" s="7" t="n">
        <f aca="false">COUNTIFS('Duel Log'!AD$2:AD$2815,$A1022,'Duel Log'!AA$2:AA$2815,"Draw")</f>
        <v>0</v>
      </c>
      <c r="G1022" s="13" t="n">
        <f aca="false">IFERROR(D1022/C1022,"")</f>
        <v>0</v>
      </c>
    </row>
    <row r="1023" customFormat="false" ht="15" hidden="false" customHeight="true" outlineLevel="0" collapsed="false">
      <c r="A1023" s="7" t="s">
        <v>2058</v>
      </c>
      <c r="B1023" s="7" t="s">
        <v>9337</v>
      </c>
      <c r="C1023" s="7" t="n">
        <f aca="false">COUNTIF('Duel Log'!AD$2:AD$2815,$A1023)</f>
        <v>2</v>
      </c>
      <c r="D1023" s="7" t="n">
        <f aca="false">COUNTIFS('Duel Log'!AD$2:AD$2815,$A1023,'Duel Log'!AA$2:AA$2815,"Win")</f>
        <v>1</v>
      </c>
      <c r="E1023" s="7" t="n">
        <f aca="false">COUNTIFS('Duel Log'!AD$2:AD$2815,$A1023,'Duel Log'!AA$2:AA$2815,"Loss")</f>
        <v>1</v>
      </c>
      <c r="F1023" s="7" t="n">
        <f aca="false">COUNTIFS('Duel Log'!AD$2:AD$2815,$A1023,'Duel Log'!AA$2:AA$2815,"Draw")</f>
        <v>0</v>
      </c>
      <c r="G1023" s="13" t="n">
        <f aca="false">IFERROR(D1023/C1023,"")</f>
        <v>0.5</v>
      </c>
    </row>
    <row r="1024" customFormat="false" ht="15" hidden="false" customHeight="true" outlineLevel="0" collapsed="false">
      <c r="A1024" s="7" t="s">
        <v>4251</v>
      </c>
      <c r="B1024" s="7" t="s">
        <v>533</v>
      </c>
      <c r="C1024" s="7" t="n">
        <f aca="false">COUNTIF('Duel Log'!AD$2:AD$2815,$A1024)</f>
        <v>2</v>
      </c>
      <c r="D1024" s="7" t="n">
        <f aca="false">COUNTIFS('Duel Log'!AD$2:AD$2815,$A1024,'Duel Log'!AA$2:AA$2815,"Win")</f>
        <v>2</v>
      </c>
      <c r="E1024" s="7" t="n">
        <f aca="false">COUNTIFS('Duel Log'!AD$2:AD$2815,$A1024,'Duel Log'!AA$2:AA$2815,"Loss")</f>
        <v>0</v>
      </c>
      <c r="F1024" s="7" t="n">
        <f aca="false">COUNTIFS('Duel Log'!AD$2:AD$2815,$A1024,'Duel Log'!AA$2:AA$2815,"Draw")</f>
        <v>0</v>
      </c>
      <c r="G1024" s="13" t="n">
        <f aca="false">IFERROR(D1024/C1024,"")</f>
        <v>1</v>
      </c>
    </row>
    <row r="1025" customFormat="false" ht="15" hidden="false" customHeight="true" outlineLevel="0" collapsed="false">
      <c r="A1025" s="7" t="s">
        <v>2012</v>
      </c>
      <c r="B1025" s="7" t="s">
        <v>2006</v>
      </c>
      <c r="C1025" s="7" t="n">
        <f aca="false">COUNTIF('Duel Log'!AD$2:AD$2815,$A1025)</f>
        <v>1</v>
      </c>
      <c r="D1025" s="7" t="n">
        <f aca="false">COUNTIFS('Duel Log'!AD$2:AD$2815,$A1025,'Duel Log'!AA$2:AA$2815,"Win")</f>
        <v>0</v>
      </c>
      <c r="E1025" s="7" t="n">
        <f aca="false">COUNTIFS('Duel Log'!AD$2:AD$2815,$A1025,'Duel Log'!AA$2:AA$2815,"Loss")</f>
        <v>1</v>
      </c>
      <c r="F1025" s="7" t="n">
        <f aca="false">COUNTIFS('Duel Log'!AD$2:AD$2815,$A1025,'Duel Log'!AA$2:AA$2815,"Draw")</f>
        <v>0</v>
      </c>
      <c r="G1025" s="13" t="n">
        <f aca="false">IFERROR(D1025/C1025,"")</f>
        <v>0</v>
      </c>
    </row>
    <row r="1026" customFormat="false" ht="15" hidden="false" customHeight="true" outlineLevel="0" collapsed="false">
      <c r="A1026" s="7" t="s">
        <v>4531</v>
      </c>
      <c r="B1026" s="7" t="s">
        <v>357</v>
      </c>
      <c r="C1026" s="7" t="n">
        <f aca="false">COUNTIF('Duel Log'!AD$2:AD$2815,$A1026)</f>
        <v>1</v>
      </c>
      <c r="D1026" s="7" t="n">
        <f aca="false">COUNTIFS('Duel Log'!AD$2:AD$2815,$A1026,'Duel Log'!AA$2:AA$2815,"Win")</f>
        <v>1</v>
      </c>
      <c r="E1026" s="7" t="n">
        <f aca="false">COUNTIFS('Duel Log'!AD$2:AD$2815,$A1026,'Duel Log'!AA$2:AA$2815,"Loss")</f>
        <v>0</v>
      </c>
      <c r="F1026" s="7" t="n">
        <f aca="false">COUNTIFS('Duel Log'!AD$2:AD$2815,$A1026,'Duel Log'!AA$2:AA$2815,"Draw")</f>
        <v>0</v>
      </c>
      <c r="G1026" s="13" t="n">
        <f aca="false">IFERROR(D1026/C1026,"")</f>
        <v>1</v>
      </c>
    </row>
    <row r="1027" customFormat="false" ht="15" hidden="false" customHeight="true" outlineLevel="0" collapsed="false">
      <c r="A1027" s="7" t="s">
        <v>3332</v>
      </c>
      <c r="B1027" s="7" t="s">
        <v>3287</v>
      </c>
      <c r="C1027" s="7" t="n">
        <f aca="false">COUNTIF('Duel Log'!AD$2:AD$2815,$A1027)</f>
        <v>1</v>
      </c>
      <c r="D1027" s="7" t="n">
        <f aca="false">COUNTIFS('Duel Log'!AD$2:AD$2815,$A1027,'Duel Log'!AA$2:AA$2815,"Win")</f>
        <v>1</v>
      </c>
      <c r="E1027" s="7" t="n">
        <f aca="false">COUNTIFS('Duel Log'!AD$2:AD$2815,$A1027,'Duel Log'!AA$2:AA$2815,"Loss")</f>
        <v>0</v>
      </c>
      <c r="F1027" s="7" t="n">
        <f aca="false">COUNTIFS('Duel Log'!AD$2:AD$2815,$A1027,'Duel Log'!AA$2:AA$2815,"Draw")</f>
        <v>0</v>
      </c>
      <c r="G1027" s="13" t="n">
        <f aca="false">IFERROR(D1027/C1027,"")</f>
        <v>1</v>
      </c>
    </row>
    <row r="1028" customFormat="false" ht="15" hidden="false" customHeight="true" outlineLevel="0" collapsed="false">
      <c r="A1028" s="7" t="s">
        <v>1206</v>
      </c>
      <c r="B1028" s="7" t="s">
        <v>1193</v>
      </c>
      <c r="C1028" s="7" t="n">
        <f aca="false">COUNTIF('Duel Log'!AD$2:AD$2815,$A1028)</f>
        <v>1</v>
      </c>
      <c r="D1028" s="7" t="n">
        <f aca="false">COUNTIFS('Duel Log'!AD$2:AD$2815,$A1028,'Duel Log'!AA$2:AA$2815,"Win")</f>
        <v>1</v>
      </c>
      <c r="E1028" s="7" t="n">
        <f aca="false">COUNTIFS('Duel Log'!AD$2:AD$2815,$A1028,'Duel Log'!AA$2:AA$2815,"Loss")</f>
        <v>0</v>
      </c>
      <c r="F1028" s="7" t="n">
        <f aca="false">COUNTIFS('Duel Log'!AD$2:AD$2815,$A1028,'Duel Log'!AA$2:AA$2815,"Draw")</f>
        <v>0</v>
      </c>
      <c r="G1028" s="13" t="n">
        <f aca="false">IFERROR(D1028/C1028,"")</f>
        <v>1</v>
      </c>
    </row>
    <row r="1029" customFormat="false" ht="16.5" hidden="false" customHeight="true" outlineLevel="0" collapsed="false">
      <c r="A1029" s="7" t="s">
        <v>2327</v>
      </c>
      <c r="B1029" s="7" t="s">
        <v>9338</v>
      </c>
      <c r="C1029" s="7" t="n">
        <f aca="false">COUNTIF('Duel Log'!AD$2:AD$2815,$A1029)</f>
        <v>2</v>
      </c>
      <c r="D1029" s="7" t="n">
        <f aca="false">COUNTIFS('Duel Log'!AD$2:AD$2815,$A1029,'Duel Log'!AA$2:AA$2815,"Win")</f>
        <v>1</v>
      </c>
      <c r="E1029" s="7" t="n">
        <f aca="false">COUNTIFS('Duel Log'!AD$2:AD$2815,$A1029,'Duel Log'!AA$2:AA$2815,"Loss")</f>
        <v>1</v>
      </c>
      <c r="F1029" s="7" t="n">
        <f aca="false">COUNTIFS('Duel Log'!AD$2:AD$2815,$A1029,'Duel Log'!AA$2:AA$2815,"Draw")</f>
        <v>0</v>
      </c>
      <c r="G1029" s="13" t="n">
        <f aca="false">IFERROR(D1029/C1029,"")</f>
        <v>0.5</v>
      </c>
    </row>
    <row r="1030" customFormat="false" ht="15" hidden="false" customHeight="true" outlineLevel="0" collapsed="false">
      <c r="A1030" s="7" t="s">
        <v>1010</v>
      </c>
      <c r="B1030" s="7" t="s">
        <v>890</v>
      </c>
      <c r="C1030" s="7" t="n">
        <f aca="false">COUNTIF('Duel Log'!AD$2:AD$2815,$A1030)</f>
        <v>1</v>
      </c>
      <c r="D1030" s="7" t="n">
        <f aca="false">COUNTIFS('Duel Log'!AD$2:AD$2815,$A1030,'Duel Log'!AA$2:AA$2815,"Win")</f>
        <v>1</v>
      </c>
      <c r="E1030" s="7" t="n">
        <f aca="false">COUNTIFS('Duel Log'!AD$2:AD$2815,$A1030,'Duel Log'!AA$2:AA$2815,"Loss")</f>
        <v>0</v>
      </c>
      <c r="F1030" s="7" t="n">
        <f aca="false">COUNTIFS('Duel Log'!AD$2:AD$2815,$A1030,'Duel Log'!AA$2:AA$2815,"Draw")</f>
        <v>0</v>
      </c>
      <c r="G1030" s="13" t="n">
        <f aca="false">IFERROR(D1030/C1030,"")</f>
        <v>1</v>
      </c>
    </row>
    <row r="1031" customFormat="false" ht="15" hidden="false" customHeight="true" outlineLevel="0" collapsed="false">
      <c r="A1031" s="7" t="s">
        <v>2864</v>
      </c>
      <c r="B1031" s="7" t="s">
        <v>1232</v>
      </c>
      <c r="C1031" s="7" t="n">
        <f aca="false">COUNTIF('Duel Log'!AD$2:AD$2815,$A1031)</f>
        <v>1</v>
      </c>
      <c r="D1031" s="7" t="n">
        <f aca="false">COUNTIFS('Duel Log'!AD$2:AD$2815,$A1031,'Duel Log'!AA$2:AA$2815,"Win")</f>
        <v>1</v>
      </c>
      <c r="E1031" s="7" t="n">
        <f aca="false">COUNTIFS('Duel Log'!AD$2:AD$2815,$A1031,'Duel Log'!AA$2:AA$2815,"Loss")</f>
        <v>0</v>
      </c>
      <c r="F1031" s="7" t="n">
        <f aca="false">COUNTIFS('Duel Log'!AD$2:AD$2815,$A1031,'Duel Log'!AA$2:AA$2815,"Draw")</f>
        <v>0</v>
      </c>
      <c r="G1031" s="13" t="n">
        <f aca="false">IFERROR(D1031/C1031,"")</f>
        <v>1</v>
      </c>
    </row>
    <row r="1032" customFormat="false" ht="15" hidden="false" customHeight="true" outlineLevel="0" collapsed="false">
      <c r="A1032" s="7" t="s">
        <v>434</v>
      </c>
      <c r="B1032" s="7" t="s">
        <v>403</v>
      </c>
      <c r="C1032" s="7" t="n">
        <f aca="false">COUNTIF('Duel Log'!AD$2:AD$2815,$A1032)</f>
        <v>1</v>
      </c>
      <c r="D1032" s="7" t="n">
        <f aca="false">COUNTIFS('Duel Log'!AD$2:AD$2815,$A1032,'Duel Log'!AA$2:AA$2815,"Win")</f>
        <v>0</v>
      </c>
      <c r="E1032" s="7" t="n">
        <f aca="false">COUNTIFS('Duel Log'!AD$2:AD$2815,$A1032,'Duel Log'!AA$2:AA$2815,"Loss")</f>
        <v>1</v>
      </c>
      <c r="F1032" s="7" t="n">
        <f aca="false">COUNTIFS('Duel Log'!AD$2:AD$2815,$A1032,'Duel Log'!AA$2:AA$2815,"Draw")</f>
        <v>0</v>
      </c>
      <c r="G1032" s="13" t="n">
        <f aca="false">IFERROR(D1032/C1032,"")</f>
        <v>0</v>
      </c>
    </row>
    <row r="1033" customFormat="false" ht="15" hidden="false" customHeight="true" outlineLevel="0" collapsed="false">
      <c r="A1033" s="7" t="s">
        <v>5077</v>
      </c>
      <c r="B1033" s="7" t="s">
        <v>1692</v>
      </c>
      <c r="C1033" s="7" t="n">
        <f aca="false">COUNTIF('Duel Log'!AD$2:AD$2815,$A1033)</f>
        <v>1</v>
      </c>
      <c r="D1033" s="7" t="n">
        <f aca="false">COUNTIFS('Duel Log'!AD$2:AD$2815,$A1033,'Duel Log'!AA$2:AA$2815,"Win")</f>
        <v>1</v>
      </c>
      <c r="E1033" s="7" t="n">
        <f aca="false">COUNTIFS('Duel Log'!AD$2:AD$2815,$A1033,'Duel Log'!AA$2:AA$2815,"Loss")</f>
        <v>0</v>
      </c>
      <c r="F1033" s="7" t="n">
        <f aca="false">COUNTIFS('Duel Log'!AD$2:AD$2815,$A1033,'Duel Log'!AA$2:AA$2815,"Draw")</f>
        <v>0</v>
      </c>
      <c r="G1033" s="13" t="n">
        <f aca="false">IFERROR(D1033/C1033,"")</f>
        <v>1</v>
      </c>
    </row>
    <row r="1034" customFormat="false" ht="15" hidden="false" customHeight="true" outlineLevel="0" collapsed="false">
      <c r="A1034" s="7" t="s">
        <v>3587</v>
      </c>
      <c r="B1034" s="7" t="s">
        <v>1692</v>
      </c>
      <c r="C1034" s="7" t="n">
        <f aca="false">COUNTIF('Duel Log'!AD$2:AD$2815,$A1034)</f>
        <v>1</v>
      </c>
      <c r="D1034" s="7" t="n">
        <f aca="false">COUNTIFS('Duel Log'!AD$2:AD$2815,$A1034,'Duel Log'!AA$2:AA$2815,"Win")</f>
        <v>0</v>
      </c>
      <c r="E1034" s="7" t="n">
        <f aca="false">COUNTIFS('Duel Log'!AD$2:AD$2815,$A1034,'Duel Log'!AA$2:AA$2815,"Loss")</f>
        <v>1</v>
      </c>
      <c r="F1034" s="7" t="n">
        <f aca="false">COUNTIFS('Duel Log'!AD$2:AD$2815,$A1034,'Duel Log'!AA$2:AA$2815,"Draw")</f>
        <v>0</v>
      </c>
      <c r="G1034" s="13" t="n">
        <f aca="false">IFERROR(D1034/C1034,"")</f>
        <v>0</v>
      </c>
    </row>
    <row r="1035" customFormat="false" ht="16.5" hidden="false" customHeight="true" outlineLevel="0" collapsed="false">
      <c r="A1035" s="7" t="s">
        <v>3681</v>
      </c>
      <c r="B1035" s="7" t="s">
        <v>1063</v>
      </c>
      <c r="C1035" s="7" t="n">
        <f aca="false">COUNTIF('Duel Log'!AD$2:AD$2815,$A1035)</f>
        <v>1</v>
      </c>
      <c r="D1035" s="7" t="n">
        <f aca="false">COUNTIFS('Duel Log'!AD$2:AD$2815,$A1035,'Duel Log'!AA$2:AA$2815,"Win")</f>
        <v>0</v>
      </c>
      <c r="E1035" s="7" t="n">
        <f aca="false">COUNTIFS('Duel Log'!AD$2:AD$2815,$A1035,'Duel Log'!AA$2:AA$2815,"Loss")</f>
        <v>1</v>
      </c>
      <c r="F1035" s="7" t="n">
        <f aca="false">COUNTIFS('Duel Log'!AD$2:AD$2815,$A1035,'Duel Log'!AA$2:AA$2815,"Draw")</f>
        <v>0</v>
      </c>
      <c r="G1035" s="13" t="n">
        <f aca="false">IFERROR(D1035/C1035,"")</f>
        <v>0</v>
      </c>
    </row>
    <row r="1036" customFormat="false" ht="15" hidden="false" customHeight="true" outlineLevel="0" collapsed="false">
      <c r="A1036" s="7" t="s">
        <v>4936</v>
      </c>
      <c r="B1036" s="7" t="s">
        <v>1193</v>
      </c>
      <c r="C1036" s="7" t="n">
        <f aca="false">COUNTIF('Duel Log'!AD$2:AD$2815,$A1036)</f>
        <v>1</v>
      </c>
      <c r="D1036" s="7" t="n">
        <f aca="false">COUNTIFS('Duel Log'!AD$2:AD$2815,$A1036,'Duel Log'!AA$2:AA$2815,"Win")</f>
        <v>1</v>
      </c>
      <c r="E1036" s="7" t="n">
        <f aca="false">COUNTIFS('Duel Log'!AD$2:AD$2815,$A1036,'Duel Log'!AA$2:AA$2815,"Loss")</f>
        <v>0</v>
      </c>
      <c r="F1036" s="7" t="n">
        <f aca="false">COUNTIFS('Duel Log'!AD$2:AD$2815,$A1036,'Duel Log'!AA$2:AA$2815,"Draw")</f>
        <v>0</v>
      </c>
      <c r="G1036" s="13" t="n">
        <f aca="false">IFERROR(D1036/C1036,"")</f>
        <v>1</v>
      </c>
    </row>
    <row r="1037" customFormat="false" ht="15" hidden="false" customHeight="true" outlineLevel="0" collapsed="false">
      <c r="A1037" s="7" t="s">
        <v>5832</v>
      </c>
      <c r="B1037" s="8" t="s">
        <v>862</v>
      </c>
      <c r="C1037" s="7" t="n">
        <f aca="false">COUNTIF('Duel Log'!AD$2:AD$2815,$A1037)</f>
        <v>1</v>
      </c>
      <c r="D1037" s="7" t="n">
        <f aca="false">COUNTIFS('Duel Log'!AD$2:AD$2815,$A1037,'Duel Log'!AA$2:AA$2815,"Win")</f>
        <v>1</v>
      </c>
      <c r="E1037" s="7" t="n">
        <f aca="false">COUNTIFS('Duel Log'!AD$2:AD$2815,$A1037,'Duel Log'!AA$2:AA$2815,"Loss")</f>
        <v>0</v>
      </c>
      <c r="F1037" s="7" t="n">
        <f aca="false">COUNTIFS('Duel Log'!AD$2:AD$2815,$A1037,'Duel Log'!AA$2:AA$2815,"Draw")</f>
        <v>0</v>
      </c>
      <c r="G1037" s="13" t="n">
        <f aca="false">IFERROR(D1037/C1037,"")</f>
        <v>1</v>
      </c>
    </row>
    <row r="1038" customFormat="false" ht="15" hidden="false" customHeight="true" outlineLevel="0" collapsed="false">
      <c r="A1038" s="7" t="s">
        <v>4958</v>
      </c>
      <c r="B1038" s="7" t="s">
        <v>1193</v>
      </c>
      <c r="C1038" s="7" t="n">
        <f aca="false">COUNTIF('Duel Log'!AD$2:AD$2815,$A1038)</f>
        <v>1</v>
      </c>
      <c r="D1038" s="7" t="n">
        <f aca="false">COUNTIFS('Duel Log'!AD$2:AD$2815,$A1038,'Duel Log'!AA$2:AA$2815,"Win")</f>
        <v>0</v>
      </c>
      <c r="E1038" s="7" t="n">
        <f aca="false">COUNTIFS('Duel Log'!AD$2:AD$2815,$A1038,'Duel Log'!AA$2:AA$2815,"Loss")</f>
        <v>1</v>
      </c>
      <c r="F1038" s="7" t="n">
        <f aca="false">COUNTIFS('Duel Log'!AD$2:AD$2815,$A1038,'Duel Log'!AA$2:AA$2815,"Draw")</f>
        <v>0</v>
      </c>
      <c r="G1038" s="13" t="n">
        <f aca="false">IFERROR(D1038/C1038,"")</f>
        <v>0</v>
      </c>
    </row>
    <row r="1039" customFormat="false" ht="15" hidden="false" customHeight="true" outlineLevel="0" collapsed="false">
      <c r="A1039" s="7" t="s">
        <v>5798</v>
      </c>
      <c r="B1039" s="8" t="s">
        <v>862</v>
      </c>
      <c r="C1039" s="7" t="n">
        <f aca="false">COUNTIF('Duel Log'!AD$2:AD$2815,$A1039)</f>
        <v>1</v>
      </c>
      <c r="D1039" s="7" t="n">
        <f aca="false">COUNTIFS('Duel Log'!AD$2:AD$2815,$A1039,'Duel Log'!AA$2:AA$2815,"Win")</f>
        <v>0</v>
      </c>
      <c r="E1039" s="7" t="n">
        <f aca="false">COUNTIFS('Duel Log'!AD$2:AD$2815,$A1039,'Duel Log'!AA$2:AA$2815,"Loss")</f>
        <v>1</v>
      </c>
      <c r="F1039" s="7" t="n">
        <f aca="false">COUNTIFS('Duel Log'!AD$2:AD$2815,$A1039,'Duel Log'!AA$2:AA$2815,"Draw")</f>
        <v>0</v>
      </c>
      <c r="G1039" s="13" t="n">
        <f aca="false">IFERROR(D1039/C1039,"")</f>
        <v>0</v>
      </c>
    </row>
    <row r="1040" customFormat="false" ht="15" hidden="false" customHeight="true" outlineLevel="0" collapsed="false">
      <c r="A1040" s="7" t="s">
        <v>4476</v>
      </c>
      <c r="B1040" s="7" t="s">
        <v>357</v>
      </c>
      <c r="C1040" s="7" t="n">
        <f aca="false">COUNTIF('Duel Log'!AD$2:AD$2815,$A1040)</f>
        <v>1</v>
      </c>
      <c r="D1040" s="7" t="n">
        <f aca="false">COUNTIFS('Duel Log'!AD$2:AD$2815,$A1040,'Duel Log'!AA$2:AA$2815,"Win")</f>
        <v>1</v>
      </c>
      <c r="E1040" s="7" t="n">
        <f aca="false">COUNTIFS('Duel Log'!AD$2:AD$2815,$A1040,'Duel Log'!AA$2:AA$2815,"Loss")</f>
        <v>0</v>
      </c>
      <c r="F1040" s="7" t="n">
        <f aca="false">COUNTIFS('Duel Log'!AD$2:AD$2815,$A1040,'Duel Log'!AA$2:AA$2815,"Draw")</f>
        <v>0</v>
      </c>
      <c r="G1040" s="13" t="n">
        <f aca="false">IFERROR(D1040/C1040,"")</f>
        <v>1</v>
      </c>
    </row>
    <row r="1041" customFormat="false" ht="16.5" hidden="false" customHeight="true" outlineLevel="0" collapsed="false">
      <c r="A1041" s="7" t="s">
        <v>2619</v>
      </c>
      <c r="B1041" s="7" t="s">
        <v>348</v>
      </c>
      <c r="C1041" s="7" t="n">
        <f aca="false">COUNTIF('Duel Log'!AD$2:AD$2815,$A1041)</f>
        <v>1</v>
      </c>
      <c r="D1041" s="7" t="n">
        <f aca="false">COUNTIFS('Duel Log'!AD$2:AD$2815,$A1041,'Duel Log'!AA$2:AA$2815,"Win")</f>
        <v>1</v>
      </c>
      <c r="E1041" s="7" t="n">
        <f aca="false">COUNTIFS('Duel Log'!AD$2:AD$2815,$A1041,'Duel Log'!AA$2:AA$2815,"Loss")</f>
        <v>0</v>
      </c>
      <c r="F1041" s="7" t="n">
        <f aca="false">COUNTIFS('Duel Log'!AD$2:AD$2815,$A1041,'Duel Log'!AA$2:AA$2815,"Draw")</f>
        <v>0</v>
      </c>
      <c r="G1041" s="13" t="n">
        <f aca="false">IFERROR(D1041/C1041,"")</f>
        <v>1</v>
      </c>
    </row>
    <row r="1042" customFormat="false" ht="15" hidden="false" customHeight="true" outlineLevel="0" collapsed="false">
      <c r="A1042" s="7" t="s">
        <v>3384</v>
      </c>
      <c r="B1042" s="7" t="s">
        <v>641</v>
      </c>
      <c r="C1042" s="7" t="n">
        <f aca="false">COUNTIF('Duel Log'!AD$2:AD$2815,$A1042)</f>
        <v>1</v>
      </c>
      <c r="D1042" s="7" t="n">
        <f aca="false">COUNTIFS('Duel Log'!AD$2:AD$2815,$A1042,'Duel Log'!AA$2:AA$2815,"Win")</f>
        <v>1</v>
      </c>
      <c r="E1042" s="7" t="n">
        <f aca="false">COUNTIFS('Duel Log'!AD$2:AD$2815,$A1042,'Duel Log'!AA$2:AA$2815,"Loss")</f>
        <v>0</v>
      </c>
      <c r="F1042" s="7" t="n">
        <f aca="false">COUNTIFS('Duel Log'!AD$2:AD$2815,$A1042,'Duel Log'!AA$2:AA$2815,"Draw")</f>
        <v>0</v>
      </c>
      <c r="G1042" s="13" t="n">
        <f aca="false">IFERROR(D1042/C1042,"")</f>
        <v>1</v>
      </c>
    </row>
    <row r="1043" customFormat="false" ht="16.5" hidden="false" customHeight="true" outlineLevel="0" collapsed="false">
      <c r="A1043" s="7" t="s">
        <v>1147</v>
      </c>
      <c r="B1043" s="7" t="s">
        <v>9339</v>
      </c>
      <c r="C1043" s="7" t="n">
        <f aca="false">COUNTIF('Duel Log'!AD$2:AD$2815,$A1043)</f>
        <v>8</v>
      </c>
      <c r="D1043" s="7" t="n">
        <f aca="false">COUNTIFS('Duel Log'!AD$2:AD$2815,$A1043,'Duel Log'!AA$2:AA$2815,"Win")</f>
        <v>7</v>
      </c>
      <c r="E1043" s="7" t="n">
        <f aca="false">COUNTIFS('Duel Log'!AD$2:AD$2815,$A1043,'Duel Log'!AA$2:AA$2815,"Loss")</f>
        <v>1</v>
      </c>
      <c r="F1043" s="7" t="n">
        <f aca="false">COUNTIFS('Duel Log'!AD$2:AD$2815,$A1043,'Duel Log'!AA$2:AA$2815,"Draw")</f>
        <v>0</v>
      </c>
      <c r="G1043" s="13" t="n">
        <f aca="false">IFERROR(D1043/C1043,"")</f>
        <v>0.875</v>
      </c>
    </row>
    <row r="1044" customFormat="false" ht="15" hidden="false" customHeight="true" outlineLevel="0" collapsed="false">
      <c r="A1044" s="7" t="s">
        <v>1874</v>
      </c>
      <c r="B1044" s="7" t="s">
        <v>1800</v>
      </c>
      <c r="C1044" s="7" t="n">
        <f aca="false">COUNTIF('Duel Log'!AD$2:AD$2815,$A1044)</f>
        <v>1</v>
      </c>
      <c r="D1044" s="7" t="n">
        <f aca="false">COUNTIFS('Duel Log'!AD$2:AD$2815,$A1044,'Duel Log'!AA$2:AA$2815,"Win")</f>
        <v>1</v>
      </c>
      <c r="E1044" s="7" t="n">
        <f aca="false">COUNTIFS('Duel Log'!AD$2:AD$2815,$A1044,'Duel Log'!AA$2:AA$2815,"Loss")</f>
        <v>0</v>
      </c>
      <c r="F1044" s="7" t="n">
        <f aca="false">COUNTIFS('Duel Log'!AD$2:AD$2815,$A1044,'Duel Log'!AA$2:AA$2815,"Draw")</f>
        <v>0</v>
      </c>
      <c r="G1044" s="13" t="n">
        <f aca="false">IFERROR(D1044/C1044,"")</f>
        <v>1</v>
      </c>
    </row>
    <row r="1045" customFormat="false" ht="15" hidden="false" customHeight="true" outlineLevel="0" collapsed="false">
      <c r="A1045" s="7" t="s">
        <v>2781</v>
      </c>
      <c r="B1045" s="7" t="s">
        <v>3342</v>
      </c>
      <c r="C1045" s="7" t="n">
        <f aca="false">COUNTIF('Duel Log'!AD$2:AD$2815,$A1045)</f>
        <v>4</v>
      </c>
      <c r="D1045" s="7" t="n">
        <f aca="false">COUNTIFS('Duel Log'!AD$2:AD$2815,$A1045,'Duel Log'!AA$2:AA$2815,"Win")</f>
        <v>3</v>
      </c>
      <c r="E1045" s="7" t="n">
        <f aca="false">COUNTIFS('Duel Log'!AD$2:AD$2815,$A1045,'Duel Log'!AA$2:AA$2815,"Loss")</f>
        <v>1</v>
      </c>
      <c r="F1045" s="7" t="n">
        <f aca="false">COUNTIFS('Duel Log'!AD$2:AD$2815,$A1045,'Duel Log'!AA$2:AA$2815,"Draw")</f>
        <v>0</v>
      </c>
      <c r="G1045" s="13" t="n">
        <f aca="false">IFERROR(D1045/C1045,"")</f>
        <v>0.75</v>
      </c>
    </row>
    <row r="1046" customFormat="false" ht="16.5" hidden="false" customHeight="true" outlineLevel="0" collapsed="false">
      <c r="A1046" s="7" t="s">
        <v>3703</v>
      </c>
      <c r="B1046" s="7" t="s">
        <v>1063</v>
      </c>
      <c r="C1046" s="7" t="n">
        <f aca="false">COUNTIF('Duel Log'!AD$2:AD$2815,$A1046)</f>
        <v>1</v>
      </c>
      <c r="D1046" s="7" t="n">
        <f aca="false">COUNTIFS('Duel Log'!AD$2:AD$2815,$A1046,'Duel Log'!AA$2:AA$2815,"Win")</f>
        <v>0</v>
      </c>
      <c r="E1046" s="7" t="n">
        <f aca="false">COUNTIFS('Duel Log'!AD$2:AD$2815,$A1046,'Duel Log'!AA$2:AA$2815,"Loss")</f>
        <v>1</v>
      </c>
      <c r="F1046" s="7" t="n">
        <f aca="false">COUNTIFS('Duel Log'!AD$2:AD$2815,$A1046,'Duel Log'!AA$2:AA$2815,"Draw")</f>
        <v>0</v>
      </c>
      <c r="G1046" s="13" t="n">
        <f aca="false">IFERROR(D1046/C1046,"")</f>
        <v>0</v>
      </c>
    </row>
    <row r="1047" customFormat="false" ht="15" hidden="false" customHeight="true" outlineLevel="0" collapsed="false">
      <c r="A1047" s="7" t="s">
        <v>3248</v>
      </c>
      <c r="B1047" s="7" t="s">
        <v>876</v>
      </c>
      <c r="C1047" s="7" t="n">
        <f aca="false">COUNTIF('Duel Log'!AD$2:AD$2815,$A1047)</f>
        <v>1</v>
      </c>
      <c r="D1047" s="7" t="n">
        <f aca="false">COUNTIFS('Duel Log'!AD$2:AD$2815,$A1047,'Duel Log'!AA$2:AA$2815,"Win")</f>
        <v>1</v>
      </c>
      <c r="E1047" s="7" t="n">
        <f aca="false">COUNTIFS('Duel Log'!AD$2:AD$2815,$A1047,'Duel Log'!AA$2:AA$2815,"Loss")</f>
        <v>0</v>
      </c>
      <c r="F1047" s="7" t="n">
        <f aca="false">COUNTIFS('Duel Log'!AD$2:AD$2815,$A1047,'Duel Log'!AA$2:AA$2815,"Draw")</f>
        <v>0</v>
      </c>
      <c r="G1047" s="13" t="n">
        <f aca="false">IFERROR(D1047/C1047,"")</f>
        <v>1</v>
      </c>
    </row>
    <row r="1048" customFormat="false" ht="15" hidden="false" customHeight="true" outlineLevel="0" collapsed="false">
      <c r="A1048" s="7" t="s">
        <v>1340</v>
      </c>
      <c r="B1048" s="7" t="s">
        <v>1324</v>
      </c>
      <c r="C1048" s="7" t="n">
        <f aca="false">COUNTIF('Duel Log'!AD$2:AD$2815,$A1048)</f>
        <v>1</v>
      </c>
      <c r="D1048" s="7" t="n">
        <f aca="false">COUNTIFS('Duel Log'!AD$2:AD$2815,$A1048,'Duel Log'!AA$2:AA$2815,"Win")</f>
        <v>0</v>
      </c>
      <c r="E1048" s="7" t="n">
        <f aca="false">COUNTIFS('Duel Log'!AD$2:AD$2815,$A1048,'Duel Log'!AA$2:AA$2815,"Loss")</f>
        <v>1</v>
      </c>
      <c r="F1048" s="7" t="n">
        <f aca="false">COUNTIFS('Duel Log'!AD$2:AD$2815,$A1048,'Duel Log'!AA$2:AA$2815,"Draw")</f>
        <v>0</v>
      </c>
      <c r="G1048" s="13" t="n">
        <f aca="false">IFERROR(D1048/C1048,"")</f>
        <v>0</v>
      </c>
    </row>
    <row r="1049" customFormat="false" ht="15" hidden="false" customHeight="true" outlineLevel="0" collapsed="false">
      <c r="A1049" s="7" t="s">
        <v>1843</v>
      </c>
      <c r="B1049" s="7" t="s">
        <v>1800</v>
      </c>
      <c r="C1049" s="7" t="n">
        <f aca="false">COUNTIF('Duel Log'!AD$2:AD$2815,$A1049)</f>
        <v>1</v>
      </c>
      <c r="D1049" s="7" t="n">
        <f aca="false">COUNTIFS('Duel Log'!AD$2:AD$2815,$A1049,'Duel Log'!AA$2:AA$2815,"Win")</f>
        <v>0</v>
      </c>
      <c r="E1049" s="7" t="n">
        <f aca="false">COUNTIFS('Duel Log'!AD$2:AD$2815,$A1049,'Duel Log'!AA$2:AA$2815,"Loss")</f>
        <v>1</v>
      </c>
      <c r="F1049" s="7" t="n">
        <f aca="false">COUNTIFS('Duel Log'!AD$2:AD$2815,$A1049,'Duel Log'!AA$2:AA$2815,"Draw")</f>
        <v>0</v>
      </c>
      <c r="G1049" s="13" t="n">
        <f aca="false">IFERROR(D1049/C1049,"")</f>
        <v>0</v>
      </c>
    </row>
    <row r="1050" customFormat="false" ht="16.5" hidden="false" customHeight="true" outlineLevel="0" collapsed="false">
      <c r="A1050" s="7" t="s">
        <v>3611</v>
      </c>
      <c r="B1050" s="7" t="s">
        <v>1063</v>
      </c>
      <c r="C1050" s="7" t="n">
        <f aca="false">COUNTIF('Duel Log'!AD$2:AD$2815,$A1050)</f>
        <v>1</v>
      </c>
      <c r="D1050" s="7" t="n">
        <f aca="false">COUNTIFS('Duel Log'!AD$2:AD$2815,$A1050,'Duel Log'!AA$2:AA$2815,"Win")</f>
        <v>0</v>
      </c>
      <c r="E1050" s="7" t="n">
        <f aca="false">COUNTIFS('Duel Log'!AD$2:AD$2815,$A1050,'Duel Log'!AA$2:AA$2815,"Loss")</f>
        <v>1</v>
      </c>
      <c r="F1050" s="7" t="n">
        <f aca="false">COUNTIFS('Duel Log'!AD$2:AD$2815,$A1050,'Duel Log'!AA$2:AA$2815,"Draw")</f>
        <v>0</v>
      </c>
      <c r="G1050" s="13" t="n">
        <f aca="false">IFERROR(D1050/C1050,"")</f>
        <v>0</v>
      </c>
    </row>
    <row r="1051" customFormat="false" ht="15" hidden="false" customHeight="true" outlineLevel="0" collapsed="false">
      <c r="A1051" s="7" t="s">
        <v>2398</v>
      </c>
      <c r="B1051" s="7" t="s">
        <v>641</v>
      </c>
      <c r="C1051" s="7" t="n">
        <f aca="false">COUNTIF('Duel Log'!AD$2:AD$2815,$A1051)</f>
        <v>1</v>
      </c>
      <c r="D1051" s="7" t="n">
        <f aca="false">COUNTIFS('Duel Log'!AD$2:AD$2815,$A1051,'Duel Log'!AA$2:AA$2815,"Win")</f>
        <v>0</v>
      </c>
      <c r="E1051" s="7" t="n">
        <f aca="false">COUNTIFS('Duel Log'!AD$2:AD$2815,$A1051,'Duel Log'!AA$2:AA$2815,"Loss")</f>
        <v>1</v>
      </c>
      <c r="F1051" s="7" t="n">
        <f aca="false">COUNTIFS('Duel Log'!AD$2:AD$2815,$A1051,'Duel Log'!AA$2:AA$2815,"Draw")</f>
        <v>0</v>
      </c>
      <c r="G1051" s="13" t="n">
        <f aca="false">IFERROR(D1051/C1051,"")</f>
        <v>0</v>
      </c>
    </row>
    <row r="1052" customFormat="false" ht="16.5" hidden="false" customHeight="true" outlineLevel="0" collapsed="false">
      <c r="A1052" s="7" t="s">
        <v>2129</v>
      </c>
      <c r="B1052" s="7" t="s">
        <v>9340</v>
      </c>
      <c r="C1052" s="7" t="n">
        <f aca="false">COUNTIF('Duel Log'!AD$2:AD$2815,$A1052)</f>
        <v>3</v>
      </c>
      <c r="D1052" s="7" t="n">
        <f aca="false">COUNTIFS('Duel Log'!AD$2:AD$2815,$A1052,'Duel Log'!AA$2:AA$2815,"Win")</f>
        <v>2</v>
      </c>
      <c r="E1052" s="7" t="n">
        <f aca="false">COUNTIFS('Duel Log'!AD$2:AD$2815,$A1052,'Duel Log'!AA$2:AA$2815,"Loss")</f>
        <v>1</v>
      </c>
      <c r="F1052" s="7" t="n">
        <f aca="false">COUNTIFS('Duel Log'!AD$2:AD$2815,$A1052,'Duel Log'!AA$2:AA$2815,"Draw")</f>
        <v>0</v>
      </c>
      <c r="G1052" s="13" t="n">
        <f aca="false">IFERROR(D1052/C1052,"")</f>
        <v>0.666666666666667</v>
      </c>
    </row>
    <row r="1053" customFormat="false" ht="15" hidden="false" customHeight="true" outlineLevel="0" collapsed="false">
      <c r="A1053" s="7" t="s">
        <v>1942</v>
      </c>
      <c r="B1053" s="7" t="s">
        <v>876</v>
      </c>
      <c r="C1053" s="7" t="n">
        <f aca="false">COUNTIF('Duel Log'!AD$2:AD$2815,$A1053)</f>
        <v>1</v>
      </c>
      <c r="D1053" s="7" t="n">
        <f aca="false">COUNTIFS('Duel Log'!AD$2:AD$2815,$A1053,'Duel Log'!AA$2:AA$2815,"Win")</f>
        <v>0</v>
      </c>
      <c r="E1053" s="7" t="n">
        <f aca="false">COUNTIFS('Duel Log'!AD$2:AD$2815,$A1053,'Duel Log'!AA$2:AA$2815,"Loss")</f>
        <v>1</v>
      </c>
      <c r="F1053" s="7" t="n">
        <f aca="false">COUNTIFS('Duel Log'!AD$2:AD$2815,$A1053,'Duel Log'!AA$2:AA$2815,"Draw")</f>
        <v>0</v>
      </c>
      <c r="G1053" s="13" t="n">
        <f aca="false">IFERROR(D1053/C1053,"")</f>
        <v>0</v>
      </c>
    </row>
    <row r="1054" customFormat="false" ht="15" hidden="false" customHeight="true" outlineLevel="0" collapsed="false">
      <c r="A1054" s="7" t="s">
        <v>1369</v>
      </c>
      <c r="B1054" s="7" t="s">
        <v>1324</v>
      </c>
      <c r="C1054" s="7" t="n">
        <f aca="false">COUNTIF('Duel Log'!AD$2:AD$2815,$A1054)</f>
        <v>1</v>
      </c>
      <c r="D1054" s="7" t="n">
        <f aca="false">COUNTIFS('Duel Log'!AD$2:AD$2815,$A1054,'Duel Log'!AA$2:AA$2815,"Win")</f>
        <v>1</v>
      </c>
      <c r="E1054" s="7" t="n">
        <f aca="false">COUNTIFS('Duel Log'!AD$2:AD$2815,$A1054,'Duel Log'!AA$2:AA$2815,"Loss")</f>
        <v>0</v>
      </c>
      <c r="F1054" s="7" t="n">
        <f aca="false">COUNTIFS('Duel Log'!AD$2:AD$2815,$A1054,'Duel Log'!AA$2:AA$2815,"Draw")</f>
        <v>0</v>
      </c>
      <c r="G1054" s="13" t="n">
        <f aca="false">IFERROR(D1054/C1054,"")</f>
        <v>1</v>
      </c>
    </row>
    <row r="1055" customFormat="false" ht="16.5" hidden="false" customHeight="true" outlineLevel="0" collapsed="false">
      <c r="A1055" s="7" t="s">
        <v>730</v>
      </c>
      <c r="B1055" s="7" t="s">
        <v>9341</v>
      </c>
      <c r="C1055" s="7" t="n">
        <f aca="false">COUNTIF('Duel Log'!AD$2:AD$2815,$A1055)</f>
        <v>2</v>
      </c>
      <c r="D1055" s="7" t="n">
        <f aca="false">COUNTIFS('Duel Log'!AD$2:AD$2815,$A1055,'Duel Log'!AA$2:AA$2815,"Win")</f>
        <v>1</v>
      </c>
      <c r="E1055" s="7" t="n">
        <f aca="false">COUNTIFS('Duel Log'!AD$2:AD$2815,$A1055,'Duel Log'!AA$2:AA$2815,"Loss")</f>
        <v>1</v>
      </c>
      <c r="F1055" s="7" t="n">
        <f aca="false">COUNTIFS('Duel Log'!AD$2:AD$2815,$A1055,'Duel Log'!AA$2:AA$2815,"Draw")</f>
        <v>0</v>
      </c>
      <c r="G1055" s="13" t="n">
        <f aca="false">IFERROR(D1055/C1055,"")</f>
        <v>0.5</v>
      </c>
    </row>
    <row r="1056" customFormat="false" ht="15" hidden="false" customHeight="true" outlineLevel="0" collapsed="false">
      <c r="A1056" s="7" t="s">
        <v>1407</v>
      </c>
      <c r="B1056" s="7" t="s">
        <v>1324</v>
      </c>
      <c r="C1056" s="7" t="n">
        <f aca="false">COUNTIF('Duel Log'!AD$2:AD$2815,$A1056)</f>
        <v>1</v>
      </c>
      <c r="D1056" s="7" t="n">
        <f aca="false">COUNTIFS('Duel Log'!AD$2:AD$2815,$A1056,'Duel Log'!AA$2:AA$2815,"Win")</f>
        <v>0</v>
      </c>
      <c r="E1056" s="7" t="n">
        <f aca="false">COUNTIFS('Duel Log'!AD$2:AD$2815,$A1056,'Duel Log'!AA$2:AA$2815,"Loss")</f>
        <v>1</v>
      </c>
      <c r="F1056" s="7" t="n">
        <f aca="false">COUNTIFS('Duel Log'!AD$2:AD$2815,$A1056,'Duel Log'!AA$2:AA$2815,"Draw")</f>
        <v>0</v>
      </c>
      <c r="G1056" s="13" t="n">
        <f aca="false">IFERROR(D1056/C1056,"")</f>
        <v>0</v>
      </c>
    </row>
    <row r="1057" customFormat="false" ht="15" hidden="false" customHeight="true" outlineLevel="0" collapsed="false">
      <c r="A1057" s="7" t="s">
        <v>3070</v>
      </c>
      <c r="B1057" s="7" t="s">
        <v>829</v>
      </c>
      <c r="C1057" s="7" t="n">
        <f aca="false">COUNTIF('Duel Log'!AD$2:AD$2815,$A1057)</f>
        <v>1</v>
      </c>
      <c r="D1057" s="7" t="n">
        <f aca="false">COUNTIFS('Duel Log'!AD$2:AD$2815,$A1057,'Duel Log'!AA$2:AA$2815,"Win")</f>
        <v>1</v>
      </c>
      <c r="E1057" s="7" t="n">
        <f aca="false">COUNTIFS('Duel Log'!AD$2:AD$2815,$A1057,'Duel Log'!AA$2:AA$2815,"Loss")</f>
        <v>0</v>
      </c>
      <c r="F1057" s="7" t="n">
        <f aca="false">COUNTIFS('Duel Log'!AD$2:AD$2815,$A1057,'Duel Log'!AA$2:AA$2815,"Draw")</f>
        <v>0</v>
      </c>
      <c r="G1057" s="13" t="n">
        <f aca="false">IFERROR(D1057/C1057,"")</f>
        <v>1</v>
      </c>
    </row>
    <row r="1058" customFormat="false" ht="15" hidden="false" customHeight="true" outlineLevel="0" collapsed="false">
      <c r="A1058" s="7" t="s">
        <v>2242</v>
      </c>
      <c r="B1058" s="7" t="s">
        <v>357</v>
      </c>
      <c r="C1058" s="7" t="n">
        <f aca="false">COUNTIF('Duel Log'!AD$2:AD$2815,$A1058)</f>
        <v>1</v>
      </c>
      <c r="D1058" s="7" t="n">
        <f aca="false">COUNTIFS('Duel Log'!AD$2:AD$2815,$A1058,'Duel Log'!AA$2:AA$2815,"Win")</f>
        <v>0</v>
      </c>
      <c r="E1058" s="7" t="n">
        <f aca="false">COUNTIFS('Duel Log'!AD$2:AD$2815,$A1058,'Duel Log'!AA$2:AA$2815,"Loss")</f>
        <v>1</v>
      </c>
      <c r="F1058" s="7" t="n">
        <f aca="false">COUNTIFS('Duel Log'!AD$2:AD$2815,$A1058,'Duel Log'!AA$2:AA$2815,"Draw")</f>
        <v>0</v>
      </c>
      <c r="G1058" s="13" t="n">
        <f aca="false">IFERROR(D1058/C1058,"")</f>
        <v>0</v>
      </c>
    </row>
    <row r="1059" customFormat="false" ht="16.5" hidden="false" customHeight="true" outlineLevel="0" collapsed="false">
      <c r="A1059" s="7" t="s">
        <v>2707</v>
      </c>
      <c r="B1059" s="7" t="s">
        <v>676</v>
      </c>
      <c r="C1059" s="7" t="n">
        <f aca="false">COUNTIF('Duel Log'!AD$2:AD$2815,$A1059)</f>
        <v>1</v>
      </c>
      <c r="D1059" s="7" t="n">
        <f aca="false">COUNTIFS('Duel Log'!AD$2:AD$2815,$A1059,'Duel Log'!AA$2:AA$2815,"Win")</f>
        <v>1</v>
      </c>
      <c r="E1059" s="7" t="n">
        <f aca="false">COUNTIFS('Duel Log'!AD$2:AD$2815,$A1059,'Duel Log'!AA$2:AA$2815,"Loss")</f>
        <v>0</v>
      </c>
      <c r="F1059" s="7" t="n">
        <f aca="false">COUNTIFS('Duel Log'!AD$2:AD$2815,$A1059,'Duel Log'!AA$2:AA$2815,"Draw")</f>
        <v>0</v>
      </c>
      <c r="G1059" s="13" t="n">
        <f aca="false">IFERROR(D1059/C1059,"")</f>
        <v>1</v>
      </c>
    </row>
    <row r="1060" customFormat="false" ht="16.5" hidden="false" customHeight="true" outlineLevel="0" collapsed="false">
      <c r="A1060" s="7" t="s">
        <v>394</v>
      </c>
      <c r="B1060" s="7" t="s">
        <v>9342</v>
      </c>
      <c r="C1060" s="7" t="n">
        <f aca="false">COUNTIF('Duel Log'!AD$2:AD$2815,$A1060)</f>
        <v>8</v>
      </c>
      <c r="D1060" s="7" t="n">
        <f aca="false">COUNTIFS('Duel Log'!AD$2:AD$2815,$A1060,'Duel Log'!AA$2:AA$2815,"Win")</f>
        <v>6</v>
      </c>
      <c r="E1060" s="7" t="n">
        <f aca="false">COUNTIFS('Duel Log'!AD$2:AD$2815,$A1060,'Duel Log'!AA$2:AA$2815,"Loss")</f>
        <v>2</v>
      </c>
      <c r="F1060" s="7" t="n">
        <f aca="false">COUNTIFS('Duel Log'!AD$2:AD$2815,$A1060,'Duel Log'!AA$2:AA$2815,"Draw")</f>
        <v>0</v>
      </c>
      <c r="G1060" s="13" t="n">
        <f aca="false">IFERROR(D1060/C1060,"")</f>
        <v>0.75</v>
      </c>
    </row>
    <row r="1061" customFormat="false" ht="15" hidden="false" customHeight="true" outlineLevel="0" collapsed="false">
      <c r="A1061" s="7" t="s">
        <v>1250</v>
      </c>
      <c r="B1061" s="7" t="s">
        <v>1232</v>
      </c>
      <c r="C1061" s="7" t="n">
        <f aca="false">COUNTIF('Duel Log'!AD$2:AD$2815,$A1061)</f>
        <v>1</v>
      </c>
      <c r="D1061" s="7" t="n">
        <f aca="false">COUNTIFS('Duel Log'!AD$2:AD$2815,$A1061,'Duel Log'!AA$2:AA$2815,"Win")</f>
        <v>1</v>
      </c>
      <c r="E1061" s="7" t="n">
        <f aca="false">COUNTIFS('Duel Log'!AD$2:AD$2815,$A1061,'Duel Log'!AA$2:AA$2815,"Loss")</f>
        <v>0</v>
      </c>
      <c r="F1061" s="7" t="n">
        <f aca="false">COUNTIFS('Duel Log'!AD$2:AD$2815,$A1061,'Duel Log'!AA$2:AA$2815,"Draw")</f>
        <v>0</v>
      </c>
      <c r="G1061" s="13" t="n">
        <f aca="false">IFERROR(D1061/C1061,"")</f>
        <v>1</v>
      </c>
    </row>
    <row r="1062" customFormat="false" ht="15" hidden="false" customHeight="true" outlineLevel="0" collapsed="false">
      <c r="A1062" s="7" t="s">
        <v>529</v>
      </c>
      <c r="B1062" s="7" t="s">
        <v>9343</v>
      </c>
      <c r="C1062" s="7" t="n">
        <f aca="false">COUNTIF('Duel Log'!AD$2:AD$2815,$A1062)</f>
        <v>2</v>
      </c>
      <c r="D1062" s="7" t="n">
        <f aca="false">COUNTIFS('Duel Log'!AD$2:AD$2815,$A1062,'Duel Log'!AA$2:AA$2815,"Win")</f>
        <v>1</v>
      </c>
      <c r="E1062" s="7" t="n">
        <f aca="false">COUNTIFS('Duel Log'!AD$2:AD$2815,$A1062,'Duel Log'!AA$2:AA$2815,"Loss")</f>
        <v>1</v>
      </c>
      <c r="F1062" s="7" t="n">
        <f aca="false">COUNTIFS('Duel Log'!AD$2:AD$2815,$A1062,'Duel Log'!AA$2:AA$2815,"Draw")</f>
        <v>0</v>
      </c>
      <c r="G1062" s="13" t="n">
        <f aca="false">IFERROR(D1062/C1062,"")</f>
        <v>0.5</v>
      </c>
    </row>
    <row r="1063" customFormat="false" ht="16.5" hidden="false" customHeight="true" outlineLevel="0" collapsed="false">
      <c r="A1063" s="7" t="s">
        <v>5163</v>
      </c>
      <c r="B1063" s="7" t="s">
        <v>3496</v>
      </c>
      <c r="C1063" s="7" t="n">
        <f aca="false">COUNTIF('Duel Log'!AD$2:AD$2815,$A1063)</f>
        <v>1</v>
      </c>
      <c r="D1063" s="7" t="n">
        <f aca="false">COUNTIFS('Duel Log'!AD$2:AD$2815,$A1063,'Duel Log'!AA$2:AA$2815,"Win")</f>
        <v>0</v>
      </c>
      <c r="E1063" s="7" t="n">
        <f aca="false">COUNTIFS('Duel Log'!AD$2:AD$2815,$A1063,'Duel Log'!AA$2:AA$2815,"Loss")</f>
        <v>1</v>
      </c>
      <c r="F1063" s="7" t="n">
        <f aca="false">COUNTIFS('Duel Log'!AD$2:AD$2815,$A1063,'Duel Log'!AA$2:AA$2815,"Draw")</f>
        <v>0</v>
      </c>
      <c r="G1063" s="13" t="n">
        <f aca="false">IFERROR(D1063/C1063,"")</f>
        <v>0</v>
      </c>
    </row>
    <row r="1064" customFormat="false" ht="15" hidden="false" customHeight="true" outlineLevel="0" collapsed="false">
      <c r="A1064" s="7" t="s">
        <v>5842</v>
      </c>
      <c r="B1064" s="8" t="s">
        <v>862</v>
      </c>
      <c r="C1064" s="7" t="n">
        <f aca="false">COUNTIF('Duel Log'!AD$2:AD$2815,$A1064)</f>
        <v>1</v>
      </c>
      <c r="D1064" s="7" t="n">
        <f aca="false">COUNTIFS('Duel Log'!AD$2:AD$2815,$A1064,'Duel Log'!AA$2:AA$2815,"Win")</f>
        <v>1</v>
      </c>
      <c r="E1064" s="7" t="n">
        <f aca="false">COUNTIFS('Duel Log'!AD$2:AD$2815,$A1064,'Duel Log'!AA$2:AA$2815,"Loss")</f>
        <v>0</v>
      </c>
      <c r="F1064" s="7" t="n">
        <f aca="false">COUNTIFS('Duel Log'!AD$2:AD$2815,$A1064,'Duel Log'!AA$2:AA$2815,"Draw")</f>
        <v>0</v>
      </c>
      <c r="G1064" s="13" t="n">
        <f aca="false">IFERROR(D1064/C1064,"")</f>
        <v>1</v>
      </c>
    </row>
    <row r="1065" customFormat="false" ht="15" hidden="false" customHeight="true" outlineLevel="0" collapsed="false">
      <c r="A1065" s="7" t="s">
        <v>3318</v>
      </c>
      <c r="B1065" s="7" t="s">
        <v>3287</v>
      </c>
      <c r="C1065" s="7" t="n">
        <f aca="false">COUNTIF('Duel Log'!AD$2:AD$2815,$A1065)</f>
        <v>1</v>
      </c>
      <c r="D1065" s="7" t="n">
        <f aca="false">COUNTIFS('Duel Log'!AD$2:AD$2815,$A1065,'Duel Log'!AA$2:AA$2815,"Win")</f>
        <v>1</v>
      </c>
      <c r="E1065" s="7" t="n">
        <f aca="false">COUNTIFS('Duel Log'!AD$2:AD$2815,$A1065,'Duel Log'!AA$2:AA$2815,"Loss")</f>
        <v>0</v>
      </c>
      <c r="F1065" s="7" t="n">
        <f aca="false">COUNTIFS('Duel Log'!AD$2:AD$2815,$A1065,'Duel Log'!AA$2:AA$2815,"Draw")</f>
        <v>0</v>
      </c>
      <c r="G1065" s="13" t="n">
        <f aca="false">IFERROR(D1065/C1065,"")</f>
        <v>1</v>
      </c>
    </row>
    <row r="1066" customFormat="false" ht="15" hidden="false" customHeight="true" outlineLevel="0" collapsed="false">
      <c r="A1066" s="7" t="s">
        <v>3779</v>
      </c>
      <c r="B1066" s="8" t="s">
        <v>2427</v>
      </c>
      <c r="C1066" s="7" t="n">
        <f aca="false">COUNTIF('Duel Log'!AD$2:AD$2815,$A1066)</f>
        <v>1</v>
      </c>
      <c r="D1066" s="7" t="n">
        <f aca="false">COUNTIFS('Duel Log'!AD$2:AD$2815,$A1066,'Duel Log'!AA$2:AA$2815,"Win")</f>
        <v>1</v>
      </c>
      <c r="E1066" s="7" t="n">
        <f aca="false">COUNTIFS('Duel Log'!AD$2:AD$2815,$A1066,'Duel Log'!AA$2:AA$2815,"Loss")</f>
        <v>0</v>
      </c>
      <c r="F1066" s="7" t="n">
        <f aca="false">COUNTIFS('Duel Log'!AD$2:AD$2815,$A1066,'Duel Log'!AA$2:AA$2815,"Draw")</f>
        <v>0</v>
      </c>
      <c r="G1066" s="13" t="n">
        <f aca="false">IFERROR(D1066/C1066,"")</f>
        <v>1</v>
      </c>
    </row>
    <row r="1067" customFormat="false" ht="15" hidden="false" customHeight="true" outlineLevel="0" collapsed="false">
      <c r="A1067" s="7" t="s">
        <v>1807</v>
      </c>
      <c r="B1067" s="7" t="s">
        <v>1800</v>
      </c>
      <c r="C1067" s="7" t="n">
        <f aca="false">COUNTIF('Duel Log'!AD$2:AD$2815,$A1067)</f>
        <v>1</v>
      </c>
      <c r="D1067" s="7" t="n">
        <f aca="false">COUNTIFS('Duel Log'!AD$2:AD$2815,$A1067,'Duel Log'!AA$2:AA$2815,"Win")</f>
        <v>0</v>
      </c>
      <c r="E1067" s="7" t="n">
        <f aca="false">COUNTIFS('Duel Log'!AD$2:AD$2815,$A1067,'Duel Log'!AA$2:AA$2815,"Loss")</f>
        <v>1</v>
      </c>
      <c r="F1067" s="7" t="n">
        <f aca="false">COUNTIFS('Duel Log'!AD$2:AD$2815,$A1067,'Duel Log'!AA$2:AA$2815,"Draw")</f>
        <v>0</v>
      </c>
      <c r="G1067" s="13" t="n">
        <f aca="false">IFERROR(D1067/C1067,"")</f>
        <v>0</v>
      </c>
    </row>
    <row r="1068" customFormat="false" ht="15" hidden="false" customHeight="true" outlineLevel="0" collapsed="false">
      <c r="A1068" s="7" t="s">
        <v>1979</v>
      </c>
      <c r="B1068" s="7" t="s">
        <v>1673</v>
      </c>
      <c r="C1068" s="7" t="n">
        <f aca="false">COUNTIF('Duel Log'!AD$2:AD$2815,$A1068)</f>
        <v>1</v>
      </c>
      <c r="D1068" s="7" t="n">
        <f aca="false">COUNTIFS('Duel Log'!AD$2:AD$2815,$A1068,'Duel Log'!AA$2:AA$2815,"Win")</f>
        <v>1</v>
      </c>
      <c r="E1068" s="7" t="n">
        <f aca="false">COUNTIFS('Duel Log'!AD$2:AD$2815,$A1068,'Duel Log'!AA$2:AA$2815,"Loss")</f>
        <v>0</v>
      </c>
      <c r="F1068" s="7" t="n">
        <f aca="false">COUNTIFS('Duel Log'!AD$2:AD$2815,$A1068,'Duel Log'!AA$2:AA$2815,"Draw")</f>
        <v>0</v>
      </c>
      <c r="G1068" s="13" t="n">
        <f aca="false">IFERROR(D1068/C1068,"")</f>
        <v>1</v>
      </c>
    </row>
    <row r="1069" customFormat="false" ht="15" hidden="false" customHeight="true" outlineLevel="0" collapsed="false">
      <c r="A1069" s="7" t="s">
        <v>1088</v>
      </c>
      <c r="B1069" s="7" t="s">
        <v>1061</v>
      </c>
      <c r="C1069" s="7" t="n">
        <f aca="false">COUNTIF('Duel Log'!AD$2:AD$2815,$A1069)</f>
        <v>1</v>
      </c>
      <c r="D1069" s="7" t="n">
        <f aca="false">COUNTIFS('Duel Log'!AD$2:AD$2815,$A1069,'Duel Log'!AA$2:AA$2815,"Win")</f>
        <v>1</v>
      </c>
      <c r="E1069" s="7" t="n">
        <f aca="false">COUNTIFS('Duel Log'!AD$2:AD$2815,$A1069,'Duel Log'!AA$2:AA$2815,"Loss")</f>
        <v>0</v>
      </c>
      <c r="F1069" s="7" t="n">
        <f aca="false">COUNTIFS('Duel Log'!AD$2:AD$2815,$A1069,'Duel Log'!AA$2:AA$2815,"Draw")</f>
        <v>0</v>
      </c>
      <c r="G1069" s="13" t="n">
        <f aca="false">IFERROR(D1069/C1069,"")</f>
        <v>1</v>
      </c>
    </row>
    <row r="1070" customFormat="false" ht="15" hidden="false" customHeight="true" outlineLevel="0" collapsed="false">
      <c r="A1070" s="7" t="s">
        <v>541</v>
      </c>
      <c r="B1070" s="7" t="s">
        <v>403</v>
      </c>
      <c r="C1070" s="7" t="n">
        <f aca="false">COUNTIF('Duel Log'!AD$2:AD$2815,$A1070)</f>
        <v>1</v>
      </c>
      <c r="D1070" s="7" t="n">
        <f aca="false">COUNTIFS('Duel Log'!AD$2:AD$2815,$A1070,'Duel Log'!AA$2:AA$2815,"Win")</f>
        <v>0</v>
      </c>
      <c r="E1070" s="7" t="n">
        <f aca="false">COUNTIFS('Duel Log'!AD$2:AD$2815,$A1070,'Duel Log'!AA$2:AA$2815,"Loss")</f>
        <v>1</v>
      </c>
      <c r="F1070" s="7" t="n">
        <f aca="false">COUNTIFS('Duel Log'!AD$2:AD$2815,$A1070,'Duel Log'!AA$2:AA$2815,"Draw")</f>
        <v>0</v>
      </c>
      <c r="G1070" s="13" t="n">
        <f aca="false">IFERROR(D1070/C1070,"")</f>
        <v>0</v>
      </c>
    </row>
    <row r="1071" customFormat="false" ht="15" hidden="false" customHeight="true" outlineLevel="0" collapsed="false">
      <c r="A1071" s="7" t="s">
        <v>1746</v>
      </c>
      <c r="B1071" s="7" t="s">
        <v>1671</v>
      </c>
      <c r="C1071" s="7" t="n">
        <f aca="false">COUNTIF('Duel Log'!AD$2:AD$2815,$A1071)</f>
        <v>1</v>
      </c>
      <c r="D1071" s="7" t="n">
        <f aca="false">COUNTIFS('Duel Log'!AD$2:AD$2815,$A1071,'Duel Log'!AA$2:AA$2815,"Win")</f>
        <v>1</v>
      </c>
      <c r="E1071" s="7" t="n">
        <f aca="false">COUNTIFS('Duel Log'!AD$2:AD$2815,$A1071,'Duel Log'!AA$2:AA$2815,"Loss")</f>
        <v>0</v>
      </c>
      <c r="F1071" s="7" t="n">
        <f aca="false">COUNTIFS('Duel Log'!AD$2:AD$2815,$A1071,'Duel Log'!AA$2:AA$2815,"Draw")</f>
        <v>0</v>
      </c>
      <c r="G1071" s="13" t="n">
        <f aca="false">IFERROR(D1071/C1071,"")</f>
        <v>1</v>
      </c>
    </row>
    <row r="1072" customFormat="false" ht="15" hidden="false" customHeight="true" outlineLevel="0" collapsed="false">
      <c r="A1072" s="7" t="s">
        <v>337</v>
      </c>
      <c r="B1072" s="7" t="s">
        <v>280</v>
      </c>
      <c r="C1072" s="7" t="n">
        <f aca="false">COUNTIF('Duel Log'!AD$2:AD$2815,$A1072)</f>
        <v>1</v>
      </c>
      <c r="D1072" s="7" t="n">
        <f aca="false">COUNTIFS('Duel Log'!AD$2:AD$2815,$A1072,'Duel Log'!AA$2:AA$2815,"Win")</f>
        <v>1</v>
      </c>
      <c r="E1072" s="7" t="n">
        <f aca="false">COUNTIFS('Duel Log'!AD$2:AD$2815,$A1072,'Duel Log'!AA$2:AA$2815,"Loss")</f>
        <v>0</v>
      </c>
      <c r="F1072" s="7" t="n">
        <f aca="false">COUNTIFS('Duel Log'!AD$2:AD$2815,$A1072,'Duel Log'!AA$2:AA$2815,"Draw")</f>
        <v>0</v>
      </c>
      <c r="G1072" s="13" t="n">
        <f aca="false">IFERROR(D1072/C1072,"")</f>
        <v>1</v>
      </c>
    </row>
    <row r="1073" customFormat="false" ht="15" hidden="false" customHeight="true" outlineLevel="0" collapsed="false">
      <c r="A1073" s="7" t="s">
        <v>3847</v>
      </c>
      <c r="B1073" s="7" t="s">
        <v>723</v>
      </c>
      <c r="C1073" s="7" t="n">
        <f aca="false">COUNTIF('Duel Log'!AD$2:AD$2815,$A1073)</f>
        <v>1</v>
      </c>
      <c r="D1073" s="7" t="n">
        <f aca="false">COUNTIFS('Duel Log'!AD$2:AD$2815,$A1073,'Duel Log'!AA$2:AA$2815,"Win")</f>
        <v>0</v>
      </c>
      <c r="E1073" s="7" t="n">
        <f aca="false">COUNTIFS('Duel Log'!AD$2:AD$2815,$A1073,'Duel Log'!AA$2:AA$2815,"Loss")</f>
        <v>1</v>
      </c>
      <c r="F1073" s="7" t="n">
        <f aca="false">COUNTIFS('Duel Log'!AD$2:AD$2815,$A1073,'Duel Log'!AA$2:AA$2815,"Draw")</f>
        <v>0</v>
      </c>
      <c r="G1073" s="13" t="n">
        <f aca="false">IFERROR(D1073/C1073,"")</f>
        <v>0</v>
      </c>
    </row>
    <row r="1074" customFormat="false" ht="16.5" hidden="false" customHeight="true" outlineLevel="0" collapsed="false">
      <c r="A1074" s="7" t="s">
        <v>2582</v>
      </c>
      <c r="B1074" s="7" t="s">
        <v>2516</v>
      </c>
      <c r="C1074" s="7" t="n">
        <f aca="false">COUNTIF('Duel Log'!AD$2:AD$2815,$A1074)</f>
        <v>1</v>
      </c>
      <c r="D1074" s="7" t="n">
        <f aca="false">COUNTIFS('Duel Log'!AD$2:AD$2815,$A1074,'Duel Log'!AA$2:AA$2815,"Win")</f>
        <v>0</v>
      </c>
      <c r="E1074" s="7" t="n">
        <f aca="false">COUNTIFS('Duel Log'!AD$2:AD$2815,$A1074,'Duel Log'!AA$2:AA$2815,"Loss")</f>
        <v>1</v>
      </c>
      <c r="F1074" s="7" t="n">
        <f aca="false">COUNTIFS('Duel Log'!AD$2:AD$2815,$A1074,'Duel Log'!AA$2:AA$2815,"Draw")</f>
        <v>0</v>
      </c>
      <c r="G1074" s="13" t="n">
        <f aca="false">IFERROR(D1074/C1074,"")</f>
        <v>0</v>
      </c>
    </row>
    <row r="1075" customFormat="false" ht="16.5" hidden="false" customHeight="true" outlineLevel="0" collapsed="false">
      <c r="A1075" s="7" t="s">
        <v>913</v>
      </c>
      <c r="B1075" s="7" t="s">
        <v>9344</v>
      </c>
      <c r="C1075" s="7" t="n">
        <f aca="false">COUNTIF('Duel Log'!AD$2:AD$2815,$A1075)</f>
        <v>5</v>
      </c>
      <c r="D1075" s="7" t="n">
        <f aca="false">COUNTIFS('Duel Log'!AD$2:AD$2815,$A1075,'Duel Log'!AA$2:AA$2815,"Win")</f>
        <v>4</v>
      </c>
      <c r="E1075" s="7" t="n">
        <f aca="false">COUNTIFS('Duel Log'!AD$2:AD$2815,$A1075,'Duel Log'!AA$2:AA$2815,"Loss")</f>
        <v>1</v>
      </c>
      <c r="F1075" s="7" t="n">
        <f aca="false">COUNTIFS('Duel Log'!AD$2:AD$2815,$A1075,'Duel Log'!AA$2:AA$2815,"Draw")</f>
        <v>0</v>
      </c>
      <c r="G1075" s="13" t="n">
        <f aca="false">IFERROR(D1075/C1075,"")</f>
        <v>0.8</v>
      </c>
    </row>
    <row r="1076" customFormat="false" ht="15" hidden="false" customHeight="true" outlineLevel="0" collapsed="false">
      <c r="A1076" s="7" t="s">
        <v>1345</v>
      </c>
      <c r="B1076" s="7" t="s">
        <v>1324</v>
      </c>
      <c r="C1076" s="7" t="n">
        <f aca="false">COUNTIF('Duel Log'!AD$2:AD$2815,$A1076)</f>
        <v>1</v>
      </c>
      <c r="D1076" s="7" t="n">
        <f aca="false">COUNTIFS('Duel Log'!AD$2:AD$2815,$A1076,'Duel Log'!AA$2:AA$2815,"Win")</f>
        <v>1</v>
      </c>
      <c r="E1076" s="7" t="n">
        <f aca="false">COUNTIFS('Duel Log'!AD$2:AD$2815,$A1076,'Duel Log'!AA$2:AA$2815,"Loss")</f>
        <v>0</v>
      </c>
      <c r="F1076" s="7" t="n">
        <f aca="false">COUNTIFS('Duel Log'!AD$2:AD$2815,$A1076,'Duel Log'!AA$2:AA$2815,"Draw")</f>
        <v>0</v>
      </c>
      <c r="G1076" s="13" t="n">
        <f aca="false">IFERROR(D1076/C1076,"")</f>
        <v>1</v>
      </c>
    </row>
    <row r="1077" customFormat="false" ht="15" hidden="false" customHeight="true" outlineLevel="0" collapsed="false">
      <c r="A1077" s="7" t="s">
        <v>320</v>
      </c>
      <c r="B1077" s="7" t="s">
        <v>9345</v>
      </c>
      <c r="C1077" s="7" t="n">
        <f aca="false">COUNTIF('Duel Log'!AD$2:AD$2815,$A1077)</f>
        <v>2</v>
      </c>
      <c r="D1077" s="7" t="n">
        <f aca="false">COUNTIFS('Duel Log'!AD$2:AD$2815,$A1077,'Duel Log'!AA$2:AA$2815,"Win")</f>
        <v>1</v>
      </c>
      <c r="E1077" s="7" t="n">
        <f aca="false">COUNTIFS('Duel Log'!AD$2:AD$2815,$A1077,'Duel Log'!AA$2:AA$2815,"Loss")</f>
        <v>1</v>
      </c>
      <c r="F1077" s="7" t="n">
        <f aca="false">COUNTIFS('Duel Log'!AD$2:AD$2815,$A1077,'Duel Log'!AA$2:AA$2815,"Draw")</f>
        <v>0</v>
      </c>
      <c r="G1077" s="13" t="n">
        <f aca="false">IFERROR(D1077/C1077,"")</f>
        <v>0.5</v>
      </c>
    </row>
    <row r="1078" customFormat="false" ht="16.5" hidden="false" customHeight="true" outlineLevel="0" collapsed="false">
      <c r="A1078" s="7" t="s">
        <v>2364</v>
      </c>
      <c r="B1078" s="7" t="s">
        <v>1790</v>
      </c>
      <c r="C1078" s="7" t="n">
        <f aca="false">COUNTIF('Duel Log'!AD$2:AD$2815,$A1078)</f>
        <v>1</v>
      </c>
      <c r="D1078" s="7" t="n">
        <f aca="false">COUNTIFS('Duel Log'!AD$2:AD$2815,$A1078,'Duel Log'!AA$2:AA$2815,"Win")</f>
        <v>1</v>
      </c>
      <c r="E1078" s="7" t="n">
        <f aca="false">COUNTIFS('Duel Log'!AD$2:AD$2815,$A1078,'Duel Log'!AA$2:AA$2815,"Loss")</f>
        <v>0</v>
      </c>
      <c r="F1078" s="7" t="n">
        <f aca="false">COUNTIFS('Duel Log'!AD$2:AD$2815,$A1078,'Duel Log'!AA$2:AA$2815,"Draw")</f>
        <v>0</v>
      </c>
      <c r="G1078" s="13" t="n">
        <f aca="false">IFERROR(D1078/C1078,"")</f>
        <v>1</v>
      </c>
    </row>
    <row r="1079" customFormat="false" ht="16.5" hidden="false" customHeight="true" outlineLevel="0" collapsed="false">
      <c r="A1079" s="7" t="s">
        <v>272</v>
      </c>
      <c r="B1079" s="7" t="s">
        <v>9346</v>
      </c>
      <c r="C1079" s="7" t="n">
        <f aca="false">COUNTIF('Duel Log'!AD$2:AD$2815,$A1079)</f>
        <v>7</v>
      </c>
      <c r="D1079" s="7" t="n">
        <f aca="false">COUNTIFS('Duel Log'!AD$2:AD$2815,$A1079,'Duel Log'!AA$2:AA$2815,"Win")</f>
        <v>3</v>
      </c>
      <c r="E1079" s="7" t="n">
        <f aca="false">COUNTIFS('Duel Log'!AD$2:AD$2815,$A1079,'Duel Log'!AA$2:AA$2815,"Loss")</f>
        <v>4</v>
      </c>
      <c r="F1079" s="7" t="n">
        <f aca="false">COUNTIFS('Duel Log'!AD$2:AD$2815,$A1079,'Duel Log'!AA$2:AA$2815,"Draw")</f>
        <v>0</v>
      </c>
      <c r="G1079" s="13" t="n">
        <f aca="false">IFERROR(D1079/C1079,"")</f>
        <v>0.428571428571429</v>
      </c>
    </row>
    <row r="1080" customFormat="false" ht="16.5" hidden="false" customHeight="true" outlineLevel="0" collapsed="false">
      <c r="A1080" s="7" t="s">
        <v>5737</v>
      </c>
      <c r="B1080" s="8" t="s">
        <v>2981</v>
      </c>
      <c r="C1080" s="7" t="n">
        <f aca="false">COUNTIF('Duel Log'!AD$2:AD$2815,$A1080)</f>
        <v>1</v>
      </c>
      <c r="D1080" s="7" t="n">
        <f aca="false">COUNTIFS('Duel Log'!AD$2:AD$2815,$A1080,'Duel Log'!AA$2:AA$2815,"Win")</f>
        <v>1</v>
      </c>
      <c r="E1080" s="7" t="n">
        <f aca="false">COUNTIFS('Duel Log'!AD$2:AD$2815,$A1080,'Duel Log'!AA$2:AA$2815,"Loss")</f>
        <v>0</v>
      </c>
      <c r="F1080" s="7" t="n">
        <f aca="false">COUNTIFS('Duel Log'!AD$2:AD$2815,$A1080,'Duel Log'!AA$2:AA$2815,"Draw")</f>
        <v>0</v>
      </c>
      <c r="G1080" s="13" t="n">
        <f aca="false">IFERROR(D1080/C1080,"")</f>
        <v>1</v>
      </c>
    </row>
    <row r="1081" customFormat="false" ht="15" hidden="false" customHeight="true" outlineLevel="0" collapsed="false">
      <c r="A1081" s="7" t="s">
        <v>3856</v>
      </c>
      <c r="B1081" s="7" t="s">
        <v>659</v>
      </c>
      <c r="C1081" s="7" t="n">
        <f aca="false">COUNTIF('Duel Log'!AD$2:AD$2815,$A1081)</f>
        <v>1</v>
      </c>
      <c r="D1081" s="7" t="n">
        <f aca="false">COUNTIFS('Duel Log'!AD$2:AD$2815,$A1081,'Duel Log'!AA$2:AA$2815,"Win")</f>
        <v>1</v>
      </c>
      <c r="E1081" s="7" t="n">
        <f aca="false">COUNTIFS('Duel Log'!AD$2:AD$2815,$A1081,'Duel Log'!AA$2:AA$2815,"Loss")</f>
        <v>0</v>
      </c>
      <c r="F1081" s="7" t="n">
        <f aca="false">COUNTIFS('Duel Log'!AD$2:AD$2815,$A1081,'Duel Log'!AA$2:AA$2815,"Draw")</f>
        <v>0</v>
      </c>
      <c r="G1081" s="13" t="n">
        <f aca="false">IFERROR(D1081/C1081,"")</f>
        <v>1</v>
      </c>
    </row>
    <row r="1082" customFormat="false" ht="16.5" hidden="false" customHeight="true" outlineLevel="0" collapsed="false">
      <c r="A1082" s="7" t="s">
        <v>1858</v>
      </c>
      <c r="B1082" s="7" t="s">
        <v>9347</v>
      </c>
      <c r="C1082" s="7" t="n">
        <f aca="false">COUNTIF('Duel Log'!AD$2:AD$2815,$A1082)</f>
        <v>3</v>
      </c>
      <c r="D1082" s="7" t="n">
        <f aca="false">COUNTIFS('Duel Log'!AD$2:AD$2815,$A1082,'Duel Log'!AA$2:AA$2815,"Win")</f>
        <v>2</v>
      </c>
      <c r="E1082" s="7" t="n">
        <f aca="false">COUNTIFS('Duel Log'!AD$2:AD$2815,$A1082,'Duel Log'!AA$2:AA$2815,"Loss")</f>
        <v>1</v>
      </c>
      <c r="F1082" s="7" t="n">
        <f aca="false">COUNTIFS('Duel Log'!AD$2:AD$2815,$A1082,'Duel Log'!AA$2:AA$2815,"Draw")</f>
        <v>0</v>
      </c>
      <c r="G1082" s="13" t="n">
        <f aca="false">IFERROR(D1082/C1082,"")</f>
        <v>0.666666666666667</v>
      </c>
    </row>
    <row r="1083" customFormat="false" ht="16.5" hidden="false" customHeight="true" outlineLevel="0" collapsed="false">
      <c r="A1083" s="7" t="s">
        <v>3663</v>
      </c>
      <c r="B1083" s="7" t="s">
        <v>9301</v>
      </c>
      <c r="C1083" s="7" t="n">
        <f aca="false">COUNTIF('Duel Log'!AD$2:AD$2815,$A1083)</f>
        <v>3</v>
      </c>
      <c r="D1083" s="7" t="n">
        <f aca="false">COUNTIFS('Duel Log'!AD$2:AD$2815,$A1083,'Duel Log'!AA$2:AA$2815,"Win")</f>
        <v>3</v>
      </c>
      <c r="E1083" s="7" t="n">
        <f aca="false">COUNTIFS('Duel Log'!AD$2:AD$2815,$A1083,'Duel Log'!AA$2:AA$2815,"Loss")</f>
        <v>0</v>
      </c>
      <c r="F1083" s="7" t="n">
        <f aca="false">COUNTIFS('Duel Log'!AD$2:AD$2815,$A1083,'Duel Log'!AA$2:AA$2815,"Draw")</f>
        <v>0</v>
      </c>
      <c r="G1083" s="13" t="n">
        <f aca="false">IFERROR(D1083/C1083,"")</f>
        <v>1</v>
      </c>
    </row>
    <row r="1084" customFormat="false" ht="15" hidden="false" customHeight="true" outlineLevel="0" collapsed="false">
      <c r="A1084" s="7" t="s">
        <v>988</v>
      </c>
      <c r="B1084" s="7" t="s">
        <v>9348</v>
      </c>
      <c r="C1084" s="7" t="n">
        <f aca="false">COUNTIF('Duel Log'!AD$2:AD$2815,$A1084)</f>
        <v>2</v>
      </c>
      <c r="D1084" s="7" t="n">
        <f aca="false">COUNTIFS('Duel Log'!AD$2:AD$2815,$A1084,'Duel Log'!AA$2:AA$2815,"Win")</f>
        <v>1</v>
      </c>
      <c r="E1084" s="7" t="n">
        <f aca="false">COUNTIFS('Duel Log'!AD$2:AD$2815,$A1084,'Duel Log'!AA$2:AA$2815,"Loss")</f>
        <v>1</v>
      </c>
      <c r="F1084" s="7" t="n">
        <f aca="false">COUNTIFS('Duel Log'!AD$2:AD$2815,$A1084,'Duel Log'!AA$2:AA$2815,"Draw")</f>
        <v>0</v>
      </c>
      <c r="G1084" s="13" t="n">
        <f aca="false">IFERROR(D1084/C1084,"")</f>
        <v>0.5</v>
      </c>
    </row>
    <row r="1085" customFormat="false" ht="16.5" hidden="false" customHeight="true" outlineLevel="0" collapsed="false">
      <c r="A1085" s="7" t="s">
        <v>5680</v>
      </c>
      <c r="B1085" s="8" t="s">
        <v>2981</v>
      </c>
      <c r="C1085" s="7" t="n">
        <f aca="false">COUNTIF('Duel Log'!AD$2:AD$2815,$A1085)</f>
        <v>1</v>
      </c>
      <c r="D1085" s="7" t="n">
        <f aca="false">COUNTIFS('Duel Log'!AD$2:AD$2815,$A1085,'Duel Log'!AA$2:AA$2815,"Win")</f>
        <v>0</v>
      </c>
      <c r="E1085" s="7" t="n">
        <f aca="false">COUNTIFS('Duel Log'!AD$2:AD$2815,$A1085,'Duel Log'!AA$2:AA$2815,"Loss")</f>
        <v>1</v>
      </c>
      <c r="F1085" s="7" t="n">
        <f aca="false">COUNTIFS('Duel Log'!AD$2:AD$2815,$A1085,'Duel Log'!AA$2:AA$2815,"Draw")</f>
        <v>0</v>
      </c>
      <c r="G1085" s="13" t="n">
        <f aca="false">IFERROR(D1085/C1085,"")</f>
        <v>0</v>
      </c>
    </row>
    <row r="1086" customFormat="false" ht="15" hidden="false" customHeight="true" outlineLevel="0" collapsed="false">
      <c r="A1086" s="7" t="s">
        <v>3392</v>
      </c>
      <c r="B1086" s="7" t="s">
        <v>641</v>
      </c>
      <c r="C1086" s="7" t="n">
        <f aca="false">COUNTIF('Duel Log'!AD$2:AD$2815,$A1086)</f>
        <v>1</v>
      </c>
      <c r="D1086" s="7" t="n">
        <f aca="false">COUNTIFS('Duel Log'!AD$2:AD$2815,$A1086,'Duel Log'!AA$2:AA$2815,"Win")</f>
        <v>1</v>
      </c>
      <c r="E1086" s="7" t="n">
        <f aca="false">COUNTIFS('Duel Log'!AD$2:AD$2815,$A1086,'Duel Log'!AA$2:AA$2815,"Loss")</f>
        <v>0</v>
      </c>
      <c r="F1086" s="7" t="n">
        <f aca="false">COUNTIFS('Duel Log'!AD$2:AD$2815,$A1086,'Duel Log'!AA$2:AA$2815,"Draw")</f>
        <v>0</v>
      </c>
      <c r="G1086" s="13" t="n">
        <f aca="false">IFERROR(D1086/C1086,"")</f>
        <v>1</v>
      </c>
    </row>
    <row r="1087" customFormat="false" ht="15" hidden="false" customHeight="true" outlineLevel="0" collapsed="false">
      <c r="A1087" s="7" t="s">
        <v>1689</v>
      </c>
      <c r="B1087" s="7" t="s">
        <v>1671</v>
      </c>
      <c r="C1087" s="7" t="n">
        <f aca="false">COUNTIF('Duel Log'!AD$2:AD$2815,$A1087)</f>
        <v>1</v>
      </c>
      <c r="D1087" s="7" t="n">
        <f aca="false">COUNTIFS('Duel Log'!AD$2:AD$2815,$A1087,'Duel Log'!AA$2:AA$2815,"Win")</f>
        <v>0</v>
      </c>
      <c r="E1087" s="7" t="n">
        <f aca="false">COUNTIFS('Duel Log'!AD$2:AD$2815,$A1087,'Duel Log'!AA$2:AA$2815,"Loss")</f>
        <v>1</v>
      </c>
      <c r="F1087" s="7" t="n">
        <f aca="false">COUNTIFS('Duel Log'!AD$2:AD$2815,$A1087,'Duel Log'!AA$2:AA$2815,"Draw")</f>
        <v>0</v>
      </c>
      <c r="G1087" s="13" t="n">
        <f aca="false">IFERROR(D1087/C1087,"")</f>
        <v>0</v>
      </c>
    </row>
    <row r="1088" customFormat="false" ht="15" hidden="false" customHeight="true" outlineLevel="0" collapsed="false">
      <c r="A1088" s="7" t="s">
        <v>3515</v>
      </c>
      <c r="B1088" s="7" t="s">
        <v>3458</v>
      </c>
      <c r="C1088" s="7" t="n">
        <f aca="false">COUNTIF('Duel Log'!AD$2:AD$2815,$A1088)</f>
        <v>1</v>
      </c>
      <c r="D1088" s="7" t="n">
        <f aca="false">COUNTIFS('Duel Log'!AD$2:AD$2815,$A1088,'Duel Log'!AA$2:AA$2815,"Win")</f>
        <v>0</v>
      </c>
      <c r="E1088" s="7" t="n">
        <f aca="false">COUNTIFS('Duel Log'!AD$2:AD$2815,$A1088,'Duel Log'!AA$2:AA$2815,"Loss")</f>
        <v>1</v>
      </c>
      <c r="F1088" s="7" t="n">
        <f aca="false">COUNTIFS('Duel Log'!AD$2:AD$2815,$A1088,'Duel Log'!AA$2:AA$2815,"Draw")</f>
        <v>0</v>
      </c>
      <c r="G1088" s="13" t="n">
        <f aca="false">IFERROR(D1088/C1088,"")</f>
        <v>0</v>
      </c>
    </row>
    <row r="1089" customFormat="false" ht="15" hidden="false" customHeight="true" outlineLevel="0" collapsed="false">
      <c r="A1089" s="7" t="s">
        <v>3873</v>
      </c>
      <c r="B1089" s="7" t="s">
        <v>723</v>
      </c>
      <c r="C1089" s="7" t="n">
        <f aca="false">COUNTIF('Duel Log'!AD$2:AD$2815,$A1089)</f>
        <v>1</v>
      </c>
      <c r="D1089" s="7" t="n">
        <f aca="false">COUNTIFS('Duel Log'!AD$2:AD$2815,$A1089,'Duel Log'!AA$2:AA$2815,"Win")</f>
        <v>0</v>
      </c>
      <c r="E1089" s="7" t="n">
        <f aca="false">COUNTIFS('Duel Log'!AD$2:AD$2815,$A1089,'Duel Log'!AA$2:AA$2815,"Loss")</f>
        <v>1</v>
      </c>
      <c r="F1089" s="7" t="n">
        <f aca="false">COUNTIFS('Duel Log'!AD$2:AD$2815,$A1089,'Duel Log'!AA$2:AA$2815,"Draw")</f>
        <v>0</v>
      </c>
      <c r="G1089" s="13" t="n">
        <f aca="false">IFERROR(D1089/C1089,"")</f>
        <v>0</v>
      </c>
    </row>
    <row r="1090" customFormat="false" ht="15" hidden="false" customHeight="true" outlineLevel="0" collapsed="false">
      <c r="A1090" s="7" t="s">
        <v>538</v>
      </c>
      <c r="B1090" s="7" t="s">
        <v>403</v>
      </c>
      <c r="C1090" s="7" t="n">
        <f aca="false">COUNTIF('Duel Log'!AD$2:AD$2815,$A1090)</f>
        <v>1</v>
      </c>
      <c r="D1090" s="7" t="n">
        <f aca="false">COUNTIFS('Duel Log'!AD$2:AD$2815,$A1090,'Duel Log'!AA$2:AA$2815,"Win")</f>
        <v>0</v>
      </c>
      <c r="E1090" s="7" t="n">
        <f aca="false">COUNTIFS('Duel Log'!AD$2:AD$2815,$A1090,'Duel Log'!AA$2:AA$2815,"Loss")</f>
        <v>1</v>
      </c>
      <c r="F1090" s="7" t="n">
        <f aca="false">COUNTIFS('Duel Log'!AD$2:AD$2815,$A1090,'Duel Log'!AA$2:AA$2815,"Draw")</f>
        <v>0</v>
      </c>
      <c r="G1090" s="13" t="n">
        <f aca="false">IFERROR(D1090/C1090,"")</f>
        <v>0</v>
      </c>
    </row>
    <row r="1091" customFormat="false" ht="15" hidden="false" customHeight="true" outlineLevel="0" collapsed="false">
      <c r="A1091" s="7" t="s">
        <v>1836</v>
      </c>
      <c r="B1091" s="7" t="s">
        <v>1800</v>
      </c>
      <c r="C1091" s="7" t="n">
        <f aca="false">COUNTIF('Duel Log'!AD$2:AD$2815,$A1091)</f>
        <v>1</v>
      </c>
      <c r="D1091" s="7" t="n">
        <f aca="false">COUNTIFS('Duel Log'!AD$2:AD$2815,$A1091,'Duel Log'!AA$2:AA$2815,"Win")</f>
        <v>0</v>
      </c>
      <c r="E1091" s="7" t="n">
        <f aca="false">COUNTIFS('Duel Log'!AD$2:AD$2815,$A1091,'Duel Log'!AA$2:AA$2815,"Loss")</f>
        <v>1</v>
      </c>
      <c r="F1091" s="7" t="n">
        <f aca="false">COUNTIFS('Duel Log'!AD$2:AD$2815,$A1091,'Duel Log'!AA$2:AA$2815,"Draw")</f>
        <v>0</v>
      </c>
      <c r="G1091" s="13" t="n">
        <f aca="false">IFERROR(D1091/C1091,"")</f>
        <v>0</v>
      </c>
    </row>
    <row r="1092" customFormat="false" ht="15" hidden="false" customHeight="true" outlineLevel="0" collapsed="false">
      <c r="A1092" s="7" t="s">
        <v>1056</v>
      </c>
      <c r="B1092" s="7" t="s">
        <v>282</v>
      </c>
      <c r="C1092" s="7" t="n">
        <f aca="false">COUNTIF('Duel Log'!AD$2:AD$2815,$A1092)</f>
        <v>1</v>
      </c>
      <c r="D1092" s="7" t="n">
        <f aca="false">COUNTIFS('Duel Log'!AD$2:AD$2815,$A1092,'Duel Log'!AA$2:AA$2815,"Win")</f>
        <v>1</v>
      </c>
      <c r="E1092" s="7" t="n">
        <f aca="false">COUNTIFS('Duel Log'!AD$2:AD$2815,$A1092,'Duel Log'!AA$2:AA$2815,"Loss")</f>
        <v>0</v>
      </c>
      <c r="F1092" s="7" t="n">
        <f aca="false">COUNTIFS('Duel Log'!AD$2:AD$2815,$A1092,'Duel Log'!AA$2:AA$2815,"Draw")</f>
        <v>0</v>
      </c>
      <c r="G1092" s="13" t="n">
        <f aca="false">IFERROR(D1092/C1092,"")</f>
        <v>1</v>
      </c>
    </row>
    <row r="1093" customFormat="false" ht="15" hidden="false" customHeight="true" outlineLevel="0" collapsed="false">
      <c r="A1093" s="7" t="s">
        <v>3159</v>
      </c>
      <c r="B1093" s="7" t="s">
        <v>876</v>
      </c>
      <c r="C1093" s="7" t="n">
        <f aca="false">COUNTIF('Duel Log'!AD$2:AD$2815,$A1093)</f>
        <v>1</v>
      </c>
      <c r="D1093" s="7" t="n">
        <f aca="false">COUNTIFS('Duel Log'!AD$2:AD$2815,$A1093,'Duel Log'!AA$2:AA$2815,"Win")</f>
        <v>0</v>
      </c>
      <c r="E1093" s="7" t="n">
        <f aca="false">COUNTIFS('Duel Log'!AD$2:AD$2815,$A1093,'Duel Log'!AA$2:AA$2815,"Loss")</f>
        <v>1</v>
      </c>
      <c r="F1093" s="7" t="n">
        <f aca="false">COUNTIFS('Duel Log'!AD$2:AD$2815,$A1093,'Duel Log'!AA$2:AA$2815,"Draw")</f>
        <v>0</v>
      </c>
      <c r="G1093" s="13" t="n">
        <f aca="false">IFERROR(D1093/C1093,"")</f>
        <v>0</v>
      </c>
    </row>
    <row r="1094" customFormat="false" ht="15" hidden="false" customHeight="true" outlineLevel="0" collapsed="false">
      <c r="A1094" s="7" t="s">
        <v>1906</v>
      </c>
      <c r="B1094" s="7" t="s">
        <v>1800</v>
      </c>
      <c r="C1094" s="7" t="n">
        <f aca="false">COUNTIF('Duel Log'!AD$2:AD$2815,$A1094)</f>
        <v>1</v>
      </c>
      <c r="D1094" s="7" t="n">
        <f aca="false">COUNTIFS('Duel Log'!AD$2:AD$2815,$A1094,'Duel Log'!AA$2:AA$2815,"Win")</f>
        <v>0</v>
      </c>
      <c r="E1094" s="7" t="n">
        <f aca="false">COUNTIFS('Duel Log'!AD$2:AD$2815,$A1094,'Duel Log'!AA$2:AA$2815,"Loss")</f>
        <v>1</v>
      </c>
      <c r="F1094" s="7" t="n">
        <f aca="false">COUNTIFS('Duel Log'!AD$2:AD$2815,$A1094,'Duel Log'!AA$2:AA$2815,"Draw")</f>
        <v>0</v>
      </c>
      <c r="G1094" s="13" t="n">
        <f aca="false">IFERROR(D1094/C1094,"")</f>
        <v>0</v>
      </c>
    </row>
    <row r="1095" customFormat="false" ht="16.5" hidden="false" customHeight="true" outlineLevel="0" collapsed="false">
      <c r="A1095" s="7" t="s">
        <v>3640</v>
      </c>
      <c r="B1095" s="7" t="s">
        <v>1063</v>
      </c>
      <c r="C1095" s="7" t="n">
        <f aca="false">COUNTIF('Duel Log'!AD$2:AD$2815,$A1095)</f>
        <v>1</v>
      </c>
      <c r="D1095" s="7" t="n">
        <f aca="false">COUNTIFS('Duel Log'!AD$2:AD$2815,$A1095,'Duel Log'!AA$2:AA$2815,"Win")</f>
        <v>0</v>
      </c>
      <c r="E1095" s="7" t="n">
        <f aca="false">COUNTIFS('Duel Log'!AD$2:AD$2815,$A1095,'Duel Log'!AA$2:AA$2815,"Loss")</f>
        <v>1</v>
      </c>
      <c r="F1095" s="7" t="n">
        <f aca="false">COUNTIFS('Duel Log'!AD$2:AD$2815,$A1095,'Duel Log'!AA$2:AA$2815,"Draw")</f>
        <v>0</v>
      </c>
      <c r="G1095" s="13" t="n">
        <f aca="false">IFERROR(D1095/C1095,"")</f>
        <v>0</v>
      </c>
    </row>
    <row r="1096" customFormat="false" ht="15" hidden="false" customHeight="true" outlineLevel="0" collapsed="false">
      <c r="A1096" s="7" t="s">
        <v>1559</v>
      </c>
      <c r="B1096" s="7" t="s">
        <v>369</v>
      </c>
      <c r="C1096" s="7" t="n">
        <f aca="false">COUNTIF('Duel Log'!AD$2:AD$2815,$A1096)</f>
        <v>1</v>
      </c>
      <c r="D1096" s="7" t="n">
        <f aca="false">COUNTIFS('Duel Log'!AD$2:AD$2815,$A1096,'Duel Log'!AA$2:AA$2815,"Win")</f>
        <v>1</v>
      </c>
      <c r="E1096" s="7" t="n">
        <f aca="false">COUNTIFS('Duel Log'!AD$2:AD$2815,$A1096,'Duel Log'!AA$2:AA$2815,"Loss")</f>
        <v>0</v>
      </c>
      <c r="F1096" s="7" t="n">
        <f aca="false">COUNTIFS('Duel Log'!AD$2:AD$2815,$A1096,'Duel Log'!AA$2:AA$2815,"Draw")</f>
        <v>0</v>
      </c>
      <c r="G1096" s="13" t="n">
        <f aca="false">IFERROR(D1096/C1096,"")</f>
        <v>1</v>
      </c>
    </row>
    <row r="1097" customFormat="false" ht="15" hidden="false" customHeight="true" outlineLevel="0" collapsed="false">
      <c r="A1097" s="7" t="s">
        <v>1298</v>
      </c>
      <c r="B1097" s="7" t="s">
        <v>9349</v>
      </c>
      <c r="C1097" s="7" t="n">
        <f aca="false">COUNTIF('Duel Log'!AD$2:AD$2815,$A1097)</f>
        <v>2</v>
      </c>
      <c r="D1097" s="7" t="n">
        <f aca="false">COUNTIFS('Duel Log'!AD$2:AD$2815,$A1097,'Duel Log'!AA$2:AA$2815,"Win")</f>
        <v>2</v>
      </c>
      <c r="E1097" s="7" t="n">
        <f aca="false">COUNTIFS('Duel Log'!AD$2:AD$2815,$A1097,'Duel Log'!AA$2:AA$2815,"Loss")</f>
        <v>0</v>
      </c>
      <c r="F1097" s="7" t="n">
        <f aca="false">COUNTIFS('Duel Log'!AD$2:AD$2815,$A1097,'Duel Log'!AA$2:AA$2815,"Draw")</f>
        <v>0</v>
      </c>
      <c r="G1097" s="13" t="n">
        <f aca="false">IFERROR(D1097/C1097,"")</f>
        <v>1</v>
      </c>
    </row>
    <row r="1098" customFormat="false" ht="16.5" hidden="false" customHeight="true" outlineLevel="0" collapsed="false">
      <c r="A1098" s="7" t="s">
        <v>5376</v>
      </c>
      <c r="B1098" s="8" t="s">
        <v>2981</v>
      </c>
      <c r="C1098" s="7" t="n">
        <f aca="false">COUNTIF('Duel Log'!AD$2:AD$2815,$A1098)</f>
        <v>1</v>
      </c>
      <c r="D1098" s="7" t="n">
        <f aca="false">COUNTIFS('Duel Log'!AD$2:AD$2815,$A1098,'Duel Log'!AA$2:AA$2815,"Win")</f>
        <v>1</v>
      </c>
      <c r="E1098" s="7" t="n">
        <f aca="false">COUNTIFS('Duel Log'!AD$2:AD$2815,$A1098,'Duel Log'!AA$2:AA$2815,"Loss")</f>
        <v>0</v>
      </c>
      <c r="F1098" s="7" t="n">
        <f aca="false">COUNTIFS('Duel Log'!AD$2:AD$2815,$A1098,'Duel Log'!AA$2:AA$2815,"Draw")</f>
        <v>0</v>
      </c>
      <c r="G1098" s="13" t="n">
        <f aca="false">IFERROR(D1098/C1098,"")</f>
        <v>1</v>
      </c>
    </row>
    <row r="1099" customFormat="false" ht="16.5" hidden="false" customHeight="true" outlineLevel="0" collapsed="false">
      <c r="A1099" s="7" t="s">
        <v>5760</v>
      </c>
      <c r="B1099" s="8" t="s">
        <v>2981</v>
      </c>
      <c r="C1099" s="7" t="n">
        <f aca="false">COUNTIF('Duel Log'!AD$2:AD$2815,$A1099)</f>
        <v>1</v>
      </c>
      <c r="D1099" s="7" t="n">
        <f aca="false">COUNTIFS('Duel Log'!AD$2:AD$2815,$A1099,'Duel Log'!AA$2:AA$2815,"Win")</f>
        <v>1</v>
      </c>
      <c r="E1099" s="7" t="n">
        <f aca="false">COUNTIFS('Duel Log'!AD$2:AD$2815,$A1099,'Duel Log'!AA$2:AA$2815,"Loss")</f>
        <v>0</v>
      </c>
      <c r="F1099" s="7" t="n">
        <f aca="false">COUNTIFS('Duel Log'!AD$2:AD$2815,$A1099,'Duel Log'!AA$2:AA$2815,"Draw")</f>
        <v>0</v>
      </c>
      <c r="G1099" s="13" t="n">
        <f aca="false">IFERROR(D1099/C1099,"")</f>
        <v>1</v>
      </c>
    </row>
    <row r="1100" customFormat="false" ht="16.5" hidden="false" customHeight="true" outlineLevel="0" collapsed="false">
      <c r="A1100" s="7" t="s">
        <v>2686</v>
      </c>
      <c r="B1100" s="7" t="s">
        <v>676</v>
      </c>
      <c r="C1100" s="7" t="n">
        <f aca="false">COUNTIF('Duel Log'!AD$2:AD$2815,$A1100)</f>
        <v>1</v>
      </c>
      <c r="D1100" s="7" t="n">
        <f aca="false">COUNTIFS('Duel Log'!AD$2:AD$2815,$A1100,'Duel Log'!AA$2:AA$2815,"Win")</f>
        <v>0</v>
      </c>
      <c r="E1100" s="7" t="n">
        <f aca="false">COUNTIFS('Duel Log'!AD$2:AD$2815,$A1100,'Duel Log'!AA$2:AA$2815,"Loss")</f>
        <v>1</v>
      </c>
      <c r="F1100" s="7" t="n">
        <f aca="false">COUNTIFS('Duel Log'!AD$2:AD$2815,$A1100,'Duel Log'!AA$2:AA$2815,"Draw")</f>
        <v>0</v>
      </c>
      <c r="G1100" s="13" t="n">
        <f aca="false">IFERROR(D1100/C1100,"")</f>
        <v>0</v>
      </c>
    </row>
    <row r="1101" customFormat="false" ht="15" hidden="false" customHeight="true" outlineLevel="0" collapsed="false">
      <c r="A1101" s="7" t="s">
        <v>1469</v>
      </c>
      <c r="B1101" s="7" t="s">
        <v>1324</v>
      </c>
      <c r="C1101" s="7" t="n">
        <f aca="false">COUNTIF('Duel Log'!AD$2:AD$2815,$A1101)</f>
        <v>1</v>
      </c>
      <c r="D1101" s="7" t="n">
        <f aca="false">COUNTIFS('Duel Log'!AD$2:AD$2815,$A1101,'Duel Log'!AA$2:AA$2815,"Win")</f>
        <v>1</v>
      </c>
      <c r="E1101" s="7" t="n">
        <f aca="false">COUNTIFS('Duel Log'!AD$2:AD$2815,$A1101,'Duel Log'!AA$2:AA$2815,"Loss")</f>
        <v>0</v>
      </c>
      <c r="F1101" s="7" t="n">
        <f aca="false">COUNTIFS('Duel Log'!AD$2:AD$2815,$A1101,'Duel Log'!AA$2:AA$2815,"Draw")</f>
        <v>0</v>
      </c>
      <c r="G1101" s="13" t="n">
        <f aca="false">IFERROR(D1101/C1101,"")</f>
        <v>1</v>
      </c>
    </row>
    <row r="1102" customFormat="false" ht="15" hidden="false" customHeight="true" outlineLevel="0" collapsed="false">
      <c r="A1102" s="7" t="s">
        <v>1944</v>
      </c>
      <c r="B1102" s="7" t="s">
        <v>1673</v>
      </c>
      <c r="C1102" s="7" t="n">
        <f aca="false">COUNTIF('Duel Log'!AD$2:AD$2815,$A1102)</f>
        <v>1</v>
      </c>
      <c r="D1102" s="7" t="n">
        <f aca="false">COUNTIFS('Duel Log'!AD$2:AD$2815,$A1102,'Duel Log'!AA$2:AA$2815,"Win")</f>
        <v>0</v>
      </c>
      <c r="E1102" s="7" t="n">
        <f aca="false">COUNTIFS('Duel Log'!AD$2:AD$2815,$A1102,'Duel Log'!AA$2:AA$2815,"Loss")</f>
        <v>1</v>
      </c>
      <c r="F1102" s="7" t="n">
        <f aca="false">COUNTIFS('Duel Log'!AD$2:AD$2815,$A1102,'Duel Log'!AA$2:AA$2815,"Draw")</f>
        <v>0</v>
      </c>
      <c r="G1102" s="13" t="n">
        <f aca="false">IFERROR(D1102/C1102,"")</f>
        <v>0</v>
      </c>
    </row>
    <row r="1103" customFormat="false" ht="15" hidden="false" customHeight="true" outlineLevel="0" collapsed="false">
      <c r="A1103" s="7" t="s">
        <v>1346</v>
      </c>
      <c r="B1103" s="7" t="s">
        <v>1193</v>
      </c>
      <c r="C1103" s="7" t="n">
        <f aca="false">COUNTIF('Duel Log'!AD$2:AD$2815,$A1103)</f>
        <v>1</v>
      </c>
      <c r="D1103" s="7" t="n">
        <f aca="false">COUNTIFS('Duel Log'!AD$2:AD$2815,$A1103,'Duel Log'!AA$2:AA$2815,"Win")</f>
        <v>0</v>
      </c>
      <c r="E1103" s="7" t="n">
        <f aca="false">COUNTIFS('Duel Log'!AD$2:AD$2815,$A1103,'Duel Log'!AA$2:AA$2815,"Loss")</f>
        <v>1</v>
      </c>
      <c r="F1103" s="7" t="n">
        <f aca="false">COUNTIFS('Duel Log'!AD$2:AD$2815,$A1103,'Duel Log'!AA$2:AA$2815,"Draw")</f>
        <v>0</v>
      </c>
      <c r="G1103" s="13" t="n">
        <f aca="false">IFERROR(D1103/C1103,"")</f>
        <v>0</v>
      </c>
    </row>
    <row r="1104" customFormat="false" ht="16.5" hidden="false" customHeight="true" outlineLevel="0" collapsed="false">
      <c r="A1104" s="7" t="s">
        <v>2378</v>
      </c>
      <c r="B1104" s="7" t="s">
        <v>1790</v>
      </c>
      <c r="C1104" s="7" t="n">
        <f aca="false">COUNTIF('Duel Log'!AD$2:AD$2815,$A1104)</f>
        <v>1</v>
      </c>
      <c r="D1104" s="7" t="n">
        <f aca="false">COUNTIFS('Duel Log'!AD$2:AD$2815,$A1104,'Duel Log'!AA$2:AA$2815,"Win")</f>
        <v>0</v>
      </c>
      <c r="E1104" s="7" t="n">
        <f aca="false">COUNTIFS('Duel Log'!AD$2:AD$2815,$A1104,'Duel Log'!AA$2:AA$2815,"Loss")</f>
        <v>1</v>
      </c>
      <c r="F1104" s="7" t="n">
        <f aca="false">COUNTIFS('Duel Log'!AD$2:AD$2815,$A1104,'Duel Log'!AA$2:AA$2815,"Draw")</f>
        <v>0</v>
      </c>
      <c r="G1104" s="13" t="n">
        <f aca="false">IFERROR(D1104/C1104,"")</f>
        <v>0</v>
      </c>
    </row>
    <row r="1105" customFormat="false" ht="16.5" hidden="false" customHeight="true" outlineLevel="0" collapsed="false">
      <c r="A1105" s="7" t="s">
        <v>955</v>
      </c>
      <c r="B1105" s="7" t="s">
        <v>9350</v>
      </c>
      <c r="C1105" s="7" t="n">
        <f aca="false">COUNTIF('Duel Log'!AD$2:AD$2815,$A1105)</f>
        <v>8</v>
      </c>
      <c r="D1105" s="7" t="n">
        <f aca="false">COUNTIFS('Duel Log'!AD$2:AD$2815,$A1105,'Duel Log'!AA$2:AA$2815,"Win")</f>
        <v>4</v>
      </c>
      <c r="E1105" s="7" t="n">
        <f aca="false">COUNTIFS('Duel Log'!AD$2:AD$2815,$A1105,'Duel Log'!AA$2:AA$2815,"Loss")</f>
        <v>4</v>
      </c>
      <c r="F1105" s="7" t="n">
        <f aca="false">COUNTIFS('Duel Log'!AD$2:AD$2815,$A1105,'Duel Log'!AA$2:AA$2815,"Draw")</f>
        <v>0</v>
      </c>
      <c r="G1105" s="13" t="n">
        <f aca="false">IFERROR(D1105/C1105,"")</f>
        <v>0.5</v>
      </c>
    </row>
    <row r="1106" customFormat="false" ht="15" hidden="false" customHeight="true" outlineLevel="0" collapsed="false">
      <c r="A1106" s="7" t="s">
        <v>1085</v>
      </c>
      <c r="B1106" s="7" t="s">
        <v>9351</v>
      </c>
      <c r="C1106" s="7" t="n">
        <f aca="false">COUNTIF('Duel Log'!AD$2:AD$2815,$A1106)</f>
        <v>3</v>
      </c>
      <c r="D1106" s="7" t="n">
        <f aca="false">COUNTIFS('Duel Log'!AD$2:AD$2815,$A1106,'Duel Log'!AA$2:AA$2815,"Win")</f>
        <v>2</v>
      </c>
      <c r="E1106" s="7" t="n">
        <f aca="false">COUNTIFS('Duel Log'!AD$2:AD$2815,$A1106,'Duel Log'!AA$2:AA$2815,"Loss")</f>
        <v>1</v>
      </c>
      <c r="F1106" s="7" t="n">
        <f aca="false">COUNTIFS('Duel Log'!AD$2:AD$2815,$A1106,'Duel Log'!AA$2:AA$2815,"Draw")</f>
        <v>0</v>
      </c>
      <c r="G1106" s="13" t="n">
        <f aca="false">IFERROR(D1106/C1106,"")</f>
        <v>0.666666666666667</v>
      </c>
    </row>
    <row r="1107" customFormat="false" ht="16.5" hidden="false" customHeight="true" outlineLevel="0" collapsed="false">
      <c r="A1107" s="7" t="s">
        <v>929</v>
      </c>
      <c r="B1107" s="7" t="s">
        <v>9352</v>
      </c>
      <c r="C1107" s="7" t="n">
        <f aca="false">COUNTIF('Duel Log'!AD$2:AD$2815,$A1107)</f>
        <v>3</v>
      </c>
      <c r="D1107" s="7" t="n">
        <f aca="false">COUNTIFS('Duel Log'!AD$2:AD$2815,$A1107,'Duel Log'!AA$2:AA$2815,"Win")</f>
        <v>1</v>
      </c>
      <c r="E1107" s="7" t="n">
        <f aca="false">COUNTIFS('Duel Log'!AD$2:AD$2815,$A1107,'Duel Log'!AA$2:AA$2815,"Loss")</f>
        <v>2</v>
      </c>
      <c r="F1107" s="7" t="n">
        <f aca="false">COUNTIFS('Duel Log'!AD$2:AD$2815,$A1107,'Duel Log'!AA$2:AA$2815,"Draw")</f>
        <v>0</v>
      </c>
      <c r="G1107" s="13" t="n">
        <f aca="false">IFERROR(D1107/C1107,"")</f>
        <v>0.333333333333333</v>
      </c>
    </row>
    <row r="1108" customFormat="false" ht="15" hidden="false" customHeight="true" outlineLevel="0" collapsed="false">
      <c r="A1108" s="7" t="s">
        <v>1181</v>
      </c>
      <c r="B1108" s="7" t="s">
        <v>1061</v>
      </c>
      <c r="C1108" s="7" t="n">
        <f aca="false">COUNTIF('Duel Log'!AD$2:AD$2815,$A1108)</f>
        <v>1</v>
      </c>
      <c r="D1108" s="7" t="n">
        <f aca="false">COUNTIFS('Duel Log'!AD$2:AD$2815,$A1108,'Duel Log'!AA$2:AA$2815,"Win")</f>
        <v>0</v>
      </c>
      <c r="E1108" s="7" t="n">
        <f aca="false">COUNTIFS('Duel Log'!AD$2:AD$2815,$A1108,'Duel Log'!AA$2:AA$2815,"Loss")</f>
        <v>1</v>
      </c>
      <c r="F1108" s="7" t="n">
        <f aca="false">COUNTIFS('Duel Log'!AD$2:AD$2815,$A1108,'Duel Log'!AA$2:AA$2815,"Draw")</f>
        <v>0</v>
      </c>
      <c r="G1108" s="13" t="n">
        <f aca="false">IFERROR(D1108/C1108,"")</f>
        <v>0</v>
      </c>
    </row>
    <row r="1109" customFormat="false" ht="15" hidden="false" customHeight="true" outlineLevel="0" collapsed="false">
      <c r="A1109" s="7" t="s">
        <v>1500</v>
      </c>
      <c r="B1109" s="7" t="s">
        <v>1324</v>
      </c>
      <c r="C1109" s="7" t="n">
        <f aca="false">COUNTIF('Duel Log'!AD$2:AD$2815,$A1109)</f>
        <v>1</v>
      </c>
      <c r="D1109" s="7" t="n">
        <f aca="false">COUNTIFS('Duel Log'!AD$2:AD$2815,$A1109,'Duel Log'!AA$2:AA$2815,"Win")</f>
        <v>0</v>
      </c>
      <c r="E1109" s="7" t="n">
        <f aca="false">COUNTIFS('Duel Log'!AD$2:AD$2815,$A1109,'Duel Log'!AA$2:AA$2815,"Loss")</f>
        <v>1</v>
      </c>
      <c r="F1109" s="7" t="n">
        <f aca="false">COUNTIFS('Duel Log'!AD$2:AD$2815,$A1109,'Duel Log'!AA$2:AA$2815,"Draw")</f>
        <v>0</v>
      </c>
      <c r="G1109" s="13" t="n">
        <f aca="false">IFERROR(D1109/C1109,"")</f>
        <v>0</v>
      </c>
    </row>
    <row r="1110" customFormat="false" ht="15" hidden="false" customHeight="true" outlineLevel="0" collapsed="false">
      <c r="A1110" s="7" t="s">
        <v>2214</v>
      </c>
      <c r="B1110" s="7" t="s">
        <v>268</v>
      </c>
      <c r="C1110" s="7" t="n">
        <f aca="false">COUNTIF('Duel Log'!AD$2:AD$2815,$A1110)</f>
        <v>1</v>
      </c>
      <c r="D1110" s="7" t="n">
        <f aca="false">COUNTIFS('Duel Log'!AD$2:AD$2815,$A1110,'Duel Log'!AA$2:AA$2815,"Win")</f>
        <v>0</v>
      </c>
      <c r="E1110" s="7" t="n">
        <f aca="false">COUNTIFS('Duel Log'!AD$2:AD$2815,$A1110,'Duel Log'!AA$2:AA$2815,"Loss")</f>
        <v>1</v>
      </c>
      <c r="F1110" s="7" t="n">
        <f aca="false">COUNTIFS('Duel Log'!AD$2:AD$2815,$A1110,'Duel Log'!AA$2:AA$2815,"Draw")</f>
        <v>0</v>
      </c>
      <c r="G1110" s="13" t="n">
        <f aca="false">IFERROR(D1110/C1110,"")</f>
        <v>0</v>
      </c>
    </row>
    <row r="1111" customFormat="false" ht="16.5" hidden="false" customHeight="true" outlineLevel="0" collapsed="false">
      <c r="A1111" s="7" t="s">
        <v>3999</v>
      </c>
      <c r="B1111" s="7" t="s">
        <v>9353</v>
      </c>
      <c r="C1111" s="7" t="n">
        <f aca="false">COUNTIF('Duel Log'!AD$2:AD$2815,$A1111)</f>
        <v>2</v>
      </c>
      <c r="D1111" s="7" t="n">
        <f aca="false">COUNTIFS('Duel Log'!AD$2:AD$2815,$A1111,'Duel Log'!AA$2:AA$2815,"Win")</f>
        <v>1</v>
      </c>
      <c r="E1111" s="7" t="n">
        <f aca="false">COUNTIFS('Duel Log'!AD$2:AD$2815,$A1111,'Duel Log'!AA$2:AA$2815,"Loss")</f>
        <v>1</v>
      </c>
      <c r="F1111" s="7" t="n">
        <f aca="false">COUNTIFS('Duel Log'!AD$2:AD$2815,$A1111,'Duel Log'!AA$2:AA$2815,"Draw")</f>
        <v>0</v>
      </c>
      <c r="G1111" s="13" t="n">
        <f aca="false">IFERROR(D1111/C1111,"")</f>
        <v>0.5</v>
      </c>
    </row>
    <row r="1112" customFormat="false" ht="15" hidden="false" customHeight="true" outlineLevel="0" collapsed="false">
      <c r="A1112" s="7" t="s">
        <v>4738</v>
      </c>
      <c r="B1112" s="8" t="s">
        <v>390</v>
      </c>
      <c r="C1112" s="7" t="n">
        <f aca="false">COUNTIF('Duel Log'!AD$2:AD$2815,$A1112)</f>
        <v>1</v>
      </c>
      <c r="D1112" s="7" t="n">
        <f aca="false">COUNTIFS('Duel Log'!AD$2:AD$2815,$A1112,'Duel Log'!AA$2:AA$2815,"Win")</f>
        <v>0</v>
      </c>
      <c r="E1112" s="7" t="n">
        <f aca="false">COUNTIFS('Duel Log'!AD$2:AD$2815,$A1112,'Duel Log'!AA$2:AA$2815,"Loss")</f>
        <v>1</v>
      </c>
      <c r="F1112" s="7" t="n">
        <f aca="false">COUNTIFS('Duel Log'!AD$2:AD$2815,$A1112,'Duel Log'!AA$2:AA$2815,"Draw")</f>
        <v>0</v>
      </c>
      <c r="G1112" s="13" t="n">
        <f aca="false">IFERROR(D1112/C1112,"")</f>
        <v>0</v>
      </c>
    </row>
    <row r="1113" customFormat="false" ht="15" hidden="false" customHeight="true" outlineLevel="0" collapsed="false">
      <c r="A1113" s="7" t="s">
        <v>5237</v>
      </c>
      <c r="B1113" s="7" t="s">
        <v>3342</v>
      </c>
      <c r="C1113" s="7" t="n">
        <f aca="false">COUNTIF('Duel Log'!AD$2:AD$2815,$A1113)</f>
        <v>1</v>
      </c>
      <c r="D1113" s="7" t="n">
        <f aca="false">COUNTIFS('Duel Log'!AD$2:AD$2815,$A1113,'Duel Log'!AA$2:AA$2815,"Win")</f>
        <v>1</v>
      </c>
      <c r="E1113" s="7" t="n">
        <f aca="false">COUNTIFS('Duel Log'!AD$2:AD$2815,$A1113,'Duel Log'!AA$2:AA$2815,"Loss")</f>
        <v>0</v>
      </c>
      <c r="F1113" s="7" t="n">
        <f aca="false">COUNTIFS('Duel Log'!AD$2:AD$2815,$A1113,'Duel Log'!AA$2:AA$2815,"Draw")</f>
        <v>0</v>
      </c>
      <c r="G1113" s="13" t="n">
        <f aca="false">IFERROR(D1113/C1113,"")</f>
        <v>1</v>
      </c>
    </row>
    <row r="1114" customFormat="false" ht="16.5" hidden="false" customHeight="true" outlineLevel="0" collapsed="false">
      <c r="A1114" s="7" t="s">
        <v>1066</v>
      </c>
      <c r="B1114" s="7" t="s">
        <v>1063</v>
      </c>
      <c r="C1114" s="7" t="n">
        <f aca="false">COUNTIF('Duel Log'!AD$2:AD$2815,$A1114)</f>
        <v>1</v>
      </c>
      <c r="D1114" s="7" t="n">
        <f aca="false">COUNTIFS('Duel Log'!AD$2:AD$2815,$A1114,'Duel Log'!AA$2:AA$2815,"Win")</f>
        <v>0</v>
      </c>
      <c r="E1114" s="7" t="n">
        <f aca="false">COUNTIFS('Duel Log'!AD$2:AD$2815,$A1114,'Duel Log'!AA$2:AA$2815,"Loss")</f>
        <v>1</v>
      </c>
      <c r="F1114" s="7" t="n">
        <f aca="false">COUNTIFS('Duel Log'!AD$2:AD$2815,$A1114,'Duel Log'!AA$2:AA$2815,"Draw")</f>
        <v>0</v>
      </c>
      <c r="G1114" s="13" t="n">
        <f aca="false">IFERROR(D1114/C1114,"")</f>
        <v>0</v>
      </c>
    </row>
    <row r="1115" customFormat="false" ht="16.5" hidden="false" customHeight="true" outlineLevel="0" collapsed="false">
      <c r="A1115" s="7" t="s">
        <v>1114</v>
      </c>
      <c r="B1115" s="7" t="s">
        <v>9354</v>
      </c>
      <c r="C1115" s="7" t="n">
        <f aca="false">COUNTIF('Duel Log'!AD$2:AD$2815,$A1115)</f>
        <v>11</v>
      </c>
      <c r="D1115" s="7" t="n">
        <f aca="false">COUNTIFS('Duel Log'!AD$2:AD$2815,$A1115,'Duel Log'!AA$2:AA$2815,"Win")</f>
        <v>7</v>
      </c>
      <c r="E1115" s="7" t="n">
        <f aca="false">COUNTIFS('Duel Log'!AD$2:AD$2815,$A1115,'Duel Log'!AA$2:AA$2815,"Loss")</f>
        <v>4</v>
      </c>
      <c r="F1115" s="7" t="n">
        <f aca="false">COUNTIFS('Duel Log'!AD$2:AD$2815,$A1115,'Duel Log'!AA$2:AA$2815,"Draw")</f>
        <v>0</v>
      </c>
      <c r="G1115" s="13" t="n">
        <f aca="false">IFERROR(D1115/C1115,"")</f>
        <v>0.636363636363636</v>
      </c>
    </row>
    <row r="1116" customFormat="false" ht="15" hidden="false" customHeight="true" outlineLevel="0" collapsed="false">
      <c r="A1116" s="7" t="s">
        <v>4047</v>
      </c>
      <c r="B1116" s="7" t="s">
        <v>474</v>
      </c>
      <c r="C1116" s="7" t="n">
        <f aca="false">COUNTIF('Duel Log'!AD$2:AD$2815,$A1116)</f>
        <v>1</v>
      </c>
      <c r="D1116" s="7" t="n">
        <f aca="false">COUNTIFS('Duel Log'!AD$2:AD$2815,$A1116,'Duel Log'!AA$2:AA$2815,"Win")</f>
        <v>1</v>
      </c>
      <c r="E1116" s="7" t="n">
        <f aca="false">COUNTIFS('Duel Log'!AD$2:AD$2815,$A1116,'Duel Log'!AA$2:AA$2815,"Loss")</f>
        <v>0</v>
      </c>
      <c r="F1116" s="7" t="n">
        <f aca="false">COUNTIFS('Duel Log'!AD$2:AD$2815,$A1116,'Duel Log'!AA$2:AA$2815,"Draw")</f>
        <v>0</v>
      </c>
      <c r="G1116" s="13" t="n">
        <f aca="false">IFERROR(D1116/C1116,"")</f>
        <v>1</v>
      </c>
    </row>
    <row r="1117" customFormat="false" ht="15" hidden="false" customHeight="true" outlineLevel="0" collapsed="false">
      <c r="A1117" s="7" t="s">
        <v>1451</v>
      </c>
      <c r="B1117" s="7" t="s">
        <v>1324</v>
      </c>
      <c r="C1117" s="7" t="n">
        <f aca="false">COUNTIF('Duel Log'!AD$2:AD$2815,$A1117)</f>
        <v>1</v>
      </c>
      <c r="D1117" s="7" t="n">
        <f aca="false">COUNTIFS('Duel Log'!AD$2:AD$2815,$A1117,'Duel Log'!AA$2:AA$2815,"Win")</f>
        <v>0</v>
      </c>
      <c r="E1117" s="7" t="n">
        <f aca="false">COUNTIFS('Duel Log'!AD$2:AD$2815,$A1117,'Duel Log'!AA$2:AA$2815,"Loss")</f>
        <v>1</v>
      </c>
      <c r="F1117" s="7" t="n">
        <f aca="false">COUNTIFS('Duel Log'!AD$2:AD$2815,$A1117,'Duel Log'!AA$2:AA$2815,"Draw")</f>
        <v>0</v>
      </c>
      <c r="G1117" s="13" t="n">
        <f aca="false">IFERROR(D1117/C1117,"")</f>
        <v>0</v>
      </c>
    </row>
    <row r="1118" customFormat="false" ht="16.5" hidden="false" customHeight="true" outlineLevel="0" collapsed="false">
      <c r="A1118" s="7" t="s">
        <v>5753</v>
      </c>
      <c r="B1118" s="8" t="s">
        <v>2981</v>
      </c>
      <c r="C1118" s="7" t="n">
        <f aca="false">COUNTIF('Duel Log'!AD$2:AD$2815,$A1118)</f>
        <v>1</v>
      </c>
      <c r="D1118" s="7" t="n">
        <f aca="false">COUNTIFS('Duel Log'!AD$2:AD$2815,$A1118,'Duel Log'!AA$2:AA$2815,"Win")</f>
        <v>1</v>
      </c>
      <c r="E1118" s="7" t="n">
        <f aca="false">COUNTIFS('Duel Log'!AD$2:AD$2815,$A1118,'Duel Log'!AA$2:AA$2815,"Loss")</f>
        <v>0</v>
      </c>
      <c r="F1118" s="7" t="n">
        <f aca="false">COUNTIFS('Duel Log'!AD$2:AD$2815,$A1118,'Duel Log'!AA$2:AA$2815,"Draw")</f>
        <v>0</v>
      </c>
      <c r="G1118" s="13" t="n">
        <f aca="false">IFERROR(D1118/C1118,"")</f>
        <v>1</v>
      </c>
    </row>
    <row r="1119" customFormat="false" ht="15" hidden="false" customHeight="true" outlineLevel="0" collapsed="false">
      <c r="A1119" s="7" t="s">
        <v>2154</v>
      </c>
      <c r="B1119" s="7" t="s">
        <v>9355</v>
      </c>
      <c r="C1119" s="7" t="n">
        <f aca="false">COUNTIF('Duel Log'!AD$2:AD$2815,$A1119)</f>
        <v>2</v>
      </c>
      <c r="D1119" s="7" t="n">
        <f aca="false">COUNTIFS('Duel Log'!AD$2:AD$2815,$A1119,'Duel Log'!AA$2:AA$2815,"Win")</f>
        <v>0</v>
      </c>
      <c r="E1119" s="7" t="n">
        <f aca="false">COUNTIFS('Duel Log'!AD$2:AD$2815,$A1119,'Duel Log'!AA$2:AA$2815,"Loss")</f>
        <v>2</v>
      </c>
      <c r="F1119" s="7" t="n">
        <f aca="false">COUNTIFS('Duel Log'!AD$2:AD$2815,$A1119,'Duel Log'!AA$2:AA$2815,"Draw")</f>
        <v>0</v>
      </c>
      <c r="G1119" s="13" t="n">
        <f aca="false">IFERROR(D1119/C1119,"")</f>
        <v>0</v>
      </c>
    </row>
    <row r="1120" customFormat="false" ht="15" hidden="false" customHeight="true" outlineLevel="0" collapsed="false">
      <c r="A1120" s="7" t="s">
        <v>3403</v>
      </c>
      <c r="B1120" s="7" t="s">
        <v>641</v>
      </c>
      <c r="C1120" s="7" t="n">
        <f aca="false">COUNTIF('Duel Log'!AD$2:AD$2815,$A1120)</f>
        <v>1</v>
      </c>
      <c r="D1120" s="7" t="n">
        <f aca="false">COUNTIFS('Duel Log'!AD$2:AD$2815,$A1120,'Duel Log'!AA$2:AA$2815,"Win")</f>
        <v>1</v>
      </c>
      <c r="E1120" s="7" t="n">
        <f aca="false">COUNTIFS('Duel Log'!AD$2:AD$2815,$A1120,'Duel Log'!AA$2:AA$2815,"Loss")</f>
        <v>0</v>
      </c>
      <c r="F1120" s="7" t="n">
        <f aca="false">COUNTIFS('Duel Log'!AD$2:AD$2815,$A1120,'Duel Log'!AA$2:AA$2815,"Draw")</f>
        <v>0</v>
      </c>
      <c r="G1120" s="13" t="n">
        <f aca="false">IFERROR(D1120/C1120,"")</f>
        <v>1</v>
      </c>
    </row>
    <row r="1121" customFormat="false" ht="16.5" hidden="false" customHeight="true" outlineLevel="0" collapsed="false">
      <c r="A1121" s="7" t="s">
        <v>851</v>
      </c>
      <c r="B1121" s="7" t="s">
        <v>9356</v>
      </c>
      <c r="C1121" s="7" t="n">
        <f aca="false">COUNTIF('Duel Log'!AD$2:AD$2815,$A1121)</f>
        <v>2</v>
      </c>
      <c r="D1121" s="7" t="n">
        <f aca="false">COUNTIFS('Duel Log'!AD$2:AD$2815,$A1121,'Duel Log'!AA$2:AA$2815,"Win")</f>
        <v>1</v>
      </c>
      <c r="E1121" s="7" t="n">
        <f aca="false">COUNTIFS('Duel Log'!AD$2:AD$2815,$A1121,'Duel Log'!AA$2:AA$2815,"Loss")</f>
        <v>1</v>
      </c>
      <c r="F1121" s="7" t="n">
        <f aca="false">COUNTIFS('Duel Log'!AD$2:AD$2815,$A1121,'Duel Log'!AA$2:AA$2815,"Draw")</f>
        <v>0</v>
      </c>
      <c r="G1121" s="13" t="n">
        <f aca="false">IFERROR(D1121/C1121,"")</f>
        <v>0.5</v>
      </c>
    </row>
    <row r="1122" customFormat="false" ht="15" hidden="false" customHeight="true" outlineLevel="0" collapsed="false">
      <c r="A1122" s="7" t="s">
        <v>4376</v>
      </c>
      <c r="B1122" s="7" t="s">
        <v>829</v>
      </c>
      <c r="C1122" s="7" t="n">
        <f aca="false">COUNTIF('Duel Log'!AD$2:AD$2815,$A1122)</f>
        <v>1</v>
      </c>
      <c r="D1122" s="7" t="n">
        <f aca="false">COUNTIFS('Duel Log'!AD$2:AD$2815,$A1122,'Duel Log'!AA$2:AA$2815,"Win")</f>
        <v>1</v>
      </c>
      <c r="E1122" s="7" t="n">
        <f aca="false">COUNTIFS('Duel Log'!AD$2:AD$2815,$A1122,'Duel Log'!AA$2:AA$2815,"Loss")</f>
        <v>0</v>
      </c>
      <c r="F1122" s="7" t="n">
        <f aca="false">COUNTIFS('Duel Log'!AD$2:AD$2815,$A1122,'Duel Log'!AA$2:AA$2815,"Draw")</f>
        <v>0</v>
      </c>
      <c r="G1122" s="13" t="n">
        <f aca="false">IFERROR(D1122/C1122,"")</f>
        <v>1</v>
      </c>
    </row>
    <row r="1123" customFormat="false" ht="15" hidden="false" customHeight="true" outlineLevel="0" collapsed="false">
      <c r="A1123" s="7" t="s">
        <v>3237</v>
      </c>
      <c r="B1123" s="7" t="s">
        <v>876</v>
      </c>
      <c r="C1123" s="7" t="n">
        <f aca="false">COUNTIF('Duel Log'!AD$2:AD$2815,$A1123)</f>
        <v>1</v>
      </c>
      <c r="D1123" s="7" t="n">
        <f aca="false">COUNTIFS('Duel Log'!AD$2:AD$2815,$A1123,'Duel Log'!AA$2:AA$2815,"Win")</f>
        <v>1</v>
      </c>
      <c r="E1123" s="7" t="n">
        <f aca="false">COUNTIFS('Duel Log'!AD$2:AD$2815,$A1123,'Duel Log'!AA$2:AA$2815,"Loss")</f>
        <v>0</v>
      </c>
      <c r="F1123" s="7" t="n">
        <f aca="false">COUNTIFS('Duel Log'!AD$2:AD$2815,$A1123,'Duel Log'!AA$2:AA$2815,"Draw")</f>
        <v>0</v>
      </c>
      <c r="G1123" s="13" t="n">
        <f aca="false">IFERROR(D1123/C1123,"")</f>
        <v>1</v>
      </c>
    </row>
    <row r="1124" customFormat="false" ht="16.5" hidden="false" customHeight="true" outlineLevel="0" collapsed="false">
      <c r="A1124" s="7" t="s">
        <v>5696</v>
      </c>
      <c r="B1124" s="8" t="s">
        <v>2981</v>
      </c>
      <c r="C1124" s="7" t="n">
        <f aca="false">COUNTIF('Duel Log'!AD$2:AD$2815,$A1124)</f>
        <v>1</v>
      </c>
      <c r="D1124" s="7" t="n">
        <f aca="false">COUNTIFS('Duel Log'!AD$2:AD$2815,$A1124,'Duel Log'!AA$2:AA$2815,"Win")</f>
        <v>1</v>
      </c>
      <c r="E1124" s="7" t="n">
        <f aca="false">COUNTIFS('Duel Log'!AD$2:AD$2815,$A1124,'Duel Log'!AA$2:AA$2815,"Loss")</f>
        <v>0</v>
      </c>
      <c r="F1124" s="7" t="n">
        <f aca="false">COUNTIFS('Duel Log'!AD$2:AD$2815,$A1124,'Duel Log'!AA$2:AA$2815,"Draw")</f>
        <v>0</v>
      </c>
      <c r="G1124" s="13" t="n">
        <f aca="false">IFERROR(D1124/C1124,"")</f>
        <v>1</v>
      </c>
    </row>
    <row r="1125" customFormat="false" ht="15" hidden="false" customHeight="true" outlineLevel="0" collapsed="false">
      <c r="A1125" s="7" t="s">
        <v>4580</v>
      </c>
      <c r="B1125" s="7" t="s">
        <v>659</v>
      </c>
      <c r="C1125" s="7" t="n">
        <f aca="false">COUNTIF('Duel Log'!AD$2:AD$2815,$A1125)</f>
        <v>1</v>
      </c>
      <c r="D1125" s="7" t="n">
        <f aca="false">COUNTIFS('Duel Log'!AD$2:AD$2815,$A1125,'Duel Log'!AA$2:AA$2815,"Win")</f>
        <v>1</v>
      </c>
      <c r="E1125" s="7" t="n">
        <f aca="false">COUNTIFS('Duel Log'!AD$2:AD$2815,$A1125,'Duel Log'!AA$2:AA$2815,"Loss")</f>
        <v>0</v>
      </c>
      <c r="F1125" s="7" t="n">
        <f aca="false">COUNTIFS('Duel Log'!AD$2:AD$2815,$A1125,'Duel Log'!AA$2:AA$2815,"Draw")</f>
        <v>0</v>
      </c>
      <c r="G1125" s="13" t="n">
        <f aca="false">IFERROR(D1125/C1125,"")</f>
        <v>1</v>
      </c>
    </row>
    <row r="1126" customFormat="false" ht="16.5" hidden="false" customHeight="true" outlineLevel="0" collapsed="false">
      <c r="A1126" s="7" t="s">
        <v>2338</v>
      </c>
      <c r="B1126" s="7" t="s">
        <v>1790</v>
      </c>
      <c r="C1126" s="7" t="n">
        <f aca="false">COUNTIF('Duel Log'!AD$2:AD$2815,$A1126)</f>
        <v>1</v>
      </c>
      <c r="D1126" s="7" t="n">
        <f aca="false">COUNTIFS('Duel Log'!AD$2:AD$2815,$A1126,'Duel Log'!AA$2:AA$2815,"Win")</f>
        <v>1</v>
      </c>
      <c r="E1126" s="7" t="n">
        <f aca="false">COUNTIFS('Duel Log'!AD$2:AD$2815,$A1126,'Duel Log'!AA$2:AA$2815,"Loss")</f>
        <v>0</v>
      </c>
      <c r="F1126" s="7" t="n">
        <f aca="false">COUNTIFS('Duel Log'!AD$2:AD$2815,$A1126,'Duel Log'!AA$2:AA$2815,"Draw")</f>
        <v>0</v>
      </c>
      <c r="G1126" s="13" t="n">
        <f aca="false">IFERROR(D1126/C1126,"")</f>
        <v>1</v>
      </c>
    </row>
    <row r="1127" customFormat="false" ht="15" hidden="false" customHeight="true" outlineLevel="0" collapsed="false">
      <c r="A1127" s="7" t="s">
        <v>1682</v>
      </c>
      <c r="B1127" s="7" t="s">
        <v>1671</v>
      </c>
      <c r="C1127" s="7" t="n">
        <f aca="false">COUNTIF('Duel Log'!AD$2:AD$2815,$A1127)</f>
        <v>1</v>
      </c>
      <c r="D1127" s="7" t="n">
        <f aca="false">COUNTIFS('Duel Log'!AD$2:AD$2815,$A1127,'Duel Log'!AA$2:AA$2815,"Win")</f>
        <v>0</v>
      </c>
      <c r="E1127" s="7" t="n">
        <f aca="false">COUNTIFS('Duel Log'!AD$2:AD$2815,$A1127,'Duel Log'!AA$2:AA$2815,"Loss")</f>
        <v>1</v>
      </c>
      <c r="F1127" s="7" t="n">
        <f aca="false">COUNTIFS('Duel Log'!AD$2:AD$2815,$A1127,'Duel Log'!AA$2:AA$2815,"Draw")</f>
        <v>0</v>
      </c>
      <c r="G1127" s="13" t="n">
        <f aca="false">IFERROR(D1127/C1127,"")</f>
        <v>0</v>
      </c>
    </row>
    <row r="1128" customFormat="false" ht="15" hidden="false" customHeight="true" outlineLevel="0" collapsed="false">
      <c r="A1128" s="7" t="s">
        <v>1795</v>
      </c>
      <c r="B1128" s="7" t="s">
        <v>1671</v>
      </c>
      <c r="C1128" s="7" t="n">
        <f aca="false">COUNTIF('Duel Log'!AD$2:AD$2815,$A1128)</f>
        <v>1</v>
      </c>
      <c r="D1128" s="7" t="n">
        <f aca="false">COUNTIFS('Duel Log'!AD$2:AD$2815,$A1128,'Duel Log'!AA$2:AA$2815,"Win")</f>
        <v>0</v>
      </c>
      <c r="E1128" s="7" t="n">
        <f aca="false">COUNTIFS('Duel Log'!AD$2:AD$2815,$A1128,'Duel Log'!AA$2:AA$2815,"Loss")</f>
        <v>1</v>
      </c>
      <c r="F1128" s="7" t="n">
        <f aca="false">COUNTIFS('Duel Log'!AD$2:AD$2815,$A1128,'Duel Log'!AA$2:AA$2815,"Draw")</f>
        <v>0</v>
      </c>
      <c r="G1128" s="13" t="n">
        <f aca="false">IFERROR(D1128/C1128,"")</f>
        <v>0</v>
      </c>
    </row>
    <row r="1129" customFormat="false" ht="15" hidden="false" customHeight="true" outlineLevel="0" collapsed="false">
      <c r="A1129" s="7" t="s">
        <v>3380</v>
      </c>
      <c r="B1129" s="7" t="s">
        <v>641</v>
      </c>
      <c r="C1129" s="7" t="n">
        <f aca="false">COUNTIF('Duel Log'!AD$2:AD$2815,$A1129)</f>
        <v>1</v>
      </c>
      <c r="D1129" s="7" t="n">
        <f aca="false">COUNTIFS('Duel Log'!AD$2:AD$2815,$A1129,'Duel Log'!AA$2:AA$2815,"Win")</f>
        <v>1</v>
      </c>
      <c r="E1129" s="7" t="n">
        <f aca="false">COUNTIFS('Duel Log'!AD$2:AD$2815,$A1129,'Duel Log'!AA$2:AA$2815,"Loss")</f>
        <v>0</v>
      </c>
      <c r="F1129" s="7" t="n">
        <f aca="false">COUNTIFS('Duel Log'!AD$2:AD$2815,$A1129,'Duel Log'!AA$2:AA$2815,"Draw")</f>
        <v>0</v>
      </c>
      <c r="G1129" s="13" t="n">
        <f aca="false">IFERROR(D1129/C1129,"")</f>
        <v>1</v>
      </c>
    </row>
    <row r="1130" customFormat="false" ht="15" hidden="false" customHeight="true" outlineLevel="0" collapsed="false">
      <c r="A1130" s="7" t="s">
        <v>3209</v>
      </c>
      <c r="B1130" s="7" t="s">
        <v>689</v>
      </c>
      <c r="C1130" s="7" t="n">
        <f aca="false">COUNTIF('Duel Log'!AD$2:AD$2815,$A1130)</f>
        <v>1</v>
      </c>
      <c r="D1130" s="7" t="n">
        <f aca="false">COUNTIFS('Duel Log'!AD$2:AD$2815,$A1130,'Duel Log'!AA$2:AA$2815,"Win")</f>
        <v>1</v>
      </c>
      <c r="E1130" s="7" t="n">
        <f aca="false">COUNTIFS('Duel Log'!AD$2:AD$2815,$A1130,'Duel Log'!AA$2:AA$2815,"Loss")</f>
        <v>0</v>
      </c>
      <c r="F1130" s="7" t="n">
        <f aca="false">COUNTIFS('Duel Log'!AD$2:AD$2815,$A1130,'Duel Log'!AA$2:AA$2815,"Draw")</f>
        <v>0</v>
      </c>
      <c r="G1130" s="13" t="n">
        <f aca="false">IFERROR(D1130/C1130,"")</f>
        <v>1</v>
      </c>
    </row>
    <row r="1131" customFormat="false" ht="15" hidden="false" customHeight="true" outlineLevel="0" collapsed="false">
      <c r="A1131" s="7" t="s">
        <v>2777</v>
      </c>
      <c r="B1131" s="7" t="s">
        <v>1232</v>
      </c>
      <c r="C1131" s="7" t="n">
        <f aca="false">COUNTIF('Duel Log'!AD$2:AD$2815,$A1131)</f>
        <v>1</v>
      </c>
      <c r="D1131" s="7" t="n">
        <f aca="false">COUNTIFS('Duel Log'!AD$2:AD$2815,$A1131,'Duel Log'!AA$2:AA$2815,"Win")</f>
        <v>1</v>
      </c>
      <c r="E1131" s="7" t="n">
        <f aca="false">COUNTIFS('Duel Log'!AD$2:AD$2815,$A1131,'Duel Log'!AA$2:AA$2815,"Loss")</f>
        <v>0</v>
      </c>
      <c r="F1131" s="7" t="n">
        <f aca="false">COUNTIFS('Duel Log'!AD$2:AD$2815,$A1131,'Duel Log'!AA$2:AA$2815,"Draw")</f>
        <v>0</v>
      </c>
      <c r="G1131" s="13" t="n">
        <f aca="false">IFERROR(D1131/C1131,"")</f>
        <v>1</v>
      </c>
    </row>
    <row r="1132" customFormat="false" ht="15" hidden="false" customHeight="true" outlineLevel="0" collapsed="false">
      <c r="A1132" s="7" t="s">
        <v>5014</v>
      </c>
      <c r="B1132" s="7" t="s">
        <v>1692</v>
      </c>
      <c r="C1132" s="7" t="n">
        <f aca="false">COUNTIF('Duel Log'!AD$2:AD$2815,$A1132)</f>
        <v>1</v>
      </c>
      <c r="D1132" s="7" t="n">
        <f aca="false">COUNTIFS('Duel Log'!AD$2:AD$2815,$A1132,'Duel Log'!AA$2:AA$2815,"Win")</f>
        <v>0</v>
      </c>
      <c r="E1132" s="7" t="n">
        <f aca="false">COUNTIFS('Duel Log'!AD$2:AD$2815,$A1132,'Duel Log'!AA$2:AA$2815,"Loss")</f>
        <v>1</v>
      </c>
      <c r="F1132" s="7" t="n">
        <f aca="false">COUNTIFS('Duel Log'!AD$2:AD$2815,$A1132,'Duel Log'!AA$2:AA$2815,"Draw")</f>
        <v>0</v>
      </c>
      <c r="G1132" s="13" t="n">
        <f aca="false">IFERROR(D1132/C1132,"")</f>
        <v>0</v>
      </c>
    </row>
    <row r="1133" customFormat="false" ht="16.5" hidden="false" customHeight="true" outlineLevel="0" collapsed="false">
      <c r="A1133" s="7" t="s">
        <v>504</v>
      </c>
      <c r="B1133" s="7" t="s">
        <v>9357</v>
      </c>
      <c r="C1133" s="7" t="n">
        <f aca="false">COUNTIF('Duel Log'!AD$2:AD$2815,$A1133)</f>
        <v>10</v>
      </c>
      <c r="D1133" s="7" t="n">
        <f aca="false">COUNTIFS('Duel Log'!AD$2:AD$2815,$A1133,'Duel Log'!AA$2:AA$2815,"Win")</f>
        <v>7</v>
      </c>
      <c r="E1133" s="7" t="n">
        <f aca="false">COUNTIFS('Duel Log'!AD$2:AD$2815,$A1133,'Duel Log'!AA$2:AA$2815,"Loss")</f>
        <v>3</v>
      </c>
      <c r="F1133" s="7" t="n">
        <f aca="false">COUNTIFS('Duel Log'!AD$2:AD$2815,$A1133,'Duel Log'!AA$2:AA$2815,"Draw")</f>
        <v>0</v>
      </c>
      <c r="G1133" s="13" t="n">
        <f aca="false">IFERROR(D1133/C1133,"")</f>
        <v>0.7</v>
      </c>
    </row>
    <row r="1134" customFormat="false" ht="15" hidden="false" customHeight="true" outlineLevel="0" collapsed="false">
      <c r="A1134" s="7" t="s">
        <v>4298</v>
      </c>
      <c r="B1134" s="7" t="s">
        <v>533</v>
      </c>
      <c r="C1134" s="7" t="n">
        <f aca="false">COUNTIF('Duel Log'!AD$2:AD$2815,$A1134)</f>
        <v>1</v>
      </c>
      <c r="D1134" s="7" t="n">
        <f aca="false">COUNTIFS('Duel Log'!AD$2:AD$2815,$A1134,'Duel Log'!AA$2:AA$2815,"Win")</f>
        <v>1</v>
      </c>
      <c r="E1134" s="7" t="n">
        <f aca="false">COUNTIFS('Duel Log'!AD$2:AD$2815,$A1134,'Duel Log'!AA$2:AA$2815,"Loss")</f>
        <v>0</v>
      </c>
      <c r="F1134" s="7" t="n">
        <f aca="false">COUNTIFS('Duel Log'!AD$2:AD$2815,$A1134,'Duel Log'!AA$2:AA$2815,"Draw")</f>
        <v>0</v>
      </c>
      <c r="G1134" s="13" t="n">
        <f aca="false">IFERROR(D1134/C1134,"")</f>
        <v>1</v>
      </c>
    </row>
    <row r="1135" customFormat="false" ht="15" hidden="false" customHeight="true" outlineLevel="0" collapsed="false">
      <c r="A1135" s="7" t="s">
        <v>354</v>
      </c>
      <c r="B1135" s="7" t="s">
        <v>280</v>
      </c>
      <c r="C1135" s="7" t="n">
        <f aca="false">COUNTIF('Duel Log'!AD$2:AD$2815,$A1135)</f>
        <v>1</v>
      </c>
      <c r="D1135" s="7" t="n">
        <f aca="false">COUNTIFS('Duel Log'!AD$2:AD$2815,$A1135,'Duel Log'!AA$2:AA$2815,"Win")</f>
        <v>1</v>
      </c>
      <c r="E1135" s="7" t="n">
        <f aca="false">COUNTIFS('Duel Log'!AD$2:AD$2815,$A1135,'Duel Log'!AA$2:AA$2815,"Loss")</f>
        <v>0</v>
      </c>
      <c r="F1135" s="7" t="n">
        <f aca="false">COUNTIFS('Duel Log'!AD$2:AD$2815,$A1135,'Duel Log'!AA$2:AA$2815,"Draw")</f>
        <v>0</v>
      </c>
      <c r="G1135" s="13" t="n">
        <f aca="false">IFERROR(D1135/C1135,"")</f>
        <v>1</v>
      </c>
    </row>
    <row r="1136" customFormat="false" ht="15" hidden="false" customHeight="true" outlineLevel="0" collapsed="false">
      <c r="A1136" s="7" t="s">
        <v>1072</v>
      </c>
      <c r="B1136" s="7" t="s">
        <v>1061</v>
      </c>
      <c r="C1136" s="7" t="n">
        <f aca="false">COUNTIF('Duel Log'!AD$2:AD$2815,$A1136)</f>
        <v>1</v>
      </c>
      <c r="D1136" s="7" t="n">
        <f aca="false">COUNTIFS('Duel Log'!AD$2:AD$2815,$A1136,'Duel Log'!AA$2:AA$2815,"Win")</f>
        <v>1</v>
      </c>
      <c r="E1136" s="7" t="n">
        <f aca="false">COUNTIFS('Duel Log'!AD$2:AD$2815,$A1136,'Duel Log'!AA$2:AA$2815,"Loss")</f>
        <v>0</v>
      </c>
      <c r="F1136" s="7" t="n">
        <f aca="false">COUNTIFS('Duel Log'!AD$2:AD$2815,$A1136,'Duel Log'!AA$2:AA$2815,"Draw")</f>
        <v>0</v>
      </c>
      <c r="G1136" s="13" t="n">
        <f aca="false">IFERROR(D1136/C1136,"")</f>
        <v>1</v>
      </c>
    </row>
    <row r="1137" customFormat="false" ht="15" hidden="false" customHeight="true" outlineLevel="0" collapsed="false">
      <c r="A1137" s="7" t="s">
        <v>331</v>
      </c>
      <c r="B1137" s="7" t="s">
        <v>280</v>
      </c>
      <c r="C1137" s="7" t="n">
        <f aca="false">COUNTIF('Duel Log'!AD$2:AD$2815,$A1137)</f>
        <v>1</v>
      </c>
      <c r="D1137" s="7" t="n">
        <f aca="false">COUNTIFS('Duel Log'!AD$2:AD$2815,$A1137,'Duel Log'!AA$2:AA$2815,"Win")</f>
        <v>1</v>
      </c>
      <c r="E1137" s="7" t="n">
        <f aca="false">COUNTIFS('Duel Log'!AD$2:AD$2815,$A1137,'Duel Log'!AA$2:AA$2815,"Loss")</f>
        <v>0</v>
      </c>
      <c r="F1137" s="7" t="n">
        <f aca="false">COUNTIFS('Duel Log'!AD$2:AD$2815,$A1137,'Duel Log'!AA$2:AA$2815,"Draw")</f>
        <v>0</v>
      </c>
      <c r="G1137" s="13" t="n">
        <f aca="false">IFERROR(D1137/C1137,"")</f>
        <v>1</v>
      </c>
    </row>
    <row r="1138" customFormat="false" ht="15" hidden="false" customHeight="true" outlineLevel="0" collapsed="false">
      <c r="A1138" s="7" t="s">
        <v>5865</v>
      </c>
      <c r="B1138" s="8" t="s">
        <v>3952</v>
      </c>
      <c r="C1138" s="7" t="n">
        <f aca="false">COUNTIF('Duel Log'!AD$2:AD$2815,$A1138)</f>
        <v>1</v>
      </c>
      <c r="D1138" s="7" t="n">
        <f aca="false">COUNTIFS('Duel Log'!AD$2:AD$2815,$A1138,'Duel Log'!AA$2:AA$2815,"Win")</f>
        <v>1</v>
      </c>
      <c r="E1138" s="7" t="n">
        <f aca="false">COUNTIFS('Duel Log'!AD$2:AD$2815,$A1138,'Duel Log'!AA$2:AA$2815,"Loss")</f>
        <v>0</v>
      </c>
      <c r="F1138" s="7" t="n">
        <f aca="false">COUNTIFS('Duel Log'!AD$2:AD$2815,$A1138,'Duel Log'!AA$2:AA$2815,"Draw")</f>
        <v>0</v>
      </c>
      <c r="G1138" s="13" t="n">
        <f aca="false">IFERROR(D1138/C1138,"")</f>
        <v>1</v>
      </c>
    </row>
    <row r="1139" customFormat="false" ht="15" hidden="false" customHeight="true" outlineLevel="0" collapsed="false">
      <c r="A1139" s="7" t="s">
        <v>4821</v>
      </c>
      <c r="B1139" s="7" t="s">
        <v>973</v>
      </c>
      <c r="C1139" s="7" t="n">
        <f aca="false">COUNTIF('Duel Log'!AD$2:AD$2815,$A1139)</f>
        <v>1</v>
      </c>
      <c r="D1139" s="7" t="n">
        <f aca="false">COUNTIFS('Duel Log'!AD$2:AD$2815,$A1139,'Duel Log'!AA$2:AA$2815,"Win")</f>
        <v>1</v>
      </c>
      <c r="E1139" s="7" t="n">
        <f aca="false">COUNTIFS('Duel Log'!AD$2:AD$2815,$A1139,'Duel Log'!AA$2:AA$2815,"Loss")</f>
        <v>0</v>
      </c>
      <c r="F1139" s="7" t="n">
        <f aca="false">COUNTIFS('Duel Log'!AD$2:AD$2815,$A1139,'Duel Log'!AA$2:AA$2815,"Draw")</f>
        <v>0</v>
      </c>
      <c r="G1139" s="13" t="n">
        <f aca="false">IFERROR(D1139/C1139,"")</f>
        <v>1</v>
      </c>
    </row>
    <row r="1140" customFormat="false" ht="15" hidden="false" customHeight="true" outlineLevel="0" collapsed="false">
      <c r="A1140" s="7" t="s">
        <v>1627</v>
      </c>
      <c r="B1140" s="7" t="s">
        <v>381</v>
      </c>
      <c r="C1140" s="7" t="n">
        <f aca="false">COUNTIF('Duel Log'!AD$2:AD$2815,$A1140)</f>
        <v>1</v>
      </c>
      <c r="D1140" s="7" t="n">
        <f aca="false">COUNTIFS('Duel Log'!AD$2:AD$2815,$A1140,'Duel Log'!AA$2:AA$2815,"Win")</f>
        <v>1</v>
      </c>
      <c r="E1140" s="7" t="n">
        <f aca="false">COUNTIFS('Duel Log'!AD$2:AD$2815,$A1140,'Duel Log'!AA$2:AA$2815,"Loss")</f>
        <v>0</v>
      </c>
      <c r="F1140" s="7" t="n">
        <f aca="false">COUNTIFS('Duel Log'!AD$2:AD$2815,$A1140,'Duel Log'!AA$2:AA$2815,"Draw")</f>
        <v>0</v>
      </c>
      <c r="G1140" s="13" t="n">
        <f aca="false">IFERROR(D1140/C1140,"")</f>
        <v>1</v>
      </c>
    </row>
    <row r="1141" customFormat="false" ht="15" hidden="false" customHeight="true" outlineLevel="0" collapsed="false">
      <c r="A1141" s="7" t="s">
        <v>5770</v>
      </c>
      <c r="B1141" s="8" t="s">
        <v>862</v>
      </c>
      <c r="C1141" s="7" t="n">
        <f aca="false">COUNTIF('Duel Log'!AD$2:AD$2815,$A1141)</f>
        <v>2</v>
      </c>
      <c r="D1141" s="7" t="n">
        <f aca="false">COUNTIFS('Duel Log'!AD$2:AD$2815,$A1141,'Duel Log'!AA$2:AA$2815,"Win")</f>
        <v>0</v>
      </c>
      <c r="E1141" s="7" t="n">
        <f aca="false">COUNTIFS('Duel Log'!AD$2:AD$2815,$A1141,'Duel Log'!AA$2:AA$2815,"Loss")</f>
        <v>2</v>
      </c>
      <c r="F1141" s="7" t="n">
        <f aca="false">COUNTIFS('Duel Log'!AD$2:AD$2815,$A1141,'Duel Log'!AA$2:AA$2815,"Draw")</f>
        <v>0</v>
      </c>
      <c r="G1141" s="13" t="n">
        <f aca="false">IFERROR(D1141/C1141,"")</f>
        <v>0</v>
      </c>
    </row>
    <row r="1142" customFormat="false" ht="15" hidden="false" customHeight="true" outlineLevel="0" collapsed="false">
      <c r="A1142" s="7" t="s">
        <v>4797</v>
      </c>
      <c r="B1142" s="8" t="s">
        <v>3952</v>
      </c>
      <c r="C1142" s="7" t="n">
        <f aca="false">COUNTIF('Duel Log'!AD$2:AD$2815,$A1142)</f>
        <v>1</v>
      </c>
      <c r="D1142" s="7" t="n">
        <f aca="false">COUNTIFS('Duel Log'!AD$2:AD$2815,$A1142,'Duel Log'!AA$2:AA$2815,"Win")</f>
        <v>0</v>
      </c>
      <c r="E1142" s="7" t="n">
        <f aca="false">COUNTIFS('Duel Log'!AD$2:AD$2815,$A1142,'Duel Log'!AA$2:AA$2815,"Loss")</f>
        <v>1</v>
      </c>
      <c r="F1142" s="7" t="n">
        <f aca="false">COUNTIFS('Duel Log'!AD$2:AD$2815,$A1142,'Duel Log'!AA$2:AA$2815,"Draw")</f>
        <v>0</v>
      </c>
      <c r="G1142" s="13" t="n">
        <f aca="false">IFERROR(D1142/C1142,"")</f>
        <v>0</v>
      </c>
    </row>
    <row r="1143" customFormat="false" ht="15" hidden="false" customHeight="true" outlineLevel="0" collapsed="false">
      <c r="A1143" s="7" t="s">
        <v>703</v>
      </c>
      <c r="B1143" s="7" t="s">
        <v>689</v>
      </c>
      <c r="C1143" s="7" t="n">
        <f aca="false">COUNTIF('Duel Log'!AD$2:AD$2815,$A1143)</f>
        <v>1</v>
      </c>
      <c r="D1143" s="7" t="n">
        <f aca="false">COUNTIFS('Duel Log'!AD$2:AD$2815,$A1143,'Duel Log'!AA$2:AA$2815,"Win")</f>
        <v>0</v>
      </c>
      <c r="E1143" s="7" t="n">
        <f aca="false">COUNTIFS('Duel Log'!AD$2:AD$2815,$A1143,'Duel Log'!AA$2:AA$2815,"Loss")</f>
        <v>1</v>
      </c>
      <c r="F1143" s="7" t="n">
        <f aca="false">COUNTIFS('Duel Log'!AD$2:AD$2815,$A1143,'Duel Log'!AA$2:AA$2815,"Draw")</f>
        <v>0</v>
      </c>
      <c r="G1143" s="13" t="n">
        <f aca="false">IFERROR(D1143/C1143,"")</f>
        <v>0</v>
      </c>
    </row>
    <row r="1144" customFormat="false" ht="16.5" hidden="false" customHeight="true" outlineLevel="0" collapsed="false">
      <c r="A1144" s="7" t="s">
        <v>3668</v>
      </c>
      <c r="B1144" s="7" t="s">
        <v>1063</v>
      </c>
      <c r="C1144" s="7" t="n">
        <f aca="false">COUNTIF('Duel Log'!AD$2:AD$2815,$A1144)</f>
        <v>1</v>
      </c>
      <c r="D1144" s="7" t="n">
        <f aca="false">COUNTIFS('Duel Log'!AD$2:AD$2815,$A1144,'Duel Log'!AA$2:AA$2815,"Win")</f>
        <v>0</v>
      </c>
      <c r="E1144" s="7" t="n">
        <f aca="false">COUNTIFS('Duel Log'!AD$2:AD$2815,$A1144,'Duel Log'!AA$2:AA$2815,"Loss")</f>
        <v>1</v>
      </c>
      <c r="F1144" s="7" t="n">
        <f aca="false">COUNTIFS('Duel Log'!AD$2:AD$2815,$A1144,'Duel Log'!AA$2:AA$2815,"Draw")</f>
        <v>0</v>
      </c>
      <c r="G1144" s="13" t="n">
        <f aca="false">IFERROR(D1144/C1144,"")</f>
        <v>0</v>
      </c>
    </row>
    <row r="1145" customFormat="false" ht="15" hidden="false" customHeight="true" outlineLevel="0" collapsed="false">
      <c r="A1145" s="7" t="s">
        <v>2239</v>
      </c>
      <c r="B1145" s="7" t="s">
        <v>357</v>
      </c>
      <c r="C1145" s="7" t="n">
        <f aca="false">COUNTIF('Duel Log'!AD$2:AD$2815,$A1145)</f>
        <v>1</v>
      </c>
      <c r="D1145" s="7" t="n">
        <f aca="false">COUNTIFS('Duel Log'!AD$2:AD$2815,$A1145,'Duel Log'!AA$2:AA$2815,"Win")</f>
        <v>1</v>
      </c>
      <c r="E1145" s="7" t="n">
        <f aca="false">COUNTIFS('Duel Log'!AD$2:AD$2815,$A1145,'Duel Log'!AA$2:AA$2815,"Loss")</f>
        <v>0</v>
      </c>
      <c r="F1145" s="7" t="n">
        <f aca="false">COUNTIFS('Duel Log'!AD$2:AD$2815,$A1145,'Duel Log'!AA$2:AA$2815,"Draw")</f>
        <v>0</v>
      </c>
      <c r="G1145" s="13" t="n">
        <f aca="false">IFERROR(D1145/C1145,"")</f>
        <v>1</v>
      </c>
    </row>
    <row r="1146" customFormat="false" ht="16.5" hidden="false" customHeight="true" outlineLevel="0" collapsed="false">
      <c r="A1146" s="7" t="s">
        <v>3755</v>
      </c>
      <c r="B1146" s="8" t="s">
        <v>9358</v>
      </c>
      <c r="C1146" s="7" t="n">
        <f aca="false">COUNTIF('Duel Log'!AD$2:AD$2815,$A1146)</f>
        <v>2</v>
      </c>
      <c r="D1146" s="7" t="n">
        <f aca="false">COUNTIFS('Duel Log'!AD$2:AD$2815,$A1146,'Duel Log'!AA$2:AA$2815,"Win")</f>
        <v>1</v>
      </c>
      <c r="E1146" s="7" t="n">
        <f aca="false">COUNTIFS('Duel Log'!AD$2:AD$2815,$A1146,'Duel Log'!AA$2:AA$2815,"Loss")</f>
        <v>1</v>
      </c>
      <c r="F1146" s="7" t="n">
        <f aca="false">COUNTIFS('Duel Log'!AD$2:AD$2815,$A1146,'Duel Log'!AA$2:AA$2815,"Draw")</f>
        <v>0</v>
      </c>
      <c r="G1146" s="13" t="n">
        <f aca="false">IFERROR(D1146/C1146,"")</f>
        <v>0.5</v>
      </c>
    </row>
    <row r="1147" customFormat="false" ht="16.5" hidden="false" customHeight="true" outlineLevel="0" collapsed="false">
      <c r="A1147" s="7" t="s">
        <v>2840</v>
      </c>
      <c r="B1147" s="7" t="s">
        <v>9359</v>
      </c>
      <c r="C1147" s="7" t="n">
        <f aca="false">COUNTIF('Duel Log'!AD$2:AD$2815,$A1147)</f>
        <v>3</v>
      </c>
      <c r="D1147" s="7" t="n">
        <f aca="false">COUNTIFS('Duel Log'!AD$2:AD$2815,$A1147,'Duel Log'!AA$2:AA$2815,"Win")</f>
        <v>2</v>
      </c>
      <c r="E1147" s="7" t="n">
        <f aca="false">COUNTIFS('Duel Log'!AD$2:AD$2815,$A1147,'Duel Log'!AA$2:AA$2815,"Loss")</f>
        <v>1</v>
      </c>
      <c r="F1147" s="7" t="n">
        <f aca="false">COUNTIFS('Duel Log'!AD$2:AD$2815,$A1147,'Duel Log'!AA$2:AA$2815,"Draw")</f>
        <v>0</v>
      </c>
      <c r="G1147" s="13" t="n">
        <f aca="false">IFERROR(D1147/C1147,"")</f>
        <v>0.666666666666667</v>
      </c>
    </row>
    <row r="1148" customFormat="false" ht="15" hidden="false" customHeight="true" outlineLevel="0" collapsed="false">
      <c r="A1148" s="7" t="s">
        <v>1825</v>
      </c>
      <c r="B1148" s="7" t="s">
        <v>1232</v>
      </c>
      <c r="C1148" s="7" t="n">
        <f aca="false">COUNTIF('Duel Log'!AD$2:AD$2815,$A1148)</f>
        <v>1</v>
      </c>
      <c r="D1148" s="7" t="n">
        <f aca="false">COUNTIFS('Duel Log'!AD$2:AD$2815,$A1148,'Duel Log'!AA$2:AA$2815,"Win")</f>
        <v>0</v>
      </c>
      <c r="E1148" s="7" t="n">
        <f aca="false">COUNTIFS('Duel Log'!AD$2:AD$2815,$A1148,'Duel Log'!AA$2:AA$2815,"Loss")</f>
        <v>1</v>
      </c>
      <c r="F1148" s="7" t="n">
        <f aca="false">COUNTIFS('Duel Log'!AD$2:AD$2815,$A1148,'Duel Log'!AA$2:AA$2815,"Draw")</f>
        <v>0</v>
      </c>
      <c r="G1148" s="13" t="n">
        <f aca="false">IFERROR(D1148/C1148,"")</f>
        <v>0</v>
      </c>
    </row>
    <row r="1149" customFormat="false" ht="16.5" hidden="false" customHeight="true" outlineLevel="0" collapsed="false">
      <c r="A1149" s="7" t="s">
        <v>2315</v>
      </c>
      <c r="B1149" s="7" t="s">
        <v>1790</v>
      </c>
      <c r="C1149" s="7" t="n">
        <f aca="false">COUNTIF('Duel Log'!AD$2:AD$2815,$A1149)</f>
        <v>1</v>
      </c>
      <c r="D1149" s="7" t="n">
        <f aca="false">COUNTIFS('Duel Log'!AD$2:AD$2815,$A1149,'Duel Log'!AA$2:AA$2815,"Win")</f>
        <v>0</v>
      </c>
      <c r="E1149" s="7" t="n">
        <f aca="false">COUNTIFS('Duel Log'!AD$2:AD$2815,$A1149,'Duel Log'!AA$2:AA$2815,"Loss")</f>
        <v>1</v>
      </c>
      <c r="F1149" s="7" t="n">
        <f aca="false">COUNTIFS('Duel Log'!AD$2:AD$2815,$A1149,'Duel Log'!AA$2:AA$2815,"Draw")</f>
        <v>0</v>
      </c>
      <c r="G1149" s="13" t="n">
        <f aca="false">IFERROR(D1149/C1149,"")</f>
        <v>0</v>
      </c>
    </row>
    <row r="1150" customFormat="false" ht="15" hidden="false" customHeight="true" outlineLevel="0" collapsed="false">
      <c r="A1150" s="7" t="s">
        <v>5016</v>
      </c>
      <c r="B1150" s="7" t="s">
        <v>1692</v>
      </c>
      <c r="C1150" s="7" t="n">
        <f aca="false">COUNTIF('Duel Log'!AD$2:AD$2815,$A1150)</f>
        <v>1</v>
      </c>
      <c r="D1150" s="7" t="n">
        <f aca="false">COUNTIFS('Duel Log'!AD$2:AD$2815,$A1150,'Duel Log'!AA$2:AA$2815,"Win")</f>
        <v>1</v>
      </c>
      <c r="E1150" s="7" t="n">
        <f aca="false">COUNTIFS('Duel Log'!AD$2:AD$2815,$A1150,'Duel Log'!AA$2:AA$2815,"Loss")</f>
        <v>0</v>
      </c>
      <c r="F1150" s="7" t="n">
        <f aca="false">COUNTIFS('Duel Log'!AD$2:AD$2815,$A1150,'Duel Log'!AA$2:AA$2815,"Draw")</f>
        <v>0</v>
      </c>
      <c r="G1150" s="13" t="n">
        <f aca="false">IFERROR(D1150/C1150,"")</f>
        <v>1</v>
      </c>
    </row>
    <row r="1151" customFormat="false" ht="15" hidden="false" customHeight="true" outlineLevel="0" collapsed="false">
      <c r="A1151" s="7" t="s">
        <v>3842</v>
      </c>
      <c r="B1151" s="7" t="s">
        <v>659</v>
      </c>
      <c r="C1151" s="7" t="n">
        <f aca="false">COUNTIF('Duel Log'!AD$2:AD$2815,$A1151)</f>
        <v>1</v>
      </c>
      <c r="D1151" s="7" t="n">
        <f aca="false">COUNTIFS('Duel Log'!AD$2:AD$2815,$A1151,'Duel Log'!AA$2:AA$2815,"Win")</f>
        <v>0</v>
      </c>
      <c r="E1151" s="7" t="n">
        <f aca="false">COUNTIFS('Duel Log'!AD$2:AD$2815,$A1151,'Duel Log'!AA$2:AA$2815,"Loss")</f>
        <v>1</v>
      </c>
      <c r="F1151" s="7" t="n">
        <f aca="false">COUNTIFS('Duel Log'!AD$2:AD$2815,$A1151,'Duel Log'!AA$2:AA$2815,"Draw")</f>
        <v>0</v>
      </c>
      <c r="G1151" s="13" t="n">
        <f aca="false">IFERROR(D1151/C1151,"")</f>
        <v>0</v>
      </c>
    </row>
    <row r="1152" customFormat="false" ht="15" hidden="false" customHeight="true" outlineLevel="0" collapsed="false">
      <c r="A1152" s="7" t="s">
        <v>1568</v>
      </c>
      <c r="B1152" s="7" t="s">
        <v>357</v>
      </c>
      <c r="C1152" s="7" t="n">
        <f aca="false">COUNTIF('Duel Log'!AD$2:AD$2815,$A1152)</f>
        <v>1</v>
      </c>
      <c r="D1152" s="7" t="n">
        <f aca="false">COUNTIFS('Duel Log'!AD$2:AD$2815,$A1152,'Duel Log'!AA$2:AA$2815,"Win")</f>
        <v>1</v>
      </c>
      <c r="E1152" s="7" t="n">
        <f aca="false">COUNTIFS('Duel Log'!AD$2:AD$2815,$A1152,'Duel Log'!AA$2:AA$2815,"Loss")</f>
        <v>0</v>
      </c>
      <c r="F1152" s="7" t="n">
        <f aca="false">COUNTIFS('Duel Log'!AD$2:AD$2815,$A1152,'Duel Log'!AA$2:AA$2815,"Draw")</f>
        <v>0</v>
      </c>
      <c r="G1152" s="13" t="n">
        <f aca="false">IFERROR(D1152/C1152,"")</f>
        <v>1</v>
      </c>
    </row>
    <row r="1153" customFormat="false" ht="15" hidden="false" customHeight="true" outlineLevel="0" collapsed="false">
      <c r="A1153" s="7" t="s">
        <v>2379</v>
      </c>
      <c r="B1153" s="7" t="s">
        <v>1692</v>
      </c>
      <c r="C1153" s="7" t="n">
        <f aca="false">COUNTIF('Duel Log'!AD$2:AD$2815,$A1153)</f>
        <v>1</v>
      </c>
      <c r="D1153" s="7" t="n">
        <f aca="false">COUNTIFS('Duel Log'!AD$2:AD$2815,$A1153,'Duel Log'!AA$2:AA$2815,"Win")</f>
        <v>1</v>
      </c>
      <c r="E1153" s="7" t="n">
        <f aca="false">COUNTIFS('Duel Log'!AD$2:AD$2815,$A1153,'Duel Log'!AA$2:AA$2815,"Loss")</f>
        <v>0</v>
      </c>
      <c r="F1153" s="7" t="n">
        <f aca="false">COUNTIFS('Duel Log'!AD$2:AD$2815,$A1153,'Duel Log'!AA$2:AA$2815,"Draw")</f>
        <v>0</v>
      </c>
      <c r="G1153" s="13" t="n">
        <f aca="false">IFERROR(D1153/C1153,"")</f>
        <v>1</v>
      </c>
    </row>
    <row r="1154" customFormat="false" ht="15" hidden="false" customHeight="true" outlineLevel="0" collapsed="false">
      <c r="A1154" s="7" t="s">
        <v>2083</v>
      </c>
      <c r="B1154" s="7" t="s">
        <v>2017</v>
      </c>
      <c r="C1154" s="7" t="n">
        <f aca="false">COUNTIF('Duel Log'!AD$2:AD$2815,$A1154)</f>
        <v>1</v>
      </c>
      <c r="D1154" s="7" t="n">
        <f aca="false">COUNTIFS('Duel Log'!AD$2:AD$2815,$A1154,'Duel Log'!AA$2:AA$2815,"Win")</f>
        <v>1</v>
      </c>
      <c r="E1154" s="7" t="n">
        <f aca="false">COUNTIFS('Duel Log'!AD$2:AD$2815,$A1154,'Duel Log'!AA$2:AA$2815,"Loss")</f>
        <v>0</v>
      </c>
      <c r="F1154" s="7" t="n">
        <f aca="false">COUNTIFS('Duel Log'!AD$2:AD$2815,$A1154,'Duel Log'!AA$2:AA$2815,"Draw")</f>
        <v>0</v>
      </c>
      <c r="G1154" s="13" t="n">
        <f aca="false">IFERROR(D1154/C1154,"")</f>
        <v>1</v>
      </c>
    </row>
    <row r="1155" customFormat="false" ht="15" hidden="false" customHeight="true" outlineLevel="0" collapsed="false">
      <c r="A1155" s="7" t="s">
        <v>4361</v>
      </c>
      <c r="B1155" s="7" t="s">
        <v>829</v>
      </c>
      <c r="C1155" s="7" t="n">
        <f aca="false">COUNTIF('Duel Log'!AD$2:AD$2815,$A1155)</f>
        <v>1</v>
      </c>
      <c r="D1155" s="7" t="n">
        <f aca="false">COUNTIFS('Duel Log'!AD$2:AD$2815,$A1155,'Duel Log'!AA$2:AA$2815,"Win")</f>
        <v>0</v>
      </c>
      <c r="E1155" s="7" t="n">
        <f aca="false">COUNTIFS('Duel Log'!AD$2:AD$2815,$A1155,'Duel Log'!AA$2:AA$2815,"Loss")</f>
        <v>1</v>
      </c>
      <c r="F1155" s="7" t="n">
        <f aca="false">COUNTIFS('Duel Log'!AD$2:AD$2815,$A1155,'Duel Log'!AA$2:AA$2815,"Draw")</f>
        <v>0</v>
      </c>
      <c r="G1155" s="13" t="n">
        <f aca="false">IFERROR(D1155/C1155,"")</f>
        <v>0</v>
      </c>
    </row>
    <row r="1156" customFormat="false" ht="16.5" hidden="false" customHeight="true" outlineLevel="0" collapsed="false">
      <c r="A1156" s="7" t="s">
        <v>3651</v>
      </c>
      <c r="B1156" s="7" t="s">
        <v>1063</v>
      </c>
      <c r="C1156" s="7" t="n">
        <f aca="false">COUNTIF('Duel Log'!AD$2:AD$2815,$A1156)</f>
        <v>1</v>
      </c>
      <c r="D1156" s="7" t="n">
        <f aca="false">COUNTIFS('Duel Log'!AD$2:AD$2815,$A1156,'Duel Log'!AA$2:AA$2815,"Win")</f>
        <v>0</v>
      </c>
      <c r="E1156" s="7" t="n">
        <f aca="false">COUNTIFS('Duel Log'!AD$2:AD$2815,$A1156,'Duel Log'!AA$2:AA$2815,"Loss")</f>
        <v>1</v>
      </c>
      <c r="F1156" s="7" t="n">
        <f aca="false">COUNTIFS('Duel Log'!AD$2:AD$2815,$A1156,'Duel Log'!AA$2:AA$2815,"Draw")</f>
        <v>0</v>
      </c>
      <c r="G1156" s="13" t="n">
        <f aca="false">IFERROR(D1156/C1156,"")</f>
        <v>0</v>
      </c>
    </row>
    <row r="1157" customFormat="false" ht="15" hidden="false" customHeight="true" outlineLevel="0" collapsed="false">
      <c r="A1157" s="7" t="s">
        <v>2934</v>
      </c>
      <c r="B1157" s="7" t="s">
        <v>282</v>
      </c>
      <c r="C1157" s="7" t="n">
        <f aca="false">COUNTIF('Duel Log'!AD$2:AD$2815,$A1157)</f>
        <v>1</v>
      </c>
      <c r="D1157" s="7" t="n">
        <f aca="false">COUNTIFS('Duel Log'!AD$2:AD$2815,$A1157,'Duel Log'!AA$2:AA$2815,"Win")</f>
        <v>0</v>
      </c>
      <c r="E1157" s="7" t="n">
        <f aca="false">COUNTIFS('Duel Log'!AD$2:AD$2815,$A1157,'Duel Log'!AA$2:AA$2815,"Loss")</f>
        <v>1</v>
      </c>
      <c r="F1157" s="7" t="n">
        <f aca="false">COUNTIFS('Duel Log'!AD$2:AD$2815,$A1157,'Duel Log'!AA$2:AA$2815,"Draw")</f>
        <v>0</v>
      </c>
      <c r="G1157" s="13" t="n">
        <f aca="false">IFERROR(D1157/C1157,"")</f>
        <v>0</v>
      </c>
    </row>
    <row r="1158" customFormat="false" ht="15" hidden="false" customHeight="true" outlineLevel="0" collapsed="false">
      <c r="A1158" s="7" t="s">
        <v>577</v>
      </c>
      <c r="B1158" s="7" t="s">
        <v>403</v>
      </c>
      <c r="C1158" s="7" t="n">
        <f aca="false">COUNTIF('Duel Log'!AD$2:AD$2815,$A1158)</f>
        <v>1</v>
      </c>
      <c r="D1158" s="7" t="n">
        <f aca="false">COUNTIFS('Duel Log'!AD$2:AD$2815,$A1158,'Duel Log'!AA$2:AA$2815,"Win")</f>
        <v>1</v>
      </c>
      <c r="E1158" s="7" t="n">
        <f aca="false">COUNTIFS('Duel Log'!AD$2:AD$2815,$A1158,'Duel Log'!AA$2:AA$2815,"Loss")</f>
        <v>0</v>
      </c>
      <c r="F1158" s="7" t="n">
        <f aca="false">COUNTIFS('Duel Log'!AD$2:AD$2815,$A1158,'Duel Log'!AA$2:AA$2815,"Draw")</f>
        <v>0</v>
      </c>
      <c r="G1158" s="13" t="n">
        <f aca="false">IFERROR(D1158/C1158,"")</f>
        <v>1</v>
      </c>
    </row>
    <row r="1159" customFormat="false" ht="15" hidden="false" customHeight="true" outlineLevel="0" collapsed="false">
      <c r="A1159" s="7" t="s">
        <v>1844</v>
      </c>
      <c r="B1159" s="7" t="s">
        <v>1232</v>
      </c>
      <c r="C1159" s="7" t="n">
        <f aca="false">COUNTIF('Duel Log'!AD$2:AD$2815,$A1159)</f>
        <v>1</v>
      </c>
      <c r="D1159" s="7" t="n">
        <f aca="false">COUNTIFS('Duel Log'!AD$2:AD$2815,$A1159,'Duel Log'!AA$2:AA$2815,"Win")</f>
        <v>1</v>
      </c>
      <c r="E1159" s="7" t="n">
        <f aca="false">COUNTIFS('Duel Log'!AD$2:AD$2815,$A1159,'Duel Log'!AA$2:AA$2815,"Loss")</f>
        <v>0</v>
      </c>
      <c r="F1159" s="7" t="n">
        <f aca="false">COUNTIFS('Duel Log'!AD$2:AD$2815,$A1159,'Duel Log'!AA$2:AA$2815,"Draw")</f>
        <v>0</v>
      </c>
      <c r="G1159" s="13" t="n">
        <f aca="false">IFERROR(D1159/C1159,"")</f>
        <v>1</v>
      </c>
    </row>
    <row r="1160" customFormat="false" ht="15" hidden="false" customHeight="true" outlineLevel="0" collapsed="false">
      <c r="A1160" s="7" t="s">
        <v>4088</v>
      </c>
      <c r="B1160" s="7" t="s">
        <v>474</v>
      </c>
      <c r="C1160" s="7" t="n">
        <f aca="false">COUNTIF('Duel Log'!AD$2:AD$2815,$A1160)</f>
        <v>1</v>
      </c>
      <c r="D1160" s="7" t="n">
        <f aca="false">COUNTIFS('Duel Log'!AD$2:AD$2815,$A1160,'Duel Log'!AA$2:AA$2815,"Win")</f>
        <v>1</v>
      </c>
      <c r="E1160" s="7" t="n">
        <f aca="false">COUNTIFS('Duel Log'!AD$2:AD$2815,$A1160,'Duel Log'!AA$2:AA$2815,"Loss")</f>
        <v>0</v>
      </c>
      <c r="F1160" s="7" t="n">
        <f aca="false">COUNTIFS('Duel Log'!AD$2:AD$2815,$A1160,'Duel Log'!AA$2:AA$2815,"Draw")</f>
        <v>0</v>
      </c>
      <c r="G1160" s="13" t="n">
        <f aca="false">IFERROR(D1160/C1160,"")</f>
        <v>1</v>
      </c>
    </row>
    <row r="1161" customFormat="false" ht="15" hidden="false" customHeight="true" outlineLevel="0" collapsed="false">
      <c r="A1161" s="7" t="s">
        <v>1136</v>
      </c>
      <c r="B1161" s="7" t="s">
        <v>9349</v>
      </c>
      <c r="C1161" s="7" t="n">
        <f aca="false">COUNTIF('Duel Log'!AD$2:AD$2815,$A1161)</f>
        <v>2</v>
      </c>
      <c r="D1161" s="7" t="n">
        <f aca="false">COUNTIFS('Duel Log'!AD$2:AD$2815,$A1161,'Duel Log'!AA$2:AA$2815,"Win")</f>
        <v>1</v>
      </c>
      <c r="E1161" s="7" t="n">
        <f aca="false">COUNTIFS('Duel Log'!AD$2:AD$2815,$A1161,'Duel Log'!AA$2:AA$2815,"Loss")</f>
        <v>1</v>
      </c>
      <c r="F1161" s="7" t="n">
        <f aca="false">COUNTIFS('Duel Log'!AD$2:AD$2815,$A1161,'Duel Log'!AA$2:AA$2815,"Draw")</f>
        <v>0</v>
      </c>
      <c r="G1161" s="13" t="n">
        <f aca="false">IFERROR(D1161/C1161,"")</f>
        <v>0.5</v>
      </c>
    </row>
    <row r="1162" customFormat="false" ht="15" hidden="false" customHeight="true" outlineLevel="0" collapsed="false">
      <c r="A1162" s="7" t="s">
        <v>384</v>
      </c>
      <c r="B1162" s="7" t="s">
        <v>280</v>
      </c>
      <c r="C1162" s="7" t="n">
        <f aca="false">COUNTIF('Duel Log'!AD$2:AD$2815,$A1162)</f>
        <v>1</v>
      </c>
      <c r="D1162" s="7" t="n">
        <f aca="false">COUNTIFS('Duel Log'!AD$2:AD$2815,$A1162,'Duel Log'!AA$2:AA$2815,"Win")</f>
        <v>1</v>
      </c>
      <c r="E1162" s="7" t="n">
        <f aca="false">COUNTIFS('Duel Log'!AD$2:AD$2815,$A1162,'Duel Log'!AA$2:AA$2815,"Loss")</f>
        <v>0</v>
      </c>
      <c r="F1162" s="7" t="n">
        <f aca="false">COUNTIFS('Duel Log'!AD$2:AD$2815,$A1162,'Duel Log'!AA$2:AA$2815,"Draw")</f>
        <v>0</v>
      </c>
      <c r="G1162" s="13" t="n">
        <f aca="false">IFERROR(D1162/C1162,"")</f>
        <v>1</v>
      </c>
    </row>
    <row r="1163" customFormat="false" ht="16.5" hidden="false" customHeight="true" outlineLevel="0" collapsed="false">
      <c r="A1163" s="7" t="s">
        <v>277</v>
      </c>
      <c r="B1163" s="7" t="s">
        <v>9360</v>
      </c>
      <c r="C1163" s="7" t="n">
        <f aca="false">COUNTIF('Duel Log'!AD$2:AD$2815,$A1163)</f>
        <v>11</v>
      </c>
      <c r="D1163" s="7" t="n">
        <f aca="false">COUNTIFS('Duel Log'!AD$2:AD$2815,$A1163,'Duel Log'!AA$2:AA$2815,"Win")</f>
        <v>7</v>
      </c>
      <c r="E1163" s="7" t="n">
        <f aca="false">COUNTIFS('Duel Log'!AD$2:AD$2815,$A1163,'Duel Log'!AA$2:AA$2815,"Loss")</f>
        <v>4</v>
      </c>
      <c r="F1163" s="7" t="n">
        <f aca="false">COUNTIFS('Duel Log'!AD$2:AD$2815,$A1163,'Duel Log'!AA$2:AA$2815,"Draw")</f>
        <v>0</v>
      </c>
      <c r="G1163" s="13" t="n">
        <f aca="false">IFERROR(D1163/C1163,"")</f>
        <v>0.636363636363636</v>
      </c>
    </row>
    <row r="1164" customFormat="false" ht="15" hidden="false" customHeight="true" outlineLevel="0" collapsed="false">
      <c r="A1164" s="7" t="s">
        <v>5326</v>
      </c>
      <c r="B1164" s="8" t="s">
        <v>390</v>
      </c>
      <c r="C1164" s="7" t="n">
        <f aca="false">COUNTIF('Duel Log'!AD$2:AD$2815,$A1164)</f>
        <v>1</v>
      </c>
      <c r="D1164" s="7" t="n">
        <f aca="false">COUNTIFS('Duel Log'!AD$2:AD$2815,$A1164,'Duel Log'!AA$2:AA$2815,"Win")</f>
        <v>0</v>
      </c>
      <c r="E1164" s="7" t="n">
        <f aca="false">COUNTIFS('Duel Log'!AD$2:AD$2815,$A1164,'Duel Log'!AA$2:AA$2815,"Loss")</f>
        <v>1</v>
      </c>
      <c r="F1164" s="7" t="n">
        <f aca="false">COUNTIFS('Duel Log'!AD$2:AD$2815,$A1164,'Duel Log'!AA$2:AA$2815,"Draw")</f>
        <v>0</v>
      </c>
      <c r="G1164" s="13" t="n">
        <f aca="false">IFERROR(D1164/C1164,"")</f>
        <v>0</v>
      </c>
    </row>
    <row r="1165" customFormat="false" ht="16.5" hidden="false" customHeight="true" outlineLevel="0" collapsed="false">
      <c r="A1165" s="7" t="s">
        <v>2238</v>
      </c>
      <c r="B1165" s="7" t="s">
        <v>1790</v>
      </c>
      <c r="C1165" s="7" t="n">
        <f aca="false">COUNTIF('Duel Log'!AD$2:AD$2815,$A1165)</f>
        <v>1</v>
      </c>
      <c r="D1165" s="7" t="n">
        <f aca="false">COUNTIFS('Duel Log'!AD$2:AD$2815,$A1165,'Duel Log'!AA$2:AA$2815,"Win")</f>
        <v>0</v>
      </c>
      <c r="E1165" s="7" t="n">
        <f aca="false">COUNTIFS('Duel Log'!AD$2:AD$2815,$A1165,'Duel Log'!AA$2:AA$2815,"Loss")</f>
        <v>1</v>
      </c>
      <c r="F1165" s="7" t="n">
        <f aca="false">COUNTIFS('Duel Log'!AD$2:AD$2815,$A1165,'Duel Log'!AA$2:AA$2815,"Draw")</f>
        <v>0</v>
      </c>
      <c r="G1165" s="13" t="n">
        <f aca="false">IFERROR(D1165/C1165,"")</f>
        <v>0</v>
      </c>
    </row>
    <row r="1166" customFormat="false" ht="16.5" hidden="false" customHeight="true" outlineLevel="0" collapsed="false">
      <c r="A1166" s="7" t="s">
        <v>3617</v>
      </c>
      <c r="B1166" s="7" t="s">
        <v>3496</v>
      </c>
      <c r="C1166" s="7" t="n">
        <f aca="false">COUNTIF('Duel Log'!AD$2:AD$2815,$A1166)</f>
        <v>1</v>
      </c>
      <c r="D1166" s="7" t="n">
        <f aca="false">COUNTIFS('Duel Log'!AD$2:AD$2815,$A1166,'Duel Log'!AA$2:AA$2815,"Win")</f>
        <v>0</v>
      </c>
      <c r="E1166" s="7" t="n">
        <f aca="false">COUNTIFS('Duel Log'!AD$2:AD$2815,$A1166,'Duel Log'!AA$2:AA$2815,"Loss")</f>
        <v>1</v>
      </c>
      <c r="F1166" s="7" t="n">
        <f aca="false">COUNTIFS('Duel Log'!AD$2:AD$2815,$A1166,'Duel Log'!AA$2:AA$2815,"Draw")</f>
        <v>0</v>
      </c>
      <c r="G1166" s="13" t="n">
        <f aca="false">IFERROR(D1166/C1166,"")</f>
        <v>0</v>
      </c>
    </row>
    <row r="1167" customFormat="false" ht="16.5" hidden="false" customHeight="true" outlineLevel="0" collapsed="false">
      <c r="A1167" s="7" t="s">
        <v>832</v>
      </c>
      <c r="B1167" s="7" t="s">
        <v>9361</v>
      </c>
      <c r="C1167" s="7" t="n">
        <f aca="false">COUNTIF('Duel Log'!AD$2:AD$2815,$A1167)</f>
        <v>5</v>
      </c>
      <c r="D1167" s="7" t="n">
        <f aca="false">COUNTIFS('Duel Log'!AD$2:AD$2815,$A1167,'Duel Log'!AA$2:AA$2815,"Win")</f>
        <v>3</v>
      </c>
      <c r="E1167" s="7" t="n">
        <f aca="false">COUNTIFS('Duel Log'!AD$2:AD$2815,$A1167,'Duel Log'!AA$2:AA$2815,"Loss")</f>
        <v>2</v>
      </c>
      <c r="F1167" s="7" t="n">
        <f aca="false">COUNTIFS('Duel Log'!AD$2:AD$2815,$A1167,'Duel Log'!AA$2:AA$2815,"Draw")</f>
        <v>0</v>
      </c>
      <c r="G1167" s="13" t="n">
        <f aca="false">IFERROR(D1167/C1167,"")</f>
        <v>0.6</v>
      </c>
    </row>
    <row r="1168" customFormat="false" ht="15" hidden="false" customHeight="true" outlineLevel="0" collapsed="false">
      <c r="A1168" s="7" t="s">
        <v>2039</v>
      </c>
      <c r="B1168" s="7" t="s">
        <v>9195</v>
      </c>
      <c r="C1168" s="7" t="n">
        <f aca="false">COUNTIF('Duel Log'!AD$2:AD$2815,$A1168)</f>
        <v>3</v>
      </c>
      <c r="D1168" s="7" t="n">
        <f aca="false">COUNTIFS('Duel Log'!AD$2:AD$2815,$A1168,'Duel Log'!AA$2:AA$2815,"Win")</f>
        <v>1</v>
      </c>
      <c r="E1168" s="7" t="n">
        <f aca="false">COUNTIFS('Duel Log'!AD$2:AD$2815,$A1168,'Duel Log'!AA$2:AA$2815,"Loss")</f>
        <v>2</v>
      </c>
      <c r="F1168" s="7" t="n">
        <f aca="false">COUNTIFS('Duel Log'!AD$2:AD$2815,$A1168,'Duel Log'!AA$2:AA$2815,"Draw")</f>
        <v>0</v>
      </c>
      <c r="G1168" s="13" t="n">
        <f aca="false">IFERROR(D1168/C1168,"")</f>
        <v>0.333333333333333</v>
      </c>
    </row>
    <row r="1169" customFormat="false" ht="15" hidden="false" customHeight="true" outlineLevel="0" collapsed="false">
      <c r="A1169" s="7" t="s">
        <v>1108</v>
      </c>
      <c r="B1169" s="7" t="s">
        <v>1061</v>
      </c>
      <c r="C1169" s="7" t="n">
        <f aca="false">COUNTIF('Duel Log'!AD$2:AD$2815,$A1169)</f>
        <v>1</v>
      </c>
      <c r="D1169" s="7" t="n">
        <f aca="false">COUNTIFS('Duel Log'!AD$2:AD$2815,$A1169,'Duel Log'!AA$2:AA$2815,"Win")</f>
        <v>0</v>
      </c>
      <c r="E1169" s="7" t="n">
        <f aca="false">COUNTIFS('Duel Log'!AD$2:AD$2815,$A1169,'Duel Log'!AA$2:AA$2815,"Loss")</f>
        <v>1</v>
      </c>
      <c r="F1169" s="7" t="n">
        <f aca="false">COUNTIFS('Duel Log'!AD$2:AD$2815,$A1169,'Duel Log'!AA$2:AA$2815,"Draw")</f>
        <v>0</v>
      </c>
      <c r="G1169" s="13" t="n">
        <f aca="false">IFERROR(D1169/C1169,"")</f>
        <v>0</v>
      </c>
    </row>
    <row r="1170" customFormat="false" ht="15" hidden="false" customHeight="true" outlineLevel="0" collapsed="false">
      <c r="A1170" s="7" t="s">
        <v>5925</v>
      </c>
      <c r="B1170" s="8" t="s">
        <v>3952</v>
      </c>
      <c r="C1170" s="7" t="n">
        <f aca="false">COUNTIF('Duel Log'!AD$2:AD$2815,$A1170)</f>
        <v>1</v>
      </c>
      <c r="D1170" s="7" t="n">
        <f aca="false">COUNTIFS('Duel Log'!AD$2:AD$2815,$A1170,'Duel Log'!AA$2:AA$2815,"Win")</f>
        <v>1</v>
      </c>
      <c r="E1170" s="7" t="n">
        <f aca="false">COUNTIFS('Duel Log'!AD$2:AD$2815,$A1170,'Duel Log'!AA$2:AA$2815,"Loss")</f>
        <v>0</v>
      </c>
      <c r="F1170" s="7" t="n">
        <f aca="false">COUNTIFS('Duel Log'!AD$2:AD$2815,$A1170,'Duel Log'!AA$2:AA$2815,"Draw")</f>
        <v>0</v>
      </c>
      <c r="G1170" s="13" t="n">
        <f aca="false">IFERROR(D1170/C1170,"")</f>
        <v>1</v>
      </c>
    </row>
    <row r="1171" customFormat="false" ht="15" hidden="false" customHeight="true" outlineLevel="0" collapsed="false">
      <c r="A1171" s="7" t="s">
        <v>3066</v>
      </c>
      <c r="B1171" s="7" t="s">
        <v>829</v>
      </c>
      <c r="C1171" s="7" t="n">
        <f aca="false">COUNTIF('Duel Log'!AD$2:AD$2815,$A1171)</f>
        <v>1</v>
      </c>
      <c r="D1171" s="7" t="n">
        <f aca="false">COUNTIFS('Duel Log'!AD$2:AD$2815,$A1171,'Duel Log'!AA$2:AA$2815,"Win")</f>
        <v>1</v>
      </c>
      <c r="E1171" s="7" t="n">
        <f aca="false">COUNTIFS('Duel Log'!AD$2:AD$2815,$A1171,'Duel Log'!AA$2:AA$2815,"Loss")</f>
        <v>0</v>
      </c>
      <c r="F1171" s="7" t="n">
        <f aca="false">COUNTIFS('Duel Log'!AD$2:AD$2815,$A1171,'Duel Log'!AA$2:AA$2815,"Draw")</f>
        <v>0</v>
      </c>
      <c r="G1171" s="13" t="n">
        <f aca="false">IFERROR(D1171/C1171,"")</f>
        <v>1</v>
      </c>
    </row>
    <row r="1172" customFormat="false" ht="16.5" hidden="false" customHeight="true" outlineLevel="0" collapsed="false">
      <c r="A1172" s="7" t="s">
        <v>649</v>
      </c>
      <c r="B1172" s="7" t="s">
        <v>9362</v>
      </c>
      <c r="C1172" s="7" t="n">
        <f aca="false">COUNTIF('Duel Log'!AD$2:AD$2815,$A1172)</f>
        <v>16</v>
      </c>
      <c r="D1172" s="7" t="n">
        <f aca="false">COUNTIFS('Duel Log'!AD$2:AD$2815,$A1172,'Duel Log'!AA$2:AA$2815,"Win")</f>
        <v>14</v>
      </c>
      <c r="E1172" s="7" t="n">
        <f aca="false">COUNTIFS('Duel Log'!AD$2:AD$2815,$A1172,'Duel Log'!AA$2:AA$2815,"Loss")</f>
        <v>2</v>
      </c>
      <c r="F1172" s="7" t="n">
        <f aca="false">COUNTIFS('Duel Log'!AD$2:AD$2815,$A1172,'Duel Log'!AA$2:AA$2815,"Draw")</f>
        <v>0</v>
      </c>
      <c r="G1172" s="13" t="n">
        <f aca="false">IFERROR(D1172/C1172,"")</f>
        <v>0.875</v>
      </c>
    </row>
    <row r="1173" customFormat="false" ht="15" hidden="false" customHeight="true" outlineLevel="0" collapsed="false">
      <c r="A1173" s="7" t="s">
        <v>941</v>
      </c>
      <c r="B1173" s="7" t="s">
        <v>829</v>
      </c>
      <c r="C1173" s="7" t="n">
        <f aca="false">COUNTIF('Duel Log'!AD$2:AD$2815,$A1173)</f>
        <v>1</v>
      </c>
      <c r="D1173" s="7" t="n">
        <f aca="false">COUNTIFS('Duel Log'!AD$2:AD$2815,$A1173,'Duel Log'!AA$2:AA$2815,"Win")</f>
        <v>1</v>
      </c>
      <c r="E1173" s="7" t="n">
        <f aca="false">COUNTIFS('Duel Log'!AD$2:AD$2815,$A1173,'Duel Log'!AA$2:AA$2815,"Loss")</f>
        <v>0</v>
      </c>
      <c r="F1173" s="7" t="n">
        <f aca="false">COUNTIFS('Duel Log'!AD$2:AD$2815,$A1173,'Duel Log'!AA$2:AA$2815,"Draw")</f>
        <v>0</v>
      </c>
      <c r="G1173" s="13" t="n">
        <f aca="false">IFERROR(D1173/C1173,"")</f>
        <v>1</v>
      </c>
    </row>
    <row r="1174" customFormat="false" ht="16.5" hidden="false" customHeight="true" outlineLevel="0" collapsed="false">
      <c r="A1174" s="7" t="s">
        <v>924</v>
      </c>
      <c r="B1174" s="7" t="s">
        <v>9363</v>
      </c>
      <c r="C1174" s="7" t="n">
        <f aca="false">COUNTIF('Duel Log'!AD$2:AD$2815,$A1174)</f>
        <v>10</v>
      </c>
      <c r="D1174" s="7" t="n">
        <f aca="false">COUNTIFS('Duel Log'!AD$2:AD$2815,$A1174,'Duel Log'!AA$2:AA$2815,"Win")</f>
        <v>5</v>
      </c>
      <c r="E1174" s="7" t="n">
        <f aca="false">COUNTIFS('Duel Log'!AD$2:AD$2815,$A1174,'Duel Log'!AA$2:AA$2815,"Loss")</f>
        <v>5</v>
      </c>
      <c r="F1174" s="7" t="n">
        <f aca="false">COUNTIFS('Duel Log'!AD$2:AD$2815,$A1174,'Duel Log'!AA$2:AA$2815,"Draw")</f>
        <v>0</v>
      </c>
      <c r="G1174" s="13" t="n">
        <f aca="false">IFERROR(D1174/C1174,"")</f>
        <v>0.5</v>
      </c>
    </row>
    <row r="1175" customFormat="false" ht="15" hidden="false" customHeight="true" outlineLevel="0" collapsed="false">
      <c r="A1175" s="7" t="s">
        <v>5888</v>
      </c>
      <c r="B1175" s="8" t="s">
        <v>3952</v>
      </c>
      <c r="C1175" s="7" t="n">
        <f aca="false">COUNTIF('Duel Log'!AD$2:AD$2815,$A1175)</f>
        <v>1</v>
      </c>
      <c r="D1175" s="7" t="n">
        <f aca="false">COUNTIFS('Duel Log'!AD$2:AD$2815,$A1175,'Duel Log'!AA$2:AA$2815,"Win")</f>
        <v>1</v>
      </c>
      <c r="E1175" s="7" t="n">
        <f aca="false">COUNTIFS('Duel Log'!AD$2:AD$2815,$A1175,'Duel Log'!AA$2:AA$2815,"Loss")</f>
        <v>0</v>
      </c>
      <c r="F1175" s="7" t="n">
        <f aca="false">COUNTIFS('Duel Log'!AD$2:AD$2815,$A1175,'Duel Log'!AA$2:AA$2815,"Draw")</f>
        <v>0</v>
      </c>
      <c r="G1175" s="13" t="n">
        <f aca="false">IFERROR(D1175/C1175,"")</f>
        <v>1</v>
      </c>
    </row>
    <row r="1176" customFormat="false" ht="15" hidden="false" customHeight="true" outlineLevel="0" collapsed="false">
      <c r="A1176" s="7" t="s">
        <v>1832</v>
      </c>
      <c r="B1176" s="7" t="s">
        <v>1232</v>
      </c>
      <c r="C1176" s="7" t="n">
        <f aca="false">COUNTIF('Duel Log'!AD$2:AD$2815,$A1176)</f>
        <v>1</v>
      </c>
      <c r="D1176" s="7" t="n">
        <f aca="false">COUNTIFS('Duel Log'!AD$2:AD$2815,$A1176,'Duel Log'!AA$2:AA$2815,"Win")</f>
        <v>0</v>
      </c>
      <c r="E1176" s="7" t="n">
        <f aca="false">COUNTIFS('Duel Log'!AD$2:AD$2815,$A1176,'Duel Log'!AA$2:AA$2815,"Loss")</f>
        <v>1</v>
      </c>
      <c r="F1176" s="7" t="n">
        <f aca="false">COUNTIFS('Duel Log'!AD$2:AD$2815,$A1176,'Duel Log'!AA$2:AA$2815,"Draw")</f>
        <v>0</v>
      </c>
      <c r="G1176" s="13" t="n">
        <f aca="false">IFERROR(D1176/C1176,"")</f>
        <v>0</v>
      </c>
    </row>
    <row r="1177" customFormat="false" ht="15" hidden="false" customHeight="true" outlineLevel="0" collapsed="false">
      <c r="A1177" s="7" t="s">
        <v>1717</v>
      </c>
      <c r="B1177" s="7" t="s">
        <v>1671</v>
      </c>
      <c r="C1177" s="7" t="n">
        <f aca="false">COUNTIF('Duel Log'!AD$2:AD$2815,$A1177)</f>
        <v>1</v>
      </c>
      <c r="D1177" s="7" t="n">
        <f aca="false">COUNTIFS('Duel Log'!AD$2:AD$2815,$A1177,'Duel Log'!AA$2:AA$2815,"Win")</f>
        <v>0</v>
      </c>
      <c r="E1177" s="7" t="n">
        <f aca="false">COUNTIFS('Duel Log'!AD$2:AD$2815,$A1177,'Duel Log'!AA$2:AA$2815,"Loss")</f>
        <v>1</v>
      </c>
      <c r="F1177" s="7" t="n">
        <f aca="false">COUNTIFS('Duel Log'!AD$2:AD$2815,$A1177,'Duel Log'!AA$2:AA$2815,"Draw")</f>
        <v>0</v>
      </c>
      <c r="G1177" s="13" t="n">
        <f aca="false">IFERROR(D1177/C1177,"")</f>
        <v>0</v>
      </c>
    </row>
    <row r="1178" customFormat="false" ht="15" hidden="false" customHeight="true" outlineLevel="0" collapsed="false">
      <c r="A1178" s="7" t="s">
        <v>5910</v>
      </c>
      <c r="B1178" s="8" t="s">
        <v>3952</v>
      </c>
      <c r="C1178" s="7" t="n">
        <f aca="false">COUNTIF('Duel Log'!AD$2:AD$2815,$A1178)</f>
        <v>1</v>
      </c>
      <c r="D1178" s="7" t="n">
        <f aca="false">COUNTIFS('Duel Log'!AD$2:AD$2815,$A1178,'Duel Log'!AA$2:AA$2815,"Win")</f>
        <v>0</v>
      </c>
      <c r="E1178" s="7" t="n">
        <f aca="false">COUNTIFS('Duel Log'!AD$2:AD$2815,$A1178,'Duel Log'!AA$2:AA$2815,"Loss")</f>
        <v>1</v>
      </c>
      <c r="F1178" s="7" t="n">
        <f aca="false">COUNTIFS('Duel Log'!AD$2:AD$2815,$A1178,'Duel Log'!AA$2:AA$2815,"Draw")</f>
        <v>0</v>
      </c>
      <c r="G1178" s="13" t="n">
        <f aca="false">IFERROR(D1178/C1178,"")</f>
        <v>0</v>
      </c>
    </row>
    <row r="1179" customFormat="false" ht="16.5" hidden="false" customHeight="true" outlineLevel="0" collapsed="false">
      <c r="A1179" s="7" t="s">
        <v>3517</v>
      </c>
      <c r="B1179" s="7" t="s">
        <v>3496</v>
      </c>
      <c r="C1179" s="7" t="n">
        <f aca="false">COUNTIF('Duel Log'!AD$2:AD$2815,$A1179)</f>
        <v>1</v>
      </c>
      <c r="D1179" s="7" t="n">
        <f aca="false">COUNTIFS('Duel Log'!AD$2:AD$2815,$A1179,'Duel Log'!AA$2:AA$2815,"Win")</f>
        <v>0</v>
      </c>
      <c r="E1179" s="7" t="n">
        <f aca="false">COUNTIFS('Duel Log'!AD$2:AD$2815,$A1179,'Duel Log'!AA$2:AA$2815,"Loss")</f>
        <v>1</v>
      </c>
      <c r="F1179" s="7" t="n">
        <f aca="false">COUNTIFS('Duel Log'!AD$2:AD$2815,$A1179,'Duel Log'!AA$2:AA$2815,"Draw")</f>
        <v>0</v>
      </c>
      <c r="G1179" s="13" t="n">
        <f aca="false">IFERROR(D1179/C1179,"")</f>
        <v>0</v>
      </c>
    </row>
    <row r="1180" customFormat="false" ht="15" hidden="false" customHeight="true" outlineLevel="0" collapsed="false">
      <c r="A1180" s="7" t="s">
        <v>3758</v>
      </c>
      <c r="B1180" s="7" t="s">
        <v>723</v>
      </c>
      <c r="C1180" s="7" t="n">
        <f aca="false">COUNTIF('Duel Log'!AD$2:AD$2815,$A1180)</f>
        <v>1</v>
      </c>
      <c r="D1180" s="7" t="n">
        <f aca="false">COUNTIFS('Duel Log'!AD$2:AD$2815,$A1180,'Duel Log'!AA$2:AA$2815,"Win")</f>
        <v>1</v>
      </c>
      <c r="E1180" s="7" t="n">
        <f aca="false">COUNTIFS('Duel Log'!AD$2:AD$2815,$A1180,'Duel Log'!AA$2:AA$2815,"Loss")</f>
        <v>0</v>
      </c>
      <c r="F1180" s="7" t="n">
        <f aca="false">COUNTIFS('Duel Log'!AD$2:AD$2815,$A1180,'Duel Log'!AA$2:AA$2815,"Draw")</f>
        <v>0</v>
      </c>
      <c r="G1180" s="13" t="n">
        <f aca="false">IFERROR(D1180/C1180,"")</f>
        <v>1</v>
      </c>
    </row>
    <row r="1181" customFormat="false" ht="15" hidden="false" customHeight="true" outlineLevel="0" collapsed="false">
      <c r="A1181" s="7" t="s">
        <v>3455</v>
      </c>
      <c r="B1181" s="7" t="s">
        <v>1132</v>
      </c>
      <c r="C1181" s="7" t="n">
        <f aca="false">COUNTIF('Duel Log'!AD$2:AD$2815,$A1181)</f>
        <v>1</v>
      </c>
      <c r="D1181" s="7" t="n">
        <f aca="false">COUNTIFS('Duel Log'!AD$2:AD$2815,$A1181,'Duel Log'!AA$2:AA$2815,"Win")</f>
        <v>1</v>
      </c>
      <c r="E1181" s="7" t="n">
        <f aca="false">COUNTIFS('Duel Log'!AD$2:AD$2815,$A1181,'Duel Log'!AA$2:AA$2815,"Loss")</f>
        <v>0</v>
      </c>
      <c r="F1181" s="7" t="n">
        <f aca="false">COUNTIFS('Duel Log'!AD$2:AD$2815,$A1181,'Duel Log'!AA$2:AA$2815,"Draw")</f>
        <v>0</v>
      </c>
      <c r="G1181" s="13" t="n">
        <f aca="false">IFERROR(D1181/C1181,"")</f>
        <v>1</v>
      </c>
    </row>
    <row r="1182" customFormat="false" ht="15" hidden="false" customHeight="true" outlineLevel="0" collapsed="false">
      <c r="A1182" s="7" t="s">
        <v>1388</v>
      </c>
      <c r="B1182" s="7" t="s">
        <v>1324</v>
      </c>
      <c r="C1182" s="7" t="n">
        <f aca="false">COUNTIF('Duel Log'!AD$2:AD$2815,$A1182)</f>
        <v>1</v>
      </c>
      <c r="D1182" s="7" t="n">
        <f aca="false">COUNTIFS('Duel Log'!AD$2:AD$2815,$A1182,'Duel Log'!AA$2:AA$2815,"Win")</f>
        <v>1</v>
      </c>
      <c r="E1182" s="7" t="n">
        <f aca="false">COUNTIFS('Duel Log'!AD$2:AD$2815,$A1182,'Duel Log'!AA$2:AA$2815,"Loss")</f>
        <v>0</v>
      </c>
      <c r="F1182" s="7" t="n">
        <f aca="false">COUNTIFS('Duel Log'!AD$2:AD$2815,$A1182,'Duel Log'!AA$2:AA$2815,"Draw")</f>
        <v>0</v>
      </c>
      <c r="G1182" s="13" t="n">
        <f aca="false">IFERROR(D1182/C1182,"")</f>
        <v>1</v>
      </c>
    </row>
    <row r="1183" customFormat="false" ht="16.5" hidden="false" customHeight="true" outlineLevel="0" collapsed="false">
      <c r="A1183" s="7" t="s">
        <v>2256</v>
      </c>
      <c r="B1183" s="7" t="s">
        <v>1790</v>
      </c>
      <c r="C1183" s="7" t="n">
        <f aca="false">COUNTIF('Duel Log'!AD$2:AD$2815,$A1183)</f>
        <v>1</v>
      </c>
      <c r="D1183" s="7" t="n">
        <f aca="false">COUNTIFS('Duel Log'!AD$2:AD$2815,$A1183,'Duel Log'!AA$2:AA$2815,"Win")</f>
        <v>0</v>
      </c>
      <c r="E1183" s="7" t="n">
        <f aca="false">COUNTIFS('Duel Log'!AD$2:AD$2815,$A1183,'Duel Log'!AA$2:AA$2815,"Loss")</f>
        <v>1</v>
      </c>
      <c r="F1183" s="7" t="n">
        <f aca="false">COUNTIFS('Duel Log'!AD$2:AD$2815,$A1183,'Duel Log'!AA$2:AA$2815,"Draw")</f>
        <v>0</v>
      </c>
      <c r="G1183" s="13" t="n">
        <f aca="false">IFERROR(D1183/C1183,"")</f>
        <v>0</v>
      </c>
    </row>
    <row r="1184" customFormat="false" ht="15" hidden="false" customHeight="true" outlineLevel="0" collapsed="false">
      <c r="A1184" s="7" t="s">
        <v>3862</v>
      </c>
      <c r="B1184" s="7" t="s">
        <v>723</v>
      </c>
      <c r="C1184" s="7" t="n">
        <f aca="false">COUNTIF('Duel Log'!AD$2:AD$2815,$A1184)</f>
        <v>1</v>
      </c>
      <c r="D1184" s="7" t="n">
        <f aca="false">COUNTIFS('Duel Log'!AD$2:AD$2815,$A1184,'Duel Log'!AA$2:AA$2815,"Win")</f>
        <v>1</v>
      </c>
      <c r="E1184" s="7" t="n">
        <f aca="false">COUNTIFS('Duel Log'!AD$2:AD$2815,$A1184,'Duel Log'!AA$2:AA$2815,"Loss")</f>
        <v>0</v>
      </c>
      <c r="F1184" s="7" t="n">
        <f aca="false">COUNTIFS('Duel Log'!AD$2:AD$2815,$A1184,'Duel Log'!AA$2:AA$2815,"Draw")</f>
        <v>0</v>
      </c>
      <c r="G1184" s="13" t="n">
        <f aca="false">IFERROR(D1184/C1184,"")</f>
        <v>1</v>
      </c>
    </row>
    <row r="1185" customFormat="false" ht="15" hidden="false" customHeight="true" outlineLevel="0" collapsed="false">
      <c r="A1185" s="7" t="s">
        <v>4119</v>
      </c>
      <c r="B1185" s="7" t="s">
        <v>689</v>
      </c>
      <c r="C1185" s="7" t="n">
        <f aca="false">COUNTIF('Duel Log'!AD$2:AD$2815,$A1185)</f>
        <v>1</v>
      </c>
      <c r="D1185" s="7" t="n">
        <f aca="false">COUNTIFS('Duel Log'!AD$2:AD$2815,$A1185,'Duel Log'!AA$2:AA$2815,"Win")</f>
        <v>0</v>
      </c>
      <c r="E1185" s="7" t="n">
        <f aca="false">COUNTIFS('Duel Log'!AD$2:AD$2815,$A1185,'Duel Log'!AA$2:AA$2815,"Loss")</f>
        <v>1</v>
      </c>
      <c r="F1185" s="7" t="n">
        <f aca="false">COUNTIFS('Duel Log'!AD$2:AD$2815,$A1185,'Duel Log'!AA$2:AA$2815,"Draw")</f>
        <v>0</v>
      </c>
      <c r="G1185" s="13" t="n">
        <f aca="false">IFERROR(D1185/C1185,"")</f>
        <v>0</v>
      </c>
    </row>
    <row r="1186" customFormat="false" ht="15" hidden="false" customHeight="true" outlineLevel="0" collapsed="false">
      <c r="A1186" s="7" t="s">
        <v>656</v>
      </c>
      <c r="B1186" s="7" t="s">
        <v>9364</v>
      </c>
      <c r="C1186" s="7" t="n">
        <f aca="false">COUNTIF('Duel Log'!AD$2:AD$2815,$A1186)</f>
        <v>2</v>
      </c>
      <c r="D1186" s="7" t="n">
        <f aca="false">COUNTIFS('Duel Log'!AD$2:AD$2815,$A1186,'Duel Log'!AA$2:AA$2815,"Win")</f>
        <v>1</v>
      </c>
      <c r="E1186" s="7" t="n">
        <f aca="false">COUNTIFS('Duel Log'!AD$2:AD$2815,$A1186,'Duel Log'!AA$2:AA$2815,"Loss")</f>
        <v>1</v>
      </c>
      <c r="F1186" s="7" t="n">
        <f aca="false">COUNTIFS('Duel Log'!AD$2:AD$2815,$A1186,'Duel Log'!AA$2:AA$2815,"Draw")</f>
        <v>0</v>
      </c>
      <c r="G1186" s="13" t="n">
        <f aca="false">IFERROR(D1186/C1186,"")</f>
        <v>0.5</v>
      </c>
    </row>
    <row r="1187" customFormat="false" ht="15" hidden="false" customHeight="true" outlineLevel="0" collapsed="false">
      <c r="A1187" s="7" t="s">
        <v>499</v>
      </c>
      <c r="B1187" s="7" t="s">
        <v>403</v>
      </c>
      <c r="C1187" s="7" t="n">
        <f aca="false">COUNTIF('Duel Log'!AD$2:AD$2815,$A1187)</f>
        <v>1</v>
      </c>
      <c r="D1187" s="7" t="n">
        <f aca="false">COUNTIFS('Duel Log'!AD$2:AD$2815,$A1187,'Duel Log'!AA$2:AA$2815,"Win")</f>
        <v>1</v>
      </c>
      <c r="E1187" s="7" t="n">
        <f aca="false">COUNTIFS('Duel Log'!AD$2:AD$2815,$A1187,'Duel Log'!AA$2:AA$2815,"Loss")</f>
        <v>0</v>
      </c>
      <c r="F1187" s="7" t="n">
        <f aca="false">COUNTIFS('Duel Log'!AD$2:AD$2815,$A1187,'Duel Log'!AA$2:AA$2815,"Draw")</f>
        <v>0</v>
      </c>
      <c r="G1187" s="13" t="n">
        <f aca="false">IFERROR(D1187/C1187,"")</f>
        <v>1</v>
      </c>
    </row>
    <row r="1188" customFormat="false" ht="15" hidden="false" customHeight="true" outlineLevel="0" collapsed="false">
      <c r="A1188" s="7" t="s">
        <v>2948</v>
      </c>
      <c r="B1188" s="7" t="s">
        <v>282</v>
      </c>
      <c r="C1188" s="7" t="n">
        <f aca="false">COUNTIF('Duel Log'!AD$2:AD$2815,$A1188)</f>
        <v>1</v>
      </c>
      <c r="D1188" s="7" t="n">
        <f aca="false">COUNTIFS('Duel Log'!AD$2:AD$2815,$A1188,'Duel Log'!AA$2:AA$2815,"Win")</f>
        <v>1</v>
      </c>
      <c r="E1188" s="7" t="n">
        <f aca="false">COUNTIFS('Duel Log'!AD$2:AD$2815,$A1188,'Duel Log'!AA$2:AA$2815,"Loss")</f>
        <v>0</v>
      </c>
      <c r="F1188" s="7" t="n">
        <f aca="false">COUNTIFS('Duel Log'!AD$2:AD$2815,$A1188,'Duel Log'!AA$2:AA$2815,"Draw")</f>
        <v>0</v>
      </c>
      <c r="G1188" s="13" t="n">
        <f aca="false">IFERROR(D1188/C1188,"")</f>
        <v>1</v>
      </c>
    </row>
    <row r="1189" customFormat="false" ht="15" hidden="false" customHeight="true" outlineLevel="0" collapsed="false">
      <c r="A1189" s="7" t="s">
        <v>3511</v>
      </c>
      <c r="B1189" s="7" t="s">
        <v>3458</v>
      </c>
      <c r="C1189" s="7" t="n">
        <f aca="false">COUNTIF('Duel Log'!AD$2:AD$2815,$A1189)</f>
        <v>1</v>
      </c>
      <c r="D1189" s="7" t="n">
        <f aca="false">COUNTIFS('Duel Log'!AD$2:AD$2815,$A1189,'Duel Log'!AA$2:AA$2815,"Win")</f>
        <v>1</v>
      </c>
      <c r="E1189" s="7" t="n">
        <f aca="false">COUNTIFS('Duel Log'!AD$2:AD$2815,$A1189,'Duel Log'!AA$2:AA$2815,"Loss")</f>
        <v>0</v>
      </c>
      <c r="F1189" s="7" t="n">
        <f aca="false">COUNTIFS('Duel Log'!AD$2:AD$2815,$A1189,'Duel Log'!AA$2:AA$2815,"Draw")</f>
        <v>0</v>
      </c>
      <c r="G1189" s="13" t="n">
        <f aca="false">IFERROR(D1189/C1189,"")</f>
        <v>1</v>
      </c>
    </row>
    <row r="1190" customFormat="false" ht="15" hidden="false" customHeight="true" outlineLevel="0" collapsed="false">
      <c r="A1190" s="7" t="s">
        <v>5079</v>
      </c>
      <c r="B1190" s="7" t="s">
        <v>1692</v>
      </c>
      <c r="C1190" s="7" t="n">
        <f aca="false">COUNTIF('Duel Log'!AD$2:AD$2815,$A1190)</f>
        <v>1</v>
      </c>
      <c r="D1190" s="7" t="n">
        <f aca="false">COUNTIFS('Duel Log'!AD$2:AD$2815,$A1190,'Duel Log'!AA$2:AA$2815,"Win")</f>
        <v>1</v>
      </c>
      <c r="E1190" s="7" t="n">
        <f aca="false">COUNTIFS('Duel Log'!AD$2:AD$2815,$A1190,'Duel Log'!AA$2:AA$2815,"Loss")</f>
        <v>0</v>
      </c>
      <c r="F1190" s="7" t="n">
        <f aca="false">COUNTIFS('Duel Log'!AD$2:AD$2815,$A1190,'Duel Log'!AA$2:AA$2815,"Draw")</f>
        <v>0</v>
      </c>
      <c r="G1190" s="13" t="n">
        <f aca="false">IFERROR(D1190/C1190,"")</f>
        <v>1</v>
      </c>
    </row>
    <row r="1191" customFormat="false" ht="15" hidden="false" customHeight="true" outlineLevel="0" collapsed="false">
      <c r="A1191" s="7" t="s">
        <v>1095</v>
      </c>
      <c r="B1191" s="7" t="s">
        <v>1061</v>
      </c>
      <c r="C1191" s="7" t="n">
        <f aca="false">COUNTIF('Duel Log'!AD$2:AD$2815,$A1191)</f>
        <v>1</v>
      </c>
      <c r="D1191" s="7" t="n">
        <f aca="false">COUNTIFS('Duel Log'!AD$2:AD$2815,$A1191,'Duel Log'!AA$2:AA$2815,"Win")</f>
        <v>0</v>
      </c>
      <c r="E1191" s="7" t="n">
        <f aca="false">COUNTIFS('Duel Log'!AD$2:AD$2815,$A1191,'Duel Log'!AA$2:AA$2815,"Loss")</f>
        <v>1</v>
      </c>
      <c r="F1191" s="7" t="n">
        <f aca="false">COUNTIFS('Duel Log'!AD$2:AD$2815,$A1191,'Duel Log'!AA$2:AA$2815,"Draw")</f>
        <v>0</v>
      </c>
      <c r="G1191" s="13" t="n">
        <f aca="false">IFERROR(D1191/C1191,"")</f>
        <v>0</v>
      </c>
    </row>
    <row r="1192" customFormat="false" ht="16.5" hidden="false" customHeight="true" outlineLevel="0" collapsed="false">
      <c r="A1192" s="7" t="s">
        <v>229</v>
      </c>
      <c r="B1192" s="7" t="s">
        <v>9365</v>
      </c>
      <c r="C1192" s="7" t="n">
        <f aca="false">COUNTIF('Duel Log'!AD$2:AD$2815,$A1192)</f>
        <v>20</v>
      </c>
      <c r="D1192" s="7" t="n">
        <f aca="false">COUNTIFS('Duel Log'!AD$2:AD$2815,$A1192,'Duel Log'!AA$2:AA$2815,"Win")</f>
        <v>11</v>
      </c>
      <c r="E1192" s="7" t="n">
        <f aca="false">COUNTIFS('Duel Log'!AD$2:AD$2815,$A1192,'Duel Log'!AA$2:AA$2815,"Loss")</f>
        <v>9</v>
      </c>
      <c r="F1192" s="7" t="n">
        <f aca="false">COUNTIFS('Duel Log'!AD$2:AD$2815,$A1192,'Duel Log'!AA$2:AA$2815,"Draw")</f>
        <v>0</v>
      </c>
      <c r="G1192" s="13" t="n">
        <f aca="false">IFERROR(D1192/C1192,"")</f>
        <v>0.55</v>
      </c>
    </row>
    <row r="1193" customFormat="false" ht="16.5" hidden="false" customHeight="true" outlineLevel="0" collapsed="false">
      <c r="A1193" s="7" t="s">
        <v>414</v>
      </c>
      <c r="B1193" s="7" t="s">
        <v>9366</v>
      </c>
      <c r="C1193" s="7" t="n">
        <f aca="false">COUNTIF('Duel Log'!AD$2:AD$2815,$A1193)</f>
        <v>9</v>
      </c>
      <c r="D1193" s="7" t="n">
        <f aca="false">COUNTIFS('Duel Log'!AD$2:AD$2815,$A1193,'Duel Log'!AA$2:AA$2815,"Win")</f>
        <v>3</v>
      </c>
      <c r="E1193" s="7" t="n">
        <f aca="false">COUNTIFS('Duel Log'!AD$2:AD$2815,$A1193,'Duel Log'!AA$2:AA$2815,"Loss")</f>
        <v>6</v>
      </c>
      <c r="F1193" s="7" t="n">
        <f aca="false">COUNTIFS('Duel Log'!AD$2:AD$2815,$A1193,'Duel Log'!AA$2:AA$2815,"Draw")</f>
        <v>0</v>
      </c>
      <c r="G1193" s="13" t="n">
        <f aca="false">IFERROR(D1193/C1193,"")</f>
        <v>0.333333333333333</v>
      </c>
    </row>
    <row r="1194" customFormat="false" ht="16.5" hidden="false" customHeight="true" outlineLevel="0" collapsed="false">
      <c r="A1194" s="7" t="s">
        <v>565</v>
      </c>
      <c r="B1194" s="7" t="s">
        <v>9367</v>
      </c>
      <c r="C1194" s="7" t="n">
        <f aca="false">COUNTIF('Duel Log'!AD$2:AD$2815,$A1194)</f>
        <v>2</v>
      </c>
      <c r="D1194" s="7" t="n">
        <f aca="false">COUNTIFS('Duel Log'!AD$2:AD$2815,$A1194,'Duel Log'!AA$2:AA$2815,"Win")</f>
        <v>1</v>
      </c>
      <c r="E1194" s="7" t="n">
        <f aca="false">COUNTIFS('Duel Log'!AD$2:AD$2815,$A1194,'Duel Log'!AA$2:AA$2815,"Loss")</f>
        <v>1</v>
      </c>
      <c r="F1194" s="7" t="n">
        <f aca="false">COUNTIFS('Duel Log'!AD$2:AD$2815,$A1194,'Duel Log'!AA$2:AA$2815,"Draw")</f>
        <v>0</v>
      </c>
      <c r="G1194" s="13" t="n">
        <f aca="false">IFERROR(D1194/C1194,"")</f>
        <v>0.5</v>
      </c>
    </row>
    <row r="1195" customFormat="false" ht="15" hidden="false" customHeight="true" outlineLevel="0" collapsed="false">
      <c r="A1195" s="7" t="s">
        <v>3992</v>
      </c>
      <c r="B1195" s="7" t="s">
        <v>2006</v>
      </c>
      <c r="C1195" s="7" t="n">
        <f aca="false">COUNTIF('Duel Log'!AD$2:AD$2815,$A1195)</f>
        <v>1</v>
      </c>
      <c r="D1195" s="7" t="n">
        <f aca="false">COUNTIFS('Duel Log'!AD$2:AD$2815,$A1195,'Duel Log'!AA$2:AA$2815,"Win")</f>
        <v>1</v>
      </c>
      <c r="E1195" s="7" t="n">
        <f aca="false">COUNTIFS('Duel Log'!AD$2:AD$2815,$A1195,'Duel Log'!AA$2:AA$2815,"Loss")</f>
        <v>0</v>
      </c>
      <c r="F1195" s="7" t="n">
        <f aca="false">COUNTIFS('Duel Log'!AD$2:AD$2815,$A1195,'Duel Log'!AA$2:AA$2815,"Draw")</f>
        <v>0</v>
      </c>
      <c r="G1195" s="13" t="n">
        <f aca="false">IFERROR(D1195/C1195,"")</f>
        <v>1</v>
      </c>
    </row>
    <row r="1196" customFormat="false" ht="15" hidden="false" customHeight="true" outlineLevel="0" collapsed="false">
      <c r="A1196" s="7" t="s">
        <v>4799</v>
      </c>
      <c r="B1196" s="8" t="s">
        <v>3952</v>
      </c>
      <c r="C1196" s="7" t="n">
        <f aca="false">COUNTIF('Duel Log'!AD$2:AD$2815,$A1196)</f>
        <v>1</v>
      </c>
      <c r="D1196" s="7" t="n">
        <f aca="false">COUNTIFS('Duel Log'!AD$2:AD$2815,$A1196,'Duel Log'!AA$2:AA$2815,"Win")</f>
        <v>1</v>
      </c>
      <c r="E1196" s="7" t="n">
        <f aca="false">COUNTIFS('Duel Log'!AD$2:AD$2815,$A1196,'Duel Log'!AA$2:AA$2815,"Loss")</f>
        <v>0</v>
      </c>
      <c r="F1196" s="7" t="n">
        <f aca="false">COUNTIFS('Duel Log'!AD$2:AD$2815,$A1196,'Duel Log'!AA$2:AA$2815,"Draw")</f>
        <v>0</v>
      </c>
      <c r="G1196" s="13" t="n">
        <f aca="false">IFERROR(D1196/C1196,"")</f>
        <v>1</v>
      </c>
    </row>
    <row r="1197" customFormat="false" ht="15" hidden="false" customHeight="true" outlineLevel="0" collapsed="false">
      <c r="A1197" s="7" t="s">
        <v>1567</v>
      </c>
      <c r="B1197" s="7" t="s">
        <v>1515</v>
      </c>
      <c r="C1197" s="7" t="n">
        <f aca="false">COUNTIF('Duel Log'!AD$2:AD$2815,$A1197)</f>
        <v>1</v>
      </c>
      <c r="D1197" s="7" t="n">
        <f aca="false">COUNTIFS('Duel Log'!AD$2:AD$2815,$A1197,'Duel Log'!AA$2:AA$2815,"Win")</f>
        <v>0</v>
      </c>
      <c r="E1197" s="7" t="n">
        <f aca="false">COUNTIFS('Duel Log'!AD$2:AD$2815,$A1197,'Duel Log'!AA$2:AA$2815,"Loss")</f>
        <v>1</v>
      </c>
      <c r="F1197" s="7" t="n">
        <f aca="false">COUNTIFS('Duel Log'!AD$2:AD$2815,$A1197,'Duel Log'!AA$2:AA$2815,"Draw")</f>
        <v>0</v>
      </c>
      <c r="G1197" s="13" t="n">
        <f aca="false">IFERROR(D1197/C1197,"")</f>
        <v>0</v>
      </c>
    </row>
    <row r="1198" customFormat="false" ht="15" hidden="false" customHeight="true" outlineLevel="0" collapsed="false">
      <c r="A1198" s="7" t="s">
        <v>4912</v>
      </c>
      <c r="B1198" s="7" t="s">
        <v>1692</v>
      </c>
      <c r="C1198" s="7" t="n">
        <f aca="false">COUNTIF('Duel Log'!AD$2:AD$2815,$A1198)</f>
        <v>2</v>
      </c>
      <c r="D1198" s="7" t="n">
        <f aca="false">COUNTIFS('Duel Log'!AD$2:AD$2815,$A1198,'Duel Log'!AA$2:AA$2815,"Win")</f>
        <v>2</v>
      </c>
      <c r="E1198" s="7" t="n">
        <f aca="false">COUNTIFS('Duel Log'!AD$2:AD$2815,$A1198,'Duel Log'!AA$2:AA$2815,"Loss")</f>
        <v>0</v>
      </c>
      <c r="F1198" s="7" t="n">
        <f aca="false">COUNTIFS('Duel Log'!AD$2:AD$2815,$A1198,'Duel Log'!AA$2:AA$2815,"Draw")</f>
        <v>0</v>
      </c>
      <c r="G1198" s="13" t="n">
        <f aca="false">IFERROR(D1198/C1198,"")</f>
        <v>1</v>
      </c>
    </row>
    <row r="1199" customFormat="false" ht="16.5" hidden="false" customHeight="true" outlineLevel="0" collapsed="false">
      <c r="A1199" s="7" t="s">
        <v>1419</v>
      </c>
      <c r="B1199" s="7" t="s">
        <v>9368</v>
      </c>
      <c r="C1199" s="7" t="n">
        <f aca="false">COUNTIF('Duel Log'!AD$2:AD$2815,$A1199)</f>
        <v>2</v>
      </c>
      <c r="D1199" s="7" t="n">
        <f aca="false">COUNTIFS('Duel Log'!AD$2:AD$2815,$A1199,'Duel Log'!AA$2:AA$2815,"Win")</f>
        <v>0</v>
      </c>
      <c r="E1199" s="7" t="n">
        <f aca="false">COUNTIFS('Duel Log'!AD$2:AD$2815,$A1199,'Duel Log'!AA$2:AA$2815,"Loss")</f>
        <v>2</v>
      </c>
      <c r="F1199" s="7" t="n">
        <f aca="false">COUNTIFS('Duel Log'!AD$2:AD$2815,$A1199,'Duel Log'!AA$2:AA$2815,"Draw")</f>
        <v>0</v>
      </c>
      <c r="G1199" s="13" t="n">
        <f aca="false">IFERROR(D1199/C1199,"")</f>
        <v>0</v>
      </c>
    </row>
    <row r="1200" customFormat="false" ht="16.5" hidden="false" customHeight="true" outlineLevel="0" collapsed="false">
      <c r="A1200" s="7" t="s">
        <v>425</v>
      </c>
      <c r="B1200" s="7" t="s">
        <v>9369</v>
      </c>
      <c r="C1200" s="7" t="n">
        <f aca="false">COUNTIF('Duel Log'!AD$2:AD$2815,$A1200)</f>
        <v>2</v>
      </c>
      <c r="D1200" s="7" t="n">
        <f aca="false">COUNTIFS('Duel Log'!AD$2:AD$2815,$A1200,'Duel Log'!AA$2:AA$2815,"Win")</f>
        <v>2</v>
      </c>
      <c r="E1200" s="7" t="n">
        <f aca="false">COUNTIFS('Duel Log'!AD$2:AD$2815,$A1200,'Duel Log'!AA$2:AA$2815,"Loss")</f>
        <v>0</v>
      </c>
      <c r="F1200" s="7" t="n">
        <f aca="false">COUNTIFS('Duel Log'!AD$2:AD$2815,$A1200,'Duel Log'!AA$2:AA$2815,"Draw")</f>
        <v>0</v>
      </c>
      <c r="G1200" s="13" t="n">
        <f aca="false">IFERROR(D1200/C1200,"")</f>
        <v>1</v>
      </c>
    </row>
    <row r="1201" customFormat="false" ht="15" hidden="false" customHeight="true" outlineLevel="0" collapsed="false">
      <c r="A1201" s="7" t="s">
        <v>1718</v>
      </c>
      <c r="B1201" s="7" t="s">
        <v>1692</v>
      </c>
      <c r="C1201" s="7" t="n">
        <f aca="false">COUNTIF('Duel Log'!AD$2:AD$2815,$A1201)</f>
        <v>1</v>
      </c>
      <c r="D1201" s="7" t="n">
        <f aca="false">COUNTIFS('Duel Log'!AD$2:AD$2815,$A1201,'Duel Log'!AA$2:AA$2815,"Win")</f>
        <v>1</v>
      </c>
      <c r="E1201" s="7" t="n">
        <f aca="false">COUNTIFS('Duel Log'!AD$2:AD$2815,$A1201,'Duel Log'!AA$2:AA$2815,"Loss")</f>
        <v>0</v>
      </c>
      <c r="F1201" s="7" t="n">
        <f aca="false">COUNTIFS('Duel Log'!AD$2:AD$2815,$A1201,'Duel Log'!AA$2:AA$2815,"Draw")</f>
        <v>0</v>
      </c>
      <c r="G1201" s="13" t="n">
        <f aca="false">IFERROR(D1201/C1201,"")</f>
        <v>1</v>
      </c>
    </row>
    <row r="1202" customFormat="false" ht="15" hidden="false" customHeight="true" outlineLevel="0" collapsed="false">
      <c r="A1202" s="7" t="s">
        <v>462</v>
      </c>
      <c r="B1202" s="8" t="s">
        <v>405</v>
      </c>
      <c r="C1202" s="7" t="n">
        <f aca="false">COUNTIF('Duel Log'!AD$2:AD$2815,$A1202)</f>
        <v>1</v>
      </c>
      <c r="D1202" s="7" t="n">
        <f aca="false">COUNTIFS('Duel Log'!AD$2:AD$2815,$A1202,'Duel Log'!AA$2:AA$2815,"Win")</f>
        <v>1</v>
      </c>
      <c r="E1202" s="7" t="n">
        <f aca="false">COUNTIFS('Duel Log'!AD$2:AD$2815,$A1202,'Duel Log'!AA$2:AA$2815,"Loss")</f>
        <v>0</v>
      </c>
      <c r="F1202" s="7" t="n">
        <f aca="false">COUNTIFS('Duel Log'!AD$2:AD$2815,$A1202,'Duel Log'!AA$2:AA$2815,"Draw")</f>
        <v>0</v>
      </c>
      <c r="G1202" s="13" t="n">
        <f aca="false">IFERROR(D1202/C1202,"")</f>
        <v>1</v>
      </c>
    </row>
    <row r="1203" customFormat="false" ht="15" hidden="false" customHeight="true" outlineLevel="0" collapsed="false">
      <c r="A1203" s="7" t="s">
        <v>2010</v>
      </c>
      <c r="B1203" s="7" t="s">
        <v>2006</v>
      </c>
      <c r="C1203" s="7" t="n">
        <f aca="false">COUNTIF('Duel Log'!AD$2:AD$2815,$A1203)</f>
        <v>1</v>
      </c>
      <c r="D1203" s="7" t="n">
        <f aca="false">COUNTIFS('Duel Log'!AD$2:AD$2815,$A1203,'Duel Log'!AA$2:AA$2815,"Win")</f>
        <v>1</v>
      </c>
      <c r="E1203" s="7" t="n">
        <f aca="false">COUNTIFS('Duel Log'!AD$2:AD$2815,$A1203,'Duel Log'!AA$2:AA$2815,"Loss")</f>
        <v>0</v>
      </c>
      <c r="F1203" s="7" t="n">
        <f aca="false">COUNTIFS('Duel Log'!AD$2:AD$2815,$A1203,'Duel Log'!AA$2:AA$2815,"Draw")</f>
        <v>0</v>
      </c>
      <c r="G1203" s="13" t="n">
        <f aca="false">IFERROR(D1203/C1203,"")</f>
        <v>1</v>
      </c>
    </row>
    <row r="1204" customFormat="false" ht="15" hidden="false" customHeight="true" outlineLevel="0" collapsed="false">
      <c r="A1204" s="7" t="s">
        <v>4135</v>
      </c>
      <c r="B1204" s="7" t="s">
        <v>659</v>
      </c>
      <c r="C1204" s="7" t="n">
        <f aca="false">COUNTIF('Duel Log'!AD$2:AD$2815,$A1204)</f>
        <v>1</v>
      </c>
      <c r="D1204" s="7" t="n">
        <f aca="false">COUNTIFS('Duel Log'!AD$2:AD$2815,$A1204,'Duel Log'!AA$2:AA$2815,"Win")</f>
        <v>0</v>
      </c>
      <c r="E1204" s="7" t="n">
        <f aca="false">COUNTIFS('Duel Log'!AD$2:AD$2815,$A1204,'Duel Log'!AA$2:AA$2815,"Loss")</f>
        <v>1</v>
      </c>
      <c r="F1204" s="7" t="n">
        <f aca="false">COUNTIFS('Duel Log'!AD$2:AD$2815,$A1204,'Duel Log'!AA$2:AA$2815,"Draw")</f>
        <v>0</v>
      </c>
      <c r="G1204" s="13" t="n">
        <f aca="false">IFERROR(D1204/C1204,"")</f>
        <v>0</v>
      </c>
    </row>
    <row r="1205" customFormat="false" ht="15" hidden="false" customHeight="true" outlineLevel="0" collapsed="false">
      <c r="A1205" s="7" t="s">
        <v>4237</v>
      </c>
      <c r="B1205" s="7" t="s">
        <v>533</v>
      </c>
      <c r="C1205" s="7" t="n">
        <f aca="false">COUNTIF('Duel Log'!AD$2:AD$2815,$A1205)</f>
        <v>1</v>
      </c>
      <c r="D1205" s="7" t="n">
        <f aca="false">COUNTIFS('Duel Log'!AD$2:AD$2815,$A1205,'Duel Log'!AA$2:AA$2815,"Win")</f>
        <v>1</v>
      </c>
      <c r="E1205" s="7" t="n">
        <f aca="false">COUNTIFS('Duel Log'!AD$2:AD$2815,$A1205,'Duel Log'!AA$2:AA$2815,"Loss")</f>
        <v>0</v>
      </c>
      <c r="F1205" s="7" t="n">
        <f aca="false">COUNTIFS('Duel Log'!AD$2:AD$2815,$A1205,'Duel Log'!AA$2:AA$2815,"Draw")</f>
        <v>0</v>
      </c>
      <c r="G1205" s="13" t="n">
        <f aca="false">IFERROR(D1205/C1205,"")</f>
        <v>1</v>
      </c>
    </row>
    <row r="1206" customFormat="false" ht="15" hidden="false" customHeight="true" outlineLevel="0" collapsed="false">
      <c r="A1206" s="7" t="s">
        <v>2910</v>
      </c>
      <c r="B1206" s="7" t="s">
        <v>282</v>
      </c>
      <c r="C1206" s="7" t="n">
        <f aca="false">COUNTIF('Duel Log'!AD$2:AD$2815,$A1206)</f>
        <v>1</v>
      </c>
      <c r="D1206" s="7" t="n">
        <f aca="false">COUNTIFS('Duel Log'!AD$2:AD$2815,$A1206,'Duel Log'!AA$2:AA$2815,"Win")</f>
        <v>1</v>
      </c>
      <c r="E1206" s="7" t="n">
        <f aca="false">COUNTIFS('Duel Log'!AD$2:AD$2815,$A1206,'Duel Log'!AA$2:AA$2815,"Loss")</f>
        <v>0</v>
      </c>
      <c r="F1206" s="7" t="n">
        <f aca="false">COUNTIFS('Duel Log'!AD$2:AD$2815,$A1206,'Duel Log'!AA$2:AA$2815,"Draw")</f>
        <v>0</v>
      </c>
      <c r="G1206" s="13" t="n">
        <f aca="false">IFERROR(D1206/C1206,"")</f>
        <v>1</v>
      </c>
    </row>
    <row r="1207" customFormat="false" ht="15" hidden="false" customHeight="true" outlineLevel="0" collapsed="false">
      <c r="A1207" s="7" t="s">
        <v>1658</v>
      </c>
      <c r="B1207" s="7" t="s">
        <v>829</v>
      </c>
      <c r="C1207" s="7" t="n">
        <f aca="false">COUNTIF('Duel Log'!AD$2:AD$2815,$A1207)</f>
        <v>1</v>
      </c>
      <c r="D1207" s="7" t="n">
        <f aca="false">COUNTIFS('Duel Log'!AD$2:AD$2815,$A1207,'Duel Log'!AA$2:AA$2815,"Win")</f>
        <v>0</v>
      </c>
      <c r="E1207" s="7" t="n">
        <f aca="false">COUNTIFS('Duel Log'!AD$2:AD$2815,$A1207,'Duel Log'!AA$2:AA$2815,"Loss")</f>
        <v>1</v>
      </c>
      <c r="F1207" s="7" t="n">
        <f aca="false">COUNTIFS('Duel Log'!AD$2:AD$2815,$A1207,'Duel Log'!AA$2:AA$2815,"Draw")</f>
        <v>0</v>
      </c>
      <c r="G1207" s="13" t="n">
        <f aca="false">IFERROR(D1207/C1207,"")</f>
        <v>0</v>
      </c>
    </row>
    <row r="1208" customFormat="false" ht="16.5" hidden="false" customHeight="true" outlineLevel="0" collapsed="false">
      <c r="A1208" s="7" t="s">
        <v>3718</v>
      </c>
      <c r="B1208" s="7" t="s">
        <v>1063</v>
      </c>
      <c r="C1208" s="7" t="n">
        <f aca="false">COUNTIF('Duel Log'!AD$2:AD$2815,$A1208)</f>
        <v>1</v>
      </c>
      <c r="D1208" s="7" t="n">
        <f aca="false">COUNTIFS('Duel Log'!AD$2:AD$2815,$A1208,'Duel Log'!AA$2:AA$2815,"Win")</f>
        <v>1</v>
      </c>
      <c r="E1208" s="7" t="n">
        <f aca="false">COUNTIFS('Duel Log'!AD$2:AD$2815,$A1208,'Duel Log'!AA$2:AA$2815,"Loss")</f>
        <v>0</v>
      </c>
      <c r="F1208" s="7" t="n">
        <f aca="false">COUNTIFS('Duel Log'!AD$2:AD$2815,$A1208,'Duel Log'!AA$2:AA$2815,"Draw")</f>
        <v>0</v>
      </c>
      <c r="G1208" s="13" t="n">
        <f aca="false">IFERROR(D1208/C1208,"")</f>
        <v>1</v>
      </c>
    </row>
    <row r="1209" customFormat="false" ht="15" hidden="false" customHeight="true" outlineLevel="0" collapsed="false">
      <c r="A1209" s="7" t="s">
        <v>2925</v>
      </c>
      <c r="B1209" s="7" t="s">
        <v>282</v>
      </c>
      <c r="C1209" s="7" t="n">
        <f aca="false">COUNTIF('Duel Log'!AD$2:AD$2815,$A1209)</f>
        <v>1</v>
      </c>
      <c r="D1209" s="7" t="n">
        <f aca="false">COUNTIFS('Duel Log'!AD$2:AD$2815,$A1209,'Duel Log'!AA$2:AA$2815,"Win")</f>
        <v>1</v>
      </c>
      <c r="E1209" s="7" t="n">
        <f aca="false">COUNTIFS('Duel Log'!AD$2:AD$2815,$A1209,'Duel Log'!AA$2:AA$2815,"Loss")</f>
        <v>0</v>
      </c>
      <c r="F1209" s="7" t="n">
        <f aca="false">COUNTIFS('Duel Log'!AD$2:AD$2815,$A1209,'Duel Log'!AA$2:AA$2815,"Draw")</f>
        <v>0</v>
      </c>
      <c r="G1209" s="13" t="n">
        <f aca="false">IFERROR(D1209/C1209,"")</f>
        <v>1</v>
      </c>
    </row>
    <row r="1210" customFormat="false" ht="15" hidden="false" customHeight="true" outlineLevel="0" collapsed="false">
      <c r="A1210" s="7" t="s">
        <v>2023</v>
      </c>
      <c r="B1210" s="7" t="s">
        <v>2017</v>
      </c>
      <c r="C1210" s="7" t="n">
        <f aca="false">COUNTIF('Duel Log'!AD$2:AD$2815,$A1210)</f>
        <v>1</v>
      </c>
      <c r="D1210" s="7" t="n">
        <f aca="false">COUNTIFS('Duel Log'!AD$2:AD$2815,$A1210,'Duel Log'!AA$2:AA$2815,"Win")</f>
        <v>1</v>
      </c>
      <c r="E1210" s="7" t="n">
        <f aca="false">COUNTIFS('Duel Log'!AD$2:AD$2815,$A1210,'Duel Log'!AA$2:AA$2815,"Loss")</f>
        <v>0</v>
      </c>
      <c r="F1210" s="7" t="n">
        <f aca="false">COUNTIFS('Duel Log'!AD$2:AD$2815,$A1210,'Duel Log'!AA$2:AA$2815,"Draw")</f>
        <v>0</v>
      </c>
      <c r="G1210" s="13" t="n">
        <f aca="false">IFERROR(D1210/C1210,"")</f>
        <v>1</v>
      </c>
    </row>
    <row r="1211" customFormat="false" ht="15" hidden="false" customHeight="true" outlineLevel="0" collapsed="false">
      <c r="A1211" s="7" t="s">
        <v>2892</v>
      </c>
      <c r="B1211" s="7" t="s">
        <v>282</v>
      </c>
      <c r="C1211" s="7" t="n">
        <f aca="false">COUNTIF('Duel Log'!AD$2:AD$2815,$A1211)</f>
        <v>1</v>
      </c>
      <c r="D1211" s="7" t="n">
        <f aca="false">COUNTIFS('Duel Log'!AD$2:AD$2815,$A1211,'Duel Log'!AA$2:AA$2815,"Win")</f>
        <v>1</v>
      </c>
      <c r="E1211" s="7" t="n">
        <f aca="false">COUNTIFS('Duel Log'!AD$2:AD$2815,$A1211,'Duel Log'!AA$2:AA$2815,"Loss")</f>
        <v>0</v>
      </c>
      <c r="F1211" s="7" t="n">
        <f aca="false">COUNTIFS('Duel Log'!AD$2:AD$2815,$A1211,'Duel Log'!AA$2:AA$2815,"Draw")</f>
        <v>0</v>
      </c>
      <c r="G1211" s="13" t="n">
        <f aca="false">IFERROR(D1211/C1211,"")</f>
        <v>1</v>
      </c>
    </row>
    <row r="1212" customFormat="false" ht="15" hidden="false" customHeight="true" outlineLevel="0" collapsed="false">
      <c r="A1212" s="7" t="s">
        <v>1215</v>
      </c>
      <c r="B1212" s="7" t="s">
        <v>9370</v>
      </c>
      <c r="C1212" s="7" t="n">
        <f aca="false">COUNTIF('Duel Log'!AD$2:AD$2815,$A1212)</f>
        <v>2</v>
      </c>
      <c r="D1212" s="7" t="n">
        <f aca="false">COUNTIFS('Duel Log'!AD$2:AD$2815,$A1212,'Duel Log'!AA$2:AA$2815,"Win")</f>
        <v>1</v>
      </c>
      <c r="E1212" s="7" t="n">
        <f aca="false">COUNTIFS('Duel Log'!AD$2:AD$2815,$A1212,'Duel Log'!AA$2:AA$2815,"Loss")</f>
        <v>1</v>
      </c>
      <c r="F1212" s="7" t="n">
        <f aca="false">COUNTIFS('Duel Log'!AD$2:AD$2815,$A1212,'Duel Log'!AA$2:AA$2815,"Draw")</f>
        <v>0</v>
      </c>
      <c r="G1212" s="13" t="n">
        <f aca="false">IFERROR(D1212/C1212,"")</f>
        <v>0.5</v>
      </c>
    </row>
    <row r="1213" customFormat="false" ht="15" hidden="false" customHeight="true" outlineLevel="0" collapsed="false">
      <c r="A1213" s="7" t="s">
        <v>5804</v>
      </c>
      <c r="B1213" s="8" t="s">
        <v>862</v>
      </c>
      <c r="C1213" s="7" t="n">
        <f aca="false">COUNTIF('Duel Log'!AD$2:AD$2815,$A1213)</f>
        <v>1</v>
      </c>
      <c r="D1213" s="7" t="n">
        <f aca="false">COUNTIFS('Duel Log'!AD$2:AD$2815,$A1213,'Duel Log'!AA$2:AA$2815,"Win")</f>
        <v>1</v>
      </c>
      <c r="E1213" s="7" t="n">
        <f aca="false">COUNTIFS('Duel Log'!AD$2:AD$2815,$A1213,'Duel Log'!AA$2:AA$2815,"Loss")</f>
        <v>0</v>
      </c>
      <c r="F1213" s="7" t="n">
        <f aca="false">COUNTIFS('Duel Log'!AD$2:AD$2815,$A1213,'Duel Log'!AA$2:AA$2815,"Draw")</f>
        <v>0</v>
      </c>
      <c r="G1213" s="13" t="n">
        <f aca="false">IFERROR(D1213/C1213,"")</f>
        <v>1</v>
      </c>
    </row>
    <row r="1214" customFormat="false" ht="15" hidden="false" customHeight="true" outlineLevel="0" collapsed="false">
      <c r="A1214" s="7" t="s">
        <v>780</v>
      </c>
      <c r="B1214" s="7" t="s">
        <v>533</v>
      </c>
      <c r="C1214" s="7" t="n">
        <f aca="false">COUNTIF('Duel Log'!AD$2:AD$2815,$A1214)</f>
        <v>1</v>
      </c>
      <c r="D1214" s="7" t="n">
        <f aca="false">COUNTIFS('Duel Log'!AD$2:AD$2815,$A1214,'Duel Log'!AA$2:AA$2815,"Win")</f>
        <v>0</v>
      </c>
      <c r="E1214" s="7" t="n">
        <f aca="false">COUNTIFS('Duel Log'!AD$2:AD$2815,$A1214,'Duel Log'!AA$2:AA$2815,"Loss")</f>
        <v>1</v>
      </c>
      <c r="F1214" s="7" t="n">
        <f aca="false">COUNTIFS('Duel Log'!AD$2:AD$2815,$A1214,'Duel Log'!AA$2:AA$2815,"Draw")</f>
        <v>0</v>
      </c>
      <c r="G1214" s="13" t="n">
        <f aca="false">IFERROR(D1214/C1214,"")</f>
        <v>0</v>
      </c>
    </row>
    <row r="1215" customFormat="false" ht="15" hidden="false" customHeight="true" outlineLevel="0" collapsed="false">
      <c r="A1215" s="7" t="s">
        <v>810</v>
      </c>
      <c r="B1215" s="7" t="s">
        <v>533</v>
      </c>
      <c r="C1215" s="7" t="n">
        <f aca="false">COUNTIF('Duel Log'!AD$2:AD$2815,$A1215)</f>
        <v>1</v>
      </c>
      <c r="D1215" s="7" t="n">
        <f aca="false">COUNTIFS('Duel Log'!AD$2:AD$2815,$A1215,'Duel Log'!AA$2:AA$2815,"Win")</f>
        <v>0</v>
      </c>
      <c r="E1215" s="7" t="n">
        <f aca="false">COUNTIFS('Duel Log'!AD$2:AD$2815,$A1215,'Duel Log'!AA$2:AA$2815,"Loss")</f>
        <v>1</v>
      </c>
      <c r="F1215" s="7" t="n">
        <f aca="false">COUNTIFS('Duel Log'!AD$2:AD$2815,$A1215,'Duel Log'!AA$2:AA$2815,"Draw")</f>
        <v>0</v>
      </c>
      <c r="G1215" s="13" t="n">
        <f aca="false">IFERROR(D1215/C1215,"")</f>
        <v>0</v>
      </c>
    </row>
    <row r="1216" customFormat="false" ht="15" hidden="false" customHeight="true" outlineLevel="0" collapsed="false">
      <c r="A1216" s="7" t="s">
        <v>5913</v>
      </c>
      <c r="B1216" s="8" t="s">
        <v>3952</v>
      </c>
      <c r="C1216" s="7" t="n">
        <f aca="false">COUNTIF('Duel Log'!AD$2:AD$2815,$A1216)</f>
        <v>1</v>
      </c>
      <c r="D1216" s="7" t="n">
        <f aca="false">COUNTIFS('Duel Log'!AD$2:AD$2815,$A1216,'Duel Log'!AA$2:AA$2815,"Win")</f>
        <v>1</v>
      </c>
      <c r="E1216" s="7" t="n">
        <f aca="false">COUNTIFS('Duel Log'!AD$2:AD$2815,$A1216,'Duel Log'!AA$2:AA$2815,"Loss")</f>
        <v>0</v>
      </c>
      <c r="F1216" s="7" t="n">
        <f aca="false">COUNTIFS('Duel Log'!AD$2:AD$2815,$A1216,'Duel Log'!AA$2:AA$2815,"Draw")</f>
        <v>0</v>
      </c>
      <c r="G1216" s="13" t="n">
        <f aca="false">IFERROR(D1216/C1216,"")</f>
        <v>1</v>
      </c>
    </row>
    <row r="1217" customFormat="false" ht="16.5" hidden="false" customHeight="true" outlineLevel="0" collapsed="false">
      <c r="A1217" s="7" t="s">
        <v>5741</v>
      </c>
      <c r="B1217" s="8" t="s">
        <v>2981</v>
      </c>
      <c r="C1217" s="7" t="n">
        <f aca="false">COUNTIF('Duel Log'!AD$2:AD$2815,$A1217)</f>
        <v>1</v>
      </c>
      <c r="D1217" s="7" t="n">
        <f aca="false">COUNTIFS('Duel Log'!AD$2:AD$2815,$A1217,'Duel Log'!AA$2:AA$2815,"Win")</f>
        <v>1</v>
      </c>
      <c r="E1217" s="7" t="n">
        <f aca="false">COUNTIFS('Duel Log'!AD$2:AD$2815,$A1217,'Duel Log'!AA$2:AA$2815,"Loss")</f>
        <v>0</v>
      </c>
      <c r="F1217" s="7" t="n">
        <f aca="false">COUNTIFS('Duel Log'!AD$2:AD$2815,$A1217,'Duel Log'!AA$2:AA$2815,"Draw")</f>
        <v>0</v>
      </c>
      <c r="G1217" s="13" t="n">
        <f aca="false">IFERROR(D1217/C1217,"")</f>
        <v>1</v>
      </c>
    </row>
    <row r="1218" customFormat="false" ht="15" hidden="false" customHeight="true" outlineLevel="0" collapsed="false">
      <c r="A1218" s="7" t="s">
        <v>3346</v>
      </c>
      <c r="B1218" s="7" t="s">
        <v>3287</v>
      </c>
      <c r="C1218" s="7" t="n">
        <f aca="false">COUNTIF('Duel Log'!AD$2:AD$2815,$A1218)</f>
        <v>1</v>
      </c>
      <c r="D1218" s="7" t="n">
        <f aca="false">COUNTIFS('Duel Log'!AD$2:AD$2815,$A1218,'Duel Log'!AA$2:AA$2815,"Win")</f>
        <v>1</v>
      </c>
      <c r="E1218" s="7" t="n">
        <f aca="false">COUNTIFS('Duel Log'!AD$2:AD$2815,$A1218,'Duel Log'!AA$2:AA$2815,"Loss")</f>
        <v>0</v>
      </c>
      <c r="F1218" s="7" t="n">
        <f aca="false">COUNTIFS('Duel Log'!AD$2:AD$2815,$A1218,'Duel Log'!AA$2:AA$2815,"Draw")</f>
        <v>0</v>
      </c>
      <c r="G1218" s="13" t="n">
        <f aca="false">IFERROR(D1218/C1218,"")</f>
        <v>1</v>
      </c>
    </row>
    <row r="1219" customFormat="false" ht="16.5" hidden="false" customHeight="true" outlineLevel="0" collapsed="false">
      <c r="A1219" s="7" t="s">
        <v>3644</v>
      </c>
      <c r="B1219" s="7" t="s">
        <v>1063</v>
      </c>
      <c r="C1219" s="7" t="n">
        <f aca="false">COUNTIF('Duel Log'!AD$2:AD$2815,$A1219)</f>
        <v>1</v>
      </c>
      <c r="D1219" s="7" t="n">
        <f aca="false">COUNTIFS('Duel Log'!AD$2:AD$2815,$A1219,'Duel Log'!AA$2:AA$2815,"Win")</f>
        <v>1</v>
      </c>
      <c r="E1219" s="7" t="n">
        <f aca="false">COUNTIFS('Duel Log'!AD$2:AD$2815,$A1219,'Duel Log'!AA$2:AA$2815,"Loss")</f>
        <v>0</v>
      </c>
      <c r="F1219" s="7" t="n">
        <f aca="false">COUNTIFS('Duel Log'!AD$2:AD$2815,$A1219,'Duel Log'!AA$2:AA$2815,"Draw")</f>
        <v>0</v>
      </c>
      <c r="G1219" s="13" t="n">
        <f aca="false">IFERROR(D1219/C1219,"")</f>
        <v>1</v>
      </c>
    </row>
    <row r="1220" customFormat="false" ht="16.5" hidden="false" customHeight="true" outlineLevel="0" collapsed="false">
      <c r="A1220" s="7" t="s">
        <v>2633</v>
      </c>
      <c r="B1220" s="7" t="s">
        <v>348</v>
      </c>
      <c r="C1220" s="7" t="n">
        <f aca="false">COUNTIF('Duel Log'!AD$2:AD$2815,$A1220)</f>
        <v>1</v>
      </c>
      <c r="D1220" s="7" t="n">
        <f aca="false">COUNTIFS('Duel Log'!AD$2:AD$2815,$A1220,'Duel Log'!AA$2:AA$2815,"Win")</f>
        <v>1</v>
      </c>
      <c r="E1220" s="7" t="n">
        <f aca="false">COUNTIFS('Duel Log'!AD$2:AD$2815,$A1220,'Duel Log'!AA$2:AA$2815,"Loss")</f>
        <v>0</v>
      </c>
      <c r="F1220" s="7" t="n">
        <f aca="false">COUNTIFS('Duel Log'!AD$2:AD$2815,$A1220,'Duel Log'!AA$2:AA$2815,"Draw")</f>
        <v>0</v>
      </c>
      <c r="G1220" s="13" t="n">
        <f aca="false">IFERROR(D1220/C1220,"")</f>
        <v>1</v>
      </c>
    </row>
    <row r="1221" customFormat="false" ht="16.5" hidden="false" customHeight="true" outlineLevel="0" collapsed="false">
      <c r="A1221" s="7" t="s">
        <v>2643</v>
      </c>
      <c r="B1221" s="7" t="s">
        <v>348</v>
      </c>
      <c r="C1221" s="7" t="n">
        <f aca="false">COUNTIF('Duel Log'!AD$2:AD$2815,$A1221)</f>
        <v>1</v>
      </c>
      <c r="D1221" s="7" t="n">
        <f aca="false">COUNTIFS('Duel Log'!AD$2:AD$2815,$A1221,'Duel Log'!AA$2:AA$2815,"Win")</f>
        <v>0</v>
      </c>
      <c r="E1221" s="7" t="n">
        <f aca="false">COUNTIFS('Duel Log'!AD$2:AD$2815,$A1221,'Duel Log'!AA$2:AA$2815,"Loss")</f>
        <v>1</v>
      </c>
      <c r="F1221" s="7" t="n">
        <f aca="false">COUNTIFS('Duel Log'!AD$2:AD$2815,$A1221,'Duel Log'!AA$2:AA$2815,"Draw")</f>
        <v>0</v>
      </c>
      <c r="G1221" s="13" t="n">
        <f aca="false">IFERROR(D1221/C1221,"")</f>
        <v>0</v>
      </c>
    </row>
    <row r="1222" customFormat="false" ht="15" hidden="false" customHeight="true" outlineLevel="0" collapsed="false">
      <c r="A1222" s="7" t="s">
        <v>1222</v>
      </c>
      <c r="B1222" s="7" t="s">
        <v>1193</v>
      </c>
      <c r="C1222" s="7" t="n">
        <f aca="false">COUNTIF('Duel Log'!AD$2:AD$2815,$A1222)</f>
        <v>1</v>
      </c>
      <c r="D1222" s="7" t="n">
        <f aca="false">COUNTIFS('Duel Log'!AD$2:AD$2815,$A1222,'Duel Log'!AA$2:AA$2815,"Win")</f>
        <v>1</v>
      </c>
      <c r="E1222" s="7" t="n">
        <f aca="false">COUNTIFS('Duel Log'!AD$2:AD$2815,$A1222,'Duel Log'!AA$2:AA$2815,"Loss")</f>
        <v>0</v>
      </c>
      <c r="F1222" s="7" t="n">
        <f aca="false">COUNTIFS('Duel Log'!AD$2:AD$2815,$A1222,'Duel Log'!AA$2:AA$2815,"Draw")</f>
        <v>0</v>
      </c>
      <c r="G1222" s="13" t="n">
        <f aca="false">IFERROR(D1222/C1222,"")</f>
        <v>1</v>
      </c>
    </row>
    <row r="1223" customFormat="false" ht="15" hidden="false" customHeight="true" outlineLevel="0" collapsed="false">
      <c r="A1223" s="7" t="s">
        <v>4961</v>
      </c>
      <c r="B1223" s="7" t="s">
        <v>1193</v>
      </c>
      <c r="C1223" s="7" t="n">
        <f aca="false">COUNTIF('Duel Log'!AD$2:AD$2815,$A1223)</f>
        <v>1</v>
      </c>
      <c r="D1223" s="7" t="n">
        <f aca="false">COUNTIFS('Duel Log'!AD$2:AD$2815,$A1223,'Duel Log'!AA$2:AA$2815,"Win")</f>
        <v>0</v>
      </c>
      <c r="E1223" s="7" t="n">
        <f aca="false">COUNTIFS('Duel Log'!AD$2:AD$2815,$A1223,'Duel Log'!AA$2:AA$2815,"Loss")</f>
        <v>1</v>
      </c>
      <c r="F1223" s="7" t="n">
        <f aca="false">COUNTIFS('Duel Log'!AD$2:AD$2815,$A1223,'Duel Log'!AA$2:AA$2815,"Draw")</f>
        <v>0</v>
      </c>
      <c r="G1223" s="13" t="n">
        <f aca="false">IFERROR(D1223/C1223,"")</f>
        <v>0</v>
      </c>
    </row>
    <row r="1224" customFormat="false" ht="15" hidden="false" customHeight="true" outlineLevel="0" collapsed="false">
      <c r="A1224" s="7" t="s">
        <v>906</v>
      </c>
      <c r="B1224" s="7" t="s">
        <v>890</v>
      </c>
      <c r="C1224" s="7" t="n">
        <f aca="false">COUNTIF('Duel Log'!AD$2:AD$2815,$A1224)</f>
        <v>1</v>
      </c>
      <c r="D1224" s="7" t="n">
        <f aca="false">COUNTIFS('Duel Log'!AD$2:AD$2815,$A1224,'Duel Log'!AA$2:AA$2815,"Win")</f>
        <v>1</v>
      </c>
      <c r="E1224" s="7" t="n">
        <f aca="false">COUNTIFS('Duel Log'!AD$2:AD$2815,$A1224,'Duel Log'!AA$2:AA$2815,"Loss")</f>
        <v>0</v>
      </c>
      <c r="F1224" s="7" t="n">
        <f aca="false">COUNTIFS('Duel Log'!AD$2:AD$2815,$A1224,'Duel Log'!AA$2:AA$2815,"Draw")</f>
        <v>0</v>
      </c>
      <c r="G1224" s="13" t="n">
        <f aca="false">IFERROR(D1224/C1224,"")</f>
        <v>1</v>
      </c>
    </row>
    <row r="1225" customFormat="false" ht="15" hidden="false" customHeight="true" outlineLevel="0" collapsed="false">
      <c r="A1225" s="7" t="s">
        <v>1054</v>
      </c>
      <c r="B1225" s="7" t="s">
        <v>890</v>
      </c>
      <c r="C1225" s="7" t="n">
        <f aca="false">COUNTIF('Duel Log'!AD$2:AD$2815,$A1225)</f>
        <v>1</v>
      </c>
      <c r="D1225" s="7" t="n">
        <f aca="false">COUNTIFS('Duel Log'!AD$2:AD$2815,$A1225,'Duel Log'!AA$2:AA$2815,"Win")</f>
        <v>0</v>
      </c>
      <c r="E1225" s="7" t="n">
        <f aca="false">COUNTIFS('Duel Log'!AD$2:AD$2815,$A1225,'Duel Log'!AA$2:AA$2815,"Loss")</f>
        <v>1</v>
      </c>
      <c r="F1225" s="7" t="n">
        <f aca="false">COUNTIFS('Duel Log'!AD$2:AD$2815,$A1225,'Duel Log'!AA$2:AA$2815,"Draw")</f>
        <v>0</v>
      </c>
      <c r="G1225" s="13" t="n">
        <f aca="false">IFERROR(D1225/C1225,"")</f>
        <v>0</v>
      </c>
    </row>
    <row r="1226" customFormat="false" ht="16.5" hidden="false" customHeight="true" outlineLevel="0" collapsed="false">
      <c r="A1226" s="7" t="s">
        <v>4347</v>
      </c>
      <c r="B1226" s="7" t="s">
        <v>4343</v>
      </c>
      <c r="C1226" s="7" t="n">
        <f aca="false">COUNTIF('Duel Log'!AD$2:AD$2815,$A1226)</f>
        <v>4</v>
      </c>
      <c r="D1226" s="7" t="n">
        <f aca="false">COUNTIFS('Duel Log'!AD$2:AD$2815,$A1226,'Duel Log'!AA$2:AA$2815,"Win")</f>
        <v>1</v>
      </c>
      <c r="E1226" s="7" t="n">
        <f aca="false">COUNTIFS('Duel Log'!AD$2:AD$2815,$A1226,'Duel Log'!AA$2:AA$2815,"Loss")</f>
        <v>3</v>
      </c>
      <c r="F1226" s="7" t="n">
        <f aca="false">COUNTIFS('Duel Log'!AD$2:AD$2815,$A1226,'Duel Log'!AA$2:AA$2815,"Draw")</f>
        <v>0</v>
      </c>
      <c r="G1226" s="13" t="n">
        <f aca="false">IFERROR(D1226/C1226,"")</f>
        <v>0.25</v>
      </c>
    </row>
    <row r="1227" customFormat="false" ht="15" hidden="false" customHeight="true" outlineLevel="0" collapsed="false">
      <c r="A1227" s="7" t="s">
        <v>2151</v>
      </c>
      <c r="B1227" s="7" t="s">
        <v>9355</v>
      </c>
      <c r="C1227" s="7" t="n">
        <f aca="false">COUNTIF('Duel Log'!AD$2:AD$2815,$A1227)</f>
        <v>2</v>
      </c>
      <c r="D1227" s="7" t="n">
        <f aca="false">COUNTIFS('Duel Log'!AD$2:AD$2815,$A1227,'Duel Log'!AA$2:AA$2815,"Win")</f>
        <v>0</v>
      </c>
      <c r="E1227" s="7" t="n">
        <f aca="false">COUNTIFS('Duel Log'!AD$2:AD$2815,$A1227,'Duel Log'!AA$2:AA$2815,"Loss")</f>
        <v>2</v>
      </c>
      <c r="F1227" s="7" t="n">
        <f aca="false">COUNTIFS('Duel Log'!AD$2:AD$2815,$A1227,'Duel Log'!AA$2:AA$2815,"Draw")</f>
        <v>0</v>
      </c>
      <c r="G1227" s="13" t="n">
        <f aca="false">IFERROR(D1227/C1227,"")</f>
        <v>0</v>
      </c>
    </row>
    <row r="1228" customFormat="false" ht="15" hidden="false" customHeight="true" outlineLevel="0" collapsed="false">
      <c r="A1228" s="7" t="s">
        <v>1600</v>
      </c>
      <c r="B1228" s="7" t="s">
        <v>369</v>
      </c>
      <c r="C1228" s="7" t="n">
        <f aca="false">COUNTIF('Duel Log'!AD$2:AD$2815,$A1228)</f>
        <v>1</v>
      </c>
      <c r="D1228" s="7" t="n">
        <f aca="false">COUNTIFS('Duel Log'!AD$2:AD$2815,$A1228,'Duel Log'!AA$2:AA$2815,"Win")</f>
        <v>0</v>
      </c>
      <c r="E1228" s="7" t="n">
        <f aca="false">COUNTIFS('Duel Log'!AD$2:AD$2815,$A1228,'Duel Log'!AA$2:AA$2815,"Loss")</f>
        <v>1</v>
      </c>
      <c r="F1228" s="7" t="n">
        <f aca="false">COUNTIFS('Duel Log'!AD$2:AD$2815,$A1228,'Duel Log'!AA$2:AA$2815,"Draw")</f>
        <v>0</v>
      </c>
      <c r="G1228" s="13" t="n">
        <f aca="false">IFERROR(D1228/C1228,"")</f>
        <v>0</v>
      </c>
    </row>
    <row r="1229" customFormat="false" ht="15" hidden="false" customHeight="true" outlineLevel="0" collapsed="false">
      <c r="A1229" s="7" t="s">
        <v>4402</v>
      </c>
      <c r="B1229" s="7" t="s">
        <v>829</v>
      </c>
      <c r="C1229" s="7" t="n">
        <f aca="false">COUNTIF('Duel Log'!AD$2:AD$2815,$A1229)</f>
        <v>1</v>
      </c>
      <c r="D1229" s="7" t="n">
        <f aca="false">COUNTIFS('Duel Log'!AD$2:AD$2815,$A1229,'Duel Log'!AA$2:AA$2815,"Win")</f>
        <v>1</v>
      </c>
      <c r="E1229" s="7" t="n">
        <f aca="false">COUNTIFS('Duel Log'!AD$2:AD$2815,$A1229,'Duel Log'!AA$2:AA$2815,"Loss")</f>
        <v>0</v>
      </c>
      <c r="F1229" s="7" t="n">
        <f aca="false">COUNTIFS('Duel Log'!AD$2:AD$2815,$A1229,'Duel Log'!AA$2:AA$2815,"Draw")</f>
        <v>0</v>
      </c>
      <c r="G1229" s="13" t="n">
        <f aca="false">IFERROR(D1229/C1229,"")</f>
        <v>1</v>
      </c>
    </row>
    <row r="1230" customFormat="false" ht="16.5" hidden="false" customHeight="true" outlineLevel="0" collapsed="false">
      <c r="A1230" s="7" t="s">
        <v>438</v>
      </c>
      <c r="B1230" s="7" t="s">
        <v>9371</v>
      </c>
      <c r="C1230" s="7" t="n">
        <f aca="false">COUNTIF('Duel Log'!AD$2:AD$2815,$A1230)</f>
        <v>2</v>
      </c>
      <c r="D1230" s="7" t="n">
        <f aca="false">COUNTIFS('Duel Log'!AD$2:AD$2815,$A1230,'Duel Log'!AA$2:AA$2815,"Win")</f>
        <v>2</v>
      </c>
      <c r="E1230" s="7" t="n">
        <f aca="false">COUNTIFS('Duel Log'!AD$2:AD$2815,$A1230,'Duel Log'!AA$2:AA$2815,"Loss")</f>
        <v>0</v>
      </c>
      <c r="F1230" s="7" t="n">
        <f aca="false">COUNTIFS('Duel Log'!AD$2:AD$2815,$A1230,'Duel Log'!AA$2:AA$2815,"Draw")</f>
        <v>0</v>
      </c>
      <c r="G1230" s="13" t="n">
        <f aca="false">IFERROR(D1230/C1230,"")</f>
        <v>1</v>
      </c>
    </row>
    <row r="1231" customFormat="false" ht="15" hidden="false" customHeight="true" outlineLevel="0" collapsed="false">
      <c r="A1231" s="7" t="s">
        <v>2792</v>
      </c>
      <c r="B1231" s="7" t="s">
        <v>1232</v>
      </c>
      <c r="C1231" s="7" t="n">
        <f aca="false">COUNTIF('Duel Log'!AD$2:AD$2815,$A1231)</f>
        <v>1</v>
      </c>
      <c r="D1231" s="7" t="n">
        <f aca="false">COUNTIFS('Duel Log'!AD$2:AD$2815,$A1231,'Duel Log'!AA$2:AA$2815,"Win")</f>
        <v>0</v>
      </c>
      <c r="E1231" s="7" t="n">
        <f aca="false">COUNTIFS('Duel Log'!AD$2:AD$2815,$A1231,'Duel Log'!AA$2:AA$2815,"Loss")</f>
        <v>1</v>
      </c>
      <c r="F1231" s="7" t="n">
        <f aca="false">COUNTIFS('Duel Log'!AD$2:AD$2815,$A1231,'Duel Log'!AA$2:AA$2815,"Draw")</f>
        <v>0</v>
      </c>
      <c r="G1231" s="13" t="n">
        <f aca="false">IFERROR(D1231/C1231,"")</f>
        <v>0</v>
      </c>
    </row>
    <row r="1232" customFormat="false" ht="15" hidden="false" customHeight="true" outlineLevel="0" collapsed="false">
      <c r="A1232" s="7" t="s">
        <v>1676</v>
      </c>
      <c r="B1232" s="7" t="s">
        <v>1671</v>
      </c>
      <c r="C1232" s="7" t="n">
        <f aca="false">COUNTIF('Duel Log'!AD$2:AD$2815,$A1232)</f>
        <v>1</v>
      </c>
      <c r="D1232" s="7" t="n">
        <f aca="false">COUNTIFS('Duel Log'!AD$2:AD$2815,$A1232,'Duel Log'!AA$2:AA$2815,"Win")</f>
        <v>1</v>
      </c>
      <c r="E1232" s="7" t="n">
        <f aca="false">COUNTIFS('Duel Log'!AD$2:AD$2815,$A1232,'Duel Log'!AA$2:AA$2815,"Loss")</f>
        <v>0</v>
      </c>
      <c r="F1232" s="7" t="n">
        <f aca="false">COUNTIFS('Duel Log'!AD$2:AD$2815,$A1232,'Duel Log'!AA$2:AA$2815,"Draw")</f>
        <v>0</v>
      </c>
      <c r="G1232" s="13" t="n">
        <f aca="false">IFERROR(D1232/C1232,"")</f>
        <v>1</v>
      </c>
    </row>
    <row r="1233" customFormat="false" ht="15" hidden="false" customHeight="true" outlineLevel="0" collapsed="false">
      <c r="A1233" s="7" t="s">
        <v>1787</v>
      </c>
      <c r="B1233" s="7" t="s">
        <v>1671</v>
      </c>
      <c r="C1233" s="7" t="n">
        <f aca="false">COUNTIF('Duel Log'!AD$2:AD$2815,$A1233)</f>
        <v>1</v>
      </c>
      <c r="D1233" s="7" t="n">
        <f aca="false">COUNTIFS('Duel Log'!AD$2:AD$2815,$A1233,'Duel Log'!AA$2:AA$2815,"Win")</f>
        <v>1</v>
      </c>
      <c r="E1233" s="7" t="n">
        <f aca="false">COUNTIFS('Duel Log'!AD$2:AD$2815,$A1233,'Duel Log'!AA$2:AA$2815,"Loss")</f>
        <v>0</v>
      </c>
      <c r="F1233" s="7" t="n">
        <f aca="false">COUNTIFS('Duel Log'!AD$2:AD$2815,$A1233,'Duel Log'!AA$2:AA$2815,"Draw")</f>
        <v>0</v>
      </c>
      <c r="G1233" s="13" t="n">
        <f aca="false">IFERROR(D1233/C1233,"")</f>
        <v>1</v>
      </c>
    </row>
    <row r="1234" customFormat="false" ht="15" hidden="false" customHeight="true" outlineLevel="0" collapsed="false">
      <c r="A1234" s="7" t="s">
        <v>1529</v>
      </c>
      <c r="B1234" s="7" t="s">
        <v>1515</v>
      </c>
      <c r="C1234" s="7" t="n">
        <f aca="false">COUNTIF('Duel Log'!AD$2:AD$2815,$A1234)</f>
        <v>1</v>
      </c>
      <c r="D1234" s="7" t="n">
        <f aca="false">COUNTIFS('Duel Log'!AD$2:AD$2815,$A1234,'Duel Log'!AA$2:AA$2815,"Win")</f>
        <v>1</v>
      </c>
      <c r="E1234" s="7" t="n">
        <f aca="false">COUNTIFS('Duel Log'!AD$2:AD$2815,$A1234,'Duel Log'!AA$2:AA$2815,"Loss")</f>
        <v>0</v>
      </c>
      <c r="F1234" s="7" t="n">
        <f aca="false">COUNTIFS('Duel Log'!AD$2:AD$2815,$A1234,'Duel Log'!AA$2:AA$2815,"Draw")</f>
        <v>0</v>
      </c>
      <c r="G1234" s="13" t="n">
        <f aca="false">IFERROR(D1234/C1234,"")</f>
        <v>1</v>
      </c>
    </row>
    <row r="1235" customFormat="false" ht="15" hidden="false" customHeight="true" outlineLevel="0" collapsed="false">
      <c r="A1235" s="7" t="s">
        <v>2853</v>
      </c>
      <c r="B1235" s="7" t="s">
        <v>1232</v>
      </c>
      <c r="C1235" s="7" t="n">
        <f aca="false">COUNTIF('Duel Log'!AD$2:AD$2815,$A1235)</f>
        <v>1</v>
      </c>
      <c r="D1235" s="7" t="n">
        <f aca="false">COUNTIFS('Duel Log'!AD$2:AD$2815,$A1235,'Duel Log'!AA$2:AA$2815,"Win")</f>
        <v>1</v>
      </c>
      <c r="E1235" s="7" t="n">
        <f aca="false">COUNTIFS('Duel Log'!AD$2:AD$2815,$A1235,'Duel Log'!AA$2:AA$2815,"Loss")</f>
        <v>0</v>
      </c>
      <c r="F1235" s="7" t="n">
        <f aca="false">COUNTIFS('Duel Log'!AD$2:AD$2815,$A1235,'Duel Log'!AA$2:AA$2815,"Draw")</f>
        <v>0</v>
      </c>
      <c r="G1235" s="13" t="n">
        <f aca="false">IFERROR(D1235/C1235,"")</f>
        <v>1</v>
      </c>
    </row>
    <row r="1236" customFormat="false" ht="15" hidden="false" customHeight="true" outlineLevel="0" collapsed="false">
      <c r="A1236" s="7" t="s">
        <v>3540</v>
      </c>
      <c r="B1236" s="7" t="s">
        <v>3458</v>
      </c>
      <c r="C1236" s="7" t="n">
        <f aca="false">COUNTIF('Duel Log'!AD$2:AD$2815,$A1236)</f>
        <v>1</v>
      </c>
      <c r="D1236" s="7" t="n">
        <f aca="false">COUNTIFS('Duel Log'!AD$2:AD$2815,$A1236,'Duel Log'!AA$2:AA$2815,"Win")</f>
        <v>0</v>
      </c>
      <c r="E1236" s="7" t="n">
        <f aca="false">COUNTIFS('Duel Log'!AD$2:AD$2815,$A1236,'Duel Log'!AA$2:AA$2815,"Loss")</f>
        <v>1</v>
      </c>
      <c r="F1236" s="7" t="n">
        <f aca="false">COUNTIFS('Duel Log'!AD$2:AD$2815,$A1236,'Duel Log'!AA$2:AA$2815,"Draw")</f>
        <v>0</v>
      </c>
      <c r="G1236" s="13" t="n">
        <f aca="false">IFERROR(D1236/C1236,"")</f>
        <v>0</v>
      </c>
    </row>
    <row r="1237" customFormat="false" ht="16.5" hidden="false" customHeight="true" outlineLevel="0" collapsed="false">
      <c r="A1237" s="7" t="s">
        <v>5603</v>
      </c>
      <c r="B1237" s="8" t="s">
        <v>4653</v>
      </c>
      <c r="C1237" s="7" t="n">
        <f aca="false">COUNTIF('Duel Log'!AD$2:AD$2815,$A1237)</f>
        <v>1</v>
      </c>
      <c r="D1237" s="7" t="n">
        <f aca="false">COUNTIFS('Duel Log'!AD$2:AD$2815,$A1237,'Duel Log'!AA$2:AA$2815,"Win")</f>
        <v>0</v>
      </c>
      <c r="E1237" s="7" t="n">
        <f aca="false">COUNTIFS('Duel Log'!AD$2:AD$2815,$A1237,'Duel Log'!AA$2:AA$2815,"Loss")</f>
        <v>1</v>
      </c>
      <c r="F1237" s="7" t="n">
        <f aca="false">COUNTIFS('Duel Log'!AD$2:AD$2815,$A1237,'Duel Log'!AA$2:AA$2815,"Draw")</f>
        <v>0</v>
      </c>
      <c r="G1237" s="13" t="n">
        <f aca="false">IFERROR(D1237/C1237,"")</f>
        <v>0</v>
      </c>
    </row>
    <row r="1238" customFormat="false" ht="15" hidden="false" customHeight="true" outlineLevel="0" collapsed="false">
      <c r="A1238" s="7" t="s">
        <v>617</v>
      </c>
      <c r="B1238" s="7" t="s">
        <v>583</v>
      </c>
      <c r="C1238" s="7" t="n">
        <f aca="false">COUNTIF('Duel Log'!AD$2:AD$2815,$A1238)</f>
        <v>2</v>
      </c>
      <c r="D1238" s="7" t="n">
        <f aca="false">COUNTIFS('Duel Log'!AD$2:AD$2815,$A1238,'Duel Log'!AA$2:AA$2815,"Win")</f>
        <v>1</v>
      </c>
      <c r="E1238" s="7" t="n">
        <f aca="false">COUNTIFS('Duel Log'!AD$2:AD$2815,$A1238,'Duel Log'!AA$2:AA$2815,"Loss")</f>
        <v>1</v>
      </c>
      <c r="F1238" s="7" t="n">
        <f aca="false">COUNTIFS('Duel Log'!AD$2:AD$2815,$A1238,'Duel Log'!AA$2:AA$2815,"Draw")</f>
        <v>0</v>
      </c>
      <c r="G1238" s="13" t="n">
        <f aca="false">IFERROR(D1238/C1238,"")</f>
        <v>0.5</v>
      </c>
    </row>
    <row r="1239" customFormat="false" ht="15" hidden="false" customHeight="true" outlineLevel="0" collapsed="false">
      <c r="A1239" s="7" t="s">
        <v>4736</v>
      </c>
      <c r="B1239" s="7" t="s">
        <v>9372</v>
      </c>
      <c r="C1239" s="7" t="n">
        <f aca="false">COUNTIF('Duel Log'!AD$2:AD$2815,$A1239)</f>
        <v>2</v>
      </c>
      <c r="D1239" s="7" t="n">
        <f aca="false">COUNTIFS('Duel Log'!AD$2:AD$2815,$A1239,'Duel Log'!AA$2:AA$2815,"Win")</f>
        <v>1</v>
      </c>
      <c r="E1239" s="7" t="n">
        <f aca="false">COUNTIFS('Duel Log'!AD$2:AD$2815,$A1239,'Duel Log'!AA$2:AA$2815,"Loss")</f>
        <v>1</v>
      </c>
      <c r="F1239" s="7" t="n">
        <f aca="false">COUNTIFS('Duel Log'!AD$2:AD$2815,$A1239,'Duel Log'!AA$2:AA$2815,"Draw")</f>
        <v>0</v>
      </c>
      <c r="G1239" s="13" t="n">
        <f aca="false">IFERROR(D1239/C1239,"")</f>
        <v>0.5</v>
      </c>
    </row>
    <row r="1240" customFormat="false" ht="16.5" hidden="false" customHeight="true" outlineLevel="0" collapsed="false">
      <c r="A1240" s="7" t="s">
        <v>2374</v>
      </c>
      <c r="B1240" s="7" t="s">
        <v>1790</v>
      </c>
      <c r="C1240" s="7" t="n">
        <f aca="false">COUNTIF('Duel Log'!AD$2:AD$2815,$A1240)</f>
        <v>1</v>
      </c>
      <c r="D1240" s="7" t="n">
        <f aca="false">COUNTIFS('Duel Log'!AD$2:AD$2815,$A1240,'Duel Log'!AA$2:AA$2815,"Win")</f>
        <v>1</v>
      </c>
      <c r="E1240" s="7" t="n">
        <f aca="false">COUNTIFS('Duel Log'!AD$2:AD$2815,$A1240,'Duel Log'!AA$2:AA$2815,"Loss")</f>
        <v>0</v>
      </c>
      <c r="F1240" s="7" t="n">
        <f aca="false">COUNTIFS('Duel Log'!AD$2:AD$2815,$A1240,'Duel Log'!AA$2:AA$2815,"Draw")</f>
        <v>0</v>
      </c>
      <c r="G1240" s="13" t="n">
        <f aca="false">IFERROR(D1240/C1240,"")</f>
        <v>1</v>
      </c>
    </row>
    <row r="1241" customFormat="false" ht="15" hidden="false" customHeight="true" outlineLevel="0" collapsed="false">
      <c r="A1241" s="7" t="s">
        <v>5523</v>
      </c>
      <c r="B1241" s="8" t="s">
        <v>405</v>
      </c>
      <c r="C1241" s="7" t="n">
        <f aca="false">COUNTIF('Duel Log'!AD$2:AD$2815,$A1241)</f>
        <v>1</v>
      </c>
      <c r="D1241" s="7" t="n">
        <f aca="false">COUNTIFS('Duel Log'!AD$2:AD$2815,$A1241,'Duel Log'!AA$2:AA$2815,"Win")</f>
        <v>1</v>
      </c>
      <c r="E1241" s="7" t="n">
        <f aca="false">COUNTIFS('Duel Log'!AD$2:AD$2815,$A1241,'Duel Log'!AA$2:AA$2815,"Loss")</f>
        <v>0</v>
      </c>
      <c r="F1241" s="7" t="n">
        <f aca="false">COUNTIFS('Duel Log'!AD$2:AD$2815,$A1241,'Duel Log'!AA$2:AA$2815,"Draw")</f>
        <v>0</v>
      </c>
      <c r="G1241" s="13" t="n">
        <f aca="false">IFERROR(D1241/C1241,"")</f>
        <v>1</v>
      </c>
    </row>
    <row r="1242" customFormat="false" ht="16.5" hidden="false" customHeight="true" outlineLevel="0" collapsed="false">
      <c r="A1242" s="7" t="s">
        <v>1542</v>
      </c>
      <c r="B1242" s="8" t="s">
        <v>1540</v>
      </c>
      <c r="C1242" s="7" t="n">
        <f aca="false">COUNTIF('Duel Log'!AD$2:AD$2815,$A1242)</f>
        <v>2</v>
      </c>
      <c r="D1242" s="7" t="n">
        <f aca="false">COUNTIFS('Duel Log'!AD$2:AD$2815,$A1242,'Duel Log'!AA$2:AA$2815,"Win")</f>
        <v>0</v>
      </c>
      <c r="E1242" s="7" t="n">
        <f aca="false">COUNTIFS('Duel Log'!AD$2:AD$2815,$A1242,'Duel Log'!AA$2:AA$2815,"Loss")</f>
        <v>2</v>
      </c>
      <c r="F1242" s="7" t="n">
        <f aca="false">COUNTIFS('Duel Log'!AD$2:AD$2815,$A1242,'Duel Log'!AA$2:AA$2815,"Draw")</f>
        <v>0</v>
      </c>
      <c r="G1242" s="13" t="n">
        <f aca="false">IFERROR(D1242/C1242,"")</f>
        <v>0</v>
      </c>
    </row>
    <row r="1243" customFormat="false" ht="16.5" hidden="false" customHeight="true" outlineLevel="0" collapsed="false">
      <c r="A1243" s="7" t="s">
        <v>694</v>
      </c>
      <c r="B1243" s="7" t="s">
        <v>9125</v>
      </c>
      <c r="C1243" s="7" t="n">
        <f aca="false">COUNTIF('Duel Log'!AD$2:AD$2815,$A1243)</f>
        <v>2</v>
      </c>
      <c r="D1243" s="7" t="n">
        <f aca="false">COUNTIFS('Duel Log'!AD$2:AD$2815,$A1243,'Duel Log'!AA$2:AA$2815,"Win")</f>
        <v>1</v>
      </c>
      <c r="E1243" s="7" t="n">
        <f aca="false">COUNTIFS('Duel Log'!AD$2:AD$2815,$A1243,'Duel Log'!AA$2:AA$2815,"Loss")</f>
        <v>1</v>
      </c>
      <c r="F1243" s="7" t="n">
        <f aca="false">COUNTIFS('Duel Log'!AD$2:AD$2815,$A1243,'Duel Log'!AA$2:AA$2815,"Draw")</f>
        <v>0</v>
      </c>
      <c r="G1243" s="13" t="n">
        <f aca="false">IFERROR(D1243/C1243,"")</f>
        <v>0.5</v>
      </c>
    </row>
    <row r="1244" customFormat="false" ht="15" hidden="false" customHeight="true" outlineLevel="0" collapsed="false">
      <c r="A1244" s="7" t="s">
        <v>453</v>
      </c>
      <c r="B1244" s="7" t="s">
        <v>403</v>
      </c>
      <c r="C1244" s="7" t="n">
        <f aca="false">COUNTIF('Duel Log'!AD$2:AD$2815,$A1244)</f>
        <v>1</v>
      </c>
      <c r="D1244" s="7" t="n">
        <f aca="false">COUNTIFS('Duel Log'!AD$2:AD$2815,$A1244,'Duel Log'!AA$2:AA$2815,"Win")</f>
        <v>0</v>
      </c>
      <c r="E1244" s="7" t="n">
        <f aca="false">COUNTIFS('Duel Log'!AD$2:AD$2815,$A1244,'Duel Log'!AA$2:AA$2815,"Loss")</f>
        <v>1</v>
      </c>
      <c r="F1244" s="7" t="n">
        <f aca="false">COUNTIFS('Duel Log'!AD$2:AD$2815,$A1244,'Duel Log'!AA$2:AA$2815,"Draw")</f>
        <v>0</v>
      </c>
      <c r="G1244" s="13" t="n">
        <f aca="false">IFERROR(D1244/C1244,"")</f>
        <v>0</v>
      </c>
    </row>
  </sheetData>
  <autoFilter ref="A1:G12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39" hidden="false" customHeight="true" outlineLevel="0" collapsed="false">
      <c r="A1" s="4" t="s">
        <v>71</v>
      </c>
      <c r="B1" s="4" t="s">
        <v>72</v>
      </c>
      <c r="C1" s="4" t="s">
        <v>5930</v>
      </c>
      <c r="D1" s="4" t="s">
        <v>9373</v>
      </c>
      <c r="E1" s="4" t="s">
        <v>9374</v>
      </c>
      <c r="F1" s="4" t="s">
        <v>9114</v>
      </c>
      <c r="G1" s="4" t="s">
        <v>9375</v>
      </c>
    </row>
    <row r="2" customFormat="false" ht="15" hidden="false" customHeight="true" outlineLevel="0" collapsed="false">
      <c r="A2" s="7" t="s">
        <v>1868</v>
      </c>
      <c r="B2" s="7" t="s">
        <v>614</v>
      </c>
      <c r="C2" s="7" t="n">
        <f aca="false">COUNTIFS('Duel Log'!AF$2:AF$2815,$A2,'Duel Log'!AG$2:AG$2815,$B2)</f>
        <v>1</v>
      </c>
      <c r="D2" s="7" t="n">
        <f aca="false">COUNTIFS('Duel Log'!AF$2:AF$2815,$A2,'Duel Log'!AG$2:AG$2815,$B2,'Duel Log'!AH$2:AH$2815,"Win")</f>
        <v>0</v>
      </c>
      <c r="E2" s="7" t="n">
        <f aca="false">COUNTIFS('Duel Log'!AF$2:AF$2815,$A2,'Duel Log'!AG$2:AG$2815,$B2,'Duel Log'!AH$2:AH$2815,"Loss")</f>
        <v>1</v>
      </c>
      <c r="F2" s="7" t="n">
        <f aca="false">COUNTIFS('Duel Log'!AF$2:AF$2815,$A2,'Duel Log'!AG$2:AG$2815,$B2,'Duel Log'!AH$2:AH$2815,"Draw")</f>
        <v>0</v>
      </c>
      <c r="G2" s="13" t="n">
        <f aca="false">IFERROR(D2/C2,"")</f>
        <v>0</v>
      </c>
    </row>
    <row r="3" customFormat="false" ht="15" hidden="false" customHeight="true" outlineLevel="0" collapsed="false">
      <c r="A3" s="7" t="s">
        <v>1868</v>
      </c>
      <c r="B3" s="7" t="s">
        <v>1322</v>
      </c>
      <c r="C3" s="7" t="n">
        <f aca="false">COUNTIFS('Duel Log'!AF$2:AF$2815,$A3,'Duel Log'!AG$2:AG$2815,$B3)</f>
        <v>1</v>
      </c>
      <c r="D3" s="7" t="n">
        <f aca="false">COUNTIFS('Duel Log'!AF$2:AF$2815,$A3,'Duel Log'!AG$2:AG$2815,$B3,'Duel Log'!AH$2:AH$2815,"Win")</f>
        <v>0</v>
      </c>
      <c r="E3" s="7" t="n">
        <f aca="false">COUNTIFS('Duel Log'!AF$2:AF$2815,$A3,'Duel Log'!AG$2:AG$2815,$B3,'Duel Log'!AH$2:AH$2815,"Loss")</f>
        <v>1</v>
      </c>
      <c r="F3" s="7" t="n">
        <f aca="false">COUNTIFS('Duel Log'!AF$2:AF$2815,$A3,'Duel Log'!AG$2:AG$2815,$B3,'Duel Log'!AH$2:AH$2815,"Draw")</f>
        <v>0</v>
      </c>
      <c r="G3" s="13" t="n">
        <f aca="false">IFERROR(D3/C3,"")</f>
        <v>0</v>
      </c>
    </row>
    <row r="4" customFormat="false" ht="15" hidden="false" customHeight="true" outlineLevel="0" collapsed="false">
      <c r="A4" s="7" t="s">
        <v>1868</v>
      </c>
      <c r="B4" s="7" t="s">
        <v>1867</v>
      </c>
      <c r="C4" s="7" t="n">
        <f aca="false">COUNTIFS('Duel Log'!AF$2:AF$2815,$A4,'Duel Log'!AG$2:AG$2815,$B4)</f>
        <v>1</v>
      </c>
      <c r="D4" s="7" t="n">
        <f aca="false">COUNTIFS('Duel Log'!AF$2:AF$2815,$A4,'Duel Log'!AG$2:AG$2815,$B4,'Duel Log'!AH$2:AH$2815,"Win")</f>
        <v>0</v>
      </c>
      <c r="E4" s="7" t="n">
        <f aca="false">COUNTIFS('Duel Log'!AF$2:AF$2815,$A4,'Duel Log'!AG$2:AG$2815,$B4,'Duel Log'!AH$2:AH$2815,"Loss")</f>
        <v>1</v>
      </c>
      <c r="F4" s="7" t="n">
        <f aca="false">COUNTIFS('Duel Log'!AF$2:AF$2815,$A4,'Duel Log'!AG$2:AG$2815,$B4,'Duel Log'!AH$2:AH$2815,"Draw")</f>
        <v>0</v>
      </c>
      <c r="G4" s="13" t="n">
        <f aca="false">IFERROR(D4/C4,"")</f>
        <v>0</v>
      </c>
    </row>
    <row r="5" customFormat="false" ht="15" hidden="false" customHeight="true" outlineLevel="0" collapsed="false">
      <c r="A5" s="7" t="s">
        <v>5714</v>
      </c>
      <c r="B5" s="7" t="s">
        <v>1452</v>
      </c>
      <c r="C5" s="7" t="n">
        <f aca="false">COUNTIFS('Duel Log'!AF$2:AF$2815,$A5,'Duel Log'!AG$2:AG$2815,$B5)</f>
        <v>1</v>
      </c>
      <c r="D5" s="7" t="n">
        <f aca="false">COUNTIFS('Duel Log'!AF$2:AF$2815,$A5,'Duel Log'!AG$2:AG$2815,$B5,'Duel Log'!AH$2:AH$2815,"Win")</f>
        <v>0</v>
      </c>
      <c r="E5" s="7" t="n">
        <f aca="false">COUNTIFS('Duel Log'!AF$2:AF$2815,$A5,'Duel Log'!AG$2:AG$2815,$B5,'Duel Log'!AH$2:AH$2815,"Loss")</f>
        <v>1</v>
      </c>
      <c r="F5" s="7" t="n">
        <f aca="false">COUNTIFS('Duel Log'!AF$2:AF$2815,$A5,'Duel Log'!AG$2:AG$2815,$B5,'Duel Log'!AH$2:AH$2815,"Draw")</f>
        <v>0</v>
      </c>
      <c r="G5" s="13" t="n">
        <f aca="false">IFERROR(D5/C5,"")</f>
        <v>0</v>
      </c>
    </row>
    <row r="6" customFormat="false" ht="15" hidden="false" customHeight="true" outlineLevel="0" collapsed="false">
      <c r="A6" s="7" t="s">
        <v>5610</v>
      </c>
      <c r="B6" s="7" t="s">
        <v>5609</v>
      </c>
      <c r="C6" s="7" t="n">
        <f aca="false">COUNTIFS('Duel Log'!AF$2:AF$2815,$A6,'Duel Log'!AG$2:AG$2815,$B6)</f>
        <v>1</v>
      </c>
      <c r="D6" s="7" t="n">
        <f aca="false">COUNTIFS('Duel Log'!AF$2:AF$2815,$A6,'Duel Log'!AG$2:AG$2815,$B6,'Duel Log'!AH$2:AH$2815,"Win")</f>
        <v>0</v>
      </c>
      <c r="E6" s="7" t="n">
        <f aca="false">COUNTIFS('Duel Log'!AF$2:AF$2815,$A6,'Duel Log'!AG$2:AG$2815,$B6,'Duel Log'!AH$2:AH$2815,"Loss")</f>
        <v>1</v>
      </c>
      <c r="F6" s="7" t="n">
        <f aca="false">COUNTIFS('Duel Log'!AF$2:AF$2815,$A6,'Duel Log'!AG$2:AG$2815,$B6,'Duel Log'!AH$2:AH$2815,"Draw")</f>
        <v>0</v>
      </c>
      <c r="G6" s="13" t="n">
        <f aca="false">IFERROR(D6/C6,"")</f>
        <v>0</v>
      </c>
    </row>
    <row r="7" customFormat="false" ht="15" hidden="false" customHeight="true" outlineLevel="0" collapsed="false">
      <c r="A7" s="7" t="s">
        <v>509</v>
      </c>
      <c r="B7" s="7" t="s">
        <v>315</v>
      </c>
      <c r="C7" s="7" t="n">
        <f aca="false">COUNTIFS('Duel Log'!AF$2:AF$2815,$A7,'Duel Log'!AG$2:AG$2815,$B7)</f>
        <v>1</v>
      </c>
      <c r="D7" s="7" t="n">
        <f aca="false">COUNTIFS('Duel Log'!AF$2:AF$2815,$A7,'Duel Log'!AG$2:AG$2815,$B7,'Duel Log'!AH$2:AH$2815,"Win")</f>
        <v>0</v>
      </c>
      <c r="E7" s="7" t="n">
        <f aca="false">COUNTIFS('Duel Log'!AF$2:AF$2815,$A7,'Duel Log'!AG$2:AG$2815,$B7,'Duel Log'!AH$2:AH$2815,"Loss")</f>
        <v>1</v>
      </c>
      <c r="F7" s="7" t="n">
        <f aca="false">COUNTIFS('Duel Log'!AF$2:AF$2815,$A7,'Duel Log'!AG$2:AG$2815,$B7,'Duel Log'!AH$2:AH$2815,"Draw")</f>
        <v>0</v>
      </c>
      <c r="G7" s="13" t="n">
        <f aca="false">IFERROR(D7/C7,"")</f>
        <v>0</v>
      </c>
    </row>
    <row r="8" customFormat="false" ht="15" hidden="false" customHeight="true" outlineLevel="0" collapsed="false">
      <c r="A8" s="7" t="s">
        <v>1880</v>
      </c>
      <c r="B8" s="7" t="s">
        <v>1912</v>
      </c>
      <c r="C8" s="7" t="n">
        <f aca="false">COUNTIFS('Duel Log'!AF$2:AF$2815,$A8,'Duel Log'!AG$2:AG$2815,$B8)</f>
        <v>1</v>
      </c>
      <c r="D8" s="7" t="n">
        <f aca="false">COUNTIFS('Duel Log'!AF$2:AF$2815,$A8,'Duel Log'!AG$2:AG$2815,$B8,'Duel Log'!AH$2:AH$2815,"Win")</f>
        <v>1</v>
      </c>
      <c r="E8" s="7" t="n">
        <f aca="false">COUNTIFS('Duel Log'!AF$2:AF$2815,$A8,'Duel Log'!AG$2:AG$2815,$B8,'Duel Log'!AH$2:AH$2815,"Loss")</f>
        <v>0</v>
      </c>
      <c r="F8" s="7" t="n">
        <f aca="false">COUNTIFS('Duel Log'!AF$2:AF$2815,$A8,'Duel Log'!AG$2:AG$2815,$B8,'Duel Log'!AH$2:AH$2815,"Draw")</f>
        <v>0</v>
      </c>
      <c r="G8" s="13" t="n">
        <f aca="false">IFERROR(D8/C8,"")</f>
        <v>1</v>
      </c>
    </row>
    <row r="9" customFormat="false" ht="15" hidden="false" customHeight="true" outlineLevel="0" collapsed="false">
      <c r="A9" s="7" t="s">
        <v>1880</v>
      </c>
      <c r="B9" s="7" t="s">
        <v>706</v>
      </c>
      <c r="C9" s="7" t="n">
        <f aca="false">COUNTIFS('Duel Log'!AF$2:AF$2815,$A9,'Duel Log'!AG$2:AG$2815,$B9)</f>
        <v>1</v>
      </c>
      <c r="D9" s="7" t="n">
        <f aca="false">COUNTIFS('Duel Log'!AF$2:AF$2815,$A9,'Duel Log'!AG$2:AG$2815,$B9,'Duel Log'!AH$2:AH$2815,"Win")</f>
        <v>0</v>
      </c>
      <c r="E9" s="7" t="n">
        <f aca="false">COUNTIFS('Duel Log'!AF$2:AF$2815,$A9,'Duel Log'!AG$2:AG$2815,$B9,'Duel Log'!AH$2:AH$2815,"Loss")</f>
        <v>1</v>
      </c>
      <c r="F9" s="7" t="n">
        <f aca="false">COUNTIFS('Duel Log'!AF$2:AF$2815,$A9,'Duel Log'!AG$2:AG$2815,$B9,'Duel Log'!AH$2:AH$2815,"Draw")</f>
        <v>0</v>
      </c>
      <c r="G9" s="13" t="n">
        <f aca="false">IFERROR(D9/C9,"")</f>
        <v>0</v>
      </c>
    </row>
    <row r="10" customFormat="false" ht="15" hidden="false" customHeight="true" outlineLevel="0" collapsed="false">
      <c r="A10" s="7" t="s">
        <v>1880</v>
      </c>
      <c r="B10" s="7" t="s">
        <v>1650</v>
      </c>
      <c r="C10" s="7" t="n">
        <f aca="false">COUNTIFS('Duel Log'!AF$2:AF$2815,$A10,'Duel Log'!AG$2:AG$2815,$B10)</f>
        <v>1</v>
      </c>
      <c r="D10" s="7" t="n">
        <f aca="false">COUNTIFS('Duel Log'!AF$2:AF$2815,$A10,'Duel Log'!AG$2:AG$2815,$B10,'Duel Log'!AH$2:AH$2815,"Win")</f>
        <v>0</v>
      </c>
      <c r="E10" s="7" t="n">
        <f aca="false">COUNTIFS('Duel Log'!AF$2:AF$2815,$A10,'Duel Log'!AG$2:AG$2815,$B10,'Duel Log'!AH$2:AH$2815,"Loss")</f>
        <v>1</v>
      </c>
      <c r="F10" s="7" t="n">
        <f aca="false">COUNTIFS('Duel Log'!AF$2:AF$2815,$A10,'Duel Log'!AG$2:AG$2815,$B10,'Duel Log'!AH$2:AH$2815,"Draw")</f>
        <v>0</v>
      </c>
      <c r="G10" s="13" t="n">
        <f aca="false">IFERROR(D10/C10,"")</f>
        <v>0</v>
      </c>
    </row>
    <row r="11" customFormat="false" ht="15" hidden="false" customHeight="true" outlineLevel="0" collapsed="false">
      <c r="A11" s="7" t="s">
        <v>542</v>
      </c>
      <c r="B11" s="7" t="s">
        <v>541</v>
      </c>
      <c r="C11" s="7" t="n">
        <f aca="false">COUNTIFS('Duel Log'!AF$2:AF$2815,$A11,'Duel Log'!AG$2:AG$2815,$B11)</f>
        <v>2</v>
      </c>
      <c r="D11" s="7" t="n">
        <f aca="false">COUNTIFS('Duel Log'!AF$2:AF$2815,$A11,'Duel Log'!AG$2:AG$2815,$B11,'Duel Log'!AH$2:AH$2815,"Win")</f>
        <v>2</v>
      </c>
      <c r="E11" s="7" t="n">
        <f aca="false">COUNTIFS('Duel Log'!AF$2:AF$2815,$A11,'Duel Log'!AG$2:AG$2815,$B11,'Duel Log'!AH$2:AH$2815,"Loss")</f>
        <v>0</v>
      </c>
      <c r="F11" s="7" t="n">
        <f aca="false">COUNTIFS('Duel Log'!AF$2:AF$2815,$A11,'Duel Log'!AG$2:AG$2815,$B11,'Duel Log'!AH$2:AH$2815,"Draw")</f>
        <v>0</v>
      </c>
      <c r="G11" s="13" t="n">
        <f aca="false">IFERROR(D11/C11,"")</f>
        <v>1</v>
      </c>
    </row>
    <row r="12" customFormat="false" ht="15" hidden="false" customHeight="true" outlineLevel="0" collapsed="false">
      <c r="A12" s="7" t="s">
        <v>121</v>
      </c>
      <c r="B12" s="7" t="s">
        <v>3479</v>
      </c>
      <c r="C12" s="7" t="n">
        <f aca="false">COUNTIFS('Duel Log'!AF$2:AF$2815,$A12,'Duel Log'!AG$2:AG$2815,$B12)</f>
        <v>1</v>
      </c>
      <c r="D12" s="7" t="n">
        <f aca="false">COUNTIFS('Duel Log'!AF$2:AF$2815,$A12,'Duel Log'!AG$2:AG$2815,$B12,'Duel Log'!AH$2:AH$2815,"Win")</f>
        <v>0</v>
      </c>
      <c r="E12" s="7" t="n">
        <f aca="false">COUNTIFS('Duel Log'!AF$2:AF$2815,$A12,'Duel Log'!AG$2:AG$2815,$B12,'Duel Log'!AH$2:AH$2815,"Loss")</f>
        <v>1</v>
      </c>
      <c r="F12" s="7" t="n">
        <f aca="false">COUNTIFS('Duel Log'!AF$2:AF$2815,$A12,'Duel Log'!AG$2:AG$2815,$B12,'Duel Log'!AH$2:AH$2815,"Draw")</f>
        <v>0</v>
      </c>
      <c r="G12" s="13" t="n">
        <f aca="false">IFERROR(D12/C12,"")</f>
        <v>0</v>
      </c>
    </row>
    <row r="13" customFormat="false" ht="15" hidden="false" customHeight="true" outlineLevel="0" collapsed="false">
      <c r="A13" s="7" t="s">
        <v>121</v>
      </c>
      <c r="B13" s="7" t="s">
        <v>122</v>
      </c>
      <c r="C13" s="7" t="n">
        <f aca="false">COUNTIFS('Duel Log'!AF$2:AF$2815,$A13,'Duel Log'!AG$2:AG$2815,$B13)</f>
        <v>1</v>
      </c>
      <c r="D13" s="7" t="n">
        <f aca="false">COUNTIFS('Duel Log'!AF$2:AF$2815,$A13,'Duel Log'!AG$2:AG$2815,$B13,'Duel Log'!AH$2:AH$2815,"Win")</f>
        <v>1</v>
      </c>
      <c r="E13" s="7" t="n">
        <f aca="false">COUNTIFS('Duel Log'!AF$2:AF$2815,$A13,'Duel Log'!AG$2:AG$2815,$B13,'Duel Log'!AH$2:AH$2815,"Loss")</f>
        <v>0</v>
      </c>
      <c r="F13" s="7" t="n">
        <f aca="false">COUNTIFS('Duel Log'!AF$2:AF$2815,$A13,'Duel Log'!AG$2:AG$2815,$B13,'Duel Log'!AH$2:AH$2815,"Draw")</f>
        <v>0</v>
      </c>
      <c r="G13" s="13" t="n">
        <f aca="false">IFERROR(D13/C13,"")</f>
        <v>1</v>
      </c>
    </row>
    <row r="14" customFormat="false" ht="15" hidden="false" customHeight="true" outlineLevel="0" collapsed="false">
      <c r="A14" s="7" t="s">
        <v>121</v>
      </c>
      <c r="B14" s="7" t="s">
        <v>196</v>
      </c>
      <c r="C14" s="7" t="n">
        <f aca="false">COUNTIFS('Duel Log'!AF$2:AF$2815,$A14,'Duel Log'!AG$2:AG$2815,$B14)</f>
        <v>1</v>
      </c>
      <c r="D14" s="7" t="n">
        <f aca="false">COUNTIFS('Duel Log'!AF$2:AF$2815,$A14,'Duel Log'!AG$2:AG$2815,$B14,'Duel Log'!AH$2:AH$2815,"Win")</f>
        <v>0</v>
      </c>
      <c r="E14" s="7" t="n">
        <f aca="false">COUNTIFS('Duel Log'!AF$2:AF$2815,$A14,'Duel Log'!AG$2:AG$2815,$B14,'Duel Log'!AH$2:AH$2815,"Loss")</f>
        <v>1</v>
      </c>
      <c r="F14" s="7" t="n">
        <f aca="false">COUNTIFS('Duel Log'!AF$2:AF$2815,$A14,'Duel Log'!AG$2:AG$2815,$B14,'Duel Log'!AH$2:AH$2815,"Draw")</f>
        <v>0</v>
      </c>
      <c r="G14" s="13" t="n">
        <f aca="false">IFERROR(D14/C14,"")</f>
        <v>0</v>
      </c>
    </row>
    <row r="15" customFormat="false" ht="15" hidden="false" customHeight="true" outlineLevel="0" collapsed="false">
      <c r="A15" s="7" t="s">
        <v>5799</v>
      </c>
      <c r="B15" s="7" t="s">
        <v>5798</v>
      </c>
      <c r="C15" s="7" t="n">
        <f aca="false">COUNTIFS('Duel Log'!AF$2:AF$2815,$A15,'Duel Log'!AG$2:AG$2815,$B15)</f>
        <v>1</v>
      </c>
      <c r="D15" s="7" t="n">
        <f aca="false">COUNTIFS('Duel Log'!AF$2:AF$2815,$A15,'Duel Log'!AG$2:AG$2815,$B15,'Duel Log'!AH$2:AH$2815,"Win")</f>
        <v>1</v>
      </c>
      <c r="E15" s="7" t="n">
        <f aca="false">COUNTIFS('Duel Log'!AF$2:AF$2815,$A15,'Duel Log'!AG$2:AG$2815,$B15,'Duel Log'!AH$2:AH$2815,"Loss")</f>
        <v>0</v>
      </c>
      <c r="F15" s="7" t="n">
        <f aca="false">COUNTIFS('Duel Log'!AF$2:AF$2815,$A15,'Duel Log'!AG$2:AG$2815,$B15,'Duel Log'!AH$2:AH$2815,"Draw")</f>
        <v>0</v>
      </c>
      <c r="G15" s="13" t="n">
        <f aca="false">IFERROR(D15/C15,"")</f>
        <v>1</v>
      </c>
    </row>
    <row r="16" customFormat="false" ht="15" hidden="false" customHeight="true" outlineLevel="0" collapsed="false">
      <c r="A16" s="7" t="s">
        <v>5541</v>
      </c>
      <c r="B16" s="7" t="s">
        <v>1281</v>
      </c>
      <c r="C16" s="7" t="n">
        <f aca="false">COUNTIFS('Duel Log'!AF$2:AF$2815,$A16,'Duel Log'!AG$2:AG$2815,$B16)</f>
        <v>1</v>
      </c>
      <c r="D16" s="7" t="n">
        <f aca="false">COUNTIFS('Duel Log'!AF$2:AF$2815,$A16,'Duel Log'!AG$2:AG$2815,$B16,'Duel Log'!AH$2:AH$2815,"Win")</f>
        <v>0</v>
      </c>
      <c r="E16" s="7" t="n">
        <f aca="false">COUNTIFS('Duel Log'!AF$2:AF$2815,$A16,'Duel Log'!AG$2:AG$2815,$B16,'Duel Log'!AH$2:AH$2815,"Loss")</f>
        <v>1</v>
      </c>
      <c r="F16" s="7" t="n">
        <f aca="false">COUNTIFS('Duel Log'!AF$2:AF$2815,$A16,'Duel Log'!AG$2:AG$2815,$B16,'Duel Log'!AH$2:AH$2815,"Draw")</f>
        <v>0</v>
      </c>
      <c r="G16" s="13" t="n">
        <f aca="false">IFERROR(D16/C16,"")</f>
        <v>0</v>
      </c>
    </row>
    <row r="17" customFormat="false" ht="15" hidden="false" customHeight="true" outlineLevel="0" collapsed="false">
      <c r="A17" s="7" t="s">
        <v>3420</v>
      </c>
      <c r="B17" s="7" t="s">
        <v>418</v>
      </c>
      <c r="C17" s="7" t="n">
        <f aca="false">COUNTIFS('Duel Log'!AF$2:AF$2815,$A17,'Duel Log'!AG$2:AG$2815,$B17)</f>
        <v>1</v>
      </c>
      <c r="D17" s="7" t="n">
        <f aca="false">COUNTIFS('Duel Log'!AF$2:AF$2815,$A17,'Duel Log'!AG$2:AG$2815,$B17,'Duel Log'!AH$2:AH$2815,"Win")</f>
        <v>0</v>
      </c>
      <c r="E17" s="7" t="n">
        <f aca="false">COUNTIFS('Duel Log'!AF$2:AF$2815,$A17,'Duel Log'!AG$2:AG$2815,$B17,'Duel Log'!AH$2:AH$2815,"Loss")</f>
        <v>1</v>
      </c>
      <c r="F17" s="7" t="n">
        <f aca="false">COUNTIFS('Duel Log'!AF$2:AF$2815,$A17,'Duel Log'!AG$2:AG$2815,$B17,'Duel Log'!AH$2:AH$2815,"Draw")</f>
        <v>0</v>
      </c>
      <c r="G17" s="13" t="n">
        <f aca="false">IFERROR(D17/C17,"")</f>
        <v>0</v>
      </c>
    </row>
    <row r="18" customFormat="false" ht="15" hidden="false" customHeight="true" outlineLevel="0" collapsed="false">
      <c r="A18" s="7" t="s">
        <v>2613</v>
      </c>
      <c r="B18" s="7" t="s">
        <v>2612</v>
      </c>
      <c r="C18" s="7" t="n">
        <f aca="false">COUNTIFS('Duel Log'!AF$2:AF$2815,$A18,'Duel Log'!AG$2:AG$2815,$B18)</f>
        <v>1</v>
      </c>
      <c r="D18" s="7" t="n">
        <f aca="false">COUNTIFS('Duel Log'!AF$2:AF$2815,$A18,'Duel Log'!AG$2:AG$2815,$B18,'Duel Log'!AH$2:AH$2815,"Win")</f>
        <v>1</v>
      </c>
      <c r="E18" s="7" t="n">
        <f aca="false">COUNTIFS('Duel Log'!AF$2:AF$2815,$A18,'Duel Log'!AG$2:AG$2815,$B18,'Duel Log'!AH$2:AH$2815,"Loss")</f>
        <v>0</v>
      </c>
      <c r="F18" s="7" t="n">
        <f aca="false">COUNTIFS('Duel Log'!AF$2:AF$2815,$A18,'Duel Log'!AG$2:AG$2815,$B18,'Duel Log'!AH$2:AH$2815,"Draw")</f>
        <v>0</v>
      </c>
      <c r="G18" s="13" t="n">
        <f aca="false">IFERROR(D18/C18,"")</f>
        <v>1</v>
      </c>
    </row>
    <row r="19" customFormat="false" ht="15" hidden="false" customHeight="true" outlineLevel="0" collapsed="false">
      <c r="A19" s="7" t="s">
        <v>1831</v>
      </c>
      <c r="B19" s="7" t="s">
        <v>1832</v>
      </c>
      <c r="C19" s="7" t="n">
        <f aca="false">COUNTIFS('Duel Log'!AF$2:AF$2815,$A19,'Duel Log'!AG$2:AG$2815,$B19)</f>
        <v>2</v>
      </c>
      <c r="D19" s="7" t="n">
        <f aca="false">COUNTIFS('Duel Log'!AF$2:AF$2815,$A19,'Duel Log'!AG$2:AG$2815,$B19,'Duel Log'!AH$2:AH$2815,"Win")</f>
        <v>2</v>
      </c>
      <c r="E19" s="7" t="n">
        <f aca="false">COUNTIFS('Duel Log'!AF$2:AF$2815,$A19,'Duel Log'!AG$2:AG$2815,$B19,'Duel Log'!AH$2:AH$2815,"Loss")</f>
        <v>0</v>
      </c>
      <c r="F19" s="7" t="n">
        <f aca="false">COUNTIFS('Duel Log'!AF$2:AF$2815,$A19,'Duel Log'!AG$2:AG$2815,$B19,'Duel Log'!AH$2:AH$2815,"Draw")</f>
        <v>0</v>
      </c>
      <c r="G19" s="13" t="n">
        <f aca="false">IFERROR(D19/C19,"")</f>
        <v>1</v>
      </c>
    </row>
    <row r="20" customFormat="false" ht="15" hidden="false" customHeight="true" outlineLevel="0" collapsed="false">
      <c r="A20" s="7" t="s">
        <v>3686</v>
      </c>
      <c r="B20" s="7" t="s">
        <v>1374</v>
      </c>
      <c r="C20" s="7" t="n">
        <f aca="false">COUNTIFS('Duel Log'!AF$2:AF$2815,$A20,'Duel Log'!AG$2:AG$2815,$B20)</f>
        <v>1</v>
      </c>
      <c r="D20" s="7" t="n">
        <f aca="false">COUNTIFS('Duel Log'!AF$2:AF$2815,$A20,'Duel Log'!AG$2:AG$2815,$B20,'Duel Log'!AH$2:AH$2815,"Win")</f>
        <v>0</v>
      </c>
      <c r="E20" s="7" t="n">
        <f aca="false">COUNTIFS('Duel Log'!AF$2:AF$2815,$A20,'Duel Log'!AG$2:AG$2815,$B20,'Duel Log'!AH$2:AH$2815,"Loss")</f>
        <v>1</v>
      </c>
      <c r="F20" s="7" t="n">
        <f aca="false">COUNTIFS('Duel Log'!AF$2:AF$2815,$A20,'Duel Log'!AG$2:AG$2815,$B20,'Duel Log'!AH$2:AH$2815,"Draw")</f>
        <v>0</v>
      </c>
      <c r="G20" s="13" t="n">
        <f aca="false">IFERROR(D20/C20,"")</f>
        <v>0</v>
      </c>
    </row>
    <row r="21" customFormat="false" ht="15" hidden="false" customHeight="true" outlineLevel="0" collapsed="false">
      <c r="A21" s="7" t="s">
        <v>4117</v>
      </c>
      <c r="B21" s="7" t="s">
        <v>2267</v>
      </c>
      <c r="C21" s="7" t="n">
        <f aca="false">COUNTIFS('Duel Log'!AF$2:AF$2815,$A21,'Duel Log'!AG$2:AG$2815,$B21)</f>
        <v>2</v>
      </c>
      <c r="D21" s="7" t="n">
        <f aca="false">COUNTIFS('Duel Log'!AF$2:AF$2815,$A21,'Duel Log'!AG$2:AG$2815,$B21,'Duel Log'!AH$2:AH$2815,"Win")</f>
        <v>2</v>
      </c>
      <c r="E21" s="7" t="n">
        <f aca="false">COUNTIFS('Duel Log'!AF$2:AF$2815,$A21,'Duel Log'!AG$2:AG$2815,$B21,'Duel Log'!AH$2:AH$2815,"Loss")</f>
        <v>0</v>
      </c>
      <c r="F21" s="7" t="n">
        <f aca="false">COUNTIFS('Duel Log'!AF$2:AF$2815,$A21,'Duel Log'!AG$2:AG$2815,$B21,'Duel Log'!AH$2:AH$2815,"Draw")</f>
        <v>0</v>
      </c>
      <c r="G21" s="13" t="n">
        <f aca="false">IFERROR(D21/C21,"")</f>
        <v>1</v>
      </c>
    </row>
    <row r="22" customFormat="false" ht="15" hidden="false" customHeight="true" outlineLevel="0" collapsed="false">
      <c r="A22" s="7" t="s">
        <v>2880</v>
      </c>
      <c r="B22" s="7" t="s">
        <v>2881</v>
      </c>
      <c r="C22" s="7" t="n">
        <f aca="false">COUNTIFS('Duel Log'!AF$2:AF$2815,$A22,'Duel Log'!AG$2:AG$2815,$B22)</f>
        <v>1</v>
      </c>
      <c r="D22" s="7" t="n">
        <f aca="false">COUNTIFS('Duel Log'!AF$2:AF$2815,$A22,'Duel Log'!AG$2:AG$2815,$B22,'Duel Log'!AH$2:AH$2815,"Win")</f>
        <v>0</v>
      </c>
      <c r="E22" s="7" t="n">
        <f aca="false">COUNTIFS('Duel Log'!AF$2:AF$2815,$A22,'Duel Log'!AG$2:AG$2815,$B22,'Duel Log'!AH$2:AH$2815,"Loss")</f>
        <v>1</v>
      </c>
      <c r="F22" s="7" t="n">
        <f aca="false">COUNTIFS('Duel Log'!AF$2:AF$2815,$A22,'Duel Log'!AG$2:AG$2815,$B22,'Duel Log'!AH$2:AH$2815,"Draw")</f>
        <v>0</v>
      </c>
      <c r="G22" s="13" t="n">
        <f aca="false">IFERROR(D22/C22,"")</f>
        <v>0</v>
      </c>
    </row>
    <row r="23" customFormat="false" ht="15" hidden="false" customHeight="true" outlineLevel="0" collapsed="false">
      <c r="A23" s="7" t="s">
        <v>3557</v>
      </c>
      <c r="B23" s="7" t="s">
        <v>2577</v>
      </c>
      <c r="C23" s="7" t="n">
        <f aca="false">COUNTIFS('Duel Log'!AF$2:AF$2815,$A23,'Duel Log'!AG$2:AG$2815,$B23)</f>
        <v>1</v>
      </c>
      <c r="D23" s="7" t="n">
        <f aca="false">COUNTIFS('Duel Log'!AF$2:AF$2815,$A23,'Duel Log'!AG$2:AG$2815,$B23,'Duel Log'!AH$2:AH$2815,"Win")</f>
        <v>1</v>
      </c>
      <c r="E23" s="7" t="n">
        <f aca="false">COUNTIFS('Duel Log'!AF$2:AF$2815,$A23,'Duel Log'!AG$2:AG$2815,$B23,'Duel Log'!AH$2:AH$2815,"Loss")</f>
        <v>0</v>
      </c>
      <c r="F23" s="7" t="n">
        <f aca="false">COUNTIFS('Duel Log'!AF$2:AF$2815,$A23,'Duel Log'!AG$2:AG$2815,$B23,'Duel Log'!AH$2:AH$2815,"Draw")</f>
        <v>0</v>
      </c>
      <c r="G23" s="13" t="n">
        <f aca="false">IFERROR(D23/C23,"")</f>
        <v>1</v>
      </c>
    </row>
    <row r="24" customFormat="false" ht="15" hidden="false" customHeight="true" outlineLevel="0" collapsed="false">
      <c r="A24" s="7" t="s">
        <v>1805</v>
      </c>
      <c r="B24" s="7" t="s">
        <v>656</v>
      </c>
      <c r="C24" s="7" t="n">
        <f aca="false">COUNTIFS('Duel Log'!AF$2:AF$2815,$A24,'Duel Log'!AG$2:AG$2815,$B24)</f>
        <v>2</v>
      </c>
      <c r="D24" s="7" t="n">
        <f aca="false">COUNTIFS('Duel Log'!AF$2:AF$2815,$A24,'Duel Log'!AG$2:AG$2815,$B24,'Duel Log'!AH$2:AH$2815,"Win")</f>
        <v>2</v>
      </c>
      <c r="E24" s="7" t="n">
        <f aca="false">COUNTIFS('Duel Log'!AF$2:AF$2815,$A24,'Duel Log'!AG$2:AG$2815,$B24,'Duel Log'!AH$2:AH$2815,"Loss")</f>
        <v>0</v>
      </c>
      <c r="F24" s="7" t="n">
        <f aca="false">COUNTIFS('Duel Log'!AF$2:AF$2815,$A24,'Duel Log'!AG$2:AG$2815,$B24,'Duel Log'!AH$2:AH$2815,"Draw")</f>
        <v>0</v>
      </c>
      <c r="G24" s="13" t="n">
        <f aca="false">IFERROR(D24/C24,"")</f>
        <v>1</v>
      </c>
    </row>
    <row r="25" customFormat="false" ht="15" hidden="false" customHeight="true" outlineLevel="0" collapsed="false">
      <c r="A25" s="7" t="s">
        <v>5166</v>
      </c>
      <c r="B25" s="7" t="s">
        <v>5167</v>
      </c>
      <c r="C25" s="7" t="n">
        <f aca="false">COUNTIFS('Duel Log'!AF$2:AF$2815,$A25,'Duel Log'!AG$2:AG$2815,$B25)</f>
        <v>1</v>
      </c>
      <c r="D25" s="7" t="n">
        <f aca="false">COUNTIFS('Duel Log'!AF$2:AF$2815,$A25,'Duel Log'!AG$2:AG$2815,$B25,'Duel Log'!AH$2:AH$2815,"Win")</f>
        <v>1</v>
      </c>
      <c r="E25" s="7" t="n">
        <f aca="false">COUNTIFS('Duel Log'!AF$2:AF$2815,$A25,'Duel Log'!AG$2:AG$2815,$B25,'Duel Log'!AH$2:AH$2815,"Loss")</f>
        <v>0</v>
      </c>
      <c r="F25" s="7" t="n">
        <f aca="false">COUNTIFS('Duel Log'!AF$2:AF$2815,$A25,'Duel Log'!AG$2:AG$2815,$B25,'Duel Log'!AH$2:AH$2815,"Draw")</f>
        <v>0</v>
      </c>
      <c r="G25" s="13" t="n">
        <f aca="false">IFERROR(D25/C25,"")</f>
        <v>1</v>
      </c>
    </row>
    <row r="26" customFormat="false" ht="15" hidden="false" customHeight="true" outlineLevel="0" collapsed="false">
      <c r="A26" s="7" t="s">
        <v>2956</v>
      </c>
      <c r="B26" s="7" t="s">
        <v>527</v>
      </c>
      <c r="C26" s="7" t="n">
        <f aca="false">COUNTIFS('Duel Log'!AF$2:AF$2815,$A26,'Duel Log'!AG$2:AG$2815,$B26)</f>
        <v>1</v>
      </c>
      <c r="D26" s="7" t="n">
        <f aca="false">COUNTIFS('Duel Log'!AF$2:AF$2815,$A26,'Duel Log'!AG$2:AG$2815,$B26,'Duel Log'!AH$2:AH$2815,"Win")</f>
        <v>0</v>
      </c>
      <c r="E26" s="7" t="n">
        <f aca="false">COUNTIFS('Duel Log'!AF$2:AF$2815,$A26,'Duel Log'!AG$2:AG$2815,$B26,'Duel Log'!AH$2:AH$2815,"Loss")</f>
        <v>1</v>
      </c>
      <c r="F26" s="7" t="n">
        <f aca="false">COUNTIFS('Duel Log'!AF$2:AF$2815,$A26,'Duel Log'!AG$2:AG$2815,$B26,'Duel Log'!AH$2:AH$2815,"Draw")</f>
        <v>0</v>
      </c>
      <c r="G26" s="13" t="n">
        <f aca="false">IFERROR(D26/C26,"")</f>
        <v>0</v>
      </c>
    </row>
    <row r="27" customFormat="false" ht="15" hidden="false" customHeight="true" outlineLevel="0" collapsed="false">
      <c r="A27" s="7" t="s">
        <v>3855</v>
      </c>
      <c r="B27" s="7" t="s">
        <v>3856</v>
      </c>
      <c r="C27" s="7" t="n">
        <f aca="false">COUNTIFS('Duel Log'!AF$2:AF$2815,$A27,'Duel Log'!AG$2:AG$2815,$B27)</f>
        <v>2</v>
      </c>
      <c r="D27" s="7" t="n">
        <f aca="false">COUNTIFS('Duel Log'!AF$2:AF$2815,$A27,'Duel Log'!AG$2:AG$2815,$B27,'Duel Log'!AH$2:AH$2815,"Win")</f>
        <v>0</v>
      </c>
      <c r="E27" s="7" t="n">
        <f aca="false">COUNTIFS('Duel Log'!AF$2:AF$2815,$A27,'Duel Log'!AG$2:AG$2815,$B27,'Duel Log'!AH$2:AH$2815,"Loss")</f>
        <v>2</v>
      </c>
      <c r="F27" s="7" t="n">
        <f aca="false">COUNTIFS('Duel Log'!AF$2:AF$2815,$A27,'Duel Log'!AG$2:AG$2815,$B27,'Duel Log'!AH$2:AH$2815,"Draw")</f>
        <v>0</v>
      </c>
      <c r="G27" s="13" t="n">
        <f aca="false">IFERROR(D27/C27,"")</f>
        <v>0</v>
      </c>
    </row>
    <row r="28" customFormat="false" ht="15" hidden="false" customHeight="true" outlineLevel="0" collapsed="false">
      <c r="A28" s="7" t="s">
        <v>2971</v>
      </c>
      <c r="B28" s="7" t="s">
        <v>150</v>
      </c>
      <c r="C28" s="7" t="n">
        <f aca="false">COUNTIFS('Duel Log'!AF$2:AF$2815,$A28,'Duel Log'!AG$2:AG$2815,$B28)</f>
        <v>1</v>
      </c>
      <c r="D28" s="7" t="n">
        <f aca="false">COUNTIFS('Duel Log'!AF$2:AF$2815,$A28,'Duel Log'!AG$2:AG$2815,$B28,'Duel Log'!AH$2:AH$2815,"Win")</f>
        <v>0</v>
      </c>
      <c r="E28" s="7" t="n">
        <f aca="false">COUNTIFS('Duel Log'!AF$2:AF$2815,$A28,'Duel Log'!AG$2:AG$2815,$B28,'Duel Log'!AH$2:AH$2815,"Loss")</f>
        <v>1</v>
      </c>
      <c r="F28" s="7" t="n">
        <f aca="false">COUNTIFS('Duel Log'!AF$2:AF$2815,$A28,'Duel Log'!AG$2:AG$2815,$B28,'Duel Log'!AH$2:AH$2815,"Draw")</f>
        <v>0</v>
      </c>
      <c r="G28" s="13" t="n">
        <f aca="false">IFERROR(D28/C28,"")</f>
        <v>0</v>
      </c>
    </row>
    <row r="29" customFormat="false" ht="15" hidden="false" customHeight="true" outlineLevel="0" collapsed="false">
      <c r="A29" s="7" t="s">
        <v>2971</v>
      </c>
      <c r="B29" s="7" t="s">
        <v>4799</v>
      </c>
      <c r="C29" s="7" t="n">
        <f aca="false">COUNTIFS('Duel Log'!AF$2:AF$2815,$A29,'Duel Log'!AG$2:AG$2815,$B29)</f>
        <v>2</v>
      </c>
      <c r="D29" s="7" t="n">
        <f aca="false">COUNTIFS('Duel Log'!AF$2:AF$2815,$A29,'Duel Log'!AG$2:AG$2815,$B29,'Duel Log'!AH$2:AH$2815,"Win")</f>
        <v>0</v>
      </c>
      <c r="E29" s="7" t="n">
        <f aca="false">COUNTIFS('Duel Log'!AF$2:AF$2815,$A29,'Duel Log'!AG$2:AG$2815,$B29,'Duel Log'!AH$2:AH$2815,"Loss")</f>
        <v>2</v>
      </c>
      <c r="F29" s="7" t="n">
        <f aca="false">COUNTIFS('Duel Log'!AF$2:AF$2815,$A29,'Duel Log'!AG$2:AG$2815,$B29,'Duel Log'!AH$2:AH$2815,"Draw")</f>
        <v>0</v>
      </c>
      <c r="G29" s="13" t="n">
        <f aca="false">IFERROR(D29/C29,"")</f>
        <v>0</v>
      </c>
    </row>
    <row r="30" customFormat="false" ht="15" hidden="false" customHeight="true" outlineLevel="0" collapsed="false">
      <c r="A30" s="7" t="s">
        <v>992</v>
      </c>
      <c r="B30" s="7" t="s">
        <v>770</v>
      </c>
      <c r="C30" s="7" t="n">
        <f aca="false">COUNTIFS('Duel Log'!AF$2:AF$2815,$A30,'Duel Log'!AG$2:AG$2815,$B30)</f>
        <v>2</v>
      </c>
      <c r="D30" s="7" t="n">
        <f aca="false">COUNTIFS('Duel Log'!AF$2:AF$2815,$A30,'Duel Log'!AG$2:AG$2815,$B30,'Duel Log'!AH$2:AH$2815,"Win")</f>
        <v>0</v>
      </c>
      <c r="E30" s="7" t="n">
        <f aca="false">COUNTIFS('Duel Log'!AF$2:AF$2815,$A30,'Duel Log'!AG$2:AG$2815,$B30,'Duel Log'!AH$2:AH$2815,"Loss")</f>
        <v>2</v>
      </c>
      <c r="F30" s="7" t="n">
        <f aca="false">COUNTIFS('Duel Log'!AF$2:AF$2815,$A30,'Duel Log'!AG$2:AG$2815,$B30,'Duel Log'!AH$2:AH$2815,"Draw")</f>
        <v>0</v>
      </c>
      <c r="G30" s="13" t="n">
        <f aca="false">IFERROR(D30/C30,"")</f>
        <v>0</v>
      </c>
    </row>
    <row r="31" customFormat="false" ht="15" hidden="false" customHeight="true" outlineLevel="0" collapsed="false">
      <c r="A31" s="7" t="s">
        <v>992</v>
      </c>
      <c r="B31" s="7" t="s">
        <v>2283</v>
      </c>
      <c r="C31" s="7" t="n">
        <f aca="false">COUNTIFS('Duel Log'!AF$2:AF$2815,$A31,'Duel Log'!AG$2:AG$2815,$B31)</f>
        <v>1</v>
      </c>
      <c r="D31" s="7" t="n">
        <f aca="false">COUNTIFS('Duel Log'!AF$2:AF$2815,$A31,'Duel Log'!AG$2:AG$2815,$B31,'Duel Log'!AH$2:AH$2815,"Win")</f>
        <v>0</v>
      </c>
      <c r="E31" s="7" t="n">
        <f aca="false">COUNTIFS('Duel Log'!AF$2:AF$2815,$A31,'Duel Log'!AG$2:AG$2815,$B31,'Duel Log'!AH$2:AH$2815,"Loss")</f>
        <v>1</v>
      </c>
      <c r="F31" s="7" t="n">
        <f aca="false">COUNTIFS('Duel Log'!AF$2:AF$2815,$A31,'Duel Log'!AG$2:AG$2815,$B31,'Duel Log'!AH$2:AH$2815,"Draw")</f>
        <v>0</v>
      </c>
      <c r="G31" s="13" t="n">
        <f aca="false">IFERROR(D31/C31,"")</f>
        <v>0</v>
      </c>
    </row>
    <row r="32" customFormat="false" ht="15" hidden="false" customHeight="true" outlineLevel="0" collapsed="false">
      <c r="A32" s="7" t="s">
        <v>580</v>
      </c>
      <c r="B32" s="7" t="s">
        <v>581</v>
      </c>
      <c r="C32" s="7" t="n">
        <f aca="false">COUNTIFS('Duel Log'!AF$2:AF$2815,$A32,'Duel Log'!AG$2:AG$2815,$B32)</f>
        <v>1</v>
      </c>
      <c r="D32" s="7" t="n">
        <f aca="false">COUNTIFS('Duel Log'!AF$2:AF$2815,$A32,'Duel Log'!AG$2:AG$2815,$B32,'Duel Log'!AH$2:AH$2815,"Win")</f>
        <v>0</v>
      </c>
      <c r="E32" s="7" t="n">
        <f aca="false">COUNTIFS('Duel Log'!AF$2:AF$2815,$A32,'Duel Log'!AG$2:AG$2815,$B32,'Duel Log'!AH$2:AH$2815,"Loss")</f>
        <v>1</v>
      </c>
      <c r="F32" s="7" t="n">
        <f aca="false">COUNTIFS('Duel Log'!AF$2:AF$2815,$A32,'Duel Log'!AG$2:AG$2815,$B32,'Duel Log'!AH$2:AH$2815,"Draw")</f>
        <v>0</v>
      </c>
      <c r="G32" s="13" t="n">
        <f aca="false">IFERROR(D32/C32,"")</f>
        <v>0</v>
      </c>
    </row>
    <row r="33" customFormat="false" ht="15" hidden="false" customHeight="true" outlineLevel="0" collapsed="false">
      <c r="A33" s="7" t="s">
        <v>782</v>
      </c>
      <c r="B33" s="7" t="s">
        <v>783</v>
      </c>
      <c r="C33" s="7" t="n">
        <f aca="false">COUNTIFS('Duel Log'!AF$2:AF$2815,$A33,'Duel Log'!AG$2:AG$2815,$B33)</f>
        <v>2</v>
      </c>
      <c r="D33" s="7" t="n">
        <f aca="false">COUNTIFS('Duel Log'!AF$2:AF$2815,$A33,'Duel Log'!AG$2:AG$2815,$B33,'Duel Log'!AH$2:AH$2815,"Win")</f>
        <v>2</v>
      </c>
      <c r="E33" s="7" t="n">
        <f aca="false">COUNTIFS('Duel Log'!AF$2:AF$2815,$A33,'Duel Log'!AG$2:AG$2815,$B33,'Duel Log'!AH$2:AH$2815,"Loss")</f>
        <v>0</v>
      </c>
      <c r="F33" s="7" t="n">
        <f aca="false">COUNTIFS('Duel Log'!AF$2:AF$2815,$A33,'Duel Log'!AG$2:AG$2815,$B33,'Duel Log'!AH$2:AH$2815,"Draw")</f>
        <v>0</v>
      </c>
      <c r="G33" s="13" t="n">
        <f aca="false">IFERROR(D33/C33,"")</f>
        <v>1</v>
      </c>
    </row>
    <row r="34" customFormat="false" ht="15" hidden="false" customHeight="true" outlineLevel="0" collapsed="false">
      <c r="A34" s="7" t="s">
        <v>3046</v>
      </c>
      <c r="B34" s="7" t="s">
        <v>3047</v>
      </c>
      <c r="C34" s="7" t="n">
        <f aca="false">COUNTIFS('Duel Log'!AF$2:AF$2815,$A34,'Duel Log'!AG$2:AG$2815,$B34)</f>
        <v>1</v>
      </c>
      <c r="D34" s="7" t="n">
        <f aca="false">COUNTIFS('Duel Log'!AF$2:AF$2815,$A34,'Duel Log'!AG$2:AG$2815,$B34,'Duel Log'!AH$2:AH$2815,"Win")</f>
        <v>0</v>
      </c>
      <c r="E34" s="7" t="n">
        <f aca="false">COUNTIFS('Duel Log'!AF$2:AF$2815,$A34,'Duel Log'!AG$2:AG$2815,$B34,'Duel Log'!AH$2:AH$2815,"Loss")</f>
        <v>1</v>
      </c>
      <c r="F34" s="7" t="n">
        <f aca="false">COUNTIFS('Duel Log'!AF$2:AF$2815,$A34,'Duel Log'!AG$2:AG$2815,$B34,'Duel Log'!AH$2:AH$2815,"Draw")</f>
        <v>0</v>
      </c>
      <c r="G34" s="13" t="n">
        <f aca="false">IFERROR(D34/C34,"")</f>
        <v>0</v>
      </c>
    </row>
    <row r="35" customFormat="false" ht="15" hidden="false" customHeight="true" outlineLevel="0" collapsed="false">
      <c r="A35" s="7" t="s">
        <v>3013</v>
      </c>
      <c r="B35" s="7" t="s">
        <v>3014</v>
      </c>
      <c r="C35" s="7" t="n">
        <f aca="false">COUNTIFS('Duel Log'!AF$2:AF$2815,$A35,'Duel Log'!AG$2:AG$2815,$B35)</f>
        <v>1</v>
      </c>
      <c r="D35" s="7" t="n">
        <f aca="false">COUNTIFS('Duel Log'!AF$2:AF$2815,$A35,'Duel Log'!AG$2:AG$2815,$B35,'Duel Log'!AH$2:AH$2815,"Win")</f>
        <v>1</v>
      </c>
      <c r="E35" s="7" t="n">
        <f aca="false">COUNTIFS('Duel Log'!AF$2:AF$2815,$A35,'Duel Log'!AG$2:AG$2815,$B35,'Duel Log'!AH$2:AH$2815,"Loss")</f>
        <v>0</v>
      </c>
      <c r="F35" s="7" t="n">
        <f aca="false">COUNTIFS('Duel Log'!AF$2:AF$2815,$A35,'Duel Log'!AG$2:AG$2815,$B35,'Duel Log'!AH$2:AH$2815,"Draw")</f>
        <v>0</v>
      </c>
      <c r="G35" s="13" t="n">
        <f aca="false">IFERROR(D35/C35,"")</f>
        <v>1</v>
      </c>
    </row>
    <row r="36" customFormat="false" ht="15" hidden="false" customHeight="true" outlineLevel="0" collapsed="false">
      <c r="A36" s="7" t="s">
        <v>3013</v>
      </c>
      <c r="B36" s="7" t="s">
        <v>1258</v>
      </c>
      <c r="C36" s="7" t="n">
        <f aca="false">COUNTIFS('Duel Log'!AF$2:AF$2815,$A36,'Duel Log'!AG$2:AG$2815,$B36)</f>
        <v>1</v>
      </c>
      <c r="D36" s="7" t="n">
        <f aca="false">COUNTIFS('Duel Log'!AF$2:AF$2815,$A36,'Duel Log'!AG$2:AG$2815,$B36,'Duel Log'!AH$2:AH$2815,"Win")</f>
        <v>0</v>
      </c>
      <c r="E36" s="7" t="n">
        <f aca="false">COUNTIFS('Duel Log'!AF$2:AF$2815,$A36,'Duel Log'!AG$2:AG$2815,$B36,'Duel Log'!AH$2:AH$2815,"Loss")</f>
        <v>1</v>
      </c>
      <c r="F36" s="7" t="n">
        <f aca="false">COUNTIFS('Duel Log'!AF$2:AF$2815,$A36,'Duel Log'!AG$2:AG$2815,$B36,'Duel Log'!AH$2:AH$2815,"Draw")</f>
        <v>0</v>
      </c>
      <c r="G36" s="13" t="n">
        <f aca="false">IFERROR(D36/C36,"")</f>
        <v>0</v>
      </c>
    </row>
    <row r="37" customFormat="false" ht="15" hidden="false" customHeight="true" outlineLevel="0" collapsed="false">
      <c r="A37" s="7" t="s">
        <v>635</v>
      </c>
      <c r="B37" s="7" t="s">
        <v>431</v>
      </c>
      <c r="C37" s="7" t="n">
        <f aca="false">COUNTIFS('Duel Log'!AF$2:AF$2815,$A37,'Duel Log'!AG$2:AG$2815,$B37)</f>
        <v>2</v>
      </c>
      <c r="D37" s="7" t="n">
        <f aca="false">COUNTIFS('Duel Log'!AF$2:AF$2815,$A37,'Duel Log'!AG$2:AG$2815,$B37,'Duel Log'!AH$2:AH$2815,"Win")</f>
        <v>2</v>
      </c>
      <c r="E37" s="7" t="n">
        <f aca="false">COUNTIFS('Duel Log'!AF$2:AF$2815,$A37,'Duel Log'!AG$2:AG$2815,$B37,'Duel Log'!AH$2:AH$2815,"Loss")</f>
        <v>0</v>
      </c>
      <c r="F37" s="7" t="n">
        <f aca="false">COUNTIFS('Duel Log'!AF$2:AF$2815,$A37,'Duel Log'!AG$2:AG$2815,$B37,'Duel Log'!AH$2:AH$2815,"Draw")</f>
        <v>0</v>
      </c>
      <c r="G37" s="13" t="n">
        <f aca="false">IFERROR(D37/C37,"")</f>
        <v>1</v>
      </c>
    </row>
    <row r="38" customFormat="false" ht="15" hidden="false" customHeight="true" outlineLevel="0" collapsed="false">
      <c r="A38" s="7" t="s">
        <v>635</v>
      </c>
      <c r="B38" s="7" t="s">
        <v>1204</v>
      </c>
      <c r="C38" s="7" t="n">
        <f aca="false">COUNTIFS('Duel Log'!AF$2:AF$2815,$A38,'Duel Log'!AG$2:AG$2815,$B38)</f>
        <v>2</v>
      </c>
      <c r="D38" s="7" t="n">
        <f aca="false">COUNTIFS('Duel Log'!AF$2:AF$2815,$A38,'Duel Log'!AG$2:AG$2815,$B38,'Duel Log'!AH$2:AH$2815,"Win")</f>
        <v>0</v>
      </c>
      <c r="E38" s="7" t="n">
        <f aca="false">COUNTIFS('Duel Log'!AF$2:AF$2815,$A38,'Duel Log'!AG$2:AG$2815,$B38,'Duel Log'!AH$2:AH$2815,"Loss")</f>
        <v>2</v>
      </c>
      <c r="F38" s="7" t="n">
        <f aca="false">COUNTIFS('Duel Log'!AF$2:AF$2815,$A38,'Duel Log'!AG$2:AG$2815,$B38,'Duel Log'!AH$2:AH$2815,"Draw")</f>
        <v>0</v>
      </c>
      <c r="G38" s="13" t="n">
        <f aca="false">IFERROR(D38/C38,"")</f>
        <v>0</v>
      </c>
    </row>
    <row r="39" customFormat="false" ht="15" hidden="false" customHeight="true" outlineLevel="0" collapsed="false">
      <c r="A39" s="7" t="s">
        <v>635</v>
      </c>
      <c r="B39" s="7" t="s">
        <v>778</v>
      </c>
      <c r="C39" s="7" t="n">
        <f aca="false">COUNTIFS('Duel Log'!AF$2:AF$2815,$A39,'Duel Log'!AG$2:AG$2815,$B39)</f>
        <v>2</v>
      </c>
      <c r="D39" s="7" t="n">
        <f aca="false">COUNTIFS('Duel Log'!AF$2:AF$2815,$A39,'Duel Log'!AG$2:AG$2815,$B39,'Duel Log'!AH$2:AH$2815,"Win")</f>
        <v>2</v>
      </c>
      <c r="E39" s="7" t="n">
        <f aca="false">COUNTIFS('Duel Log'!AF$2:AF$2815,$A39,'Duel Log'!AG$2:AG$2815,$B39,'Duel Log'!AH$2:AH$2815,"Loss")</f>
        <v>0</v>
      </c>
      <c r="F39" s="7" t="n">
        <f aca="false">COUNTIFS('Duel Log'!AF$2:AF$2815,$A39,'Duel Log'!AG$2:AG$2815,$B39,'Duel Log'!AH$2:AH$2815,"Draw")</f>
        <v>0</v>
      </c>
      <c r="G39" s="13" t="n">
        <f aca="false">IFERROR(D39/C39,"")</f>
        <v>1</v>
      </c>
    </row>
    <row r="40" customFormat="false" ht="15" hidden="false" customHeight="true" outlineLevel="0" collapsed="false">
      <c r="A40" s="7" t="s">
        <v>635</v>
      </c>
      <c r="B40" s="7" t="s">
        <v>636</v>
      </c>
      <c r="C40" s="7" t="n">
        <f aca="false">COUNTIFS('Duel Log'!AF$2:AF$2815,$A40,'Duel Log'!AG$2:AG$2815,$B40)</f>
        <v>1</v>
      </c>
      <c r="D40" s="7" t="n">
        <f aca="false">COUNTIFS('Duel Log'!AF$2:AF$2815,$A40,'Duel Log'!AG$2:AG$2815,$B40,'Duel Log'!AH$2:AH$2815,"Win")</f>
        <v>0</v>
      </c>
      <c r="E40" s="7" t="n">
        <f aca="false">COUNTIFS('Duel Log'!AF$2:AF$2815,$A40,'Duel Log'!AG$2:AG$2815,$B40,'Duel Log'!AH$2:AH$2815,"Loss")</f>
        <v>1</v>
      </c>
      <c r="F40" s="7" t="n">
        <f aca="false">COUNTIFS('Duel Log'!AF$2:AF$2815,$A40,'Duel Log'!AG$2:AG$2815,$B40,'Duel Log'!AH$2:AH$2815,"Draw")</f>
        <v>0</v>
      </c>
      <c r="G40" s="13" t="n">
        <f aca="false">IFERROR(D40/C40,"")</f>
        <v>0</v>
      </c>
    </row>
    <row r="41" customFormat="false" ht="15" hidden="false" customHeight="true" outlineLevel="0" collapsed="false">
      <c r="A41" s="7" t="s">
        <v>635</v>
      </c>
      <c r="B41" s="7" t="s">
        <v>228</v>
      </c>
      <c r="C41" s="7" t="n">
        <f aca="false">COUNTIFS('Duel Log'!AF$2:AF$2815,$A41,'Duel Log'!AG$2:AG$2815,$B41)</f>
        <v>1</v>
      </c>
      <c r="D41" s="7" t="n">
        <f aca="false">COUNTIFS('Duel Log'!AF$2:AF$2815,$A41,'Duel Log'!AG$2:AG$2815,$B41,'Duel Log'!AH$2:AH$2815,"Win")</f>
        <v>1</v>
      </c>
      <c r="E41" s="7" t="n">
        <f aca="false">COUNTIFS('Duel Log'!AF$2:AF$2815,$A41,'Duel Log'!AG$2:AG$2815,$B41,'Duel Log'!AH$2:AH$2815,"Loss")</f>
        <v>0</v>
      </c>
      <c r="F41" s="7" t="n">
        <f aca="false">COUNTIFS('Duel Log'!AF$2:AF$2815,$A41,'Duel Log'!AG$2:AG$2815,$B41,'Duel Log'!AH$2:AH$2815,"Draw")</f>
        <v>0</v>
      </c>
      <c r="G41" s="13" t="n">
        <f aca="false">IFERROR(D41/C41,"")</f>
        <v>1</v>
      </c>
    </row>
    <row r="42" customFormat="false" ht="15" hidden="false" customHeight="true" outlineLevel="0" collapsed="false">
      <c r="A42" s="7" t="s">
        <v>635</v>
      </c>
      <c r="B42" s="7" t="s">
        <v>941</v>
      </c>
      <c r="C42" s="7" t="n">
        <f aca="false">COUNTIFS('Duel Log'!AF$2:AF$2815,$A42,'Duel Log'!AG$2:AG$2815,$B42)</f>
        <v>2</v>
      </c>
      <c r="D42" s="7" t="n">
        <f aca="false">COUNTIFS('Duel Log'!AF$2:AF$2815,$A42,'Duel Log'!AG$2:AG$2815,$B42,'Duel Log'!AH$2:AH$2815,"Win")</f>
        <v>0</v>
      </c>
      <c r="E42" s="7" t="n">
        <f aca="false">COUNTIFS('Duel Log'!AF$2:AF$2815,$A42,'Duel Log'!AG$2:AG$2815,$B42,'Duel Log'!AH$2:AH$2815,"Loss")</f>
        <v>2</v>
      </c>
      <c r="F42" s="7" t="n">
        <f aca="false">COUNTIFS('Duel Log'!AF$2:AF$2815,$A42,'Duel Log'!AG$2:AG$2815,$B42,'Duel Log'!AH$2:AH$2815,"Draw")</f>
        <v>0</v>
      </c>
      <c r="G42" s="13" t="n">
        <f aca="false">IFERROR(D42/C42,"")</f>
        <v>0</v>
      </c>
    </row>
    <row r="43" customFormat="false" ht="15" hidden="false" customHeight="true" outlineLevel="0" collapsed="false">
      <c r="A43" s="7" t="s">
        <v>4782</v>
      </c>
      <c r="B43" s="7" t="s">
        <v>4783</v>
      </c>
      <c r="C43" s="7" t="n">
        <f aca="false">COUNTIFS('Duel Log'!AF$2:AF$2815,$A43,'Duel Log'!AG$2:AG$2815,$B43)</f>
        <v>1</v>
      </c>
      <c r="D43" s="7" t="n">
        <f aca="false">COUNTIFS('Duel Log'!AF$2:AF$2815,$A43,'Duel Log'!AG$2:AG$2815,$B43,'Duel Log'!AH$2:AH$2815,"Win")</f>
        <v>1</v>
      </c>
      <c r="E43" s="7" t="n">
        <f aca="false">COUNTIFS('Duel Log'!AF$2:AF$2815,$A43,'Duel Log'!AG$2:AG$2815,$B43,'Duel Log'!AH$2:AH$2815,"Loss")</f>
        <v>0</v>
      </c>
      <c r="F43" s="7" t="n">
        <f aca="false">COUNTIFS('Duel Log'!AF$2:AF$2815,$A43,'Duel Log'!AG$2:AG$2815,$B43,'Duel Log'!AH$2:AH$2815,"Draw")</f>
        <v>0</v>
      </c>
      <c r="G43" s="13" t="n">
        <f aca="false">IFERROR(D43/C43,"")</f>
        <v>1</v>
      </c>
    </row>
    <row r="44" customFormat="false" ht="15" hidden="false" customHeight="true" outlineLevel="0" collapsed="false">
      <c r="A44" s="7" t="s">
        <v>2344</v>
      </c>
      <c r="B44" s="7" t="s">
        <v>277</v>
      </c>
      <c r="C44" s="7" t="n">
        <f aca="false">COUNTIFS('Duel Log'!AF$2:AF$2815,$A44,'Duel Log'!AG$2:AG$2815,$B44)</f>
        <v>1</v>
      </c>
      <c r="D44" s="7" t="n">
        <f aca="false">COUNTIFS('Duel Log'!AF$2:AF$2815,$A44,'Duel Log'!AG$2:AG$2815,$B44,'Duel Log'!AH$2:AH$2815,"Win")</f>
        <v>0</v>
      </c>
      <c r="E44" s="7" t="n">
        <f aca="false">COUNTIFS('Duel Log'!AF$2:AF$2815,$A44,'Duel Log'!AG$2:AG$2815,$B44,'Duel Log'!AH$2:AH$2815,"Loss")</f>
        <v>1</v>
      </c>
      <c r="F44" s="7" t="n">
        <f aca="false">COUNTIFS('Duel Log'!AF$2:AF$2815,$A44,'Duel Log'!AG$2:AG$2815,$B44,'Duel Log'!AH$2:AH$2815,"Draw")</f>
        <v>0</v>
      </c>
      <c r="G44" s="13" t="n">
        <f aca="false">IFERROR(D44/C44,"")</f>
        <v>0</v>
      </c>
    </row>
    <row r="45" customFormat="false" ht="15" hidden="false" customHeight="true" outlineLevel="0" collapsed="false">
      <c r="A45" s="7" t="s">
        <v>3180</v>
      </c>
      <c r="B45" s="7" t="s">
        <v>414</v>
      </c>
      <c r="C45" s="7" t="n">
        <f aca="false">COUNTIFS('Duel Log'!AF$2:AF$2815,$A45,'Duel Log'!AG$2:AG$2815,$B45)</f>
        <v>1</v>
      </c>
      <c r="D45" s="7" t="n">
        <f aca="false">COUNTIFS('Duel Log'!AF$2:AF$2815,$A45,'Duel Log'!AG$2:AG$2815,$B45,'Duel Log'!AH$2:AH$2815,"Win")</f>
        <v>1</v>
      </c>
      <c r="E45" s="7" t="n">
        <f aca="false">COUNTIFS('Duel Log'!AF$2:AF$2815,$A45,'Duel Log'!AG$2:AG$2815,$B45,'Duel Log'!AH$2:AH$2815,"Loss")</f>
        <v>0</v>
      </c>
      <c r="F45" s="7" t="n">
        <f aca="false">COUNTIFS('Duel Log'!AF$2:AF$2815,$A45,'Duel Log'!AG$2:AG$2815,$B45,'Duel Log'!AH$2:AH$2815,"Draw")</f>
        <v>0</v>
      </c>
      <c r="G45" s="13" t="n">
        <f aca="false">IFERROR(D45/C45,"")</f>
        <v>1</v>
      </c>
    </row>
    <row r="46" customFormat="false" ht="15" hidden="false" customHeight="true" outlineLevel="0" collapsed="false">
      <c r="A46" s="7" t="s">
        <v>696</v>
      </c>
      <c r="B46" s="7" t="s">
        <v>697</v>
      </c>
      <c r="C46" s="7" t="n">
        <f aca="false">COUNTIFS('Duel Log'!AF$2:AF$2815,$A46,'Duel Log'!AG$2:AG$2815,$B46)</f>
        <v>2</v>
      </c>
      <c r="D46" s="7" t="n">
        <f aca="false">COUNTIFS('Duel Log'!AF$2:AF$2815,$A46,'Duel Log'!AG$2:AG$2815,$B46,'Duel Log'!AH$2:AH$2815,"Win")</f>
        <v>0</v>
      </c>
      <c r="E46" s="7" t="n">
        <f aca="false">COUNTIFS('Duel Log'!AF$2:AF$2815,$A46,'Duel Log'!AG$2:AG$2815,$B46,'Duel Log'!AH$2:AH$2815,"Loss")</f>
        <v>2</v>
      </c>
      <c r="F46" s="7" t="n">
        <f aca="false">COUNTIFS('Duel Log'!AF$2:AF$2815,$A46,'Duel Log'!AG$2:AG$2815,$B46,'Duel Log'!AH$2:AH$2815,"Draw")</f>
        <v>0</v>
      </c>
      <c r="G46" s="13" t="n">
        <f aca="false">IFERROR(D46/C46,"")</f>
        <v>0</v>
      </c>
    </row>
    <row r="47" customFormat="false" ht="15" hidden="false" customHeight="true" outlineLevel="0" collapsed="false">
      <c r="A47" s="7" t="s">
        <v>696</v>
      </c>
      <c r="B47" s="7" t="s">
        <v>924</v>
      </c>
      <c r="C47" s="7" t="n">
        <f aca="false">COUNTIFS('Duel Log'!AF$2:AF$2815,$A47,'Duel Log'!AG$2:AG$2815,$B47)</f>
        <v>2</v>
      </c>
      <c r="D47" s="7" t="n">
        <f aca="false">COUNTIFS('Duel Log'!AF$2:AF$2815,$A47,'Duel Log'!AG$2:AG$2815,$B47,'Duel Log'!AH$2:AH$2815,"Win")</f>
        <v>2</v>
      </c>
      <c r="E47" s="7" t="n">
        <f aca="false">COUNTIFS('Duel Log'!AF$2:AF$2815,$A47,'Duel Log'!AG$2:AG$2815,$B47,'Duel Log'!AH$2:AH$2815,"Loss")</f>
        <v>0</v>
      </c>
      <c r="F47" s="7" t="n">
        <f aca="false">COUNTIFS('Duel Log'!AF$2:AF$2815,$A47,'Duel Log'!AG$2:AG$2815,$B47,'Duel Log'!AH$2:AH$2815,"Draw")</f>
        <v>0</v>
      </c>
      <c r="G47" s="13" t="n">
        <f aca="false">IFERROR(D47/C47,"")</f>
        <v>1</v>
      </c>
    </row>
    <row r="48" customFormat="false" ht="15" hidden="false" customHeight="true" outlineLevel="0" collapsed="false">
      <c r="A48" s="7" t="s">
        <v>2668</v>
      </c>
      <c r="B48" s="7" t="s">
        <v>2669</v>
      </c>
      <c r="C48" s="7" t="n">
        <f aca="false">COUNTIFS('Duel Log'!AF$2:AF$2815,$A48,'Duel Log'!AG$2:AG$2815,$B48)</f>
        <v>1</v>
      </c>
      <c r="D48" s="7" t="n">
        <f aca="false">COUNTIFS('Duel Log'!AF$2:AF$2815,$A48,'Duel Log'!AG$2:AG$2815,$B48,'Duel Log'!AH$2:AH$2815,"Win")</f>
        <v>1</v>
      </c>
      <c r="E48" s="7" t="n">
        <f aca="false">COUNTIFS('Duel Log'!AF$2:AF$2815,$A48,'Duel Log'!AG$2:AG$2815,$B48,'Duel Log'!AH$2:AH$2815,"Loss")</f>
        <v>0</v>
      </c>
      <c r="F48" s="7" t="n">
        <f aca="false">COUNTIFS('Duel Log'!AF$2:AF$2815,$A48,'Duel Log'!AG$2:AG$2815,$B48,'Duel Log'!AH$2:AH$2815,"Draw")</f>
        <v>0</v>
      </c>
      <c r="G48" s="13" t="n">
        <f aca="false">IFERROR(D48/C48,"")</f>
        <v>1</v>
      </c>
    </row>
    <row r="49" customFormat="false" ht="15" hidden="false" customHeight="true" outlineLevel="0" collapsed="false">
      <c r="A49" s="7" t="s">
        <v>4319</v>
      </c>
      <c r="B49" s="7" t="s">
        <v>623</v>
      </c>
      <c r="C49" s="7" t="n">
        <f aca="false">COUNTIFS('Duel Log'!AF$2:AF$2815,$A49,'Duel Log'!AG$2:AG$2815,$B49)</f>
        <v>1</v>
      </c>
      <c r="D49" s="7" t="n">
        <f aca="false">COUNTIFS('Duel Log'!AF$2:AF$2815,$A49,'Duel Log'!AG$2:AG$2815,$B49,'Duel Log'!AH$2:AH$2815,"Win")</f>
        <v>0</v>
      </c>
      <c r="E49" s="7" t="n">
        <f aca="false">COUNTIFS('Duel Log'!AF$2:AF$2815,$A49,'Duel Log'!AG$2:AG$2815,$B49,'Duel Log'!AH$2:AH$2815,"Loss")</f>
        <v>1</v>
      </c>
      <c r="F49" s="7" t="n">
        <f aca="false">COUNTIFS('Duel Log'!AF$2:AF$2815,$A49,'Duel Log'!AG$2:AG$2815,$B49,'Duel Log'!AH$2:AH$2815,"Draw")</f>
        <v>0</v>
      </c>
      <c r="G49" s="13" t="n">
        <f aca="false">IFERROR(D49/C49,"")</f>
        <v>0</v>
      </c>
    </row>
    <row r="50" customFormat="false" ht="15" hidden="false" customHeight="true" outlineLevel="0" collapsed="false">
      <c r="A50" s="7" t="s">
        <v>4873</v>
      </c>
      <c r="B50" s="7" t="s">
        <v>1114</v>
      </c>
      <c r="C50" s="7" t="n">
        <f aca="false">COUNTIFS('Duel Log'!AF$2:AF$2815,$A50,'Duel Log'!AG$2:AG$2815,$B50)</f>
        <v>1</v>
      </c>
      <c r="D50" s="7" t="n">
        <f aca="false">COUNTIFS('Duel Log'!AF$2:AF$2815,$A50,'Duel Log'!AG$2:AG$2815,$B50,'Duel Log'!AH$2:AH$2815,"Win")</f>
        <v>1</v>
      </c>
      <c r="E50" s="7" t="n">
        <f aca="false">COUNTIFS('Duel Log'!AF$2:AF$2815,$A50,'Duel Log'!AG$2:AG$2815,$B50,'Duel Log'!AH$2:AH$2815,"Loss")</f>
        <v>0</v>
      </c>
      <c r="F50" s="7" t="n">
        <f aca="false">COUNTIFS('Duel Log'!AF$2:AF$2815,$A50,'Duel Log'!AG$2:AG$2815,$B50,'Duel Log'!AH$2:AH$2815,"Draw")</f>
        <v>0</v>
      </c>
      <c r="G50" s="13" t="n">
        <f aca="false">IFERROR(D50/C50,"")</f>
        <v>1</v>
      </c>
    </row>
    <row r="51" customFormat="false" ht="15" hidden="false" customHeight="true" outlineLevel="0" collapsed="false">
      <c r="A51" s="7" t="s">
        <v>3073</v>
      </c>
      <c r="B51" s="7" t="s">
        <v>3072</v>
      </c>
      <c r="C51" s="7" t="n">
        <f aca="false">COUNTIFS('Duel Log'!AF$2:AF$2815,$A51,'Duel Log'!AG$2:AG$2815,$B51)</f>
        <v>2</v>
      </c>
      <c r="D51" s="7" t="n">
        <f aca="false">COUNTIFS('Duel Log'!AF$2:AF$2815,$A51,'Duel Log'!AG$2:AG$2815,$B51,'Duel Log'!AH$2:AH$2815,"Win")</f>
        <v>0</v>
      </c>
      <c r="E51" s="7" t="n">
        <f aca="false">COUNTIFS('Duel Log'!AF$2:AF$2815,$A51,'Duel Log'!AG$2:AG$2815,$B51,'Duel Log'!AH$2:AH$2815,"Loss")</f>
        <v>2</v>
      </c>
      <c r="F51" s="7" t="n">
        <f aca="false">COUNTIFS('Duel Log'!AF$2:AF$2815,$A51,'Duel Log'!AG$2:AG$2815,$B51,'Duel Log'!AH$2:AH$2815,"Draw")</f>
        <v>0</v>
      </c>
      <c r="G51" s="13" t="n">
        <f aca="false">IFERROR(D51/C51,"")</f>
        <v>0</v>
      </c>
    </row>
    <row r="52" customFormat="false" ht="15" hidden="false" customHeight="true" outlineLevel="0" collapsed="false">
      <c r="A52" s="7" t="s">
        <v>3735</v>
      </c>
      <c r="B52" s="7" t="s">
        <v>627</v>
      </c>
      <c r="C52" s="7" t="n">
        <f aca="false">COUNTIFS('Duel Log'!AF$2:AF$2815,$A52,'Duel Log'!AG$2:AG$2815,$B52)</f>
        <v>1</v>
      </c>
      <c r="D52" s="7" t="n">
        <f aca="false">COUNTIFS('Duel Log'!AF$2:AF$2815,$A52,'Duel Log'!AG$2:AG$2815,$B52,'Duel Log'!AH$2:AH$2815,"Win")</f>
        <v>1</v>
      </c>
      <c r="E52" s="7" t="n">
        <f aca="false">COUNTIFS('Duel Log'!AF$2:AF$2815,$A52,'Duel Log'!AG$2:AG$2815,$B52,'Duel Log'!AH$2:AH$2815,"Loss")</f>
        <v>0</v>
      </c>
      <c r="F52" s="7" t="n">
        <f aca="false">COUNTIFS('Duel Log'!AF$2:AF$2815,$A52,'Duel Log'!AG$2:AG$2815,$B52,'Duel Log'!AH$2:AH$2815,"Draw")</f>
        <v>0</v>
      </c>
      <c r="G52" s="13" t="n">
        <f aca="false">IFERROR(D52/C52,"")</f>
        <v>1</v>
      </c>
    </row>
    <row r="53" customFormat="false" ht="15" hidden="false" customHeight="true" outlineLevel="0" collapsed="false">
      <c r="A53" s="7" t="s">
        <v>4473</v>
      </c>
      <c r="B53" s="7" t="s">
        <v>815</v>
      </c>
      <c r="C53" s="7" t="n">
        <f aca="false">COUNTIFS('Duel Log'!AF$2:AF$2815,$A53,'Duel Log'!AG$2:AG$2815,$B53)</f>
        <v>1</v>
      </c>
      <c r="D53" s="7" t="n">
        <f aca="false">COUNTIFS('Duel Log'!AF$2:AF$2815,$A53,'Duel Log'!AG$2:AG$2815,$B53,'Duel Log'!AH$2:AH$2815,"Win")</f>
        <v>1</v>
      </c>
      <c r="E53" s="7" t="n">
        <f aca="false">COUNTIFS('Duel Log'!AF$2:AF$2815,$A53,'Duel Log'!AG$2:AG$2815,$B53,'Duel Log'!AH$2:AH$2815,"Loss")</f>
        <v>0</v>
      </c>
      <c r="F53" s="7" t="n">
        <f aca="false">COUNTIFS('Duel Log'!AF$2:AF$2815,$A53,'Duel Log'!AG$2:AG$2815,$B53,'Duel Log'!AH$2:AH$2815,"Draw")</f>
        <v>0</v>
      </c>
      <c r="G53" s="13" t="n">
        <f aca="false">IFERROR(D53/C53,"")</f>
        <v>1</v>
      </c>
    </row>
    <row r="54" customFormat="false" ht="15" hidden="false" customHeight="true" outlineLevel="0" collapsed="false">
      <c r="A54" s="7" t="s">
        <v>2125</v>
      </c>
      <c r="B54" s="7" t="s">
        <v>2126</v>
      </c>
      <c r="C54" s="7" t="n">
        <f aca="false">COUNTIFS('Duel Log'!AF$2:AF$2815,$A54,'Duel Log'!AG$2:AG$2815,$B54)</f>
        <v>1</v>
      </c>
      <c r="D54" s="7" t="n">
        <f aca="false">COUNTIFS('Duel Log'!AF$2:AF$2815,$A54,'Duel Log'!AG$2:AG$2815,$B54,'Duel Log'!AH$2:AH$2815,"Win")</f>
        <v>1</v>
      </c>
      <c r="E54" s="7" t="n">
        <f aca="false">COUNTIFS('Duel Log'!AF$2:AF$2815,$A54,'Duel Log'!AG$2:AG$2815,$B54,'Duel Log'!AH$2:AH$2815,"Loss")</f>
        <v>0</v>
      </c>
      <c r="F54" s="7" t="n">
        <f aca="false">COUNTIFS('Duel Log'!AF$2:AF$2815,$A54,'Duel Log'!AG$2:AG$2815,$B54,'Duel Log'!AH$2:AH$2815,"Draw")</f>
        <v>0</v>
      </c>
      <c r="G54" s="13" t="n">
        <f aca="false">IFERROR(D54/C54,"")</f>
        <v>1</v>
      </c>
    </row>
    <row r="55" customFormat="false" ht="15" hidden="false" customHeight="true" outlineLevel="0" collapsed="false">
      <c r="A55" s="7" t="s">
        <v>2474</v>
      </c>
      <c r="B55" s="7" t="s">
        <v>2473</v>
      </c>
      <c r="C55" s="7" t="n">
        <f aca="false">COUNTIFS('Duel Log'!AF$2:AF$2815,$A55,'Duel Log'!AG$2:AG$2815,$B55)</f>
        <v>1</v>
      </c>
      <c r="D55" s="7" t="n">
        <f aca="false">COUNTIFS('Duel Log'!AF$2:AF$2815,$A55,'Duel Log'!AG$2:AG$2815,$B55,'Duel Log'!AH$2:AH$2815,"Win")</f>
        <v>0</v>
      </c>
      <c r="E55" s="7" t="n">
        <f aca="false">COUNTIFS('Duel Log'!AF$2:AF$2815,$A55,'Duel Log'!AG$2:AG$2815,$B55,'Duel Log'!AH$2:AH$2815,"Loss")</f>
        <v>1</v>
      </c>
      <c r="F55" s="7" t="n">
        <f aca="false">COUNTIFS('Duel Log'!AF$2:AF$2815,$A55,'Duel Log'!AG$2:AG$2815,$B55,'Duel Log'!AH$2:AH$2815,"Draw")</f>
        <v>0</v>
      </c>
      <c r="G55" s="13" t="n">
        <f aca="false">IFERROR(D55/C55,"")</f>
        <v>0</v>
      </c>
    </row>
    <row r="56" customFormat="false" ht="15" hidden="false" customHeight="true" outlineLevel="0" collapsed="false">
      <c r="A56" s="7" t="s">
        <v>4710</v>
      </c>
      <c r="B56" s="7" t="s">
        <v>150</v>
      </c>
      <c r="C56" s="7" t="n">
        <f aca="false">COUNTIFS('Duel Log'!AF$2:AF$2815,$A56,'Duel Log'!AG$2:AG$2815,$B56)</f>
        <v>1</v>
      </c>
      <c r="D56" s="7" t="n">
        <f aca="false">COUNTIFS('Duel Log'!AF$2:AF$2815,$A56,'Duel Log'!AG$2:AG$2815,$B56,'Duel Log'!AH$2:AH$2815,"Win")</f>
        <v>1</v>
      </c>
      <c r="E56" s="7" t="n">
        <f aca="false">COUNTIFS('Duel Log'!AF$2:AF$2815,$A56,'Duel Log'!AG$2:AG$2815,$B56,'Duel Log'!AH$2:AH$2815,"Loss")</f>
        <v>0</v>
      </c>
      <c r="F56" s="7" t="n">
        <f aca="false">COUNTIFS('Duel Log'!AF$2:AF$2815,$A56,'Duel Log'!AG$2:AG$2815,$B56,'Duel Log'!AH$2:AH$2815,"Draw")</f>
        <v>0</v>
      </c>
      <c r="G56" s="13" t="n">
        <f aca="false">IFERROR(D56/C56,"")</f>
        <v>1</v>
      </c>
    </row>
    <row r="57" customFormat="false" ht="15" hidden="false" customHeight="true" outlineLevel="0" collapsed="false">
      <c r="A57" s="7" t="s">
        <v>714</v>
      </c>
      <c r="B57" s="7" t="s">
        <v>171</v>
      </c>
      <c r="C57" s="7" t="n">
        <f aca="false">COUNTIFS('Duel Log'!AF$2:AF$2815,$A57,'Duel Log'!AG$2:AG$2815,$B57)</f>
        <v>1</v>
      </c>
      <c r="D57" s="7" t="n">
        <f aca="false">COUNTIFS('Duel Log'!AF$2:AF$2815,$A57,'Duel Log'!AG$2:AG$2815,$B57,'Duel Log'!AH$2:AH$2815,"Win")</f>
        <v>0</v>
      </c>
      <c r="E57" s="7" t="n">
        <f aca="false">COUNTIFS('Duel Log'!AF$2:AF$2815,$A57,'Duel Log'!AG$2:AG$2815,$B57,'Duel Log'!AH$2:AH$2815,"Loss")</f>
        <v>1</v>
      </c>
      <c r="F57" s="7" t="n">
        <f aca="false">COUNTIFS('Duel Log'!AF$2:AF$2815,$A57,'Duel Log'!AG$2:AG$2815,$B57,'Duel Log'!AH$2:AH$2815,"Draw")</f>
        <v>0</v>
      </c>
      <c r="G57" s="13" t="n">
        <f aca="false">IFERROR(D57/C57,"")</f>
        <v>0</v>
      </c>
    </row>
    <row r="58" customFormat="false" ht="15" hidden="false" customHeight="true" outlineLevel="0" collapsed="false">
      <c r="A58" s="7" t="s">
        <v>714</v>
      </c>
      <c r="B58" s="7" t="s">
        <v>1079</v>
      </c>
      <c r="C58" s="7" t="n">
        <f aca="false">COUNTIFS('Duel Log'!AF$2:AF$2815,$A58,'Duel Log'!AG$2:AG$2815,$B58)</f>
        <v>2</v>
      </c>
      <c r="D58" s="7" t="n">
        <f aca="false">COUNTIFS('Duel Log'!AF$2:AF$2815,$A58,'Duel Log'!AG$2:AG$2815,$B58,'Duel Log'!AH$2:AH$2815,"Win")</f>
        <v>0</v>
      </c>
      <c r="E58" s="7" t="n">
        <f aca="false">COUNTIFS('Duel Log'!AF$2:AF$2815,$A58,'Duel Log'!AG$2:AG$2815,$B58,'Duel Log'!AH$2:AH$2815,"Loss")</f>
        <v>2</v>
      </c>
      <c r="F58" s="7" t="n">
        <f aca="false">COUNTIFS('Duel Log'!AF$2:AF$2815,$A58,'Duel Log'!AG$2:AG$2815,$B58,'Duel Log'!AH$2:AH$2815,"Draw")</f>
        <v>0</v>
      </c>
      <c r="G58" s="13" t="n">
        <f aca="false">IFERROR(D58/C58,"")</f>
        <v>0</v>
      </c>
    </row>
    <row r="59" customFormat="false" ht="15" hidden="false" customHeight="true" outlineLevel="0" collapsed="false">
      <c r="A59" s="7" t="s">
        <v>714</v>
      </c>
      <c r="B59" s="7" t="s">
        <v>2177</v>
      </c>
      <c r="C59" s="7" t="n">
        <f aca="false">COUNTIFS('Duel Log'!AF$2:AF$2815,$A59,'Duel Log'!AG$2:AG$2815,$B59)</f>
        <v>1</v>
      </c>
      <c r="D59" s="7" t="n">
        <f aca="false">COUNTIFS('Duel Log'!AF$2:AF$2815,$A59,'Duel Log'!AG$2:AG$2815,$B59,'Duel Log'!AH$2:AH$2815,"Win")</f>
        <v>1</v>
      </c>
      <c r="E59" s="7" t="n">
        <f aca="false">COUNTIFS('Duel Log'!AF$2:AF$2815,$A59,'Duel Log'!AG$2:AG$2815,$B59,'Duel Log'!AH$2:AH$2815,"Loss")</f>
        <v>0</v>
      </c>
      <c r="F59" s="7" t="n">
        <f aca="false">COUNTIFS('Duel Log'!AF$2:AF$2815,$A59,'Duel Log'!AG$2:AG$2815,$B59,'Duel Log'!AH$2:AH$2815,"Draw")</f>
        <v>0</v>
      </c>
      <c r="G59" s="13" t="n">
        <f aca="false">IFERROR(D59/C59,"")</f>
        <v>1</v>
      </c>
    </row>
    <row r="60" customFormat="false" ht="15" hidden="false" customHeight="true" outlineLevel="0" collapsed="false">
      <c r="A60" s="7" t="s">
        <v>714</v>
      </c>
      <c r="B60" s="7" t="s">
        <v>916</v>
      </c>
      <c r="C60" s="7" t="n">
        <f aca="false">COUNTIFS('Duel Log'!AF$2:AF$2815,$A60,'Duel Log'!AG$2:AG$2815,$B60)</f>
        <v>2</v>
      </c>
      <c r="D60" s="7" t="n">
        <f aca="false">COUNTIFS('Duel Log'!AF$2:AF$2815,$A60,'Duel Log'!AG$2:AG$2815,$B60,'Duel Log'!AH$2:AH$2815,"Win")</f>
        <v>2</v>
      </c>
      <c r="E60" s="7" t="n">
        <f aca="false">COUNTIFS('Duel Log'!AF$2:AF$2815,$A60,'Duel Log'!AG$2:AG$2815,$B60,'Duel Log'!AH$2:AH$2815,"Loss")</f>
        <v>0</v>
      </c>
      <c r="F60" s="7" t="n">
        <f aca="false">COUNTIFS('Duel Log'!AF$2:AF$2815,$A60,'Duel Log'!AG$2:AG$2815,$B60,'Duel Log'!AH$2:AH$2815,"Draw")</f>
        <v>0</v>
      </c>
      <c r="G60" s="13" t="n">
        <f aca="false">IFERROR(D60/C60,"")</f>
        <v>1</v>
      </c>
    </row>
    <row r="61" customFormat="false" ht="15" hidden="false" customHeight="true" outlineLevel="0" collapsed="false">
      <c r="A61" s="7" t="s">
        <v>714</v>
      </c>
      <c r="B61" s="7" t="s">
        <v>1812</v>
      </c>
      <c r="C61" s="7" t="n">
        <f aca="false">COUNTIFS('Duel Log'!AF$2:AF$2815,$A61,'Duel Log'!AG$2:AG$2815,$B61)</f>
        <v>2</v>
      </c>
      <c r="D61" s="7" t="n">
        <f aca="false">COUNTIFS('Duel Log'!AF$2:AF$2815,$A61,'Duel Log'!AG$2:AG$2815,$B61,'Duel Log'!AH$2:AH$2815,"Win")</f>
        <v>2</v>
      </c>
      <c r="E61" s="7" t="n">
        <f aca="false">COUNTIFS('Duel Log'!AF$2:AF$2815,$A61,'Duel Log'!AG$2:AG$2815,$B61,'Duel Log'!AH$2:AH$2815,"Loss")</f>
        <v>0</v>
      </c>
      <c r="F61" s="7" t="n">
        <f aca="false">COUNTIFS('Duel Log'!AF$2:AF$2815,$A61,'Duel Log'!AG$2:AG$2815,$B61,'Duel Log'!AH$2:AH$2815,"Draw")</f>
        <v>0</v>
      </c>
      <c r="G61" s="13" t="n">
        <f aca="false">IFERROR(D61/C61,"")</f>
        <v>1</v>
      </c>
    </row>
    <row r="62" customFormat="false" ht="15" hidden="false" customHeight="true" outlineLevel="0" collapsed="false">
      <c r="A62" s="7" t="s">
        <v>714</v>
      </c>
      <c r="B62" s="7" t="s">
        <v>450</v>
      </c>
      <c r="C62" s="7" t="n">
        <f aca="false">COUNTIFS('Duel Log'!AF$2:AF$2815,$A62,'Duel Log'!AG$2:AG$2815,$B62)</f>
        <v>2</v>
      </c>
      <c r="D62" s="7" t="n">
        <f aca="false">COUNTIFS('Duel Log'!AF$2:AF$2815,$A62,'Duel Log'!AG$2:AG$2815,$B62,'Duel Log'!AH$2:AH$2815,"Win")</f>
        <v>2</v>
      </c>
      <c r="E62" s="7" t="n">
        <f aca="false">COUNTIFS('Duel Log'!AF$2:AF$2815,$A62,'Duel Log'!AG$2:AG$2815,$B62,'Duel Log'!AH$2:AH$2815,"Loss")</f>
        <v>0</v>
      </c>
      <c r="F62" s="7" t="n">
        <f aca="false">COUNTIFS('Duel Log'!AF$2:AF$2815,$A62,'Duel Log'!AG$2:AG$2815,$B62,'Duel Log'!AH$2:AH$2815,"Draw")</f>
        <v>0</v>
      </c>
      <c r="G62" s="13" t="n">
        <f aca="false">IFERROR(D62/C62,"")</f>
        <v>1</v>
      </c>
    </row>
    <row r="63" customFormat="false" ht="15" hidden="false" customHeight="true" outlineLevel="0" collapsed="false">
      <c r="A63" s="7" t="s">
        <v>714</v>
      </c>
      <c r="B63" s="7" t="s">
        <v>715</v>
      </c>
      <c r="C63" s="7" t="n">
        <f aca="false">COUNTIFS('Duel Log'!AF$2:AF$2815,$A63,'Duel Log'!AG$2:AG$2815,$B63)</f>
        <v>2</v>
      </c>
      <c r="D63" s="7" t="n">
        <f aca="false">COUNTIFS('Duel Log'!AF$2:AF$2815,$A63,'Duel Log'!AG$2:AG$2815,$B63,'Duel Log'!AH$2:AH$2815,"Win")</f>
        <v>2</v>
      </c>
      <c r="E63" s="7" t="n">
        <f aca="false">COUNTIFS('Duel Log'!AF$2:AF$2815,$A63,'Duel Log'!AG$2:AG$2815,$B63,'Duel Log'!AH$2:AH$2815,"Loss")</f>
        <v>0</v>
      </c>
      <c r="F63" s="7" t="n">
        <f aca="false">COUNTIFS('Duel Log'!AF$2:AF$2815,$A63,'Duel Log'!AG$2:AG$2815,$B63,'Duel Log'!AH$2:AH$2815,"Draw")</f>
        <v>0</v>
      </c>
      <c r="G63" s="13" t="n">
        <f aca="false">IFERROR(D63/C63,"")</f>
        <v>1</v>
      </c>
    </row>
    <row r="64" customFormat="false" ht="15" hidden="false" customHeight="true" outlineLevel="0" collapsed="false">
      <c r="A64" s="7" t="s">
        <v>714</v>
      </c>
      <c r="B64" s="7" t="s">
        <v>4722</v>
      </c>
      <c r="C64" s="7" t="n">
        <f aca="false">COUNTIFS('Duel Log'!AF$2:AF$2815,$A64,'Duel Log'!AG$2:AG$2815,$B64)</f>
        <v>2</v>
      </c>
      <c r="D64" s="7" t="n">
        <f aca="false">COUNTIFS('Duel Log'!AF$2:AF$2815,$A64,'Duel Log'!AG$2:AG$2815,$B64,'Duel Log'!AH$2:AH$2815,"Win")</f>
        <v>2</v>
      </c>
      <c r="E64" s="7" t="n">
        <f aca="false">COUNTIFS('Duel Log'!AF$2:AF$2815,$A64,'Duel Log'!AG$2:AG$2815,$B64,'Duel Log'!AH$2:AH$2815,"Loss")</f>
        <v>0</v>
      </c>
      <c r="F64" s="7" t="n">
        <f aca="false">COUNTIFS('Duel Log'!AF$2:AF$2815,$A64,'Duel Log'!AG$2:AG$2815,$B64,'Duel Log'!AH$2:AH$2815,"Draw")</f>
        <v>0</v>
      </c>
      <c r="G64" s="13" t="n">
        <f aca="false">IFERROR(D64/C64,"")</f>
        <v>1</v>
      </c>
    </row>
    <row r="65" customFormat="false" ht="15" hidden="false" customHeight="true" outlineLevel="0" collapsed="false">
      <c r="A65" s="7" t="s">
        <v>714</v>
      </c>
      <c r="B65" s="7" t="s">
        <v>4177</v>
      </c>
      <c r="C65" s="7" t="n">
        <f aca="false">COUNTIFS('Duel Log'!AF$2:AF$2815,$A65,'Duel Log'!AG$2:AG$2815,$B65)</f>
        <v>1</v>
      </c>
      <c r="D65" s="7" t="n">
        <f aca="false">COUNTIFS('Duel Log'!AF$2:AF$2815,$A65,'Duel Log'!AG$2:AG$2815,$B65,'Duel Log'!AH$2:AH$2815,"Win")</f>
        <v>1</v>
      </c>
      <c r="E65" s="7" t="n">
        <f aca="false">COUNTIFS('Duel Log'!AF$2:AF$2815,$A65,'Duel Log'!AG$2:AG$2815,$B65,'Duel Log'!AH$2:AH$2815,"Loss")</f>
        <v>0</v>
      </c>
      <c r="F65" s="7" t="n">
        <f aca="false">COUNTIFS('Duel Log'!AF$2:AF$2815,$A65,'Duel Log'!AG$2:AG$2815,$B65,'Duel Log'!AH$2:AH$2815,"Draw")</f>
        <v>0</v>
      </c>
      <c r="G65" s="13" t="n">
        <f aca="false">IFERROR(D65/C65,"")</f>
        <v>1</v>
      </c>
    </row>
    <row r="66" customFormat="false" ht="15" hidden="false" customHeight="true" outlineLevel="0" collapsed="false">
      <c r="A66" s="7" t="s">
        <v>714</v>
      </c>
      <c r="B66" s="7" t="s">
        <v>3070</v>
      </c>
      <c r="C66" s="7" t="n">
        <f aca="false">COUNTIFS('Duel Log'!AF$2:AF$2815,$A66,'Duel Log'!AG$2:AG$2815,$B66)</f>
        <v>2</v>
      </c>
      <c r="D66" s="7" t="n">
        <f aca="false">COUNTIFS('Duel Log'!AF$2:AF$2815,$A66,'Duel Log'!AG$2:AG$2815,$B66,'Duel Log'!AH$2:AH$2815,"Win")</f>
        <v>0</v>
      </c>
      <c r="E66" s="7" t="n">
        <f aca="false">COUNTIFS('Duel Log'!AF$2:AF$2815,$A66,'Duel Log'!AG$2:AG$2815,$B66,'Duel Log'!AH$2:AH$2815,"Loss")</f>
        <v>2</v>
      </c>
      <c r="F66" s="7" t="n">
        <f aca="false">COUNTIFS('Duel Log'!AF$2:AF$2815,$A66,'Duel Log'!AG$2:AG$2815,$B66,'Duel Log'!AH$2:AH$2815,"Draw")</f>
        <v>0</v>
      </c>
      <c r="G66" s="13" t="n">
        <f aca="false">IFERROR(D66/C66,"")</f>
        <v>0</v>
      </c>
    </row>
    <row r="67" customFormat="false" ht="15" hidden="false" customHeight="true" outlineLevel="0" collapsed="false">
      <c r="A67" s="7" t="s">
        <v>1238</v>
      </c>
      <c r="B67" s="7" t="s">
        <v>1237</v>
      </c>
      <c r="C67" s="7" t="n">
        <f aca="false">COUNTIFS('Duel Log'!AF$2:AF$2815,$A67,'Duel Log'!AG$2:AG$2815,$B67)</f>
        <v>2</v>
      </c>
      <c r="D67" s="7" t="n">
        <f aca="false">COUNTIFS('Duel Log'!AF$2:AF$2815,$A67,'Duel Log'!AG$2:AG$2815,$B67,'Duel Log'!AH$2:AH$2815,"Win")</f>
        <v>0</v>
      </c>
      <c r="E67" s="7" t="n">
        <f aca="false">COUNTIFS('Duel Log'!AF$2:AF$2815,$A67,'Duel Log'!AG$2:AG$2815,$B67,'Duel Log'!AH$2:AH$2815,"Loss")</f>
        <v>2</v>
      </c>
      <c r="F67" s="7" t="n">
        <f aca="false">COUNTIFS('Duel Log'!AF$2:AF$2815,$A67,'Duel Log'!AG$2:AG$2815,$B67,'Duel Log'!AH$2:AH$2815,"Draw")</f>
        <v>0</v>
      </c>
      <c r="G67" s="13" t="n">
        <f aca="false">IFERROR(D67/C67,"")</f>
        <v>0</v>
      </c>
    </row>
    <row r="68" customFormat="false" ht="15" hidden="false" customHeight="true" outlineLevel="0" collapsed="false">
      <c r="A68" s="7" t="s">
        <v>1305</v>
      </c>
      <c r="B68" s="7" t="s">
        <v>1306</v>
      </c>
      <c r="C68" s="7" t="n">
        <f aca="false">COUNTIFS('Duel Log'!AF$2:AF$2815,$A68,'Duel Log'!AG$2:AG$2815,$B68)</f>
        <v>1</v>
      </c>
      <c r="D68" s="7" t="n">
        <f aca="false">COUNTIFS('Duel Log'!AF$2:AF$2815,$A68,'Duel Log'!AG$2:AG$2815,$B68,'Duel Log'!AH$2:AH$2815,"Win")</f>
        <v>1</v>
      </c>
      <c r="E68" s="7" t="n">
        <f aca="false">COUNTIFS('Duel Log'!AF$2:AF$2815,$A68,'Duel Log'!AG$2:AG$2815,$B68,'Duel Log'!AH$2:AH$2815,"Loss")</f>
        <v>0</v>
      </c>
      <c r="F68" s="7" t="n">
        <f aca="false">COUNTIFS('Duel Log'!AF$2:AF$2815,$A68,'Duel Log'!AG$2:AG$2815,$B68,'Duel Log'!AH$2:AH$2815,"Draw")</f>
        <v>0</v>
      </c>
      <c r="G68" s="13" t="n">
        <f aca="false">IFERROR(D68/C68,"")</f>
        <v>1</v>
      </c>
    </row>
    <row r="69" customFormat="false" ht="15" hidden="false" customHeight="true" outlineLevel="0" collapsed="false">
      <c r="A69" s="7" t="s">
        <v>1305</v>
      </c>
      <c r="B69" s="7" t="s">
        <v>2963</v>
      </c>
      <c r="C69" s="7" t="n">
        <f aca="false">COUNTIFS('Duel Log'!AF$2:AF$2815,$A69,'Duel Log'!AG$2:AG$2815,$B69)</f>
        <v>1</v>
      </c>
      <c r="D69" s="7" t="n">
        <f aca="false">COUNTIFS('Duel Log'!AF$2:AF$2815,$A69,'Duel Log'!AG$2:AG$2815,$B69,'Duel Log'!AH$2:AH$2815,"Win")</f>
        <v>1</v>
      </c>
      <c r="E69" s="7" t="n">
        <f aca="false">COUNTIFS('Duel Log'!AF$2:AF$2815,$A69,'Duel Log'!AG$2:AG$2815,$B69,'Duel Log'!AH$2:AH$2815,"Loss")</f>
        <v>0</v>
      </c>
      <c r="F69" s="7" t="n">
        <f aca="false">COUNTIFS('Duel Log'!AF$2:AF$2815,$A69,'Duel Log'!AG$2:AG$2815,$B69,'Duel Log'!AH$2:AH$2815,"Draw")</f>
        <v>0</v>
      </c>
      <c r="G69" s="13" t="n">
        <f aca="false">IFERROR(D69/C69,"")</f>
        <v>1</v>
      </c>
    </row>
    <row r="70" customFormat="false" ht="15" hidden="false" customHeight="true" outlineLevel="0" collapsed="false">
      <c r="A70" s="7" t="s">
        <v>860</v>
      </c>
      <c r="B70" s="7" t="s">
        <v>4992</v>
      </c>
      <c r="C70" s="7" t="n">
        <f aca="false">COUNTIFS('Duel Log'!AF$2:AF$2815,$A70,'Duel Log'!AG$2:AG$2815,$B70)</f>
        <v>1</v>
      </c>
      <c r="D70" s="7" t="n">
        <f aca="false">COUNTIFS('Duel Log'!AF$2:AF$2815,$A70,'Duel Log'!AG$2:AG$2815,$B70,'Duel Log'!AH$2:AH$2815,"Win")</f>
        <v>0</v>
      </c>
      <c r="E70" s="7" t="n">
        <f aca="false">COUNTIFS('Duel Log'!AF$2:AF$2815,$A70,'Duel Log'!AG$2:AG$2815,$B70,'Duel Log'!AH$2:AH$2815,"Loss")</f>
        <v>1</v>
      </c>
      <c r="F70" s="7" t="n">
        <f aca="false">COUNTIFS('Duel Log'!AF$2:AF$2815,$A70,'Duel Log'!AG$2:AG$2815,$B70,'Duel Log'!AH$2:AH$2815,"Draw")</f>
        <v>0</v>
      </c>
      <c r="G70" s="13" t="n">
        <f aca="false">IFERROR(D70/C70,"")</f>
        <v>0</v>
      </c>
    </row>
    <row r="71" customFormat="false" ht="15" hidden="false" customHeight="true" outlineLevel="0" collapsed="false">
      <c r="A71" s="7" t="s">
        <v>860</v>
      </c>
      <c r="B71" s="7" t="s">
        <v>307</v>
      </c>
      <c r="C71" s="7" t="n">
        <f aca="false">COUNTIFS('Duel Log'!AF$2:AF$2815,$A71,'Duel Log'!AG$2:AG$2815,$B71)</f>
        <v>1</v>
      </c>
      <c r="D71" s="7" t="n">
        <f aca="false">COUNTIFS('Duel Log'!AF$2:AF$2815,$A71,'Duel Log'!AG$2:AG$2815,$B71,'Duel Log'!AH$2:AH$2815,"Win")</f>
        <v>1</v>
      </c>
      <c r="E71" s="7" t="n">
        <f aca="false">COUNTIFS('Duel Log'!AF$2:AF$2815,$A71,'Duel Log'!AG$2:AG$2815,$B71,'Duel Log'!AH$2:AH$2815,"Loss")</f>
        <v>0</v>
      </c>
      <c r="F71" s="7" t="n">
        <f aca="false">COUNTIFS('Duel Log'!AF$2:AF$2815,$A71,'Duel Log'!AG$2:AG$2815,$B71,'Duel Log'!AH$2:AH$2815,"Draw")</f>
        <v>0</v>
      </c>
      <c r="G71" s="13" t="n">
        <f aca="false">IFERROR(D71/C71,"")</f>
        <v>1</v>
      </c>
    </row>
    <row r="72" customFormat="false" ht="15" hidden="false" customHeight="true" outlineLevel="0" collapsed="false">
      <c r="A72" s="7" t="s">
        <v>575</v>
      </c>
      <c r="B72" s="7" t="s">
        <v>4300</v>
      </c>
      <c r="C72" s="7" t="n">
        <f aca="false">COUNTIFS('Duel Log'!AF$2:AF$2815,$A72,'Duel Log'!AG$2:AG$2815,$B72)</f>
        <v>1</v>
      </c>
      <c r="D72" s="7" t="n">
        <f aca="false">COUNTIFS('Duel Log'!AF$2:AF$2815,$A72,'Duel Log'!AG$2:AG$2815,$B72,'Duel Log'!AH$2:AH$2815,"Win")</f>
        <v>1</v>
      </c>
      <c r="E72" s="7" t="n">
        <f aca="false">COUNTIFS('Duel Log'!AF$2:AF$2815,$A72,'Duel Log'!AG$2:AG$2815,$B72,'Duel Log'!AH$2:AH$2815,"Loss")</f>
        <v>0</v>
      </c>
      <c r="F72" s="7" t="n">
        <f aca="false">COUNTIFS('Duel Log'!AF$2:AF$2815,$A72,'Duel Log'!AG$2:AG$2815,$B72,'Duel Log'!AH$2:AH$2815,"Draw")</f>
        <v>0</v>
      </c>
      <c r="G72" s="13" t="n">
        <f aca="false">IFERROR(D72/C72,"")</f>
        <v>1</v>
      </c>
    </row>
    <row r="73" customFormat="false" ht="15" hidden="false" customHeight="true" outlineLevel="0" collapsed="false">
      <c r="A73" s="7" t="s">
        <v>575</v>
      </c>
      <c r="B73" s="7" t="s">
        <v>482</v>
      </c>
      <c r="C73" s="7" t="n">
        <f aca="false">COUNTIFS('Duel Log'!AF$2:AF$2815,$A73,'Duel Log'!AG$2:AG$2815,$B73)</f>
        <v>1</v>
      </c>
      <c r="D73" s="7" t="n">
        <f aca="false">COUNTIFS('Duel Log'!AF$2:AF$2815,$A73,'Duel Log'!AG$2:AG$2815,$B73,'Duel Log'!AH$2:AH$2815,"Win")</f>
        <v>1</v>
      </c>
      <c r="E73" s="7" t="n">
        <f aca="false">COUNTIFS('Duel Log'!AF$2:AF$2815,$A73,'Duel Log'!AG$2:AG$2815,$B73,'Duel Log'!AH$2:AH$2815,"Loss")</f>
        <v>0</v>
      </c>
      <c r="F73" s="7" t="n">
        <f aca="false">COUNTIFS('Duel Log'!AF$2:AF$2815,$A73,'Duel Log'!AG$2:AG$2815,$B73,'Duel Log'!AH$2:AH$2815,"Draw")</f>
        <v>0</v>
      </c>
      <c r="G73" s="13" t="n">
        <f aca="false">IFERROR(D73/C73,"")</f>
        <v>1</v>
      </c>
    </row>
    <row r="74" customFormat="false" ht="15" hidden="false" customHeight="true" outlineLevel="0" collapsed="false">
      <c r="A74" s="7" t="s">
        <v>1348</v>
      </c>
      <c r="B74" s="7" t="s">
        <v>728</v>
      </c>
      <c r="C74" s="7" t="n">
        <f aca="false">COUNTIFS('Duel Log'!AF$2:AF$2815,$A74,'Duel Log'!AG$2:AG$2815,$B74)</f>
        <v>2</v>
      </c>
      <c r="D74" s="7" t="n">
        <f aca="false">COUNTIFS('Duel Log'!AF$2:AF$2815,$A74,'Duel Log'!AG$2:AG$2815,$B74,'Duel Log'!AH$2:AH$2815,"Win")</f>
        <v>0</v>
      </c>
      <c r="E74" s="7" t="n">
        <f aca="false">COUNTIFS('Duel Log'!AF$2:AF$2815,$A74,'Duel Log'!AG$2:AG$2815,$B74,'Duel Log'!AH$2:AH$2815,"Loss")</f>
        <v>2</v>
      </c>
      <c r="F74" s="7" t="n">
        <f aca="false">COUNTIFS('Duel Log'!AF$2:AF$2815,$A74,'Duel Log'!AG$2:AG$2815,$B74,'Duel Log'!AH$2:AH$2815,"Draw")</f>
        <v>0</v>
      </c>
      <c r="G74" s="13" t="n">
        <f aca="false">IFERROR(D74/C74,"")</f>
        <v>0</v>
      </c>
    </row>
    <row r="75" customFormat="false" ht="15" hidden="false" customHeight="true" outlineLevel="0" collapsed="false">
      <c r="A75" s="7" t="s">
        <v>5010</v>
      </c>
      <c r="B75" s="7" t="s">
        <v>5009</v>
      </c>
      <c r="C75" s="7" t="n">
        <f aca="false">COUNTIFS('Duel Log'!AF$2:AF$2815,$A75,'Duel Log'!AG$2:AG$2815,$B75)</f>
        <v>1</v>
      </c>
      <c r="D75" s="7" t="n">
        <f aca="false">COUNTIFS('Duel Log'!AF$2:AF$2815,$A75,'Duel Log'!AG$2:AG$2815,$B75,'Duel Log'!AH$2:AH$2815,"Win")</f>
        <v>1</v>
      </c>
      <c r="E75" s="7" t="n">
        <f aca="false">COUNTIFS('Duel Log'!AF$2:AF$2815,$A75,'Duel Log'!AG$2:AG$2815,$B75,'Duel Log'!AH$2:AH$2815,"Loss")</f>
        <v>0</v>
      </c>
      <c r="F75" s="7" t="n">
        <f aca="false">COUNTIFS('Duel Log'!AF$2:AF$2815,$A75,'Duel Log'!AG$2:AG$2815,$B75,'Duel Log'!AH$2:AH$2815,"Draw")</f>
        <v>0</v>
      </c>
      <c r="G75" s="13" t="n">
        <f aca="false">IFERROR(D75/C75,"")</f>
        <v>1</v>
      </c>
    </row>
    <row r="76" customFormat="false" ht="15" hidden="false" customHeight="true" outlineLevel="0" collapsed="false">
      <c r="A76" s="7" t="s">
        <v>3360</v>
      </c>
      <c r="B76" s="7" t="s">
        <v>1573</v>
      </c>
      <c r="C76" s="7" t="n">
        <f aca="false">COUNTIFS('Duel Log'!AF$2:AF$2815,$A76,'Duel Log'!AG$2:AG$2815,$B76)</f>
        <v>2</v>
      </c>
      <c r="D76" s="7" t="n">
        <f aca="false">COUNTIFS('Duel Log'!AF$2:AF$2815,$A76,'Duel Log'!AG$2:AG$2815,$B76,'Duel Log'!AH$2:AH$2815,"Win")</f>
        <v>0</v>
      </c>
      <c r="E76" s="7" t="n">
        <f aca="false">COUNTIFS('Duel Log'!AF$2:AF$2815,$A76,'Duel Log'!AG$2:AG$2815,$B76,'Duel Log'!AH$2:AH$2815,"Loss")</f>
        <v>2</v>
      </c>
      <c r="F76" s="7" t="n">
        <f aca="false">COUNTIFS('Duel Log'!AF$2:AF$2815,$A76,'Duel Log'!AG$2:AG$2815,$B76,'Duel Log'!AH$2:AH$2815,"Draw")</f>
        <v>0</v>
      </c>
      <c r="G76" s="13" t="n">
        <f aca="false">IFERROR(D76/C76,"")</f>
        <v>0</v>
      </c>
    </row>
    <row r="77" customFormat="false" ht="15" hidden="false" customHeight="true" outlineLevel="0" collapsed="false">
      <c r="A77" s="7" t="s">
        <v>5157</v>
      </c>
      <c r="B77" s="7" t="s">
        <v>5158</v>
      </c>
      <c r="C77" s="7" t="n">
        <f aca="false">COUNTIFS('Duel Log'!AF$2:AF$2815,$A77,'Duel Log'!AG$2:AG$2815,$B77)</f>
        <v>1</v>
      </c>
      <c r="D77" s="7" t="n">
        <f aca="false">COUNTIFS('Duel Log'!AF$2:AF$2815,$A77,'Duel Log'!AG$2:AG$2815,$B77,'Duel Log'!AH$2:AH$2815,"Win")</f>
        <v>1</v>
      </c>
      <c r="E77" s="7" t="n">
        <f aca="false">COUNTIFS('Duel Log'!AF$2:AF$2815,$A77,'Duel Log'!AG$2:AG$2815,$B77,'Duel Log'!AH$2:AH$2815,"Loss")</f>
        <v>0</v>
      </c>
      <c r="F77" s="7" t="n">
        <f aca="false">COUNTIFS('Duel Log'!AF$2:AF$2815,$A77,'Duel Log'!AG$2:AG$2815,$B77,'Duel Log'!AH$2:AH$2815,"Draw")</f>
        <v>0</v>
      </c>
      <c r="G77" s="13" t="n">
        <f aca="false">IFERROR(D77/C77,"")</f>
        <v>1</v>
      </c>
    </row>
    <row r="78" customFormat="false" ht="15" hidden="false" customHeight="true" outlineLevel="0" collapsed="false">
      <c r="A78" s="7" t="s">
        <v>2015</v>
      </c>
      <c r="B78" s="7" t="s">
        <v>2014</v>
      </c>
      <c r="C78" s="7" t="n">
        <f aca="false">COUNTIFS('Duel Log'!AF$2:AF$2815,$A78,'Duel Log'!AG$2:AG$2815,$B78)</f>
        <v>2</v>
      </c>
      <c r="D78" s="7" t="n">
        <f aca="false">COUNTIFS('Duel Log'!AF$2:AF$2815,$A78,'Duel Log'!AG$2:AG$2815,$B78,'Duel Log'!AH$2:AH$2815,"Win")</f>
        <v>2</v>
      </c>
      <c r="E78" s="7" t="n">
        <f aca="false">COUNTIFS('Duel Log'!AF$2:AF$2815,$A78,'Duel Log'!AG$2:AG$2815,$B78,'Duel Log'!AH$2:AH$2815,"Loss")</f>
        <v>0</v>
      </c>
      <c r="F78" s="7" t="n">
        <f aca="false">COUNTIFS('Duel Log'!AF$2:AF$2815,$A78,'Duel Log'!AG$2:AG$2815,$B78,'Duel Log'!AH$2:AH$2815,"Draw")</f>
        <v>0</v>
      </c>
      <c r="G78" s="13" t="n">
        <f aca="false">IFERROR(D78/C78,"")</f>
        <v>1</v>
      </c>
    </row>
    <row r="79" customFormat="false" ht="15" hidden="false" customHeight="true" outlineLevel="0" collapsed="false">
      <c r="A79" s="7" t="s">
        <v>742</v>
      </c>
      <c r="B79" s="7" t="s">
        <v>4844</v>
      </c>
      <c r="C79" s="7" t="n">
        <f aca="false">COUNTIFS('Duel Log'!AF$2:AF$2815,$A79,'Duel Log'!AG$2:AG$2815,$B79)</f>
        <v>1</v>
      </c>
      <c r="D79" s="7" t="n">
        <f aca="false">COUNTIFS('Duel Log'!AF$2:AF$2815,$A79,'Duel Log'!AG$2:AG$2815,$B79,'Duel Log'!AH$2:AH$2815,"Win")</f>
        <v>0</v>
      </c>
      <c r="E79" s="7" t="n">
        <f aca="false">COUNTIFS('Duel Log'!AF$2:AF$2815,$A79,'Duel Log'!AG$2:AG$2815,$B79,'Duel Log'!AH$2:AH$2815,"Loss")</f>
        <v>1</v>
      </c>
      <c r="F79" s="7" t="n">
        <f aca="false">COUNTIFS('Duel Log'!AF$2:AF$2815,$A79,'Duel Log'!AG$2:AG$2815,$B79,'Duel Log'!AH$2:AH$2815,"Draw")</f>
        <v>0</v>
      </c>
      <c r="G79" s="13" t="n">
        <f aca="false">IFERROR(D79/C79,"")</f>
        <v>0</v>
      </c>
    </row>
    <row r="80" customFormat="false" ht="15" hidden="false" customHeight="true" outlineLevel="0" collapsed="false">
      <c r="A80" s="7" t="s">
        <v>742</v>
      </c>
      <c r="B80" s="7" t="s">
        <v>778</v>
      </c>
      <c r="C80" s="7" t="n">
        <f aca="false">COUNTIFS('Duel Log'!AF$2:AF$2815,$A80,'Duel Log'!AG$2:AG$2815,$B80)</f>
        <v>2</v>
      </c>
      <c r="D80" s="7" t="n">
        <f aca="false">COUNTIFS('Duel Log'!AF$2:AF$2815,$A80,'Duel Log'!AG$2:AG$2815,$B80,'Duel Log'!AH$2:AH$2815,"Win")</f>
        <v>0</v>
      </c>
      <c r="E80" s="7" t="n">
        <f aca="false">COUNTIFS('Duel Log'!AF$2:AF$2815,$A80,'Duel Log'!AG$2:AG$2815,$B80,'Duel Log'!AH$2:AH$2815,"Loss")</f>
        <v>2</v>
      </c>
      <c r="F80" s="7" t="n">
        <f aca="false">COUNTIFS('Duel Log'!AF$2:AF$2815,$A80,'Duel Log'!AG$2:AG$2815,$B80,'Duel Log'!AH$2:AH$2815,"Draw")</f>
        <v>0</v>
      </c>
      <c r="G80" s="13" t="n">
        <f aca="false">IFERROR(D80/C80,"")</f>
        <v>0</v>
      </c>
    </row>
    <row r="81" customFormat="false" ht="15" hidden="false" customHeight="true" outlineLevel="0" collapsed="false">
      <c r="A81" s="7" t="s">
        <v>742</v>
      </c>
      <c r="B81" s="7" t="s">
        <v>410</v>
      </c>
      <c r="C81" s="7" t="n">
        <f aca="false">COUNTIFS('Duel Log'!AF$2:AF$2815,$A81,'Duel Log'!AG$2:AG$2815,$B81)</f>
        <v>1</v>
      </c>
      <c r="D81" s="7" t="n">
        <f aca="false">COUNTIFS('Duel Log'!AF$2:AF$2815,$A81,'Duel Log'!AG$2:AG$2815,$B81,'Duel Log'!AH$2:AH$2815,"Win")</f>
        <v>1</v>
      </c>
      <c r="E81" s="7" t="n">
        <f aca="false">COUNTIFS('Duel Log'!AF$2:AF$2815,$A81,'Duel Log'!AG$2:AG$2815,$B81,'Duel Log'!AH$2:AH$2815,"Loss")</f>
        <v>0</v>
      </c>
      <c r="F81" s="7" t="n">
        <f aca="false">COUNTIFS('Duel Log'!AF$2:AF$2815,$A81,'Duel Log'!AG$2:AG$2815,$B81,'Duel Log'!AH$2:AH$2815,"Draw")</f>
        <v>0</v>
      </c>
      <c r="G81" s="13" t="n">
        <f aca="false">IFERROR(D81/C81,"")</f>
        <v>1</v>
      </c>
    </row>
    <row r="82" customFormat="false" ht="15" hidden="false" customHeight="true" outlineLevel="0" collapsed="false">
      <c r="A82" s="7" t="s">
        <v>742</v>
      </c>
      <c r="B82" s="7" t="s">
        <v>1916</v>
      </c>
      <c r="C82" s="7" t="n">
        <f aca="false">COUNTIFS('Duel Log'!AF$2:AF$2815,$A82,'Duel Log'!AG$2:AG$2815,$B82)</f>
        <v>2</v>
      </c>
      <c r="D82" s="7" t="n">
        <f aca="false">COUNTIFS('Duel Log'!AF$2:AF$2815,$A82,'Duel Log'!AG$2:AG$2815,$B82,'Duel Log'!AH$2:AH$2815,"Win")</f>
        <v>2</v>
      </c>
      <c r="E82" s="7" t="n">
        <f aca="false">COUNTIFS('Duel Log'!AF$2:AF$2815,$A82,'Duel Log'!AG$2:AG$2815,$B82,'Duel Log'!AH$2:AH$2815,"Loss")</f>
        <v>0</v>
      </c>
      <c r="F82" s="7" t="n">
        <f aca="false">COUNTIFS('Duel Log'!AF$2:AF$2815,$A82,'Duel Log'!AG$2:AG$2815,$B82,'Duel Log'!AH$2:AH$2815,"Draw")</f>
        <v>0</v>
      </c>
      <c r="G82" s="13" t="n">
        <f aca="false">IFERROR(D82/C82,"")</f>
        <v>1</v>
      </c>
    </row>
    <row r="83" customFormat="false" ht="15" hidden="false" customHeight="true" outlineLevel="0" collapsed="false">
      <c r="A83" s="7" t="s">
        <v>742</v>
      </c>
      <c r="B83" s="7" t="s">
        <v>328</v>
      </c>
      <c r="C83" s="7" t="n">
        <f aca="false">COUNTIFS('Duel Log'!AF$2:AF$2815,$A83,'Duel Log'!AG$2:AG$2815,$B83)</f>
        <v>2</v>
      </c>
      <c r="D83" s="7" t="n">
        <f aca="false">COUNTIFS('Duel Log'!AF$2:AF$2815,$A83,'Duel Log'!AG$2:AG$2815,$B83,'Duel Log'!AH$2:AH$2815,"Win")</f>
        <v>2</v>
      </c>
      <c r="E83" s="7" t="n">
        <f aca="false">COUNTIFS('Duel Log'!AF$2:AF$2815,$A83,'Duel Log'!AG$2:AG$2815,$B83,'Duel Log'!AH$2:AH$2815,"Loss")</f>
        <v>0</v>
      </c>
      <c r="F83" s="7" t="n">
        <f aca="false">COUNTIFS('Duel Log'!AF$2:AF$2815,$A83,'Duel Log'!AG$2:AG$2815,$B83,'Duel Log'!AH$2:AH$2815,"Draw")</f>
        <v>0</v>
      </c>
      <c r="G83" s="13" t="n">
        <f aca="false">IFERROR(D83/C83,"")</f>
        <v>1</v>
      </c>
    </row>
    <row r="84" customFormat="false" ht="15" hidden="false" customHeight="true" outlineLevel="0" collapsed="false">
      <c r="A84" s="7" t="s">
        <v>742</v>
      </c>
      <c r="B84" s="7" t="s">
        <v>726</v>
      </c>
      <c r="C84" s="7" t="n">
        <f aca="false">COUNTIFS('Duel Log'!AF$2:AF$2815,$A84,'Duel Log'!AG$2:AG$2815,$B84)</f>
        <v>1</v>
      </c>
      <c r="D84" s="7" t="n">
        <f aca="false">COUNTIFS('Duel Log'!AF$2:AF$2815,$A84,'Duel Log'!AG$2:AG$2815,$B84,'Duel Log'!AH$2:AH$2815,"Win")</f>
        <v>0</v>
      </c>
      <c r="E84" s="7" t="n">
        <f aca="false">COUNTIFS('Duel Log'!AF$2:AF$2815,$A84,'Duel Log'!AG$2:AG$2815,$B84,'Duel Log'!AH$2:AH$2815,"Loss")</f>
        <v>1</v>
      </c>
      <c r="F84" s="7" t="n">
        <f aca="false">COUNTIFS('Duel Log'!AF$2:AF$2815,$A84,'Duel Log'!AG$2:AG$2815,$B84,'Duel Log'!AH$2:AH$2815,"Draw")</f>
        <v>0</v>
      </c>
      <c r="G84" s="13" t="n">
        <f aca="false">IFERROR(D84/C84,"")</f>
        <v>0</v>
      </c>
    </row>
    <row r="85" customFormat="false" ht="15" hidden="false" customHeight="true" outlineLevel="0" collapsed="false">
      <c r="A85" s="7" t="s">
        <v>742</v>
      </c>
      <c r="B85" s="7" t="s">
        <v>2786</v>
      </c>
      <c r="C85" s="7" t="n">
        <f aca="false">COUNTIFS('Duel Log'!AF$2:AF$2815,$A85,'Duel Log'!AG$2:AG$2815,$B85)</f>
        <v>1</v>
      </c>
      <c r="D85" s="7" t="n">
        <f aca="false">COUNTIFS('Duel Log'!AF$2:AF$2815,$A85,'Duel Log'!AG$2:AG$2815,$B85,'Duel Log'!AH$2:AH$2815,"Win")</f>
        <v>0</v>
      </c>
      <c r="E85" s="7" t="n">
        <f aca="false">COUNTIFS('Duel Log'!AF$2:AF$2815,$A85,'Duel Log'!AG$2:AG$2815,$B85,'Duel Log'!AH$2:AH$2815,"Loss")</f>
        <v>1</v>
      </c>
      <c r="F85" s="7" t="n">
        <f aca="false">COUNTIFS('Duel Log'!AF$2:AF$2815,$A85,'Duel Log'!AG$2:AG$2815,$B85,'Duel Log'!AH$2:AH$2815,"Draw")</f>
        <v>0</v>
      </c>
      <c r="G85" s="13" t="n">
        <f aca="false">IFERROR(D85/C85,"")</f>
        <v>0</v>
      </c>
    </row>
    <row r="86" customFormat="false" ht="15" hidden="false" customHeight="true" outlineLevel="0" collapsed="false">
      <c r="A86" s="7" t="s">
        <v>742</v>
      </c>
      <c r="B86" s="7" t="s">
        <v>741</v>
      </c>
      <c r="C86" s="7" t="n">
        <f aca="false">COUNTIFS('Duel Log'!AF$2:AF$2815,$A86,'Duel Log'!AG$2:AG$2815,$B86)</f>
        <v>1</v>
      </c>
      <c r="D86" s="7" t="n">
        <f aca="false">COUNTIFS('Duel Log'!AF$2:AF$2815,$A86,'Duel Log'!AG$2:AG$2815,$B86,'Duel Log'!AH$2:AH$2815,"Win")</f>
        <v>1</v>
      </c>
      <c r="E86" s="7" t="n">
        <f aca="false">COUNTIFS('Duel Log'!AF$2:AF$2815,$A86,'Duel Log'!AG$2:AG$2815,$B86,'Duel Log'!AH$2:AH$2815,"Loss")</f>
        <v>0</v>
      </c>
      <c r="F86" s="7" t="n">
        <f aca="false">COUNTIFS('Duel Log'!AF$2:AF$2815,$A86,'Duel Log'!AG$2:AG$2815,$B86,'Duel Log'!AH$2:AH$2815,"Draw")</f>
        <v>0</v>
      </c>
      <c r="G86" s="13" t="n">
        <f aca="false">IFERROR(D86/C86,"")</f>
        <v>1</v>
      </c>
    </row>
    <row r="87" customFormat="false" ht="15" hidden="false" customHeight="true" outlineLevel="0" collapsed="false">
      <c r="A87" s="7" t="s">
        <v>4628</v>
      </c>
      <c r="B87" s="7" t="s">
        <v>778</v>
      </c>
      <c r="C87" s="7" t="n">
        <f aca="false">COUNTIFS('Duel Log'!AF$2:AF$2815,$A87,'Duel Log'!AG$2:AG$2815,$B87)</f>
        <v>1</v>
      </c>
      <c r="D87" s="7" t="n">
        <f aca="false">COUNTIFS('Duel Log'!AF$2:AF$2815,$A87,'Duel Log'!AG$2:AG$2815,$B87,'Duel Log'!AH$2:AH$2815,"Win")</f>
        <v>0</v>
      </c>
      <c r="E87" s="7" t="n">
        <f aca="false">COUNTIFS('Duel Log'!AF$2:AF$2815,$A87,'Duel Log'!AG$2:AG$2815,$B87,'Duel Log'!AH$2:AH$2815,"Loss")</f>
        <v>1</v>
      </c>
      <c r="F87" s="7" t="n">
        <f aca="false">COUNTIFS('Duel Log'!AF$2:AF$2815,$A87,'Duel Log'!AG$2:AG$2815,$B87,'Duel Log'!AH$2:AH$2815,"Draw")</f>
        <v>0</v>
      </c>
      <c r="G87" s="13" t="n">
        <f aca="false">IFERROR(D87/C87,"")</f>
        <v>0</v>
      </c>
    </row>
    <row r="88" customFormat="false" ht="15" hidden="false" customHeight="true" outlineLevel="0" collapsed="false">
      <c r="A88" s="7" t="s">
        <v>770</v>
      </c>
      <c r="B88" s="7" t="s">
        <v>397</v>
      </c>
      <c r="C88" s="7" t="n">
        <f aca="false">COUNTIFS('Duel Log'!AF$2:AF$2815,$A88,'Duel Log'!AG$2:AG$2815,$B88)</f>
        <v>1</v>
      </c>
      <c r="D88" s="7" t="n">
        <f aca="false">COUNTIFS('Duel Log'!AF$2:AF$2815,$A88,'Duel Log'!AG$2:AG$2815,$B88,'Duel Log'!AH$2:AH$2815,"Win")</f>
        <v>0</v>
      </c>
      <c r="E88" s="7" t="n">
        <f aca="false">COUNTIFS('Duel Log'!AF$2:AF$2815,$A88,'Duel Log'!AG$2:AG$2815,$B88,'Duel Log'!AH$2:AH$2815,"Loss")</f>
        <v>1</v>
      </c>
      <c r="F88" s="7" t="n">
        <f aca="false">COUNTIFS('Duel Log'!AF$2:AF$2815,$A88,'Duel Log'!AG$2:AG$2815,$B88,'Duel Log'!AH$2:AH$2815,"Draw")</f>
        <v>0</v>
      </c>
      <c r="G88" s="13" t="n">
        <f aca="false">IFERROR(D88/C88,"")</f>
        <v>0</v>
      </c>
    </row>
    <row r="89" customFormat="false" ht="15" hidden="false" customHeight="true" outlineLevel="0" collapsed="false">
      <c r="A89" s="7" t="s">
        <v>770</v>
      </c>
      <c r="B89" s="7" t="s">
        <v>100</v>
      </c>
      <c r="C89" s="7" t="n">
        <f aca="false">COUNTIFS('Duel Log'!AF$2:AF$2815,$A89,'Duel Log'!AG$2:AG$2815,$B89)</f>
        <v>2</v>
      </c>
      <c r="D89" s="7" t="n">
        <f aca="false">COUNTIFS('Duel Log'!AF$2:AF$2815,$A89,'Duel Log'!AG$2:AG$2815,$B89,'Duel Log'!AH$2:AH$2815,"Win")</f>
        <v>0</v>
      </c>
      <c r="E89" s="7" t="n">
        <f aca="false">COUNTIFS('Duel Log'!AF$2:AF$2815,$A89,'Duel Log'!AG$2:AG$2815,$B89,'Duel Log'!AH$2:AH$2815,"Loss")</f>
        <v>2</v>
      </c>
      <c r="F89" s="7" t="n">
        <f aca="false">COUNTIFS('Duel Log'!AF$2:AF$2815,$A89,'Duel Log'!AG$2:AG$2815,$B89,'Duel Log'!AH$2:AH$2815,"Draw")</f>
        <v>0</v>
      </c>
      <c r="G89" s="13" t="n">
        <f aca="false">IFERROR(D89/C89,"")</f>
        <v>0</v>
      </c>
    </row>
    <row r="90" customFormat="false" ht="15" hidden="false" customHeight="true" outlineLevel="0" collapsed="false">
      <c r="A90" s="7" t="s">
        <v>770</v>
      </c>
      <c r="B90" s="7" t="s">
        <v>4705</v>
      </c>
      <c r="C90" s="7" t="n">
        <f aca="false">COUNTIFS('Duel Log'!AF$2:AF$2815,$A90,'Duel Log'!AG$2:AG$2815,$B90)</f>
        <v>1</v>
      </c>
      <c r="D90" s="7" t="n">
        <f aca="false">COUNTIFS('Duel Log'!AF$2:AF$2815,$A90,'Duel Log'!AG$2:AG$2815,$B90,'Duel Log'!AH$2:AH$2815,"Win")</f>
        <v>1</v>
      </c>
      <c r="E90" s="7" t="n">
        <f aca="false">COUNTIFS('Duel Log'!AF$2:AF$2815,$A90,'Duel Log'!AG$2:AG$2815,$B90,'Duel Log'!AH$2:AH$2815,"Loss")</f>
        <v>0</v>
      </c>
      <c r="F90" s="7" t="n">
        <f aca="false">COUNTIFS('Duel Log'!AF$2:AF$2815,$A90,'Duel Log'!AG$2:AG$2815,$B90,'Duel Log'!AH$2:AH$2815,"Draw")</f>
        <v>0</v>
      </c>
      <c r="G90" s="13" t="n">
        <f aca="false">IFERROR(D90/C90,"")</f>
        <v>1</v>
      </c>
    </row>
    <row r="91" customFormat="false" ht="15" hidden="false" customHeight="true" outlineLevel="0" collapsed="false">
      <c r="A91" s="7" t="s">
        <v>770</v>
      </c>
      <c r="B91" s="7" t="s">
        <v>1374</v>
      </c>
      <c r="C91" s="7" t="n">
        <f aca="false">COUNTIFS('Duel Log'!AF$2:AF$2815,$A91,'Duel Log'!AG$2:AG$2815,$B91)</f>
        <v>1</v>
      </c>
      <c r="D91" s="7" t="n">
        <f aca="false">COUNTIFS('Duel Log'!AF$2:AF$2815,$A91,'Duel Log'!AG$2:AG$2815,$B91,'Duel Log'!AH$2:AH$2815,"Win")</f>
        <v>1</v>
      </c>
      <c r="E91" s="7" t="n">
        <f aca="false">COUNTIFS('Duel Log'!AF$2:AF$2815,$A91,'Duel Log'!AG$2:AG$2815,$B91,'Duel Log'!AH$2:AH$2815,"Loss")</f>
        <v>0</v>
      </c>
      <c r="F91" s="7" t="n">
        <f aca="false">COUNTIFS('Duel Log'!AF$2:AF$2815,$A91,'Duel Log'!AG$2:AG$2815,$B91,'Duel Log'!AH$2:AH$2815,"Draw")</f>
        <v>0</v>
      </c>
      <c r="G91" s="13" t="n">
        <f aca="false">IFERROR(D91/C91,"")</f>
        <v>1</v>
      </c>
    </row>
    <row r="92" customFormat="false" ht="15" hidden="false" customHeight="true" outlineLevel="0" collapsed="false">
      <c r="A92" s="7" t="s">
        <v>770</v>
      </c>
      <c r="B92" s="7" t="s">
        <v>5041</v>
      </c>
      <c r="C92" s="7" t="n">
        <f aca="false">COUNTIFS('Duel Log'!AF$2:AF$2815,$A92,'Duel Log'!AG$2:AG$2815,$B92)</f>
        <v>1</v>
      </c>
      <c r="D92" s="7" t="n">
        <f aca="false">COUNTIFS('Duel Log'!AF$2:AF$2815,$A92,'Duel Log'!AG$2:AG$2815,$B92,'Duel Log'!AH$2:AH$2815,"Win")</f>
        <v>0</v>
      </c>
      <c r="E92" s="7" t="n">
        <f aca="false">COUNTIFS('Duel Log'!AF$2:AF$2815,$A92,'Duel Log'!AG$2:AG$2815,$B92,'Duel Log'!AH$2:AH$2815,"Loss")</f>
        <v>1</v>
      </c>
      <c r="F92" s="7" t="n">
        <f aca="false">COUNTIFS('Duel Log'!AF$2:AF$2815,$A92,'Duel Log'!AG$2:AG$2815,$B92,'Duel Log'!AH$2:AH$2815,"Draw")</f>
        <v>0</v>
      </c>
      <c r="G92" s="13" t="n">
        <f aca="false">IFERROR(D92/C92,"")</f>
        <v>0</v>
      </c>
    </row>
    <row r="93" customFormat="false" ht="15" hidden="false" customHeight="true" outlineLevel="0" collapsed="false">
      <c r="A93" s="7" t="s">
        <v>770</v>
      </c>
      <c r="B93" s="7" t="s">
        <v>172</v>
      </c>
      <c r="C93" s="7" t="n">
        <f aca="false">COUNTIFS('Duel Log'!AF$2:AF$2815,$A93,'Duel Log'!AG$2:AG$2815,$B93)</f>
        <v>2</v>
      </c>
      <c r="D93" s="7" t="n">
        <f aca="false">COUNTIFS('Duel Log'!AF$2:AF$2815,$A93,'Duel Log'!AG$2:AG$2815,$B93,'Duel Log'!AH$2:AH$2815,"Win")</f>
        <v>0</v>
      </c>
      <c r="E93" s="7" t="n">
        <f aca="false">COUNTIFS('Duel Log'!AF$2:AF$2815,$A93,'Duel Log'!AG$2:AG$2815,$B93,'Duel Log'!AH$2:AH$2815,"Loss")</f>
        <v>2</v>
      </c>
      <c r="F93" s="7" t="n">
        <f aca="false">COUNTIFS('Duel Log'!AF$2:AF$2815,$A93,'Duel Log'!AG$2:AG$2815,$B93,'Duel Log'!AH$2:AH$2815,"Draw")</f>
        <v>0</v>
      </c>
      <c r="G93" s="13" t="n">
        <f aca="false">IFERROR(D93/C93,"")</f>
        <v>0</v>
      </c>
    </row>
    <row r="94" customFormat="false" ht="15" hidden="false" customHeight="true" outlineLevel="0" collapsed="false">
      <c r="A94" s="7" t="s">
        <v>770</v>
      </c>
      <c r="B94" s="7" t="s">
        <v>711</v>
      </c>
      <c r="C94" s="7" t="n">
        <f aca="false">COUNTIFS('Duel Log'!AF$2:AF$2815,$A94,'Duel Log'!AG$2:AG$2815,$B94)</f>
        <v>2</v>
      </c>
      <c r="D94" s="7" t="n">
        <f aca="false">COUNTIFS('Duel Log'!AF$2:AF$2815,$A94,'Duel Log'!AG$2:AG$2815,$B94,'Duel Log'!AH$2:AH$2815,"Win")</f>
        <v>2</v>
      </c>
      <c r="E94" s="7" t="n">
        <f aca="false">COUNTIFS('Duel Log'!AF$2:AF$2815,$A94,'Duel Log'!AG$2:AG$2815,$B94,'Duel Log'!AH$2:AH$2815,"Loss")</f>
        <v>0</v>
      </c>
      <c r="F94" s="7" t="n">
        <f aca="false">COUNTIFS('Duel Log'!AF$2:AF$2815,$A94,'Duel Log'!AG$2:AG$2815,$B94,'Duel Log'!AH$2:AH$2815,"Draw")</f>
        <v>0</v>
      </c>
      <c r="G94" s="13" t="n">
        <f aca="false">IFERROR(D94/C94,"")</f>
        <v>1</v>
      </c>
    </row>
    <row r="95" customFormat="false" ht="15" hidden="false" customHeight="true" outlineLevel="0" collapsed="false">
      <c r="A95" s="7" t="s">
        <v>770</v>
      </c>
      <c r="B95" s="7" t="s">
        <v>4686</v>
      </c>
      <c r="C95" s="7" t="n">
        <f aca="false">COUNTIFS('Duel Log'!AF$2:AF$2815,$A95,'Duel Log'!AG$2:AG$2815,$B95)</f>
        <v>1</v>
      </c>
      <c r="D95" s="7" t="n">
        <f aca="false">COUNTIFS('Duel Log'!AF$2:AF$2815,$A95,'Duel Log'!AG$2:AG$2815,$B95,'Duel Log'!AH$2:AH$2815,"Win")</f>
        <v>0</v>
      </c>
      <c r="E95" s="7" t="n">
        <f aca="false">COUNTIFS('Duel Log'!AF$2:AF$2815,$A95,'Duel Log'!AG$2:AG$2815,$B95,'Duel Log'!AH$2:AH$2815,"Loss")</f>
        <v>1</v>
      </c>
      <c r="F95" s="7" t="n">
        <f aca="false">COUNTIFS('Duel Log'!AF$2:AF$2815,$A95,'Duel Log'!AG$2:AG$2815,$B95,'Duel Log'!AH$2:AH$2815,"Draw")</f>
        <v>0</v>
      </c>
      <c r="G95" s="13" t="n">
        <f aca="false">IFERROR(D95/C95,"")</f>
        <v>0</v>
      </c>
    </row>
    <row r="96" customFormat="false" ht="15" hidden="false" customHeight="true" outlineLevel="0" collapsed="false">
      <c r="A96" s="7" t="s">
        <v>770</v>
      </c>
      <c r="B96" s="7" t="s">
        <v>614</v>
      </c>
      <c r="C96" s="7" t="n">
        <f aca="false">COUNTIFS('Duel Log'!AF$2:AF$2815,$A96,'Duel Log'!AG$2:AG$2815,$B96)</f>
        <v>1</v>
      </c>
      <c r="D96" s="7" t="n">
        <f aca="false">COUNTIFS('Duel Log'!AF$2:AF$2815,$A96,'Duel Log'!AG$2:AG$2815,$B96,'Duel Log'!AH$2:AH$2815,"Win")</f>
        <v>0</v>
      </c>
      <c r="E96" s="7" t="n">
        <f aca="false">COUNTIFS('Duel Log'!AF$2:AF$2815,$A96,'Duel Log'!AG$2:AG$2815,$B96,'Duel Log'!AH$2:AH$2815,"Loss")</f>
        <v>1</v>
      </c>
      <c r="F96" s="7" t="n">
        <f aca="false">COUNTIFS('Duel Log'!AF$2:AF$2815,$A96,'Duel Log'!AG$2:AG$2815,$B96,'Duel Log'!AH$2:AH$2815,"Draw")</f>
        <v>0</v>
      </c>
      <c r="G96" s="13" t="n">
        <f aca="false">IFERROR(D96/C96,"")</f>
        <v>0</v>
      </c>
    </row>
    <row r="97" customFormat="false" ht="15" hidden="false" customHeight="true" outlineLevel="0" collapsed="false">
      <c r="A97" s="7" t="s">
        <v>770</v>
      </c>
      <c r="B97" s="7" t="s">
        <v>3085</v>
      </c>
      <c r="C97" s="7" t="n">
        <f aca="false">COUNTIFS('Duel Log'!AF$2:AF$2815,$A97,'Duel Log'!AG$2:AG$2815,$B97)</f>
        <v>1</v>
      </c>
      <c r="D97" s="7" t="n">
        <f aca="false">COUNTIFS('Duel Log'!AF$2:AF$2815,$A97,'Duel Log'!AG$2:AG$2815,$B97,'Duel Log'!AH$2:AH$2815,"Win")</f>
        <v>1</v>
      </c>
      <c r="E97" s="7" t="n">
        <f aca="false">COUNTIFS('Duel Log'!AF$2:AF$2815,$A97,'Duel Log'!AG$2:AG$2815,$B97,'Duel Log'!AH$2:AH$2815,"Loss")</f>
        <v>0</v>
      </c>
      <c r="F97" s="7" t="n">
        <f aca="false">COUNTIFS('Duel Log'!AF$2:AF$2815,$A97,'Duel Log'!AG$2:AG$2815,$B97,'Duel Log'!AH$2:AH$2815,"Draw")</f>
        <v>0</v>
      </c>
      <c r="G97" s="13" t="n">
        <f aca="false">IFERROR(D97/C97,"")</f>
        <v>1</v>
      </c>
    </row>
    <row r="98" customFormat="false" ht="15" hidden="false" customHeight="true" outlineLevel="0" collapsed="false">
      <c r="A98" s="7" t="s">
        <v>770</v>
      </c>
      <c r="B98" s="7" t="s">
        <v>160</v>
      </c>
      <c r="C98" s="7" t="n">
        <f aca="false">COUNTIFS('Duel Log'!AF$2:AF$2815,$A98,'Duel Log'!AG$2:AG$2815,$B98)</f>
        <v>1</v>
      </c>
      <c r="D98" s="7" t="n">
        <f aca="false">COUNTIFS('Duel Log'!AF$2:AF$2815,$A98,'Duel Log'!AG$2:AG$2815,$B98,'Duel Log'!AH$2:AH$2815,"Win")</f>
        <v>0</v>
      </c>
      <c r="E98" s="7" t="n">
        <f aca="false">COUNTIFS('Duel Log'!AF$2:AF$2815,$A98,'Duel Log'!AG$2:AG$2815,$B98,'Duel Log'!AH$2:AH$2815,"Loss")</f>
        <v>1</v>
      </c>
      <c r="F98" s="7" t="n">
        <f aca="false">COUNTIFS('Duel Log'!AF$2:AF$2815,$A98,'Duel Log'!AG$2:AG$2815,$B98,'Duel Log'!AH$2:AH$2815,"Draw")</f>
        <v>0</v>
      </c>
      <c r="G98" s="13" t="n">
        <f aca="false">IFERROR(D98/C98,"")</f>
        <v>0</v>
      </c>
    </row>
    <row r="99" customFormat="false" ht="15" hidden="false" customHeight="true" outlineLevel="0" collapsed="false">
      <c r="A99" s="7" t="s">
        <v>770</v>
      </c>
      <c r="B99" s="7" t="s">
        <v>3057</v>
      </c>
      <c r="C99" s="7" t="n">
        <f aca="false">COUNTIFS('Duel Log'!AF$2:AF$2815,$A99,'Duel Log'!AG$2:AG$2815,$B99)</f>
        <v>1</v>
      </c>
      <c r="D99" s="7" t="n">
        <f aca="false">COUNTIFS('Duel Log'!AF$2:AF$2815,$A99,'Duel Log'!AG$2:AG$2815,$B99,'Duel Log'!AH$2:AH$2815,"Win")</f>
        <v>1</v>
      </c>
      <c r="E99" s="7" t="n">
        <f aca="false">COUNTIFS('Duel Log'!AF$2:AF$2815,$A99,'Duel Log'!AG$2:AG$2815,$B99,'Duel Log'!AH$2:AH$2815,"Loss")</f>
        <v>0</v>
      </c>
      <c r="F99" s="7" t="n">
        <f aca="false">COUNTIFS('Duel Log'!AF$2:AF$2815,$A99,'Duel Log'!AG$2:AG$2815,$B99,'Duel Log'!AH$2:AH$2815,"Draw")</f>
        <v>0</v>
      </c>
      <c r="G99" s="13" t="n">
        <f aca="false">IFERROR(D99/C99,"")</f>
        <v>1</v>
      </c>
    </row>
    <row r="100" customFormat="false" ht="15" hidden="false" customHeight="true" outlineLevel="0" collapsed="false">
      <c r="A100" s="7" t="s">
        <v>770</v>
      </c>
      <c r="B100" s="7" t="s">
        <v>488</v>
      </c>
      <c r="C100" s="7" t="n">
        <f aca="false">COUNTIFS('Duel Log'!AF$2:AF$2815,$A100,'Duel Log'!AG$2:AG$2815,$B100)</f>
        <v>4</v>
      </c>
      <c r="D100" s="7" t="n">
        <f aca="false">COUNTIFS('Duel Log'!AF$2:AF$2815,$A100,'Duel Log'!AG$2:AG$2815,$B100,'Duel Log'!AH$2:AH$2815,"Win")</f>
        <v>2</v>
      </c>
      <c r="E100" s="7" t="n">
        <f aca="false">COUNTIFS('Duel Log'!AF$2:AF$2815,$A100,'Duel Log'!AG$2:AG$2815,$B100,'Duel Log'!AH$2:AH$2815,"Loss")</f>
        <v>2</v>
      </c>
      <c r="F100" s="7" t="n">
        <f aca="false">COUNTIFS('Duel Log'!AF$2:AF$2815,$A100,'Duel Log'!AG$2:AG$2815,$B100,'Duel Log'!AH$2:AH$2815,"Draw")</f>
        <v>0</v>
      </c>
      <c r="G100" s="13" t="n">
        <f aca="false">IFERROR(D100/C100,"")</f>
        <v>0.5</v>
      </c>
    </row>
    <row r="101" customFormat="false" ht="15" hidden="false" customHeight="true" outlineLevel="0" collapsed="false">
      <c r="A101" s="7" t="s">
        <v>770</v>
      </c>
      <c r="B101" s="7" t="s">
        <v>5677</v>
      </c>
      <c r="C101" s="7" t="n">
        <f aca="false">COUNTIFS('Duel Log'!AF$2:AF$2815,$A101,'Duel Log'!AG$2:AG$2815,$B101)</f>
        <v>1</v>
      </c>
      <c r="D101" s="7" t="n">
        <f aca="false">COUNTIFS('Duel Log'!AF$2:AF$2815,$A101,'Duel Log'!AG$2:AG$2815,$B101,'Duel Log'!AH$2:AH$2815,"Win")</f>
        <v>1</v>
      </c>
      <c r="E101" s="7" t="n">
        <f aca="false">COUNTIFS('Duel Log'!AF$2:AF$2815,$A101,'Duel Log'!AG$2:AG$2815,$B101,'Duel Log'!AH$2:AH$2815,"Loss")</f>
        <v>0</v>
      </c>
      <c r="F101" s="7" t="n">
        <f aca="false">COUNTIFS('Duel Log'!AF$2:AF$2815,$A101,'Duel Log'!AG$2:AG$2815,$B101,'Duel Log'!AH$2:AH$2815,"Draw")</f>
        <v>0</v>
      </c>
      <c r="G101" s="13" t="n">
        <f aca="false">IFERROR(D101/C101,"")</f>
        <v>1</v>
      </c>
    </row>
    <row r="102" customFormat="false" ht="15" hidden="false" customHeight="true" outlineLevel="0" collapsed="false">
      <c r="A102" s="7" t="s">
        <v>770</v>
      </c>
      <c r="B102" s="7" t="s">
        <v>228</v>
      </c>
      <c r="C102" s="7" t="n">
        <f aca="false">COUNTIFS('Duel Log'!AF$2:AF$2815,$A102,'Duel Log'!AG$2:AG$2815,$B102)</f>
        <v>1</v>
      </c>
      <c r="D102" s="7" t="n">
        <f aca="false">COUNTIFS('Duel Log'!AF$2:AF$2815,$A102,'Duel Log'!AG$2:AG$2815,$B102,'Duel Log'!AH$2:AH$2815,"Win")</f>
        <v>1</v>
      </c>
      <c r="E102" s="7" t="n">
        <f aca="false">COUNTIFS('Duel Log'!AF$2:AF$2815,$A102,'Duel Log'!AG$2:AG$2815,$B102,'Duel Log'!AH$2:AH$2815,"Loss")</f>
        <v>0</v>
      </c>
      <c r="F102" s="7" t="n">
        <f aca="false">COUNTIFS('Duel Log'!AF$2:AF$2815,$A102,'Duel Log'!AG$2:AG$2815,$B102,'Duel Log'!AH$2:AH$2815,"Draw")</f>
        <v>0</v>
      </c>
      <c r="G102" s="13" t="n">
        <f aca="false">IFERROR(D102/C102,"")</f>
        <v>1</v>
      </c>
    </row>
    <row r="103" customFormat="false" ht="15" hidden="false" customHeight="true" outlineLevel="0" collapsed="false">
      <c r="A103" s="7" t="s">
        <v>770</v>
      </c>
      <c r="B103" s="7" t="s">
        <v>4025</v>
      </c>
      <c r="C103" s="7" t="n">
        <f aca="false">COUNTIFS('Duel Log'!AF$2:AF$2815,$A103,'Duel Log'!AG$2:AG$2815,$B103)</f>
        <v>1</v>
      </c>
      <c r="D103" s="7" t="n">
        <f aca="false">COUNTIFS('Duel Log'!AF$2:AF$2815,$A103,'Duel Log'!AG$2:AG$2815,$B103,'Duel Log'!AH$2:AH$2815,"Win")</f>
        <v>1</v>
      </c>
      <c r="E103" s="7" t="n">
        <f aca="false">COUNTIFS('Duel Log'!AF$2:AF$2815,$A103,'Duel Log'!AG$2:AG$2815,$B103,'Duel Log'!AH$2:AH$2815,"Loss")</f>
        <v>0</v>
      </c>
      <c r="F103" s="7" t="n">
        <f aca="false">COUNTIFS('Duel Log'!AF$2:AF$2815,$A103,'Duel Log'!AG$2:AG$2815,$B103,'Duel Log'!AH$2:AH$2815,"Draw")</f>
        <v>0</v>
      </c>
      <c r="G103" s="13" t="n">
        <f aca="false">IFERROR(D103/C103,"")</f>
        <v>1</v>
      </c>
    </row>
    <row r="104" customFormat="false" ht="15" hidden="false" customHeight="true" outlineLevel="0" collapsed="false">
      <c r="A104" s="7" t="s">
        <v>770</v>
      </c>
      <c r="B104" s="7" t="s">
        <v>639</v>
      </c>
      <c r="C104" s="7" t="n">
        <f aca="false">COUNTIFS('Duel Log'!AF$2:AF$2815,$A104,'Duel Log'!AG$2:AG$2815,$B104)</f>
        <v>1</v>
      </c>
      <c r="D104" s="7" t="n">
        <f aca="false">COUNTIFS('Duel Log'!AF$2:AF$2815,$A104,'Duel Log'!AG$2:AG$2815,$B104,'Duel Log'!AH$2:AH$2815,"Win")</f>
        <v>1</v>
      </c>
      <c r="E104" s="7" t="n">
        <f aca="false">COUNTIFS('Duel Log'!AF$2:AF$2815,$A104,'Duel Log'!AG$2:AG$2815,$B104,'Duel Log'!AH$2:AH$2815,"Loss")</f>
        <v>0</v>
      </c>
      <c r="F104" s="7" t="n">
        <f aca="false">COUNTIFS('Duel Log'!AF$2:AF$2815,$A104,'Duel Log'!AG$2:AG$2815,$B104,'Duel Log'!AH$2:AH$2815,"Draw")</f>
        <v>0</v>
      </c>
      <c r="G104" s="13" t="n">
        <f aca="false">IFERROR(D104/C104,"")</f>
        <v>1</v>
      </c>
    </row>
    <row r="105" customFormat="false" ht="15" hidden="false" customHeight="true" outlineLevel="0" collapsed="false">
      <c r="A105" s="7" t="s">
        <v>770</v>
      </c>
      <c r="B105" s="7" t="s">
        <v>272</v>
      </c>
      <c r="C105" s="7" t="n">
        <f aca="false">COUNTIFS('Duel Log'!AF$2:AF$2815,$A105,'Duel Log'!AG$2:AG$2815,$B105)</f>
        <v>2</v>
      </c>
      <c r="D105" s="7" t="n">
        <f aca="false">COUNTIFS('Duel Log'!AF$2:AF$2815,$A105,'Duel Log'!AG$2:AG$2815,$B105,'Duel Log'!AH$2:AH$2815,"Win")</f>
        <v>2</v>
      </c>
      <c r="E105" s="7" t="n">
        <f aca="false">COUNTIFS('Duel Log'!AF$2:AF$2815,$A105,'Duel Log'!AG$2:AG$2815,$B105,'Duel Log'!AH$2:AH$2815,"Loss")</f>
        <v>0</v>
      </c>
      <c r="F105" s="7" t="n">
        <f aca="false">COUNTIFS('Duel Log'!AF$2:AF$2815,$A105,'Duel Log'!AG$2:AG$2815,$B105,'Duel Log'!AH$2:AH$2815,"Draw")</f>
        <v>0</v>
      </c>
      <c r="G105" s="13" t="n">
        <f aca="false">IFERROR(D105/C105,"")</f>
        <v>1</v>
      </c>
    </row>
    <row r="106" customFormat="false" ht="15" hidden="false" customHeight="true" outlineLevel="0" collapsed="false">
      <c r="A106" s="7" t="s">
        <v>4878</v>
      </c>
      <c r="B106" s="7" t="s">
        <v>242</v>
      </c>
      <c r="C106" s="7" t="n">
        <f aca="false">COUNTIFS('Duel Log'!AF$2:AF$2815,$A106,'Duel Log'!AG$2:AG$2815,$B106)</f>
        <v>1</v>
      </c>
      <c r="D106" s="7" t="n">
        <f aca="false">COUNTIFS('Duel Log'!AF$2:AF$2815,$A106,'Duel Log'!AG$2:AG$2815,$B106,'Duel Log'!AH$2:AH$2815,"Win")</f>
        <v>1</v>
      </c>
      <c r="E106" s="7" t="n">
        <f aca="false">COUNTIFS('Duel Log'!AF$2:AF$2815,$A106,'Duel Log'!AG$2:AG$2815,$B106,'Duel Log'!AH$2:AH$2815,"Loss")</f>
        <v>0</v>
      </c>
      <c r="F106" s="7" t="n">
        <f aca="false">COUNTIFS('Duel Log'!AF$2:AF$2815,$A106,'Duel Log'!AG$2:AG$2815,$B106,'Duel Log'!AH$2:AH$2815,"Draw")</f>
        <v>0</v>
      </c>
      <c r="G106" s="13" t="n">
        <f aca="false">IFERROR(D106/C106,"")</f>
        <v>1</v>
      </c>
    </row>
    <row r="107" customFormat="false" ht="15" hidden="false" customHeight="true" outlineLevel="0" collapsed="false">
      <c r="A107" s="7" t="s">
        <v>4618</v>
      </c>
      <c r="B107" s="7" t="s">
        <v>718</v>
      </c>
      <c r="C107" s="7" t="n">
        <f aca="false">COUNTIFS('Duel Log'!AF$2:AF$2815,$A107,'Duel Log'!AG$2:AG$2815,$B107)</f>
        <v>1</v>
      </c>
      <c r="D107" s="7" t="n">
        <f aca="false">COUNTIFS('Duel Log'!AF$2:AF$2815,$A107,'Duel Log'!AG$2:AG$2815,$B107,'Duel Log'!AH$2:AH$2815,"Win")</f>
        <v>0</v>
      </c>
      <c r="E107" s="7" t="n">
        <f aca="false">COUNTIFS('Duel Log'!AF$2:AF$2815,$A107,'Duel Log'!AG$2:AG$2815,$B107,'Duel Log'!AH$2:AH$2815,"Loss")</f>
        <v>1</v>
      </c>
      <c r="F107" s="7" t="n">
        <f aca="false">COUNTIFS('Duel Log'!AF$2:AF$2815,$A107,'Duel Log'!AG$2:AG$2815,$B107,'Duel Log'!AH$2:AH$2815,"Draw")</f>
        <v>0</v>
      </c>
      <c r="G107" s="13" t="n">
        <f aca="false">IFERROR(D107/C107,"")</f>
        <v>0</v>
      </c>
    </row>
    <row r="108" customFormat="false" ht="15" hidden="false" customHeight="true" outlineLevel="0" collapsed="false">
      <c r="A108" s="7" t="s">
        <v>2989</v>
      </c>
      <c r="B108" s="7" t="s">
        <v>2990</v>
      </c>
      <c r="C108" s="7" t="n">
        <f aca="false">COUNTIFS('Duel Log'!AF$2:AF$2815,$A108,'Duel Log'!AG$2:AG$2815,$B108)</f>
        <v>2</v>
      </c>
      <c r="D108" s="7" t="n">
        <f aca="false">COUNTIFS('Duel Log'!AF$2:AF$2815,$A108,'Duel Log'!AG$2:AG$2815,$B108,'Duel Log'!AH$2:AH$2815,"Win")</f>
        <v>0</v>
      </c>
      <c r="E108" s="7" t="n">
        <f aca="false">COUNTIFS('Duel Log'!AF$2:AF$2815,$A108,'Duel Log'!AG$2:AG$2815,$B108,'Duel Log'!AH$2:AH$2815,"Loss")</f>
        <v>2</v>
      </c>
      <c r="F108" s="7" t="n">
        <f aca="false">COUNTIFS('Duel Log'!AF$2:AF$2815,$A108,'Duel Log'!AG$2:AG$2815,$B108,'Duel Log'!AH$2:AH$2815,"Draw")</f>
        <v>0</v>
      </c>
      <c r="G108" s="13" t="n">
        <f aca="false">IFERROR(D108/C108,"")</f>
        <v>0</v>
      </c>
    </row>
    <row r="109" customFormat="false" ht="15" hidden="false" customHeight="true" outlineLevel="0" collapsed="false">
      <c r="A109" s="7" t="s">
        <v>4215</v>
      </c>
      <c r="B109" s="7" t="s">
        <v>4216</v>
      </c>
      <c r="C109" s="7" t="n">
        <f aca="false">COUNTIFS('Duel Log'!AF$2:AF$2815,$A109,'Duel Log'!AG$2:AG$2815,$B109)</f>
        <v>1</v>
      </c>
      <c r="D109" s="7" t="n">
        <f aca="false">COUNTIFS('Duel Log'!AF$2:AF$2815,$A109,'Duel Log'!AG$2:AG$2815,$B109,'Duel Log'!AH$2:AH$2815,"Win")</f>
        <v>1</v>
      </c>
      <c r="E109" s="7" t="n">
        <f aca="false">COUNTIFS('Duel Log'!AF$2:AF$2815,$A109,'Duel Log'!AG$2:AG$2815,$B109,'Duel Log'!AH$2:AH$2815,"Loss")</f>
        <v>0</v>
      </c>
      <c r="F109" s="7" t="n">
        <f aca="false">COUNTIFS('Duel Log'!AF$2:AF$2815,$A109,'Duel Log'!AG$2:AG$2815,$B109,'Duel Log'!AH$2:AH$2815,"Draw")</f>
        <v>0</v>
      </c>
      <c r="G109" s="13" t="n">
        <f aca="false">IFERROR(D109/C109,"")</f>
        <v>1</v>
      </c>
    </row>
    <row r="110" customFormat="false" ht="15" hidden="false" customHeight="true" outlineLevel="0" collapsed="false">
      <c r="A110" s="7" t="s">
        <v>3746</v>
      </c>
      <c r="B110" s="7" t="s">
        <v>3747</v>
      </c>
      <c r="C110" s="7" t="n">
        <f aca="false">COUNTIFS('Duel Log'!AF$2:AF$2815,$A110,'Duel Log'!AG$2:AG$2815,$B110)</f>
        <v>1</v>
      </c>
      <c r="D110" s="7" t="n">
        <f aca="false">COUNTIFS('Duel Log'!AF$2:AF$2815,$A110,'Duel Log'!AG$2:AG$2815,$B110,'Duel Log'!AH$2:AH$2815,"Win")</f>
        <v>1</v>
      </c>
      <c r="E110" s="7" t="n">
        <f aca="false">COUNTIFS('Duel Log'!AF$2:AF$2815,$A110,'Duel Log'!AG$2:AG$2815,$B110,'Duel Log'!AH$2:AH$2815,"Loss")</f>
        <v>0</v>
      </c>
      <c r="F110" s="7" t="n">
        <f aca="false">COUNTIFS('Duel Log'!AF$2:AF$2815,$A110,'Duel Log'!AG$2:AG$2815,$B110,'Duel Log'!AH$2:AH$2815,"Draw")</f>
        <v>0</v>
      </c>
      <c r="G110" s="13" t="n">
        <f aca="false">IFERROR(D110/C110,"")</f>
        <v>1</v>
      </c>
    </row>
    <row r="111" customFormat="false" ht="15" hidden="false" customHeight="true" outlineLevel="0" collapsed="false">
      <c r="A111" s="7" t="s">
        <v>3174</v>
      </c>
      <c r="B111" s="7" t="s">
        <v>3175</v>
      </c>
      <c r="C111" s="7" t="n">
        <f aca="false">COUNTIFS('Duel Log'!AF$2:AF$2815,$A111,'Duel Log'!AG$2:AG$2815,$B111)</f>
        <v>1</v>
      </c>
      <c r="D111" s="7" t="n">
        <f aca="false">COUNTIFS('Duel Log'!AF$2:AF$2815,$A111,'Duel Log'!AG$2:AG$2815,$B111,'Duel Log'!AH$2:AH$2815,"Win")</f>
        <v>1</v>
      </c>
      <c r="E111" s="7" t="n">
        <f aca="false">COUNTIFS('Duel Log'!AF$2:AF$2815,$A111,'Duel Log'!AG$2:AG$2815,$B111,'Duel Log'!AH$2:AH$2815,"Loss")</f>
        <v>0</v>
      </c>
      <c r="F111" s="7" t="n">
        <f aca="false">COUNTIFS('Duel Log'!AF$2:AF$2815,$A111,'Duel Log'!AG$2:AG$2815,$B111,'Duel Log'!AH$2:AH$2815,"Draw")</f>
        <v>0</v>
      </c>
      <c r="G111" s="13" t="n">
        <f aca="false">IFERROR(D111/C111,"")</f>
        <v>1</v>
      </c>
    </row>
    <row r="112" customFormat="false" ht="15" hidden="false" customHeight="true" outlineLevel="0" collapsed="false">
      <c r="A112" s="7" t="s">
        <v>3616</v>
      </c>
      <c r="B112" s="7" t="s">
        <v>3617</v>
      </c>
      <c r="C112" s="7" t="n">
        <f aca="false">COUNTIFS('Duel Log'!AF$2:AF$2815,$A112,'Duel Log'!AG$2:AG$2815,$B112)</f>
        <v>1</v>
      </c>
      <c r="D112" s="7" t="n">
        <f aca="false">COUNTIFS('Duel Log'!AF$2:AF$2815,$A112,'Duel Log'!AG$2:AG$2815,$B112,'Duel Log'!AH$2:AH$2815,"Win")</f>
        <v>0</v>
      </c>
      <c r="E112" s="7" t="n">
        <f aca="false">COUNTIFS('Duel Log'!AF$2:AF$2815,$A112,'Duel Log'!AG$2:AG$2815,$B112,'Duel Log'!AH$2:AH$2815,"Loss")</f>
        <v>1</v>
      </c>
      <c r="F112" s="7" t="n">
        <f aca="false">COUNTIFS('Duel Log'!AF$2:AF$2815,$A112,'Duel Log'!AG$2:AG$2815,$B112,'Duel Log'!AH$2:AH$2815,"Draw")</f>
        <v>0</v>
      </c>
      <c r="G112" s="13" t="n">
        <f aca="false">IFERROR(D112/C112,"")</f>
        <v>0</v>
      </c>
    </row>
    <row r="113" customFormat="false" ht="15" hidden="false" customHeight="true" outlineLevel="0" collapsed="false">
      <c r="A113" s="7" t="s">
        <v>736</v>
      </c>
      <c r="B113" s="7" t="s">
        <v>1142</v>
      </c>
      <c r="C113" s="7" t="n">
        <f aca="false">COUNTIFS('Duel Log'!AF$2:AF$2815,$A113,'Duel Log'!AG$2:AG$2815,$B113)</f>
        <v>2</v>
      </c>
      <c r="D113" s="7" t="n">
        <f aca="false">COUNTIFS('Duel Log'!AF$2:AF$2815,$A113,'Duel Log'!AG$2:AG$2815,$B113,'Duel Log'!AH$2:AH$2815,"Win")</f>
        <v>0</v>
      </c>
      <c r="E113" s="7" t="n">
        <f aca="false">COUNTIFS('Duel Log'!AF$2:AF$2815,$A113,'Duel Log'!AG$2:AG$2815,$B113,'Duel Log'!AH$2:AH$2815,"Loss")</f>
        <v>2</v>
      </c>
      <c r="F113" s="7" t="n">
        <f aca="false">COUNTIFS('Duel Log'!AF$2:AF$2815,$A113,'Duel Log'!AG$2:AG$2815,$B113,'Duel Log'!AH$2:AH$2815,"Draw")</f>
        <v>0</v>
      </c>
      <c r="G113" s="13" t="n">
        <f aca="false">IFERROR(D113/C113,"")</f>
        <v>0</v>
      </c>
    </row>
    <row r="114" customFormat="false" ht="15" hidden="false" customHeight="true" outlineLevel="0" collapsed="false">
      <c r="A114" s="7" t="s">
        <v>736</v>
      </c>
      <c r="B114" s="7" t="s">
        <v>726</v>
      </c>
      <c r="C114" s="7" t="n">
        <f aca="false">COUNTIFS('Duel Log'!AF$2:AF$2815,$A114,'Duel Log'!AG$2:AG$2815,$B114)</f>
        <v>2</v>
      </c>
      <c r="D114" s="7" t="n">
        <f aca="false">COUNTIFS('Duel Log'!AF$2:AF$2815,$A114,'Duel Log'!AG$2:AG$2815,$B114,'Duel Log'!AH$2:AH$2815,"Win")</f>
        <v>0</v>
      </c>
      <c r="E114" s="7" t="n">
        <f aca="false">COUNTIFS('Duel Log'!AF$2:AF$2815,$A114,'Duel Log'!AG$2:AG$2815,$B114,'Duel Log'!AH$2:AH$2815,"Loss")</f>
        <v>2</v>
      </c>
      <c r="F114" s="7" t="n">
        <f aca="false">COUNTIFS('Duel Log'!AF$2:AF$2815,$A114,'Duel Log'!AG$2:AG$2815,$B114,'Duel Log'!AH$2:AH$2815,"Draw")</f>
        <v>0</v>
      </c>
      <c r="G114" s="13" t="n">
        <f aca="false">IFERROR(D114/C114,"")</f>
        <v>0</v>
      </c>
    </row>
    <row r="115" customFormat="false" ht="15" hidden="false" customHeight="true" outlineLevel="0" collapsed="false">
      <c r="A115" s="7" t="s">
        <v>736</v>
      </c>
      <c r="B115" s="7" t="s">
        <v>315</v>
      </c>
      <c r="C115" s="7" t="n">
        <f aca="false">COUNTIFS('Duel Log'!AF$2:AF$2815,$A115,'Duel Log'!AG$2:AG$2815,$B115)</f>
        <v>1</v>
      </c>
      <c r="D115" s="7" t="n">
        <f aca="false">COUNTIFS('Duel Log'!AF$2:AF$2815,$A115,'Duel Log'!AG$2:AG$2815,$B115,'Duel Log'!AH$2:AH$2815,"Win")</f>
        <v>0</v>
      </c>
      <c r="E115" s="7" t="n">
        <f aca="false">COUNTIFS('Duel Log'!AF$2:AF$2815,$A115,'Duel Log'!AG$2:AG$2815,$B115,'Duel Log'!AH$2:AH$2815,"Loss")</f>
        <v>1</v>
      </c>
      <c r="F115" s="7" t="n">
        <f aca="false">COUNTIFS('Duel Log'!AF$2:AF$2815,$A115,'Duel Log'!AG$2:AG$2815,$B115,'Duel Log'!AH$2:AH$2815,"Draw")</f>
        <v>0</v>
      </c>
      <c r="G115" s="13" t="n">
        <f aca="false">IFERROR(D115/C115,"")</f>
        <v>0</v>
      </c>
    </row>
    <row r="116" customFormat="false" ht="15" hidden="false" customHeight="true" outlineLevel="0" collapsed="false">
      <c r="A116" s="7" t="s">
        <v>736</v>
      </c>
      <c r="B116" s="7" t="s">
        <v>737</v>
      </c>
      <c r="C116" s="7" t="n">
        <f aca="false">COUNTIFS('Duel Log'!AF$2:AF$2815,$A116,'Duel Log'!AG$2:AG$2815,$B116)</f>
        <v>1</v>
      </c>
      <c r="D116" s="7" t="n">
        <f aca="false">COUNTIFS('Duel Log'!AF$2:AF$2815,$A116,'Duel Log'!AG$2:AG$2815,$B116,'Duel Log'!AH$2:AH$2815,"Win")</f>
        <v>1</v>
      </c>
      <c r="E116" s="7" t="n">
        <f aca="false">COUNTIFS('Duel Log'!AF$2:AF$2815,$A116,'Duel Log'!AG$2:AG$2815,$B116,'Duel Log'!AH$2:AH$2815,"Loss")</f>
        <v>0</v>
      </c>
      <c r="F116" s="7" t="n">
        <f aca="false">COUNTIFS('Duel Log'!AF$2:AF$2815,$A116,'Duel Log'!AG$2:AG$2815,$B116,'Duel Log'!AH$2:AH$2815,"Draw")</f>
        <v>0</v>
      </c>
      <c r="G116" s="13" t="n">
        <f aca="false">IFERROR(D116/C116,"")</f>
        <v>1</v>
      </c>
    </row>
    <row r="117" customFormat="false" ht="15" hidden="false" customHeight="true" outlineLevel="0" collapsed="false">
      <c r="A117" s="7" t="s">
        <v>1428</v>
      </c>
      <c r="B117" s="7" t="s">
        <v>1405</v>
      </c>
      <c r="C117" s="7" t="n">
        <f aca="false">COUNTIFS('Duel Log'!AF$2:AF$2815,$A117,'Duel Log'!AG$2:AG$2815,$B117)</f>
        <v>1</v>
      </c>
      <c r="D117" s="7" t="n">
        <f aca="false">COUNTIFS('Duel Log'!AF$2:AF$2815,$A117,'Duel Log'!AG$2:AG$2815,$B117,'Duel Log'!AH$2:AH$2815,"Win")</f>
        <v>1</v>
      </c>
      <c r="E117" s="7" t="n">
        <f aca="false">COUNTIFS('Duel Log'!AF$2:AF$2815,$A117,'Duel Log'!AG$2:AG$2815,$B117,'Duel Log'!AH$2:AH$2815,"Loss")</f>
        <v>0</v>
      </c>
      <c r="F117" s="7" t="n">
        <f aca="false">COUNTIFS('Duel Log'!AF$2:AF$2815,$A117,'Duel Log'!AG$2:AG$2815,$B117,'Duel Log'!AH$2:AH$2815,"Draw")</f>
        <v>0</v>
      </c>
      <c r="G117" s="13" t="n">
        <f aca="false">IFERROR(D117/C117,"")</f>
        <v>1</v>
      </c>
    </row>
    <row r="118" customFormat="false" ht="15" hidden="false" customHeight="true" outlineLevel="0" collapsed="false">
      <c r="A118" s="7" t="s">
        <v>5023</v>
      </c>
      <c r="B118" s="7" t="s">
        <v>5022</v>
      </c>
      <c r="C118" s="7" t="n">
        <f aca="false">COUNTIFS('Duel Log'!AF$2:AF$2815,$A118,'Duel Log'!AG$2:AG$2815,$B118)</f>
        <v>1</v>
      </c>
      <c r="D118" s="7" t="n">
        <f aca="false">COUNTIFS('Duel Log'!AF$2:AF$2815,$A118,'Duel Log'!AG$2:AG$2815,$B118,'Duel Log'!AH$2:AH$2815,"Win")</f>
        <v>0</v>
      </c>
      <c r="E118" s="7" t="n">
        <f aca="false">COUNTIFS('Duel Log'!AF$2:AF$2815,$A118,'Duel Log'!AG$2:AG$2815,$B118,'Duel Log'!AH$2:AH$2815,"Loss")</f>
        <v>1</v>
      </c>
      <c r="F118" s="7" t="n">
        <f aca="false">COUNTIFS('Duel Log'!AF$2:AF$2815,$A118,'Duel Log'!AG$2:AG$2815,$B118,'Duel Log'!AH$2:AH$2815,"Draw")</f>
        <v>0</v>
      </c>
      <c r="G118" s="13" t="n">
        <f aca="false">IFERROR(D118/C118,"")</f>
        <v>0</v>
      </c>
    </row>
    <row r="119" customFormat="false" ht="15" hidden="false" customHeight="true" outlineLevel="0" collapsed="false">
      <c r="A119" s="7" t="s">
        <v>3942</v>
      </c>
      <c r="B119" s="7" t="s">
        <v>150</v>
      </c>
      <c r="C119" s="7" t="n">
        <f aca="false">COUNTIFS('Duel Log'!AF$2:AF$2815,$A119,'Duel Log'!AG$2:AG$2815,$B119)</f>
        <v>1</v>
      </c>
      <c r="D119" s="7" t="n">
        <f aca="false">COUNTIFS('Duel Log'!AF$2:AF$2815,$A119,'Duel Log'!AG$2:AG$2815,$B119,'Duel Log'!AH$2:AH$2815,"Win")</f>
        <v>0</v>
      </c>
      <c r="E119" s="7" t="n">
        <f aca="false">COUNTIFS('Duel Log'!AF$2:AF$2815,$A119,'Duel Log'!AG$2:AG$2815,$B119,'Duel Log'!AH$2:AH$2815,"Loss")</f>
        <v>1</v>
      </c>
      <c r="F119" s="7" t="n">
        <f aca="false">COUNTIFS('Duel Log'!AF$2:AF$2815,$A119,'Duel Log'!AG$2:AG$2815,$B119,'Duel Log'!AH$2:AH$2815,"Draw")</f>
        <v>0</v>
      </c>
      <c r="G119" s="13" t="n">
        <f aca="false">IFERROR(D119/C119,"")</f>
        <v>0</v>
      </c>
    </row>
    <row r="120" customFormat="false" ht="15" hidden="false" customHeight="true" outlineLevel="0" collapsed="false">
      <c r="A120" s="7" t="s">
        <v>3893</v>
      </c>
      <c r="B120" s="7" t="s">
        <v>3892</v>
      </c>
      <c r="C120" s="7" t="n">
        <f aca="false">COUNTIFS('Duel Log'!AF$2:AF$2815,$A120,'Duel Log'!AG$2:AG$2815,$B120)</f>
        <v>1</v>
      </c>
      <c r="D120" s="7" t="n">
        <f aca="false">COUNTIFS('Duel Log'!AF$2:AF$2815,$A120,'Duel Log'!AG$2:AG$2815,$B120,'Duel Log'!AH$2:AH$2815,"Win")</f>
        <v>0</v>
      </c>
      <c r="E120" s="7" t="n">
        <f aca="false">COUNTIFS('Duel Log'!AF$2:AF$2815,$A120,'Duel Log'!AG$2:AG$2815,$B120,'Duel Log'!AH$2:AH$2815,"Loss")</f>
        <v>1</v>
      </c>
      <c r="F120" s="7" t="n">
        <f aca="false">COUNTIFS('Duel Log'!AF$2:AF$2815,$A120,'Duel Log'!AG$2:AG$2815,$B120,'Duel Log'!AH$2:AH$2815,"Draw")</f>
        <v>0</v>
      </c>
      <c r="G120" s="13" t="n">
        <f aca="false">IFERROR(D120/C120,"")</f>
        <v>0</v>
      </c>
    </row>
    <row r="121" customFormat="false" ht="15" hidden="false" customHeight="true" outlineLevel="0" collapsed="false">
      <c r="A121" s="7" t="s">
        <v>4222</v>
      </c>
      <c r="B121" s="7" t="s">
        <v>4221</v>
      </c>
      <c r="C121" s="7" t="n">
        <f aca="false">COUNTIFS('Duel Log'!AF$2:AF$2815,$A121,'Duel Log'!AG$2:AG$2815,$B121)</f>
        <v>1</v>
      </c>
      <c r="D121" s="7" t="n">
        <f aca="false">COUNTIFS('Duel Log'!AF$2:AF$2815,$A121,'Duel Log'!AG$2:AG$2815,$B121,'Duel Log'!AH$2:AH$2815,"Win")</f>
        <v>1</v>
      </c>
      <c r="E121" s="7" t="n">
        <f aca="false">COUNTIFS('Duel Log'!AF$2:AF$2815,$A121,'Duel Log'!AG$2:AG$2815,$B121,'Duel Log'!AH$2:AH$2815,"Loss")</f>
        <v>0</v>
      </c>
      <c r="F121" s="7" t="n">
        <f aca="false">COUNTIFS('Duel Log'!AF$2:AF$2815,$A121,'Duel Log'!AG$2:AG$2815,$B121,'Duel Log'!AH$2:AH$2815,"Draw")</f>
        <v>0</v>
      </c>
      <c r="G121" s="13" t="n">
        <f aca="false">IFERROR(D121/C121,"")</f>
        <v>1</v>
      </c>
    </row>
    <row r="122" customFormat="false" ht="15" hidden="false" customHeight="true" outlineLevel="0" collapsed="false">
      <c r="A122" s="7" t="s">
        <v>787</v>
      </c>
      <c r="B122" s="7" t="s">
        <v>788</v>
      </c>
      <c r="C122" s="7" t="n">
        <f aca="false">COUNTIFS('Duel Log'!AF$2:AF$2815,$A122,'Duel Log'!AG$2:AG$2815,$B122)</f>
        <v>2</v>
      </c>
      <c r="D122" s="7" t="n">
        <f aca="false">COUNTIFS('Duel Log'!AF$2:AF$2815,$A122,'Duel Log'!AG$2:AG$2815,$B122,'Duel Log'!AH$2:AH$2815,"Win")</f>
        <v>0</v>
      </c>
      <c r="E122" s="7" t="n">
        <f aca="false">COUNTIFS('Duel Log'!AF$2:AF$2815,$A122,'Duel Log'!AG$2:AG$2815,$B122,'Duel Log'!AH$2:AH$2815,"Loss")</f>
        <v>2</v>
      </c>
      <c r="F122" s="7" t="n">
        <f aca="false">COUNTIFS('Duel Log'!AF$2:AF$2815,$A122,'Duel Log'!AG$2:AG$2815,$B122,'Duel Log'!AH$2:AH$2815,"Draw")</f>
        <v>0</v>
      </c>
      <c r="G122" s="13" t="n">
        <f aca="false">IFERROR(D122/C122,"")</f>
        <v>0</v>
      </c>
    </row>
    <row r="123" customFormat="false" ht="15" hidden="false" customHeight="true" outlineLevel="0" collapsed="false">
      <c r="A123" s="7" t="s">
        <v>1960</v>
      </c>
      <c r="B123" s="7" t="s">
        <v>1959</v>
      </c>
      <c r="C123" s="7" t="n">
        <f aca="false">COUNTIFS('Duel Log'!AF$2:AF$2815,$A123,'Duel Log'!AG$2:AG$2815,$B123)</f>
        <v>1</v>
      </c>
      <c r="D123" s="7" t="n">
        <f aca="false">COUNTIFS('Duel Log'!AF$2:AF$2815,$A123,'Duel Log'!AG$2:AG$2815,$B123,'Duel Log'!AH$2:AH$2815,"Win")</f>
        <v>0</v>
      </c>
      <c r="E123" s="7" t="n">
        <f aca="false">COUNTIFS('Duel Log'!AF$2:AF$2815,$A123,'Duel Log'!AG$2:AG$2815,$B123,'Duel Log'!AH$2:AH$2815,"Loss")</f>
        <v>1</v>
      </c>
      <c r="F123" s="7" t="n">
        <f aca="false">COUNTIFS('Duel Log'!AF$2:AF$2815,$A123,'Duel Log'!AG$2:AG$2815,$B123,'Duel Log'!AH$2:AH$2815,"Draw")</f>
        <v>0</v>
      </c>
      <c r="G123" s="13" t="n">
        <f aca="false">IFERROR(D123/C123,"")</f>
        <v>0</v>
      </c>
    </row>
    <row r="124" customFormat="false" ht="15" hidden="false" customHeight="true" outlineLevel="0" collapsed="false">
      <c r="A124" s="7" t="s">
        <v>1440</v>
      </c>
      <c r="B124" s="7" t="s">
        <v>242</v>
      </c>
      <c r="C124" s="7" t="n">
        <f aca="false">COUNTIFS('Duel Log'!AF$2:AF$2815,$A124,'Duel Log'!AG$2:AG$2815,$B124)</f>
        <v>1</v>
      </c>
      <c r="D124" s="7" t="n">
        <f aca="false">COUNTIFS('Duel Log'!AF$2:AF$2815,$A124,'Duel Log'!AG$2:AG$2815,$B124,'Duel Log'!AH$2:AH$2815,"Win")</f>
        <v>1</v>
      </c>
      <c r="E124" s="7" t="n">
        <f aca="false">COUNTIFS('Duel Log'!AF$2:AF$2815,$A124,'Duel Log'!AG$2:AG$2815,$B124,'Duel Log'!AH$2:AH$2815,"Loss")</f>
        <v>0</v>
      </c>
      <c r="F124" s="7" t="n">
        <f aca="false">COUNTIFS('Duel Log'!AF$2:AF$2815,$A124,'Duel Log'!AG$2:AG$2815,$B124,'Duel Log'!AH$2:AH$2815,"Draw")</f>
        <v>0</v>
      </c>
      <c r="G124" s="13" t="n">
        <f aca="false">IFERROR(D124/C124,"")</f>
        <v>1</v>
      </c>
    </row>
    <row r="125" customFormat="false" ht="15" hidden="false" customHeight="true" outlineLevel="0" collapsed="false">
      <c r="A125" s="7" t="s">
        <v>5149</v>
      </c>
      <c r="B125" s="7" t="s">
        <v>5150</v>
      </c>
      <c r="C125" s="7" t="n">
        <f aca="false">COUNTIFS('Duel Log'!AF$2:AF$2815,$A125,'Duel Log'!AG$2:AG$2815,$B125)</f>
        <v>1</v>
      </c>
      <c r="D125" s="7" t="n">
        <f aca="false">COUNTIFS('Duel Log'!AF$2:AF$2815,$A125,'Duel Log'!AG$2:AG$2815,$B125,'Duel Log'!AH$2:AH$2815,"Win")</f>
        <v>0</v>
      </c>
      <c r="E125" s="7" t="n">
        <f aca="false">COUNTIFS('Duel Log'!AF$2:AF$2815,$A125,'Duel Log'!AG$2:AG$2815,$B125,'Duel Log'!AH$2:AH$2815,"Loss")</f>
        <v>1</v>
      </c>
      <c r="F125" s="7" t="n">
        <f aca="false">COUNTIFS('Duel Log'!AF$2:AF$2815,$A125,'Duel Log'!AG$2:AG$2815,$B125,'Duel Log'!AH$2:AH$2815,"Draw")</f>
        <v>0</v>
      </c>
      <c r="G125" s="13" t="n">
        <f aca="false">IFERROR(D125/C125,"")</f>
        <v>0</v>
      </c>
    </row>
    <row r="126" customFormat="false" ht="15" hidden="false" customHeight="true" outlineLevel="0" collapsed="false">
      <c r="A126" s="7" t="s">
        <v>2705</v>
      </c>
      <c r="B126" s="7" t="s">
        <v>2473</v>
      </c>
      <c r="C126" s="7" t="n">
        <f aca="false">COUNTIFS('Duel Log'!AF$2:AF$2815,$A126,'Duel Log'!AG$2:AG$2815,$B126)</f>
        <v>1</v>
      </c>
      <c r="D126" s="7" t="n">
        <f aca="false">COUNTIFS('Duel Log'!AF$2:AF$2815,$A126,'Duel Log'!AG$2:AG$2815,$B126,'Duel Log'!AH$2:AH$2815,"Win")</f>
        <v>0</v>
      </c>
      <c r="E126" s="7" t="n">
        <f aca="false">COUNTIFS('Duel Log'!AF$2:AF$2815,$A126,'Duel Log'!AG$2:AG$2815,$B126,'Duel Log'!AH$2:AH$2815,"Loss")</f>
        <v>1</v>
      </c>
      <c r="F126" s="7" t="n">
        <f aca="false">COUNTIFS('Duel Log'!AF$2:AF$2815,$A126,'Duel Log'!AG$2:AG$2815,$B126,'Duel Log'!AH$2:AH$2815,"Draw")</f>
        <v>0</v>
      </c>
      <c r="G126" s="13" t="n">
        <f aca="false">IFERROR(D126/C126,"")</f>
        <v>0</v>
      </c>
    </row>
    <row r="127" customFormat="false" ht="15" hidden="false" customHeight="true" outlineLevel="0" collapsed="false">
      <c r="A127" s="7" t="s">
        <v>4786</v>
      </c>
      <c r="B127" s="7" t="s">
        <v>4787</v>
      </c>
      <c r="C127" s="7" t="n">
        <f aca="false">COUNTIFS('Duel Log'!AF$2:AF$2815,$A127,'Duel Log'!AG$2:AG$2815,$B127)</f>
        <v>1</v>
      </c>
      <c r="D127" s="7" t="n">
        <f aca="false">COUNTIFS('Duel Log'!AF$2:AF$2815,$A127,'Duel Log'!AG$2:AG$2815,$B127,'Duel Log'!AH$2:AH$2815,"Win")</f>
        <v>1</v>
      </c>
      <c r="E127" s="7" t="n">
        <f aca="false">COUNTIFS('Duel Log'!AF$2:AF$2815,$A127,'Duel Log'!AG$2:AG$2815,$B127,'Duel Log'!AH$2:AH$2815,"Loss")</f>
        <v>0</v>
      </c>
      <c r="F127" s="7" t="n">
        <f aca="false">COUNTIFS('Duel Log'!AF$2:AF$2815,$A127,'Duel Log'!AG$2:AG$2815,$B127,'Duel Log'!AH$2:AH$2815,"Draw")</f>
        <v>0</v>
      </c>
      <c r="G127" s="13" t="n">
        <f aca="false">IFERROR(D127/C127,"")</f>
        <v>1</v>
      </c>
    </row>
    <row r="128" customFormat="false" ht="15" hidden="false" customHeight="true" outlineLevel="0" collapsed="false">
      <c r="A128" s="7" t="s">
        <v>5895</v>
      </c>
      <c r="B128" s="7" t="s">
        <v>5894</v>
      </c>
      <c r="C128" s="7" t="n">
        <f aca="false">COUNTIFS('Duel Log'!AF$2:AF$2815,$A128,'Duel Log'!AG$2:AG$2815,$B128)</f>
        <v>1</v>
      </c>
      <c r="D128" s="7" t="n">
        <f aca="false">COUNTIFS('Duel Log'!AF$2:AF$2815,$A128,'Duel Log'!AG$2:AG$2815,$B128,'Duel Log'!AH$2:AH$2815,"Win")</f>
        <v>0</v>
      </c>
      <c r="E128" s="7" t="n">
        <f aca="false">COUNTIFS('Duel Log'!AF$2:AF$2815,$A128,'Duel Log'!AG$2:AG$2815,$B128,'Duel Log'!AH$2:AH$2815,"Loss")</f>
        <v>1</v>
      </c>
      <c r="F128" s="7" t="n">
        <f aca="false">COUNTIFS('Duel Log'!AF$2:AF$2815,$A128,'Duel Log'!AG$2:AG$2815,$B128,'Duel Log'!AH$2:AH$2815,"Draw")</f>
        <v>0</v>
      </c>
      <c r="G128" s="13" t="n">
        <f aca="false">IFERROR(D128/C128,"")</f>
        <v>0</v>
      </c>
    </row>
    <row r="129" customFormat="false" ht="15" hidden="false" customHeight="true" outlineLevel="0" collapsed="false">
      <c r="A129" s="7" t="s">
        <v>2723</v>
      </c>
      <c r="B129" s="7" t="s">
        <v>697</v>
      </c>
      <c r="C129" s="7" t="n">
        <f aca="false">COUNTIFS('Duel Log'!AF$2:AF$2815,$A129,'Duel Log'!AG$2:AG$2815,$B129)</f>
        <v>1</v>
      </c>
      <c r="D129" s="7" t="n">
        <f aca="false">COUNTIFS('Duel Log'!AF$2:AF$2815,$A129,'Duel Log'!AG$2:AG$2815,$B129,'Duel Log'!AH$2:AH$2815,"Win")</f>
        <v>0</v>
      </c>
      <c r="E129" s="7" t="n">
        <f aca="false">COUNTIFS('Duel Log'!AF$2:AF$2815,$A129,'Duel Log'!AG$2:AG$2815,$B129,'Duel Log'!AH$2:AH$2815,"Loss")</f>
        <v>1</v>
      </c>
      <c r="F129" s="7" t="n">
        <f aca="false">COUNTIFS('Duel Log'!AF$2:AF$2815,$A129,'Duel Log'!AG$2:AG$2815,$B129,'Duel Log'!AH$2:AH$2815,"Draw")</f>
        <v>0</v>
      </c>
      <c r="G129" s="13" t="n">
        <f aca="false">IFERROR(D129/C129,"")</f>
        <v>0</v>
      </c>
    </row>
    <row r="130" customFormat="false" ht="15" hidden="false" customHeight="true" outlineLevel="0" collapsed="false">
      <c r="A130" s="7" t="s">
        <v>2692</v>
      </c>
      <c r="B130" s="7" t="s">
        <v>1299</v>
      </c>
      <c r="C130" s="7" t="n">
        <f aca="false">COUNTIFS('Duel Log'!AF$2:AF$2815,$A130,'Duel Log'!AG$2:AG$2815,$B130)</f>
        <v>1</v>
      </c>
      <c r="D130" s="7" t="n">
        <f aca="false">COUNTIFS('Duel Log'!AF$2:AF$2815,$A130,'Duel Log'!AG$2:AG$2815,$B130,'Duel Log'!AH$2:AH$2815,"Win")</f>
        <v>0</v>
      </c>
      <c r="E130" s="7" t="n">
        <f aca="false">COUNTIFS('Duel Log'!AF$2:AF$2815,$A130,'Duel Log'!AG$2:AG$2815,$B130,'Duel Log'!AH$2:AH$2815,"Loss")</f>
        <v>1</v>
      </c>
      <c r="F130" s="7" t="n">
        <f aca="false">COUNTIFS('Duel Log'!AF$2:AF$2815,$A130,'Duel Log'!AG$2:AG$2815,$B130,'Duel Log'!AH$2:AH$2815,"Draw")</f>
        <v>0</v>
      </c>
      <c r="G130" s="13" t="n">
        <f aca="false">IFERROR(D130/C130,"")</f>
        <v>0</v>
      </c>
    </row>
    <row r="131" customFormat="false" ht="15" hidden="false" customHeight="true" outlineLevel="0" collapsed="false">
      <c r="A131" s="7" t="s">
        <v>756</v>
      </c>
      <c r="B131" s="7" t="s">
        <v>228</v>
      </c>
      <c r="C131" s="7" t="n">
        <f aca="false">COUNTIFS('Duel Log'!AF$2:AF$2815,$A131,'Duel Log'!AG$2:AG$2815,$B131)</f>
        <v>2</v>
      </c>
      <c r="D131" s="7" t="n">
        <f aca="false">COUNTIFS('Duel Log'!AF$2:AF$2815,$A131,'Duel Log'!AG$2:AG$2815,$B131,'Duel Log'!AH$2:AH$2815,"Win")</f>
        <v>2</v>
      </c>
      <c r="E131" s="7" t="n">
        <f aca="false">COUNTIFS('Duel Log'!AF$2:AF$2815,$A131,'Duel Log'!AG$2:AG$2815,$B131,'Duel Log'!AH$2:AH$2815,"Loss")</f>
        <v>0</v>
      </c>
      <c r="F131" s="7" t="n">
        <f aca="false">COUNTIFS('Duel Log'!AF$2:AF$2815,$A131,'Duel Log'!AG$2:AG$2815,$B131,'Duel Log'!AH$2:AH$2815,"Draw")</f>
        <v>0</v>
      </c>
      <c r="G131" s="13" t="n">
        <f aca="false">IFERROR(D131/C131,"")</f>
        <v>1</v>
      </c>
    </row>
    <row r="132" customFormat="false" ht="15" hidden="false" customHeight="true" outlineLevel="0" collapsed="false">
      <c r="A132" s="7" t="s">
        <v>756</v>
      </c>
      <c r="B132" s="7" t="s">
        <v>417</v>
      </c>
      <c r="C132" s="7" t="n">
        <f aca="false">COUNTIFS('Duel Log'!AF$2:AF$2815,$A132,'Duel Log'!AG$2:AG$2815,$B132)</f>
        <v>2</v>
      </c>
      <c r="D132" s="7" t="n">
        <f aca="false">COUNTIFS('Duel Log'!AF$2:AF$2815,$A132,'Duel Log'!AG$2:AG$2815,$B132,'Duel Log'!AH$2:AH$2815,"Win")</f>
        <v>0</v>
      </c>
      <c r="E132" s="7" t="n">
        <f aca="false">COUNTIFS('Duel Log'!AF$2:AF$2815,$A132,'Duel Log'!AG$2:AG$2815,$B132,'Duel Log'!AH$2:AH$2815,"Loss")</f>
        <v>2</v>
      </c>
      <c r="F132" s="7" t="n">
        <f aca="false">COUNTIFS('Duel Log'!AF$2:AF$2815,$A132,'Duel Log'!AG$2:AG$2815,$B132,'Duel Log'!AH$2:AH$2815,"Draw")</f>
        <v>0</v>
      </c>
      <c r="G132" s="13" t="n">
        <f aca="false">IFERROR(D132/C132,"")</f>
        <v>0</v>
      </c>
    </row>
    <row r="133" customFormat="false" ht="15" hidden="false" customHeight="true" outlineLevel="0" collapsed="false">
      <c r="A133" s="7" t="s">
        <v>468</v>
      </c>
      <c r="B133" s="7" t="s">
        <v>469</v>
      </c>
      <c r="C133" s="7" t="n">
        <f aca="false">COUNTIFS('Duel Log'!AF$2:AF$2815,$A133,'Duel Log'!AG$2:AG$2815,$B133)</f>
        <v>2</v>
      </c>
      <c r="D133" s="7" t="n">
        <f aca="false">COUNTIFS('Duel Log'!AF$2:AF$2815,$A133,'Duel Log'!AG$2:AG$2815,$B133,'Duel Log'!AH$2:AH$2815,"Win")</f>
        <v>0</v>
      </c>
      <c r="E133" s="7" t="n">
        <f aca="false">COUNTIFS('Duel Log'!AF$2:AF$2815,$A133,'Duel Log'!AG$2:AG$2815,$B133,'Duel Log'!AH$2:AH$2815,"Loss")</f>
        <v>2</v>
      </c>
      <c r="F133" s="7" t="n">
        <f aca="false">COUNTIFS('Duel Log'!AF$2:AF$2815,$A133,'Duel Log'!AG$2:AG$2815,$B133,'Duel Log'!AH$2:AH$2815,"Draw")</f>
        <v>0</v>
      </c>
      <c r="G133" s="13" t="n">
        <f aca="false">IFERROR(D133/C133,"")</f>
        <v>0</v>
      </c>
    </row>
    <row r="134" customFormat="false" ht="15" hidden="false" customHeight="true" outlineLevel="0" collapsed="false">
      <c r="A134" s="7" t="s">
        <v>468</v>
      </c>
      <c r="B134" s="7" t="s">
        <v>479</v>
      </c>
      <c r="C134" s="7" t="n">
        <f aca="false">COUNTIFS('Duel Log'!AF$2:AF$2815,$A134,'Duel Log'!AG$2:AG$2815,$B134)</f>
        <v>2</v>
      </c>
      <c r="D134" s="7" t="n">
        <f aca="false">COUNTIFS('Duel Log'!AF$2:AF$2815,$A134,'Duel Log'!AG$2:AG$2815,$B134,'Duel Log'!AH$2:AH$2815,"Win")</f>
        <v>0</v>
      </c>
      <c r="E134" s="7" t="n">
        <f aca="false">COUNTIFS('Duel Log'!AF$2:AF$2815,$A134,'Duel Log'!AG$2:AG$2815,$B134,'Duel Log'!AH$2:AH$2815,"Loss")</f>
        <v>2</v>
      </c>
      <c r="F134" s="7" t="n">
        <f aca="false">COUNTIFS('Duel Log'!AF$2:AF$2815,$A134,'Duel Log'!AG$2:AG$2815,$B134,'Duel Log'!AH$2:AH$2815,"Draw")</f>
        <v>0</v>
      </c>
      <c r="G134" s="13" t="n">
        <f aca="false">IFERROR(D134/C134,"")</f>
        <v>0</v>
      </c>
    </row>
    <row r="135" customFormat="false" ht="15" hidden="false" customHeight="true" outlineLevel="0" collapsed="false">
      <c r="A135" s="7" t="s">
        <v>513</v>
      </c>
      <c r="B135" s="7" t="s">
        <v>514</v>
      </c>
      <c r="C135" s="7" t="n">
        <f aca="false">COUNTIFS('Duel Log'!AF$2:AF$2815,$A135,'Duel Log'!AG$2:AG$2815,$B135)</f>
        <v>1</v>
      </c>
      <c r="D135" s="7" t="n">
        <f aca="false">COUNTIFS('Duel Log'!AF$2:AF$2815,$A135,'Duel Log'!AG$2:AG$2815,$B135,'Duel Log'!AH$2:AH$2815,"Win")</f>
        <v>1</v>
      </c>
      <c r="E135" s="7" t="n">
        <f aca="false">COUNTIFS('Duel Log'!AF$2:AF$2815,$A135,'Duel Log'!AG$2:AG$2815,$B135,'Duel Log'!AH$2:AH$2815,"Loss")</f>
        <v>0</v>
      </c>
      <c r="F135" s="7" t="n">
        <f aca="false">COUNTIFS('Duel Log'!AF$2:AF$2815,$A135,'Duel Log'!AG$2:AG$2815,$B135,'Duel Log'!AH$2:AH$2815,"Draw")</f>
        <v>0</v>
      </c>
      <c r="G135" s="13" t="n">
        <f aca="false">IFERROR(D135/C135,"")</f>
        <v>1</v>
      </c>
    </row>
    <row r="136" customFormat="false" ht="15" hidden="false" customHeight="true" outlineLevel="0" collapsed="false">
      <c r="A136" s="7" t="s">
        <v>4516</v>
      </c>
      <c r="B136" s="7" t="s">
        <v>488</v>
      </c>
      <c r="C136" s="7" t="n">
        <f aca="false">COUNTIFS('Duel Log'!AF$2:AF$2815,$A136,'Duel Log'!AG$2:AG$2815,$B136)</f>
        <v>1</v>
      </c>
      <c r="D136" s="7" t="n">
        <f aca="false">COUNTIFS('Duel Log'!AF$2:AF$2815,$A136,'Duel Log'!AG$2:AG$2815,$B136,'Duel Log'!AH$2:AH$2815,"Win")</f>
        <v>0</v>
      </c>
      <c r="E136" s="7" t="n">
        <f aca="false">COUNTIFS('Duel Log'!AF$2:AF$2815,$A136,'Duel Log'!AG$2:AG$2815,$B136,'Duel Log'!AH$2:AH$2815,"Loss")</f>
        <v>1</v>
      </c>
      <c r="F136" s="7" t="n">
        <f aca="false">COUNTIFS('Duel Log'!AF$2:AF$2815,$A136,'Duel Log'!AG$2:AG$2815,$B136,'Duel Log'!AH$2:AH$2815,"Draw")</f>
        <v>0</v>
      </c>
      <c r="G136" s="13" t="n">
        <f aca="false">IFERROR(D136/C136,"")</f>
        <v>0</v>
      </c>
    </row>
    <row r="137" customFormat="false" ht="15" hidden="false" customHeight="true" outlineLevel="0" collapsed="false">
      <c r="A137" s="7" t="s">
        <v>2565</v>
      </c>
      <c r="B137" s="7" t="s">
        <v>639</v>
      </c>
      <c r="C137" s="7" t="n">
        <f aca="false">COUNTIFS('Duel Log'!AF$2:AF$2815,$A137,'Duel Log'!AG$2:AG$2815,$B137)</f>
        <v>1</v>
      </c>
      <c r="D137" s="7" t="n">
        <f aca="false">COUNTIFS('Duel Log'!AF$2:AF$2815,$A137,'Duel Log'!AG$2:AG$2815,$B137,'Duel Log'!AH$2:AH$2815,"Win")</f>
        <v>1</v>
      </c>
      <c r="E137" s="7" t="n">
        <f aca="false">COUNTIFS('Duel Log'!AF$2:AF$2815,$A137,'Duel Log'!AG$2:AG$2815,$B137,'Duel Log'!AH$2:AH$2815,"Loss")</f>
        <v>0</v>
      </c>
      <c r="F137" s="7" t="n">
        <f aca="false">COUNTIFS('Duel Log'!AF$2:AF$2815,$A137,'Duel Log'!AG$2:AG$2815,$B137,'Duel Log'!AH$2:AH$2815,"Draw")</f>
        <v>0</v>
      </c>
      <c r="G137" s="13" t="n">
        <f aca="false">IFERROR(D137/C137,"")</f>
        <v>1</v>
      </c>
    </row>
    <row r="138" customFormat="false" ht="15" hidden="false" customHeight="true" outlineLevel="0" collapsed="false">
      <c r="A138" s="7" t="s">
        <v>697</v>
      </c>
      <c r="B138" s="7" t="s">
        <v>3384</v>
      </c>
      <c r="C138" s="7" t="n">
        <f aca="false">COUNTIFS('Duel Log'!AF$2:AF$2815,$A138,'Duel Log'!AG$2:AG$2815,$B138)</f>
        <v>1</v>
      </c>
      <c r="D138" s="7" t="n">
        <f aca="false">COUNTIFS('Duel Log'!AF$2:AF$2815,$A138,'Duel Log'!AG$2:AG$2815,$B138,'Duel Log'!AH$2:AH$2815,"Win")</f>
        <v>0</v>
      </c>
      <c r="E138" s="7" t="n">
        <f aca="false">COUNTIFS('Duel Log'!AF$2:AF$2815,$A138,'Duel Log'!AG$2:AG$2815,$B138,'Duel Log'!AH$2:AH$2815,"Loss")</f>
        <v>1</v>
      </c>
      <c r="F138" s="7" t="n">
        <f aca="false">COUNTIFS('Duel Log'!AF$2:AF$2815,$A138,'Duel Log'!AG$2:AG$2815,$B138,'Duel Log'!AH$2:AH$2815,"Draw")</f>
        <v>0</v>
      </c>
      <c r="G138" s="13" t="n">
        <f aca="false">IFERROR(D138/C138,"")</f>
        <v>0</v>
      </c>
    </row>
    <row r="139" customFormat="false" ht="15" hidden="false" customHeight="true" outlineLevel="0" collapsed="false">
      <c r="A139" s="7" t="s">
        <v>697</v>
      </c>
      <c r="B139" s="7" t="s">
        <v>4578</v>
      </c>
      <c r="C139" s="7" t="n">
        <f aca="false">COUNTIFS('Duel Log'!AF$2:AF$2815,$A139,'Duel Log'!AG$2:AG$2815,$B139)</f>
        <v>1</v>
      </c>
      <c r="D139" s="7" t="n">
        <f aca="false">COUNTIFS('Duel Log'!AF$2:AF$2815,$A139,'Duel Log'!AG$2:AG$2815,$B139,'Duel Log'!AH$2:AH$2815,"Win")</f>
        <v>0</v>
      </c>
      <c r="E139" s="7" t="n">
        <f aca="false">COUNTIFS('Duel Log'!AF$2:AF$2815,$A139,'Duel Log'!AG$2:AG$2815,$B139,'Duel Log'!AH$2:AH$2815,"Loss")</f>
        <v>1</v>
      </c>
      <c r="F139" s="7" t="n">
        <f aca="false">COUNTIFS('Duel Log'!AF$2:AF$2815,$A139,'Duel Log'!AG$2:AG$2815,$B139,'Duel Log'!AH$2:AH$2815,"Draw")</f>
        <v>0</v>
      </c>
      <c r="G139" s="13" t="n">
        <f aca="false">IFERROR(D139/C139,"")</f>
        <v>0</v>
      </c>
    </row>
    <row r="140" customFormat="false" ht="15" hidden="false" customHeight="true" outlineLevel="0" collapsed="false">
      <c r="A140" s="7" t="s">
        <v>663</v>
      </c>
      <c r="B140" s="7" t="s">
        <v>171</v>
      </c>
      <c r="C140" s="7" t="n">
        <f aca="false">COUNTIFS('Duel Log'!AF$2:AF$2815,$A140,'Duel Log'!AG$2:AG$2815,$B140)</f>
        <v>2</v>
      </c>
      <c r="D140" s="7" t="n">
        <f aca="false">COUNTIFS('Duel Log'!AF$2:AF$2815,$A140,'Duel Log'!AG$2:AG$2815,$B140,'Duel Log'!AH$2:AH$2815,"Win")</f>
        <v>2</v>
      </c>
      <c r="E140" s="7" t="n">
        <f aca="false">COUNTIFS('Duel Log'!AF$2:AF$2815,$A140,'Duel Log'!AG$2:AG$2815,$B140,'Duel Log'!AH$2:AH$2815,"Loss")</f>
        <v>0</v>
      </c>
      <c r="F140" s="7" t="n">
        <f aca="false">COUNTIFS('Duel Log'!AF$2:AF$2815,$A140,'Duel Log'!AG$2:AG$2815,$B140,'Duel Log'!AH$2:AH$2815,"Draw")</f>
        <v>0</v>
      </c>
      <c r="G140" s="13" t="n">
        <f aca="false">IFERROR(D140/C140,"")</f>
        <v>1</v>
      </c>
    </row>
    <row r="141" customFormat="false" ht="15" hidden="false" customHeight="true" outlineLevel="0" collapsed="false">
      <c r="A141" s="7" t="s">
        <v>663</v>
      </c>
      <c r="B141" s="7" t="s">
        <v>1228</v>
      </c>
      <c r="C141" s="7" t="n">
        <f aca="false">COUNTIFS('Duel Log'!AF$2:AF$2815,$A141,'Duel Log'!AG$2:AG$2815,$B141)</f>
        <v>2</v>
      </c>
      <c r="D141" s="7" t="n">
        <f aca="false">COUNTIFS('Duel Log'!AF$2:AF$2815,$A141,'Duel Log'!AG$2:AG$2815,$B141,'Duel Log'!AH$2:AH$2815,"Win")</f>
        <v>2</v>
      </c>
      <c r="E141" s="7" t="n">
        <f aca="false">COUNTIFS('Duel Log'!AF$2:AF$2815,$A141,'Duel Log'!AG$2:AG$2815,$B141,'Duel Log'!AH$2:AH$2815,"Loss")</f>
        <v>0</v>
      </c>
      <c r="F141" s="7" t="n">
        <f aca="false">COUNTIFS('Duel Log'!AF$2:AF$2815,$A141,'Duel Log'!AG$2:AG$2815,$B141,'Duel Log'!AH$2:AH$2815,"Draw")</f>
        <v>0</v>
      </c>
      <c r="G141" s="13" t="n">
        <f aca="false">IFERROR(D141/C141,"")</f>
        <v>1</v>
      </c>
    </row>
    <row r="142" customFormat="false" ht="15" hidden="false" customHeight="true" outlineLevel="0" collapsed="false">
      <c r="A142" s="7" t="s">
        <v>663</v>
      </c>
      <c r="B142" s="7" t="s">
        <v>778</v>
      </c>
      <c r="C142" s="7" t="n">
        <f aca="false">COUNTIFS('Duel Log'!AF$2:AF$2815,$A142,'Duel Log'!AG$2:AG$2815,$B142)</f>
        <v>2</v>
      </c>
      <c r="D142" s="7" t="n">
        <f aca="false">COUNTIFS('Duel Log'!AF$2:AF$2815,$A142,'Duel Log'!AG$2:AG$2815,$B142,'Duel Log'!AH$2:AH$2815,"Win")</f>
        <v>2</v>
      </c>
      <c r="E142" s="7" t="n">
        <f aca="false">COUNTIFS('Duel Log'!AF$2:AF$2815,$A142,'Duel Log'!AG$2:AG$2815,$B142,'Duel Log'!AH$2:AH$2815,"Loss")</f>
        <v>0</v>
      </c>
      <c r="F142" s="7" t="n">
        <f aca="false">COUNTIFS('Duel Log'!AF$2:AF$2815,$A142,'Duel Log'!AG$2:AG$2815,$B142,'Duel Log'!AH$2:AH$2815,"Draw")</f>
        <v>0</v>
      </c>
      <c r="G142" s="13" t="n">
        <f aca="false">IFERROR(D142/C142,"")</f>
        <v>1</v>
      </c>
    </row>
    <row r="143" customFormat="false" ht="15" hidden="false" customHeight="true" outlineLevel="0" collapsed="false">
      <c r="A143" s="7" t="s">
        <v>663</v>
      </c>
      <c r="B143" s="7" t="s">
        <v>496</v>
      </c>
      <c r="C143" s="7" t="n">
        <f aca="false">COUNTIFS('Duel Log'!AF$2:AF$2815,$A143,'Duel Log'!AG$2:AG$2815,$B143)</f>
        <v>1</v>
      </c>
      <c r="D143" s="7" t="n">
        <f aca="false">COUNTIFS('Duel Log'!AF$2:AF$2815,$A143,'Duel Log'!AG$2:AG$2815,$B143,'Duel Log'!AH$2:AH$2815,"Win")</f>
        <v>0</v>
      </c>
      <c r="E143" s="7" t="n">
        <f aca="false">COUNTIFS('Duel Log'!AF$2:AF$2815,$A143,'Duel Log'!AG$2:AG$2815,$B143,'Duel Log'!AH$2:AH$2815,"Loss")</f>
        <v>1</v>
      </c>
      <c r="F143" s="7" t="n">
        <f aca="false">COUNTIFS('Duel Log'!AF$2:AF$2815,$A143,'Duel Log'!AG$2:AG$2815,$B143,'Duel Log'!AH$2:AH$2815,"Draw")</f>
        <v>0</v>
      </c>
      <c r="G143" s="13" t="n">
        <f aca="false">IFERROR(D143/C143,"")</f>
        <v>0</v>
      </c>
    </row>
    <row r="144" customFormat="false" ht="15" hidden="false" customHeight="true" outlineLevel="0" collapsed="false">
      <c r="A144" s="7" t="s">
        <v>663</v>
      </c>
      <c r="B144" s="7" t="s">
        <v>2773</v>
      </c>
      <c r="C144" s="7" t="n">
        <f aca="false">COUNTIFS('Duel Log'!AF$2:AF$2815,$A144,'Duel Log'!AG$2:AG$2815,$B144)</f>
        <v>2</v>
      </c>
      <c r="D144" s="7" t="n">
        <f aca="false">COUNTIFS('Duel Log'!AF$2:AF$2815,$A144,'Duel Log'!AG$2:AG$2815,$B144,'Duel Log'!AH$2:AH$2815,"Win")</f>
        <v>0</v>
      </c>
      <c r="E144" s="7" t="n">
        <f aca="false">COUNTIFS('Duel Log'!AF$2:AF$2815,$A144,'Duel Log'!AG$2:AG$2815,$B144,'Duel Log'!AH$2:AH$2815,"Loss")</f>
        <v>2</v>
      </c>
      <c r="F144" s="7" t="n">
        <f aca="false">COUNTIFS('Duel Log'!AF$2:AF$2815,$A144,'Duel Log'!AG$2:AG$2815,$B144,'Duel Log'!AH$2:AH$2815,"Draw")</f>
        <v>0</v>
      </c>
      <c r="G144" s="13" t="n">
        <f aca="false">IFERROR(D144/C144,"")</f>
        <v>0</v>
      </c>
    </row>
    <row r="145" customFormat="false" ht="15" hidden="false" customHeight="true" outlineLevel="0" collapsed="false">
      <c r="A145" s="7" t="s">
        <v>663</v>
      </c>
      <c r="B145" s="7" t="s">
        <v>418</v>
      </c>
      <c r="C145" s="7" t="n">
        <f aca="false">COUNTIFS('Duel Log'!AF$2:AF$2815,$A145,'Duel Log'!AG$2:AG$2815,$B145)</f>
        <v>3</v>
      </c>
      <c r="D145" s="7" t="n">
        <f aca="false">COUNTIFS('Duel Log'!AF$2:AF$2815,$A145,'Duel Log'!AG$2:AG$2815,$B145,'Duel Log'!AH$2:AH$2815,"Win")</f>
        <v>0</v>
      </c>
      <c r="E145" s="7" t="n">
        <f aca="false">COUNTIFS('Duel Log'!AF$2:AF$2815,$A145,'Duel Log'!AG$2:AG$2815,$B145,'Duel Log'!AH$2:AH$2815,"Loss")</f>
        <v>3</v>
      </c>
      <c r="F145" s="7" t="n">
        <f aca="false">COUNTIFS('Duel Log'!AF$2:AF$2815,$A145,'Duel Log'!AG$2:AG$2815,$B145,'Duel Log'!AH$2:AH$2815,"Draw")</f>
        <v>0</v>
      </c>
      <c r="G145" s="13" t="n">
        <f aca="false">IFERROR(D145/C145,"")</f>
        <v>0</v>
      </c>
    </row>
    <row r="146" customFormat="false" ht="15" hidden="false" customHeight="true" outlineLevel="0" collapsed="false">
      <c r="A146" s="7" t="s">
        <v>663</v>
      </c>
      <c r="B146" s="7" t="s">
        <v>1144</v>
      </c>
      <c r="C146" s="7" t="n">
        <f aca="false">COUNTIFS('Duel Log'!AF$2:AF$2815,$A146,'Duel Log'!AG$2:AG$2815,$B146)</f>
        <v>2</v>
      </c>
      <c r="D146" s="7" t="n">
        <f aca="false">COUNTIFS('Duel Log'!AF$2:AF$2815,$A146,'Duel Log'!AG$2:AG$2815,$B146,'Duel Log'!AH$2:AH$2815,"Win")</f>
        <v>2</v>
      </c>
      <c r="E146" s="7" t="n">
        <f aca="false">COUNTIFS('Duel Log'!AF$2:AF$2815,$A146,'Duel Log'!AG$2:AG$2815,$B146,'Duel Log'!AH$2:AH$2815,"Loss")</f>
        <v>0</v>
      </c>
      <c r="F146" s="7" t="n">
        <f aca="false">COUNTIFS('Duel Log'!AF$2:AF$2815,$A146,'Duel Log'!AG$2:AG$2815,$B146,'Duel Log'!AH$2:AH$2815,"Draw")</f>
        <v>0</v>
      </c>
      <c r="G146" s="13" t="n">
        <f aca="false">IFERROR(D146/C146,"")</f>
        <v>1</v>
      </c>
    </row>
    <row r="147" customFormat="false" ht="15" hidden="false" customHeight="true" outlineLevel="0" collapsed="false">
      <c r="A147" s="7" t="s">
        <v>663</v>
      </c>
      <c r="B147" s="7" t="s">
        <v>758</v>
      </c>
      <c r="C147" s="7" t="n">
        <f aca="false">COUNTIFS('Duel Log'!AF$2:AF$2815,$A147,'Duel Log'!AG$2:AG$2815,$B147)</f>
        <v>1</v>
      </c>
      <c r="D147" s="7" t="n">
        <f aca="false">COUNTIFS('Duel Log'!AF$2:AF$2815,$A147,'Duel Log'!AG$2:AG$2815,$B147,'Duel Log'!AH$2:AH$2815,"Win")</f>
        <v>1</v>
      </c>
      <c r="E147" s="7" t="n">
        <f aca="false">COUNTIFS('Duel Log'!AF$2:AF$2815,$A147,'Duel Log'!AG$2:AG$2815,$B147,'Duel Log'!AH$2:AH$2815,"Loss")</f>
        <v>0</v>
      </c>
      <c r="F147" s="7" t="n">
        <f aca="false">COUNTIFS('Duel Log'!AF$2:AF$2815,$A147,'Duel Log'!AG$2:AG$2815,$B147,'Duel Log'!AH$2:AH$2815,"Draw")</f>
        <v>0</v>
      </c>
      <c r="G147" s="13" t="n">
        <f aca="false">IFERROR(D147/C147,"")</f>
        <v>1</v>
      </c>
    </row>
    <row r="148" customFormat="false" ht="15" hidden="false" customHeight="true" outlineLevel="0" collapsed="false">
      <c r="A148" s="7" t="s">
        <v>663</v>
      </c>
      <c r="B148" s="7" t="s">
        <v>160</v>
      </c>
      <c r="C148" s="7" t="n">
        <f aca="false">COUNTIFS('Duel Log'!AF$2:AF$2815,$A148,'Duel Log'!AG$2:AG$2815,$B148)</f>
        <v>4</v>
      </c>
      <c r="D148" s="7" t="n">
        <f aca="false">COUNTIFS('Duel Log'!AF$2:AF$2815,$A148,'Duel Log'!AG$2:AG$2815,$B148,'Duel Log'!AH$2:AH$2815,"Win")</f>
        <v>2</v>
      </c>
      <c r="E148" s="7" t="n">
        <f aca="false">COUNTIFS('Duel Log'!AF$2:AF$2815,$A148,'Duel Log'!AG$2:AG$2815,$B148,'Duel Log'!AH$2:AH$2815,"Loss")</f>
        <v>2</v>
      </c>
      <c r="F148" s="7" t="n">
        <f aca="false">COUNTIFS('Duel Log'!AF$2:AF$2815,$A148,'Duel Log'!AG$2:AG$2815,$B148,'Duel Log'!AH$2:AH$2815,"Draw")</f>
        <v>0</v>
      </c>
      <c r="G148" s="13" t="n">
        <f aca="false">IFERROR(D148/C148,"")</f>
        <v>0.5</v>
      </c>
    </row>
    <row r="149" customFormat="false" ht="15" hidden="false" customHeight="true" outlineLevel="0" collapsed="false">
      <c r="A149" s="7" t="s">
        <v>663</v>
      </c>
      <c r="B149" s="7" t="s">
        <v>1574</v>
      </c>
      <c r="C149" s="7" t="n">
        <f aca="false">COUNTIFS('Duel Log'!AF$2:AF$2815,$A149,'Duel Log'!AG$2:AG$2815,$B149)</f>
        <v>1</v>
      </c>
      <c r="D149" s="7" t="n">
        <f aca="false">COUNTIFS('Duel Log'!AF$2:AF$2815,$A149,'Duel Log'!AG$2:AG$2815,$B149,'Duel Log'!AH$2:AH$2815,"Win")</f>
        <v>0</v>
      </c>
      <c r="E149" s="7" t="n">
        <f aca="false">COUNTIFS('Duel Log'!AF$2:AF$2815,$A149,'Duel Log'!AG$2:AG$2815,$B149,'Duel Log'!AH$2:AH$2815,"Loss")</f>
        <v>1</v>
      </c>
      <c r="F149" s="7" t="n">
        <f aca="false">COUNTIFS('Duel Log'!AF$2:AF$2815,$A149,'Duel Log'!AG$2:AG$2815,$B149,'Duel Log'!AH$2:AH$2815,"Draw")</f>
        <v>0</v>
      </c>
      <c r="G149" s="13" t="n">
        <f aca="false">IFERROR(D149/C149,"")</f>
        <v>0</v>
      </c>
    </row>
    <row r="150" customFormat="false" ht="15" hidden="false" customHeight="true" outlineLevel="0" collapsed="false">
      <c r="A150" s="7" t="s">
        <v>663</v>
      </c>
      <c r="B150" s="7" t="s">
        <v>488</v>
      </c>
      <c r="C150" s="7" t="n">
        <f aca="false">COUNTIFS('Duel Log'!AF$2:AF$2815,$A150,'Duel Log'!AG$2:AG$2815,$B150)</f>
        <v>1</v>
      </c>
      <c r="D150" s="7" t="n">
        <f aca="false">COUNTIFS('Duel Log'!AF$2:AF$2815,$A150,'Duel Log'!AG$2:AG$2815,$B150,'Duel Log'!AH$2:AH$2815,"Win")</f>
        <v>1</v>
      </c>
      <c r="E150" s="7" t="n">
        <f aca="false">COUNTIFS('Duel Log'!AF$2:AF$2815,$A150,'Duel Log'!AG$2:AG$2815,$B150,'Duel Log'!AH$2:AH$2815,"Loss")</f>
        <v>0</v>
      </c>
      <c r="F150" s="7" t="n">
        <f aca="false">COUNTIFS('Duel Log'!AF$2:AF$2815,$A150,'Duel Log'!AG$2:AG$2815,$B150,'Duel Log'!AH$2:AH$2815,"Draw")</f>
        <v>0</v>
      </c>
      <c r="G150" s="13" t="n">
        <f aca="false">IFERROR(D150/C150,"")</f>
        <v>1</v>
      </c>
    </row>
    <row r="151" customFormat="false" ht="15" hidden="false" customHeight="true" outlineLevel="0" collapsed="false">
      <c r="A151" s="7" t="s">
        <v>663</v>
      </c>
      <c r="B151" s="7" t="s">
        <v>715</v>
      </c>
      <c r="C151" s="7" t="n">
        <f aca="false">COUNTIFS('Duel Log'!AF$2:AF$2815,$A151,'Duel Log'!AG$2:AG$2815,$B151)</f>
        <v>2</v>
      </c>
      <c r="D151" s="7" t="n">
        <f aca="false">COUNTIFS('Duel Log'!AF$2:AF$2815,$A151,'Duel Log'!AG$2:AG$2815,$B151,'Duel Log'!AH$2:AH$2815,"Win")</f>
        <v>0</v>
      </c>
      <c r="E151" s="7" t="n">
        <f aca="false">COUNTIFS('Duel Log'!AF$2:AF$2815,$A151,'Duel Log'!AG$2:AG$2815,$B151,'Duel Log'!AH$2:AH$2815,"Loss")</f>
        <v>2</v>
      </c>
      <c r="F151" s="7" t="n">
        <f aca="false">COUNTIFS('Duel Log'!AF$2:AF$2815,$A151,'Duel Log'!AG$2:AG$2815,$B151,'Duel Log'!AH$2:AH$2815,"Draw")</f>
        <v>0</v>
      </c>
      <c r="G151" s="13" t="n">
        <f aca="false">IFERROR(D151/C151,"")</f>
        <v>0</v>
      </c>
    </row>
    <row r="152" customFormat="false" ht="15" hidden="false" customHeight="true" outlineLevel="0" collapsed="false">
      <c r="A152" s="7" t="s">
        <v>663</v>
      </c>
      <c r="B152" s="7" t="s">
        <v>3133</v>
      </c>
      <c r="C152" s="7" t="n">
        <f aca="false">COUNTIFS('Duel Log'!AF$2:AF$2815,$A152,'Duel Log'!AG$2:AG$2815,$B152)</f>
        <v>1</v>
      </c>
      <c r="D152" s="7" t="n">
        <f aca="false">COUNTIFS('Duel Log'!AF$2:AF$2815,$A152,'Duel Log'!AG$2:AG$2815,$B152,'Duel Log'!AH$2:AH$2815,"Win")</f>
        <v>1</v>
      </c>
      <c r="E152" s="7" t="n">
        <f aca="false">COUNTIFS('Duel Log'!AF$2:AF$2815,$A152,'Duel Log'!AG$2:AG$2815,$B152,'Duel Log'!AH$2:AH$2815,"Loss")</f>
        <v>0</v>
      </c>
      <c r="F152" s="7" t="n">
        <f aca="false">COUNTIFS('Duel Log'!AF$2:AF$2815,$A152,'Duel Log'!AG$2:AG$2815,$B152,'Duel Log'!AH$2:AH$2815,"Draw")</f>
        <v>0</v>
      </c>
      <c r="G152" s="13" t="n">
        <f aca="false">IFERROR(D152/C152,"")</f>
        <v>1</v>
      </c>
    </row>
    <row r="153" customFormat="false" ht="15" hidden="false" customHeight="true" outlineLevel="0" collapsed="false">
      <c r="A153" s="7" t="s">
        <v>663</v>
      </c>
      <c r="B153" s="7" t="s">
        <v>639</v>
      </c>
      <c r="C153" s="7" t="n">
        <f aca="false">COUNTIFS('Duel Log'!AF$2:AF$2815,$A153,'Duel Log'!AG$2:AG$2815,$B153)</f>
        <v>2</v>
      </c>
      <c r="D153" s="7" t="n">
        <f aca="false">COUNTIFS('Duel Log'!AF$2:AF$2815,$A153,'Duel Log'!AG$2:AG$2815,$B153,'Duel Log'!AH$2:AH$2815,"Win")</f>
        <v>0</v>
      </c>
      <c r="E153" s="7" t="n">
        <f aca="false">COUNTIFS('Duel Log'!AF$2:AF$2815,$A153,'Duel Log'!AG$2:AG$2815,$B153,'Duel Log'!AH$2:AH$2815,"Loss")</f>
        <v>2</v>
      </c>
      <c r="F153" s="7" t="n">
        <f aca="false">COUNTIFS('Duel Log'!AF$2:AF$2815,$A153,'Duel Log'!AG$2:AG$2815,$B153,'Duel Log'!AH$2:AH$2815,"Draw")</f>
        <v>0</v>
      </c>
      <c r="G153" s="13" t="n">
        <f aca="false">IFERROR(D153/C153,"")</f>
        <v>0</v>
      </c>
    </row>
    <row r="154" customFormat="false" ht="15" hidden="false" customHeight="true" outlineLevel="0" collapsed="false">
      <c r="A154" s="7" t="s">
        <v>663</v>
      </c>
      <c r="B154" s="7" t="s">
        <v>351</v>
      </c>
      <c r="C154" s="7" t="n">
        <f aca="false">COUNTIFS('Duel Log'!AF$2:AF$2815,$A154,'Duel Log'!AG$2:AG$2815,$B154)</f>
        <v>1</v>
      </c>
      <c r="D154" s="7" t="n">
        <f aca="false">COUNTIFS('Duel Log'!AF$2:AF$2815,$A154,'Duel Log'!AG$2:AG$2815,$B154,'Duel Log'!AH$2:AH$2815,"Win")</f>
        <v>1</v>
      </c>
      <c r="E154" s="7" t="n">
        <f aca="false">COUNTIFS('Duel Log'!AF$2:AF$2815,$A154,'Duel Log'!AG$2:AG$2815,$B154,'Duel Log'!AH$2:AH$2815,"Loss")</f>
        <v>0</v>
      </c>
      <c r="F154" s="7" t="n">
        <f aca="false">COUNTIFS('Duel Log'!AF$2:AF$2815,$A154,'Duel Log'!AG$2:AG$2815,$B154,'Duel Log'!AH$2:AH$2815,"Draw")</f>
        <v>0</v>
      </c>
      <c r="G154" s="13" t="n">
        <f aca="false">IFERROR(D154/C154,"")</f>
        <v>1</v>
      </c>
    </row>
    <row r="155" customFormat="false" ht="15" hidden="false" customHeight="true" outlineLevel="0" collapsed="false">
      <c r="A155" s="7" t="s">
        <v>663</v>
      </c>
      <c r="B155" s="7" t="s">
        <v>150</v>
      </c>
      <c r="C155" s="7" t="n">
        <f aca="false">COUNTIFS('Duel Log'!AF$2:AF$2815,$A155,'Duel Log'!AG$2:AG$2815,$B155)</f>
        <v>2</v>
      </c>
      <c r="D155" s="7" t="n">
        <f aca="false">COUNTIFS('Duel Log'!AF$2:AF$2815,$A155,'Duel Log'!AG$2:AG$2815,$B155,'Duel Log'!AH$2:AH$2815,"Win")</f>
        <v>0</v>
      </c>
      <c r="E155" s="7" t="n">
        <f aca="false">COUNTIFS('Duel Log'!AF$2:AF$2815,$A155,'Duel Log'!AG$2:AG$2815,$B155,'Duel Log'!AH$2:AH$2815,"Loss")</f>
        <v>2</v>
      </c>
      <c r="F155" s="7" t="n">
        <f aca="false">COUNTIFS('Duel Log'!AF$2:AF$2815,$A155,'Duel Log'!AG$2:AG$2815,$B155,'Duel Log'!AH$2:AH$2815,"Draw")</f>
        <v>0</v>
      </c>
      <c r="G155" s="13" t="n">
        <f aca="false">IFERROR(D155/C155,"")</f>
        <v>0</v>
      </c>
    </row>
    <row r="156" customFormat="false" ht="15" hidden="false" customHeight="true" outlineLevel="0" collapsed="false">
      <c r="A156" s="7" t="s">
        <v>663</v>
      </c>
      <c r="B156" s="7" t="s">
        <v>466</v>
      </c>
      <c r="C156" s="7" t="n">
        <f aca="false">COUNTIFS('Duel Log'!AF$2:AF$2815,$A156,'Duel Log'!AG$2:AG$2815,$B156)</f>
        <v>2</v>
      </c>
      <c r="D156" s="7" t="n">
        <f aca="false">COUNTIFS('Duel Log'!AF$2:AF$2815,$A156,'Duel Log'!AG$2:AG$2815,$B156,'Duel Log'!AH$2:AH$2815,"Win")</f>
        <v>2</v>
      </c>
      <c r="E156" s="7" t="n">
        <f aca="false">COUNTIFS('Duel Log'!AF$2:AF$2815,$A156,'Duel Log'!AG$2:AG$2815,$B156,'Duel Log'!AH$2:AH$2815,"Loss")</f>
        <v>0</v>
      </c>
      <c r="F156" s="7" t="n">
        <f aca="false">COUNTIFS('Duel Log'!AF$2:AF$2815,$A156,'Duel Log'!AG$2:AG$2815,$B156,'Duel Log'!AH$2:AH$2815,"Draw")</f>
        <v>0</v>
      </c>
      <c r="G156" s="13" t="n">
        <f aca="false">IFERROR(D156/C156,"")</f>
        <v>1</v>
      </c>
    </row>
    <row r="157" customFormat="false" ht="15" hidden="false" customHeight="true" outlineLevel="0" collapsed="false">
      <c r="A157" s="7" t="s">
        <v>663</v>
      </c>
      <c r="B157" s="7" t="s">
        <v>2278</v>
      </c>
      <c r="C157" s="7" t="n">
        <f aca="false">COUNTIFS('Duel Log'!AF$2:AF$2815,$A157,'Duel Log'!AG$2:AG$2815,$B157)</f>
        <v>1</v>
      </c>
      <c r="D157" s="7" t="n">
        <f aca="false">COUNTIFS('Duel Log'!AF$2:AF$2815,$A157,'Duel Log'!AG$2:AG$2815,$B157,'Duel Log'!AH$2:AH$2815,"Win")</f>
        <v>0</v>
      </c>
      <c r="E157" s="7" t="n">
        <f aca="false">COUNTIFS('Duel Log'!AF$2:AF$2815,$A157,'Duel Log'!AG$2:AG$2815,$B157,'Duel Log'!AH$2:AH$2815,"Loss")</f>
        <v>1</v>
      </c>
      <c r="F157" s="7" t="n">
        <f aca="false">COUNTIFS('Duel Log'!AF$2:AF$2815,$A157,'Duel Log'!AG$2:AG$2815,$B157,'Duel Log'!AH$2:AH$2815,"Draw")</f>
        <v>0</v>
      </c>
      <c r="G157" s="13" t="n">
        <f aca="false">IFERROR(D157/C157,"")</f>
        <v>0</v>
      </c>
    </row>
    <row r="158" customFormat="false" ht="15" hidden="false" customHeight="true" outlineLevel="0" collapsed="false">
      <c r="A158" s="7" t="s">
        <v>663</v>
      </c>
      <c r="B158" s="7" t="s">
        <v>754</v>
      </c>
      <c r="C158" s="7" t="n">
        <f aca="false">COUNTIFS('Duel Log'!AF$2:AF$2815,$A158,'Duel Log'!AG$2:AG$2815,$B158)</f>
        <v>2</v>
      </c>
      <c r="D158" s="7" t="n">
        <f aca="false">COUNTIFS('Duel Log'!AF$2:AF$2815,$A158,'Duel Log'!AG$2:AG$2815,$B158,'Duel Log'!AH$2:AH$2815,"Win")</f>
        <v>2</v>
      </c>
      <c r="E158" s="7" t="n">
        <f aca="false">COUNTIFS('Duel Log'!AF$2:AF$2815,$A158,'Duel Log'!AG$2:AG$2815,$B158,'Duel Log'!AH$2:AH$2815,"Loss")</f>
        <v>0</v>
      </c>
      <c r="F158" s="7" t="n">
        <f aca="false">COUNTIFS('Duel Log'!AF$2:AF$2815,$A158,'Duel Log'!AG$2:AG$2815,$B158,'Duel Log'!AH$2:AH$2815,"Draw")</f>
        <v>0</v>
      </c>
      <c r="G158" s="13" t="n">
        <f aca="false">IFERROR(D158/C158,"")</f>
        <v>1</v>
      </c>
    </row>
    <row r="159" customFormat="false" ht="15" hidden="false" customHeight="true" outlineLevel="0" collapsed="false">
      <c r="A159" s="7" t="s">
        <v>663</v>
      </c>
      <c r="B159" s="7" t="s">
        <v>1340</v>
      </c>
      <c r="C159" s="7" t="n">
        <f aca="false">COUNTIFS('Duel Log'!AF$2:AF$2815,$A159,'Duel Log'!AG$2:AG$2815,$B159)</f>
        <v>2</v>
      </c>
      <c r="D159" s="7" t="n">
        <f aca="false">COUNTIFS('Duel Log'!AF$2:AF$2815,$A159,'Duel Log'!AG$2:AG$2815,$B159,'Duel Log'!AH$2:AH$2815,"Win")</f>
        <v>2</v>
      </c>
      <c r="E159" s="7" t="n">
        <f aca="false">COUNTIFS('Duel Log'!AF$2:AF$2815,$A159,'Duel Log'!AG$2:AG$2815,$B159,'Duel Log'!AH$2:AH$2815,"Loss")</f>
        <v>0</v>
      </c>
      <c r="F159" s="7" t="n">
        <f aca="false">COUNTIFS('Duel Log'!AF$2:AF$2815,$A159,'Duel Log'!AG$2:AG$2815,$B159,'Duel Log'!AH$2:AH$2815,"Draw")</f>
        <v>0</v>
      </c>
      <c r="G159" s="13" t="n">
        <f aca="false">IFERROR(D159/C159,"")</f>
        <v>1</v>
      </c>
    </row>
    <row r="160" customFormat="false" ht="15" hidden="false" customHeight="true" outlineLevel="0" collapsed="false">
      <c r="A160" s="7" t="s">
        <v>663</v>
      </c>
      <c r="B160" s="7" t="s">
        <v>913</v>
      </c>
      <c r="C160" s="7" t="n">
        <f aca="false">COUNTIFS('Duel Log'!AF$2:AF$2815,$A160,'Duel Log'!AG$2:AG$2815,$B160)</f>
        <v>1</v>
      </c>
      <c r="D160" s="7" t="n">
        <f aca="false">COUNTIFS('Duel Log'!AF$2:AF$2815,$A160,'Duel Log'!AG$2:AG$2815,$B160,'Duel Log'!AH$2:AH$2815,"Win")</f>
        <v>0</v>
      </c>
      <c r="E160" s="7" t="n">
        <f aca="false">COUNTIFS('Duel Log'!AF$2:AF$2815,$A160,'Duel Log'!AG$2:AG$2815,$B160,'Duel Log'!AH$2:AH$2815,"Loss")</f>
        <v>1</v>
      </c>
      <c r="F160" s="7" t="n">
        <f aca="false">COUNTIFS('Duel Log'!AF$2:AF$2815,$A160,'Duel Log'!AG$2:AG$2815,$B160,'Duel Log'!AH$2:AH$2815,"Draw")</f>
        <v>0</v>
      </c>
      <c r="G160" s="13" t="n">
        <f aca="false">IFERROR(D160/C160,"")</f>
        <v>0</v>
      </c>
    </row>
    <row r="161" customFormat="false" ht="15" hidden="false" customHeight="true" outlineLevel="0" collapsed="false">
      <c r="A161" s="7" t="s">
        <v>663</v>
      </c>
      <c r="B161" s="7" t="s">
        <v>988</v>
      </c>
      <c r="C161" s="7" t="n">
        <f aca="false">COUNTIFS('Duel Log'!AF$2:AF$2815,$A161,'Duel Log'!AG$2:AG$2815,$B161)</f>
        <v>2</v>
      </c>
      <c r="D161" s="7" t="n">
        <f aca="false">COUNTIFS('Duel Log'!AF$2:AF$2815,$A161,'Duel Log'!AG$2:AG$2815,$B161,'Duel Log'!AH$2:AH$2815,"Win")</f>
        <v>0</v>
      </c>
      <c r="E161" s="7" t="n">
        <f aca="false">COUNTIFS('Duel Log'!AF$2:AF$2815,$A161,'Duel Log'!AG$2:AG$2815,$B161,'Duel Log'!AH$2:AH$2815,"Loss")</f>
        <v>2</v>
      </c>
      <c r="F161" s="7" t="n">
        <f aca="false">COUNTIFS('Duel Log'!AF$2:AF$2815,$A161,'Duel Log'!AG$2:AG$2815,$B161,'Duel Log'!AH$2:AH$2815,"Draw")</f>
        <v>0</v>
      </c>
      <c r="G161" s="13" t="n">
        <f aca="false">IFERROR(D161/C161,"")</f>
        <v>0</v>
      </c>
    </row>
    <row r="162" customFormat="false" ht="15" hidden="false" customHeight="true" outlineLevel="0" collapsed="false">
      <c r="A162" s="7" t="s">
        <v>1994</v>
      </c>
      <c r="B162" s="7" t="s">
        <v>4749</v>
      </c>
      <c r="C162" s="7" t="n">
        <f aca="false">COUNTIFS('Duel Log'!AF$2:AF$2815,$A162,'Duel Log'!AG$2:AG$2815,$B162)</f>
        <v>2</v>
      </c>
      <c r="D162" s="7" t="n">
        <f aca="false">COUNTIFS('Duel Log'!AF$2:AF$2815,$A162,'Duel Log'!AG$2:AG$2815,$B162,'Duel Log'!AH$2:AH$2815,"Win")</f>
        <v>0</v>
      </c>
      <c r="E162" s="7" t="n">
        <f aca="false">COUNTIFS('Duel Log'!AF$2:AF$2815,$A162,'Duel Log'!AG$2:AG$2815,$B162,'Duel Log'!AH$2:AH$2815,"Loss")</f>
        <v>2</v>
      </c>
      <c r="F162" s="7" t="n">
        <f aca="false">COUNTIFS('Duel Log'!AF$2:AF$2815,$A162,'Duel Log'!AG$2:AG$2815,$B162,'Duel Log'!AH$2:AH$2815,"Draw")</f>
        <v>0</v>
      </c>
      <c r="G162" s="13" t="n">
        <f aca="false">IFERROR(D162/C162,"")</f>
        <v>0</v>
      </c>
    </row>
    <row r="163" customFormat="false" ht="15" hidden="false" customHeight="true" outlineLevel="0" collapsed="false">
      <c r="A163" s="7" t="s">
        <v>1994</v>
      </c>
      <c r="B163" s="7" t="s">
        <v>418</v>
      </c>
      <c r="C163" s="7" t="n">
        <f aca="false">COUNTIFS('Duel Log'!AF$2:AF$2815,$A163,'Duel Log'!AG$2:AG$2815,$B163)</f>
        <v>3</v>
      </c>
      <c r="D163" s="7" t="n">
        <f aca="false">COUNTIFS('Duel Log'!AF$2:AF$2815,$A163,'Duel Log'!AG$2:AG$2815,$B163,'Duel Log'!AH$2:AH$2815,"Win")</f>
        <v>1</v>
      </c>
      <c r="E163" s="7" t="n">
        <f aca="false">COUNTIFS('Duel Log'!AF$2:AF$2815,$A163,'Duel Log'!AG$2:AG$2815,$B163,'Duel Log'!AH$2:AH$2815,"Loss")</f>
        <v>2</v>
      </c>
      <c r="F163" s="7" t="n">
        <f aca="false">COUNTIFS('Duel Log'!AF$2:AF$2815,$A163,'Duel Log'!AG$2:AG$2815,$B163,'Duel Log'!AH$2:AH$2815,"Draw")</f>
        <v>0</v>
      </c>
      <c r="G163" s="13" t="n">
        <f aca="false">IFERROR(D163/C163,"")</f>
        <v>0.333333333333333</v>
      </c>
    </row>
    <row r="164" customFormat="false" ht="15" hidden="false" customHeight="true" outlineLevel="0" collapsed="false">
      <c r="A164" s="7" t="s">
        <v>1994</v>
      </c>
      <c r="B164" s="7" t="s">
        <v>160</v>
      </c>
      <c r="C164" s="7" t="n">
        <f aca="false">COUNTIFS('Duel Log'!AF$2:AF$2815,$A164,'Duel Log'!AG$2:AG$2815,$B164)</f>
        <v>2</v>
      </c>
      <c r="D164" s="7" t="n">
        <f aca="false">COUNTIFS('Duel Log'!AF$2:AF$2815,$A164,'Duel Log'!AG$2:AG$2815,$B164,'Duel Log'!AH$2:AH$2815,"Win")</f>
        <v>0</v>
      </c>
      <c r="E164" s="7" t="n">
        <f aca="false">COUNTIFS('Duel Log'!AF$2:AF$2815,$A164,'Duel Log'!AG$2:AG$2815,$B164,'Duel Log'!AH$2:AH$2815,"Loss")</f>
        <v>2</v>
      </c>
      <c r="F164" s="7" t="n">
        <f aca="false">COUNTIFS('Duel Log'!AF$2:AF$2815,$A164,'Duel Log'!AG$2:AG$2815,$B164,'Duel Log'!AH$2:AH$2815,"Draw")</f>
        <v>0</v>
      </c>
      <c r="G164" s="13" t="n">
        <f aca="false">IFERROR(D164/C164,"")</f>
        <v>0</v>
      </c>
    </row>
    <row r="165" customFormat="false" ht="15" hidden="false" customHeight="true" outlineLevel="0" collapsed="false">
      <c r="A165" s="7" t="s">
        <v>3529</v>
      </c>
      <c r="B165" s="7" t="s">
        <v>955</v>
      </c>
      <c r="C165" s="7" t="n">
        <f aca="false">COUNTIFS('Duel Log'!AF$2:AF$2815,$A165,'Duel Log'!AG$2:AG$2815,$B165)</f>
        <v>1</v>
      </c>
      <c r="D165" s="7" t="n">
        <f aca="false">COUNTIFS('Duel Log'!AF$2:AF$2815,$A165,'Duel Log'!AG$2:AG$2815,$B165,'Duel Log'!AH$2:AH$2815,"Win")</f>
        <v>0</v>
      </c>
      <c r="E165" s="7" t="n">
        <f aca="false">COUNTIFS('Duel Log'!AF$2:AF$2815,$A165,'Duel Log'!AG$2:AG$2815,$B165,'Duel Log'!AH$2:AH$2815,"Loss")</f>
        <v>1</v>
      </c>
      <c r="F165" s="7" t="n">
        <f aca="false">COUNTIFS('Duel Log'!AF$2:AF$2815,$A165,'Duel Log'!AG$2:AG$2815,$B165,'Duel Log'!AH$2:AH$2815,"Draw")</f>
        <v>0</v>
      </c>
      <c r="G165" s="13" t="n">
        <f aca="false">IFERROR(D165/C165,"")</f>
        <v>0</v>
      </c>
    </row>
    <row r="166" customFormat="false" ht="15" hidden="false" customHeight="true" outlineLevel="0" collapsed="false">
      <c r="A166" s="7" t="s">
        <v>5785</v>
      </c>
      <c r="B166" s="7" t="s">
        <v>5784</v>
      </c>
      <c r="C166" s="7" t="n">
        <f aca="false">COUNTIFS('Duel Log'!AF$2:AF$2815,$A166,'Duel Log'!AG$2:AG$2815,$B166)</f>
        <v>1</v>
      </c>
      <c r="D166" s="7" t="n">
        <f aca="false">COUNTIFS('Duel Log'!AF$2:AF$2815,$A166,'Duel Log'!AG$2:AG$2815,$B166,'Duel Log'!AH$2:AH$2815,"Win")</f>
        <v>1</v>
      </c>
      <c r="E166" s="7" t="n">
        <f aca="false">COUNTIFS('Duel Log'!AF$2:AF$2815,$A166,'Duel Log'!AG$2:AG$2815,$B166,'Duel Log'!AH$2:AH$2815,"Loss")</f>
        <v>0</v>
      </c>
      <c r="F166" s="7" t="n">
        <f aca="false">COUNTIFS('Duel Log'!AF$2:AF$2815,$A166,'Duel Log'!AG$2:AG$2815,$B166,'Duel Log'!AH$2:AH$2815,"Draw")</f>
        <v>0</v>
      </c>
      <c r="G166" s="13" t="n">
        <f aca="false">IFERROR(D166/C166,"")</f>
        <v>1</v>
      </c>
    </row>
    <row r="167" customFormat="false" ht="15" hidden="false" customHeight="true" outlineLevel="0" collapsed="false">
      <c r="A167" s="7" t="s">
        <v>3322</v>
      </c>
      <c r="B167" s="7" t="s">
        <v>726</v>
      </c>
      <c r="C167" s="7" t="n">
        <f aca="false">COUNTIFS('Duel Log'!AF$2:AF$2815,$A167,'Duel Log'!AG$2:AG$2815,$B167)</f>
        <v>1</v>
      </c>
      <c r="D167" s="7" t="n">
        <f aca="false">COUNTIFS('Duel Log'!AF$2:AF$2815,$A167,'Duel Log'!AG$2:AG$2815,$B167,'Duel Log'!AH$2:AH$2815,"Win")</f>
        <v>0</v>
      </c>
      <c r="E167" s="7" t="n">
        <f aca="false">COUNTIFS('Duel Log'!AF$2:AF$2815,$A167,'Duel Log'!AG$2:AG$2815,$B167,'Duel Log'!AH$2:AH$2815,"Loss")</f>
        <v>1</v>
      </c>
      <c r="F167" s="7" t="n">
        <f aca="false">COUNTIFS('Duel Log'!AF$2:AF$2815,$A167,'Duel Log'!AG$2:AG$2815,$B167,'Duel Log'!AH$2:AH$2815,"Draw")</f>
        <v>0</v>
      </c>
      <c r="G167" s="13" t="n">
        <f aca="false">IFERROR(D167/C167,"")</f>
        <v>0</v>
      </c>
    </row>
    <row r="168" customFormat="false" ht="15" hidden="false" customHeight="true" outlineLevel="0" collapsed="false">
      <c r="A168" s="7" t="s">
        <v>3696</v>
      </c>
      <c r="B168" s="7" t="s">
        <v>3695</v>
      </c>
      <c r="C168" s="7" t="n">
        <f aca="false">COUNTIFS('Duel Log'!AF$2:AF$2815,$A168,'Duel Log'!AG$2:AG$2815,$B168)</f>
        <v>1</v>
      </c>
      <c r="D168" s="7" t="n">
        <f aca="false">COUNTIFS('Duel Log'!AF$2:AF$2815,$A168,'Duel Log'!AG$2:AG$2815,$B168,'Duel Log'!AH$2:AH$2815,"Win")</f>
        <v>0</v>
      </c>
      <c r="E168" s="7" t="n">
        <f aca="false">COUNTIFS('Duel Log'!AF$2:AF$2815,$A168,'Duel Log'!AG$2:AG$2815,$B168,'Duel Log'!AH$2:AH$2815,"Loss")</f>
        <v>1</v>
      </c>
      <c r="F168" s="7" t="n">
        <f aca="false">COUNTIFS('Duel Log'!AF$2:AF$2815,$A168,'Duel Log'!AG$2:AG$2815,$B168,'Duel Log'!AH$2:AH$2815,"Draw")</f>
        <v>0</v>
      </c>
      <c r="G168" s="13" t="n">
        <f aca="false">IFERROR(D168/C168,"")</f>
        <v>0</v>
      </c>
    </row>
    <row r="169" customFormat="false" ht="15" hidden="false" customHeight="true" outlineLevel="0" collapsed="false">
      <c r="A169" s="7" t="s">
        <v>3935</v>
      </c>
      <c r="B169" s="7" t="s">
        <v>562</v>
      </c>
      <c r="C169" s="7" t="n">
        <f aca="false">COUNTIFS('Duel Log'!AF$2:AF$2815,$A169,'Duel Log'!AG$2:AG$2815,$B169)</f>
        <v>1</v>
      </c>
      <c r="D169" s="7" t="n">
        <f aca="false">COUNTIFS('Duel Log'!AF$2:AF$2815,$A169,'Duel Log'!AG$2:AG$2815,$B169,'Duel Log'!AH$2:AH$2815,"Win")</f>
        <v>0</v>
      </c>
      <c r="E169" s="7" t="n">
        <f aca="false">COUNTIFS('Duel Log'!AF$2:AF$2815,$A169,'Duel Log'!AG$2:AG$2815,$B169,'Duel Log'!AH$2:AH$2815,"Loss")</f>
        <v>1</v>
      </c>
      <c r="F169" s="7" t="n">
        <f aca="false">COUNTIFS('Duel Log'!AF$2:AF$2815,$A169,'Duel Log'!AG$2:AG$2815,$B169,'Duel Log'!AH$2:AH$2815,"Draw")</f>
        <v>0</v>
      </c>
      <c r="G169" s="13" t="n">
        <f aca="false">IFERROR(D169/C169,"")</f>
        <v>0</v>
      </c>
    </row>
    <row r="170" customFormat="false" ht="15" hidden="false" customHeight="true" outlineLevel="0" collapsed="false">
      <c r="A170" s="7" t="s">
        <v>5877</v>
      </c>
      <c r="B170" s="7" t="s">
        <v>2307</v>
      </c>
      <c r="C170" s="7" t="n">
        <f aca="false">COUNTIFS('Duel Log'!AF$2:AF$2815,$A170,'Duel Log'!AG$2:AG$2815,$B170)</f>
        <v>1</v>
      </c>
      <c r="D170" s="7" t="n">
        <f aca="false">COUNTIFS('Duel Log'!AF$2:AF$2815,$A170,'Duel Log'!AG$2:AG$2815,$B170,'Duel Log'!AH$2:AH$2815,"Win")</f>
        <v>1</v>
      </c>
      <c r="E170" s="7" t="n">
        <f aca="false">COUNTIFS('Duel Log'!AF$2:AF$2815,$A170,'Duel Log'!AG$2:AG$2815,$B170,'Duel Log'!AH$2:AH$2815,"Loss")</f>
        <v>0</v>
      </c>
      <c r="F170" s="7" t="n">
        <f aca="false">COUNTIFS('Duel Log'!AF$2:AF$2815,$A170,'Duel Log'!AG$2:AG$2815,$B170,'Duel Log'!AH$2:AH$2815,"Draw")</f>
        <v>0</v>
      </c>
      <c r="G170" s="13" t="n">
        <f aca="false">IFERROR(D170/C170,"")</f>
        <v>1</v>
      </c>
    </row>
    <row r="171" customFormat="false" ht="15" hidden="false" customHeight="true" outlineLevel="0" collapsed="false">
      <c r="A171" s="7" t="s">
        <v>2024</v>
      </c>
      <c r="B171" s="7" t="s">
        <v>2023</v>
      </c>
      <c r="C171" s="7" t="n">
        <f aca="false">COUNTIFS('Duel Log'!AF$2:AF$2815,$A171,'Duel Log'!AG$2:AG$2815,$B171)</f>
        <v>2</v>
      </c>
      <c r="D171" s="7" t="n">
        <f aca="false">COUNTIFS('Duel Log'!AF$2:AF$2815,$A171,'Duel Log'!AG$2:AG$2815,$B171,'Duel Log'!AH$2:AH$2815,"Win")</f>
        <v>0</v>
      </c>
      <c r="E171" s="7" t="n">
        <f aca="false">COUNTIFS('Duel Log'!AF$2:AF$2815,$A171,'Duel Log'!AG$2:AG$2815,$B171,'Duel Log'!AH$2:AH$2815,"Loss")</f>
        <v>2</v>
      </c>
      <c r="F171" s="7" t="n">
        <f aca="false">COUNTIFS('Duel Log'!AF$2:AF$2815,$A171,'Duel Log'!AG$2:AG$2815,$B171,'Duel Log'!AH$2:AH$2815,"Draw")</f>
        <v>0</v>
      </c>
      <c r="G171" s="13" t="n">
        <f aca="false">IFERROR(D171/C171,"")</f>
        <v>0</v>
      </c>
    </row>
    <row r="172" customFormat="false" ht="15" hidden="false" customHeight="true" outlineLevel="0" collapsed="false">
      <c r="A172" s="7" t="s">
        <v>1625</v>
      </c>
      <c r="B172" s="7" t="s">
        <v>422</v>
      </c>
      <c r="C172" s="7" t="n">
        <f aca="false">COUNTIFS('Duel Log'!AF$2:AF$2815,$A172,'Duel Log'!AG$2:AG$2815,$B172)</f>
        <v>1</v>
      </c>
      <c r="D172" s="7" t="n">
        <f aca="false">COUNTIFS('Duel Log'!AF$2:AF$2815,$A172,'Duel Log'!AG$2:AG$2815,$B172,'Duel Log'!AH$2:AH$2815,"Win")</f>
        <v>0</v>
      </c>
      <c r="E172" s="7" t="n">
        <f aca="false">COUNTIFS('Duel Log'!AF$2:AF$2815,$A172,'Duel Log'!AG$2:AG$2815,$B172,'Duel Log'!AH$2:AH$2815,"Loss")</f>
        <v>1</v>
      </c>
      <c r="F172" s="7" t="n">
        <f aca="false">COUNTIFS('Duel Log'!AF$2:AF$2815,$A172,'Duel Log'!AG$2:AG$2815,$B172,'Duel Log'!AH$2:AH$2815,"Draw")</f>
        <v>0</v>
      </c>
      <c r="G172" s="13" t="n">
        <f aca="false">IFERROR(D172/C172,"")</f>
        <v>0</v>
      </c>
    </row>
    <row r="173" customFormat="false" ht="15" hidden="false" customHeight="true" outlineLevel="0" collapsed="false">
      <c r="A173" s="7" t="s">
        <v>5226</v>
      </c>
      <c r="B173" s="7" t="s">
        <v>5225</v>
      </c>
      <c r="C173" s="7" t="n">
        <f aca="false">COUNTIFS('Duel Log'!AF$2:AF$2815,$A173,'Duel Log'!AG$2:AG$2815,$B173)</f>
        <v>1</v>
      </c>
      <c r="D173" s="7" t="n">
        <f aca="false">COUNTIFS('Duel Log'!AF$2:AF$2815,$A173,'Duel Log'!AG$2:AG$2815,$B173,'Duel Log'!AH$2:AH$2815,"Win")</f>
        <v>1</v>
      </c>
      <c r="E173" s="7" t="n">
        <f aca="false">COUNTIFS('Duel Log'!AF$2:AF$2815,$A173,'Duel Log'!AG$2:AG$2815,$B173,'Duel Log'!AH$2:AH$2815,"Loss")</f>
        <v>0</v>
      </c>
      <c r="F173" s="7" t="n">
        <f aca="false">COUNTIFS('Duel Log'!AF$2:AF$2815,$A173,'Duel Log'!AG$2:AG$2815,$B173,'Duel Log'!AH$2:AH$2815,"Draw")</f>
        <v>0</v>
      </c>
      <c r="G173" s="13" t="n">
        <f aca="false">IFERROR(D173/C173,"")</f>
        <v>1</v>
      </c>
    </row>
    <row r="174" customFormat="false" ht="15" hidden="false" customHeight="true" outlineLevel="0" collapsed="false">
      <c r="A174" s="7" t="s">
        <v>2483</v>
      </c>
      <c r="B174" s="7" t="s">
        <v>351</v>
      </c>
      <c r="C174" s="7" t="n">
        <f aca="false">COUNTIFS('Duel Log'!AF$2:AF$2815,$A174,'Duel Log'!AG$2:AG$2815,$B174)</f>
        <v>1</v>
      </c>
      <c r="D174" s="7" t="n">
        <f aca="false">COUNTIFS('Duel Log'!AF$2:AF$2815,$A174,'Duel Log'!AG$2:AG$2815,$B174,'Duel Log'!AH$2:AH$2815,"Win")</f>
        <v>1</v>
      </c>
      <c r="E174" s="7" t="n">
        <f aca="false">COUNTIFS('Duel Log'!AF$2:AF$2815,$A174,'Duel Log'!AG$2:AG$2815,$B174,'Duel Log'!AH$2:AH$2815,"Loss")</f>
        <v>0</v>
      </c>
      <c r="F174" s="7" t="n">
        <f aca="false">COUNTIFS('Duel Log'!AF$2:AF$2815,$A174,'Duel Log'!AG$2:AG$2815,$B174,'Duel Log'!AH$2:AH$2815,"Draw")</f>
        <v>0</v>
      </c>
      <c r="G174" s="13" t="n">
        <f aca="false">IFERROR(D174/C174,"")</f>
        <v>1</v>
      </c>
    </row>
    <row r="175" customFormat="false" ht="15" hidden="false" customHeight="true" outlineLevel="0" collapsed="false">
      <c r="A175" s="7" t="s">
        <v>5739</v>
      </c>
      <c r="B175" s="7" t="s">
        <v>778</v>
      </c>
      <c r="C175" s="7" t="n">
        <f aca="false">COUNTIFS('Duel Log'!AF$2:AF$2815,$A175,'Duel Log'!AG$2:AG$2815,$B175)</f>
        <v>1</v>
      </c>
      <c r="D175" s="7" t="n">
        <f aca="false">COUNTIFS('Duel Log'!AF$2:AF$2815,$A175,'Duel Log'!AG$2:AG$2815,$B175,'Duel Log'!AH$2:AH$2815,"Win")</f>
        <v>0</v>
      </c>
      <c r="E175" s="7" t="n">
        <f aca="false">COUNTIFS('Duel Log'!AF$2:AF$2815,$A175,'Duel Log'!AG$2:AG$2815,$B175,'Duel Log'!AH$2:AH$2815,"Loss")</f>
        <v>1</v>
      </c>
      <c r="F175" s="7" t="n">
        <f aca="false">COUNTIFS('Duel Log'!AF$2:AF$2815,$A175,'Duel Log'!AG$2:AG$2815,$B175,'Duel Log'!AH$2:AH$2815,"Draw")</f>
        <v>0</v>
      </c>
      <c r="G175" s="13" t="n">
        <f aca="false">IFERROR(D175/C175,"")</f>
        <v>0</v>
      </c>
    </row>
    <row r="176" customFormat="false" ht="15" hidden="false" customHeight="true" outlineLevel="0" collapsed="false">
      <c r="A176" s="7" t="s">
        <v>4567</v>
      </c>
      <c r="B176" s="7" t="s">
        <v>285</v>
      </c>
      <c r="C176" s="7" t="n">
        <f aca="false">COUNTIFS('Duel Log'!AF$2:AF$2815,$A176,'Duel Log'!AG$2:AG$2815,$B176)</f>
        <v>1</v>
      </c>
      <c r="D176" s="7" t="n">
        <f aca="false">COUNTIFS('Duel Log'!AF$2:AF$2815,$A176,'Duel Log'!AG$2:AG$2815,$B176,'Duel Log'!AH$2:AH$2815,"Win")</f>
        <v>1</v>
      </c>
      <c r="E176" s="7" t="n">
        <f aca="false">COUNTIFS('Duel Log'!AF$2:AF$2815,$A176,'Duel Log'!AG$2:AG$2815,$B176,'Duel Log'!AH$2:AH$2815,"Loss")</f>
        <v>0</v>
      </c>
      <c r="F176" s="7" t="n">
        <f aca="false">COUNTIFS('Duel Log'!AF$2:AF$2815,$A176,'Duel Log'!AG$2:AG$2815,$B176,'Duel Log'!AH$2:AH$2815,"Draw")</f>
        <v>0</v>
      </c>
      <c r="G176" s="13" t="n">
        <f aca="false">IFERROR(D176/C176,"")</f>
        <v>1</v>
      </c>
    </row>
    <row r="177" customFormat="false" ht="15" hidden="false" customHeight="true" outlineLevel="0" collapsed="false">
      <c r="A177" s="7" t="s">
        <v>1803</v>
      </c>
      <c r="B177" s="7" t="s">
        <v>242</v>
      </c>
      <c r="C177" s="7" t="n">
        <f aca="false">COUNTIFS('Duel Log'!AF$2:AF$2815,$A177,'Duel Log'!AG$2:AG$2815,$B177)</f>
        <v>1</v>
      </c>
      <c r="D177" s="7" t="n">
        <f aca="false">COUNTIFS('Duel Log'!AF$2:AF$2815,$A177,'Duel Log'!AG$2:AG$2815,$B177,'Duel Log'!AH$2:AH$2815,"Win")</f>
        <v>0</v>
      </c>
      <c r="E177" s="7" t="n">
        <f aca="false">COUNTIFS('Duel Log'!AF$2:AF$2815,$A177,'Duel Log'!AG$2:AG$2815,$B177,'Duel Log'!AH$2:AH$2815,"Loss")</f>
        <v>1</v>
      </c>
      <c r="F177" s="7" t="n">
        <f aca="false">COUNTIFS('Duel Log'!AF$2:AF$2815,$A177,'Duel Log'!AG$2:AG$2815,$B177,'Duel Log'!AH$2:AH$2815,"Draw")</f>
        <v>0</v>
      </c>
      <c r="G177" s="13" t="n">
        <f aca="false">IFERROR(D177/C177,"")</f>
        <v>0</v>
      </c>
    </row>
    <row r="178" customFormat="false" ht="15" hidden="false" customHeight="true" outlineLevel="0" collapsed="false">
      <c r="A178" s="7" t="s">
        <v>1803</v>
      </c>
      <c r="B178" s="7" t="s">
        <v>418</v>
      </c>
      <c r="C178" s="7" t="n">
        <f aca="false">COUNTIFS('Duel Log'!AF$2:AF$2815,$A178,'Duel Log'!AG$2:AG$2815,$B178)</f>
        <v>2</v>
      </c>
      <c r="D178" s="7" t="n">
        <f aca="false">COUNTIFS('Duel Log'!AF$2:AF$2815,$A178,'Duel Log'!AG$2:AG$2815,$B178,'Duel Log'!AH$2:AH$2815,"Win")</f>
        <v>2</v>
      </c>
      <c r="E178" s="7" t="n">
        <f aca="false">COUNTIFS('Duel Log'!AF$2:AF$2815,$A178,'Duel Log'!AG$2:AG$2815,$B178,'Duel Log'!AH$2:AH$2815,"Loss")</f>
        <v>0</v>
      </c>
      <c r="F178" s="7" t="n">
        <f aca="false">COUNTIFS('Duel Log'!AF$2:AF$2815,$A178,'Duel Log'!AG$2:AG$2815,$B178,'Duel Log'!AH$2:AH$2815,"Draw")</f>
        <v>0</v>
      </c>
      <c r="G178" s="13" t="n">
        <f aca="false">IFERROR(D178/C178,"")</f>
        <v>1</v>
      </c>
    </row>
    <row r="179" customFormat="false" ht="15" hidden="false" customHeight="true" outlineLevel="0" collapsed="false">
      <c r="A179" s="7" t="s">
        <v>1803</v>
      </c>
      <c r="B179" s="7" t="s">
        <v>4133</v>
      </c>
      <c r="C179" s="7" t="n">
        <f aca="false">COUNTIFS('Duel Log'!AF$2:AF$2815,$A179,'Duel Log'!AG$2:AG$2815,$B179)</f>
        <v>2</v>
      </c>
      <c r="D179" s="7" t="n">
        <f aca="false">COUNTIFS('Duel Log'!AF$2:AF$2815,$A179,'Duel Log'!AG$2:AG$2815,$B179,'Duel Log'!AH$2:AH$2815,"Win")</f>
        <v>2</v>
      </c>
      <c r="E179" s="7" t="n">
        <f aca="false">COUNTIFS('Duel Log'!AF$2:AF$2815,$A179,'Duel Log'!AG$2:AG$2815,$B179,'Duel Log'!AH$2:AH$2815,"Loss")</f>
        <v>0</v>
      </c>
      <c r="F179" s="7" t="n">
        <f aca="false">COUNTIFS('Duel Log'!AF$2:AF$2815,$A179,'Duel Log'!AG$2:AG$2815,$B179,'Duel Log'!AH$2:AH$2815,"Draw")</f>
        <v>0</v>
      </c>
      <c r="G179" s="13" t="n">
        <f aca="false">IFERROR(D179/C179,"")</f>
        <v>1</v>
      </c>
    </row>
    <row r="180" customFormat="false" ht="15" hidden="false" customHeight="true" outlineLevel="0" collapsed="false">
      <c r="A180" s="7" t="s">
        <v>1803</v>
      </c>
      <c r="B180" s="7" t="s">
        <v>1865</v>
      </c>
      <c r="C180" s="7" t="n">
        <f aca="false">COUNTIFS('Duel Log'!AF$2:AF$2815,$A180,'Duel Log'!AG$2:AG$2815,$B180)</f>
        <v>1</v>
      </c>
      <c r="D180" s="7" t="n">
        <f aca="false">COUNTIFS('Duel Log'!AF$2:AF$2815,$A180,'Duel Log'!AG$2:AG$2815,$B180,'Duel Log'!AH$2:AH$2815,"Win")</f>
        <v>1</v>
      </c>
      <c r="E180" s="7" t="n">
        <f aca="false">COUNTIFS('Duel Log'!AF$2:AF$2815,$A180,'Duel Log'!AG$2:AG$2815,$B180,'Duel Log'!AH$2:AH$2815,"Loss")</f>
        <v>0</v>
      </c>
      <c r="F180" s="7" t="n">
        <f aca="false">COUNTIFS('Duel Log'!AF$2:AF$2815,$A180,'Duel Log'!AG$2:AG$2815,$B180,'Duel Log'!AH$2:AH$2815,"Draw")</f>
        <v>0</v>
      </c>
      <c r="G180" s="13" t="n">
        <f aca="false">IFERROR(D180/C180,"")</f>
        <v>1</v>
      </c>
    </row>
    <row r="181" customFormat="false" ht="15" hidden="false" customHeight="true" outlineLevel="0" collapsed="false">
      <c r="A181" s="7" t="s">
        <v>2545</v>
      </c>
      <c r="B181" s="7" t="s">
        <v>172</v>
      </c>
      <c r="C181" s="7" t="n">
        <f aca="false">COUNTIFS('Duel Log'!AF$2:AF$2815,$A181,'Duel Log'!AG$2:AG$2815,$B181)</f>
        <v>1</v>
      </c>
      <c r="D181" s="7" t="n">
        <f aca="false">COUNTIFS('Duel Log'!AF$2:AF$2815,$A181,'Duel Log'!AG$2:AG$2815,$B181,'Duel Log'!AH$2:AH$2815,"Win")</f>
        <v>1</v>
      </c>
      <c r="E181" s="7" t="n">
        <f aca="false">COUNTIFS('Duel Log'!AF$2:AF$2815,$A181,'Duel Log'!AG$2:AG$2815,$B181,'Duel Log'!AH$2:AH$2815,"Loss")</f>
        <v>0</v>
      </c>
      <c r="F181" s="7" t="n">
        <f aca="false">COUNTIFS('Duel Log'!AF$2:AF$2815,$A181,'Duel Log'!AG$2:AG$2815,$B181,'Duel Log'!AH$2:AH$2815,"Draw")</f>
        <v>0</v>
      </c>
      <c r="G181" s="13" t="n">
        <f aca="false">IFERROR(D181/C181,"")</f>
        <v>1</v>
      </c>
    </row>
    <row r="182" customFormat="false" ht="15" hidden="false" customHeight="true" outlineLevel="0" collapsed="false">
      <c r="A182" s="7" t="s">
        <v>2545</v>
      </c>
      <c r="B182" s="7" t="s">
        <v>2544</v>
      </c>
      <c r="C182" s="7" t="n">
        <f aca="false">COUNTIFS('Duel Log'!AF$2:AF$2815,$A182,'Duel Log'!AG$2:AG$2815,$B182)</f>
        <v>2</v>
      </c>
      <c r="D182" s="7" t="n">
        <f aca="false">COUNTIFS('Duel Log'!AF$2:AF$2815,$A182,'Duel Log'!AG$2:AG$2815,$B182,'Duel Log'!AH$2:AH$2815,"Win")</f>
        <v>2</v>
      </c>
      <c r="E182" s="7" t="n">
        <f aca="false">COUNTIFS('Duel Log'!AF$2:AF$2815,$A182,'Duel Log'!AG$2:AG$2815,$B182,'Duel Log'!AH$2:AH$2815,"Loss")</f>
        <v>0</v>
      </c>
      <c r="F182" s="7" t="n">
        <f aca="false">COUNTIFS('Duel Log'!AF$2:AF$2815,$A182,'Duel Log'!AG$2:AG$2815,$B182,'Duel Log'!AH$2:AH$2815,"Draw")</f>
        <v>0</v>
      </c>
      <c r="G182" s="13" t="n">
        <f aca="false">IFERROR(D182/C182,"")</f>
        <v>1</v>
      </c>
    </row>
    <row r="183" customFormat="false" ht="15" hidden="false" customHeight="true" outlineLevel="0" collapsed="false">
      <c r="A183" s="7" t="s">
        <v>500</v>
      </c>
      <c r="B183" s="7" t="s">
        <v>2561</v>
      </c>
      <c r="C183" s="7" t="n">
        <f aca="false">COUNTIFS('Duel Log'!AF$2:AF$2815,$A183,'Duel Log'!AG$2:AG$2815,$B183)</f>
        <v>1</v>
      </c>
      <c r="D183" s="7" t="n">
        <f aca="false">COUNTIFS('Duel Log'!AF$2:AF$2815,$A183,'Duel Log'!AG$2:AG$2815,$B183,'Duel Log'!AH$2:AH$2815,"Win")</f>
        <v>0</v>
      </c>
      <c r="E183" s="7" t="n">
        <f aca="false">COUNTIFS('Duel Log'!AF$2:AF$2815,$A183,'Duel Log'!AG$2:AG$2815,$B183,'Duel Log'!AH$2:AH$2815,"Loss")</f>
        <v>1</v>
      </c>
      <c r="F183" s="7" t="n">
        <f aca="false">COUNTIFS('Duel Log'!AF$2:AF$2815,$A183,'Duel Log'!AG$2:AG$2815,$B183,'Duel Log'!AH$2:AH$2815,"Draw")</f>
        <v>0</v>
      </c>
      <c r="G183" s="13" t="n">
        <f aca="false">IFERROR(D183/C183,"")</f>
        <v>0</v>
      </c>
    </row>
    <row r="184" customFormat="false" ht="15" hidden="false" customHeight="true" outlineLevel="0" collapsed="false">
      <c r="A184" s="7" t="s">
        <v>500</v>
      </c>
      <c r="B184" s="7" t="s">
        <v>527</v>
      </c>
      <c r="C184" s="7" t="n">
        <f aca="false">COUNTIFS('Duel Log'!AF$2:AF$2815,$A184,'Duel Log'!AG$2:AG$2815,$B184)</f>
        <v>1</v>
      </c>
      <c r="D184" s="7" t="n">
        <f aca="false">COUNTIFS('Duel Log'!AF$2:AF$2815,$A184,'Duel Log'!AG$2:AG$2815,$B184,'Duel Log'!AH$2:AH$2815,"Win")</f>
        <v>0</v>
      </c>
      <c r="E184" s="7" t="n">
        <f aca="false">COUNTIFS('Duel Log'!AF$2:AF$2815,$A184,'Duel Log'!AG$2:AG$2815,$B184,'Duel Log'!AH$2:AH$2815,"Loss")</f>
        <v>1</v>
      </c>
      <c r="F184" s="7" t="n">
        <f aca="false">COUNTIFS('Duel Log'!AF$2:AF$2815,$A184,'Duel Log'!AG$2:AG$2815,$B184,'Duel Log'!AH$2:AH$2815,"Draw")</f>
        <v>0</v>
      </c>
      <c r="G184" s="13" t="n">
        <f aca="false">IFERROR(D184/C184,"")</f>
        <v>0</v>
      </c>
    </row>
    <row r="185" customFormat="false" ht="15" hidden="false" customHeight="true" outlineLevel="0" collapsed="false">
      <c r="A185" s="7" t="s">
        <v>500</v>
      </c>
      <c r="B185" s="7" t="s">
        <v>778</v>
      </c>
      <c r="C185" s="7" t="n">
        <f aca="false">COUNTIFS('Duel Log'!AF$2:AF$2815,$A185,'Duel Log'!AG$2:AG$2815,$B185)</f>
        <v>1</v>
      </c>
      <c r="D185" s="7" t="n">
        <f aca="false">COUNTIFS('Duel Log'!AF$2:AF$2815,$A185,'Duel Log'!AG$2:AG$2815,$B185,'Duel Log'!AH$2:AH$2815,"Win")</f>
        <v>0</v>
      </c>
      <c r="E185" s="7" t="n">
        <f aca="false">COUNTIFS('Duel Log'!AF$2:AF$2815,$A185,'Duel Log'!AG$2:AG$2815,$B185,'Duel Log'!AH$2:AH$2815,"Loss")</f>
        <v>1</v>
      </c>
      <c r="F185" s="7" t="n">
        <f aca="false">COUNTIFS('Duel Log'!AF$2:AF$2815,$A185,'Duel Log'!AG$2:AG$2815,$B185,'Duel Log'!AH$2:AH$2815,"Draw")</f>
        <v>0</v>
      </c>
      <c r="G185" s="13" t="n">
        <f aca="false">IFERROR(D185/C185,"")</f>
        <v>0</v>
      </c>
    </row>
    <row r="186" customFormat="false" ht="15" hidden="false" customHeight="true" outlineLevel="0" collapsed="false">
      <c r="A186" s="7" t="s">
        <v>500</v>
      </c>
      <c r="B186" s="7" t="s">
        <v>4725</v>
      </c>
      <c r="C186" s="7" t="n">
        <f aca="false">COUNTIFS('Duel Log'!AF$2:AF$2815,$A186,'Duel Log'!AG$2:AG$2815,$B186)</f>
        <v>2</v>
      </c>
      <c r="D186" s="7" t="n">
        <f aca="false">COUNTIFS('Duel Log'!AF$2:AF$2815,$A186,'Duel Log'!AG$2:AG$2815,$B186,'Duel Log'!AH$2:AH$2815,"Win")</f>
        <v>0</v>
      </c>
      <c r="E186" s="7" t="n">
        <f aca="false">COUNTIFS('Duel Log'!AF$2:AF$2815,$A186,'Duel Log'!AG$2:AG$2815,$B186,'Duel Log'!AH$2:AH$2815,"Loss")</f>
        <v>2</v>
      </c>
      <c r="F186" s="7" t="n">
        <f aca="false">COUNTIFS('Duel Log'!AF$2:AF$2815,$A186,'Duel Log'!AG$2:AG$2815,$B186,'Duel Log'!AH$2:AH$2815,"Draw")</f>
        <v>0</v>
      </c>
      <c r="G186" s="13" t="n">
        <f aca="false">IFERROR(D186/C186,"")</f>
        <v>0</v>
      </c>
    </row>
    <row r="187" customFormat="false" ht="15" hidden="false" customHeight="true" outlineLevel="0" collapsed="false">
      <c r="A187" s="7" t="s">
        <v>500</v>
      </c>
      <c r="B187" s="7" t="s">
        <v>101</v>
      </c>
      <c r="C187" s="7" t="n">
        <f aca="false">COUNTIFS('Duel Log'!AF$2:AF$2815,$A187,'Duel Log'!AG$2:AG$2815,$B187)</f>
        <v>2</v>
      </c>
      <c r="D187" s="7" t="n">
        <f aca="false">COUNTIFS('Duel Log'!AF$2:AF$2815,$A187,'Duel Log'!AG$2:AG$2815,$B187,'Duel Log'!AH$2:AH$2815,"Win")</f>
        <v>0</v>
      </c>
      <c r="E187" s="7" t="n">
        <f aca="false">COUNTIFS('Duel Log'!AF$2:AF$2815,$A187,'Duel Log'!AG$2:AG$2815,$B187,'Duel Log'!AH$2:AH$2815,"Loss")</f>
        <v>2</v>
      </c>
      <c r="F187" s="7" t="n">
        <f aca="false">COUNTIFS('Duel Log'!AF$2:AF$2815,$A187,'Duel Log'!AG$2:AG$2815,$B187,'Duel Log'!AH$2:AH$2815,"Draw")</f>
        <v>0</v>
      </c>
      <c r="G187" s="13" t="n">
        <f aca="false">IFERROR(D187/C187,"")</f>
        <v>0</v>
      </c>
    </row>
    <row r="188" customFormat="false" ht="15" hidden="false" customHeight="true" outlineLevel="0" collapsed="false">
      <c r="A188" s="7" t="s">
        <v>500</v>
      </c>
      <c r="B188" s="7" t="s">
        <v>2567</v>
      </c>
      <c r="C188" s="7" t="n">
        <f aca="false">COUNTIFS('Duel Log'!AF$2:AF$2815,$A188,'Duel Log'!AG$2:AG$2815,$B188)</f>
        <v>1</v>
      </c>
      <c r="D188" s="7" t="n">
        <f aca="false">COUNTIFS('Duel Log'!AF$2:AF$2815,$A188,'Duel Log'!AG$2:AG$2815,$B188,'Duel Log'!AH$2:AH$2815,"Win")</f>
        <v>1</v>
      </c>
      <c r="E188" s="7" t="n">
        <f aca="false">COUNTIFS('Duel Log'!AF$2:AF$2815,$A188,'Duel Log'!AG$2:AG$2815,$B188,'Duel Log'!AH$2:AH$2815,"Loss")</f>
        <v>0</v>
      </c>
      <c r="F188" s="7" t="n">
        <f aca="false">COUNTIFS('Duel Log'!AF$2:AF$2815,$A188,'Duel Log'!AG$2:AG$2815,$B188,'Duel Log'!AH$2:AH$2815,"Draw")</f>
        <v>0</v>
      </c>
      <c r="G188" s="13" t="n">
        <f aca="false">IFERROR(D188/C188,"")</f>
        <v>1</v>
      </c>
    </row>
    <row r="189" customFormat="false" ht="15" hidden="false" customHeight="true" outlineLevel="0" collapsed="false">
      <c r="A189" s="7" t="s">
        <v>500</v>
      </c>
      <c r="B189" s="7" t="s">
        <v>2052</v>
      </c>
      <c r="C189" s="7" t="n">
        <f aca="false">COUNTIFS('Duel Log'!AF$2:AF$2815,$A189,'Duel Log'!AG$2:AG$2815,$B189)</f>
        <v>1</v>
      </c>
      <c r="D189" s="7" t="n">
        <f aca="false">COUNTIFS('Duel Log'!AF$2:AF$2815,$A189,'Duel Log'!AG$2:AG$2815,$B189,'Duel Log'!AH$2:AH$2815,"Win")</f>
        <v>1</v>
      </c>
      <c r="E189" s="7" t="n">
        <f aca="false">COUNTIFS('Duel Log'!AF$2:AF$2815,$A189,'Duel Log'!AG$2:AG$2815,$B189,'Duel Log'!AH$2:AH$2815,"Loss")</f>
        <v>0</v>
      </c>
      <c r="F189" s="7" t="n">
        <f aca="false">COUNTIFS('Duel Log'!AF$2:AF$2815,$A189,'Duel Log'!AG$2:AG$2815,$B189,'Duel Log'!AH$2:AH$2815,"Draw")</f>
        <v>0</v>
      </c>
      <c r="G189" s="13" t="n">
        <f aca="false">IFERROR(D189/C189,"")</f>
        <v>1</v>
      </c>
    </row>
    <row r="190" customFormat="false" ht="15" hidden="false" customHeight="true" outlineLevel="0" collapsed="false">
      <c r="A190" s="7" t="s">
        <v>500</v>
      </c>
      <c r="B190" s="7" t="s">
        <v>499</v>
      </c>
      <c r="C190" s="7" t="n">
        <f aca="false">COUNTIFS('Duel Log'!AF$2:AF$2815,$A190,'Duel Log'!AG$2:AG$2815,$B190)</f>
        <v>2</v>
      </c>
      <c r="D190" s="7" t="n">
        <f aca="false">COUNTIFS('Duel Log'!AF$2:AF$2815,$A190,'Duel Log'!AG$2:AG$2815,$B190,'Duel Log'!AH$2:AH$2815,"Win")</f>
        <v>0</v>
      </c>
      <c r="E190" s="7" t="n">
        <f aca="false">COUNTIFS('Duel Log'!AF$2:AF$2815,$A190,'Duel Log'!AG$2:AG$2815,$B190,'Duel Log'!AH$2:AH$2815,"Loss")</f>
        <v>2</v>
      </c>
      <c r="F190" s="7" t="n">
        <f aca="false">COUNTIFS('Duel Log'!AF$2:AF$2815,$A190,'Duel Log'!AG$2:AG$2815,$B190,'Duel Log'!AH$2:AH$2815,"Draw")</f>
        <v>0</v>
      </c>
      <c r="G190" s="13" t="n">
        <f aca="false">IFERROR(D190/C190,"")</f>
        <v>0</v>
      </c>
    </row>
    <row r="191" customFormat="false" ht="15" hidden="false" customHeight="true" outlineLevel="0" collapsed="false">
      <c r="A191" s="7" t="s">
        <v>1117</v>
      </c>
      <c r="B191" s="7" t="s">
        <v>1116</v>
      </c>
      <c r="C191" s="7" t="n">
        <f aca="false">COUNTIFS('Duel Log'!AF$2:AF$2815,$A191,'Duel Log'!AG$2:AG$2815,$B191)</f>
        <v>1</v>
      </c>
      <c r="D191" s="7" t="n">
        <f aca="false">COUNTIFS('Duel Log'!AF$2:AF$2815,$A191,'Duel Log'!AG$2:AG$2815,$B191,'Duel Log'!AH$2:AH$2815,"Win")</f>
        <v>0</v>
      </c>
      <c r="E191" s="7" t="n">
        <f aca="false">COUNTIFS('Duel Log'!AF$2:AF$2815,$A191,'Duel Log'!AG$2:AG$2815,$B191,'Duel Log'!AH$2:AH$2815,"Loss")</f>
        <v>1</v>
      </c>
      <c r="F191" s="7" t="n">
        <f aca="false">COUNTIFS('Duel Log'!AF$2:AF$2815,$A191,'Duel Log'!AG$2:AG$2815,$B191,'Duel Log'!AH$2:AH$2815,"Draw")</f>
        <v>0</v>
      </c>
      <c r="G191" s="13" t="n">
        <f aca="false">IFERROR(D191/C191,"")</f>
        <v>0</v>
      </c>
    </row>
    <row r="192" customFormat="false" ht="15" hidden="false" customHeight="true" outlineLevel="0" collapsed="false">
      <c r="A192" s="7" t="s">
        <v>3946</v>
      </c>
      <c r="B192" s="7" t="s">
        <v>562</v>
      </c>
      <c r="C192" s="7" t="n">
        <f aca="false">COUNTIFS('Duel Log'!AF$2:AF$2815,$A192,'Duel Log'!AG$2:AG$2815,$B192)</f>
        <v>1</v>
      </c>
      <c r="D192" s="7" t="n">
        <f aca="false">COUNTIFS('Duel Log'!AF$2:AF$2815,$A192,'Duel Log'!AG$2:AG$2815,$B192,'Duel Log'!AH$2:AH$2815,"Win")</f>
        <v>0</v>
      </c>
      <c r="E192" s="7" t="n">
        <f aca="false">COUNTIFS('Duel Log'!AF$2:AF$2815,$A192,'Duel Log'!AG$2:AG$2815,$B192,'Duel Log'!AH$2:AH$2815,"Loss")</f>
        <v>1</v>
      </c>
      <c r="F192" s="7" t="n">
        <f aca="false">COUNTIFS('Duel Log'!AF$2:AF$2815,$A192,'Duel Log'!AG$2:AG$2815,$B192,'Duel Log'!AH$2:AH$2815,"Draw")</f>
        <v>0</v>
      </c>
      <c r="G192" s="13" t="n">
        <f aca="false">IFERROR(D192/C192,"")</f>
        <v>0</v>
      </c>
    </row>
    <row r="193" customFormat="false" ht="15" hidden="false" customHeight="true" outlineLevel="0" collapsed="false">
      <c r="A193" s="7" t="s">
        <v>3413</v>
      </c>
      <c r="B193" s="7" t="s">
        <v>3414</v>
      </c>
      <c r="C193" s="7" t="n">
        <f aca="false">COUNTIFS('Duel Log'!AF$2:AF$2815,$A193,'Duel Log'!AG$2:AG$2815,$B193)</f>
        <v>1</v>
      </c>
      <c r="D193" s="7" t="n">
        <f aca="false">COUNTIFS('Duel Log'!AF$2:AF$2815,$A193,'Duel Log'!AG$2:AG$2815,$B193,'Duel Log'!AH$2:AH$2815,"Win")</f>
        <v>1</v>
      </c>
      <c r="E193" s="7" t="n">
        <f aca="false">COUNTIFS('Duel Log'!AF$2:AF$2815,$A193,'Duel Log'!AG$2:AG$2815,$B193,'Duel Log'!AH$2:AH$2815,"Loss")</f>
        <v>0</v>
      </c>
      <c r="F193" s="7" t="n">
        <f aca="false">COUNTIFS('Duel Log'!AF$2:AF$2815,$A193,'Duel Log'!AG$2:AG$2815,$B193,'Duel Log'!AH$2:AH$2815,"Draw")</f>
        <v>0</v>
      </c>
      <c r="G193" s="13" t="n">
        <f aca="false">IFERROR(D193/C193,"")</f>
        <v>1</v>
      </c>
    </row>
    <row r="194" customFormat="false" ht="15" hidden="false" customHeight="true" outlineLevel="0" collapsed="false">
      <c r="A194" s="7" t="s">
        <v>5285</v>
      </c>
      <c r="B194" s="7" t="s">
        <v>5284</v>
      </c>
      <c r="C194" s="7" t="n">
        <f aca="false">COUNTIFS('Duel Log'!AF$2:AF$2815,$A194,'Duel Log'!AG$2:AG$2815,$B194)</f>
        <v>1</v>
      </c>
      <c r="D194" s="7" t="n">
        <f aca="false">COUNTIFS('Duel Log'!AF$2:AF$2815,$A194,'Duel Log'!AG$2:AG$2815,$B194,'Duel Log'!AH$2:AH$2815,"Win")</f>
        <v>1</v>
      </c>
      <c r="E194" s="7" t="n">
        <f aca="false">COUNTIFS('Duel Log'!AF$2:AF$2815,$A194,'Duel Log'!AG$2:AG$2815,$B194,'Duel Log'!AH$2:AH$2815,"Loss")</f>
        <v>0</v>
      </c>
      <c r="F194" s="7" t="n">
        <f aca="false">COUNTIFS('Duel Log'!AF$2:AF$2815,$A194,'Duel Log'!AG$2:AG$2815,$B194,'Duel Log'!AH$2:AH$2815,"Draw")</f>
        <v>0</v>
      </c>
      <c r="G194" s="13" t="n">
        <f aca="false">IFERROR(D194/C194,"")</f>
        <v>1</v>
      </c>
    </row>
    <row r="195" customFormat="false" ht="15" hidden="false" customHeight="true" outlineLevel="0" collapsed="false">
      <c r="A195" s="7" t="s">
        <v>4520</v>
      </c>
      <c r="B195" s="7" t="s">
        <v>4521</v>
      </c>
      <c r="C195" s="7" t="n">
        <f aca="false">COUNTIFS('Duel Log'!AF$2:AF$2815,$A195,'Duel Log'!AG$2:AG$2815,$B195)</f>
        <v>1</v>
      </c>
      <c r="D195" s="7" t="n">
        <f aca="false">COUNTIFS('Duel Log'!AF$2:AF$2815,$A195,'Duel Log'!AG$2:AG$2815,$B195,'Duel Log'!AH$2:AH$2815,"Win")</f>
        <v>1</v>
      </c>
      <c r="E195" s="7" t="n">
        <f aca="false">COUNTIFS('Duel Log'!AF$2:AF$2815,$A195,'Duel Log'!AG$2:AG$2815,$B195,'Duel Log'!AH$2:AH$2815,"Loss")</f>
        <v>0</v>
      </c>
      <c r="F195" s="7" t="n">
        <f aca="false">COUNTIFS('Duel Log'!AF$2:AF$2815,$A195,'Duel Log'!AG$2:AG$2815,$B195,'Duel Log'!AH$2:AH$2815,"Draw")</f>
        <v>0</v>
      </c>
      <c r="G195" s="13" t="n">
        <f aca="false">IFERROR(D195/C195,"")</f>
        <v>1</v>
      </c>
    </row>
    <row r="196" customFormat="false" ht="15" hidden="false" customHeight="true" outlineLevel="0" collapsed="false">
      <c r="A196" s="7" t="s">
        <v>679</v>
      </c>
      <c r="B196" s="7" t="s">
        <v>3844</v>
      </c>
      <c r="C196" s="7" t="n">
        <f aca="false">COUNTIFS('Duel Log'!AF$2:AF$2815,$A196,'Duel Log'!AG$2:AG$2815,$B196)</f>
        <v>2</v>
      </c>
      <c r="D196" s="7" t="n">
        <f aca="false">COUNTIFS('Duel Log'!AF$2:AF$2815,$A196,'Duel Log'!AG$2:AG$2815,$B196,'Duel Log'!AH$2:AH$2815,"Win")</f>
        <v>0</v>
      </c>
      <c r="E196" s="7" t="n">
        <f aca="false">COUNTIFS('Duel Log'!AF$2:AF$2815,$A196,'Duel Log'!AG$2:AG$2815,$B196,'Duel Log'!AH$2:AH$2815,"Loss")</f>
        <v>2</v>
      </c>
      <c r="F196" s="7" t="n">
        <f aca="false">COUNTIFS('Duel Log'!AF$2:AF$2815,$A196,'Duel Log'!AG$2:AG$2815,$B196,'Duel Log'!AH$2:AH$2815,"Draw")</f>
        <v>0</v>
      </c>
      <c r="G196" s="13" t="n">
        <f aca="false">IFERROR(D196/C196,"")</f>
        <v>0</v>
      </c>
    </row>
    <row r="197" customFormat="false" ht="15" hidden="false" customHeight="true" outlineLevel="0" collapsed="false">
      <c r="A197" s="7" t="s">
        <v>679</v>
      </c>
      <c r="B197" s="7" t="s">
        <v>1358</v>
      </c>
      <c r="C197" s="7" t="n">
        <f aca="false">COUNTIFS('Duel Log'!AF$2:AF$2815,$A197,'Duel Log'!AG$2:AG$2815,$B197)</f>
        <v>1</v>
      </c>
      <c r="D197" s="7" t="n">
        <f aca="false">COUNTIFS('Duel Log'!AF$2:AF$2815,$A197,'Duel Log'!AG$2:AG$2815,$B197,'Duel Log'!AH$2:AH$2815,"Win")</f>
        <v>1</v>
      </c>
      <c r="E197" s="7" t="n">
        <f aca="false">COUNTIFS('Duel Log'!AF$2:AF$2815,$A197,'Duel Log'!AG$2:AG$2815,$B197,'Duel Log'!AH$2:AH$2815,"Loss")</f>
        <v>0</v>
      </c>
      <c r="F197" s="7" t="n">
        <f aca="false">COUNTIFS('Duel Log'!AF$2:AF$2815,$A197,'Duel Log'!AG$2:AG$2815,$B197,'Duel Log'!AH$2:AH$2815,"Draw")</f>
        <v>0</v>
      </c>
      <c r="G197" s="13" t="n">
        <f aca="false">IFERROR(D197/C197,"")</f>
        <v>1</v>
      </c>
    </row>
    <row r="198" customFormat="false" ht="15" hidden="false" customHeight="true" outlineLevel="0" collapsed="false">
      <c r="A198" s="7" t="s">
        <v>679</v>
      </c>
      <c r="B198" s="7" t="s">
        <v>252</v>
      </c>
      <c r="C198" s="7" t="n">
        <f aca="false">COUNTIFS('Duel Log'!AF$2:AF$2815,$A198,'Duel Log'!AG$2:AG$2815,$B198)</f>
        <v>1</v>
      </c>
      <c r="D198" s="7" t="n">
        <f aca="false">COUNTIFS('Duel Log'!AF$2:AF$2815,$A198,'Duel Log'!AG$2:AG$2815,$B198,'Duel Log'!AH$2:AH$2815,"Win")</f>
        <v>0</v>
      </c>
      <c r="E198" s="7" t="n">
        <f aca="false">COUNTIFS('Duel Log'!AF$2:AF$2815,$A198,'Duel Log'!AG$2:AG$2815,$B198,'Duel Log'!AH$2:AH$2815,"Loss")</f>
        <v>1</v>
      </c>
      <c r="F198" s="7" t="n">
        <f aca="false">COUNTIFS('Duel Log'!AF$2:AF$2815,$A198,'Duel Log'!AG$2:AG$2815,$B198,'Duel Log'!AH$2:AH$2815,"Draw")</f>
        <v>0</v>
      </c>
      <c r="G198" s="13" t="n">
        <f aca="false">IFERROR(D198/C198,"")</f>
        <v>0</v>
      </c>
    </row>
    <row r="199" customFormat="false" ht="15" hidden="false" customHeight="true" outlineLevel="0" collapsed="false">
      <c r="A199" s="7" t="s">
        <v>679</v>
      </c>
      <c r="B199" s="7" t="s">
        <v>680</v>
      </c>
      <c r="C199" s="7" t="n">
        <f aca="false">COUNTIFS('Duel Log'!AF$2:AF$2815,$A199,'Duel Log'!AG$2:AG$2815,$B199)</f>
        <v>2</v>
      </c>
      <c r="D199" s="7" t="n">
        <f aca="false">COUNTIFS('Duel Log'!AF$2:AF$2815,$A199,'Duel Log'!AG$2:AG$2815,$B199,'Duel Log'!AH$2:AH$2815,"Win")</f>
        <v>0</v>
      </c>
      <c r="E199" s="7" t="n">
        <f aca="false">COUNTIFS('Duel Log'!AF$2:AF$2815,$A199,'Duel Log'!AG$2:AG$2815,$B199,'Duel Log'!AH$2:AH$2815,"Loss")</f>
        <v>2</v>
      </c>
      <c r="F199" s="7" t="n">
        <f aca="false">COUNTIFS('Duel Log'!AF$2:AF$2815,$A199,'Duel Log'!AG$2:AG$2815,$B199,'Duel Log'!AH$2:AH$2815,"Draw")</f>
        <v>0</v>
      </c>
      <c r="G199" s="13" t="n">
        <f aca="false">IFERROR(D199/C199,"")</f>
        <v>0</v>
      </c>
    </row>
    <row r="200" customFormat="false" ht="15" hidden="false" customHeight="true" outlineLevel="0" collapsed="false">
      <c r="A200" s="7" t="s">
        <v>679</v>
      </c>
      <c r="B200" s="7" t="s">
        <v>150</v>
      </c>
      <c r="C200" s="7" t="n">
        <f aca="false">COUNTIFS('Duel Log'!AF$2:AF$2815,$A200,'Duel Log'!AG$2:AG$2815,$B200)</f>
        <v>1</v>
      </c>
      <c r="D200" s="7" t="n">
        <f aca="false">COUNTIFS('Duel Log'!AF$2:AF$2815,$A200,'Duel Log'!AG$2:AG$2815,$B200,'Duel Log'!AH$2:AH$2815,"Win")</f>
        <v>1</v>
      </c>
      <c r="E200" s="7" t="n">
        <f aca="false">COUNTIFS('Duel Log'!AF$2:AF$2815,$A200,'Duel Log'!AG$2:AG$2815,$B200,'Duel Log'!AH$2:AH$2815,"Loss")</f>
        <v>0</v>
      </c>
      <c r="F200" s="7" t="n">
        <f aca="false">COUNTIFS('Duel Log'!AF$2:AF$2815,$A200,'Duel Log'!AG$2:AG$2815,$B200,'Duel Log'!AH$2:AH$2815,"Draw")</f>
        <v>0</v>
      </c>
      <c r="G200" s="13" t="n">
        <f aca="false">IFERROR(D200/C200,"")</f>
        <v>1</v>
      </c>
    </row>
    <row r="201" customFormat="false" ht="15" hidden="false" customHeight="true" outlineLevel="0" collapsed="false">
      <c r="A201" s="7" t="s">
        <v>679</v>
      </c>
      <c r="B201" s="7" t="s">
        <v>1147</v>
      </c>
      <c r="C201" s="7" t="n">
        <f aca="false">COUNTIFS('Duel Log'!AF$2:AF$2815,$A201,'Duel Log'!AG$2:AG$2815,$B201)</f>
        <v>2</v>
      </c>
      <c r="D201" s="7" t="n">
        <f aca="false">COUNTIFS('Duel Log'!AF$2:AF$2815,$A201,'Duel Log'!AG$2:AG$2815,$B201,'Duel Log'!AH$2:AH$2815,"Win")</f>
        <v>0</v>
      </c>
      <c r="E201" s="7" t="n">
        <f aca="false">COUNTIFS('Duel Log'!AF$2:AF$2815,$A201,'Duel Log'!AG$2:AG$2815,$B201,'Duel Log'!AH$2:AH$2815,"Loss")</f>
        <v>2</v>
      </c>
      <c r="F201" s="7" t="n">
        <f aca="false">COUNTIFS('Duel Log'!AF$2:AF$2815,$A201,'Duel Log'!AG$2:AG$2815,$B201,'Duel Log'!AH$2:AH$2815,"Draw")</f>
        <v>0</v>
      </c>
      <c r="G201" s="13" t="n">
        <f aca="false">IFERROR(D201/C201,"")</f>
        <v>0</v>
      </c>
    </row>
    <row r="202" customFormat="false" ht="15" hidden="false" customHeight="true" outlineLevel="0" collapsed="false">
      <c r="A202" s="7" t="s">
        <v>679</v>
      </c>
      <c r="B202" s="7" t="s">
        <v>1590</v>
      </c>
      <c r="C202" s="7" t="n">
        <f aca="false">COUNTIFS('Duel Log'!AF$2:AF$2815,$A202,'Duel Log'!AG$2:AG$2815,$B202)</f>
        <v>1</v>
      </c>
      <c r="D202" s="7" t="n">
        <f aca="false">COUNTIFS('Duel Log'!AF$2:AF$2815,$A202,'Duel Log'!AG$2:AG$2815,$B202,'Duel Log'!AH$2:AH$2815,"Win")</f>
        <v>0</v>
      </c>
      <c r="E202" s="7" t="n">
        <f aca="false">COUNTIFS('Duel Log'!AF$2:AF$2815,$A202,'Duel Log'!AG$2:AG$2815,$B202,'Duel Log'!AH$2:AH$2815,"Loss")</f>
        <v>1</v>
      </c>
      <c r="F202" s="7" t="n">
        <f aca="false">COUNTIFS('Duel Log'!AF$2:AF$2815,$A202,'Duel Log'!AG$2:AG$2815,$B202,'Duel Log'!AH$2:AH$2815,"Draw")</f>
        <v>0</v>
      </c>
      <c r="G202" s="13" t="n">
        <f aca="false">IFERROR(D202/C202,"")</f>
        <v>0</v>
      </c>
    </row>
    <row r="203" customFormat="false" ht="15" hidden="false" customHeight="true" outlineLevel="0" collapsed="false">
      <c r="A203" s="7" t="s">
        <v>679</v>
      </c>
      <c r="B203" s="7" t="s">
        <v>649</v>
      </c>
      <c r="C203" s="7" t="n">
        <f aca="false">COUNTIFS('Duel Log'!AF$2:AF$2815,$A203,'Duel Log'!AG$2:AG$2815,$B203)</f>
        <v>1</v>
      </c>
      <c r="D203" s="7" t="n">
        <f aca="false">COUNTIFS('Duel Log'!AF$2:AF$2815,$A203,'Duel Log'!AG$2:AG$2815,$B203,'Duel Log'!AH$2:AH$2815,"Win")</f>
        <v>0</v>
      </c>
      <c r="E203" s="7" t="n">
        <f aca="false">COUNTIFS('Duel Log'!AF$2:AF$2815,$A203,'Duel Log'!AG$2:AG$2815,$B203,'Duel Log'!AH$2:AH$2815,"Loss")</f>
        <v>1</v>
      </c>
      <c r="F203" s="7" t="n">
        <f aca="false">COUNTIFS('Duel Log'!AF$2:AF$2815,$A203,'Duel Log'!AG$2:AG$2815,$B203,'Duel Log'!AH$2:AH$2815,"Draw")</f>
        <v>0</v>
      </c>
      <c r="G203" s="13" t="n">
        <f aca="false">IFERROR(D203/C203,"")</f>
        <v>0</v>
      </c>
    </row>
    <row r="204" customFormat="false" ht="15" hidden="false" customHeight="true" outlineLevel="0" collapsed="false">
      <c r="A204" s="7" t="s">
        <v>679</v>
      </c>
      <c r="B204" s="7" t="s">
        <v>4578</v>
      </c>
      <c r="C204" s="7" t="n">
        <f aca="false">COUNTIFS('Duel Log'!AF$2:AF$2815,$A204,'Duel Log'!AG$2:AG$2815,$B204)</f>
        <v>1</v>
      </c>
      <c r="D204" s="7" t="n">
        <f aca="false">COUNTIFS('Duel Log'!AF$2:AF$2815,$A204,'Duel Log'!AG$2:AG$2815,$B204,'Duel Log'!AH$2:AH$2815,"Win")</f>
        <v>1</v>
      </c>
      <c r="E204" s="7" t="n">
        <f aca="false">COUNTIFS('Duel Log'!AF$2:AF$2815,$A204,'Duel Log'!AG$2:AG$2815,$B204,'Duel Log'!AH$2:AH$2815,"Loss")</f>
        <v>0</v>
      </c>
      <c r="F204" s="7" t="n">
        <f aca="false">COUNTIFS('Duel Log'!AF$2:AF$2815,$A204,'Duel Log'!AG$2:AG$2815,$B204,'Duel Log'!AH$2:AH$2815,"Draw")</f>
        <v>0</v>
      </c>
      <c r="G204" s="13" t="n">
        <f aca="false">IFERROR(D204/C204,"")</f>
        <v>1</v>
      </c>
    </row>
    <row r="205" customFormat="false" ht="15" hidden="false" customHeight="true" outlineLevel="0" collapsed="false">
      <c r="A205" s="7" t="s">
        <v>5512</v>
      </c>
      <c r="B205" s="7" t="s">
        <v>285</v>
      </c>
      <c r="C205" s="7" t="n">
        <f aca="false">COUNTIFS('Duel Log'!AF$2:AF$2815,$A205,'Duel Log'!AG$2:AG$2815,$B205)</f>
        <v>2</v>
      </c>
      <c r="D205" s="7" t="n">
        <f aca="false">COUNTIFS('Duel Log'!AF$2:AF$2815,$A205,'Duel Log'!AG$2:AG$2815,$B205,'Duel Log'!AH$2:AH$2815,"Win")</f>
        <v>2</v>
      </c>
      <c r="E205" s="7" t="n">
        <f aca="false">COUNTIFS('Duel Log'!AF$2:AF$2815,$A205,'Duel Log'!AG$2:AG$2815,$B205,'Duel Log'!AH$2:AH$2815,"Loss")</f>
        <v>0</v>
      </c>
      <c r="F205" s="7" t="n">
        <f aca="false">COUNTIFS('Duel Log'!AF$2:AF$2815,$A205,'Duel Log'!AG$2:AG$2815,$B205,'Duel Log'!AH$2:AH$2815,"Draw")</f>
        <v>0</v>
      </c>
      <c r="G205" s="13" t="n">
        <f aca="false">IFERROR(D205/C205,"")</f>
        <v>1</v>
      </c>
    </row>
    <row r="206" customFormat="false" ht="15" hidden="false" customHeight="true" outlineLevel="0" collapsed="false">
      <c r="A206" s="7" t="s">
        <v>1655</v>
      </c>
      <c r="B206" s="7" t="s">
        <v>1654</v>
      </c>
      <c r="C206" s="7" t="n">
        <f aca="false">COUNTIFS('Duel Log'!AF$2:AF$2815,$A206,'Duel Log'!AG$2:AG$2815,$B206)</f>
        <v>2</v>
      </c>
      <c r="D206" s="7" t="n">
        <f aca="false">COUNTIFS('Duel Log'!AF$2:AF$2815,$A206,'Duel Log'!AG$2:AG$2815,$B206,'Duel Log'!AH$2:AH$2815,"Win")</f>
        <v>2</v>
      </c>
      <c r="E206" s="7" t="n">
        <f aca="false">COUNTIFS('Duel Log'!AF$2:AF$2815,$A206,'Duel Log'!AG$2:AG$2815,$B206,'Duel Log'!AH$2:AH$2815,"Loss")</f>
        <v>0</v>
      </c>
      <c r="F206" s="7" t="n">
        <f aca="false">COUNTIFS('Duel Log'!AF$2:AF$2815,$A206,'Duel Log'!AG$2:AG$2815,$B206,'Duel Log'!AH$2:AH$2815,"Draw")</f>
        <v>0</v>
      </c>
      <c r="G206" s="13" t="n">
        <f aca="false">IFERROR(D206/C206,"")</f>
        <v>1</v>
      </c>
    </row>
    <row r="207" customFormat="false" ht="15" hidden="false" customHeight="true" outlineLevel="0" collapsed="false">
      <c r="A207" s="7" t="s">
        <v>2758</v>
      </c>
      <c r="B207" s="7" t="s">
        <v>2748</v>
      </c>
      <c r="C207" s="7" t="n">
        <f aca="false">COUNTIFS('Duel Log'!AF$2:AF$2815,$A207,'Duel Log'!AG$2:AG$2815,$B207)</f>
        <v>1</v>
      </c>
      <c r="D207" s="7" t="n">
        <f aca="false">COUNTIFS('Duel Log'!AF$2:AF$2815,$A207,'Duel Log'!AG$2:AG$2815,$B207,'Duel Log'!AH$2:AH$2815,"Win")</f>
        <v>1</v>
      </c>
      <c r="E207" s="7" t="n">
        <f aca="false">COUNTIFS('Duel Log'!AF$2:AF$2815,$A207,'Duel Log'!AG$2:AG$2815,$B207,'Duel Log'!AH$2:AH$2815,"Loss")</f>
        <v>0</v>
      </c>
      <c r="F207" s="7" t="n">
        <f aca="false">COUNTIFS('Duel Log'!AF$2:AF$2815,$A207,'Duel Log'!AG$2:AG$2815,$B207,'Duel Log'!AH$2:AH$2815,"Draw")</f>
        <v>0</v>
      </c>
      <c r="G207" s="13" t="n">
        <f aca="false">IFERROR(D207/C207,"")</f>
        <v>1</v>
      </c>
    </row>
    <row r="208" customFormat="false" ht="15" hidden="false" customHeight="true" outlineLevel="0" collapsed="false">
      <c r="A208" s="7" t="s">
        <v>4742</v>
      </c>
      <c r="B208" s="7" t="s">
        <v>718</v>
      </c>
      <c r="C208" s="7" t="n">
        <f aca="false">COUNTIFS('Duel Log'!AF$2:AF$2815,$A208,'Duel Log'!AG$2:AG$2815,$B208)</f>
        <v>2</v>
      </c>
      <c r="D208" s="7" t="n">
        <f aca="false">COUNTIFS('Duel Log'!AF$2:AF$2815,$A208,'Duel Log'!AG$2:AG$2815,$B208,'Duel Log'!AH$2:AH$2815,"Win")</f>
        <v>0</v>
      </c>
      <c r="E208" s="7" t="n">
        <f aca="false">COUNTIFS('Duel Log'!AF$2:AF$2815,$A208,'Duel Log'!AG$2:AG$2815,$B208,'Duel Log'!AH$2:AH$2815,"Loss")</f>
        <v>2</v>
      </c>
      <c r="F208" s="7" t="n">
        <f aca="false">COUNTIFS('Duel Log'!AF$2:AF$2815,$A208,'Duel Log'!AG$2:AG$2815,$B208,'Duel Log'!AH$2:AH$2815,"Draw")</f>
        <v>0</v>
      </c>
      <c r="G208" s="13" t="n">
        <f aca="false">IFERROR(D208/C208,"")</f>
        <v>0</v>
      </c>
    </row>
    <row r="209" customFormat="false" ht="15" hidden="false" customHeight="true" outlineLevel="0" collapsed="false">
      <c r="A209" s="7" t="s">
        <v>1173</v>
      </c>
      <c r="B209" s="7" t="s">
        <v>1174</v>
      </c>
      <c r="C209" s="7" t="n">
        <f aca="false">COUNTIFS('Duel Log'!AF$2:AF$2815,$A209,'Duel Log'!AG$2:AG$2815,$B209)</f>
        <v>2</v>
      </c>
      <c r="D209" s="7" t="n">
        <f aca="false">COUNTIFS('Duel Log'!AF$2:AF$2815,$A209,'Duel Log'!AG$2:AG$2815,$B209,'Duel Log'!AH$2:AH$2815,"Win")</f>
        <v>0</v>
      </c>
      <c r="E209" s="7" t="n">
        <f aca="false">COUNTIFS('Duel Log'!AF$2:AF$2815,$A209,'Duel Log'!AG$2:AG$2815,$B209,'Duel Log'!AH$2:AH$2815,"Loss")</f>
        <v>2</v>
      </c>
      <c r="F209" s="7" t="n">
        <f aca="false">COUNTIFS('Duel Log'!AF$2:AF$2815,$A209,'Duel Log'!AG$2:AG$2815,$B209,'Duel Log'!AH$2:AH$2815,"Draw")</f>
        <v>0</v>
      </c>
      <c r="G209" s="13" t="n">
        <f aca="false">IFERROR(D209/C209,"")</f>
        <v>0</v>
      </c>
    </row>
    <row r="210" customFormat="false" ht="15" hidden="false" customHeight="true" outlineLevel="0" collapsed="false">
      <c r="A210" s="7" t="s">
        <v>5399</v>
      </c>
      <c r="B210" s="7" t="s">
        <v>377</v>
      </c>
      <c r="C210" s="7" t="n">
        <f aca="false">COUNTIFS('Duel Log'!AF$2:AF$2815,$A210,'Duel Log'!AG$2:AG$2815,$B210)</f>
        <v>1</v>
      </c>
      <c r="D210" s="7" t="n">
        <f aca="false">COUNTIFS('Duel Log'!AF$2:AF$2815,$A210,'Duel Log'!AG$2:AG$2815,$B210,'Duel Log'!AH$2:AH$2815,"Win")</f>
        <v>1</v>
      </c>
      <c r="E210" s="7" t="n">
        <f aca="false">COUNTIFS('Duel Log'!AF$2:AF$2815,$A210,'Duel Log'!AG$2:AG$2815,$B210,'Duel Log'!AH$2:AH$2815,"Loss")</f>
        <v>0</v>
      </c>
      <c r="F210" s="7" t="n">
        <f aca="false">COUNTIFS('Duel Log'!AF$2:AF$2815,$A210,'Duel Log'!AG$2:AG$2815,$B210,'Duel Log'!AH$2:AH$2815,"Draw")</f>
        <v>0</v>
      </c>
      <c r="G210" s="13" t="n">
        <f aca="false">IFERROR(D210/C210,"")</f>
        <v>1</v>
      </c>
    </row>
    <row r="211" customFormat="false" ht="15" hidden="false" customHeight="true" outlineLevel="0" collapsed="false">
      <c r="A211" s="7" t="s">
        <v>3273</v>
      </c>
      <c r="B211" s="7" t="s">
        <v>3272</v>
      </c>
      <c r="C211" s="7" t="n">
        <f aca="false">COUNTIFS('Duel Log'!AF$2:AF$2815,$A211,'Duel Log'!AG$2:AG$2815,$B211)</f>
        <v>1</v>
      </c>
      <c r="D211" s="7" t="n">
        <f aca="false">COUNTIFS('Duel Log'!AF$2:AF$2815,$A211,'Duel Log'!AG$2:AG$2815,$B211,'Duel Log'!AH$2:AH$2815,"Win")</f>
        <v>0</v>
      </c>
      <c r="E211" s="7" t="n">
        <f aca="false">COUNTIFS('Duel Log'!AF$2:AF$2815,$A211,'Duel Log'!AG$2:AG$2815,$B211,'Duel Log'!AH$2:AH$2815,"Loss")</f>
        <v>1</v>
      </c>
      <c r="F211" s="7" t="n">
        <f aca="false">COUNTIFS('Duel Log'!AF$2:AF$2815,$A211,'Duel Log'!AG$2:AG$2815,$B211,'Duel Log'!AH$2:AH$2815,"Draw")</f>
        <v>0</v>
      </c>
      <c r="G211" s="13" t="n">
        <f aca="false">IFERROR(D211/C211,"")</f>
        <v>0</v>
      </c>
    </row>
    <row r="212" customFormat="false" ht="15" hidden="false" customHeight="true" outlineLevel="0" collapsed="false">
      <c r="A212" s="7" t="s">
        <v>3277</v>
      </c>
      <c r="B212" s="7" t="s">
        <v>3278</v>
      </c>
      <c r="C212" s="7" t="n">
        <f aca="false">COUNTIFS('Duel Log'!AF$2:AF$2815,$A212,'Duel Log'!AG$2:AG$2815,$B212)</f>
        <v>1</v>
      </c>
      <c r="D212" s="7" t="n">
        <f aca="false">COUNTIFS('Duel Log'!AF$2:AF$2815,$A212,'Duel Log'!AG$2:AG$2815,$B212,'Duel Log'!AH$2:AH$2815,"Win")</f>
        <v>1</v>
      </c>
      <c r="E212" s="7" t="n">
        <f aca="false">COUNTIFS('Duel Log'!AF$2:AF$2815,$A212,'Duel Log'!AG$2:AG$2815,$B212,'Duel Log'!AH$2:AH$2815,"Loss")</f>
        <v>0</v>
      </c>
      <c r="F212" s="7" t="n">
        <f aca="false">COUNTIFS('Duel Log'!AF$2:AF$2815,$A212,'Duel Log'!AG$2:AG$2815,$B212,'Duel Log'!AH$2:AH$2815,"Draw")</f>
        <v>0</v>
      </c>
      <c r="G212" s="13" t="n">
        <f aca="false">IFERROR(D212/C212,"")</f>
        <v>1</v>
      </c>
    </row>
    <row r="213" customFormat="false" ht="15" hidden="false" customHeight="true" outlineLevel="0" collapsed="false">
      <c r="A213" s="7" t="s">
        <v>2984</v>
      </c>
      <c r="B213" s="7" t="s">
        <v>2985</v>
      </c>
      <c r="C213" s="7" t="n">
        <f aca="false">COUNTIFS('Duel Log'!AF$2:AF$2815,$A213,'Duel Log'!AG$2:AG$2815,$B213)</f>
        <v>2</v>
      </c>
      <c r="D213" s="7" t="n">
        <f aca="false">COUNTIFS('Duel Log'!AF$2:AF$2815,$A213,'Duel Log'!AG$2:AG$2815,$B213,'Duel Log'!AH$2:AH$2815,"Win")</f>
        <v>2</v>
      </c>
      <c r="E213" s="7" t="n">
        <f aca="false">COUNTIFS('Duel Log'!AF$2:AF$2815,$A213,'Duel Log'!AG$2:AG$2815,$B213,'Duel Log'!AH$2:AH$2815,"Loss")</f>
        <v>0</v>
      </c>
      <c r="F213" s="7" t="n">
        <f aca="false">COUNTIFS('Duel Log'!AF$2:AF$2815,$A213,'Duel Log'!AG$2:AG$2815,$B213,'Duel Log'!AH$2:AH$2815,"Draw")</f>
        <v>0</v>
      </c>
      <c r="G213" s="13" t="n">
        <f aca="false">IFERROR(D213/C213,"")</f>
        <v>1</v>
      </c>
    </row>
    <row r="214" customFormat="false" ht="15" hidden="false" customHeight="true" outlineLevel="0" collapsed="false">
      <c r="A214" s="7" t="s">
        <v>285</v>
      </c>
      <c r="B214" s="7" t="s">
        <v>5867</v>
      </c>
      <c r="C214" s="7" t="n">
        <f aca="false">COUNTIFS('Duel Log'!AF$2:AF$2815,$A214,'Duel Log'!AG$2:AG$2815,$B214)</f>
        <v>1</v>
      </c>
      <c r="D214" s="7" t="n">
        <f aca="false">COUNTIFS('Duel Log'!AF$2:AF$2815,$A214,'Duel Log'!AG$2:AG$2815,$B214,'Duel Log'!AH$2:AH$2815,"Win")</f>
        <v>0</v>
      </c>
      <c r="E214" s="7" t="n">
        <f aca="false">COUNTIFS('Duel Log'!AF$2:AF$2815,$A214,'Duel Log'!AG$2:AG$2815,$B214,'Duel Log'!AH$2:AH$2815,"Loss")</f>
        <v>1</v>
      </c>
      <c r="F214" s="7" t="n">
        <f aca="false">COUNTIFS('Duel Log'!AF$2:AF$2815,$A214,'Duel Log'!AG$2:AG$2815,$B214,'Duel Log'!AH$2:AH$2815,"Draw")</f>
        <v>0</v>
      </c>
      <c r="G214" s="13" t="n">
        <f aca="false">IFERROR(D214/C214,"")</f>
        <v>0</v>
      </c>
    </row>
    <row r="215" customFormat="false" ht="15" hidden="false" customHeight="true" outlineLevel="0" collapsed="false">
      <c r="A215" s="7" t="s">
        <v>285</v>
      </c>
      <c r="B215" s="7" t="s">
        <v>5728</v>
      </c>
      <c r="C215" s="7" t="n">
        <f aca="false">COUNTIFS('Duel Log'!AF$2:AF$2815,$A215,'Duel Log'!AG$2:AG$2815,$B215)</f>
        <v>1</v>
      </c>
      <c r="D215" s="7" t="n">
        <f aca="false">COUNTIFS('Duel Log'!AF$2:AF$2815,$A215,'Duel Log'!AG$2:AG$2815,$B215,'Duel Log'!AH$2:AH$2815,"Win")</f>
        <v>1</v>
      </c>
      <c r="E215" s="7" t="n">
        <f aca="false">COUNTIFS('Duel Log'!AF$2:AF$2815,$A215,'Duel Log'!AG$2:AG$2815,$B215,'Duel Log'!AH$2:AH$2815,"Loss")</f>
        <v>0</v>
      </c>
      <c r="F215" s="7" t="n">
        <f aca="false">COUNTIFS('Duel Log'!AF$2:AF$2815,$A215,'Duel Log'!AG$2:AG$2815,$B215,'Duel Log'!AH$2:AH$2815,"Draw")</f>
        <v>0</v>
      </c>
      <c r="G215" s="13" t="n">
        <f aca="false">IFERROR(D215/C215,"")</f>
        <v>1</v>
      </c>
    </row>
    <row r="216" customFormat="false" ht="15" hidden="false" customHeight="true" outlineLevel="0" collapsed="false">
      <c r="A216" s="7" t="s">
        <v>285</v>
      </c>
      <c r="B216" s="7" t="s">
        <v>614</v>
      </c>
      <c r="C216" s="7" t="n">
        <f aca="false">COUNTIFS('Duel Log'!AF$2:AF$2815,$A216,'Duel Log'!AG$2:AG$2815,$B216)</f>
        <v>1</v>
      </c>
      <c r="D216" s="7" t="n">
        <f aca="false">COUNTIFS('Duel Log'!AF$2:AF$2815,$A216,'Duel Log'!AG$2:AG$2815,$B216,'Duel Log'!AH$2:AH$2815,"Win")</f>
        <v>1</v>
      </c>
      <c r="E216" s="7" t="n">
        <f aca="false">COUNTIFS('Duel Log'!AF$2:AF$2815,$A216,'Duel Log'!AG$2:AG$2815,$B216,'Duel Log'!AH$2:AH$2815,"Loss")</f>
        <v>0</v>
      </c>
      <c r="F216" s="7" t="n">
        <f aca="false">COUNTIFS('Duel Log'!AF$2:AF$2815,$A216,'Duel Log'!AG$2:AG$2815,$B216,'Duel Log'!AH$2:AH$2815,"Draw")</f>
        <v>0</v>
      </c>
      <c r="G216" s="13" t="n">
        <f aca="false">IFERROR(D216/C216,"")</f>
        <v>1</v>
      </c>
    </row>
    <row r="217" customFormat="false" ht="15" hidden="false" customHeight="true" outlineLevel="0" collapsed="false">
      <c r="A217" s="7" t="s">
        <v>285</v>
      </c>
      <c r="B217" s="7" t="s">
        <v>160</v>
      </c>
      <c r="C217" s="7" t="n">
        <f aca="false">COUNTIFS('Duel Log'!AF$2:AF$2815,$A217,'Duel Log'!AG$2:AG$2815,$B217)</f>
        <v>2</v>
      </c>
      <c r="D217" s="7" t="n">
        <f aca="false">COUNTIFS('Duel Log'!AF$2:AF$2815,$A217,'Duel Log'!AG$2:AG$2815,$B217,'Duel Log'!AH$2:AH$2815,"Win")</f>
        <v>0</v>
      </c>
      <c r="E217" s="7" t="n">
        <f aca="false">COUNTIFS('Duel Log'!AF$2:AF$2815,$A217,'Duel Log'!AG$2:AG$2815,$B217,'Duel Log'!AH$2:AH$2815,"Loss")</f>
        <v>2</v>
      </c>
      <c r="F217" s="7" t="n">
        <f aca="false">COUNTIFS('Duel Log'!AF$2:AF$2815,$A217,'Duel Log'!AG$2:AG$2815,$B217,'Duel Log'!AH$2:AH$2815,"Draw")</f>
        <v>0</v>
      </c>
      <c r="G217" s="13" t="n">
        <f aca="false">IFERROR(D217/C217,"")</f>
        <v>0</v>
      </c>
    </row>
    <row r="218" customFormat="false" ht="15" hidden="false" customHeight="true" outlineLevel="0" collapsed="false">
      <c r="A218" s="7" t="s">
        <v>285</v>
      </c>
      <c r="B218" s="7" t="s">
        <v>3933</v>
      </c>
      <c r="C218" s="7" t="n">
        <f aca="false">COUNTIFS('Duel Log'!AF$2:AF$2815,$A218,'Duel Log'!AG$2:AG$2815,$B218)</f>
        <v>1</v>
      </c>
      <c r="D218" s="7" t="n">
        <f aca="false">COUNTIFS('Duel Log'!AF$2:AF$2815,$A218,'Duel Log'!AG$2:AG$2815,$B218,'Duel Log'!AH$2:AH$2815,"Win")</f>
        <v>1</v>
      </c>
      <c r="E218" s="7" t="n">
        <f aca="false">COUNTIFS('Duel Log'!AF$2:AF$2815,$A218,'Duel Log'!AG$2:AG$2815,$B218,'Duel Log'!AH$2:AH$2815,"Loss")</f>
        <v>0</v>
      </c>
      <c r="F218" s="7" t="n">
        <f aca="false">COUNTIFS('Duel Log'!AF$2:AF$2815,$A218,'Duel Log'!AG$2:AG$2815,$B218,'Duel Log'!AH$2:AH$2815,"Draw")</f>
        <v>0</v>
      </c>
      <c r="G218" s="13" t="n">
        <f aca="false">IFERROR(D218/C218,"")</f>
        <v>1</v>
      </c>
    </row>
    <row r="219" customFormat="false" ht="15" hidden="false" customHeight="true" outlineLevel="0" collapsed="false">
      <c r="A219" s="7" t="s">
        <v>285</v>
      </c>
      <c r="B219" s="7" t="s">
        <v>488</v>
      </c>
      <c r="C219" s="7" t="n">
        <f aca="false">COUNTIFS('Duel Log'!AF$2:AF$2815,$A219,'Duel Log'!AG$2:AG$2815,$B219)</f>
        <v>3</v>
      </c>
      <c r="D219" s="7" t="n">
        <f aca="false">COUNTIFS('Duel Log'!AF$2:AF$2815,$A219,'Duel Log'!AG$2:AG$2815,$B219,'Duel Log'!AH$2:AH$2815,"Win")</f>
        <v>1</v>
      </c>
      <c r="E219" s="7" t="n">
        <f aca="false">COUNTIFS('Duel Log'!AF$2:AF$2815,$A219,'Duel Log'!AG$2:AG$2815,$B219,'Duel Log'!AH$2:AH$2815,"Loss")</f>
        <v>2</v>
      </c>
      <c r="F219" s="7" t="n">
        <f aca="false">COUNTIFS('Duel Log'!AF$2:AF$2815,$A219,'Duel Log'!AG$2:AG$2815,$B219,'Duel Log'!AH$2:AH$2815,"Draw")</f>
        <v>0</v>
      </c>
      <c r="G219" s="13" t="n">
        <f aca="false">IFERROR(D219/C219,"")</f>
        <v>0.333333333333333</v>
      </c>
    </row>
    <row r="220" customFormat="false" ht="15" hidden="false" customHeight="true" outlineLevel="0" collapsed="false">
      <c r="A220" s="7" t="s">
        <v>285</v>
      </c>
      <c r="B220" s="7" t="s">
        <v>1077</v>
      </c>
      <c r="C220" s="7" t="n">
        <f aca="false">COUNTIFS('Duel Log'!AF$2:AF$2815,$A220,'Duel Log'!AG$2:AG$2815,$B220)</f>
        <v>1</v>
      </c>
      <c r="D220" s="7" t="n">
        <f aca="false">COUNTIFS('Duel Log'!AF$2:AF$2815,$A220,'Duel Log'!AG$2:AG$2815,$B220,'Duel Log'!AH$2:AH$2815,"Win")</f>
        <v>1</v>
      </c>
      <c r="E220" s="7" t="n">
        <f aca="false">COUNTIFS('Duel Log'!AF$2:AF$2815,$A220,'Duel Log'!AG$2:AG$2815,$B220,'Duel Log'!AH$2:AH$2815,"Loss")</f>
        <v>0</v>
      </c>
      <c r="F220" s="7" t="n">
        <f aca="false">COUNTIFS('Duel Log'!AF$2:AF$2815,$A220,'Duel Log'!AG$2:AG$2815,$B220,'Duel Log'!AH$2:AH$2815,"Draw")</f>
        <v>0</v>
      </c>
      <c r="G220" s="13" t="n">
        <f aca="false">IFERROR(D220/C220,"")</f>
        <v>1</v>
      </c>
    </row>
    <row r="221" customFormat="false" ht="15" hidden="false" customHeight="true" outlineLevel="0" collapsed="false">
      <c r="A221" s="7" t="s">
        <v>285</v>
      </c>
      <c r="B221" s="7" t="s">
        <v>315</v>
      </c>
      <c r="C221" s="7" t="n">
        <f aca="false">COUNTIFS('Duel Log'!AF$2:AF$2815,$A221,'Duel Log'!AG$2:AG$2815,$B221)</f>
        <v>2</v>
      </c>
      <c r="D221" s="7" t="n">
        <f aca="false">COUNTIFS('Duel Log'!AF$2:AF$2815,$A221,'Duel Log'!AG$2:AG$2815,$B221,'Duel Log'!AH$2:AH$2815,"Win")</f>
        <v>0</v>
      </c>
      <c r="E221" s="7" t="n">
        <f aca="false">COUNTIFS('Duel Log'!AF$2:AF$2815,$A221,'Duel Log'!AG$2:AG$2815,$B221,'Duel Log'!AH$2:AH$2815,"Loss")</f>
        <v>2</v>
      </c>
      <c r="F221" s="7" t="n">
        <f aca="false">COUNTIFS('Duel Log'!AF$2:AF$2815,$A221,'Duel Log'!AG$2:AG$2815,$B221,'Duel Log'!AH$2:AH$2815,"Draw")</f>
        <v>0</v>
      </c>
      <c r="G221" s="13" t="n">
        <f aca="false">IFERROR(D221/C221,"")</f>
        <v>0</v>
      </c>
    </row>
    <row r="222" customFormat="false" ht="15" hidden="false" customHeight="true" outlineLevel="0" collapsed="false">
      <c r="A222" s="7" t="s">
        <v>285</v>
      </c>
      <c r="B222" s="7" t="s">
        <v>394</v>
      </c>
      <c r="C222" s="7" t="n">
        <f aca="false">COUNTIFS('Duel Log'!AF$2:AF$2815,$A222,'Duel Log'!AG$2:AG$2815,$B222)</f>
        <v>1</v>
      </c>
      <c r="D222" s="7" t="n">
        <f aca="false">COUNTIFS('Duel Log'!AF$2:AF$2815,$A222,'Duel Log'!AG$2:AG$2815,$B222,'Duel Log'!AH$2:AH$2815,"Win")</f>
        <v>1</v>
      </c>
      <c r="E222" s="7" t="n">
        <f aca="false">COUNTIFS('Duel Log'!AF$2:AF$2815,$A222,'Duel Log'!AG$2:AG$2815,$B222,'Duel Log'!AH$2:AH$2815,"Loss")</f>
        <v>0</v>
      </c>
      <c r="F222" s="7" t="n">
        <f aca="false">COUNTIFS('Duel Log'!AF$2:AF$2815,$A222,'Duel Log'!AG$2:AG$2815,$B222,'Duel Log'!AH$2:AH$2815,"Draw")</f>
        <v>0</v>
      </c>
      <c r="G222" s="13" t="n">
        <f aca="false">IFERROR(D222/C222,"")</f>
        <v>1</v>
      </c>
    </row>
    <row r="223" customFormat="false" ht="15" hidden="false" customHeight="true" outlineLevel="0" collapsed="false">
      <c r="A223" s="7" t="s">
        <v>2832</v>
      </c>
      <c r="B223" s="7" t="s">
        <v>2833</v>
      </c>
      <c r="C223" s="7" t="n">
        <f aca="false">COUNTIFS('Duel Log'!AF$2:AF$2815,$A223,'Duel Log'!AG$2:AG$2815,$B223)</f>
        <v>1</v>
      </c>
      <c r="D223" s="7" t="n">
        <f aca="false">COUNTIFS('Duel Log'!AF$2:AF$2815,$A223,'Duel Log'!AG$2:AG$2815,$B223,'Duel Log'!AH$2:AH$2815,"Win")</f>
        <v>1</v>
      </c>
      <c r="E223" s="7" t="n">
        <f aca="false">COUNTIFS('Duel Log'!AF$2:AF$2815,$A223,'Duel Log'!AG$2:AG$2815,$B223,'Duel Log'!AH$2:AH$2815,"Loss")</f>
        <v>0</v>
      </c>
      <c r="F223" s="7" t="n">
        <f aca="false">COUNTIFS('Duel Log'!AF$2:AF$2815,$A223,'Duel Log'!AG$2:AG$2815,$B223,'Duel Log'!AH$2:AH$2815,"Draw")</f>
        <v>0</v>
      </c>
      <c r="G223" s="13" t="n">
        <f aca="false">IFERROR(D223/C223,"")</f>
        <v>1</v>
      </c>
    </row>
    <row r="224" customFormat="false" ht="15" hidden="false" customHeight="true" outlineLevel="0" collapsed="false">
      <c r="A224" s="7" t="s">
        <v>3044</v>
      </c>
      <c r="B224" s="7" t="s">
        <v>448</v>
      </c>
      <c r="C224" s="7" t="n">
        <f aca="false">COUNTIFS('Duel Log'!AF$2:AF$2815,$A224,'Duel Log'!AG$2:AG$2815,$B224)</f>
        <v>1</v>
      </c>
      <c r="D224" s="7" t="n">
        <f aca="false">COUNTIFS('Duel Log'!AF$2:AF$2815,$A224,'Duel Log'!AG$2:AG$2815,$B224,'Duel Log'!AH$2:AH$2815,"Win")</f>
        <v>1</v>
      </c>
      <c r="E224" s="7" t="n">
        <f aca="false">COUNTIFS('Duel Log'!AF$2:AF$2815,$A224,'Duel Log'!AG$2:AG$2815,$B224,'Duel Log'!AH$2:AH$2815,"Loss")</f>
        <v>0</v>
      </c>
      <c r="F224" s="7" t="n">
        <f aca="false">COUNTIFS('Duel Log'!AF$2:AF$2815,$A224,'Duel Log'!AG$2:AG$2815,$B224,'Duel Log'!AH$2:AH$2815,"Draw")</f>
        <v>0</v>
      </c>
      <c r="G224" s="13" t="n">
        <f aca="false">IFERROR(D224/C224,"")</f>
        <v>1</v>
      </c>
    </row>
    <row r="225" customFormat="false" ht="15" hidden="false" customHeight="true" outlineLevel="0" collapsed="false">
      <c r="A225" s="7" t="s">
        <v>5920</v>
      </c>
      <c r="B225" s="7" t="s">
        <v>160</v>
      </c>
      <c r="C225" s="7" t="n">
        <f aca="false">COUNTIFS('Duel Log'!AF$2:AF$2815,$A225,'Duel Log'!AG$2:AG$2815,$B225)</f>
        <v>1</v>
      </c>
      <c r="D225" s="7" t="n">
        <f aca="false">COUNTIFS('Duel Log'!AF$2:AF$2815,$A225,'Duel Log'!AG$2:AG$2815,$B225,'Duel Log'!AH$2:AH$2815,"Win")</f>
        <v>1</v>
      </c>
      <c r="E225" s="7" t="n">
        <f aca="false">COUNTIFS('Duel Log'!AF$2:AF$2815,$A225,'Duel Log'!AG$2:AG$2815,$B225,'Duel Log'!AH$2:AH$2815,"Loss")</f>
        <v>0</v>
      </c>
      <c r="F225" s="7" t="n">
        <f aca="false">COUNTIFS('Duel Log'!AF$2:AF$2815,$A225,'Duel Log'!AG$2:AG$2815,$B225,'Duel Log'!AH$2:AH$2815,"Draw")</f>
        <v>0</v>
      </c>
      <c r="G225" s="13" t="n">
        <f aca="false">IFERROR(D225/C225,"")</f>
        <v>1</v>
      </c>
    </row>
    <row r="226" customFormat="false" ht="15" hidden="false" customHeight="true" outlineLevel="0" collapsed="false">
      <c r="A226" s="7" t="s">
        <v>397</v>
      </c>
      <c r="B226" s="7" t="s">
        <v>4032</v>
      </c>
      <c r="C226" s="7" t="n">
        <f aca="false">COUNTIFS('Duel Log'!AF$2:AF$2815,$A226,'Duel Log'!AG$2:AG$2815,$B226)</f>
        <v>1</v>
      </c>
      <c r="D226" s="7" t="n">
        <f aca="false">COUNTIFS('Duel Log'!AF$2:AF$2815,$A226,'Duel Log'!AG$2:AG$2815,$B226,'Duel Log'!AH$2:AH$2815,"Win")</f>
        <v>1</v>
      </c>
      <c r="E226" s="7" t="n">
        <f aca="false">COUNTIFS('Duel Log'!AF$2:AF$2815,$A226,'Duel Log'!AG$2:AG$2815,$B226,'Duel Log'!AH$2:AH$2815,"Loss")</f>
        <v>0</v>
      </c>
      <c r="F226" s="7" t="n">
        <f aca="false">COUNTIFS('Duel Log'!AF$2:AF$2815,$A226,'Duel Log'!AG$2:AG$2815,$B226,'Duel Log'!AH$2:AH$2815,"Draw")</f>
        <v>0</v>
      </c>
      <c r="G226" s="13" t="n">
        <f aca="false">IFERROR(D226/C226,"")</f>
        <v>1</v>
      </c>
    </row>
    <row r="227" customFormat="false" ht="15" hidden="false" customHeight="true" outlineLevel="0" collapsed="false">
      <c r="A227" s="7" t="s">
        <v>397</v>
      </c>
      <c r="B227" s="7" t="s">
        <v>627</v>
      </c>
      <c r="C227" s="7" t="n">
        <f aca="false">COUNTIFS('Duel Log'!AF$2:AF$2815,$A227,'Duel Log'!AG$2:AG$2815,$B227)</f>
        <v>1</v>
      </c>
      <c r="D227" s="7" t="n">
        <f aca="false">COUNTIFS('Duel Log'!AF$2:AF$2815,$A227,'Duel Log'!AG$2:AG$2815,$B227,'Duel Log'!AH$2:AH$2815,"Win")</f>
        <v>0</v>
      </c>
      <c r="E227" s="7" t="n">
        <f aca="false">COUNTIFS('Duel Log'!AF$2:AF$2815,$A227,'Duel Log'!AG$2:AG$2815,$B227,'Duel Log'!AH$2:AH$2815,"Loss")</f>
        <v>1</v>
      </c>
      <c r="F227" s="7" t="n">
        <f aca="false">COUNTIFS('Duel Log'!AF$2:AF$2815,$A227,'Duel Log'!AG$2:AG$2815,$B227,'Duel Log'!AH$2:AH$2815,"Draw")</f>
        <v>0</v>
      </c>
      <c r="G227" s="13" t="n">
        <f aca="false">IFERROR(D227/C227,"")</f>
        <v>0</v>
      </c>
    </row>
    <row r="228" customFormat="false" ht="15" hidden="false" customHeight="true" outlineLevel="0" collapsed="false">
      <c r="A228" s="7" t="s">
        <v>397</v>
      </c>
      <c r="B228" s="7" t="s">
        <v>171</v>
      </c>
      <c r="C228" s="7" t="n">
        <f aca="false">COUNTIFS('Duel Log'!AF$2:AF$2815,$A228,'Duel Log'!AG$2:AG$2815,$B228)</f>
        <v>1</v>
      </c>
      <c r="D228" s="7" t="n">
        <f aca="false">COUNTIFS('Duel Log'!AF$2:AF$2815,$A228,'Duel Log'!AG$2:AG$2815,$B228,'Duel Log'!AH$2:AH$2815,"Win")</f>
        <v>0</v>
      </c>
      <c r="E228" s="7" t="n">
        <f aca="false">COUNTIFS('Duel Log'!AF$2:AF$2815,$A228,'Duel Log'!AG$2:AG$2815,$B228,'Duel Log'!AH$2:AH$2815,"Loss")</f>
        <v>1</v>
      </c>
      <c r="F228" s="7" t="n">
        <f aca="false">COUNTIFS('Duel Log'!AF$2:AF$2815,$A228,'Duel Log'!AG$2:AG$2815,$B228,'Duel Log'!AH$2:AH$2815,"Draw")</f>
        <v>0</v>
      </c>
      <c r="G228" s="13" t="n">
        <f aca="false">IFERROR(D228/C228,"")</f>
        <v>0</v>
      </c>
    </row>
    <row r="229" customFormat="false" ht="15" hidden="false" customHeight="true" outlineLevel="0" collapsed="false">
      <c r="A229" s="7" t="s">
        <v>397</v>
      </c>
      <c r="B229" s="7" t="s">
        <v>2392</v>
      </c>
      <c r="C229" s="7" t="n">
        <f aca="false">COUNTIFS('Duel Log'!AF$2:AF$2815,$A229,'Duel Log'!AG$2:AG$2815,$B229)</f>
        <v>1</v>
      </c>
      <c r="D229" s="7" t="n">
        <f aca="false">COUNTIFS('Duel Log'!AF$2:AF$2815,$A229,'Duel Log'!AG$2:AG$2815,$B229,'Duel Log'!AH$2:AH$2815,"Win")</f>
        <v>1</v>
      </c>
      <c r="E229" s="7" t="n">
        <f aca="false">COUNTIFS('Duel Log'!AF$2:AF$2815,$A229,'Duel Log'!AG$2:AG$2815,$B229,'Duel Log'!AH$2:AH$2815,"Loss")</f>
        <v>0</v>
      </c>
      <c r="F229" s="7" t="n">
        <f aca="false">COUNTIFS('Duel Log'!AF$2:AF$2815,$A229,'Duel Log'!AG$2:AG$2815,$B229,'Duel Log'!AH$2:AH$2815,"Draw")</f>
        <v>0</v>
      </c>
      <c r="G229" s="13" t="n">
        <f aca="false">IFERROR(D229/C229,"")</f>
        <v>1</v>
      </c>
    </row>
    <row r="230" customFormat="false" ht="15" hidden="false" customHeight="true" outlineLevel="0" collapsed="false">
      <c r="A230" s="7" t="s">
        <v>397</v>
      </c>
      <c r="B230" s="7" t="s">
        <v>778</v>
      </c>
      <c r="C230" s="7" t="n">
        <f aca="false">COUNTIFS('Duel Log'!AF$2:AF$2815,$A230,'Duel Log'!AG$2:AG$2815,$B230)</f>
        <v>2</v>
      </c>
      <c r="D230" s="7" t="n">
        <f aca="false">COUNTIFS('Duel Log'!AF$2:AF$2815,$A230,'Duel Log'!AG$2:AG$2815,$B230,'Duel Log'!AH$2:AH$2815,"Win")</f>
        <v>1</v>
      </c>
      <c r="E230" s="7" t="n">
        <f aca="false">COUNTIFS('Duel Log'!AF$2:AF$2815,$A230,'Duel Log'!AG$2:AG$2815,$B230,'Duel Log'!AH$2:AH$2815,"Loss")</f>
        <v>1</v>
      </c>
      <c r="F230" s="7" t="n">
        <f aca="false">COUNTIFS('Duel Log'!AF$2:AF$2815,$A230,'Duel Log'!AG$2:AG$2815,$B230,'Duel Log'!AH$2:AH$2815,"Draw")</f>
        <v>0</v>
      </c>
      <c r="G230" s="13" t="n">
        <f aca="false">IFERROR(D230/C230,"")</f>
        <v>0.5</v>
      </c>
    </row>
    <row r="231" customFormat="false" ht="15" hidden="false" customHeight="true" outlineLevel="0" collapsed="false">
      <c r="A231" s="7" t="s">
        <v>397</v>
      </c>
      <c r="B231" s="7" t="s">
        <v>172</v>
      </c>
      <c r="C231" s="7" t="n">
        <f aca="false">COUNTIFS('Duel Log'!AF$2:AF$2815,$A231,'Duel Log'!AG$2:AG$2815,$B231)</f>
        <v>2</v>
      </c>
      <c r="D231" s="7" t="n">
        <f aca="false">COUNTIFS('Duel Log'!AF$2:AF$2815,$A231,'Duel Log'!AG$2:AG$2815,$B231,'Duel Log'!AH$2:AH$2815,"Win")</f>
        <v>2</v>
      </c>
      <c r="E231" s="7" t="n">
        <f aca="false">COUNTIFS('Duel Log'!AF$2:AF$2815,$A231,'Duel Log'!AG$2:AG$2815,$B231,'Duel Log'!AH$2:AH$2815,"Loss")</f>
        <v>0</v>
      </c>
      <c r="F231" s="7" t="n">
        <f aca="false">COUNTIFS('Duel Log'!AF$2:AF$2815,$A231,'Duel Log'!AG$2:AG$2815,$B231,'Duel Log'!AH$2:AH$2815,"Draw")</f>
        <v>0</v>
      </c>
      <c r="G231" s="13" t="n">
        <f aca="false">IFERROR(D231/C231,"")</f>
        <v>1</v>
      </c>
    </row>
    <row r="232" customFormat="false" ht="15" hidden="false" customHeight="true" outlineLevel="0" collapsed="false">
      <c r="A232" s="7" t="s">
        <v>397</v>
      </c>
      <c r="B232" s="7" t="s">
        <v>377</v>
      </c>
      <c r="C232" s="7" t="n">
        <f aca="false">COUNTIFS('Duel Log'!AF$2:AF$2815,$A232,'Duel Log'!AG$2:AG$2815,$B232)</f>
        <v>1</v>
      </c>
      <c r="D232" s="7" t="n">
        <f aca="false">COUNTIFS('Duel Log'!AF$2:AF$2815,$A232,'Duel Log'!AG$2:AG$2815,$B232,'Duel Log'!AH$2:AH$2815,"Win")</f>
        <v>0</v>
      </c>
      <c r="E232" s="7" t="n">
        <f aca="false">COUNTIFS('Duel Log'!AF$2:AF$2815,$A232,'Duel Log'!AG$2:AG$2815,$B232,'Duel Log'!AH$2:AH$2815,"Loss")</f>
        <v>1</v>
      </c>
      <c r="F232" s="7" t="n">
        <f aca="false">COUNTIFS('Duel Log'!AF$2:AF$2815,$A232,'Duel Log'!AG$2:AG$2815,$B232,'Duel Log'!AH$2:AH$2815,"Draw")</f>
        <v>0</v>
      </c>
      <c r="G232" s="13" t="n">
        <f aca="false">IFERROR(D232/C232,"")</f>
        <v>0</v>
      </c>
    </row>
    <row r="233" customFormat="false" ht="15" hidden="false" customHeight="true" outlineLevel="0" collapsed="false">
      <c r="A233" s="7" t="s">
        <v>397</v>
      </c>
      <c r="B233" s="7" t="s">
        <v>718</v>
      </c>
      <c r="C233" s="7" t="n">
        <f aca="false">COUNTIFS('Duel Log'!AF$2:AF$2815,$A233,'Duel Log'!AG$2:AG$2815,$B233)</f>
        <v>1</v>
      </c>
      <c r="D233" s="7" t="n">
        <f aca="false">COUNTIFS('Duel Log'!AF$2:AF$2815,$A233,'Duel Log'!AG$2:AG$2815,$B233,'Duel Log'!AH$2:AH$2815,"Win")</f>
        <v>1</v>
      </c>
      <c r="E233" s="7" t="n">
        <f aca="false">COUNTIFS('Duel Log'!AF$2:AF$2815,$A233,'Duel Log'!AG$2:AG$2815,$B233,'Duel Log'!AH$2:AH$2815,"Loss")</f>
        <v>0</v>
      </c>
      <c r="F233" s="7" t="n">
        <f aca="false">COUNTIFS('Duel Log'!AF$2:AF$2815,$A233,'Duel Log'!AG$2:AG$2815,$B233,'Duel Log'!AH$2:AH$2815,"Draw")</f>
        <v>0</v>
      </c>
      <c r="G233" s="13" t="n">
        <f aca="false">IFERROR(D233/C233,"")</f>
        <v>1</v>
      </c>
    </row>
    <row r="234" customFormat="false" ht="15" hidden="false" customHeight="true" outlineLevel="0" collapsed="false">
      <c r="A234" s="7" t="s">
        <v>397</v>
      </c>
      <c r="B234" s="7" t="s">
        <v>451</v>
      </c>
      <c r="C234" s="7" t="n">
        <f aca="false">COUNTIFS('Duel Log'!AF$2:AF$2815,$A234,'Duel Log'!AG$2:AG$2815,$B234)</f>
        <v>1</v>
      </c>
      <c r="D234" s="7" t="n">
        <f aca="false">COUNTIFS('Duel Log'!AF$2:AF$2815,$A234,'Duel Log'!AG$2:AG$2815,$B234,'Duel Log'!AH$2:AH$2815,"Win")</f>
        <v>0</v>
      </c>
      <c r="E234" s="7" t="n">
        <f aca="false">COUNTIFS('Duel Log'!AF$2:AF$2815,$A234,'Duel Log'!AG$2:AG$2815,$B234,'Duel Log'!AH$2:AH$2815,"Loss")</f>
        <v>1</v>
      </c>
      <c r="F234" s="7" t="n">
        <f aca="false">COUNTIFS('Duel Log'!AF$2:AF$2815,$A234,'Duel Log'!AG$2:AG$2815,$B234,'Duel Log'!AH$2:AH$2815,"Draw")</f>
        <v>0</v>
      </c>
      <c r="G234" s="13" t="n">
        <f aca="false">IFERROR(D234/C234,"")</f>
        <v>0</v>
      </c>
    </row>
    <row r="235" customFormat="false" ht="15" hidden="false" customHeight="true" outlineLevel="0" collapsed="false">
      <c r="A235" s="7" t="s">
        <v>397</v>
      </c>
      <c r="B235" s="7" t="s">
        <v>5360</v>
      </c>
      <c r="C235" s="7" t="n">
        <f aca="false">COUNTIFS('Duel Log'!AF$2:AF$2815,$A235,'Duel Log'!AG$2:AG$2815,$B235)</f>
        <v>1</v>
      </c>
      <c r="D235" s="7" t="n">
        <f aca="false">COUNTIFS('Duel Log'!AF$2:AF$2815,$A235,'Duel Log'!AG$2:AG$2815,$B235,'Duel Log'!AH$2:AH$2815,"Win")</f>
        <v>1</v>
      </c>
      <c r="E235" s="7" t="n">
        <f aca="false">COUNTIFS('Duel Log'!AF$2:AF$2815,$A235,'Duel Log'!AG$2:AG$2815,$B235,'Duel Log'!AH$2:AH$2815,"Loss")</f>
        <v>0</v>
      </c>
      <c r="F235" s="7" t="n">
        <f aca="false">COUNTIFS('Duel Log'!AF$2:AF$2815,$A235,'Duel Log'!AG$2:AG$2815,$B235,'Duel Log'!AH$2:AH$2815,"Draw")</f>
        <v>0</v>
      </c>
      <c r="G235" s="13" t="n">
        <f aca="false">IFERROR(D235/C235,"")</f>
        <v>1</v>
      </c>
    </row>
    <row r="236" customFormat="false" ht="15" hidden="false" customHeight="true" outlineLevel="0" collapsed="false">
      <c r="A236" s="7" t="s">
        <v>397</v>
      </c>
      <c r="B236" s="7" t="s">
        <v>4061</v>
      </c>
      <c r="C236" s="7" t="n">
        <f aca="false">COUNTIFS('Duel Log'!AF$2:AF$2815,$A236,'Duel Log'!AG$2:AG$2815,$B236)</f>
        <v>1</v>
      </c>
      <c r="D236" s="7" t="n">
        <f aca="false">COUNTIFS('Duel Log'!AF$2:AF$2815,$A236,'Duel Log'!AG$2:AG$2815,$B236,'Duel Log'!AH$2:AH$2815,"Win")</f>
        <v>0</v>
      </c>
      <c r="E236" s="7" t="n">
        <f aca="false">COUNTIFS('Duel Log'!AF$2:AF$2815,$A236,'Duel Log'!AG$2:AG$2815,$B236,'Duel Log'!AH$2:AH$2815,"Loss")</f>
        <v>1</v>
      </c>
      <c r="F236" s="7" t="n">
        <f aca="false">COUNTIFS('Duel Log'!AF$2:AF$2815,$A236,'Duel Log'!AG$2:AG$2815,$B236,'Duel Log'!AH$2:AH$2815,"Draw")</f>
        <v>0</v>
      </c>
      <c r="G236" s="13" t="n">
        <f aca="false">IFERROR(D236/C236,"")</f>
        <v>0</v>
      </c>
    </row>
    <row r="237" customFormat="false" ht="15" hidden="false" customHeight="true" outlineLevel="0" collapsed="false">
      <c r="A237" s="7" t="s">
        <v>397</v>
      </c>
      <c r="B237" s="7" t="s">
        <v>5707</v>
      </c>
      <c r="C237" s="7" t="n">
        <f aca="false">COUNTIFS('Duel Log'!AF$2:AF$2815,$A237,'Duel Log'!AG$2:AG$2815,$B237)</f>
        <v>1</v>
      </c>
      <c r="D237" s="7" t="n">
        <f aca="false">COUNTIFS('Duel Log'!AF$2:AF$2815,$A237,'Duel Log'!AG$2:AG$2815,$B237,'Duel Log'!AH$2:AH$2815,"Win")</f>
        <v>1</v>
      </c>
      <c r="E237" s="7" t="n">
        <f aca="false">COUNTIFS('Duel Log'!AF$2:AF$2815,$A237,'Duel Log'!AG$2:AG$2815,$B237,'Duel Log'!AH$2:AH$2815,"Loss")</f>
        <v>0</v>
      </c>
      <c r="F237" s="7" t="n">
        <f aca="false">COUNTIFS('Duel Log'!AF$2:AF$2815,$A237,'Duel Log'!AG$2:AG$2815,$B237,'Duel Log'!AH$2:AH$2815,"Draw")</f>
        <v>0</v>
      </c>
      <c r="G237" s="13" t="n">
        <f aca="false">IFERROR(D237/C237,"")</f>
        <v>1</v>
      </c>
    </row>
    <row r="238" customFormat="false" ht="15" hidden="false" customHeight="true" outlineLevel="0" collapsed="false">
      <c r="A238" s="7" t="s">
        <v>397</v>
      </c>
      <c r="B238" s="7" t="s">
        <v>185</v>
      </c>
      <c r="C238" s="7" t="n">
        <f aca="false">COUNTIFS('Duel Log'!AF$2:AF$2815,$A238,'Duel Log'!AG$2:AG$2815,$B238)</f>
        <v>1</v>
      </c>
      <c r="D238" s="7" t="n">
        <f aca="false">COUNTIFS('Duel Log'!AF$2:AF$2815,$A238,'Duel Log'!AG$2:AG$2815,$B238,'Duel Log'!AH$2:AH$2815,"Win")</f>
        <v>0</v>
      </c>
      <c r="E238" s="7" t="n">
        <f aca="false">COUNTIFS('Duel Log'!AF$2:AF$2815,$A238,'Duel Log'!AG$2:AG$2815,$B238,'Duel Log'!AH$2:AH$2815,"Loss")</f>
        <v>1</v>
      </c>
      <c r="F238" s="7" t="n">
        <f aca="false">COUNTIFS('Duel Log'!AF$2:AF$2815,$A238,'Duel Log'!AG$2:AG$2815,$B238,'Duel Log'!AH$2:AH$2815,"Draw")</f>
        <v>0</v>
      </c>
      <c r="G238" s="13" t="n">
        <f aca="false">IFERROR(D238/C238,"")</f>
        <v>0</v>
      </c>
    </row>
    <row r="239" customFormat="false" ht="15" hidden="false" customHeight="true" outlineLevel="0" collapsed="false">
      <c r="A239" s="7" t="s">
        <v>397</v>
      </c>
      <c r="B239" s="7" t="s">
        <v>5602</v>
      </c>
      <c r="C239" s="7" t="n">
        <f aca="false">COUNTIFS('Duel Log'!AF$2:AF$2815,$A239,'Duel Log'!AG$2:AG$2815,$B239)</f>
        <v>1</v>
      </c>
      <c r="D239" s="7" t="n">
        <f aca="false">COUNTIFS('Duel Log'!AF$2:AF$2815,$A239,'Duel Log'!AG$2:AG$2815,$B239,'Duel Log'!AH$2:AH$2815,"Win")</f>
        <v>0</v>
      </c>
      <c r="E239" s="7" t="n">
        <f aca="false">COUNTIFS('Duel Log'!AF$2:AF$2815,$A239,'Duel Log'!AG$2:AG$2815,$B239,'Duel Log'!AH$2:AH$2815,"Loss")</f>
        <v>1</v>
      </c>
      <c r="F239" s="7" t="n">
        <f aca="false">COUNTIFS('Duel Log'!AF$2:AF$2815,$A239,'Duel Log'!AG$2:AG$2815,$B239,'Duel Log'!AH$2:AH$2815,"Draw")</f>
        <v>0</v>
      </c>
      <c r="G239" s="13" t="n">
        <f aca="false">IFERROR(D239/C239,"")</f>
        <v>0</v>
      </c>
    </row>
    <row r="240" customFormat="false" ht="15" hidden="false" customHeight="true" outlineLevel="0" collapsed="false">
      <c r="A240" s="7" t="s">
        <v>397</v>
      </c>
      <c r="B240" s="7" t="s">
        <v>101</v>
      </c>
      <c r="C240" s="7" t="n">
        <f aca="false">COUNTIFS('Duel Log'!AF$2:AF$2815,$A240,'Duel Log'!AG$2:AG$2815,$B240)</f>
        <v>2</v>
      </c>
      <c r="D240" s="7" t="n">
        <f aca="false">COUNTIFS('Duel Log'!AF$2:AF$2815,$A240,'Duel Log'!AG$2:AG$2815,$B240,'Duel Log'!AH$2:AH$2815,"Win")</f>
        <v>1</v>
      </c>
      <c r="E240" s="7" t="n">
        <f aca="false">COUNTIFS('Duel Log'!AF$2:AF$2815,$A240,'Duel Log'!AG$2:AG$2815,$B240,'Duel Log'!AH$2:AH$2815,"Loss")</f>
        <v>1</v>
      </c>
      <c r="F240" s="7" t="n">
        <f aca="false">COUNTIFS('Duel Log'!AF$2:AF$2815,$A240,'Duel Log'!AG$2:AG$2815,$B240,'Duel Log'!AH$2:AH$2815,"Draw")</f>
        <v>0</v>
      </c>
      <c r="G240" s="13" t="n">
        <f aca="false">IFERROR(D240/C240,"")</f>
        <v>0.5</v>
      </c>
    </row>
    <row r="241" customFormat="false" ht="15" hidden="false" customHeight="true" outlineLevel="0" collapsed="false">
      <c r="A241" s="7" t="s">
        <v>397</v>
      </c>
      <c r="B241" s="7" t="s">
        <v>223</v>
      </c>
      <c r="C241" s="7" t="n">
        <f aca="false">COUNTIFS('Duel Log'!AF$2:AF$2815,$A241,'Duel Log'!AG$2:AG$2815,$B241)</f>
        <v>2</v>
      </c>
      <c r="D241" s="7" t="n">
        <f aca="false">COUNTIFS('Duel Log'!AF$2:AF$2815,$A241,'Duel Log'!AG$2:AG$2815,$B241,'Duel Log'!AH$2:AH$2815,"Win")</f>
        <v>2</v>
      </c>
      <c r="E241" s="7" t="n">
        <f aca="false">COUNTIFS('Duel Log'!AF$2:AF$2815,$A241,'Duel Log'!AG$2:AG$2815,$B241,'Duel Log'!AH$2:AH$2815,"Loss")</f>
        <v>0</v>
      </c>
      <c r="F241" s="7" t="n">
        <f aca="false">COUNTIFS('Duel Log'!AF$2:AF$2815,$A241,'Duel Log'!AG$2:AG$2815,$B241,'Duel Log'!AH$2:AH$2815,"Draw")</f>
        <v>0</v>
      </c>
      <c r="G241" s="13" t="n">
        <f aca="false">IFERROR(D241/C241,"")</f>
        <v>1</v>
      </c>
    </row>
    <row r="242" customFormat="false" ht="15" hidden="false" customHeight="true" outlineLevel="0" collapsed="false">
      <c r="A242" s="7" t="s">
        <v>397</v>
      </c>
      <c r="B242" s="7" t="s">
        <v>428</v>
      </c>
      <c r="C242" s="7" t="n">
        <f aca="false">COUNTIFS('Duel Log'!AF$2:AF$2815,$A242,'Duel Log'!AG$2:AG$2815,$B242)</f>
        <v>2</v>
      </c>
      <c r="D242" s="7" t="n">
        <f aca="false">COUNTIFS('Duel Log'!AF$2:AF$2815,$A242,'Duel Log'!AG$2:AG$2815,$B242,'Duel Log'!AH$2:AH$2815,"Win")</f>
        <v>0</v>
      </c>
      <c r="E242" s="7" t="n">
        <f aca="false">COUNTIFS('Duel Log'!AF$2:AF$2815,$A242,'Duel Log'!AG$2:AG$2815,$B242,'Duel Log'!AH$2:AH$2815,"Loss")</f>
        <v>2</v>
      </c>
      <c r="F242" s="7" t="n">
        <f aca="false">COUNTIFS('Duel Log'!AF$2:AF$2815,$A242,'Duel Log'!AG$2:AG$2815,$B242,'Duel Log'!AH$2:AH$2815,"Draw")</f>
        <v>0</v>
      </c>
      <c r="G242" s="13" t="n">
        <f aca="false">IFERROR(D242/C242,"")</f>
        <v>0</v>
      </c>
    </row>
    <row r="243" customFormat="false" ht="15" hidden="false" customHeight="true" outlineLevel="0" collapsed="false">
      <c r="A243" s="7" t="s">
        <v>397</v>
      </c>
      <c r="B243" s="7" t="s">
        <v>898</v>
      </c>
      <c r="C243" s="7" t="n">
        <f aca="false">COUNTIFS('Duel Log'!AF$2:AF$2815,$A243,'Duel Log'!AG$2:AG$2815,$B243)</f>
        <v>1</v>
      </c>
      <c r="D243" s="7" t="n">
        <f aca="false">COUNTIFS('Duel Log'!AF$2:AF$2815,$A243,'Duel Log'!AG$2:AG$2815,$B243,'Duel Log'!AH$2:AH$2815,"Win")</f>
        <v>0</v>
      </c>
      <c r="E243" s="7" t="n">
        <f aca="false">COUNTIFS('Duel Log'!AF$2:AF$2815,$A243,'Duel Log'!AG$2:AG$2815,$B243,'Duel Log'!AH$2:AH$2815,"Loss")</f>
        <v>1</v>
      </c>
      <c r="F243" s="7" t="n">
        <f aca="false">COUNTIFS('Duel Log'!AF$2:AF$2815,$A243,'Duel Log'!AG$2:AG$2815,$B243,'Duel Log'!AH$2:AH$2815,"Draw")</f>
        <v>0</v>
      </c>
      <c r="G243" s="13" t="n">
        <f aca="false">IFERROR(D243/C243,"")</f>
        <v>0</v>
      </c>
    </row>
    <row r="244" customFormat="false" ht="15" hidden="false" customHeight="true" outlineLevel="0" collapsed="false">
      <c r="A244" s="7" t="s">
        <v>397</v>
      </c>
      <c r="B244" s="7" t="s">
        <v>2353</v>
      </c>
      <c r="C244" s="7" t="n">
        <f aca="false">COUNTIFS('Duel Log'!AF$2:AF$2815,$A244,'Duel Log'!AG$2:AG$2815,$B244)</f>
        <v>1</v>
      </c>
      <c r="D244" s="7" t="n">
        <f aca="false">COUNTIFS('Duel Log'!AF$2:AF$2815,$A244,'Duel Log'!AG$2:AG$2815,$B244,'Duel Log'!AH$2:AH$2815,"Win")</f>
        <v>0</v>
      </c>
      <c r="E244" s="7" t="n">
        <f aca="false">COUNTIFS('Duel Log'!AF$2:AF$2815,$A244,'Duel Log'!AG$2:AG$2815,$B244,'Duel Log'!AH$2:AH$2815,"Loss")</f>
        <v>1</v>
      </c>
      <c r="F244" s="7" t="n">
        <f aca="false">COUNTIFS('Duel Log'!AF$2:AF$2815,$A244,'Duel Log'!AG$2:AG$2815,$B244,'Duel Log'!AH$2:AH$2815,"Draw")</f>
        <v>0</v>
      </c>
      <c r="G244" s="13" t="n">
        <f aca="false">IFERROR(D244/C244,"")</f>
        <v>0</v>
      </c>
    </row>
    <row r="245" customFormat="false" ht="15" hidden="false" customHeight="true" outlineLevel="0" collapsed="false">
      <c r="A245" s="7" t="s">
        <v>397</v>
      </c>
      <c r="B245" s="7" t="s">
        <v>2977</v>
      </c>
      <c r="C245" s="7" t="n">
        <f aca="false">COUNTIFS('Duel Log'!AF$2:AF$2815,$A245,'Duel Log'!AG$2:AG$2815,$B245)</f>
        <v>2</v>
      </c>
      <c r="D245" s="7" t="n">
        <f aca="false">COUNTIFS('Duel Log'!AF$2:AF$2815,$A245,'Duel Log'!AG$2:AG$2815,$B245,'Duel Log'!AH$2:AH$2815,"Win")</f>
        <v>0</v>
      </c>
      <c r="E245" s="7" t="n">
        <f aca="false">COUNTIFS('Duel Log'!AF$2:AF$2815,$A245,'Duel Log'!AG$2:AG$2815,$B245,'Duel Log'!AH$2:AH$2815,"Loss")</f>
        <v>2</v>
      </c>
      <c r="F245" s="7" t="n">
        <f aca="false">COUNTIFS('Duel Log'!AF$2:AF$2815,$A245,'Duel Log'!AG$2:AG$2815,$B245,'Duel Log'!AH$2:AH$2815,"Draw")</f>
        <v>0</v>
      </c>
      <c r="G245" s="13" t="n">
        <f aca="false">IFERROR(D245/C245,"")</f>
        <v>0</v>
      </c>
    </row>
    <row r="246" customFormat="false" ht="15" hidden="false" customHeight="true" outlineLevel="0" collapsed="false">
      <c r="A246" s="7" t="s">
        <v>397</v>
      </c>
      <c r="B246" s="7" t="s">
        <v>1857</v>
      </c>
      <c r="C246" s="7" t="n">
        <f aca="false">COUNTIFS('Duel Log'!AF$2:AF$2815,$A246,'Duel Log'!AG$2:AG$2815,$B246)</f>
        <v>1</v>
      </c>
      <c r="D246" s="7" t="n">
        <f aca="false">COUNTIFS('Duel Log'!AF$2:AF$2815,$A246,'Duel Log'!AG$2:AG$2815,$B246,'Duel Log'!AH$2:AH$2815,"Win")</f>
        <v>1</v>
      </c>
      <c r="E246" s="7" t="n">
        <f aca="false">COUNTIFS('Duel Log'!AF$2:AF$2815,$A246,'Duel Log'!AG$2:AG$2815,$B246,'Duel Log'!AH$2:AH$2815,"Loss")</f>
        <v>0</v>
      </c>
      <c r="F246" s="7" t="n">
        <f aca="false">COUNTIFS('Duel Log'!AF$2:AF$2815,$A246,'Duel Log'!AG$2:AG$2815,$B246,'Duel Log'!AH$2:AH$2815,"Draw")</f>
        <v>0</v>
      </c>
      <c r="G246" s="13" t="n">
        <f aca="false">IFERROR(D246/C246,"")</f>
        <v>1</v>
      </c>
    </row>
    <row r="247" customFormat="false" ht="15" hidden="false" customHeight="true" outlineLevel="0" collapsed="false">
      <c r="A247" s="7" t="s">
        <v>397</v>
      </c>
      <c r="B247" s="7" t="s">
        <v>1010</v>
      </c>
      <c r="C247" s="7" t="n">
        <f aca="false">COUNTIFS('Duel Log'!AF$2:AF$2815,$A247,'Duel Log'!AG$2:AG$2815,$B247)</f>
        <v>1</v>
      </c>
      <c r="D247" s="7" t="n">
        <f aca="false">COUNTIFS('Duel Log'!AF$2:AF$2815,$A247,'Duel Log'!AG$2:AG$2815,$B247,'Duel Log'!AH$2:AH$2815,"Win")</f>
        <v>0</v>
      </c>
      <c r="E247" s="7" t="n">
        <f aca="false">COUNTIFS('Duel Log'!AF$2:AF$2815,$A247,'Duel Log'!AG$2:AG$2815,$B247,'Duel Log'!AH$2:AH$2815,"Loss")</f>
        <v>1</v>
      </c>
      <c r="F247" s="7" t="n">
        <f aca="false">COUNTIFS('Duel Log'!AF$2:AF$2815,$A247,'Duel Log'!AG$2:AG$2815,$B247,'Duel Log'!AH$2:AH$2815,"Draw")</f>
        <v>0</v>
      </c>
      <c r="G247" s="13" t="n">
        <f aca="false">IFERROR(D247/C247,"")</f>
        <v>0</v>
      </c>
    </row>
    <row r="248" customFormat="false" ht="15" hidden="false" customHeight="true" outlineLevel="0" collapsed="false">
      <c r="A248" s="7" t="s">
        <v>397</v>
      </c>
      <c r="B248" s="7" t="s">
        <v>1181</v>
      </c>
      <c r="C248" s="7" t="n">
        <f aca="false">COUNTIFS('Duel Log'!AF$2:AF$2815,$A248,'Duel Log'!AG$2:AG$2815,$B248)</f>
        <v>2</v>
      </c>
      <c r="D248" s="7" t="n">
        <f aca="false">COUNTIFS('Duel Log'!AF$2:AF$2815,$A248,'Duel Log'!AG$2:AG$2815,$B248,'Duel Log'!AH$2:AH$2815,"Win")</f>
        <v>2</v>
      </c>
      <c r="E248" s="7" t="n">
        <f aca="false">COUNTIFS('Duel Log'!AF$2:AF$2815,$A248,'Duel Log'!AG$2:AG$2815,$B248,'Duel Log'!AH$2:AH$2815,"Loss")</f>
        <v>0</v>
      </c>
      <c r="F248" s="7" t="n">
        <f aca="false">COUNTIFS('Duel Log'!AF$2:AF$2815,$A248,'Duel Log'!AG$2:AG$2815,$B248,'Duel Log'!AH$2:AH$2815,"Draw")</f>
        <v>0</v>
      </c>
      <c r="G248" s="13" t="n">
        <f aca="false">IFERROR(D248/C248,"")</f>
        <v>1</v>
      </c>
    </row>
    <row r="249" customFormat="false" ht="15" hidden="false" customHeight="true" outlineLevel="0" collapsed="false">
      <c r="A249" s="7" t="s">
        <v>397</v>
      </c>
      <c r="B249" s="7" t="s">
        <v>3755</v>
      </c>
      <c r="C249" s="7" t="n">
        <f aca="false">COUNTIFS('Duel Log'!AF$2:AF$2815,$A249,'Duel Log'!AG$2:AG$2815,$B249)</f>
        <v>2</v>
      </c>
      <c r="D249" s="7" t="n">
        <f aca="false">COUNTIFS('Duel Log'!AF$2:AF$2815,$A249,'Duel Log'!AG$2:AG$2815,$B249,'Duel Log'!AH$2:AH$2815,"Win")</f>
        <v>0</v>
      </c>
      <c r="E249" s="7" t="n">
        <f aca="false">COUNTIFS('Duel Log'!AF$2:AF$2815,$A249,'Duel Log'!AG$2:AG$2815,$B249,'Duel Log'!AH$2:AH$2815,"Loss")</f>
        <v>2</v>
      </c>
      <c r="F249" s="7" t="n">
        <f aca="false">COUNTIFS('Duel Log'!AF$2:AF$2815,$A249,'Duel Log'!AG$2:AG$2815,$B249,'Duel Log'!AH$2:AH$2815,"Draw")</f>
        <v>0</v>
      </c>
      <c r="G249" s="13" t="n">
        <f aca="false">IFERROR(D249/C249,"")</f>
        <v>0</v>
      </c>
    </row>
    <row r="250" customFormat="false" ht="15" hidden="false" customHeight="true" outlineLevel="0" collapsed="false">
      <c r="A250" s="7" t="s">
        <v>1723</v>
      </c>
      <c r="B250" s="7" t="s">
        <v>422</v>
      </c>
      <c r="C250" s="7" t="n">
        <f aca="false">COUNTIFS('Duel Log'!AF$2:AF$2815,$A250,'Duel Log'!AG$2:AG$2815,$B250)</f>
        <v>2</v>
      </c>
      <c r="D250" s="7" t="n">
        <f aca="false">COUNTIFS('Duel Log'!AF$2:AF$2815,$A250,'Duel Log'!AG$2:AG$2815,$B250,'Duel Log'!AH$2:AH$2815,"Win")</f>
        <v>0</v>
      </c>
      <c r="E250" s="7" t="n">
        <f aca="false">COUNTIFS('Duel Log'!AF$2:AF$2815,$A250,'Duel Log'!AG$2:AG$2815,$B250,'Duel Log'!AH$2:AH$2815,"Loss")</f>
        <v>2</v>
      </c>
      <c r="F250" s="7" t="n">
        <f aca="false">COUNTIFS('Duel Log'!AF$2:AF$2815,$A250,'Duel Log'!AG$2:AG$2815,$B250,'Duel Log'!AH$2:AH$2815,"Draw")</f>
        <v>0</v>
      </c>
      <c r="G250" s="13" t="n">
        <f aca="false">IFERROR(D250/C250,"")</f>
        <v>0</v>
      </c>
    </row>
    <row r="251" customFormat="false" ht="15" hidden="false" customHeight="true" outlineLevel="0" collapsed="false">
      <c r="A251" s="7" t="s">
        <v>934</v>
      </c>
      <c r="B251" s="7" t="s">
        <v>328</v>
      </c>
      <c r="C251" s="7" t="n">
        <f aca="false">COUNTIFS('Duel Log'!AF$2:AF$2815,$A251,'Duel Log'!AG$2:AG$2815,$B251)</f>
        <v>2</v>
      </c>
      <c r="D251" s="7" t="n">
        <f aca="false">COUNTIFS('Duel Log'!AF$2:AF$2815,$A251,'Duel Log'!AG$2:AG$2815,$B251,'Duel Log'!AH$2:AH$2815,"Win")</f>
        <v>0</v>
      </c>
      <c r="E251" s="7" t="n">
        <f aca="false">COUNTIFS('Duel Log'!AF$2:AF$2815,$A251,'Duel Log'!AG$2:AG$2815,$B251,'Duel Log'!AH$2:AH$2815,"Loss")</f>
        <v>2</v>
      </c>
      <c r="F251" s="7" t="n">
        <f aca="false">COUNTIFS('Duel Log'!AF$2:AF$2815,$A251,'Duel Log'!AG$2:AG$2815,$B251,'Duel Log'!AH$2:AH$2815,"Draw")</f>
        <v>0</v>
      </c>
      <c r="G251" s="13" t="n">
        <f aca="false">IFERROR(D251/C251,"")</f>
        <v>0</v>
      </c>
    </row>
    <row r="252" customFormat="false" ht="15" hidden="false" customHeight="true" outlineLevel="0" collapsed="false">
      <c r="A252" s="7" t="s">
        <v>1311</v>
      </c>
      <c r="B252" s="7" t="s">
        <v>5026</v>
      </c>
      <c r="C252" s="7" t="n">
        <f aca="false">COUNTIFS('Duel Log'!AF$2:AF$2815,$A252,'Duel Log'!AG$2:AG$2815,$B252)</f>
        <v>1</v>
      </c>
      <c r="D252" s="7" t="n">
        <f aca="false">COUNTIFS('Duel Log'!AF$2:AF$2815,$A252,'Duel Log'!AG$2:AG$2815,$B252,'Duel Log'!AH$2:AH$2815,"Win")</f>
        <v>1</v>
      </c>
      <c r="E252" s="7" t="n">
        <f aca="false">COUNTIFS('Duel Log'!AF$2:AF$2815,$A252,'Duel Log'!AG$2:AG$2815,$B252,'Duel Log'!AH$2:AH$2815,"Loss")</f>
        <v>0</v>
      </c>
      <c r="F252" s="7" t="n">
        <f aca="false">COUNTIFS('Duel Log'!AF$2:AF$2815,$A252,'Duel Log'!AG$2:AG$2815,$B252,'Duel Log'!AH$2:AH$2815,"Draw")</f>
        <v>0</v>
      </c>
      <c r="G252" s="13" t="n">
        <f aca="false">IFERROR(D252/C252,"")</f>
        <v>1</v>
      </c>
    </row>
    <row r="253" customFormat="false" ht="15" hidden="false" customHeight="true" outlineLevel="0" collapsed="false">
      <c r="A253" s="7" t="s">
        <v>1311</v>
      </c>
      <c r="B253" s="7" t="s">
        <v>778</v>
      </c>
      <c r="C253" s="7" t="n">
        <f aca="false">COUNTIFS('Duel Log'!AF$2:AF$2815,$A253,'Duel Log'!AG$2:AG$2815,$B253)</f>
        <v>1</v>
      </c>
      <c r="D253" s="7" t="n">
        <f aca="false">COUNTIFS('Duel Log'!AF$2:AF$2815,$A253,'Duel Log'!AG$2:AG$2815,$B253,'Duel Log'!AH$2:AH$2815,"Win")</f>
        <v>0</v>
      </c>
      <c r="E253" s="7" t="n">
        <f aca="false">COUNTIFS('Duel Log'!AF$2:AF$2815,$A253,'Duel Log'!AG$2:AG$2815,$B253,'Duel Log'!AH$2:AH$2815,"Loss")</f>
        <v>1</v>
      </c>
      <c r="F253" s="7" t="n">
        <f aca="false">COUNTIFS('Duel Log'!AF$2:AF$2815,$A253,'Duel Log'!AG$2:AG$2815,$B253,'Duel Log'!AH$2:AH$2815,"Draw")</f>
        <v>0</v>
      </c>
      <c r="G253" s="13" t="n">
        <f aca="false">IFERROR(D253/C253,"")</f>
        <v>0</v>
      </c>
    </row>
    <row r="254" customFormat="false" ht="15" hidden="false" customHeight="true" outlineLevel="0" collapsed="false">
      <c r="A254" s="7" t="s">
        <v>1311</v>
      </c>
      <c r="B254" s="7" t="s">
        <v>172</v>
      </c>
      <c r="C254" s="7" t="n">
        <f aca="false">COUNTIFS('Duel Log'!AF$2:AF$2815,$A254,'Duel Log'!AG$2:AG$2815,$B254)</f>
        <v>1</v>
      </c>
      <c r="D254" s="7" t="n">
        <f aca="false">COUNTIFS('Duel Log'!AF$2:AF$2815,$A254,'Duel Log'!AG$2:AG$2815,$B254,'Duel Log'!AH$2:AH$2815,"Win")</f>
        <v>0</v>
      </c>
      <c r="E254" s="7" t="n">
        <f aca="false">COUNTIFS('Duel Log'!AF$2:AF$2815,$A254,'Duel Log'!AG$2:AG$2815,$B254,'Duel Log'!AH$2:AH$2815,"Loss")</f>
        <v>1</v>
      </c>
      <c r="F254" s="7" t="n">
        <f aca="false">COUNTIFS('Duel Log'!AF$2:AF$2815,$A254,'Duel Log'!AG$2:AG$2815,$B254,'Duel Log'!AH$2:AH$2815,"Draw")</f>
        <v>0</v>
      </c>
      <c r="G254" s="13" t="n">
        <f aca="false">IFERROR(D254/C254,"")</f>
        <v>0</v>
      </c>
    </row>
    <row r="255" customFormat="false" ht="15" hidden="false" customHeight="true" outlineLevel="0" collapsed="false">
      <c r="A255" s="7" t="s">
        <v>1311</v>
      </c>
      <c r="B255" s="7" t="s">
        <v>418</v>
      </c>
      <c r="C255" s="7" t="n">
        <f aca="false">COUNTIFS('Duel Log'!AF$2:AF$2815,$A255,'Duel Log'!AG$2:AG$2815,$B255)</f>
        <v>1</v>
      </c>
      <c r="D255" s="7" t="n">
        <f aca="false">COUNTIFS('Duel Log'!AF$2:AF$2815,$A255,'Duel Log'!AG$2:AG$2815,$B255,'Duel Log'!AH$2:AH$2815,"Win")</f>
        <v>1</v>
      </c>
      <c r="E255" s="7" t="n">
        <f aca="false">COUNTIFS('Duel Log'!AF$2:AF$2815,$A255,'Duel Log'!AG$2:AG$2815,$B255,'Duel Log'!AH$2:AH$2815,"Loss")</f>
        <v>0</v>
      </c>
      <c r="F255" s="7" t="n">
        <f aca="false">COUNTIFS('Duel Log'!AF$2:AF$2815,$A255,'Duel Log'!AG$2:AG$2815,$B255,'Duel Log'!AH$2:AH$2815,"Draw")</f>
        <v>0</v>
      </c>
      <c r="G255" s="13" t="n">
        <f aca="false">IFERROR(D255/C255,"")</f>
        <v>1</v>
      </c>
    </row>
    <row r="256" customFormat="false" ht="15" hidden="false" customHeight="true" outlineLevel="0" collapsed="false">
      <c r="A256" s="7" t="s">
        <v>1311</v>
      </c>
      <c r="B256" s="7" t="s">
        <v>1763</v>
      </c>
      <c r="C256" s="7" t="n">
        <f aca="false">COUNTIFS('Duel Log'!AF$2:AF$2815,$A256,'Duel Log'!AG$2:AG$2815,$B256)</f>
        <v>1</v>
      </c>
      <c r="D256" s="7" t="n">
        <f aca="false">COUNTIFS('Duel Log'!AF$2:AF$2815,$A256,'Duel Log'!AG$2:AG$2815,$B256,'Duel Log'!AH$2:AH$2815,"Win")</f>
        <v>0</v>
      </c>
      <c r="E256" s="7" t="n">
        <f aca="false">COUNTIFS('Duel Log'!AF$2:AF$2815,$A256,'Duel Log'!AG$2:AG$2815,$B256,'Duel Log'!AH$2:AH$2815,"Loss")</f>
        <v>1</v>
      </c>
      <c r="F256" s="7" t="n">
        <f aca="false">COUNTIFS('Duel Log'!AF$2:AF$2815,$A256,'Duel Log'!AG$2:AG$2815,$B256,'Duel Log'!AH$2:AH$2815,"Draw")</f>
        <v>0</v>
      </c>
      <c r="G256" s="13" t="n">
        <f aca="false">IFERROR(D256/C256,"")</f>
        <v>0</v>
      </c>
    </row>
    <row r="257" customFormat="false" ht="15" hidden="false" customHeight="true" outlineLevel="0" collapsed="false">
      <c r="A257" s="7" t="s">
        <v>1311</v>
      </c>
      <c r="B257" s="7" t="s">
        <v>849</v>
      </c>
      <c r="C257" s="7" t="n">
        <f aca="false">COUNTIFS('Duel Log'!AF$2:AF$2815,$A257,'Duel Log'!AG$2:AG$2815,$B257)</f>
        <v>1</v>
      </c>
      <c r="D257" s="7" t="n">
        <f aca="false">COUNTIFS('Duel Log'!AF$2:AF$2815,$A257,'Duel Log'!AG$2:AG$2815,$B257,'Duel Log'!AH$2:AH$2815,"Win")</f>
        <v>1</v>
      </c>
      <c r="E257" s="7" t="n">
        <f aca="false">COUNTIFS('Duel Log'!AF$2:AF$2815,$A257,'Duel Log'!AG$2:AG$2815,$B257,'Duel Log'!AH$2:AH$2815,"Loss")</f>
        <v>0</v>
      </c>
      <c r="F257" s="7" t="n">
        <f aca="false">COUNTIFS('Duel Log'!AF$2:AF$2815,$A257,'Duel Log'!AG$2:AG$2815,$B257,'Duel Log'!AH$2:AH$2815,"Draw")</f>
        <v>0</v>
      </c>
      <c r="G257" s="13" t="n">
        <f aca="false">IFERROR(D257/C257,"")</f>
        <v>1</v>
      </c>
    </row>
    <row r="258" customFormat="false" ht="15" hidden="false" customHeight="true" outlineLevel="0" collapsed="false">
      <c r="A258" s="7" t="s">
        <v>1311</v>
      </c>
      <c r="B258" s="7" t="s">
        <v>726</v>
      </c>
      <c r="C258" s="7" t="n">
        <f aca="false">COUNTIFS('Duel Log'!AF$2:AF$2815,$A258,'Duel Log'!AG$2:AG$2815,$B258)</f>
        <v>1</v>
      </c>
      <c r="D258" s="7" t="n">
        <f aca="false">COUNTIFS('Duel Log'!AF$2:AF$2815,$A258,'Duel Log'!AG$2:AG$2815,$B258,'Duel Log'!AH$2:AH$2815,"Win")</f>
        <v>0</v>
      </c>
      <c r="E258" s="7" t="n">
        <f aca="false">COUNTIFS('Duel Log'!AF$2:AF$2815,$A258,'Duel Log'!AG$2:AG$2815,$B258,'Duel Log'!AH$2:AH$2815,"Loss")</f>
        <v>1</v>
      </c>
      <c r="F258" s="7" t="n">
        <f aca="false">COUNTIFS('Duel Log'!AF$2:AF$2815,$A258,'Duel Log'!AG$2:AG$2815,$B258,'Duel Log'!AH$2:AH$2815,"Draw")</f>
        <v>0</v>
      </c>
      <c r="G258" s="13" t="n">
        <f aca="false">IFERROR(D258/C258,"")</f>
        <v>0</v>
      </c>
    </row>
    <row r="259" customFormat="false" ht="15" hidden="false" customHeight="true" outlineLevel="0" collapsed="false">
      <c r="A259" s="7" t="s">
        <v>1311</v>
      </c>
      <c r="B259" s="7" t="s">
        <v>608</v>
      </c>
      <c r="C259" s="7" t="n">
        <f aca="false">COUNTIFS('Duel Log'!AF$2:AF$2815,$A259,'Duel Log'!AG$2:AG$2815,$B259)</f>
        <v>1</v>
      </c>
      <c r="D259" s="7" t="n">
        <f aca="false">COUNTIFS('Duel Log'!AF$2:AF$2815,$A259,'Duel Log'!AG$2:AG$2815,$B259,'Duel Log'!AH$2:AH$2815,"Win")</f>
        <v>1</v>
      </c>
      <c r="E259" s="7" t="n">
        <f aca="false">COUNTIFS('Duel Log'!AF$2:AF$2815,$A259,'Duel Log'!AG$2:AG$2815,$B259,'Duel Log'!AH$2:AH$2815,"Loss")</f>
        <v>0</v>
      </c>
      <c r="F259" s="7" t="n">
        <f aca="false">COUNTIFS('Duel Log'!AF$2:AF$2815,$A259,'Duel Log'!AG$2:AG$2815,$B259,'Duel Log'!AH$2:AH$2815,"Draw")</f>
        <v>0</v>
      </c>
      <c r="G259" s="13" t="n">
        <f aca="false">IFERROR(D259/C259,"")</f>
        <v>1</v>
      </c>
    </row>
    <row r="260" customFormat="false" ht="15" hidden="false" customHeight="true" outlineLevel="0" collapsed="false">
      <c r="A260" s="7" t="s">
        <v>1311</v>
      </c>
      <c r="B260" s="7" t="s">
        <v>307</v>
      </c>
      <c r="C260" s="7" t="n">
        <f aca="false">COUNTIFS('Duel Log'!AF$2:AF$2815,$A260,'Duel Log'!AG$2:AG$2815,$B260)</f>
        <v>1</v>
      </c>
      <c r="D260" s="7" t="n">
        <f aca="false">COUNTIFS('Duel Log'!AF$2:AF$2815,$A260,'Duel Log'!AG$2:AG$2815,$B260,'Duel Log'!AH$2:AH$2815,"Win")</f>
        <v>1</v>
      </c>
      <c r="E260" s="7" t="n">
        <f aca="false">COUNTIFS('Duel Log'!AF$2:AF$2815,$A260,'Duel Log'!AG$2:AG$2815,$B260,'Duel Log'!AH$2:AH$2815,"Loss")</f>
        <v>0</v>
      </c>
      <c r="F260" s="7" t="n">
        <f aca="false">COUNTIFS('Duel Log'!AF$2:AF$2815,$A260,'Duel Log'!AG$2:AG$2815,$B260,'Duel Log'!AH$2:AH$2815,"Draw")</f>
        <v>0</v>
      </c>
      <c r="G260" s="13" t="n">
        <f aca="false">IFERROR(D260/C260,"")</f>
        <v>1</v>
      </c>
    </row>
    <row r="261" customFormat="false" ht="15" hidden="false" customHeight="true" outlineLevel="0" collapsed="false">
      <c r="A261" s="7" t="s">
        <v>1311</v>
      </c>
      <c r="B261" s="7" t="s">
        <v>649</v>
      </c>
      <c r="C261" s="7" t="n">
        <f aca="false">COUNTIFS('Duel Log'!AF$2:AF$2815,$A261,'Duel Log'!AG$2:AG$2815,$B261)</f>
        <v>2</v>
      </c>
      <c r="D261" s="7" t="n">
        <f aca="false">COUNTIFS('Duel Log'!AF$2:AF$2815,$A261,'Duel Log'!AG$2:AG$2815,$B261,'Duel Log'!AH$2:AH$2815,"Win")</f>
        <v>0</v>
      </c>
      <c r="E261" s="7" t="n">
        <f aca="false">COUNTIFS('Duel Log'!AF$2:AF$2815,$A261,'Duel Log'!AG$2:AG$2815,$B261,'Duel Log'!AH$2:AH$2815,"Loss")</f>
        <v>2</v>
      </c>
      <c r="F261" s="7" t="n">
        <f aca="false">COUNTIFS('Duel Log'!AF$2:AF$2815,$A261,'Duel Log'!AG$2:AG$2815,$B261,'Duel Log'!AH$2:AH$2815,"Draw")</f>
        <v>0</v>
      </c>
      <c r="G261" s="13" t="n">
        <f aca="false">IFERROR(D261/C261,"")</f>
        <v>0</v>
      </c>
    </row>
    <row r="262" customFormat="false" ht="15" hidden="false" customHeight="true" outlineLevel="0" collapsed="false">
      <c r="A262" s="7" t="s">
        <v>3099</v>
      </c>
      <c r="B262" s="7" t="s">
        <v>172</v>
      </c>
      <c r="C262" s="7" t="n">
        <f aca="false">COUNTIFS('Duel Log'!AF$2:AF$2815,$A262,'Duel Log'!AG$2:AG$2815,$B262)</f>
        <v>1</v>
      </c>
      <c r="D262" s="7" t="n">
        <f aca="false">COUNTIFS('Duel Log'!AF$2:AF$2815,$A262,'Duel Log'!AG$2:AG$2815,$B262,'Duel Log'!AH$2:AH$2815,"Win")</f>
        <v>1</v>
      </c>
      <c r="E262" s="7" t="n">
        <f aca="false">COUNTIFS('Duel Log'!AF$2:AF$2815,$A262,'Duel Log'!AG$2:AG$2815,$B262,'Duel Log'!AH$2:AH$2815,"Loss")</f>
        <v>0</v>
      </c>
      <c r="F262" s="7" t="n">
        <f aca="false">COUNTIFS('Duel Log'!AF$2:AF$2815,$A262,'Duel Log'!AG$2:AG$2815,$B262,'Duel Log'!AH$2:AH$2815,"Draw")</f>
        <v>0</v>
      </c>
      <c r="G262" s="13" t="n">
        <f aca="false">IFERROR(D262/C262,"")</f>
        <v>1</v>
      </c>
    </row>
    <row r="263" customFormat="false" ht="15" hidden="false" customHeight="true" outlineLevel="0" collapsed="false">
      <c r="A263" s="7" t="s">
        <v>3378</v>
      </c>
      <c r="B263" s="7" t="s">
        <v>2274</v>
      </c>
      <c r="C263" s="7" t="n">
        <f aca="false">COUNTIFS('Duel Log'!AF$2:AF$2815,$A263,'Duel Log'!AG$2:AG$2815,$B263)</f>
        <v>1</v>
      </c>
      <c r="D263" s="7" t="n">
        <f aca="false">COUNTIFS('Duel Log'!AF$2:AF$2815,$A263,'Duel Log'!AG$2:AG$2815,$B263,'Duel Log'!AH$2:AH$2815,"Win")</f>
        <v>1</v>
      </c>
      <c r="E263" s="7" t="n">
        <f aca="false">COUNTIFS('Duel Log'!AF$2:AF$2815,$A263,'Duel Log'!AG$2:AG$2815,$B263,'Duel Log'!AH$2:AH$2815,"Loss")</f>
        <v>0</v>
      </c>
      <c r="F263" s="7" t="n">
        <f aca="false">COUNTIFS('Duel Log'!AF$2:AF$2815,$A263,'Duel Log'!AG$2:AG$2815,$B263,'Duel Log'!AH$2:AH$2815,"Draw")</f>
        <v>0</v>
      </c>
      <c r="G263" s="13" t="n">
        <f aca="false">IFERROR(D263/C263,"")</f>
        <v>1</v>
      </c>
    </row>
    <row r="264" customFormat="false" ht="15" hidden="false" customHeight="true" outlineLevel="0" collapsed="false">
      <c r="A264" s="7" t="s">
        <v>1423</v>
      </c>
      <c r="B264" s="7" t="s">
        <v>1400</v>
      </c>
      <c r="C264" s="7" t="n">
        <f aca="false">COUNTIFS('Duel Log'!AF$2:AF$2815,$A264,'Duel Log'!AG$2:AG$2815,$B264)</f>
        <v>1</v>
      </c>
      <c r="D264" s="7" t="n">
        <f aca="false">COUNTIFS('Duel Log'!AF$2:AF$2815,$A264,'Duel Log'!AG$2:AG$2815,$B264,'Duel Log'!AH$2:AH$2815,"Win")</f>
        <v>0</v>
      </c>
      <c r="E264" s="7" t="n">
        <f aca="false">COUNTIFS('Duel Log'!AF$2:AF$2815,$A264,'Duel Log'!AG$2:AG$2815,$B264,'Duel Log'!AH$2:AH$2815,"Loss")</f>
        <v>1</v>
      </c>
      <c r="F264" s="7" t="n">
        <f aca="false">COUNTIFS('Duel Log'!AF$2:AF$2815,$A264,'Duel Log'!AG$2:AG$2815,$B264,'Duel Log'!AH$2:AH$2815,"Draw")</f>
        <v>0</v>
      </c>
      <c r="G264" s="13" t="n">
        <f aca="false">IFERROR(D264/C264,"")</f>
        <v>0</v>
      </c>
    </row>
    <row r="265" customFormat="false" ht="15" hidden="false" customHeight="true" outlineLevel="0" collapsed="false">
      <c r="A265" s="7" t="s">
        <v>3562</v>
      </c>
      <c r="B265" s="7" t="s">
        <v>2009</v>
      </c>
      <c r="C265" s="7" t="n">
        <f aca="false">COUNTIFS('Duel Log'!AF$2:AF$2815,$A265,'Duel Log'!AG$2:AG$2815,$B265)</f>
        <v>1</v>
      </c>
      <c r="D265" s="7" t="n">
        <f aca="false">COUNTIFS('Duel Log'!AF$2:AF$2815,$A265,'Duel Log'!AG$2:AG$2815,$B265,'Duel Log'!AH$2:AH$2815,"Win")</f>
        <v>1</v>
      </c>
      <c r="E265" s="7" t="n">
        <f aca="false">COUNTIFS('Duel Log'!AF$2:AF$2815,$A265,'Duel Log'!AG$2:AG$2815,$B265,'Duel Log'!AH$2:AH$2815,"Loss")</f>
        <v>0</v>
      </c>
      <c r="F265" s="7" t="n">
        <f aca="false">COUNTIFS('Duel Log'!AF$2:AF$2815,$A265,'Duel Log'!AG$2:AG$2815,$B265,'Duel Log'!AH$2:AH$2815,"Draw")</f>
        <v>0</v>
      </c>
      <c r="G265" s="13" t="n">
        <f aca="false">IFERROR(D265/C265,"")</f>
        <v>1</v>
      </c>
    </row>
    <row r="266" customFormat="false" ht="15" hidden="false" customHeight="true" outlineLevel="0" collapsed="false">
      <c r="A266" s="7" t="s">
        <v>2246</v>
      </c>
      <c r="B266" s="7" t="s">
        <v>778</v>
      </c>
      <c r="C266" s="7" t="n">
        <f aca="false">COUNTIFS('Duel Log'!AF$2:AF$2815,$A266,'Duel Log'!AG$2:AG$2815,$B266)</f>
        <v>1</v>
      </c>
      <c r="D266" s="7" t="n">
        <f aca="false">COUNTIFS('Duel Log'!AF$2:AF$2815,$A266,'Duel Log'!AG$2:AG$2815,$B266,'Duel Log'!AH$2:AH$2815,"Win")</f>
        <v>0</v>
      </c>
      <c r="E266" s="7" t="n">
        <f aca="false">COUNTIFS('Duel Log'!AF$2:AF$2815,$A266,'Duel Log'!AG$2:AG$2815,$B266,'Duel Log'!AH$2:AH$2815,"Loss")</f>
        <v>1</v>
      </c>
      <c r="F266" s="7" t="n">
        <f aca="false">COUNTIFS('Duel Log'!AF$2:AF$2815,$A266,'Duel Log'!AG$2:AG$2815,$B266,'Duel Log'!AH$2:AH$2815,"Draw")</f>
        <v>0</v>
      </c>
      <c r="G266" s="13" t="n">
        <f aca="false">IFERROR(D266/C266,"")</f>
        <v>0</v>
      </c>
    </row>
    <row r="267" customFormat="false" ht="15" hidden="false" customHeight="true" outlineLevel="0" collapsed="false">
      <c r="A267" s="7" t="s">
        <v>2246</v>
      </c>
      <c r="B267" s="7" t="s">
        <v>2245</v>
      </c>
      <c r="C267" s="7" t="n">
        <f aca="false">COUNTIFS('Duel Log'!AF$2:AF$2815,$A267,'Duel Log'!AG$2:AG$2815,$B267)</f>
        <v>2</v>
      </c>
      <c r="D267" s="7" t="n">
        <f aca="false">COUNTIFS('Duel Log'!AF$2:AF$2815,$A267,'Duel Log'!AG$2:AG$2815,$B267,'Duel Log'!AH$2:AH$2815,"Win")</f>
        <v>0</v>
      </c>
      <c r="E267" s="7" t="n">
        <f aca="false">COUNTIFS('Duel Log'!AF$2:AF$2815,$A267,'Duel Log'!AG$2:AG$2815,$B267,'Duel Log'!AH$2:AH$2815,"Loss")</f>
        <v>2</v>
      </c>
      <c r="F267" s="7" t="n">
        <f aca="false">COUNTIFS('Duel Log'!AF$2:AF$2815,$A267,'Duel Log'!AG$2:AG$2815,$B267,'Duel Log'!AH$2:AH$2815,"Draw")</f>
        <v>0</v>
      </c>
      <c r="G267" s="13" t="n">
        <f aca="false">IFERROR(D267/C267,"")</f>
        <v>0</v>
      </c>
    </row>
    <row r="268" customFormat="false" ht="15" hidden="false" customHeight="true" outlineLevel="0" collapsed="false">
      <c r="A268" s="7" t="s">
        <v>1241</v>
      </c>
      <c r="B268" s="7" t="s">
        <v>185</v>
      </c>
      <c r="C268" s="7" t="n">
        <f aca="false">COUNTIFS('Duel Log'!AF$2:AF$2815,$A268,'Duel Log'!AG$2:AG$2815,$B268)</f>
        <v>2</v>
      </c>
      <c r="D268" s="7" t="n">
        <f aca="false">COUNTIFS('Duel Log'!AF$2:AF$2815,$A268,'Duel Log'!AG$2:AG$2815,$B268,'Duel Log'!AH$2:AH$2815,"Win")</f>
        <v>0</v>
      </c>
      <c r="E268" s="7" t="n">
        <f aca="false">COUNTIFS('Duel Log'!AF$2:AF$2815,$A268,'Duel Log'!AG$2:AG$2815,$B268,'Duel Log'!AH$2:AH$2815,"Loss")</f>
        <v>2</v>
      </c>
      <c r="F268" s="7" t="n">
        <f aca="false">COUNTIFS('Duel Log'!AF$2:AF$2815,$A268,'Duel Log'!AG$2:AG$2815,$B268,'Duel Log'!AH$2:AH$2815,"Draw")</f>
        <v>0</v>
      </c>
      <c r="G268" s="13" t="n">
        <f aca="false">IFERROR(D268/C268,"")</f>
        <v>0</v>
      </c>
    </row>
    <row r="269" customFormat="false" ht="15" hidden="false" customHeight="true" outlineLevel="0" collapsed="false">
      <c r="A269" s="7" t="s">
        <v>2599</v>
      </c>
      <c r="B269" s="7" t="s">
        <v>5648</v>
      </c>
      <c r="C269" s="7" t="n">
        <f aca="false">COUNTIFS('Duel Log'!AF$2:AF$2815,$A269,'Duel Log'!AG$2:AG$2815,$B269)</f>
        <v>1</v>
      </c>
      <c r="D269" s="7" t="n">
        <f aca="false">COUNTIFS('Duel Log'!AF$2:AF$2815,$A269,'Duel Log'!AG$2:AG$2815,$B269,'Duel Log'!AH$2:AH$2815,"Win")</f>
        <v>0</v>
      </c>
      <c r="E269" s="7" t="n">
        <f aca="false">COUNTIFS('Duel Log'!AF$2:AF$2815,$A269,'Duel Log'!AG$2:AG$2815,$B269,'Duel Log'!AH$2:AH$2815,"Loss")</f>
        <v>1</v>
      </c>
      <c r="F269" s="7" t="n">
        <f aca="false">COUNTIFS('Duel Log'!AF$2:AF$2815,$A269,'Duel Log'!AG$2:AG$2815,$B269,'Duel Log'!AH$2:AH$2815,"Draw")</f>
        <v>0</v>
      </c>
      <c r="G269" s="13" t="n">
        <f aca="false">IFERROR(D269/C269,"")</f>
        <v>0</v>
      </c>
    </row>
    <row r="270" customFormat="false" ht="15" hidden="false" customHeight="true" outlineLevel="0" collapsed="false">
      <c r="A270" s="7" t="s">
        <v>2599</v>
      </c>
      <c r="B270" s="7" t="s">
        <v>192</v>
      </c>
      <c r="C270" s="7" t="n">
        <f aca="false">COUNTIFS('Duel Log'!AF$2:AF$2815,$A270,'Duel Log'!AG$2:AG$2815,$B270)</f>
        <v>1</v>
      </c>
      <c r="D270" s="7" t="n">
        <f aca="false">COUNTIFS('Duel Log'!AF$2:AF$2815,$A270,'Duel Log'!AG$2:AG$2815,$B270,'Duel Log'!AH$2:AH$2815,"Win")</f>
        <v>0</v>
      </c>
      <c r="E270" s="7" t="n">
        <f aca="false">COUNTIFS('Duel Log'!AF$2:AF$2815,$A270,'Duel Log'!AG$2:AG$2815,$B270,'Duel Log'!AH$2:AH$2815,"Loss")</f>
        <v>1</v>
      </c>
      <c r="F270" s="7" t="n">
        <f aca="false">COUNTIFS('Duel Log'!AF$2:AF$2815,$A270,'Duel Log'!AG$2:AG$2815,$B270,'Duel Log'!AH$2:AH$2815,"Draw")</f>
        <v>0</v>
      </c>
      <c r="G270" s="13" t="n">
        <f aca="false">IFERROR(D270/C270,"")</f>
        <v>0</v>
      </c>
    </row>
    <row r="271" customFormat="false" ht="15" hidden="false" customHeight="true" outlineLevel="0" collapsed="false">
      <c r="A271" s="7" t="s">
        <v>5298</v>
      </c>
      <c r="B271" s="7" t="s">
        <v>2781</v>
      </c>
      <c r="C271" s="7" t="n">
        <f aca="false">COUNTIFS('Duel Log'!AF$2:AF$2815,$A271,'Duel Log'!AG$2:AG$2815,$B271)</f>
        <v>1</v>
      </c>
      <c r="D271" s="7" t="n">
        <f aca="false">COUNTIFS('Duel Log'!AF$2:AF$2815,$A271,'Duel Log'!AG$2:AG$2815,$B271,'Duel Log'!AH$2:AH$2815,"Win")</f>
        <v>0</v>
      </c>
      <c r="E271" s="7" t="n">
        <f aca="false">COUNTIFS('Duel Log'!AF$2:AF$2815,$A271,'Duel Log'!AG$2:AG$2815,$B271,'Duel Log'!AH$2:AH$2815,"Loss")</f>
        <v>1</v>
      </c>
      <c r="F271" s="7" t="n">
        <f aca="false">COUNTIFS('Duel Log'!AF$2:AF$2815,$A271,'Duel Log'!AG$2:AG$2815,$B271,'Duel Log'!AH$2:AH$2815,"Draw")</f>
        <v>0</v>
      </c>
      <c r="G271" s="13" t="n">
        <f aca="false">IFERROR(D271/C271,"")</f>
        <v>0</v>
      </c>
    </row>
    <row r="272" customFormat="false" ht="15" hidden="false" customHeight="true" outlineLevel="0" collapsed="false">
      <c r="A272" s="7" t="s">
        <v>588</v>
      </c>
      <c r="B272" s="7" t="s">
        <v>589</v>
      </c>
      <c r="C272" s="7" t="n">
        <f aca="false">COUNTIFS('Duel Log'!AF$2:AF$2815,$A272,'Duel Log'!AG$2:AG$2815,$B272)</f>
        <v>1</v>
      </c>
      <c r="D272" s="7" t="n">
        <f aca="false">COUNTIFS('Duel Log'!AF$2:AF$2815,$A272,'Duel Log'!AG$2:AG$2815,$B272,'Duel Log'!AH$2:AH$2815,"Win")</f>
        <v>1</v>
      </c>
      <c r="E272" s="7" t="n">
        <f aca="false">COUNTIFS('Duel Log'!AF$2:AF$2815,$A272,'Duel Log'!AG$2:AG$2815,$B272,'Duel Log'!AH$2:AH$2815,"Loss")</f>
        <v>0</v>
      </c>
      <c r="F272" s="7" t="n">
        <f aca="false">COUNTIFS('Duel Log'!AF$2:AF$2815,$A272,'Duel Log'!AG$2:AG$2815,$B272,'Duel Log'!AH$2:AH$2815,"Draw")</f>
        <v>0</v>
      </c>
      <c r="G272" s="13" t="n">
        <f aca="false">IFERROR(D272/C272,"")</f>
        <v>1</v>
      </c>
    </row>
    <row r="273" customFormat="false" ht="15" hidden="false" customHeight="true" outlineLevel="0" collapsed="false">
      <c r="A273" s="7" t="s">
        <v>682</v>
      </c>
      <c r="B273" s="7" t="s">
        <v>458</v>
      </c>
      <c r="C273" s="7" t="n">
        <f aca="false">COUNTIFS('Duel Log'!AF$2:AF$2815,$A273,'Duel Log'!AG$2:AG$2815,$B273)</f>
        <v>2</v>
      </c>
      <c r="D273" s="7" t="n">
        <f aca="false">COUNTIFS('Duel Log'!AF$2:AF$2815,$A273,'Duel Log'!AG$2:AG$2815,$B273,'Duel Log'!AH$2:AH$2815,"Win")</f>
        <v>0</v>
      </c>
      <c r="E273" s="7" t="n">
        <f aca="false">COUNTIFS('Duel Log'!AF$2:AF$2815,$A273,'Duel Log'!AG$2:AG$2815,$B273,'Duel Log'!AH$2:AH$2815,"Loss")</f>
        <v>2</v>
      </c>
      <c r="F273" s="7" t="n">
        <f aca="false">COUNTIFS('Duel Log'!AF$2:AF$2815,$A273,'Duel Log'!AG$2:AG$2815,$B273,'Duel Log'!AH$2:AH$2815,"Draw")</f>
        <v>0</v>
      </c>
      <c r="G273" s="13" t="n">
        <f aca="false">IFERROR(D273/C273,"")</f>
        <v>0</v>
      </c>
    </row>
    <row r="274" customFormat="false" ht="15" hidden="false" customHeight="true" outlineLevel="0" collapsed="false">
      <c r="A274" s="7" t="s">
        <v>4441</v>
      </c>
      <c r="B274" s="7" t="s">
        <v>4443</v>
      </c>
      <c r="C274" s="7" t="n">
        <f aca="false">COUNTIFS('Duel Log'!AF$2:AF$2815,$A274,'Duel Log'!AG$2:AG$2815,$B274)</f>
        <v>1</v>
      </c>
      <c r="D274" s="7" t="n">
        <f aca="false">COUNTIFS('Duel Log'!AF$2:AF$2815,$A274,'Duel Log'!AG$2:AG$2815,$B274,'Duel Log'!AH$2:AH$2815,"Win")</f>
        <v>1</v>
      </c>
      <c r="E274" s="7" t="n">
        <f aca="false">COUNTIFS('Duel Log'!AF$2:AF$2815,$A274,'Duel Log'!AG$2:AG$2815,$B274,'Duel Log'!AH$2:AH$2815,"Loss")</f>
        <v>0</v>
      </c>
      <c r="F274" s="7" t="n">
        <f aca="false">COUNTIFS('Duel Log'!AF$2:AF$2815,$A274,'Duel Log'!AG$2:AG$2815,$B274,'Duel Log'!AH$2:AH$2815,"Draw")</f>
        <v>0</v>
      </c>
      <c r="G274" s="13" t="n">
        <f aca="false">IFERROR(D274/C274,"")</f>
        <v>1</v>
      </c>
    </row>
    <row r="275" customFormat="false" ht="15" hidden="false" customHeight="true" outlineLevel="0" collapsed="false">
      <c r="A275" s="7" t="s">
        <v>4441</v>
      </c>
      <c r="B275" s="7" t="s">
        <v>418</v>
      </c>
      <c r="C275" s="7" t="n">
        <f aca="false">COUNTIFS('Duel Log'!AF$2:AF$2815,$A275,'Duel Log'!AG$2:AG$2815,$B275)</f>
        <v>1</v>
      </c>
      <c r="D275" s="7" t="n">
        <f aca="false">COUNTIFS('Duel Log'!AF$2:AF$2815,$A275,'Duel Log'!AG$2:AG$2815,$B275,'Duel Log'!AH$2:AH$2815,"Win")</f>
        <v>0</v>
      </c>
      <c r="E275" s="7" t="n">
        <f aca="false">COUNTIFS('Duel Log'!AF$2:AF$2815,$A275,'Duel Log'!AG$2:AG$2815,$B275,'Duel Log'!AH$2:AH$2815,"Loss")</f>
        <v>0</v>
      </c>
      <c r="F275" s="7" t="n">
        <f aca="false">COUNTIFS('Duel Log'!AF$2:AF$2815,$A275,'Duel Log'!AG$2:AG$2815,$B275,'Duel Log'!AH$2:AH$2815,"Draw")</f>
        <v>1</v>
      </c>
      <c r="G275" s="13" t="n">
        <f aca="false">IFERROR(D275/C275,"")</f>
        <v>0</v>
      </c>
    </row>
    <row r="276" customFormat="false" ht="15" hidden="false" customHeight="true" outlineLevel="0" collapsed="false">
      <c r="A276" s="7" t="s">
        <v>4441</v>
      </c>
      <c r="B276" s="7" t="s">
        <v>394</v>
      </c>
      <c r="C276" s="7" t="n">
        <f aca="false">COUNTIFS('Duel Log'!AF$2:AF$2815,$A276,'Duel Log'!AG$2:AG$2815,$B276)</f>
        <v>1</v>
      </c>
      <c r="D276" s="7" t="n">
        <f aca="false">COUNTIFS('Duel Log'!AF$2:AF$2815,$A276,'Duel Log'!AG$2:AG$2815,$B276,'Duel Log'!AH$2:AH$2815,"Win")</f>
        <v>0</v>
      </c>
      <c r="E276" s="7" t="n">
        <f aca="false">COUNTIFS('Duel Log'!AF$2:AF$2815,$A276,'Duel Log'!AG$2:AG$2815,$B276,'Duel Log'!AH$2:AH$2815,"Loss")</f>
        <v>1</v>
      </c>
      <c r="F276" s="7" t="n">
        <f aca="false">COUNTIFS('Duel Log'!AF$2:AF$2815,$A276,'Duel Log'!AG$2:AG$2815,$B276,'Duel Log'!AH$2:AH$2815,"Draw")</f>
        <v>0</v>
      </c>
      <c r="G276" s="13" t="n">
        <f aca="false">IFERROR(D276/C276,"")</f>
        <v>0</v>
      </c>
    </row>
    <row r="277" customFormat="false" ht="15" hidden="false" customHeight="true" outlineLevel="0" collapsed="false">
      <c r="A277" s="7" t="s">
        <v>3674</v>
      </c>
      <c r="B277" s="7" t="s">
        <v>3673</v>
      </c>
      <c r="C277" s="7" t="n">
        <f aca="false">COUNTIFS('Duel Log'!AF$2:AF$2815,$A277,'Duel Log'!AG$2:AG$2815,$B277)</f>
        <v>1</v>
      </c>
      <c r="D277" s="7" t="n">
        <f aca="false">COUNTIFS('Duel Log'!AF$2:AF$2815,$A277,'Duel Log'!AG$2:AG$2815,$B277,'Duel Log'!AH$2:AH$2815,"Win")</f>
        <v>0</v>
      </c>
      <c r="E277" s="7" t="n">
        <f aca="false">COUNTIFS('Duel Log'!AF$2:AF$2815,$A277,'Duel Log'!AG$2:AG$2815,$B277,'Duel Log'!AH$2:AH$2815,"Loss")</f>
        <v>1</v>
      </c>
      <c r="F277" s="7" t="n">
        <f aca="false">COUNTIFS('Duel Log'!AF$2:AF$2815,$A277,'Duel Log'!AG$2:AG$2815,$B277,'Duel Log'!AH$2:AH$2815,"Draw")</f>
        <v>0</v>
      </c>
      <c r="G277" s="13" t="n">
        <f aca="false">IFERROR(D277/C277,"")</f>
        <v>0</v>
      </c>
    </row>
    <row r="278" customFormat="false" ht="15" hidden="false" customHeight="true" outlineLevel="0" collapsed="false">
      <c r="A278" s="7" t="s">
        <v>2751</v>
      </c>
      <c r="B278" s="7" t="s">
        <v>4425</v>
      </c>
      <c r="C278" s="7" t="n">
        <f aca="false">COUNTIFS('Duel Log'!AF$2:AF$2815,$A278,'Duel Log'!AG$2:AG$2815,$B278)</f>
        <v>1</v>
      </c>
      <c r="D278" s="7" t="n">
        <f aca="false">COUNTIFS('Duel Log'!AF$2:AF$2815,$A278,'Duel Log'!AG$2:AG$2815,$B278,'Duel Log'!AH$2:AH$2815,"Win")</f>
        <v>1</v>
      </c>
      <c r="E278" s="7" t="n">
        <f aca="false">COUNTIFS('Duel Log'!AF$2:AF$2815,$A278,'Duel Log'!AG$2:AG$2815,$B278,'Duel Log'!AH$2:AH$2815,"Loss")</f>
        <v>0</v>
      </c>
      <c r="F278" s="7" t="n">
        <f aca="false">COUNTIFS('Duel Log'!AF$2:AF$2815,$A278,'Duel Log'!AG$2:AG$2815,$B278,'Duel Log'!AH$2:AH$2815,"Draw")</f>
        <v>0</v>
      </c>
      <c r="G278" s="13" t="n">
        <f aca="false">IFERROR(D278/C278,"")</f>
        <v>1</v>
      </c>
    </row>
    <row r="279" customFormat="false" ht="15" hidden="false" customHeight="true" outlineLevel="0" collapsed="false">
      <c r="A279" s="7" t="s">
        <v>2751</v>
      </c>
      <c r="B279" s="7" t="s">
        <v>2750</v>
      </c>
      <c r="C279" s="7" t="n">
        <f aca="false">COUNTIFS('Duel Log'!AF$2:AF$2815,$A279,'Duel Log'!AG$2:AG$2815,$B279)</f>
        <v>1</v>
      </c>
      <c r="D279" s="7" t="n">
        <f aca="false">COUNTIFS('Duel Log'!AF$2:AF$2815,$A279,'Duel Log'!AG$2:AG$2815,$B279,'Duel Log'!AH$2:AH$2815,"Win")</f>
        <v>1</v>
      </c>
      <c r="E279" s="7" t="n">
        <f aca="false">COUNTIFS('Duel Log'!AF$2:AF$2815,$A279,'Duel Log'!AG$2:AG$2815,$B279,'Duel Log'!AH$2:AH$2815,"Loss")</f>
        <v>0</v>
      </c>
      <c r="F279" s="7" t="n">
        <f aca="false">COUNTIFS('Duel Log'!AF$2:AF$2815,$A279,'Duel Log'!AG$2:AG$2815,$B279,'Duel Log'!AH$2:AH$2815,"Draw")</f>
        <v>0</v>
      </c>
      <c r="G279" s="13" t="n">
        <f aca="false">IFERROR(D279/C279,"")</f>
        <v>1</v>
      </c>
    </row>
    <row r="280" customFormat="false" ht="15" hidden="false" customHeight="true" outlineLevel="0" collapsed="false">
      <c r="A280" s="7" t="s">
        <v>494</v>
      </c>
      <c r="B280" s="7" t="s">
        <v>242</v>
      </c>
      <c r="C280" s="7" t="n">
        <f aca="false">COUNTIFS('Duel Log'!AF$2:AF$2815,$A280,'Duel Log'!AG$2:AG$2815,$B280)</f>
        <v>1</v>
      </c>
      <c r="D280" s="7" t="n">
        <f aca="false">COUNTIFS('Duel Log'!AF$2:AF$2815,$A280,'Duel Log'!AG$2:AG$2815,$B280,'Duel Log'!AH$2:AH$2815,"Win")</f>
        <v>0</v>
      </c>
      <c r="E280" s="7" t="n">
        <f aca="false">COUNTIFS('Duel Log'!AF$2:AF$2815,$A280,'Duel Log'!AG$2:AG$2815,$B280,'Duel Log'!AH$2:AH$2815,"Loss")</f>
        <v>1</v>
      </c>
      <c r="F280" s="7" t="n">
        <f aca="false">COUNTIFS('Duel Log'!AF$2:AF$2815,$A280,'Duel Log'!AG$2:AG$2815,$B280,'Duel Log'!AH$2:AH$2815,"Draw")</f>
        <v>0</v>
      </c>
      <c r="G280" s="13" t="n">
        <f aca="false">IFERROR(D280/C280,"")</f>
        <v>0</v>
      </c>
    </row>
    <row r="281" customFormat="false" ht="15" hidden="false" customHeight="true" outlineLevel="0" collapsed="false">
      <c r="A281" s="7" t="s">
        <v>494</v>
      </c>
      <c r="B281" s="7" t="s">
        <v>2200</v>
      </c>
      <c r="C281" s="7" t="n">
        <f aca="false">COUNTIFS('Duel Log'!AF$2:AF$2815,$A281,'Duel Log'!AG$2:AG$2815,$B281)</f>
        <v>1</v>
      </c>
      <c r="D281" s="7" t="n">
        <f aca="false">COUNTIFS('Duel Log'!AF$2:AF$2815,$A281,'Duel Log'!AG$2:AG$2815,$B281,'Duel Log'!AH$2:AH$2815,"Win")</f>
        <v>0</v>
      </c>
      <c r="E281" s="7" t="n">
        <f aca="false">COUNTIFS('Duel Log'!AF$2:AF$2815,$A281,'Duel Log'!AG$2:AG$2815,$B281,'Duel Log'!AH$2:AH$2815,"Loss")</f>
        <v>1</v>
      </c>
      <c r="F281" s="7" t="n">
        <f aca="false">COUNTIFS('Duel Log'!AF$2:AF$2815,$A281,'Duel Log'!AG$2:AG$2815,$B281,'Duel Log'!AH$2:AH$2815,"Draw")</f>
        <v>0</v>
      </c>
      <c r="G281" s="13" t="n">
        <f aca="false">IFERROR(D281/C281,"")</f>
        <v>0</v>
      </c>
    </row>
    <row r="282" customFormat="false" ht="15" hidden="false" customHeight="true" outlineLevel="0" collapsed="false">
      <c r="A282" s="7" t="s">
        <v>494</v>
      </c>
      <c r="B282" s="7" t="s">
        <v>418</v>
      </c>
      <c r="C282" s="7" t="n">
        <f aca="false">COUNTIFS('Duel Log'!AF$2:AF$2815,$A282,'Duel Log'!AG$2:AG$2815,$B282)</f>
        <v>2</v>
      </c>
      <c r="D282" s="7" t="n">
        <f aca="false">COUNTIFS('Duel Log'!AF$2:AF$2815,$A282,'Duel Log'!AG$2:AG$2815,$B282,'Duel Log'!AH$2:AH$2815,"Win")</f>
        <v>2</v>
      </c>
      <c r="E282" s="7" t="n">
        <f aca="false">COUNTIFS('Duel Log'!AF$2:AF$2815,$A282,'Duel Log'!AG$2:AG$2815,$B282,'Duel Log'!AH$2:AH$2815,"Loss")</f>
        <v>0</v>
      </c>
      <c r="F282" s="7" t="n">
        <f aca="false">COUNTIFS('Duel Log'!AF$2:AF$2815,$A282,'Duel Log'!AG$2:AG$2815,$B282,'Duel Log'!AH$2:AH$2815,"Draw")</f>
        <v>0</v>
      </c>
      <c r="G282" s="13" t="n">
        <f aca="false">IFERROR(D282/C282,"")</f>
        <v>1</v>
      </c>
    </row>
    <row r="283" customFormat="false" ht="15" hidden="false" customHeight="true" outlineLevel="0" collapsed="false">
      <c r="A283" s="7" t="s">
        <v>494</v>
      </c>
      <c r="B283" s="7" t="s">
        <v>718</v>
      </c>
      <c r="C283" s="7" t="n">
        <f aca="false">COUNTIFS('Duel Log'!AF$2:AF$2815,$A283,'Duel Log'!AG$2:AG$2815,$B283)</f>
        <v>1</v>
      </c>
      <c r="D283" s="7" t="n">
        <f aca="false">COUNTIFS('Duel Log'!AF$2:AF$2815,$A283,'Duel Log'!AG$2:AG$2815,$B283,'Duel Log'!AH$2:AH$2815,"Win")</f>
        <v>1</v>
      </c>
      <c r="E283" s="7" t="n">
        <f aca="false">COUNTIFS('Duel Log'!AF$2:AF$2815,$A283,'Duel Log'!AG$2:AG$2815,$B283,'Duel Log'!AH$2:AH$2815,"Loss")</f>
        <v>0</v>
      </c>
      <c r="F283" s="7" t="n">
        <f aca="false">COUNTIFS('Duel Log'!AF$2:AF$2815,$A283,'Duel Log'!AG$2:AG$2815,$B283,'Duel Log'!AH$2:AH$2815,"Draw")</f>
        <v>0</v>
      </c>
      <c r="G283" s="13" t="n">
        <f aca="false">IFERROR(D283/C283,"")</f>
        <v>1</v>
      </c>
    </row>
    <row r="284" customFormat="false" ht="15" hidden="false" customHeight="true" outlineLevel="0" collapsed="false">
      <c r="A284" s="7" t="s">
        <v>494</v>
      </c>
      <c r="B284" s="7" t="s">
        <v>4610</v>
      </c>
      <c r="C284" s="7" t="n">
        <f aca="false">COUNTIFS('Duel Log'!AF$2:AF$2815,$A284,'Duel Log'!AG$2:AG$2815,$B284)</f>
        <v>1</v>
      </c>
      <c r="D284" s="7" t="n">
        <f aca="false">COUNTIFS('Duel Log'!AF$2:AF$2815,$A284,'Duel Log'!AG$2:AG$2815,$B284,'Duel Log'!AH$2:AH$2815,"Win")</f>
        <v>1</v>
      </c>
      <c r="E284" s="7" t="n">
        <f aca="false">COUNTIFS('Duel Log'!AF$2:AF$2815,$A284,'Duel Log'!AG$2:AG$2815,$B284,'Duel Log'!AH$2:AH$2815,"Loss")</f>
        <v>0</v>
      </c>
      <c r="F284" s="7" t="n">
        <f aca="false">COUNTIFS('Duel Log'!AF$2:AF$2815,$A284,'Duel Log'!AG$2:AG$2815,$B284,'Duel Log'!AH$2:AH$2815,"Draw")</f>
        <v>0</v>
      </c>
      <c r="G284" s="13" t="n">
        <f aca="false">IFERROR(D284/C284,"")</f>
        <v>1</v>
      </c>
    </row>
    <row r="285" customFormat="false" ht="15" hidden="false" customHeight="true" outlineLevel="0" collapsed="false">
      <c r="A285" s="7" t="s">
        <v>494</v>
      </c>
      <c r="B285" s="7" t="s">
        <v>488</v>
      </c>
      <c r="C285" s="7" t="n">
        <f aca="false">COUNTIFS('Duel Log'!AF$2:AF$2815,$A285,'Duel Log'!AG$2:AG$2815,$B285)</f>
        <v>1</v>
      </c>
      <c r="D285" s="7" t="n">
        <f aca="false">COUNTIFS('Duel Log'!AF$2:AF$2815,$A285,'Duel Log'!AG$2:AG$2815,$B285,'Duel Log'!AH$2:AH$2815,"Win")</f>
        <v>0</v>
      </c>
      <c r="E285" s="7" t="n">
        <f aca="false">COUNTIFS('Duel Log'!AF$2:AF$2815,$A285,'Duel Log'!AG$2:AG$2815,$B285,'Duel Log'!AH$2:AH$2815,"Loss")</f>
        <v>1</v>
      </c>
      <c r="F285" s="7" t="n">
        <f aca="false">COUNTIFS('Duel Log'!AF$2:AF$2815,$A285,'Duel Log'!AG$2:AG$2815,$B285,'Duel Log'!AH$2:AH$2815,"Draw")</f>
        <v>0</v>
      </c>
      <c r="G285" s="13" t="n">
        <f aca="false">IFERROR(D285/C285,"")</f>
        <v>0</v>
      </c>
    </row>
    <row r="286" customFormat="false" ht="15" hidden="false" customHeight="true" outlineLevel="0" collapsed="false">
      <c r="A286" s="7" t="s">
        <v>494</v>
      </c>
      <c r="B286" s="7" t="s">
        <v>223</v>
      </c>
      <c r="C286" s="7" t="n">
        <f aca="false">COUNTIFS('Duel Log'!AF$2:AF$2815,$A286,'Duel Log'!AG$2:AG$2815,$B286)</f>
        <v>1</v>
      </c>
      <c r="D286" s="7" t="n">
        <f aca="false">COUNTIFS('Duel Log'!AF$2:AF$2815,$A286,'Duel Log'!AG$2:AG$2815,$B286,'Duel Log'!AH$2:AH$2815,"Win")</f>
        <v>0</v>
      </c>
      <c r="E286" s="7" t="n">
        <f aca="false">COUNTIFS('Duel Log'!AF$2:AF$2815,$A286,'Duel Log'!AG$2:AG$2815,$B286,'Duel Log'!AH$2:AH$2815,"Loss")</f>
        <v>1</v>
      </c>
      <c r="F286" s="7" t="n">
        <f aca="false">COUNTIFS('Duel Log'!AF$2:AF$2815,$A286,'Duel Log'!AG$2:AG$2815,$B286,'Duel Log'!AH$2:AH$2815,"Draw")</f>
        <v>0</v>
      </c>
      <c r="G286" s="13" t="n">
        <f aca="false">IFERROR(D286/C286,"")</f>
        <v>0</v>
      </c>
    </row>
    <row r="287" customFormat="false" ht="15" hidden="false" customHeight="true" outlineLevel="0" collapsed="false">
      <c r="A287" s="7" t="s">
        <v>494</v>
      </c>
      <c r="B287" s="7" t="s">
        <v>597</v>
      </c>
      <c r="C287" s="7" t="n">
        <f aca="false">COUNTIFS('Duel Log'!AF$2:AF$2815,$A287,'Duel Log'!AG$2:AG$2815,$B287)</f>
        <v>1</v>
      </c>
      <c r="D287" s="7" t="n">
        <f aca="false">COUNTIFS('Duel Log'!AF$2:AF$2815,$A287,'Duel Log'!AG$2:AG$2815,$B287,'Duel Log'!AH$2:AH$2815,"Win")</f>
        <v>1</v>
      </c>
      <c r="E287" s="7" t="n">
        <f aca="false">COUNTIFS('Duel Log'!AF$2:AF$2815,$A287,'Duel Log'!AG$2:AG$2815,$B287,'Duel Log'!AH$2:AH$2815,"Loss")</f>
        <v>0</v>
      </c>
      <c r="F287" s="7" t="n">
        <f aca="false">COUNTIFS('Duel Log'!AF$2:AF$2815,$A287,'Duel Log'!AG$2:AG$2815,$B287,'Duel Log'!AH$2:AH$2815,"Draw")</f>
        <v>0</v>
      </c>
      <c r="G287" s="13" t="n">
        <f aca="false">IFERROR(D287/C287,"")</f>
        <v>1</v>
      </c>
    </row>
    <row r="288" customFormat="false" ht="15" hidden="false" customHeight="true" outlineLevel="0" collapsed="false">
      <c r="A288" s="7" t="s">
        <v>494</v>
      </c>
      <c r="B288" s="7" t="s">
        <v>4276</v>
      </c>
      <c r="C288" s="7" t="n">
        <f aca="false">COUNTIFS('Duel Log'!AF$2:AF$2815,$A288,'Duel Log'!AG$2:AG$2815,$B288)</f>
        <v>1</v>
      </c>
      <c r="D288" s="7" t="n">
        <f aca="false">COUNTIFS('Duel Log'!AF$2:AF$2815,$A288,'Duel Log'!AG$2:AG$2815,$B288,'Duel Log'!AH$2:AH$2815,"Win")</f>
        <v>1</v>
      </c>
      <c r="E288" s="7" t="n">
        <f aca="false">COUNTIFS('Duel Log'!AF$2:AF$2815,$A288,'Duel Log'!AG$2:AG$2815,$B288,'Duel Log'!AH$2:AH$2815,"Loss")</f>
        <v>0</v>
      </c>
      <c r="F288" s="7" t="n">
        <f aca="false">COUNTIFS('Duel Log'!AF$2:AF$2815,$A288,'Duel Log'!AG$2:AG$2815,$B288,'Duel Log'!AH$2:AH$2815,"Draw")</f>
        <v>0</v>
      </c>
      <c r="G288" s="13" t="n">
        <f aca="false">IFERROR(D288/C288,"")</f>
        <v>1</v>
      </c>
    </row>
    <row r="289" customFormat="false" ht="15" hidden="false" customHeight="true" outlineLevel="0" collapsed="false">
      <c r="A289" s="7" t="s">
        <v>494</v>
      </c>
      <c r="B289" s="7" t="s">
        <v>4233</v>
      </c>
      <c r="C289" s="7" t="n">
        <f aca="false">COUNTIFS('Duel Log'!AF$2:AF$2815,$A289,'Duel Log'!AG$2:AG$2815,$B289)</f>
        <v>1</v>
      </c>
      <c r="D289" s="7" t="n">
        <f aca="false">COUNTIFS('Duel Log'!AF$2:AF$2815,$A289,'Duel Log'!AG$2:AG$2815,$B289,'Duel Log'!AH$2:AH$2815,"Win")</f>
        <v>1</v>
      </c>
      <c r="E289" s="7" t="n">
        <f aca="false">COUNTIFS('Duel Log'!AF$2:AF$2815,$A289,'Duel Log'!AG$2:AG$2815,$B289,'Duel Log'!AH$2:AH$2815,"Loss")</f>
        <v>0</v>
      </c>
      <c r="F289" s="7" t="n">
        <f aca="false">COUNTIFS('Duel Log'!AF$2:AF$2815,$A289,'Duel Log'!AG$2:AG$2815,$B289,'Duel Log'!AH$2:AH$2815,"Draw")</f>
        <v>0</v>
      </c>
      <c r="G289" s="13" t="n">
        <f aca="false">IFERROR(D289/C289,"")</f>
        <v>1</v>
      </c>
    </row>
    <row r="290" customFormat="false" ht="15" hidden="false" customHeight="true" outlineLevel="0" collapsed="false">
      <c r="A290" s="7" t="s">
        <v>494</v>
      </c>
      <c r="B290" s="7" t="s">
        <v>2415</v>
      </c>
      <c r="C290" s="7" t="n">
        <f aca="false">COUNTIFS('Duel Log'!AF$2:AF$2815,$A290,'Duel Log'!AG$2:AG$2815,$B290)</f>
        <v>1</v>
      </c>
      <c r="D290" s="7" t="n">
        <f aca="false">COUNTIFS('Duel Log'!AF$2:AF$2815,$A290,'Duel Log'!AG$2:AG$2815,$B290,'Duel Log'!AH$2:AH$2815,"Win")</f>
        <v>0</v>
      </c>
      <c r="E290" s="7" t="n">
        <f aca="false">COUNTIFS('Duel Log'!AF$2:AF$2815,$A290,'Duel Log'!AG$2:AG$2815,$B290,'Duel Log'!AH$2:AH$2815,"Loss")</f>
        <v>1</v>
      </c>
      <c r="F290" s="7" t="n">
        <f aca="false">COUNTIFS('Duel Log'!AF$2:AF$2815,$A290,'Duel Log'!AG$2:AG$2815,$B290,'Duel Log'!AH$2:AH$2815,"Draw")</f>
        <v>0</v>
      </c>
      <c r="G290" s="13" t="n">
        <f aca="false">IFERROR(D290/C290,"")</f>
        <v>0</v>
      </c>
    </row>
    <row r="291" customFormat="false" ht="15" hidden="false" customHeight="true" outlineLevel="0" collapsed="false">
      <c r="A291" s="7" t="s">
        <v>3427</v>
      </c>
      <c r="B291" s="7" t="s">
        <v>263</v>
      </c>
      <c r="C291" s="7" t="n">
        <f aca="false">COUNTIFS('Duel Log'!AF$2:AF$2815,$A291,'Duel Log'!AG$2:AG$2815,$B291)</f>
        <v>1</v>
      </c>
      <c r="D291" s="7" t="n">
        <f aca="false">COUNTIFS('Duel Log'!AF$2:AF$2815,$A291,'Duel Log'!AG$2:AG$2815,$B291,'Duel Log'!AH$2:AH$2815,"Win")</f>
        <v>0</v>
      </c>
      <c r="E291" s="7" t="n">
        <f aca="false">COUNTIFS('Duel Log'!AF$2:AF$2815,$A291,'Duel Log'!AG$2:AG$2815,$B291,'Duel Log'!AH$2:AH$2815,"Loss")</f>
        <v>1</v>
      </c>
      <c r="F291" s="7" t="n">
        <f aca="false">COUNTIFS('Duel Log'!AF$2:AF$2815,$A291,'Duel Log'!AG$2:AG$2815,$B291,'Duel Log'!AH$2:AH$2815,"Draw")</f>
        <v>0</v>
      </c>
      <c r="G291" s="13" t="n">
        <f aca="false">IFERROR(D291/C291,"")</f>
        <v>0</v>
      </c>
    </row>
    <row r="292" customFormat="false" ht="15" hidden="false" customHeight="true" outlineLevel="0" collapsed="false">
      <c r="A292" s="7" t="s">
        <v>5242</v>
      </c>
      <c r="B292" s="7" t="s">
        <v>521</v>
      </c>
      <c r="C292" s="7" t="n">
        <f aca="false">COUNTIFS('Duel Log'!AF$2:AF$2815,$A292,'Duel Log'!AG$2:AG$2815,$B292)</f>
        <v>1</v>
      </c>
      <c r="D292" s="7" t="n">
        <f aca="false">COUNTIFS('Duel Log'!AF$2:AF$2815,$A292,'Duel Log'!AG$2:AG$2815,$B292,'Duel Log'!AH$2:AH$2815,"Win")</f>
        <v>0</v>
      </c>
      <c r="E292" s="7" t="n">
        <f aca="false">COUNTIFS('Duel Log'!AF$2:AF$2815,$A292,'Duel Log'!AG$2:AG$2815,$B292,'Duel Log'!AH$2:AH$2815,"Loss")</f>
        <v>1</v>
      </c>
      <c r="F292" s="7" t="n">
        <f aca="false">COUNTIFS('Duel Log'!AF$2:AF$2815,$A292,'Duel Log'!AG$2:AG$2815,$B292,'Duel Log'!AH$2:AH$2815,"Draw")</f>
        <v>0</v>
      </c>
      <c r="G292" s="13" t="n">
        <f aca="false">IFERROR(D292/C292,"")</f>
        <v>0</v>
      </c>
    </row>
    <row r="293" customFormat="false" ht="15" hidden="false" customHeight="true" outlineLevel="0" collapsed="false">
      <c r="A293" s="7" t="s">
        <v>363</v>
      </c>
      <c r="B293" s="7" t="s">
        <v>362</v>
      </c>
      <c r="C293" s="7" t="n">
        <f aca="false">COUNTIFS('Duel Log'!AF$2:AF$2815,$A293,'Duel Log'!AG$2:AG$2815,$B293)</f>
        <v>2</v>
      </c>
      <c r="D293" s="7" t="n">
        <f aca="false">COUNTIFS('Duel Log'!AF$2:AF$2815,$A293,'Duel Log'!AG$2:AG$2815,$B293,'Duel Log'!AH$2:AH$2815,"Win")</f>
        <v>0</v>
      </c>
      <c r="E293" s="7" t="n">
        <f aca="false">COUNTIFS('Duel Log'!AF$2:AF$2815,$A293,'Duel Log'!AG$2:AG$2815,$B293,'Duel Log'!AH$2:AH$2815,"Loss")</f>
        <v>2</v>
      </c>
      <c r="F293" s="7" t="n">
        <f aca="false">COUNTIFS('Duel Log'!AF$2:AF$2815,$A293,'Duel Log'!AG$2:AG$2815,$B293,'Duel Log'!AH$2:AH$2815,"Draw")</f>
        <v>0</v>
      </c>
      <c r="G293" s="13" t="n">
        <f aca="false">IFERROR(D293/C293,"")</f>
        <v>0</v>
      </c>
    </row>
    <row r="294" customFormat="false" ht="15" hidden="false" customHeight="true" outlineLevel="0" collapsed="false">
      <c r="A294" s="7" t="s">
        <v>983</v>
      </c>
      <c r="B294" s="7" t="s">
        <v>715</v>
      </c>
      <c r="C294" s="7" t="n">
        <f aca="false">COUNTIFS('Duel Log'!AF$2:AF$2815,$A294,'Duel Log'!AG$2:AG$2815,$B294)</f>
        <v>2</v>
      </c>
      <c r="D294" s="7" t="n">
        <f aca="false">COUNTIFS('Duel Log'!AF$2:AF$2815,$A294,'Duel Log'!AG$2:AG$2815,$B294,'Duel Log'!AH$2:AH$2815,"Win")</f>
        <v>2</v>
      </c>
      <c r="E294" s="7" t="n">
        <f aca="false">COUNTIFS('Duel Log'!AF$2:AF$2815,$A294,'Duel Log'!AG$2:AG$2815,$B294,'Duel Log'!AH$2:AH$2815,"Loss")</f>
        <v>0</v>
      </c>
      <c r="F294" s="7" t="n">
        <f aca="false">COUNTIFS('Duel Log'!AF$2:AF$2815,$A294,'Duel Log'!AG$2:AG$2815,$B294,'Duel Log'!AH$2:AH$2815,"Draw")</f>
        <v>0</v>
      </c>
      <c r="G294" s="13" t="n">
        <f aca="false">IFERROR(D294/C294,"")</f>
        <v>1</v>
      </c>
    </row>
    <row r="295" customFormat="false" ht="15" hidden="false" customHeight="true" outlineLevel="0" collapsed="false">
      <c r="A295" s="7" t="s">
        <v>1443</v>
      </c>
      <c r="B295" s="7" t="s">
        <v>1442</v>
      </c>
      <c r="C295" s="7" t="n">
        <f aca="false">COUNTIFS('Duel Log'!AF$2:AF$2815,$A295,'Duel Log'!AG$2:AG$2815,$B295)</f>
        <v>1</v>
      </c>
      <c r="D295" s="7" t="n">
        <f aca="false">COUNTIFS('Duel Log'!AF$2:AF$2815,$A295,'Duel Log'!AG$2:AG$2815,$B295,'Duel Log'!AH$2:AH$2815,"Win")</f>
        <v>1</v>
      </c>
      <c r="E295" s="7" t="n">
        <f aca="false">COUNTIFS('Duel Log'!AF$2:AF$2815,$A295,'Duel Log'!AG$2:AG$2815,$B295,'Duel Log'!AH$2:AH$2815,"Loss")</f>
        <v>0</v>
      </c>
      <c r="F295" s="7" t="n">
        <f aca="false">COUNTIFS('Duel Log'!AF$2:AF$2815,$A295,'Duel Log'!AG$2:AG$2815,$B295,'Duel Log'!AH$2:AH$2815,"Draw")</f>
        <v>0</v>
      </c>
      <c r="G295" s="13" t="n">
        <f aca="false">IFERROR(D295/C295,"")</f>
        <v>1</v>
      </c>
    </row>
    <row r="296" customFormat="false" ht="15" hidden="false" customHeight="true" outlineLevel="0" collapsed="false">
      <c r="A296" s="7" t="s">
        <v>3729</v>
      </c>
      <c r="B296" s="7" t="s">
        <v>3728</v>
      </c>
      <c r="C296" s="7" t="n">
        <f aca="false">COUNTIFS('Duel Log'!AF$2:AF$2815,$A296,'Duel Log'!AG$2:AG$2815,$B296)</f>
        <v>2</v>
      </c>
      <c r="D296" s="7" t="n">
        <f aca="false">COUNTIFS('Duel Log'!AF$2:AF$2815,$A296,'Duel Log'!AG$2:AG$2815,$B296,'Duel Log'!AH$2:AH$2815,"Win")</f>
        <v>0</v>
      </c>
      <c r="E296" s="7" t="n">
        <f aca="false">COUNTIFS('Duel Log'!AF$2:AF$2815,$A296,'Duel Log'!AG$2:AG$2815,$B296,'Duel Log'!AH$2:AH$2815,"Loss")</f>
        <v>2</v>
      </c>
      <c r="F296" s="7" t="n">
        <f aca="false">COUNTIFS('Duel Log'!AF$2:AF$2815,$A296,'Duel Log'!AG$2:AG$2815,$B296,'Duel Log'!AH$2:AH$2815,"Draw")</f>
        <v>0</v>
      </c>
      <c r="G296" s="13" t="n">
        <f aca="false">IFERROR(D296/C296,"")</f>
        <v>0</v>
      </c>
    </row>
    <row r="297" customFormat="false" ht="15" hidden="false" customHeight="true" outlineLevel="0" collapsed="false">
      <c r="A297" s="7" t="s">
        <v>4328</v>
      </c>
      <c r="B297" s="7" t="s">
        <v>4327</v>
      </c>
      <c r="C297" s="7" t="n">
        <f aca="false">COUNTIFS('Duel Log'!AF$2:AF$2815,$A297,'Duel Log'!AG$2:AG$2815,$B297)</f>
        <v>1</v>
      </c>
      <c r="D297" s="7" t="n">
        <f aca="false">COUNTIFS('Duel Log'!AF$2:AF$2815,$A297,'Duel Log'!AG$2:AG$2815,$B297,'Duel Log'!AH$2:AH$2815,"Win")</f>
        <v>0</v>
      </c>
      <c r="E297" s="7" t="n">
        <f aca="false">COUNTIFS('Duel Log'!AF$2:AF$2815,$A297,'Duel Log'!AG$2:AG$2815,$B297,'Duel Log'!AH$2:AH$2815,"Loss")</f>
        <v>1</v>
      </c>
      <c r="F297" s="7" t="n">
        <f aca="false">COUNTIFS('Duel Log'!AF$2:AF$2815,$A297,'Duel Log'!AG$2:AG$2815,$B297,'Duel Log'!AH$2:AH$2815,"Draw")</f>
        <v>0</v>
      </c>
      <c r="G297" s="13" t="n">
        <f aca="false">IFERROR(D297/C297,"")</f>
        <v>0</v>
      </c>
    </row>
    <row r="298" customFormat="false" ht="15" hidden="false" customHeight="true" outlineLevel="0" collapsed="false">
      <c r="A298" s="7" t="s">
        <v>1039</v>
      </c>
      <c r="B298" s="7" t="s">
        <v>1040</v>
      </c>
      <c r="C298" s="7" t="n">
        <f aca="false">COUNTIFS('Duel Log'!AF$2:AF$2815,$A298,'Duel Log'!AG$2:AG$2815,$B298)</f>
        <v>1</v>
      </c>
      <c r="D298" s="7" t="n">
        <f aca="false">COUNTIFS('Duel Log'!AF$2:AF$2815,$A298,'Duel Log'!AG$2:AG$2815,$B298,'Duel Log'!AH$2:AH$2815,"Win")</f>
        <v>1</v>
      </c>
      <c r="E298" s="7" t="n">
        <f aca="false">COUNTIFS('Duel Log'!AF$2:AF$2815,$A298,'Duel Log'!AG$2:AG$2815,$B298,'Duel Log'!AH$2:AH$2815,"Loss")</f>
        <v>0</v>
      </c>
      <c r="F298" s="7" t="n">
        <f aca="false">COUNTIFS('Duel Log'!AF$2:AF$2815,$A298,'Duel Log'!AG$2:AG$2815,$B298,'Duel Log'!AH$2:AH$2815,"Draw")</f>
        <v>0</v>
      </c>
      <c r="G298" s="13" t="n">
        <f aca="false">IFERROR(D298/C298,"")</f>
        <v>1</v>
      </c>
    </row>
    <row r="299" customFormat="false" ht="15" hidden="false" customHeight="true" outlineLevel="0" collapsed="false">
      <c r="A299" s="7" t="s">
        <v>3589</v>
      </c>
      <c r="B299" s="7" t="s">
        <v>3590</v>
      </c>
      <c r="C299" s="7" t="n">
        <f aca="false">COUNTIFS('Duel Log'!AF$2:AF$2815,$A299,'Duel Log'!AG$2:AG$2815,$B299)</f>
        <v>2</v>
      </c>
      <c r="D299" s="7" t="n">
        <f aca="false">COUNTIFS('Duel Log'!AF$2:AF$2815,$A299,'Duel Log'!AG$2:AG$2815,$B299,'Duel Log'!AH$2:AH$2815,"Win")</f>
        <v>2</v>
      </c>
      <c r="E299" s="7" t="n">
        <f aca="false">COUNTIFS('Duel Log'!AF$2:AF$2815,$A299,'Duel Log'!AG$2:AG$2815,$B299,'Duel Log'!AH$2:AH$2815,"Loss")</f>
        <v>0</v>
      </c>
      <c r="F299" s="7" t="n">
        <f aca="false">COUNTIFS('Duel Log'!AF$2:AF$2815,$A299,'Duel Log'!AG$2:AG$2815,$B299,'Duel Log'!AH$2:AH$2815,"Draw")</f>
        <v>0</v>
      </c>
      <c r="G299" s="13" t="n">
        <f aca="false">IFERROR(D299/C299,"")</f>
        <v>1</v>
      </c>
    </row>
    <row r="300" customFormat="false" ht="15" hidden="false" customHeight="true" outlineLevel="0" collapsed="false">
      <c r="A300" s="7" t="s">
        <v>5923</v>
      </c>
      <c r="B300" s="7" t="s">
        <v>5922</v>
      </c>
      <c r="C300" s="7" t="n">
        <f aca="false">COUNTIFS('Duel Log'!AF$2:AF$2815,$A300,'Duel Log'!AG$2:AG$2815,$B300)</f>
        <v>1</v>
      </c>
      <c r="D300" s="7" t="n">
        <f aca="false">COUNTIFS('Duel Log'!AF$2:AF$2815,$A300,'Duel Log'!AG$2:AG$2815,$B300,'Duel Log'!AH$2:AH$2815,"Win")</f>
        <v>1</v>
      </c>
      <c r="E300" s="7" t="n">
        <f aca="false">COUNTIFS('Duel Log'!AF$2:AF$2815,$A300,'Duel Log'!AG$2:AG$2815,$B300,'Duel Log'!AH$2:AH$2815,"Loss")</f>
        <v>0</v>
      </c>
      <c r="F300" s="7" t="n">
        <f aca="false">COUNTIFS('Duel Log'!AF$2:AF$2815,$A300,'Duel Log'!AG$2:AG$2815,$B300,'Duel Log'!AH$2:AH$2815,"Draw")</f>
        <v>0</v>
      </c>
      <c r="G300" s="13" t="n">
        <f aca="false">IFERROR(D300/C300,"")</f>
        <v>1</v>
      </c>
    </row>
    <row r="301" customFormat="false" ht="15" hidden="false" customHeight="true" outlineLevel="0" collapsed="false">
      <c r="A301" s="7" t="s">
        <v>2257</v>
      </c>
      <c r="B301" s="7" t="s">
        <v>2256</v>
      </c>
      <c r="C301" s="7" t="n">
        <f aca="false">COUNTIFS('Duel Log'!AF$2:AF$2815,$A301,'Duel Log'!AG$2:AG$2815,$B301)</f>
        <v>2</v>
      </c>
      <c r="D301" s="7" t="n">
        <f aca="false">COUNTIFS('Duel Log'!AF$2:AF$2815,$A301,'Duel Log'!AG$2:AG$2815,$B301,'Duel Log'!AH$2:AH$2815,"Win")</f>
        <v>2</v>
      </c>
      <c r="E301" s="7" t="n">
        <f aca="false">COUNTIFS('Duel Log'!AF$2:AF$2815,$A301,'Duel Log'!AG$2:AG$2815,$B301,'Duel Log'!AH$2:AH$2815,"Loss")</f>
        <v>0</v>
      </c>
      <c r="F301" s="7" t="n">
        <f aca="false">COUNTIFS('Duel Log'!AF$2:AF$2815,$A301,'Duel Log'!AG$2:AG$2815,$B301,'Duel Log'!AH$2:AH$2815,"Draw")</f>
        <v>0</v>
      </c>
      <c r="G301" s="13" t="n">
        <f aca="false">IFERROR(D301/C301,"")</f>
        <v>1</v>
      </c>
    </row>
    <row r="302" customFormat="false" ht="15" hidden="false" customHeight="true" outlineLevel="0" collapsed="false">
      <c r="A302" s="7" t="s">
        <v>4374</v>
      </c>
      <c r="B302" s="7" t="s">
        <v>338</v>
      </c>
      <c r="C302" s="7" t="n">
        <f aca="false">COUNTIFS('Duel Log'!AF$2:AF$2815,$A302,'Duel Log'!AG$2:AG$2815,$B302)</f>
        <v>1</v>
      </c>
      <c r="D302" s="7" t="n">
        <f aca="false">COUNTIFS('Duel Log'!AF$2:AF$2815,$A302,'Duel Log'!AG$2:AG$2815,$B302,'Duel Log'!AH$2:AH$2815,"Win")</f>
        <v>0</v>
      </c>
      <c r="E302" s="7" t="n">
        <f aca="false">COUNTIFS('Duel Log'!AF$2:AF$2815,$A302,'Duel Log'!AG$2:AG$2815,$B302,'Duel Log'!AH$2:AH$2815,"Loss")</f>
        <v>1</v>
      </c>
      <c r="F302" s="7" t="n">
        <f aca="false">COUNTIFS('Duel Log'!AF$2:AF$2815,$A302,'Duel Log'!AG$2:AG$2815,$B302,'Duel Log'!AH$2:AH$2815,"Draw")</f>
        <v>0</v>
      </c>
      <c r="G302" s="13" t="n">
        <f aca="false">IFERROR(D302/C302,"")</f>
        <v>0</v>
      </c>
    </row>
    <row r="303" customFormat="false" ht="15" hidden="false" customHeight="true" outlineLevel="0" collapsed="false">
      <c r="A303" s="7" t="s">
        <v>1413</v>
      </c>
      <c r="B303" s="7" t="s">
        <v>2739</v>
      </c>
      <c r="C303" s="7" t="n">
        <f aca="false">COUNTIFS('Duel Log'!AF$2:AF$2815,$A303,'Duel Log'!AG$2:AG$2815,$B303)</f>
        <v>1</v>
      </c>
      <c r="D303" s="7" t="n">
        <f aca="false">COUNTIFS('Duel Log'!AF$2:AF$2815,$A303,'Duel Log'!AG$2:AG$2815,$B303,'Duel Log'!AH$2:AH$2815,"Win")</f>
        <v>1</v>
      </c>
      <c r="E303" s="7" t="n">
        <f aca="false">COUNTIFS('Duel Log'!AF$2:AF$2815,$A303,'Duel Log'!AG$2:AG$2815,$B303,'Duel Log'!AH$2:AH$2815,"Loss")</f>
        <v>0</v>
      </c>
      <c r="F303" s="7" t="n">
        <f aca="false">COUNTIFS('Duel Log'!AF$2:AF$2815,$A303,'Duel Log'!AG$2:AG$2815,$B303,'Duel Log'!AH$2:AH$2815,"Draw")</f>
        <v>0</v>
      </c>
      <c r="G303" s="13" t="n">
        <f aca="false">IFERROR(D303/C303,"")</f>
        <v>1</v>
      </c>
    </row>
    <row r="304" customFormat="false" ht="15" hidden="false" customHeight="true" outlineLevel="0" collapsed="false">
      <c r="A304" s="7" t="s">
        <v>1413</v>
      </c>
      <c r="B304" s="7" t="s">
        <v>351</v>
      </c>
      <c r="C304" s="7" t="n">
        <f aca="false">COUNTIFS('Duel Log'!AF$2:AF$2815,$A304,'Duel Log'!AG$2:AG$2815,$B304)</f>
        <v>1</v>
      </c>
      <c r="D304" s="7" t="n">
        <f aca="false">COUNTIFS('Duel Log'!AF$2:AF$2815,$A304,'Duel Log'!AG$2:AG$2815,$B304,'Duel Log'!AH$2:AH$2815,"Win")</f>
        <v>1</v>
      </c>
      <c r="E304" s="7" t="n">
        <f aca="false">COUNTIFS('Duel Log'!AF$2:AF$2815,$A304,'Duel Log'!AG$2:AG$2815,$B304,'Duel Log'!AH$2:AH$2815,"Loss")</f>
        <v>0</v>
      </c>
      <c r="F304" s="7" t="n">
        <f aca="false">COUNTIFS('Duel Log'!AF$2:AF$2815,$A304,'Duel Log'!AG$2:AG$2815,$B304,'Duel Log'!AH$2:AH$2815,"Draw")</f>
        <v>0</v>
      </c>
      <c r="G304" s="13" t="n">
        <f aca="false">IFERROR(D304/C304,"")</f>
        <v>1</v>
      </c>
    </row>
    <row r="305" customFormat="false" ht="15" hidden="false" customHeight="true" outlineLevel="0" collapsed="false">
      <c r="A305" s="7" t="s">
        <v>100</v>
      </c>
      <c r="B305" s="7" t="s">
        <v>395</v>
      </c>
      <c r="C305" s="7" t="n">
        <f aca="false">COUNTIFS('Duel Log'!AF$2:AF$2815,$A305,'Duel Log'!AG$2:AG$2815,$B305)</f>
        <v>1</v>
      </c>
      <c r="D305" s="7" t="n">
        <f aca="false">COUNTIFS('Duel Log'!AF$2:AF$2815,$A305,'Duel Log'!AG$2:AG$2815,$B305,'Duel Log'!AH$2:AH$2815,"Win")</f>
        <v>0</v>
      </c>
      <c r="E305" s="7" t="n">
        <f aca="false">COUNTIFS('Duel Log'!AF$2:AF$2815,$A305,'Duel Log'!AG$2:AG$2815,$B305,'Duel Log'!AH$2:AH$2815,"Loss")</f>
        <v>1</v>
      </c>
      <c r="F305" s="7" t="n">
        <f aca="false">COUNTIFS('Duel Log'!AF$2:AF$2815,$A305,'Duel Log'!AG$2:AG$2815,$B305,'Duel Log'!AH$2:AH$2815,"Draw")</f>
        <v>0</v>
      </c>
      <c r="G305" s="13" t="n">
        <f aca="false">IFERROR(D305/C305,"")</f>
        <v>0</v>
      </c>
    </row>
    <row r="306" customFormat="false" ht="15" hidden="false" customHeight="true" outlineLevel="0" collapsed="false">
      <c r="A306" s="7" t="s">
        <v>100</v>
      </c>
      <c r="B306" s="7" t="s">
        <v>266</v>
      </c>
      <c r="C306" s="7" t="n">
        <f aca="false">COUNTIFS('Duel Log'!AF$2:AF$2815,$A306,'Duel Log'!AG$2:AG$2815,$B306)</f>
        <v>1</v>
      </c>
      <c r="D306" s="7" t="n">
        <f aca="false">COUNTIFS('Duel Log'!AF$2:AF$2815,$A306,'Duel Log'!AG$2:AG$2815,$B306,'Duel Log'!AH$2:AH$2815,"Win")</f>
        <v>1</v>
      </c>
      <c r="E306" s="7" t="n">
        <f aca="false">COUNTIFS('Duel Log'!AF$2:AF$2815,$A306,'Duel Log'!AG$2:AG$2815,$B306,'Duel Log'!AH$2:AH$2815,"Loss")</f>
        <v>0</v>
      </c>
      <c r="F306" s="7" t="n">
        <f aca="false">COUNTIFS('Duel Log'!AF$2:AF$2815,$A306,'Duel Log'!AG$2:AG$2815,$B306,'Duel Log'!AH$2:AH$2815,"Draw")</f>
        <v>0</v>
      </c>
      <c r="G306" s="13" t="n">
        <f aca="false">IFERROR(D306/C306,"")</f>
        <v>1</v>
      </c>
    </row>
    <row r="307" customFormat="false" ht="15" hidden="false" customHeight="true" outlineLevel="0" collapsed="false">
      <c r="A307" s="7" t="s">
        <v>100</v>
      </c>
      <c r="B307" s="7" t="s">
        <v>4714</v>
      </c>
      <c r="C307" s="7" t="n">
        <f aca="false">COUNTIFS('Duel Log'!AF$2:AF$2815,$A307,'Duel Log'!AG$2:AG$2815,$B307)</f>
        <v>1</v>
      </c>
      <c r="D307" s="7" t="n">
        <f aca="false">COUNTIFS('Duel Log'!AF$2:AF$2815,$A307,'Duel Log'!AG$2:AG$2815,$B307,'Duel Log'!AH$2:AH$2815,"Win")</f>
        <v>1</v>
      </c>
      <c r="E307" s="7" t="n">
        <f aca="false">COUNTIFS('Duel Log'!AF$2:AF$2815,$A307,'Duel Log'!AG$2:AG$2815,$B307,'Duel Log'!AH$2:AH$2815,"Loss")</f>
        <v>0</v>
      </c>
      <c r="F307" s="7" t="n">
        <f aca="false">COUNTIFS('Duel Log'!AF$2:AF$2815,$A307,'Duel Log'!AG$2:AG$2815,$B307,'Duel Log'!AH$2:AH$2815,"Draw")</f>
        <v>0</v>
      </c>
      <c r="G307" s="13" t="n">
        <f aca="false">IFERROR(D307/C307,"")</f>
        <v>1</v>
      </c>
    </row>
    <row r="308" customFormat="false" ht="15" hidden="false" customHeight="true" outlineLevel="0" collapsed="false">
      <c r="A308" s="7" t="s">
        <v>100</v>
      </c>
      <c r="B308" s="7" t="s">
        <v>418</v>
      </c>
      <c r="C308" s="7" t="n">
        <f aca="false">COUNTIFS('Duel Log'!AF$2:AF$2815,$A308,'Duel Log'!AG$2:AG$2815,$B308)</f>
        <v>1</v>
      </c>
      <c r="D308" s="7" t="n">
        <f aca="false">COUNTIFS('Duel Log'!AF$2:AF$2815,$A308,'Duel Log'!AG$2:AG$2815,$B308,'Duel Log'!AH$2:AH$2815,"Win")</f>
        <v>0</v>
      </c>
      <c r="E308" s="7" t="n">
        <f aca="false">COUNTIFS('Duel Log'!AF$2:AF$2815,$A308,'Duel Log'!AG$2:AG$2815,$B308,'Duel Log'!AH$2:AH$2815,"Loss")</f>
        <v>1</v>
      </c>
      <c r="F308" s="7" t="n">
        <f aca="false">COUNTIFS('Duel Log'!AF$2:AF$2815,$A308,'Duel Log'!AG$2:AG$2815,$B308,'Duel Log'!AH$2:AH$2815,"Draw")</f>
        <v>0</v>
      </c>
      <c r="G308" s="13" t="n">
        <f aca="false">IFERROR(D308/C308,"")</f>
        <v>0</v>
      </c>
    </row>
    <row r="309" customFormat="false" ht="15" hidden="false" customHeight="true" outlineLevel="0" collapsed="false">
      <c r="A309" s="7" t="s">
        <v>100</v>
      </c>
      <c r="B309" s="7" t="s">
        <v>377</v>
      </c>
      <c r="C309" s="7" t="n">
        <f aca="false">COUNTIFS('Duel Log'!AF$2:AF$2815,$A309,'Duel Log'!AG$2:AG$2815,$B309)</f>
        <v>1</v>
      </c>
      <c r="D309" s="7" t="n">
        <f aca="false">COUNTIFS('Duel Log'!AF$2:AF$2815,$A309,'Duel Log'!AG$2:AG$2815,$B309,'Duel Log'!AH$2:AH$2815,"Win")</f>
        <v>1</v>
      </c>
      <c r="E309" s="7" t="n">
        <f aca="false">COUNTIFS('Duel Log'!AF$2:AF$2815,$A309,'Duel Log'!AG$2:AG$2815,$B309,'Duel Log'!AH$2:AH$2815,"Loss")</f>
        <v>0</v>
      </c>
      <c r="F309" s="7" t="n">
        <f aca="false">COUNTIFS('Duel Log'!AF$2:AF$2815,$A309,'Duel Log'!AG$2:AG$2815,$B309,'Duel Log'!AH$2:AH$2815,"Draw")</f>
        <v>0</v>
      </c>
      <c r="G309" s="13" t="n">
        <f aca="false">IFERROR(D309/C309,"")</f>
        <v>1</v>
      </c>
    </row>
    <row r="310" customFormat="false" ht="15" hidden="false" customHeight="true" outlineLevel="0" collapsed="false">
      <c r="A310" s="7" t="s">
        <v>100</v>
      </c>
      <c r="B310" s="7" t="s">
        <v>511</v>
      </c>
      <c r="C310" s="7" t="n">
        <f aca="false">COUNTIFS('Duel Log'!AF$2:AF$2815,$A310,'Duel Log'!AG$2:AG$2815,$B310)</f>
        <v>1</v>
      </c>
      <c r="D310" s="7" t="n">
        <f aca="false">COUNTIFS('Duel Log'!AF$2:AF$2815,$A310,'Duel Log'!AG$2:AG$2815,$B310,'Duel Log'!AH$2:AH$2815,"Win")</f>
        <v>0</v>
      </c>
      <c r="E310" s="7" t="n">
        <f aca="false">COUNTIFS('Duel Log'!AF$2:AF$2815,$A310,'Duel Log'!AG$2:AG$2815,$B310,'Duel Log'!AH$2:AH$2815,"Loss")</f>
        <v>1</v>
      </c>
      <c r="F310" s="7" t="n">
        <f aca="false">COUNTIFS('Duel Log'!AF$2:AF$2815,$A310,'Duel Log'!AG$2:AG$2815,$B310,'Duel Log'!AH$2:AH$2815,"Draw")</f>
        <v>0</v>
      </c>
      <c r="G310" s="13" t="n">
        <f aca="false">IFERROR(D310/C310,"")</f>
        <v>0</v>
      </c>
    </row>
    <row r="311" customFormat="false" ht="15" hidden="false" customHeight="true" outlineLevel="0" collapsed="false">
      <c r="A311" s="7" t="s">
        <v>100</v>
      </c>
      <c r="B311" s="7" t="s">
        <v>101</v>
      </c>
      <c r="C311" s="7" t="n">
        <f aca="false">COUNTIFS('Duel Log'!AF$2:AF$2815,$A311,'Duel Log'!AG$2:AG$2815,$B311)</f>
        <v>1</v>
      </c>
      <c r="D311" s="7" t="n">
        <f aca="false">COUNTIFS('Duel Log'!AF$2:AF$2815,$A311,'Duel Log'!AG$2:AG$2815,$B311,'Duel Log'!AH$2:AH$2815,"Win")</f>
        <v>1</v>
      </c>
      <c r="E311" s="7" t="n">
        <f aca="false">COUNTIFS('Duel Log'!AF$2:AF$2815,$A311,'Duel Log'!AG$2:AG$2815,$B311,'Duel Log'!AH$2:AH$2815,"Loss")</f>
        <v>0</v>
      </c>
      <c r="F311" s="7" t="n">
        <f aca="false">COUNTIFS('Duel Log'!AF$2:AF$2815,$A311,'Duel Log'!AG$2:AG$2815,$B311,'Duel Log'!AH$2:AH$2815,"Draw")</f>
        <v>0</v>
      </c>
      <c r="G311" s="13" t="n">
        <f aca="false">IFERROR(D311/C311,"")</f>
        <v>1</v>
      </c>
    </row>
    <row r="312" customFormat="false" ht="15" hidden="false" customHeight="true" outlineLevel="0" collapsed="false">
      <c r="A312" s="7" t="s">
        <v>100</v>
      </c>
      <c r="B312" s="7" t="s">
        <v>726</v>
      </c>
      <c r="C312" s="7" t="n">
        <f aca="false">COUNTIFS('Duel Log'!AF$2:AF$2815,$A312,'Duel Log'!AG$2:AG$2815,$B312)</f>
        <v>1</v>
      </c>
      <c r="D312" s="7" t="n">
        <f aca="false">COUNTIFS('Duel Log'!AF$2:AF$2815,$A312,'Duel Log'!AG$2:AG$2815,$B312,'Duel Log'!AH$2:AH$2815,"Win")</f>
        <v>1</v>
      </c>
      <c r="E312" s="7" t="n">
        <f aca="false">COUNTIFS('Duel Log'!AF$2:AF$2815,$A312,'Duel Log'!AG$2:AG$2815,$B312,'Duel Log'!AH$2:AH$2815,"Loss")</f>
        <v>0</v>
      </c>
      <c r="F312" s="7" t="n">
        <f aca="false">COUNTIFS('Duel Log'!AF$2:AF$2815,$A312,'Duel Log'!AG$2:AG$2815,$B312,'Duel Log'!AH$2:AH$2815,"Draw")</f>
        <v>0</v>
      </c>
      <c r="G312" s="13" t="n">
        <f aca="false">IFERROR(D312/C312,"")</f>
        <v>1</v>
      </c>
    </row>
    <row r="313" customFormat="false" ht="15" hidden="false" customHeight="true" outlineLevel="0" collapsed="false">
      <c r="A313" s="7" t="s">
        <v>100</v>
      </c>
      <c r="B313" s="7" t="s">
        <v>597</v>
      </c>
      <c r="C313" s="7" t="n">
        <f aca="false">COUNTIFS('Duel Log'!AF$2:AF$2815,$A313,'Duel Log'!AG$2:AG$2815,$B313)</f>
        <v>1</v>
      </c>
      <c r="D313" s="7" t="n">
        <f aca="false">COUNTIFS('Duel Log'!AF$2:AF$2815,$A313,'Duel Log'!AG$2:AG$2815,$B313,'Duel Log'!AH$2:AH$2815,"Win")</f>
        <v>1</v>
      </c>
      <c r="E313" s="7" t="n">
        <f aca="false">COUNTIFS('Duel Log'!AF$2:AF$2815,$A313,'Duel Log'!AG$2:AG$2815,$B313,'Duel Log'!AH$2:AH$2815,"Loss")</f>
        <v>0</v>
      </c>
      <c r="F313" s="7" t="n">
        <f aca="false">COUNTIFS('Duel Log'!AF$2:AF$2815,$A313,'Duel Log'!AG$2:AG$2815,$B313,'Duel Log'!AH$2:AH$2815,"Draw")</f>
        <v>0</v>
      </c>
      <c r="G313" s="13" t="n">
        <f aca="false">IFERROR(D313/C313,"")</f>
        <v>1</v>
      </c>
    </row>
    <row r="314" customFormat="false" ht="15" hidden="false" customHeight="true" outlineLevel="0" collapsed="false">
      <c r="A314" s="7" t="s">
        <v>100</v>
      </c>
      <c r="B314" s="7" t="s">
        <v>759</v>
      </c>
      <c r="C314" s="7" t="n">
        <f aca="false">COUNTIFS('Duel Log'!AF$2:AF$2815,$A314,'Duel Log'!AG$2:AG$2815,$B314)</f>
        <v>1</v>
      </c>
      <c r="D314" s="7" t="n">
        <f aca="false">COUNTIFS('Duel Log'!AF$2:AF$2815,$A314,'Duel Log'!AG$2:AG$2815,$B314,'Duel Log'!AH$2:AH$2815,"Win")</f>
        <v>0</v>
      </c>
      <c r="E314" s="7" t="n">
        <f aca="false">COUNTIFS('Duel Log'!AF$2:AF$2815,$A314,'Duel Log'!AG$2:AG$2815,$B314,'Duel Log'!AH$2:AH$2815,"Loss")</f>
        <v>1</v>
      </c>
      <c r="F314" s="7" t="n">
        <f aca="false">COUNTIFS('Duel Log'!AF$2:AF$2815,$A314,'Duel Log'!AG$2:AG$2815,$B314,'Duel Log'!AH$2:AH$2815,"Draw")</f>
        <v>0</v>
      </c>
      <c r="G314" s="13" t="n">
        <f aca="false">IFERROR(D314/C314,"")</f>
        <v>0</v>
      </c>
    </row>
    <row r="315" customFormat="false" ht="15" hidden="false" customHeight="true" outlineLevel="0" collapsed="false">
      <c r="A315" s="7" t="s">
        <v>100</v>
      </c>
      <c r="B315" s="7" t="s">
        <v>4971</v>
      </c>
      <c r="C315" s="7" t="n">
        <f aca="false">COUNTIFS('Duel Log'!AF$2:AF$2815,$A315,'Duel Log'!AG$2:AG$2815,$B315)</f>
        <v>1</v>
      </c>
      <c r="D315" s="7" t="n">
        <f aca="false">COUNTIFS('Duel Log'!AF$2:AF$2815,$A315,'Duel Log'!AG$2:AG$2815,$B315,'Duel Log'!AH$2:AH$2815,"Win")</f>
        <v>1</v>
      </c>
      <c r="E315" s="7" t="n">
        <f aca="false">COUNTIFS('Duel Log'!AF$2:AF$2815,$A315,'Duel Log'!AG$2:AG$2815,$B315,'Duel Log'!AH$2:AH$2815,"Loss")</f>
        <v>0</v>
      </c>
      <c r="F315" s="7" t="n">
        <f aca="false">COUNTIFS('Duel Log'!AF$2:AF$2815,$A315,'Duel Log'!AG$2:AG$2815,$B315,'Duel Log'!AH$2:AH$2815,"Draw")</f>
        <v>0</v>
      </c>
      <c r="G315" s="13" t="n">
        <f aca="false">IFERROR(D315/C315,"")</f>
        <v>1</v>
      </c>
    </row>
    <row r="316" customFormat="false" ht="15" hidden="false" customHeight="true" outlineLevel="0" collapsed="false">
      <c r="A316" s="7" t="s">
        <v>100</v>
      </c>
      <c r="B316" s="7" t="s">
        <v>608</v>
      </c>
      <c r="C316" s="7" t="n">
        <f aca="false">COUNTIFS('Duel Log'!AF$2:AF$2815,$A316,'Duel Log'!AG$2:AG$2815,$B316)</f>
        <v>1</v>
      </c>
      <c r="D316" s="7" t="n">
        <f aca="false">COUNTIFS('Duel Log'!AF$2:AF$2815,$A316,'Duel Log'!AG$2:AG$2815,$B316,'Duel Log'!AH$2:AH$2815,"Win")</f>
        <v>1</v>
      </c>
      <c r="E316" s="7" t="n">
        <f aca="false">COUNTIFS('Duel Log'!AF$2:AF$2815,$A316,'Duel Log'!AG$2:AG$2815,$B316,'Duel Log'!AH$2:AH$2815,"Loss")</f>
        <v>0</v>
      </c>
      <c r="F316" s="7" t="n">
        <f aca="false">COUNTIFS('Duel Log'!AF$2:AF$2815,$A316,'Duel Log'!AG$2:AG$2815,$B316,'Duel Log'!AH$2:AH$2815,"Draw")</f>
        <v>0</v>
      </c>
      <c r="G316" s="13" t="n">
        <f aca="false">IFERROR(D316/C316,"")</f>
        <v>1</v>
      </c>
    </row>
    <row r="317" customFormat="false" ht="15" hidden="false" customHeight="true" outlineLevel="0" collapsed="false">
      <c r="A317" s="7" t="s">
        <v>100</v>
      </c>
      <c r="B317" s="7" t="s">
        <v>529</v>
      </c>
      <c r="C317" s="7" t="n">
        <f aca="false">COUNTIFS('Duel Log'!AF$2:AF$2815,$A317,'Duel Log'!AG$2:AG$2815,$B317)</f>
        <v>1</v>
      </c>
      <c r="D317" s="7" t="n">
        <f aca="false">COUNTIFS('Duel Log'!AF$2:AF$2815,$A317,'Duel Log'!AG$2:AG$2815,$B317,'Duel Log'!AH$2:AH$2815,"Win")</f>
        <v>0</v>
      </c>
      <c r="E317" s="7" t="n">
        <f aca="false">COUNTIFS('Duel Log'!AF$2:AF$2815,$A317,'Duel Log'!AG$2:AG$2815,$B317,'Duel Log'!AH$2:AH$2815,"Loss")</f>
        <v>1</v>
      </c>
      <c r="F317" s="7" t="n">
        <f aca="false">COUNTIFS('Duel Log'!AF$2:AF$2815,$A317,'Duel Log'!AG$2:AG$2815,$B317,'Duel Log'!AH$2:AH$2815,"Draw")</f>
        <v>0</v>
      </c>
      <c r="G317" s="13" t="n">
        <f aca="false">IFERROR(D317/C317,"")</f>
        <v>0</v>
      </c>
    </row>
    <row r="318" customFormat="false" ht="15" hidden="false" customHeight="true" outlineLevel="0" collapsed="false">
      <c r="A318" s="7" t="s">
        <v>100</v>
      </c>
      <c r="B318" s="7" t="s">
        <v>5737</v>
      </c>
      <c r="C318" s="7" t="n">
        <f aca="false">COUNTIFS('Duel Log'!AF$2:AF$2815,$A318,'Duel Log'!AG$2:AG$2815,$B318)</f>
        <v>1</v>
      </c>
      <c r="D318" s="7" t="n">
        <f aca="false">COUNTIFS('Duel Log'!AF$2:AF$2815,$A318,'Duel Log'!AG$2:AG$2815,$B318,'Duel Log'!AH$2:AH$2815,"Win")</f>
        <v>0</v>
      </c>
      <c r="E318" s="7" t="n">
        <f aca="false">COUNTIFS('Duel Log'!AF$2:AF$2815,$A318,'Duel Log'!AG$2:AG$2815,$B318,'Duel Log'!AH$2:AH$2815,"Loss")</f>
        <v>1</v>
      </c>
      <c r="F318" s="7" t="n">
        <f aca="false">COUNTIFS('Duel Log'!AF$2:AF$2815,$A318,'Duel Log'!AG$2:AG$2815,$B318,'Duel Log'!AH$2:AH$2815,"Draw")</f>
        <v>0</v>
      </c>
      <c r="G318" s="13" t="n">
        <f aca="false">IFERROR(D318/C318,"")</f>
        <v>0</v>
      </c>
    </row>
    <row r="319" customFormat="false" ht="15" hidden="false" customHeight="true" outlineLevel="0" collapsed="false">
      <c r="A319" s="7" t="s">
        <v>100</v>
      </c>
      <c r="B319" s="7" t="s">
        <v>2840</v>
      </c>
      <c r="C319" s="7" t="n">
        <f aca="false">COUNTIFS('Duel Log'!AF$2:AF$2815,$A319,'Duel Log'!AG$2:AG$2815,$B319)</f>
        <v>1</v>
      </c>
      <c r="D319" s="7" t="n">
        <f aca="false">COUNTIFS('Duel Log'!AF$2:AF$2815,$A319,'Duel Log'!AG$2:AG$2815,$B319,'Duel Log'!AH$2:AH$2815,"Win")</f>
        <v>0</v>
      </c>
      <c r="E319" s="7" t="n">
        <f aca="false">COUNTIFS('Duel Log'!AF$2:AF$2815,$A319,'Duel Log'!AG$2:AG$2815,$B319,'Duel Log'!AH$2:AH$2815,"Loss")</f>
        <v>1</v>
      </c>
      <c r="F319" s="7" t="n">
        <f aca="false">COUNTIFS('Duel Log'!AF$2:AF$2815,$A319,'Duel Log'!AG$2:AG$2815,$B319,'Duel Log'!AH$2:AH$2815,"Draw")</f>
        <v>0</v>
      </c>
      <c r="G319" s="13" t="n">
        <f aca="false">IFERROR(D319/C319,"")</f>
        <v>0</v>
      </c>
    </row>
    <row r="320" customFormat="false" ht="15" hidden="false" customHeight="true" outlineLevel="0" collapsed="false">
      <c r="A320" s="7" t="s">
        <v>3968</v>
      </c>
      <c r="B320" s="7" t="s">
        <v>778</v>
      </c>
      <c r="C320" s="7" t="n">
        <f aca="false">COUNTIFS('Duel Log'!AF$2:AF$2815,$A320,'Duel Log'!AG$2:AG$2815,$B320)</f>
        <v>1</v>
      </c>
      <c r="D320" s="7" t="n">
        <f aca="false">COUNTIFS('Duel Log'!AF$2:AF$2815,$A320,'Duel Log'!AG$2:AG$2815,$B320,'Duel Log'!AH$2:AH$2815,"Win")</f>
        <v>0</v>
      </c>
      <c r="E320" s="7" t="n">
        <f aca="false">COUNTIFS('Duel Log'!AF$2:AF$2815,$A320,'Duel Log'!AG$2:AG$2815,$B320,'Duel Log'!AH$2:AH$2815,"Loss")</f>
        <v>1</v>
      </c>
      <c r="F320" s="7" t="n">
        <f aca="false">COUNTIFS('Duel Log'!AF$2:AF$2815,$A320,'Duel Log'!AG$2:AG$2815,$B320,'Duel Log'!AH$2:AH$2815,"Draw")</f>
        <v>0</v>
      </c>
      <c r="G320" s="13" t="n">
        <f aca="false">IFERROR(D320/C320,"")</f>
        <v>0</v>
      </c>
    </row>
    <row r="321" customFormat="false" ht="15" hidden="false" customHeight="true" outlineLevel="0" collapsed="false">
      <c r="A321" s="7" t="s">
        <v>3968</v>
      </c>
      <c r="B321" s="7" t="s">
        <v>2102</v>
      </c>
      <c r="C321" s="7" t="n">
        <f aca="false">COUNTIFS('Duel Log'!AF$2:AF$2815,$A321,'Duel Log'!AG$2:AG$2815,$B321)</f>
        <v>1</v>
      </c>
      <c r="D321" s="7" t="n">
        <f aca="false">COUNTIFS('Duel Log'!AF$2:AF$2815,$A321,'Duel Log'!AG$2:AG$2815,$B321,'Duel Log'!AH$2:AH$2815,"Win")</f>
        <v>1</v>
      </c>
      <c r="E321" s="7" t="n">
        <f aca="false">COUNTIFS('Duel Log'!AF$2:AF$2815,$A321,'Duel Log'!AG$2:AG$2815,$B321,'Duel Log'!AH$2:AH$2815,"Loss")</f>
        <v>0</v>
      </c>
      <c r="F321" s="7" t="n">
        <f aca="false">COUNTIFS('Duel Log'!AF$2:AF$2815,$A321,'Duel Log'!AG$2:AG$2815,$B321,'Duel Log'!AH$2:AH$2815,"Draw")</f>
        <v>0</v>
      </c>
      <c r="G321" s="13" t="n">
        <f aca="false">IFERROR(D321/C321,"")</f>
        <v>1</v>
      </c>
    </row>
    <row r="322" customFormat="false" ht="15" hidden="false" customHeight="true" outlineLevel="0" collapsed="false">
      <c r="A322" s="7" t="s">
        <v>3968</v>
      </c>
      <c r="B322" s="7" t="s">
        <v>578</v>
      </c>
      <c r="C322" s="7" t="n">
        <f aca="false">COUNTIFS('Duel Log'!AF$2:AF$2815,$A322,'Duel Log'!AG$2:AG$2815,$B322)</f>
        <v>1</v>
      </c>
      <c r="D322" s="7" t="n">
        <f aca="false">COUNTIFS('Duel Log'!AF$2:AF$2815,$A322,'Duel Log'!AG$2:AG$2815,$B322,'Duel Log'!AH$2:AH$2815,"Win")</f>
        <v>0</v>
      </c>
      <c r="E322" s="7" t="n">
        <f aca="false">COUNTIFS('Duel Log'!AF$2:AF$2815,$A322,'Duel Log'!AG$2:AG$2815,$B322,'Duel Log'!AH$2:AH$2815,"Loss")</f>
        <v>1</v>
      </c>
      <c r="F322" s="7" t="n">
        <f aca="false">COUNTIFS('Duel Log'!AF$2:AF$2815,$A322,'Duel Log'!AG$2:AG$2815,$B322,'Duel Log'!AH$2:AH$2815,"Draw")</f>
        <v>0</v>
      </c>
      <c r="G322" s="13" t="n">
        <f aca="false">IFERROR(D322/C322,"")</f>
        <v>0</v>
      </c>
    </row>
    <row r="323" customFormat="false" ht="15" hidden="false" customHeight="true" outlineLevel="0" collapsed="false">
      <c r="A323" s="7" t="s">
        <v>3968</v>
      </c>
      <c r="B323" s="7" t="s">
        <v>3443</v>
      </c>
      <c r="C323" s="7" t="n">
        <f aca="false">COUNTIFS('Duel Log'!AF$2:AF$2815,$A323,'Duel Log'!AG$2:AG$2815,$B323)</f>
        <v>1</v>
      </c>
      <c r="D323" s="7" t="n">
        <f aca="false">COUNTIFS('Duel Log'!AF$2:AF$2815,$A323,'Duel Log'!AG$2:AG$2815,$B323,'Duel Log'!AH$2:AH$2815,"Win")</f>
        <v>0</v>
      </c>
      <c r="E323" s="7" t="n">
        <f aca="false">COUNTIFS('Duel Log'!AF$2:AF$2815,$A323,'Duel Log'!AG$2:AG$2815,$B323,'Duel Log'!AH$2:AH$2815,"Loss")</f>
        <v>1</v>
      </c>
      <c r="F323" s="7" t="n">
        <f aca="false">COUNTIFS('Duel Log'!AF$2:AF$2815,$A323,'Duel Log'!AG$2:AG$2815,$B323,'Duel Log'!AH$2:AH$2815,"Draw")</f>
        <v>0</v>
      </c>
      <c r="G323" s="13" t="n">
        <f aca="false">IFERROR(D323/C323,"")</f>
        <v>0</v>
      </c>
    </row>
    <row r="324" customFormat="false" ht="15" hidden="false" customHeight="true" outlineLevel="0" collapsed="false">
      <c r="A324" s="7" t="s">
        <v>2271</v>
      </c>
      <c r="B324" s="7" t="s">
        <v>2272</v>
      </c>
      <c r="C324" s="7" t="n">
        <f aca="false">COUNTIFS('Duel Log'!AF$2:AF$2815,$A324,'Duel Log'!AG$2:AG$2815,$B324)</f>
        <v>1</v>
      </c>
      <c r="D324" s="7" t="n">
        <f aca="false">COUNTIFS('Duel Log'!AF$2:AF$2815,$A324,'Duel Log'!AG$2:AG$2815,$B324,'Duel Log'!AH$2:AH$2815,"Win")</f>
        <v>1</v>
      </c>
      <c r="E324" s="7" t="n">
        <f aca="false">COUNTIFS('Duel Log'!AF$2:AF$2815,$A324,'Duel Log'!AG$2:AG$2815,$B324,'Duel Log'!AH$2:AH$2815,"Loss")</f>
        <v>0</v>
      </c>
      <c r="F324" s="7" t="n">
        <f aca="false">COUNTIFS('Duel Log'!AF$2:AF$2815,$A324,'Duel Log'!AG$2:AG$2815,$B324,'Duel Log'!AH$2:AH$2815,"Draw")</f>
        <v>0</v>
      </c>
      <c r="G324" s="13" t="n">
        <f aca="false">IFERROR(D324/C324,"")</f>
        <v>1</v>
      </c>
    </row>
    <row r="325" customFormat="false" ht="15" hidden="false" customHeight="true" outlineLevel="0" collapsed="false">
      <c r="A325" s="7" t="s">
        <v>920</v>
      </c>
      <c r="B325" s="7" t="s">
        <v>3021</v>
      </c>
      <c r="C325" s="7" t="n">
        <f aca="false">COUNTIFS('Duel Log'!AF$2:AF$2815,$A325,'Duel Log'!AG$2:AG$2815,$B325)</f>
        <v>1</v>
      </c>
      <c r="D325" s="7" t="n">
        <f aca="false">COUNTIFS('Duel Log'!AF$2:AF$2815,$A325,'Duel Log'!AG$2:AG$2815,$B325,'Duel Log'!AH$2:AH$2815,"Win")</f>
        <v>0</v>
      </c>
      <c r="E325" s="7" t="n">
        <f aca="false">COUNTIFS('Duel Log'!AF$2:AF$2815,$A325,'Duel Log'!AG$2:AG$2815,$B325,'Duel Log'!AH$2:AH$2815,"Loss")</f>
        <v>1</v>
      </c>
      <c r="F325" s="7" t="n">
        <f aca="false">COUNTIFS('Duel Log'!AF$2:AF$2815,$A325,'Duel Log'!AG$2:AG$2815,$B325,'Duel Log'!AH$2:AH$2815,"Draw")</f>
        <v>0</v>
      </c>
      <c r="G325" s="13" t="n">
        <f aca="false">IFERROR(D325/C325,"")</f>
        <v>0</v>
      </c>
    </row>
    <row r="326" customFormat="false" ht="15" hidden="false" customHeight="true" outlineLevel="0" collapsed="false">
      <c r="A326" s="7" t="s">
        <v>920</v>
      </c>
      <c r="B326" s="7" t="s">
        <v>3052</v>
      </c>
      <c r="C326" s="7" t="n">
        <f aca="false">COUNTIFS('Duel Log'!AF$2:AF$2815,$A326,'Duel Log'!AG$2:AG$2815,$B326)</f>
        <v>1</v>
      </c>
      <c r="D326" s="7" t="n">
        <f aca="false">COUNTIFS('Duel Log'!AF$2:AF$2815,$A326,'Duel Log'!AG$2:AG$2815,$B326,'Duel Log'!AH$2:AH$2815,"Win")</f>
        <v>1</v>
      </c>
      <c r="E326" s="7" t="n">
        <f aca="false">COUNTIFS('Duel Log'!AF$2:AF$2815,$A326,'Duel Log'!AG$2:AG$2815,$B326,'Duel Log'!AH$2:AH$2815,"Loss")</f>
        <v>0</v>
      </c>
      <c r="F326" s="7" t="n">
        <f aca="false">COUNTIFS('Duel Log'!AF$2:AF$2815,$A326,'Duel Log'!AG$2:AG$2815,$B326,'Duel Log'!AH$2:AH$2815,"Draw")</f>
        <v>0</v>
      </c>
      <c r="G326" s="13" t="n">
        <f aca="false">IFERROR(D326/C326,"")</f>
        <v>1</v>
      </c>
    </row>
    <row r="327" customFormat="false" ht="15" hidden="false" customHeight="true" outlineLevel="0" collapsed="false">
      <c r="A327" s="7" t="s">
        <v>920</v>
      </c>
      <c r="B327" s="7" t="s">
        <v>101</v>
      </c>
      <c r="C327" s="7" t="n">
        <f aca="false">COUNTIFS('Duel Log'!AF$2:AF$2815,$A327,'Duel Log'!AG$2:AG$2815,$B327)</f>
        <v>2</v>
      </c>
      <c r="D327" s="7" t="n">
        <f aca="false">COUNTIFS('Duel Log'!AF$2:AF$2815,$A327,'Duel Log'!AG$2:AG$2815,$B327,'Duel Log'!AH$2:AH$2815,"Win")</f>
        <v>2</v>
      </c>
      <c r="E327" s="7" t="n">
        <f aca="false">COUNTIFS('Duel Log'!AF$2:AF$2815,$A327,'Duel Log'!AG$2:AG$2815,$B327,'Duel Log'!AH$2:AH$2815,"Loss")</f>
        <v>0</v>
      </c>
      <c r="F327" s="7" t="n">
        <f aca="false">COUNTIFS('Duel Log'!AF$2:AF$2815,$A327,'Duel Log'!AG$2:AG$2815,$B327,'Duel Log'!AH$2:AH$2815,"Draw")</f>
        <v>0</v>
      </c>
      <c r="G327" s="13" t="n">
        <f aca="false">IFERROR(D327/C327,"")</f>
        <v>1</v>
      </c>
    </row>
    <row r="328" customFormat="false" ht="15" hidden="false" customHeight="true" outlineLevel="0" collapsed="false">
      <c r="A328" s="7" t="s">
        <v>920</v>
      </c>
      <c r="B328" s="7" t="s">
        <v>921</v>
      </c>
      <c r="C328" s="7" t="n">
        <f aca="false">COUNTIFS('Duel Log'!AF$2:AF$2815,$A328,'Duel Log'!AG$2:AG$2815,$B328)</f>
        <v>2</v>
      </c>
      <c r="D328" s="7" t="n">
        <f aca="false">COUNTIFS('Duel Log'!AF$2:AF$2815,$A328,'Duel Log'!AG$2:AG$2815,$B328,'Duel Log'!AH$2:AH$2815,"Win")</f>
        <v>2</v>
      </c>
      <c r="E328" s="7" t="n">
        <f aca="false">COUNTIFS('Duel Log'!AF$2:AF$2815,$A328,'Duel Log'!AG$2:AG$2815,$B328,'Duel Log'!AH$2:AH$2815,"Loss")</f>
        <v>0</v>
      </c>
      <c r="F328" s="7" t="n">
        <f aca="false">COUNTIFS('Duel Log'!AF$2:AF$2815,$A328,'Duel Log'!AG$2:AG$2815,$B328,'Duel Log'!AH$2:AH$2815,"Draw")</f>
        <v>0</v>
      </c>
      <c r="G328" s="13" t="n">
        <f aca="false">IFERROR(D328/C328,"")</f>
        <v>1</v>
      </c>
    </row>
    <row r="329" customFormat="false" ht="15" hidden="false" customHeight="true" outlineLevel="0" collapsed="false">
      <c r="A329" s="7" t="s">
        <v>1033</v>
      </c>
      <c r="B329" s="7" t="s">
        <v>1032</v>
      </c>
      <c r="C329" s="7" t="n">
        <f aca="false">COUNTIFS('Duel Log'!AF$2:AF$2815,$A329,'Duel Log'!AG$2:AG$2815,$B329)</f>
        <v>2</v>
      </c>
      <c r="D329" s="7" t="n">
        <f aca="false">COUNTIFS('Duel Log'!AF$2:AF$2815,$A329,'Duel Log'!AG$2:AG$2815,$B329,'Duel Log'!AH$2:AH$2815,"Win")</f>
        <v>0</v>
      </c>
      <c r="E329" s="7" t="n">
        <f aca="false">COUNTIFS('Duel Log'!AF$2:AF$2815,$A329,'Duel Log'!AG$2:AG$2815,$B329,'Duel Log'!AH$2:AH$2815,"Loss")</f>
        <v>2</v>
      </c>
      <c r="F329" s="7" t="n">
        <f aca="false">COUNTIFS('Duel Log'!AF$2:AF$2815,$A329,'Duel Log'!AG$2:AG$2815,$B329,'Duel Log'!AH$2:AH$2815,"Draw")</f>
        <v>0</v>
      </c>
      <c r="G329" s="13" t="n">
        <f aca="false">IFERROR(D329/C329,"")</f>
        <v>0</v>
      </c>
    </row>
    <row r="330" customFormat="false" ht="15" hidden="false" customHeight="true" outlineLevel="0" collapsed="false">
      <c r="A330" s="7" t="s">
        <v>4986</v>
      </c>
      <c r="B330" s="7" t="s">
        <v>4987</v>
      </c>
      <c r="C330" s="7" t="n">
        <f aca="false">COUNTIFS('Duel Log'!AF$2:AF$2815,$A330,'Duel Log'!AG$2:AG$2815,$B330)</f>
        <v>1</v>
      </c>
      <c r="D330" s="7" t="n">
        <f aca="false">COUNTIFS('Duel Log'!AF$2:AF$2815,$A330,'Duel Log'!AG$2:AG$2815,$B330,'Duel Log'!AH$2:AH$2815,"Win")</f>
        <v>1</v>
      </c>
      <c r="E330" s="7" t="n">
        <f aca="false">COUNTIFS('Duel Log'!AF$2:AF$2815,$A330,'Duel Log'!AG$2:AG$2815,$B330,'Duel Log'!AH$2:AH$2815,"Loss")</f>
        <v>0</v>
      </c>
      <c r="F330" s="7" t="n">
        <f aca="false">COUNTIFS('Duel Log'!AF$2:AF$2815,$A330,'Duel Log'!AG$2:AG$2815,$B330,'Duel Log'!AH$2:AH$2815,"Draw")</f>
        <v>0</v>
      </c>
      <c r="G330" s="13" t="n">
        <f aca="false">IFERROR(D330/C330,"")</f>
        <v>1</v>
      </c>
    </row>
    <row r="331" customFormat="false" ht="15" hidden="false" customHeight="true" outlineLevel="0" collapsed="false">
      <c r="A331" s="7" t="s">
        <v>4986</v>
      </c>
      <c r="B331" s="7" t="s">
        <v>5750</v>
      </c>
      <c r="C331" s="7" t="n">
        <f aca="false">COUNTIFS('Duel Log'!AF$2:AF$2815,$A331,'Duel Log'!AG$2:AG$2815,$B331)</f>
        <v>1</v>
      </c>
      <c r="D331" s="7" t="n">
        <f aca="false">COUNTIFS('Duel Log'!AF$2:AF$2815,$A331,'Duel Log'!AG$2:AG$2815,$B331,'Duel Log'!AH$2:AH$2815,"Win")</f>
        <v>1</v>
      </c>
      <c r="E331" s="7" t="n">
        <f aca="false">COUNTIFS('Duel Log'!AF$2:AF$2815,$A331,'Duel Log'!AG$2:AG$2815,$B331,'Duel Log'!AH$2:AH$2815,"Loss")</f>
        <v>0</v>
      </c>
      <c r="F331" s="7" t="n">
        <f aca="false">COUNTIFS('Duel Log'!AF$2:AF$2815,$A331,'Duel Log'!AG$2:AG$2815,$B331,'Duel Log'!AH$2:AH$2815,"Draw")</f>
        <v>0</v>
      </c>
      <c r="G331" s="13" t="n">
        <f aca="false">IFERROR(D331/C331,"")</f>
        <v>1</v>
      </c>
    </row>
    <row r="332" customFormat="false" ht="15" hidden="false" customHeight="true" outlineLevel="0" collapsed="false">
      <c r="A332" s="7" t="s">
        <v>4508</v>
      </c>
      <c r="B332" s="7" t="s">
        <v>1399</v>
      </c>
      <c r="C332" s="7" t="n">
        <f aca="false">COUNTIFS('Duel Log'!AF$2:AF$2815,$A332,'Duel Log'!AG$2:AG$2815,$B332)</f>
        <v>1</v>
      </c>
      <c r="D332" s="7" t="n">
        <f aca="false">COUNTIFS('Duel Log'!AF$2:AF$2815,$A332,'Duel Log'!AG$2:AG$2815,$B332,'Duel Log'!AH$2:AH$2815,"Win")</f>
        <v>1</v>
      </c>
      <c r="E332" s="7" t="n">
        <f aca="false">COUNTIFS('Duel Log'!AF$2:AF$2815,$A332,'Duel Log'!AG$2:AG$2815,$B332,'Duel Log'!AH$2:AH$2815,"Loss")</f>
        <v>0</v>
      </c>
      <c r="F332" s="7" t="n">
        <f aca="false">COUNTIFS('Duel Log'!AF$2:AF$2815,$A332,'Duel Log'!AG$2:AG$2815,$B332,'Duel Log'!AH$2:AH$2815,"Draw")</f>
        <v>0</v>
      </c>
      <c r="G332" s="13" t="n">
        <f aca="false">IFERROR(D332/C332,"")</f>
        <v>1</v>
      </c>
    </row>
    <row r="333" customFormat="false" ht="15" hidden="false" customHeight="true" outlineLevel="0" collapsed="false">
      <c r="A333" s="7" t="s">
        <v>5383</v>
      </c>
      <c r="B333" s="7" t="s">
        <v>1322</v>
      </c>
      <c r="C333" s="7" t="n">
        <f aca="false">COUNTIFS('Duel Log'!AF$2:AF$2815,$A333,'Duel Log'!AG$2:AG$2815,$B333)</f>
        <v>1</v>
      </c>
      <c r="D333" s="7" t="n">
        <f aca="false">COUNTIFS('Duel Log'!AF$2:AF$2815,$A333,'Duel Log'!AG$2:AG$2815,$B333,'Duel Log'!AH$2:AH$2815,"Win")</f>
        <v>0</v>
      </c>
      <c r="E333" s="7" t="n">
        <f aca="false">COUNTIFS('Duel Log'!AF$2:AF$2815,$A333,'Duel Log'!AG$2:AG$2815,$B333,'Duel Log'!AH$2:AH$2815,"Loss")</f>
        <v>1</v>
      </c>
      <c r="F333" s="7" t="n">
        <f aca="false">COUNTIFS('Duel Log'!AF$2:AF$2815,$A333,'Duel Log'!AG$2:AG$2815,$B333,'Duel Log'!AH$2:AH$2815,"Draw")</f>
        <v>0</v>
      </c>
      <c r="G333" s="13" t="n">
        <f aca="false">IFERROR(D333/C333,"")</f>
        <v>0</v>
      </c>
    </row>
    <row r="334" customFormat="false" ht="15" hidden="false" customHeight="true" outlineLevel="0" collapsed="false">
      <c r="A334" s="7" t="s">
        <v>3836</v>
      </c>
      <c r="B334" s="7" t="s">
        <v>3837</v>
      </c>
      <c r="C334" s="7" t="n">
        <f aca="false">COUNTIFS('Duel Log'!AF$2:AF$2815,$A334,'Duel Log'!AG$2:AG$2815,$B334)</f>
        <v>2</v>
      </c>
      <c r="D334" s="7" t="n">
        <f aca="false">COUNTIFS('Duel Log'!AF$2:AF$2815,$A334,'Duel Log'!AG$2:AG$2815,$B334,'Duel Log'!AH$2:AH$2815,"Win")</f>
        <v>2</v>
      </c>
      <c r="E334" s="7" t="n">
        <f aca="false">COUNTIFS('Duel Log'!AF$2:AF$2815,$A334,'Duel Log'!AG$2:AG$2815,$B334,'Duel Log'!AH$2:AH$2815,"Loss")</f>
        <v>0</v>
      </c>
      <c r="F334" s="7" t="n">
        <f aca="false">COUNTIFS('Duel Log'!AF$2:AF$2815,$A334,'Duel Log'!AG$2:AG$2815,$B334,'Duel Log'!AH$2:AH$2815,"Draw")</f>
        <v>0</v>
      </c>
      <c r="G334" s="13" t="n">
        <f aca="false">IFERROR(D334/C334,"")</f>
        <v>1</v>
      </c>
    </row>
    <row r="335" customFormat="false" ht="15" hidden="false" customHeight="true" outlineLevel="0" collapsed="false">
      <c r="A335" s="7" t="s">
        <v>5351</v>
      </c>
      <c r="B335" s="7" t="s">
        <v>5352</v>
      </c>
      <c r="C335" s="7" t="n">
        <f aca="false">COUNTIFS('Duel Log'!AF$2:AF$2815,$A335,'Duel Log'!AG$2:AG$2815,$B335)</f>
        <v>1</v>
      </c>
      <c r="D335" s="7" t="n">
        <f aca="false">COUNTIFS('Duel Log'!AF$2:AF$2815,$A335,'Duel Log'!AG$2:AG$2815,$B335,'Duel Log'!AH$2:AH$2815,"Win")</f>
        <v>1</v>
      </c>
      <c r="E335" s="7" t="n">
        <f aca="false">COUNTIFS('Duel Log'!AF$2:AF$2815,$A335,'Duel Log'!AG$2:AG$2815,$B335,'Duel Log'!AH$2:AH$2815,"Loss")</f>
        <v>0</v>
      </c>
      <c r="F335" s="7" t="n">
        <f aca="false">COUNTIFS('Duel Log'!AF$2:AF$2815,$A335,'Duel Log'!AG$2:AG$2815,$B335,'Duel Log'!AH$2:AH$2815,"Draw")</f>
        <v>0</v>
      </c>
      <c r="G335" s="13" t="n">
        <f aca="false">IFERROR(D335/C335,"")</f>
        <v>1</v>
      </c>
    </row>
    <row r="336" customFormat="false" ht="15" hidden="false" customHeight="true" outlineLevel="0" collapsed="false">
      <c r="A336" s="7" t="s">
        <v>5420</v>
      </c>
      <c r="B336" s="7" t="s">
        <v>456</v>
      </c>
      <c r="C336" s="7" t="n">
        <f aca="false">COUNTIFS('Duel Log'!AF$2:AF$2815,$A336,'Duel Log'!AG$2:AG$2815,$B336)</f>
        <v>1</v>
      </c>
      <c r="D336" s="7" t="n">
        <f aca="false">COUNTIFS('Duel Log'!AF$2:AF$2815,$A336,'Duel Log'!AG$2:AG$2815,$B336,'Duel Log'!AH$2:AH$2815,"Win")</f>
        <v>0</v>
      </c>
      <c r="E336" s="7" t="n">
        <f aca="false">COUNTIFS('Duel Log'!AF$2:AF$2815,$A336,'Duel Log'!AG$2:AG$2815,$B336,'Duel Log'!AH$2:AH$2815,"Loss")</f>
        <v>1</v>
      </c>
      <c r="F336" s="7" t="n">
        <f aca="false">COUNTIFS('Duel Log'!AF$2:AF$2815,$A336,'Duel Log'!AG$2:AG$2815,$B336,'Duel Log'!AH$2:AH$2815,"Draw")</f>
        <v>0</v>
      </c>
      <c r="G336" s="13" t="n">
        <f aca="false">IFERROR(D336/C336,"")</f>
        <v>0</v>
      </c>
    </row>
    <row r="337" customFormat="false" ht="15" hidden="false" customHeight="true" outlineLevel="0" collapsed="false">
      <c r="A337" s="7" t="s">
        <v>4852</v>
      </c>
      <c r="B337" s="7" t="s">
        <v>150</v>
      </c>
      <c r="C337" s="7" t="n">
        <f aca="false">COUNTIFS('Duel Log'!AF$2:AF$2815,$A337,'Duel Log'!AG$2:AG$2815,$B337)</f>
        <v>1</v>
      </c>
      <c r="D337" s="7" t="n">
        <f aca="false">COUNTIFS('Duel Log'!AF$2:AF$2815,$A337,'Duel Log'!AG$2:AG$2815,$B337,'Duel Log'!AH$2:AH$2815,"Win")</f>
        <v>0</v>
      </c>
      <c r="E337" s="7" t="n">
        <f aca="false">COUNTIFS('Duel Log'!AF$2:AF$2815,$A337,'Duel Log'!AG$2:AG$2815,$B337,'Duel Log'!AH$2:AH$2815,"Loss")</f>
        <v>1</v>
      </c>
      <c r="F337" s="7" t="n">
        <f aca="false">COUNTIFS('Duel Log'!AF$2:AF$2815,$A337,'Duel Log'!AG$2:AG$2815,$B337,'Duel Log'!AH$2:AH$2815,"Draw")</f>
        <v>0</v>
      </c>
      <c r="G337" s="13" t="n">
        <f aca="false">IFERROR(D337/C337,"")</f>
        <v>0</v>
      </c>
    </row>
    <row r="338" customFormat="false" ht="15" hidden="false" customHeight="true" outlineLevel="0" collapsed="false">
      <c r="A338" s="7" t="s">
        <v>1328</v>
      </c>
      <c r="B338" s="7" t="s">
        <v>150</v>
      </c>
      <c r="C338" s="7" t="n">
        <f aca="false">COUNTIFS('Duel Log'!AF$2:AF$2815,$A338,'Duel Log'!AG$2:AG$2815,$B338)</f>
        <v>2</v>
      </c>
      <c r="D338" s="7" t="n">
        <f aca="false">COUNTIFS('Duel Log'!AF$2:AF$2815,$A338,'Duel Log'!AG$2:AG$2815,$B338,'Duel Log'!AH$2:AH$2815,"Win")</f>
        <v>0</v>
      </c>
      <c r="E338" s="7" t="n">
        <f aca="false">COUNTIFS('Duel Log'!AF$2:AF$2815,$A338,'Duel Log'!AG$2:AG$2815,$B338,'Duel Log'!AH$2:AH$2815,"Loss")</f>
        <v>2</v>
      </c>
      <c r="F338" s="7" t="n">
        <f aca="false">COUNTIFS('Duel Log'!AF$2:AF$2815,$A338,'Duel Log'!AG$2:AG$2815,$B338,'Duel Log'!AH$2:AH$2815,"Draw")</f>
        <v>0</v>
      </c>
      <c r="G338" s="13" t="n">
        <f aca="false">IFERROR(D338/C338,"")</f>
        <v>0</v>
      </c>
    </row>
    <row r="339" customFormat="false" ht="15" hidden="false" customHeight="true" outlineLevel="0" collapsed="false">
      <c r="A339" s="7" t="s">
        <v>1448</v>
      </c>
      <c r="B339" s="7" t="s">
        <v>1449</v>
      </c>
      <c r="C339" s="7" t="n">
        <f aca="false">COUNTIFS('Duel Log'!AF$2:AF$2815,$A339,'Duel Log'!AG$2:AG$2815,$B339)</f>
        <v>1</v>
      </c>
      <c r="D339" s="7" t="n">
        <f aca="false">COUNTIFS('Duel Log'!AF$2:AF$2815,$A339,'Duel Log'!AG$2:AG$2815,$B339,'Duel Log'!AH$2:AH$2815,"Win")</f>
        <v>0</v>
      </c>
      <c r="E339" s="7" t="n">
        <f aca="false">COUNTIFS('Duel Log'!AF$2:AF$2815,$A339,'Duel Log'!AG$2:AG$2815,$B339,'Duel Log'!AH$2:AH$2815,"Loss")</f>
        <v>1</v>
      </c>
      <c r="F339" s="7" t="n">
        <f aca="false">COUNTIFS('Duel Log'!AF$2:AF$2815,$A339,'Duel Log'!AG$2:AG$2815,$B339,'Duel Log'!AH$2:AH$2815,"Draw")</f>
        <v>0</v>
      </c>
      <c r="G339" s="13" t="n">
        <f aca="false">IFERROR(D339/C339,"")</f>
        <v>0</v>
      </c>
    </row>
    <row r="340" customFormat="false" ht="15" hidden="false" customHeight="true" outlineLevel="0" collapsed="false">
      <c r="A340" s="7" t="s">
        <v>3168</v>
      </c>
      <c r="B340" s="7" t="s">
        <v>242</v>
      </c>
      <c r="C340" s="7" t="n">
        <f aca="false">COUNTIFS('Duel Log'!AF$2:AF$2815,$A340,'Duel Log'!AG$2:AG$2815,$B340)</f>
        <v>1</v>
      </c>
      <c r="D340" s="7" t="n">
        <f aca="false">COUNTIFS('Duel Log'!AF$2:AF$2815,$A340,'Duel Log'!AG$2:AG$2815,$B340,'Duel Log'!AH$2:AH$2815,"Win")</f>
        <v>1</v>
      </c>
      <c r="E340" s="7" t="n">
        <f aca="false">COUNTIFS('Duel Log'!AF$2:AF$2815,$A340,'Duel Log'!AG$2:AG$2815,$B340,'Duel Log'!AH$2:AH$2815,"Loss")</f>
        <v>0</v>
      </c>
      <c r="F340" s="7" t="n">
        <f aca="false">COUNTIFS('Duel Log'!AF$2:AF$2815,$A340,'Duel Log'!AG$2:AG$2815,$B340,'Duel Log'!AH$2:AH$2815,"Draw")</f>
        <v>0</v>
      </c>
      <c r="G340" s="13" t="n">
        <f aca="false">IFERROR(D340/C340,"")</f>
        <v>1</v>
      </c>
    </row>
    <row r="341" customFormat="false" ht="15" hidden="false" customHeight="true" outlineLevel="0" collapsed="false">
      <c r="A341" s="7" t="s">
        <v>4427</v>
      </c>
      <c r="B341" s="7" t="s">
        <v>1916</v>
      </c>
      <c r="C341" s="7" t="n">
        <f aca="false">COUNTIFS('Duel Log'!AF$2:AF$2815,$A341,'Duel Log'!AG$2:AG$2815,$B341)</f>
        <v>1</v>
      </c>
      <c r="D341" s="7" t="n">
        <f aca="false">COUNTIFS('Duel Log'!AF$2:AF$2815,$A341,'Duel Log'!AG$2:AG$2815,$B341,'Duel Log'!AH$2:AH$2815,"Win")</f>
        <v>0</v>
      </c>
      <c r="E341" s="7" t="n">
        <f aca="false">COUNTIFS('Duel Log'!AF$2:AF$2815,$A341,'Duel Log'!AG$2:AG$2815,$B341,'Duel Log'!AH$2:AH$2815,"Loss")</f>
        <v>1</v>
      </c>
      <c r="F341" s="7" t="n">
        <f aca="false">COUNTIFS('Duel Log'!AF$2:AF$2815,$A341,'Duel Log'!AG$2:AG$2815,$B341,'Duel Log'!AH$2:AH$2815,"Draw")</f>
        <v>0</v>
      </c>
      <c r="G341" s="13" t="n">
        <f aca="false">IFERROR(D341/C341,"")</f>
        <v>0</v>
      </c>
    </row>
    <row r="342" customFormat="false" ht="15" hidden="false" customHeight="true" outlineLevel="0" collapsed="false">
      <c r="A342" s="7" t="s">
        <v>2916</v>
      </c>
      <c r="B342" s="7" t="s">
        <v>2917</v>
      </c>
      <c r="C342" s="7" t="n">
        <f aca="false">COUNTIFS('Duel Log'!AF$2:AF$2815,$A342,'Duel Log'!AG$2:AG$2815,$B342)</f>
        <v>1</v>
      </c>
      <c r="D342" s="7" t="n">
        <f aca="false">COUNTIFS('Duel Log'!AF$2:AF$2815,$A342,'Duel Log'!AG$2:AG$2815,$B342,'Duel Log'!AH$2:AH$2815,"Win")</f>
        <v>1</v>
      </c>
      <c r="E342" s="7" t="n">
        <f aca="false">COUNTIFS('Duel Log'!AF$2:AF$2815,$A342,'Duel Log'!AG$2:AG$2815,$B342,'Duel Log'!AH$2:AH$2815,"Loss")</f>
        <v>0</v>
      </c>
      <c r="F342" s="7" t="n">
        <f aca="false">COUNTIFS('Duel Log'!AF$2:AF$2815,$A342,'Duel Log'!AG$2:AG$2815,$B342,'Duel Log'!AH$2:AH$2815,"Draw")</f>
        <v>0</v>
      </c>
      <c r="G342" s="13" t="n">
        <f aca="false">IFERROR(D342/C342,"")</f>
        <v>1</v>
      </c>
    </row>
    <row r="343" customFormat="false" ht="15" hidden="false" customHeight="true" outlineLevel="0" collapsed="false">
      <c r="A343" s="7" t="s">
        <v>2877</v>
      </c>
      <c r="B343" s="7" t="s">
        <v>2878</v>
      </c>
      <c r="C343" s="7" t="n">
        <f aca="false">COUNTIFS('Duel Log'!AF$2:AF$2815,$A343,'Duel Log'!AG$2:AG$2815,$B343)</f>
        <v>1</v>
      </c>
      <c r="D343" s="7" t="n">
        <f aca="false">COUNTIFS('Duel Log'!AF$2:AF$2815,$A343,'Duel Log'!AG$2:AG$2815,$B343,'Duel Log'!AH$2:AH$2815,"Win")</f>
        <v>1</v>
      </c>
      <c r="E343" s="7" t="n">
        <f aca="false">COUNTIFS('Duel Log'!AF$2:AF$2815,$A343,'Duel Log'!AG$2:AG$2815,$B343,'Duel Log'!AH$2:AH$2815,"Loss")</f>
        <v>0</v>
      </c>
      <c r="F343" s="7" t="n">
        <f aca="false">COUNTIFS('Duel Log'!AF$2:AF$2815,$A343,'Duel Log'!AG$2:AG$2815,$B343,'Duel Log'!AH$2:AH$2815,"Draw")</f>
        <v>0</v>
      </c>
      <c r="G343" s="13" t="n">
        <f aca="false">IFERROR(D343/C343,"")</f>
        <v>1</v>
      </c>
    </row>
    <row r="344" customFormat="false" ht="15" hidden="false" customHeight="true" outlineLevel="0" collapsed="false">
      <c r="A344" s="7" t="s">
        <v>2868</v>
      </c>
      <c r="B344" s="7" t="s">
        <v>639</v>
      </c>
      <c r="C344" s="7" t="n">
        <f aca="false">COUNTIFS('Duel Log'!AF$2:AF$2815,$A344,'Duel Log'!AG$2:AG$2815,$B344)</f>
        <v>1</v>
      </c>
      <c r="D344" s="7" t="n">
        <f aca="false">COUNTIFS('Duel Log'!AF$2:AF$2815,$A344,'Duel Log'!AG$2:AG$2815,$B344,'Duel Log'!AH$2:AH$2815,"Win")</f>
        <v>1</v>
      </c>
      <c r="E344" s="7" t="n">
        <f aca="false">COUNTIFS('Duel Log'!AF$2:AF$2815,$A344,'Duel Log'!AG$2:AG$2815,$B344,'Duel Log'!AH$2:AH$2815,"Loss")</f>
        <v>0</v>
      </c>
      <c r="F344" s="7" t="n">
        <f aca="false">COUNTIFS('Duel Log'!AF$2:AF$2815,$A344,'Duel Log'!AG$2:AG$2815,$B344,'Duel Log'!AH$2:AH$2815,"Draw")</f>
        <v>0</v>
      </c>
      <c r="G344" s="13" t="n">
        <f aca="false">IFERROR(D344/C344,"")</f>
        <v>1</v>
      </c>
    </row>
    <row r="345" customFormat="false" ht="15" hidden="false" customHeight="true" outlineLevel="0" collapsed="false">
      <c r="A345" s="7" t="s">
        <v>5193</v>
      </c>
      <c r="B345" s="7" t="s">
        <v>741</v>
      </c>
      <c r="C345" s="7" t="n">
        <f aca="false">COUNTIFS('Duel Log'!AF$2:AF$2815,$A345,'Duel Log'!AG$2:AG$2815,$B345)</f>
        <v>1</v>
      </c>
      <c r="D345" s="7" t="n">
        <f aca="false">COUNTIFS('Duel Log'!AF$2:AF$2815,$A345,'Duel Log'!AG$2:AG$2815,$B345,'Duel Log'!AH$2:AH$2815,"Win")</f>
        <v>0</v>
      </c>
      <c r="E345" s="7" t="n">
        <f aca="false">COUNTIFS('Duel Log'!AF$2:AF$2815,$A345,'Duel Log'!AG$2:AG$2815,$B345,'Duel Log'!AH$2:AH$2815,"Loss")</f>
        <v>1</v>
      </c>
      <c r="F345" s="7" t="n">
        <f aca="false">COUNTIFS('Duel Log'!AF$2:AF$2815,$A345,'Duel Log'!AG$2:AG$2815,$B345,'Duel Log'!AH$2:AH$2815,"Draw")</f>
        <v>0</v>
      </c>
      <c r="G345" s="13" t="n">
        <f aca="false">IFERROR(D345/C345,"")</f>
        <v>0</v>
      </c>
    </row>
    <row r="346" customFormat="false" ht="15" hidden="false" customHeight="true" outlineLevel="0" collapsed="false">
      <c r="A346" s="7" t="s">
        <v>4876</v>
      </c>
      <c r="B346" s="7" t="s">
        <v>418</v>
      </c>
      <c r="C346" s="7" t="n">
        <f aca="false">COUNTIFS('Duel Log'!AF$2:AF$2815,$A346,'Duel Log'!AG$2:AG$2815,$B346)</f>
        <v>1</v>
      </c>
      <c r="D346" s="7" t="n">
        <f aca="false">COUNTIFS('Duel Log'!AF$2:AF$2815,$A346,'Duel Log'!AG$2:AG$2815,$B346,'Duel Log'!AH$2:AH$2815,"Win")</f>
        <v>0</v>
      </c>
      <c r="E346" s="7" t="n">
        <f aca="false">COUNTIFS('Duel Log'!AF$2:AF$2815,$A346,'Duel Log'!AG$2:AG$2815,$B346,'Duel Log'!AH$2:AH$2815,"Loss")</f>
        <v>1</v>
      </c>
      <c r="F346" s="7" t="n">
        <f aca="false">COUNTIFS('Duel Log'!AF$2:AF$2815,$A346,'Duel Log'!AG$2:AG$2815,$B346,'Duel Log'!AH$2:AH$2815,"Draw")</f>
        <v>0</v>
      </c>
      <c r="G346" s="13" t="n">
        <f aca="false">IFERROR(D346/C346,"")</f>
        <v>0</v>
      </c>
    </row>
    <row r="347" customFormat="false" ht="15" hidden="false" customHeight="true" outlineLevel="0" collapsed="false">
      <c r="A347" s="7" t="s">
        <v>4876</v>
      </c>
      <c r="B347" s="7" t="s">
        <v>726</v>
      </c>
      <c r="C347" s="7" t="n">
        <f aca="false">COUNTIFS('Duel Log'!AF$2:AF$2815,$A347,'Duel Log'!AG$2:AG$2815,$B347)</f>
        <v>2</v>
      </c>
      <c r="D347" s="7" t="n">
        <f aca="false">COUNTIFS('Duel Log'!AF$2:AF$2815,$A347,'Duel Log'!AG$2:AG$2815,$B347,'Duel Log'!AH$2:AH$2815,"Win")</f>
        <v>0</v>
      </c>
      <c r="E347" s="7" t="n">
        <f aca="false">COUNTIFS('Duel Log'!AF$2:AF$2815,$A347,'Duel Log'!AG$2:AG$2815,$B347,'Duel Log'!AH$2:AH$2815,"Loss")</f>
        <v>2</v>
      </c>
      <c r="F347" s="7" t="n">
        <f aca="false">COUNTIFS('Duel Log'!AF$2:AF$2815,$A347,'Duel Log'!AG$2:AG$2815,$B347,'Duel Log'!AH$2:AH$2815,"Draw")</f>
        <v>0</v>
      </c>
      <c r="G347" s="13" t="n">
        <f aca="false">IFERROR(D347/C347,"")</f>
        <v>0</v>
      </c>
    </row>
    <row r="348" customFormat="false" ht="15" hidden="false" customHeight="true" outlineLevel="0" collapsed="false">
      <c r="A348" s="7" t="s">
        <v>2764</v>
      </c>
      <c r="B348" s="7" t="s">
        <v>2763</v>
      </c>
      <c r="C348" s="7" t="n">
        <f aca="false">COUNTIFS('Duel Log'!AF$2:AF$2815,$A348,'Duel Log'!AG$2:AG$2815,$B348)</f>
        <v>1</v>
      </c>
      <c r="D348" s="7" t="n">
        <f aca="false">COUNTIFS('Duel Log'!AF$2:AF$2815,$A348,'Duel Log'!AG$2:AG$2815,$B348,'Duel Log'!AH$2:AH$2815,"Win")</f>
        <v>1</v>
      </c>
      <c r="E348" s="7" t="n">
        <f aca="false">COUNTIFS('Duel Log'!AF$2:AF$2815,$A348,'Duel Log'!AG$2:AG$2815,$B348,'Duel Log'!AH$2:AH$2815,"Loss")</f>
        <v>0</v>
      </c>
      <c r="F348" s="7" t="n">
        <f aca="false">COUNTIFS('Duel Log'!AF$2:AF$2815,$A348,'Duel Log'!AG$2:AG$2815,$B348,'Duel Log'!AH$2:AH$2815,"Draw")</f>
        <v>0</v>
      </c>
      <c r="G348" s="13" t="n">
        <f aca="false">IFERROR(D348/C348,"")</f>
        <v>1</v>
      </c>
    </row>
    <row r="349" customFormat="false" ht="15" hidden="false" customHeight="true" outlineLevel="0" collapsed="false">
      <c r="A349" s="7" t="s">
        <v>2764</v>
      </c>
      <c r="B349" s="7" t="s">
        <v>3190</v>
      </c>
      <c r="C349" s="7" t="n">
        <f aca="false">COUNTIFS('Duel Log'!AF$2:AF$2815,$A349,'Duel Log'!AG$2:AG$2815,$B349)</f>
        <v>1</v>
      </c>
      <c r="D349" s="7" t="n">
        <f aca="false">COUNTIFS('Duel Log'!AF$2:AF$2815,$A349,'Duel Log'!AG$2:AG$2815,$B349,'Duel Log'!AH$2:AH$2815,"Win")</f>
        <v>1</v>
      </c>
      <c r="E349" s="7" t="n">
        <f aca="false">COUNTIFS('Duel Log'!AF$2:AF$2815,$A349,'Duel Log'!AG$2:AG$2815,$B349,'Duel Log'!AH$2:AH$2815,"Loss")</f>
        <v>0</v>
      </c>
      <c r="F349" s="7" t="n">
        <f aca="false">COUNTIFS('Duel Log'!AF$2:AF$2815,$A349,'Duel Log'!AG$2:AG$2815,$B349,'Duel Log'!AH$2:AH$2815,"Draw")</f>
        <v>0</v>
      </c>
      <c r="G349" s="13" t="n">
        <f aca="false">IFERROR(D349/C349,"")</f>
        <v>1</v>
      </c>
    </row>
    <row r="350" customFormat="false" ht="15" hidden="false" customHeight="true" outlineLevel="0" collapsed="false">
      <c r="A350" s="7" t="s">
        <v>2911</v>
      </c>
      <c r="B350" s="7" t="s">
        <v>2910</v>
      </c>
      <c r="C350" s="7" t="n">
        <f aca="false">COUNTIFS('Duel Log'!AF$2:AF$2815,$A350,'Duel Log'!AG$2:AG$2815,$B350)</f>
        <v>1</v>
      </c>
      <c r="D350" s="7" t="n">
        <f aca="false">COUNTIFS('Duel Log'!AF$2:AF$2815,$A350,'Duel Log'!AG$2:AG$2815,$B350,'Duel Log'!AH$2:AH$2815,"Win")</f>
        <v>0</v>
      </c>
      <c r="E350" s="7" t="n">
        <f aca="false">COUNTIFS('Duel Log'!AF$2:AF$2815,$A350,'Duel Log'!AG$2:AG$2815,$B350,'Duel Log'!AH$2:AH$2815,"Loss")</f>
        <v>1</v>
      </c>
      <c r="F350" s="7" t="n">
        <f aca="false">COUNTIFS('Duel Log'!AF$2:AF$2815,$A350,'Duel Log'!AG$2:AG$2815,$B350,'Duel Log'!AH$2:AH$2815,"Draw")</f>
        <v>0</v>
      </c>
      <c r="G350" s="13" t="n">
        <f aca="false">IFERROR(D350/C350,"")</f>
        <v>0</v>
      </c>
    </row>
    <row r="351" customFormat="false" ht="15" hidden="false" customHeight="true" outlineLevel="0" collapsed="false">
      <c r="A351" s="7" t="s">
        <v>4471</v>
      </c>
      <c r="B351" s="7" t="s">
        <v>4470</v>
      </c>
      <c r="C351" s="7" t="n">
        <f aca="false">COUNTIFS('Duel Log'!AF$2:AF$2815,$A351,'Duel Log'!AG$2:AG$2815,$B351)</f>
        <v>1</v>
      </c>
      <c r="D351" s="7" t="n">
        <f aca="false">COUNTIFS('Duel Log'!AF$2:AF$2815,$A351,'Duel Log'!AG$2:AG$2815,$B351,'Duel Log'!AH$2:AH$2815,"Win")</f>
        <v>0</v>
      </c>
      <c r="E351" s="7" t="n">
        <f aca="false">COUNTIFS('Duel Log'!AF$2:AF$2815,$A351,'Duel Log'!AG$2:AG$2815,$B351,'Duel Log'!AH$2:AH$2815,"Loss")</f>
        <v>1</v>
      </c>
      <c r="F351" s="7" t="n">
        <f aca="false">COUNTIFS('Duel Log'!AF$2:AF$2815,$A351,'Duel Log'!AG$2:AG$2815,$B351,'Duel Log'!AH$2:AH$2815,"Draw")</f>
        <v>0</v>
      </c>
      <c r="G351" s="13" t="n">
        <f aca="false">IFERROR(D351/C351,"")</f>
        <v>0</v>
      </c>
    </row>
    <row r="352" customFormat="false" ht="15" hidden="false" customHeight="true" outlineLevel="0" collapsed="false">
      <c r="A352" s="7" t="s">
        <v>4458</v>
      </c>
      <c r="B352" s="7" t="s">
        <v>3592</v>
      </c>
      <c r="C352" s="7" t="n">
        <f aca="false">COUNTIFS('Duel Log'!AF$2:AF$2815,$A352,'Duel Log'!AG$2:AG$2815,$B352)</f>
        <v>1</v>
      </c>
      <c r="D352" s="7" t="n">
        <f aca="false">COUNTIFS('Duel Log'!AF$2:AF$2815,$A352,'Duel Log'!AG$2:AG$2815,$B352,'Duel Log'!AH$2:AH$2815,"Win")</f>
        <v>1</v>
      </c>
      <c r="E352" s="7" t="n">
        <f aca="false">COUNTIFS('Duel Log'!AF$2:AF$2815,$A352,'Duel Log'!AG$2:AG$2815,$B352,'Duel Log'!AH$2:AH$2815,"Loss")</f>
        <v>0</v>
      </c>
      <c r="F352" s="7" t="n">
        <f aca="false">COUNTIFS('Duel Log'!AF$2:AF$2815,$A352,'Duel Log'!AG$2:AG$2815,$B352,'Duel Log'!AH$2:AH$2815,"Draw")</f>
        <v>0</v>
      </c>
      <c r="G352" s="13" t="n">
        <f aca="false">IFERROR(D352/C352,"")</f>
        <v>1</v>
      </c>
    </row>
    <row r="353" customFormat="false" ht="15" hidden="false" customHeight="true" outlineLevel="0" collapsed="false">
      <c r="A353" s="7" t="s">
        <v>1405</v>
      </c>
      <c r="B353" s="7" t="s">
        <v>1144</v>
      </c>
      <c r="C353" s="7" t="n">
        <f aca="false">COUNTIFS('Duel Log'!AF$2:AF$2815,$A353,'Duel Log'!AG$2:AG$2815,$B353)</f>
        <v>1</v>
      </c>
      <c r="D353" s="7" t="n">
        <f aca="false">COUNTIFS('Duel Log'!AF$2:AF$2815,$A353,'Duel Log'!AG$2:AG$2815,$B353,'Duel Log'!AH$2:AH$2815,"Win")</f>
        <v>1</v>
      </c>
      <c r="E353" s="7" t="n">
        <f aca="false">COUNTIFS('Duel Log'!AF$2:AF$2815,$A353,'Duel Log'!AG$2:AG$2815,$B353,'Duel Log'!AH$2:AH$2815,"Loss")</f>
        <v>0</v>
      </c>
      <c r="F353" s="7" t="n">
        <f aca="false">COUNTIFS('Duel Log'!AF$2:AF$2815,$A353,'Duel Log'!AG$2:AG$2815,$B353,'Duel Log'!AH$2:AH$2815,"Draw")</f>
        <v>0</v>
      </c>
      <c r="G353" s="13" t="n">
        <f aca="false">IFERROR(D353/C353,"")</f>
        <v>1</v>
      </c>
    </row>
    <row r="354" customFormat="false" ht="15" hidden="false" customHeight="true" outlineLevel="0" collapsed="false">
      <c r="A354" s="7" t="s">
        <v>4385</v>
      </c>
      <c r="B354" s="7" t="s">
        <v>185</v>
      </c>
      <c r="C354" s="7" t="n">
        <f aca="false">COUNTIFS('Duel Log'!AF$2:AF$2815,$A354,'Duel Log'!AG$2:AG$2815,$B354)</f>
        <v>1</v>
      </c>
      <c r="D354" s="7" t="n">
        <f aca="false">COUNTIFS('Duel Log'!AF$2:AF$2815,$A354,'Duel Log'!AG$2:AG$2815,$B354,'Duel Log'!AH$2:AH$2815,"Win")</f>
        <v>0</v>
      </c>
      <c r="E354" s="7" t="n">
        <f aca="false">COUNTIFS('Duel Log'!AF$2:AF$2815,$A354,'Duel Log'!AG$2:AG$2815,$B354,'Duel Log'!AH$2:AH$2815,"Loss")</f>
        <v>1</v>
      </c>
      <c r="F354" s="7" t="n">
        <f aca="false">COUNTIFS('Duel Log'!AF$2:AF$2815,$A354,'Duel Log'!AG$2:AG$2815,$B354,'Duel Log'!AH$2:AH$2815,"Draw")</f>
        <v>0</v>
      </c>
      <c r="G354" s="13" t="n">
        <f aca="false">IFERROR(D354/C354,"")</f>
        <v>0</v>
      </c>
    </row>
    <row r="355" customFormat="false" ht="15" hidden="false" customHeight="true" outlineLevel="0" collapsed="false">
      <c r="A355" s="7" t="s">
        <v>485</v>
      </c>
      <c r="B355" s="7" t="s">
        <v>315</v>
      </c>
      <c r="C355" s="7" t="n">
        <f aca="false">COUNTIFS('Duel Log'!AF$2:AF$2815,$A355,'Duel Log'!AG$2:AG$2815,$B355)</f>
        <v>2</v>
      </c>
      <c r="D355" s="7" t="n">
        <f aca="false">COUNTIFS('Duel Log'!AF$2:AF$2815,$A355,'Duel Log'!AG$2:AG$2815,$B355,'Duel Log'!AH$2:AH$2815,"Win")</f>
        <v>0</v>
      </c>
      <c r="E355" s="7" t="n">
        <f aca="false">COUNTIFS('Duel Log'!AF$2:AF$2815,$A355,'Duel Log'!AG$2:AG$2815,$B355,'Duel Log'!AH$2:AH$2815,"Loss")</f>
        <v>2</v>
      </c>
      <c r="F355" s="7" t="n">
        <f aca="false">COUNTIFS('Duel Log'!AF$2:AF$2815,$A355,'Duel Log'!AG$2:AG$2815,$B355,'Duel Log'!AH$2:AH$2815,"Draw")</f>
        <v>0</v>
      </c>
      <c r="G355" s="13" t="n">
        <f aca="false">IFERROR(D355/C355,"")</f>
        <v>0</v>
      </c>
    </row>
    <row r="356" customFormat="false" ht="15" hidden="false" customHeight="true" outlineLevel="0" collapsed="false">
      <c r="A356" s="7" t="s">
        <v>4867</v>
      </c>
      <c r="B356" s="7" t="s">
        <v>4868</v>
      </c>
      <c r="C356" s="7" t="n">
        <f aca="false">COUNTIFS('Duel Log'!AF$2:AF$2815,$A356,'Duel Log'!AG$2:AG$2815,$B356)</f>
        <v>1</v>
      </c>
      <c r="D356" s="7" t="n">
        <f aca="false">COUNTIFS('Duel Log'!AF$2:AF$2815,$A356,'Duel Log'!AG$2:AG$2815,$B356,'Duel Log'!AH$2:AH$2815,"Win")</f>
        <v>0</v>
      </c>
      <c r="E356" s="7" t="n">
        <f aca="false">COUNTIFS('Duel Log'!AF$2:AF$2815,$A356,'Duel Log'!AG$2:AG$2815,$B356,'Duel Log'!AH$2:AH$2815,"Loss")</f>
        <v>1</v>
      </c>
      <c r="F356" s="7" t="n">
        <f aca="false">COUNTIFS('Duel Log'!AF$2:AF$2815,$A356,'Duel Log'!AG$2:AG$2815,$B356,'Duel Log'!AH$2:AH$2815,"Draw")</f>
        <v>0</v>
      </c>
      <c r="G356" s="13" t="n">
        <f aca="false">IFERROR(D356/C356,"")</f>
        <v>0</v>
      </c>
    </row>
    <row r="357" customFormat="false" ht="15" hidden="false" customHeight="true" outlineLevel="0" collapsed="false">
      <c r="A357" s="7" t="s">
        <v>5216</v>
      </c>
      <c r="B357" s="7" t="s">
        <v>488</v>
      </c>
      <c r="C357" s="7" t="n">
        <f aca="false">COUNTIFS('Duel Log'!AF$2:AF$2815,$A357,'Duel Log'!AG$2:AG$2815,$B357)</f>
        <v>2</v>
      </c>
      <c r="D357" s="7" t="n">
        <f aca="false">COUNTIFS('Duel Log'!AF$2:AF$2815,$A357,'Duel Log'!AG$2:AG$2815,$B357,'Duel Log'!AH$2:AH$2815,"Win")</f>
        <v>2</v>
      </c>
      <c r="E357" s="7" t="n">
        <f aca="false">COUNTIFS('Duel Log'!AF$2:AF$2815,$A357,'Duel Log'!AG$2:AG$2815,$B357,'Duel Log'!AH$2:AH$2815,"Loss")</f>
        <v>0</v>
      </c>
      <c r="F357" s="7" t="n">
        <f aca="false">COUNTIFS('Duel Log'!AF$2:AF$2815,$A357,'Duel Log'!AG$2:AG$2815,$B357,'Duel Log'!AH$2:AH$2815,"Draw")</f>
        <v>0</v>
      </c>
      <c r="G357" s="13" t="n">
        <f aca="false">IFERROR(D357/C357,"")</f>
        <v>1</v>
      </c>
    </row>
    <row r="358" customFormat="false" ht="15" hidden="false" customHeight="true" outlineLevel="0" collapsed="false">
      <c r="A358" s="7" t="s">
        <v>1766</v>
      </c>
      <c r="B358" s="7" t="s">
        <v>1765</v>
      </c>
      <c r="C358" s="7" t="n">
        <f aca="false">COUNTIFS('Duel Log'!AF$2:AF$2815,$A358,'Duel Log'!AG$2:AG$2815,$B358)</f>
        <v>1</v>
      </c>
      <c r="D358" s="7" t="n">
        <f aca="false">COUNTIFS('Duel Log'!AF$2:AF$2815,$A358,'Duel Log'!AG$2:AG$2815,$B358,'Duel Log'!AH$2:AH$2815,"Win")</f>
        <v>0</v>
      </c>
      <c r="E358" s="7" t="n">
        <f aca="false">COUNTIFS('Duel Log'!AF$2:AF$2815,$A358,'Duel Log'!AG$2:AG$2815,$B358,'Duel Log'!AH$2:AH$2815,"Loss")</f>
        <v>1</v>
      </c>
      <c r="F358" s="7" t="n">
        <f aca="false">COUNTIFS('Duel Log'!AF$2:AF$2815,$A358,'Duel Log'!AG$2:AG$2815,$B358,'Duel Log'!AH$2:AH$2815,"Draw")</f>
        <v>0</v>
      </c>
      <c r="G358" s="13" t="n">
        <f aca="false">IFERROR(D358/C358,"")</f>
        <v>0</v>
      </c>
    </row>
    <row r="359" customFormat="false" ht="15" hidden="false" customHeight="true" outlineLevel="0" collapsed="false">
      <c r="A359" s="7" t="s">
        <v>3785</v>
      </c>
      <c r="B359" s="7" t="s">
        <v>3502</v>
      </c>
      <c r="C359" s="7" t="n">
        <f aca="false">COUNTIFS('Duel Log'!AF$2:AF$2815,$A359,'Duel Log'!AG$2:AG$2815,$B359)</f>
        <v>1</v>
      </c>
      <c r="D359" s="7" t="n">
        <f aca="false">COUNTIFS('Duel Log'!AF$2:AF$2815,$A359,'Duel Log'!AG$2:AG$2815,$B359,'Duel Log'!AH$2:AH$2815,"Win")</f>
        <v>0</v>
      </c>
      <c r="E359" s="7" t="n">
        <f aca="false">COUNTIFS('Duel Log'!AF$2:AF$2815,$A359,'Duel Log'!AG$2:AG$2815,$B359,'Duel Log'!AH$2:AH$2815,"Loss")</f>
        <v>1</v>
      </c>
      <c r="F359" s="7" t="n">
        <f aca="false">COUNTIFS('Duel Log'!AF$2:AF$2815,$A359,'Duel Log'!AG$2:AG$2815,$B359,'Duel Log'!AH$2:AH$2815,"Draw")</f>
        <v>0</v>
      </c>
      <c r="G359" s="13" t="n">
        <f aca="false">IFERROR(D359/C359,"")</f>
        <v>0</v>
      </c>
    </row>
    <row r="360" customFormat="false" ht="15" hidden="false" customHeight="true" outlineLevel="0" collapsed="false">
      <c r="A360" s="7" t="s">
        <v>5898</v>
      </c>
      <c r="B360" s="7" t="s">
        <v>5897</v>
      </c>
      <c r="C360" s="7" t="n">
        <f aca="false">COUNTIFS('Duel Log'!AF$2:AF$2815,$A360,'Duel Log'!AG$2:AG$2815,$B360)</f>
        <v>1</v>
      </c>
      <c r="D360" s="7" t="n">
        <f aca="false">COUNTIFS('Duel Log'!AF$2:AF$2815,$A360,'Duel Log'!AG$2:AG$2815,$B360,'Duel Log'!AH$2:AH$2815,"Win")</f>
        <v>0</v>
      </c>
      <c r="E360" s="7" t="n">
        <f aca="false">COUNTIFS('Duel Log'!AF$2:AF$2815,$A360,'Duel Log'!AG$2:AG$2815,$B360,'Duel Log'!AH$2:AH$2815,"Loss")</f>
        <v>1</v>
      </c>
      <c r="F360" s="7" t="n">
        <f aca="false">COUNTIFS('Duel Log'!AF$2:AF$2815,$A360,'Duel Log'!AG$2:AG$2815,$B360,'Duel Log'!AH$2:AH$2815,"Draw")</f>
        <v>0</v>
      </c>
      <c r="G360" s="13" t="n">
        <f aca="false">IFERROR(D360/C360,"")</f>
        <v>0</v>
      </c>
    </row>
    <row r="361" customFormat="false" ht="15" hidden="false" customHeight="true" outlineLevel="0" collapsed="false">
      <c r="A361" s="7" t="s">
        <v>947</v>
      </c>
      <c r="B361" s="7" t="s">
        <v>315</v>
      </c>
      <c r="C361" s="7" t="n">
        <f aca="false">COUNTIFS('Duel Log'!AF$2:AF$2815,$A361,'Duel Log'!AG$2:AG$2815,$B361)</f>
        <v>2</v>
      </c>
      <c r="D361" s="7" t="n">
        <f aca="false">COUNTIFS('Duel Log'!AF$2:AF$2815,$A361,'Duel Log'!AG$2:AG$2815,$B361,'Duel Log'!AH$2:AH$2815,"Win")</f>
        <v>0</v>
      </c>
      <c r="E361" s="7" t="n">
        <f aca="false">COUNTIFS('Duel Log'!AF$2:AF$2815,$A361,'Duel Log'!AG$2:AG$2815,$B361,'Duel Log'!AH$2:AH$2815,"Loss")</f>
        <v>2</v>
      </c>
      <c r="F361" s="7" t="n">
        <f aca="false">COUNTIFS('Duel Log'!AF$2:AF$2815,$A361,'Duel Log'!AG$2:AG$2815,$B361,'Duel Log'!AH$2:AH$2815,"Draw")</f>
        <v>0</v>
      </c>
      <c r="G361" s="13" t="n">
        <f aca="false">IFERROR(D361/C361,"")</f>
        <v>0</v>
      </c>
    </row>
    <row r="362" customFormat="false" ht="15" hidden="false" customHeight="true" outlineLevel="0" collapsed="false">
      <c r="A362" s="7" t="s">
        <v>1788</v>
      </c>
      <c r="B362" s="7" t="s">
        <v>1787</v>
      </c>
      <c r="C362" s="7" t="n">
        <f aca="false">COUNTIFS('Duel Log'!AF$2:AF$2815,$A362,'Duel Log'!AG$2:AG$2815,$B362)</f>
        <v>2</v>
      </c>
      <c r="D362" s="7" t="n">
        <f aca="false">COUNTIFS('Duel Log'!AF$2:AF$2815,$A362,'Duel Log'!AG$2:AG$2815,$B362,'Duel Log'!AH$2:AH$2815,"Win")</f>
        <v>0</v>
      </c>
      <c r="E362" s="7" t="n">
        <f aca="false">COUNTIFS('Duel Log'!AF$2:AF$2815,$A362,'Duel Log'!AG$2:AG$2815,$B362,'Duel Log'!AH$2:AH$2815,"Loss")</f>
        <v>2</v>
      </c>
      <c r="F362" s="7" t="n">
        <f aca="false">COUNTIFS('Duel Log'!AF$2:AF$2815,$A362,'Duel Log'!AG$2:AG$2815,$B362,'Duel Log'!AH$2:AH$2815,"Draw")</f>
        <v>0</v>
      </c>
      <c r="G362" s="13" t="n">
        <f aca="false">IFERROR(D362/C362,"")</f>
        <v>0</v>
      </c>
    </row>
    <row r="363" customFormat="false" ht="15" hidden="false" customHeight="true" outlineLevel="0" collapsed="false">
      <c r="A363" s="7" t="s">
        <v>3408</v>
      </c>
      <c r="B363" s="7" t="s">
        <v>488</v>
      </c>
      <c r="C363" s="7" t="n">
        <f aca="false">COUNTIFS('Duel Log'!AF$2:AF$2815,$A363,'Duel Log'!AG$2:AG$2815,$B363)</f>
        <v>1</v>
      </c>
      <c r="D363" s="7" t="n">
        <f aca="false">COUNTIFS('Duel Log'!AF$2:AF$2815,$A363,'Duel Log'!AG$2:AG$2815,$B363,'Duel Log'!AH$2:AH$2815,"Win")</f>
        <v>0</v>
      </c>
      <c r="E363" s="7" t="n">
        <f aca="false">COUNTIFS('Duel Log'!AF$2:AF$2815,$A363,'Duel Log'!AG$2:AG$2815,$B363,'Duel Log'!AH$2:AH$2815,"Loss")</f>
        <v>1</v>
      </c>
      <c r="F363" s="7" t="n">
        <f aca="false">COUNTIFS('Duel Log'!AF$2:AF$2815,$A363,'Duel Log'!AG$2:AG$2815,$B363,'Duel Log'!AH$2:AH$2815,"Draw")</f>
        <v>0</v>
      </c>
      <c r="G363" s="13" t="n">
        <f aca="false">IFERROR(D363/C363,"")</f>
        <v>0</v>
      </c>
    </row>
    <row r="364" customFormat="false" ht="15" hidden="false" customHeight="true" outlineLevel="0" collapsed="false">
      <c r="A364" s="7" t="s">
        <v>2865</v>
      </c>
      <c r="B364" s="7" t="s">
        <v>2864</v>
      </c>
      <c r="C364" s="7" t="n">
        <f aca="false">COUNTIFS('Duel Log'!AF$2:AF$2815,$A364,'Duel Log'!AG$2:AG$2815,$B364)</f>
        <v>1</v>
      </c>
      <c r="D364" s="7" t="n">
        <f aca="false">COUNTIFS('Duel Log'!AF$2:AF$2815,$A364,'Duel Log'!AG$2:AG$2815,$B364,'Duel Log'!AH$2:AH$2815,"Win")</f>
        <v>0</v>
      </c>
      <c r="E364" s="7" t="n">
        <f aca="false">COUNTIFS('Duel Log'!AF$2:AF$2815,$A364,'Duel Log'!AG$2:AG$2815,$B364,'Duel Log'!AH$2:AH$2815,"Loss")</f>
        <v>1</v>
      </c>
      <c r="F364" s="7" t="n">
        <f aca="false">COUNTIFS('Duel Log'!AF$2:AF$2815,$A364,'Duel Log'!AG$2:AG$2815,$B364,'Duel Log'!AH$2:AH$2815,"Draw")</f>
        <v>0</v>
      </c>
      <c r="G364" s="13" t="n">
        <f aca="false">IFERROR(D364/C364,"")</f>
        <v>0</v>
      </c>
    </row>
    <row r="365" customFormat="false" ht="15" hidden="false" customHeight="true" outlineLevel="0" collapsed="false">
      <c r="A365" s="7" t="s">
        <v>1096</v>
      </c>
      <c r="B365" s="7" t="s">
        <v>1095</v>
      </c>
      <c r="C365" s="7" t="n">
        <f aca="false">COUNTIFS('Duel Log'!AF$2:AF$2815,$A365,'Duel Log'!AG$2:AG$2815,$B365)</f>
        <v>1</v>
      </c>
      <c r="D365" s="7" t="n">
        <f aca="false">COUNTIFS('Duel Log'!AF$2:AF$2815,$A365,'Duel Log'!AG$2:AG$2815,$B365,'Duel Log'!AH$2:AH$2815,"Win")</f>
        <v>1</v>
      </c>
      <c r="E365" s="7" t="n">
        <f aca="false">COUNTIFS('Duel Log'!AF$2:AF$2815,$A365,'Duel Log'!AG$2:AG$2815,$B365,'Duel Log'!AH$2:AH$2815,"Loss")</f>
        <v>0</v>
      </c>
      <c r="F365" s="7" t="n">
        <f aca="false">COUNTIFS('Duel Log'!AF$2:AF$2815,$A365,'Duel Log'!AG$2:AG$2815,$B365,'Duel Log'!AH$2:AH$2815,"Draw")</f>
        <v>0</v>
      </c>
      <c r="G365" s="13" t="n">
        <f aca="false">IFERROR(D365/C365,"")</f>
        <v>1</v>
      </c>
    </row>
    <row r="366" customFormat="false" ht="15" hidden="false" customHeight="true" outlineLevel="0" collapsed="false">
      <c r="A366" s="7" t="s">
        <v>3435</v>
      </c>
      <c r="B366" s="7" t="s">
        <v>2028</v>
      </c>
      <c r="C366" s="7" t="n">
        <f aca="false">COUNTIFS('Duel Log'!AF$2:AF$2815,$A366,'Duel Log'!AG$2:AG$2815,$B366)</f>
        <v>1</v>
      </c>
      <c r="D366" s="7" t="n">
        <f aca="false">COUNTIFS('Duel Log'!AF$2:AF$2815,$A366,'Duel Log'!AG$2:AG$2815,$B366,'Duel Log'!AH$2:AH$2815,"Win")</f>
        <v>1</v>
      </c>
      <c r="E366" s="7" t="n">
        <f aca="false">COUNTIFS('Duel Log'!AF$2:AF$2815,$A366,'Duel Log'!AG$2:AG$2815,$B366,'Duel Log'!AH$2:AH$2815,"Loss")</f>
        <v>0</v>
      </c>
      <c r="F366" s="7" t="n">
        <f aca="false">COUNTIFS('Duel Log'!AF$2:AF$2815,$A366,'Duel Log'!AG$2:AG$2815,$B366,'Duel Log'!AH$2:AH$2815,"Draw")</f>
        <v>0</v>
      </c>
      <c r="G366" s="13" t="n">
        <f aca="false">IFERROR(D366/C366,"")</f>
        <v>1</v>
      </c>
    </row>
    <row r="367" customFormat="false" ht="15" hidden="false" customHeight="true" outlineLevel="0" collapsed="false">
      <c r="A367" s="7" t="s">
        <v>2961</v>
      </c>
      <c r="B367" s="7" t="s">
        <v>1021</v>
      </c>
      <c r="C367" s="7" t="n">
        <f aca="false">COUNTIFS('Duel Log'!AF$2:AF$2815,$A367,'Duel Log'!AG$2:AG$2815,$B367)</f>
        <v>1</v>
      </c>
      <c r="D367" s="7" t="n">
        <f aca="false">COUNTIFS('Duel Log'!AF$2:AF$2815,$A367,'Duel Log'!AG$2:AG$2815,$B367,'Duel Log'!AH$2:AH$2815,"Win")</f>
        <v>1</v>
      </c>
      <c r="E367" s="7" t="n">
        <f aca="false">COUNTIFS('Duel Log'!AF$2:AF$2815,$A367,'Duel Log'!AG$2:AG$2815,$B367,'Duel Log'!AH$2:AH$2815,"Loss")</f>
        <v>0</v>
      </c>
      <c r="F367" s="7" t="n">
        <f aca="false">COUNTIFS('Duel Log'!AF$2:AF$2815,$A367,'Duel Log'!AG$2:AG$2815,$B367,'Duel Log'!AH$2:AH$2815,"Draw")</f>
        <v>0</v>
      </c>
      <c r="G367" s="13" t="n">
        <f aca="false">IFERROR(D367/C367,"")</f>
        <v>1</v>
      </c>
    </row>
    <row r="368" customFormat="false" ht="15" hidden="false" customHeight="true" outlineLevel="0" collapsed="false">
      <c r="A368" s="7" t="s">
        <v>1959</v>
      </c>
      <c r="B368" s="7" t="s">
        <v>2183</v>
      </c>
      <c r="C368" s="7" t="n">
        <f aca="false">COUNTIFS('Duel Log'!AF$2:AF$2815,$A368,'Duel Log'!AG$2:AG$2815,$B368)</f>
        <v>1</v>
      </c>
      <c r="D368" s="7" t="n">
        <f aca="false">COUNTIFS('Duel Log'!AF$2:AF$2815,$A368,'Duel Log'!AG$2:AG$2815,$B368,'Duel Log'!AH$2:AH$2815,"Win")</f>
        <v>0</v>
      </c>
      <c r="E368" s="7" t="n">
        <f aca="false">COUNTIFS('Duel Log'!AF$2:AF$2815,$A368,'Duel Log'!AG$2:AG$2815,$B368,'Duel Log'!AH$2:AH$2815,"Loss")</f>
        <v>1</v>
      </c>
      <c r="F368" s="7" t="n">
        <f aca="false">COUNTIFS('Duel Log'!AF$2:AF$2815,$A368,'Duel Log'!AG$2:AG$2815,$B368,'Duel Log'!AH$2:AH$2815,"Draw")</f>
        <v>0</v>
      </c>
      <c r="G368" s="13" t="n">
        <f aca="false">IFERROR(D368/C368,"")</f>
        <v>0</v>
      </c>
    </row>
    <row r="369" customFormat="false" ht="15" hidden="false" customHeight="true" outlineLevel="0" collapsed="false">
      <c r="A369" s="7" t="s">
        <v>1959</v>
      </c>
      <c r="B369" s="7" t="s">
        <v>1907</v>
      </c>
      <c r="C369" s="7" t="n">
        <f aca="false">COUNTIFS('Duel Log'!AF$2:AF$2815,$A369,'Duel Log'!AG$2:AG$2815,$B369)</f>
        <v>1</v>
      </c>
      <c r="D369" s="7" t="n">
        <f aca="false">COUNTIFS('Duel Log'!AF$2:AF$2815,$A369,'Duel Log'!AG$2:AG$2815,$B369,'Duel Log'!AH$2:AH$2815,"Win")</f>
        <v>0</v>
      </c>
      <c r="E369" s="7" t="n">
        <f aca="false">COUNTIFS('Duel Log'!AF$2:AF$2815,$A369,'Duel Log'!AG$2:AG$2815,$B369,'Duel Log'!AH$2:AH$2815,"Loss")</f>
        <v>1</v>
      </c>
      <c r="F369" s="7" t="n">
        <f aca="false">COUNTIFS('Duel Log'!AF$2:AF$2815,$A369,'Duel Log'!AG$2:AG$2815,$B369,'Duel Log'!AH$2:AH$2815,"Draw")</f>
        <v>0</v>
      </c>
      <c r="G369" s="13" t="n">
        <f aca="false">IFERROR(D369/C369,"")</f>
        <v>0</v>
      </c>
    </row>
    <row r="370" customFormat="false" ht="15" hidden="false" customHeight="true" outlineLevel="0" collapsed="false">
      <c r="A370" s="7" t="s">
        <v>1959</v>
      </c>
      <c r="B370" s="7" t="s">
        <v>765</v>
      </c>
      <c r="C370" s="7" t="n">
        <f aca="false">COUNTIFS('Duel Log'!AF$2:AF$2815,$A370,'Duel Log'!AG$2:AG$2815,$B370)</f>
        <v>1</v>
      </c>
      <c r="D370" s="7" t="n">
        <f aca="false">COUNTIFS('Duel Log'!AF$2:AF$2815,$A370,'Duel Log'!AG$2:AG$2815,$B370,'Duel Log'!AH$2:AH$2815,"Win")</f>
        <v>0</v>
      </c>
      <c r="E370" s="7" t="n">
        <f aca="false">COUNTIFS('Duel Log'!AF$2:AF$2815,$A370,'Duel Log'!AG$2:AG$2815,$B370,'Duel Log'!AH$2:AH$2815,"Loss")</f>
        <v>1</v>
      </c>
      <c r="F370" s="7" t="n">
        <f aca="false">COUNTIFS('Duel Log'!AF$2:AF$2815,$A370,'Duel Log'!AG$2:AG$2815,$B370,'Duel Log'!AH$2:AH$2815,"Draw")</f>
        <v>0</v>
      </c>
      <c r="G370" s="13" t="n">
        <f aca="false">IFERROR(D370/C370,"")</f>
        <v>0</v>
      </c>
    </row>
    <row r="371" customFormat="false" ht="15" hidden="false" customHeight="true" outlineLevel="0" collapsed="false">
      <c r="A371" s="7" t="s">
        <v>1959</v>
      </c>
      <c r="B371" s="7" t="s">
        <v>2327</v>
      </c>
      <c r="C371" s="7" t="n">
        <f aca="false">COUNTIFS('Duel Log'!AF$2:AF$2815,$A371,'Duel Log'!AG$2:AG$2815,$B371)</f>
        <v>1</v>
      </c>
      <c r="D371" s="7" t="n">
        <f aca="false">COUNTIFS('Duel Log'!AF$2:AF$2815,$A371,'Duel Log'!AG$2:AG$2815,$B371,'Duel Log'!AH$2:AH$2815,"Win")</f>
        <v>0</v>
      </c>
      <c r="E371" s="7" t="n">
        <f aca="false">COUNTIFS('Duel Log'!AF$2:AF$2815,$A371,'Duel Log'!AG$2:AG$2815,$B371,'Duel Log'!AH$2:AH$2815,"Loss")</f>
        <v>1</v>
      </c>
      <c r="F371" s="7" t="n">
        <f aca="false">COUNTIFS('Duel Log'!AF$2:AF$2815,$A371,'Duel Log'!AG$2:AG$2815,$B371,'Duel Log'!AH$2:AH$2815,"Draw")</f>
        <v>0</v>
      </c>
      <c r="G371" s="13" t="n">
        <f aca="false">IFERROR(D371/C371,"")</f>
        <v>0</v>
      </c>
    </row>
    <row r="372" customFormat="false" ht="15" hidden="false" customHeight="true" outlineLevel="0" collapsed="false">
      <c r="A372" s="7" t="s">
        <v>673</v>
      </c>
      <c r="B372" s="7" t="s">
        <v>418</v>
      </c>
      <c r="C372" s="7" t="n">
        <f aca="false">COUNTIFS('Duel Log'!AF$2:AF$2815,$A372,'Duel Log'!AG$2:AG$2815,$B372)</f>
        <v>3</v>
      </c>
      <c r="D372" s="7" t="n">
        <f aca="false">COUNTIFS('Duel Log'!AF$2:AF$2815,$A372,'Duel Log'!AG$2:AG$2815,$B372,'Duel Log'!AH$2:AH$2815,"Win")</f>
        <v>3</v>
      </c>
      <c r="E372" s="7" t="n">
        <f aca="false">COUNTIFS('Duel Log'!AF$2:AF$2815,$A372,'Duel Log'!AG$2:AG$2815,$B372,'Duel Log'!AH$2:AH$2815,"Loss")</f>
        <v>0</v>
      </c>
      <c r="F372" s="7" t="n">
        <f aca="false">COUNTIFS('Duel Log'!AF$2:AF$2815,$A372,'Duel Log'!AG$2:AG$2815,$B372,'Duel Log'!AH$2:AH$2815,"Draw")</f>
        <v>0</v>
      </c>
      <c r="G372" s="13" t="n">
        <f aca="false">IFERROR(D372/C372,"")</f>
        <v>1</v>
      </c>
    </row>
    <row r="373" customFormat="false" ht="15" hidden="false" customHeight="true" outlineLevel="0" collapsed="false">
      <c r="A373" s="7" t="s">
        <v>673</v>
      </c>
      <c r="B373" s="7" t="s">
        <v>674</v>
      </c>
      <c r="C373" s="7" t="n">
        <f aca="false">COUNTIFS('Duel Log'!AF$2:AF$2815,$A373,'Duel Log'!AG$2:AG$2815,$B373)</f>
        <v>1</v>
      </c>
      <c r="D373" s="7" t="n">
        <f aca="false">COUNTIFS('Duel Log'!AF$2:AF$2815,$A373,'Duel Log'!AG$2:AG$2815,$B373,'Duel Log'!AH$2:AH$2815,"Win")</f>
        <v>0</v>
      </c>
      <c r="E373" s="7" t="n">
        <f aca="false">COUNTIFS('Duel Log'!AF$2:AF$2815,$A373,'Duel Log'!AG$2:AG$2815,$B373,'Duel Log'!AH$2:AH$2815,"Loss")</f>
        <v>1</v>
      </c>
      <c r="F373" s="7" t="n">
        <f aca="false">COUNTIFS('Duel Log'!AF$2:AF$2815,$A373,'Duel Log'!AG$2:AG$2815,$B373,'Duel Log'!AH$2:AH$2815,"Draw")</f>
        <v>0</v>
      </c>
      <c r="G373" s="13" t="n">
        <f aca="false">IFERROR(D373/C373,"")</f>
        <v>0</v>
      </c>
    </row>
    <row r="374" customFormat="false" ht="15" hidden="false" customHeight="true" outlineLevel="0" collapsed="false">
      <c r="A374" s="7" t="s">
        <v>673</v>
      </c>
      <c r="B374" s="7" t="s">
        <v>5642</v>
      </c>
      <c r="C374" s="7" t="n">
        <f aca="false">COUNTIFS('Duel Log'!AF$2:AF$2815,$A374,'Duel Log'!AG$2:AG$2815,$B374)</f>
        <v>1</v>
      </c>
      <c r="D374" s="7" t="n">
        <f aca="false">COUNTIFS('Duel Log'!AF$2:AF$2815,$A374,'Duel Log'!AG$2:AG$2815,$B374,'Duel Log'!AH$2:AH$2815,"Win")</f>
        <v>0</v>
      </c>
      <c r="E374" s="7" t="n">
        <f aca="false">COUNTIFS('Duel Log'!AF$2:AF$2815,$A374,'Duel Log'!AG$2:AG$2815,$B374,'Duel Log'!AH$2:AH$2815,"Loss")</f>
        <v>1</v>
      </c>
      <c r="F374" s="7" t="n">
        <f aca="false">COUNTIFS('Duel Log'!AF$2:AF$2815,$A374,'Duel Log'!AG$2:AG$2815,$B374,'Duel Log'!AH$2:AH$2815,"Draw")</f>
        <v>0</v>
      </c>
      <c r="G374" s="13" t="n">
        <f aca="false">IFERROR(D374/C374,"")</f>
        <v>0</v>
      </c>
    </row>
    <row r="375" customFormat="false" ht="15" hidden="false" customHeight="true" outlineLevel="0" collapsed="false">
      <c r="A375" s="7" t="s">
        <v>673</v>
      </c>
      <c r="B375" s="7" t="s">
        <v>5622</v>
      </c>
      <c r="C375" s="7" t="n">
        <f aca="false">COUNTIFS('Duel Log'!AF$2:AF$2815,$A375,'Duel Log'!AG$2:AG$2815,$B375)</f>
        <v>1</v>
      </c>
      <c r="D375" s="7" t="n">
        <f aca="false">COUNTIFS('Duel Log'!AF$2:AF$2815,$A375,'Duel Log'!AG$2:AG$2815,$B375,'Duel Log'!AH$2:AH$2815,"Win")</f>
        <v>1</v>
      </c>
      <c r="E375" s="7" t="n">
        <f aca="false">COUNTIFS('Duel Log'!AF$2:AF$2815,$A375,'Duel Log'!AG$2:AG$2815,$B375,'Duel Log'!AH$2:AH$2815,"Loss")</f>
        <v>0</v>
      </c>
      <c r="F375" s="7" t="n">
        <f aca="false">COUNTIFS('Duel Log'!AF$2:AF$2815,$A375,'Duel Log'!AG$2:AG$2815,$B375,'Duel Log'!AH$2:AH$2815,"Draw")</f>
        <v>0</v>
      </c>
      <c r="G375" s="13" t="n">
        <f aca="false">IFERROR(D375/C375,"")</f>
        <v>1</v>
      </c>
    </row>
    <row r="376" customFormat="false" ht="15" hidden="false" customHeight="true" outlineLevel="0" collapsed="false">
      <c r="A376" s="7" t="s">
        <v>3338</v>
      </c>
      <c r="B376" s="7" t="s">
        <v>1273</v>
      </c>
      <c r="C376" s="7" t="n">
        <f aca="false">COUNTIFS('Duel Log'!AF$2:AF$2815,$A376,'Duel Log'!AG$2:AG$2815,$B376)</f>
        <v>1</v>
      </c>
      <c r="D376" s="7" t="n">
        <f aca="false">COUNTIFS('Duel Log'!AF$2:AF$2815,$A376,'Duel Log'!AG$2:AG$2815,$B376,'Duel Log'!AH$2:AH$2815,"Win")</f>
        <v>1</v>
      </c>
      <c r="E376" s="7" t="n">
        <f aca="false">COUNTIFS('Duel Log'!AF$2:AF$2815,$A376,'Duel Log'!AG$2:AG$2815,$B376,'Duel Log'!AH$2:AH$2815,"Loss")</f>
        <v>0</v>
      </c>
      <c r="F376" s="7" t="n">
        <f aca="false">COUNTIFS('Duel Log'!AF$2:AF$2815,$A376,'Duel Log'!AG$2:AG$2815,$B376,'Duel Log'!AH$2:AH$2815,"Draw")</f>
        <v>0</v>
      </c>
      <c r="G376" s="13" t="n">
        <f aca="false">IFERROR(D376/C376,"")</f>
        <v>1</v>
      </c>
    </row>
    <row r="377" customFormat="false" ht="15" hidden="false" customHeight="true" outlineLevel="0" collapsed="false">
      <c r="A377" s="7" t="s">
        <v>1027</v>
      </c>
      <c r="B377" s="7" t="s">
        <v>418</v>
      </c>
      <c r="C377" s="7" t="n">
        <f aca="false">COUNTIFS('Duel Log'!AF$2:AF$2815,$A377,'Duel Log'!AG$2:AG$2815,$B377)</f>
        <v>1</v>
      </c>
      <c r="D377" s="7" t="n">
        <f aca="false">COUNTIFS('Duel Log'!AF$2:AF$2815,$A377,'Duel Log'!AG$2:AG$2815,$B377,'Duel Log'!AH$2:AH$2815,"Win")</f>
        <v>1</v>
      </c>
      <c r="E377" s="7" t="n">
        <f aca="false">COUNTIFS('Duel Log'!AF$2:AF$2815,$A377,'Duel Log'!AG$2:AG$2815,$B377,'Duel Log'!AH$2:AH$2815,"Loss")</f>
        <v>0</v>
      </c>
      <c r="F377" s="7" t="n">
        <f aca="false">COUNTIFS('Duel Log'!AF$2:AF$2815,$A377,'Duel Log'!AG$2:AG$2815,$B377,'Duel Log'!AH$2:AH$2815,"Draw")</f>
        <v>0</v>
      </c>
      <c r="G377" s="13" t="n">
        <f aca="false">IFERROR(D377/C377,"")</f>
        <v>1</v>
      </c>
    </row>
    <row r="378" customFormat="false" ht="15" hidden="false" customHeight="true" outlineLevel="0" collapsed="false">
      <c r="A378" s="7" t="s">
        <v>4731</v>
      </c>
      <c r="B378" s="7" t="s">
        <v>4732</v>
      </c>
      <c r="C378" s="7" t="n">
        <f aca="false">COUNTIFS('Duel Log'!AF$2:AF$2815,$A378,'Duel Log'!AG$2:AG$2815,$B378)</f>
        <v>2</v>
      </c>
      <c r="D378" s="7" t="n">
        <f aca="false">COUNTIFS('Duel Log'!AF$2:AF$2815,$A378,'Duel Log'!AG$2:AG$2815,$B378,'Duel Log'!AH$2:AH$2815,"Win")</f>
        <v>0</v>
      </c>
      <c r="E378" s="7" t="n">
        <f aca="false">COUNTIFS('Duel Log'!AF$2:AF$2815,$A378,'Duel Log'!AG$2:AG$2815,$B378,'Duel Log'!AH$2:AH$2815,"Loss")</f>
        <v>2</v>
      </c>
      <c r="F378" s="7" t="n">
        <f aca="false">COUNTIFS('Duel Log'!AF$2:AF$2815,$A378,'Duel Log'!AG$2:AG$2815,$B378,'Duel Log'!AH$2:AH$2815,"Draw")</f>
        <v>0</v>
      </c>
      <c r="G378" s="13" t="n">
        <f aca="false">IFERROR(D378/C378,"")</f>
        <v>0</v>
      </c>
    </row>
    <row r="379" customFormat="false" ht="15" hidden="false" customHeight="true" outlineLevel="0" collapsed="false">
      <c r="A379" s="7" t="s">
        <v>5107</v>
      </c>
      <c r="B379" s="7" t="s">
        <v>778</v>
      </c>
      <c r="C379" s="7" t="n">
        <f aca="false">COUNTIFS('Duel Log'!AF$2:AF$2815,$A379,'Duel Log'!AG$2:AG$2815,$B379)</f>
        <v>1</v>
      </c>
      <c r="D379" s="7" t="n">
        <f aca="false">COUNTIFS('Duel Log'!AF$2:AF$2815,$A379,'Duel Log'!AG$2:AG$2815,$B379,'Duel Log'!AH$2:AH$2815,"Win")</f>
        <v>0</v>
      </c>
      <c r="E379" s="7" t="n">
        <f aca="false">COUNTIFS('Duel Log'!AF$2:AF$2815,$A379,'Duel Log'!AG$2:AG$2815,$B379,'Duel Log'!AH$2:AH$2815,"Loss")</f>
        <v>1</v>
      </c>
      <c r="F379" s="7" t="n">
        <f aca="false">COUNTIFS('Duel Log'!AF$2:AF$2815,$A379,'Duel Log'!AG$2:AG$2815,$B379,'Duel Log'!AH$2:AH$2815,"Draw")</f>
        <v>0</v>
      </c>
      <c r="G379" s="13" t="n">
        <f aca="false">IFERROR(D379/C379,"")</f>
        <v>0</v>
      </c>
    </row>
    <row r="380" customFormat="false" ht="15" hidden="false" customHeight="true" outlineLevel="0" collapsed="false">
      <c r="A380" s="7" t="s">
        <v>2848</v>
      </c>
      <c r="B380" s="7" t="s">
        <v>2009</v>
      </c>
      <c r="C380" s="7" t="n">
        <f aca="false">COUNTIFS('Duel Log'!AF$2:AF$2815,$A380,'Duel Log'!AG$2:AG$2815,$B380)</f>
        <v>1</v>
      </c>
      <c r="D380" s="7" t="n">
        <f aca="false">COUNTIFS('Duel Log'!AF$2:AF$2815,$A380,'Duel Log'!AG$2:AG$2815,$B380,'Duel Log'!AH$2:AH$2815,"Win")</f>
        <v>1</v>
      </c>
      <c r="E380" s="7" t="n">
        <f aca="false">COUNTIFS('Duel Log'!AF$2:AF$2815,$A380,'Duel Log'!AG$2:AG$2815,$B380,'Duel Log'!AH$2:AH$2815,"Loss")</f>
        <v>0</v>
      </c>
      <c r="F380" s="7" t="n">
        <f aca="false">COUNTIFS('Duel Log'!AF$2:AF$2815,$A380,'Duel Log'!AG$2:AG$2815,$B380,'Duel Log'!AH$2:AH$2815,"Draw")</f>
        <v>0</v>
      </c>
      <c r="G380" s="13" t="n">
        <f aca="false">IFERROR(D380/C380,"")</f>
        <v>1</v>
      </c>
    </row>
    <row r="381" customFormat="false" ht="15" hidden="false" customHeight="true" outlineLevel="0" collapsed="false">
      <c r="A381" s="7" t="s">
        <v>2848</v>
      </c>
      <c r="B381" s="7" t="s">
        <v>2551</v>
      </c>
      <c r="C381" s="7" t="n">
        <f aca="false">COUNTIFS('Duel Log'!AF$2:AF$2815,$A381,'Duel Log'!AG$2:AG$2815,$B381)</f>
        <v>1</v>
      </c>
      <c r="D381" s="7" t="n">
        <f aca="false">COUNTIFS('Duel Log'!AF$2:AF$2815,$A381,'Duel Log'!AG$2:AG$2815,$B381,'Duel Log'!AH$2:AH$2815,"Win")</f>
        <v>0</v>
      </c>
      <c r="E381" s="7" t="n">
        <f aca="false">COUNTIFS('Duel Log'!AF$2:AF$2815,$A381,'Duel Log'!AG$2:AG$2815,$B381,'Duel Log'!AH$2:AH$2815,"Loss")</f>
        <v>1</v>
      </c>
      <c r="F381" s="7" t="n">
        <f aca="false">COUNTIFS('Duel Log'!AF$2:AF$2815,$A381,'Duel Log'!AG$2:AG$2815,$B381,'Duel Log'!AH$2:AH$2815,"Draw")</f>
        <v>0</v>
      </c>
      <c r="G381" s="13" t="n">
        <f aca="false">IFERROR(D381/C381,"")</f>
        <v>0</v>
      </c>
    </row>
    <row r="382" customFormat="false" ht="15" hidden="false" customHeight="true" outlineLevel="0" collapsed="false">
      <c r="A382" s="7" t="s">
        <v>627</v>
      </c>
      <c r="B382" s="7" t="s">
        <v>3452</v>
      </c>
      <c r="C382" s="7" t="n">
        <f aca="false">COUNTIFS('Duel Log'!AF$2:AF$2815,$A382,'Duel Log'!AG$2:AG$2815,$B382)</f>
        <v>2</v>
      </c>
      <c r="D382" s="7" t="n">
        <f aca="false">COUNTIFS('Duel Log'!AF$2:AF$2815,$A382,'Duel Log'!AG$2:AG$2815,$B382,'Duel Log'!AH$2:AH$2815,"Win")</f>
        <v>2</v>
      </c>
      <c r="E382" s="7" t="n">
        <f aca="false">COUNTIFS('Duel Log'!AF$2:AF$2815,$A382,'Duel Log'!AG$2:AG$2815,$B382,'Duel Log'!AH$2:AH$2815,"Loss")</f>
        <v>0</v>
      </c>
      <c r="F382" s="7" t="n">
        <f aca="false">COUNTIFS('Duel Log'!AF$2:AF$2815,$A382,'Duel Log'!AG$2:AG$2815,$B382,'Duel Log'!AH$2:AH$2815,"Draw")</f>
        <v>0</v>
      </c>
      <c r="G382" s="13" t="n">
        <f aca="false">IFERROR(D382/C382,"")</f>
        <v>1</v>
      </c>
    </row>
    <row r="383" customFormat="false" ht="15" hidden="false" customHeight="true" outlineLevel="0" collapsed="false">
      <c r="A383" s="7" t="s">
        <v>627</v>
      </c>
      <c r="B383" s="7" t="s">
        <v>1184</v>
      </c>
      <c r="C383" s="7" t="n">
        <f aca="false">COUNTIFS('Duel Log'!AF$2:AF$2815,$A383,'Duel Log'!AG$2:AG$2815,$B383)</f>
        <v>2</v>
      </c>
      <c r="D383" s="7" t="n">
        <f aca="false">COUNTIFS('Duel Log'!AF$2:AF$2815,$A383,'Duel Log'!AG$2:AG$2815,$B383,'Duel Log'!AH$2:AH$2815,"Win")</f>
        <v>0</v>
      </c>
      <c r="E383" s="7" t="n">
        <f aca="false">COUNTIFS('Duel Log'!AF$2:AF$2815,$A383,'Duel Log'!AG$2:AG$2815,$B383,'Duel Log'!AH$2:AH$2815,"Loss")</f>
        <v>2</v>
      </c>
      <c r="F383" s="7" t="n">
        <f aca="false">COUNTIFS('Duel Log'!AF$2:AF$2815,$A383,'Duel Log'!AG$2:AG$2815,$B383,'Duel Log'!AH$2:AH$2815,"Draw")</f>
        <v>0</v>
      </c>
      <c r="G383" s="13" t="n">
        <f aca="false">IFERROR(D383/C383,"")</f>
        <v>0</v>
      </c>
    </row>
    <row r="384" customFormat="false" ht="15" hidden="false" customHeight="true" outlineLevel="0" collapsed="false">
      <c r="A384" s="7" t="s">
        <v>627</v>
      </c>
      <c r="B384" s="7" t="s">
        <v>628</v>
      </c>
      <c r="C384" s="7" t="n">
        <f aca="false">COUNTIFS('Duel Log'!AF$2:AF$2815,$A384,'Duel Log'!AG$2:AG$2815,$B384)</f>
        <v>1</v>
      </c>
      <c r="D384" s="7" t="n">
        <f aca="false">COUNTIFS('Duel Log'!AF$2:AF$2815,$A384,'Duel Log'!AG$2:AG$2815,$B384,'Duel Log'!AH$2:AH$2815,"Win")</f>
        <v>1</v>
      </c>
      <c r="E384" s="7" t="n">
        <f aca="false">COUNTIFS('Duel Log'!AF$2:AF$2815,$A384,'Duel Log'!AG$2:AG$2815,$B384,'Duel Log'!AH$2:AH$2815,"Loss")</f>
        <v>0</v>
      </c>
      <c r="F384" s="7" t="n">
        <f aca="false">COUNTIFS('Duel Log'!AF$2:AF$2815,$A384,'Duel Log'!AG$2:AG$2815,$B384,'Duel Log'!AH$2:AH$2815,"Draw")</f>
        <v>0</v>
      </c>
      <c r="G384" s="13" t="n">
        <f aca="false">IFERROR(D384/C384,"")</f>
        <v>1</v>
      </c>
    </row>
    <row r="385" customFormat="false" ht="15" hidden="false" customHeight="true" outlineLevel="0" collapsed="false">
      <c r="A385" s="7" t="s">
        <v>627</v>
      </c>
      <c r="B385" s="7" t="s">
        <v>1459</v>
      </c>
      <c r="C385" s="7" t="n">
        <f aca="false">COUNTIFS('Duel Log'!AF$2:AF$2815,$A385,'Duel Log'!AG$2:AG$2815,$B385)</f>
        <v>1</v>
      </c>
      <c r="D385" s="7" t="n">
        <f aca="false">COUNTIFS('Duel Log'!AF$2:AF$2815,$A385,'Duel Log'!AG$2:AG$2815,$B385,'Duel Log'!AH$2:AH$2815,"Win")</f>
        <v>1</v>
      </c>
      <c r="E385" s="7" t="n">
        <f aca="false">COUNTIFS('Duel Log'!AF$2:AF$2815,$A385,'Duel Log'!AG$2:AG$2815,$B385,'Duel Log'!AH$2:AH$2815,"Loss")</f>
        <v>0</v>
      </c>
      <c r="F385" s="7" t="n">
        <f aca="false">COUNTIFS('Duel Log'!AF$2:AF$2815,$A385,'Duel Log'!AG$2:AG$2815,$B385,'Duel Log'!AH$2:AH$2815,"Draw")</f>
        <v>0</v>
      </c>
      <c r="G385" s="13" t="n">
        <f aca="false">IFERROR(D385/C385,"")</f>
        <v>1</v>
      </c>
    </row>
    <row r="386" customFormat="false" ht="15" hidden="false" customHeight="true" outlineLevel="0" collapsed="false">
      <c r="A386" s="7" t="s">
        <v>627</v>
      </c>
      <c r="B386" s="7" t="s">
        <v>2102</v>
      </c>
      <c r="C386" s="7" t="n">
        <f aca="false">COUNTIFS('Duel Log'!AF$2:AF$2815,$A386,'Duel Log'!AG$2:AG$2815,$B386)</f>
        <v>1</v>
      </c>
      <c r="D386" s="7" t="n">
        <f aca="false">COUNTIFS('Duel Log'!AF$2:AF$2815,$A386,'Duel Log'!AG$2:AG$2815,$B386,'Duel Log'!AH$2:AH$2815,"Win")</f>
        <v>1</v>
      </c>
      <c r="E386" s="7" t="n">
        <f aca="false">COUNTIFS('Duel Log'!AF$2:AF$2815,$A386,'Duel Log'!AG$2:AG$2815,$B386,'Duel Log'!AH$2:AH$2815,"Loss")</f>
        <v>0</v>
      </c>
      <c r="F386" s="7" t="n">
        <f aca="false">COUNTIFS('Duel Log'!AF$2:AF$2815,$A386,'Duel Log'!AG$2:AG$2815,$B386,'Duel Log'!AH$2:AH$2815,"Draw")</f>
        <v>0</v>
      </c>
      <c r="G386" s="13" t="n">
        <f aca="false">IFERROR(D386/C386,"")</f>
        <v>1</v>
      </c>
    </row>
    <row r="387" customFormat="false" ht="15" hidden="false" customHeight="true" outlineLevel="0" collapsed="false">
      <c r="A387" s="7" t="s">
        <v>627</v>
      </c>
      <c r="B387" s="7" t="s">
        <v>562</v>
      </c>
      <c r="C387" s="7" t="n">
        <f aca="false">COUNTIFS('Duel Log'!AF$2:AF$2815,$A387,'Duel Log'!AG$2:AG$2815,$B387)</f>
        <v>1</v>
      </c>
      <c r="D387" s="7" t="n">
        <f aca="false">COUNTIFS('Duel Log'!AF$2:AF$2815,$A387,'Duel Log'!AG$2:AG$2815,$B387,'Duel Log'!AH$2:AH$2815,"Win")</f>
        <v>1</v>
      </c>
      <c r="E387" s="7" t="n">
        <f aca="false">COUNTIFS('Duel Log'!AF$2:AF$2815,$A387,'Duel Log'!AG$2:AG$2815,$B387,'Duel Log'!AH$2:AH$2815,"Loss")</f>
        <v>0</v>
      </c>
      <c r="F387" s="7" t="n">
        <f aca="false">COUNTIFS('Duel Log'!AF$2:AF$2815,$A387,'Duel Log'!AG$2:AG$2815,$B387,'Duel Log'!AH$2:AH$2815,"Draw")</f>
        <v>0</v>
      </c>
      <c r="G387" s="13" t="n">
        <f aca="false">IFERROR(D387/C387,"")</f>
        <v>1</v>
      </c>
    </row>
    <row r="388" customFormat="false" ht="15" hidden="false" customHeight="true" outlineLevel="0" collapsed="false">
      <c r="A388" s="7" t="s">
        <v>627</v>
      </c>
      <c r="B388" s="7" t="s">
        <v>491</v>
      </c>
      <c r="C388" s="7" t="n">
        <f aca="false">COUNTIFS('Duel Log'!AF$2:AF$2815,$A388,'Duel Log'!AG$2:AG$2815,$B388)</f>
        <v>1</v>
      </c>
      <c r="D388" s="7" t="n">
        <f aca="false">COUNTIFS('Duel Log'!AF$2:AF$2815,$A388,'Duel Log'!AG$2:AG$2815,$B388,'Duel Log'!AH$2:AH$2815,"Win")</f>
        <v>0</v>
      </c>
      <c r="E388" s="7" t="n">
        <f aca="false">COUNTIFS('Duel Log'!AF$2:AF$2815,$A388,'Duel Log'!AG$2:AG$2815,$B388,'Duel Log'!AH$2:AH$2815,"Loss")</f>
        <v>1</v>
      </c>
      <c r="F388" s="7" t="n">
        <f aca="false">COUNTIFS('Duel Log'!AF$2:AF$2815,$A388,'Duel Log'!AG$2:AG$2815,$B388,'Duel Log'!AH$2:AH$2815,"Draw")</f>
        <v>0</v>
      </c>
      <c r="G388" s="13" t="n">
        <f aca="false">IFERROR(D388/C388,"")</f>
        <v>0</v>
      </c>
    </row>
    <row r="389" customFormat="false" ht="15" hidden="false" customHeight="true" outlineLevel="0" collapsed="false">
      <c r="A389" s="7" t="s">
        <v>627</v>
      </c>
      <c r="B389" s="7" t="s">
        <v>5671</v>
      </c>
      <c r="C389" s="7" t="n">
        <f aca="false">COUNTIFS('Duel Log'!AF$2:AF$2815,$A389,'Duel Log'!AG$2:AG$2815,$B389)</f>
        <v>1</v>
      </c>
      <c r="D389" s="7" t="n">
        <f aca="false">COUNTIFS('Duel Log'!AF$2:AF$2815,$A389,'Duel Log'!AG$2:AG$2815,$B389,'Duel Log'!AH$2:AH$2815,"Win")</f>
        <v>1</v>
      </c>
      <c r="E389" s="7" t="n">
        <f aca="false">COUNTIFS('Duel Log'!AF$2:AF$2815,$A389,'Duel Log'!AG$2:AG$2815,$B389,'Duel Log'!AH$2:AH$2815,"Loss")</f>
        <v>0</v>
      </c>
      <c r="F389" s="7" t="n">
        <f aca="false">COUNTIFS('Duel Log'!AF$2:AF$2815,$A389,'Duel Log'!AG$2:AG$2815,$B389,'Duel Log'!AH$2:AH$2815,"Draw")</f>
        <v>0</v>
      </c>
      <c r="G389" s="13" t="n">
        <f aca="false">IFERROR(D389/C389,"")</f>
        <v>1</v>
      </c>
    </row>
    <row r="390" customFormat="false" ht="15" hidden="false" customHeight="true" outlineLevel="0" collapsed="false">
      <c r="A390" s="7" t="s">
        <v>627</v>
      </c>
      <c r="B390" s="7" t="s">
        <v>2085</v>
      </c>
      <c r="C390" s="7" t="n">
        <f aca="false">COUNTIFS('Duel Log'!AF$2:AF$2815,$A390,'Duel Log'!AG$2:AG$2815,$B390)</f>
        <v>1</v>
      </c>
      <c r="D390" s="7" t="n">
        <f aca="false">COUNTIFS('Duel Log'!AF$2:AF$2815,$A390,'Duel Log'!AG$2:AG$2815,$B390,'Duel Log'!AH$2:AH$2815,"Win")</f>
        <v>0</v>
      </c>
      <c r="E390" s="7" t="n">
        <f aca="false">COUNTIFS('Duel Log'!AF$2:AF$2815,$A390,'Duel Log'!AG$2:AG$2815,$B390,'Duel Log'!AH$2:AH$2815,"Loss")</f>
        <v>1</v>
      </c>
      <c r="F390" s="7" t="n">
        <f aca="false">COUNTIFS('Duel Log'!AF$2:AF$2815,$A390,'Duel Log'!AG$2:AG$2815,$B390,'Duel Log'!AH$2:AH$2815,"Draw")</f>
        <v>0</v>
      </c>
      <c r="G390" s="13" t="n">
        <f aca="false">IFERROR(D390/C390,"")</f>
        <v>0</v>
      </c>
    </row>
    <row r="391" customFormat="false" ht="15" hidden="false" customHeight="true" outlineLevel="0" collapsed="false">
      <c r="A391" s="7" t="s">
        <v>627</v>
      </c>
      <c r="B391" s="7" t="s">
        <v>2678</v>
      </c>
      <c r="C391" s="7" t="n">
        <f aca="false">COUNTIFS('Duel Log'!AF$2:AF$2815,$A391,'Duel Log'!AG$2:AG$2815,$B391)</f>
        <v>1</v>
      </c>
      <c r="D391" s="7" t="n">
        <f aca="false">COUNTIFS('Duel Log'!AF$2:AF$2815,$A391,'Duel Log'!AG$2:AG$2815,$B391,'Duel Log'!AH$2:AH$2815,"Win")</f>
        <v>0</v>
      </c>
      <c r="E391" s="7" t="n">
        <f aca="false">COUNTIFS('Duel Log'!AF$2:AF$2815,$A391,'Duel Log'!AG$2:AG$2815,$B391,'Duel Log'!AH$2:AH$2815,"Loss")</f>
        <v>1</v>
      </c>
      <c r="F391" s="7" t="n">
        <f aca="false">COUNTIFS('Duel Log'!AF$2:AF$2815,$A391,'Duel Log'!AG$2:AG$2815,$B391,'Duel Log'!AH$2:AH$2815,"Draw")</f>
        <v>0</v>
      </c>
      <c r="G391" s="13" t="n">
        <f aca="false">IFERROR(D391/C391,"")</f>
        <v>0</v>
      </c>
    </row>
    <row r="392" customFormat="false" ht="15" hidden="false" customHeight="true" outlineLevel="0" collapsed="false">
      <c r="A392" s="7" t="s">
        <v>627</v>
      </c>
      <c r="B392" s="7" t="s">
        <v>5716</v>
      </c>
      <c r="C392" s="7" t="n">
        <f aca="false">COUNTIFS('Duel Log'!AF$2:AF$2815,$A392,'Duel Log'!AG$2:AG$2815,$B392)</f>
        <v>1</v>
      </c>
      <c r="D392" s="7" t="n">
        <f aca="false">COUNTIFS('Duel Log'!AF$2:AF$2815,$A392,'Duel Log'!AG$2:AG$2815,$B392,'Duel Log'!AH$2:AH$2815,"Win")</f>
        <v>1</v>
      </c>
      <c r="E392" s="7" t="n">
        <f aca="false">COUNTIFS('Duel Log'!AF$2:AF$2815,$A392,'Duel Log'!AG$2:AG$2815,$B392,'Duel Log'!AH$2:AH$2815,"Loss")</f>
        <v>0</v>
      </c>
      <c r="F392" s="7" t="n">
        <f aca="false">COUNTIFS('Duel Log'!AF$2:AF$2815,$A392,'Duel Log'!AG$2:AG$2815,$B392,'Duel Log'!AH$2:AH$2815,"Draw")</f>
        <v>0</v>
      </c>
      <c r="G392" s="13" t="n">
        <f aca="false">IFERROR(D392/C392,"")</f>
        <v>1</v>
      </c>
    </row>
    <row r="393" customFormat="false" ht="15" hidden="false" customHeight="true" outlineLevel="0" collapsed="false">
      <c r="A393" s="7" t="s">
        <v>627</v>
      </c>
      <c r="B393" s="7" t="s">
        <v>343</v>
      </c>
      <c r="C393" s="7" t="n">
        <f aca="false">COUNTIFS('Duel Log'!AF$2:AF$2815,$A393,'Duel Log'!AG$2:AG$2815,$B393)</f>
        <v>2</v>
      </c>
      <c r="D393" s="7" t="n">
        <f aca="false">COUNTIFS('Duel Log'!AF$2:AF$2815,$A393,'Duel Log'!AG$2:AG$2815,$B393,'Duel Log'!AH$2:AH$2815,"Win")</f>
        <v>0</v>
      </c>
      <c r="E393" s="7" t="n">
        <f aca="false">COUNTIFS('Duel Log'!AF$2:AF$2815,$A393,'Duel Log'!AG$2:AG$2815,$B393,'Duel Log'!AH$2:AH$2815,"Loss")</f>
        <v>2</v>
      </c>
      <c r="F393" s="7" t="n">
        <f aca="false">COUNTIFS('Duel Log'!AF$2:AF$2815,$A393,'Duel Log'!AG$2:AG$2815,$B393,'Duel Log'!AH$2:AH$2815,"Draw")</f>
        <v>0</v>
      </c>
      <c r="G393" s="13" t="n">
        <f aca="false">IFERROR(D393/C393,"")</f>
        <v>0</v>
      </c>
    </row>
    <row r="394" customFormat="false" ht="15" hidden="false" customHeight="true" outlineLevel="0" collapsed="false">
      <c r="A394" s="7" t="s">
        <v>627</v>
      </c>
      <c r="B394" s="7" t="s">
        <v>2277</v>
      </c>
      <c r="C394" s="7" t="n">
        <f aca="false">COUNTIFS('Duel Log'!AF$2:AF$2815,$A394,'Duel Log'!AG$2:AG$2815,$B394)</f>
        <v>1</v>
      </c>
      <c r="D394" s="7" t="n">
        <f aca="false">COUNTIFS('Duel Log'!AF$2:AF$2815,$A394,'Duel Log'!AG$2:AG$2815,$B394,'Duel Log'!AH$2:AH$2815,"Win")</f>
        <v>0</v>
      </c>
      <c r="E394" s="7" t="n">
        <f aca="false">COUNTIFS('Duel Log'!AF$2:AF$2815,$A394,'Duel Log'!AG$2:AG$2815,$B394,'Duel Log'!AH$2:AH$2815,"Loss")</f>
        <v>1</v>
      </c>
      <c r="F394" s="7" t="n">
        <f aca="false">COUNTIFS('Duel Log'!AF$2:AF$2815,$A394,'Duel Log'!AG$2:AG$2815,$B394,'Duel Log'!AH$2:AH$2815,"Draw")</f>
        <v>0</v>
      </c>
      <c r="G394" s="13" t="n">
        <f aca="false">IFERROR(D394/C394,"")</f>
        <v>0</v>
      </c>
    </row>
    <row r="395" customFormat="false" ht="15" hidden="false" customHeight="true" outlineLevel="0" collapsed="false">
      <c r="A395" s="7" t="s">
        <v>627</v>
      </c>
      <c r="B395" s="7" t="s">
        <v>410</v>
      </c>
      <c r="C395" s="7" t="n">
        <f aca="false">COUNTIFS('Duel Log'!AF$2:AF$2815,$A395,'Duel Log'!AG$2:AG$2815,$B395)</f>
        <v>2</v>
      </c>
      <c r="D395" s="7" t="n">
        <f aca="false">COUNTIFS('Duel Log'!AF$2:AF$2815,$A395,'Duel Log'!AG$2:AG$2815,$B395,'Duel Log'!AH$2:AH$2815,"Win")</f>
        <v>0</v>
      </c>
      <c r="E395" s="7" t="n">
        <f aca="false">COUNTIFS('Duel Log'!AF$2:AF$2815,$A395,'Duel Log'!AG$2:AG$2815,$B395,'Duel Log'!AH$2:AH$2815,"Loss")</f>
        <v>2</v>
      </c>
      <c r="F395" s="7" t="n">
        <f aca="false">COUNTIFS('Duel Log'!AF$2:AF$2815,$A395,'Duel Log'!AG$2:AG$2815,$B395,'Duel Log'!AH$2:AH$2815,"Draw")</f>
        <v>0</v>
      </c>
      <c r="G395" s="13" t="n">
        <f aca="false">IFERROR(D395/C395,"")</f>
        <v>0</v>
      </c>
    </row>
    <row r="396" customFormat="false" ht="15" hidden="false" customHeight="true" outlineLevel="0" collapsed="false">
      <c r="A396" s="7" t="s">
        <v>627</v>
      </c>
      <c r="B396" s="7" t="s">
        <v>1442</v>
      </c>
      <c r="C396" s="7" t="n">
        <f aca="false">COUNTIFS('Duel Log'!AF$2:AF$2815,$A396,'Duel Log'!AG$2:AG$2815,$B396)</f>
        <v>1</v>
      </c>
      <c r="D396" s="7" t="n">
        <f aca="false">COUNTIFS('Duel Log'!AF$2:AF$2815,$A396,'Duel Log'!AG$2:AG$2815,$B396,'Duel Log'!AH$2:AH$2815,"Win")</f>
        <v>0</v>
      </c>
      <c r="E396" s="7" t="n">
        <f aca="false">COUNTIFS('Duel Log'!AF$2:AF$2815,$A396,'Duel Log'!AG$2:AG$2815,$B396,'Duel Log'!AH$2:AH$2815,"Loss")</f>
        <v>1</v>
      </c>
      <c r="F396" s="7" t="n">
        <f aca="false">COUNTIFS('Duel Log'!AF$2:AF$2815,$A396,'Duel Log'!AG$2:AG$2815,$B396,'Duel Log'!AH$2:AH$2815,"Draw")</f>
        <v>0</v>
      </c>
      <c r="G396" s="13" t="n">
        <f aca="false">IFERROR(D396/C396,"")</f>
        <v>0</v>
      </c>
    </row>
    <row r="397" customFormat="false" ht="15" hidden="false" customHeight="true" outlineLevel="0" collapsed="false">
      <c r="A397" s="7" t="s">
        <v>627</v>
      </c>
      <c r="B397" s="7" t="s">
        <v>150</v>
      </c>
      <c r="C397" s="7" t="n">
        <f aca="false">COUNTIFS('Duel Log'!AF$2:AF$2815,$A397,'Duel Log'!AG$2:AG$2815,$B397)</f>
        <v>2</v>
      </c>
      <c r="D397" s="7" t="n">
        <f aca="false">COUNTIFS('Duel Log'!AF$2:AF$2815,$A397,'Duel Log'!AG$2:AG$2815,$B397,'Duel Log'!AH$2:AH$2815,"Win")</f>
        <v>0</v>
      </c>
      <c r="E397" s="7" t="n">
        <f aca="false">COUNTIFS('Duel Log'!AF$2:AF$2815,$A397,'Duel Log'!AG$2:AG$2815,$B397,'Duel Log'!AH$2:AH$2815,"Loss")</f>
        <v>2</v>
      </c>
      <c r="F397" s="7" t="n">
        <f aca="false">COUNTIFS('Duel Log'!AF$2:AF$2815,$A397,'Duel Log'!AG$2:AG$2815,$B397,'Duel Log'!AH$2:AH$2815,"Draw")</f>
        <v>0</v>
      </c>
      <c r="G397" s="13" t="n">
        <f aca="false">IFERROR(D397/C397,"")</f>
        <v>0</v>
      </c>
    </row>
    <row r="398" customFormat="false" ht="15" hidden="false" customHeight="true" outlineLevel="0" collapsed="false">
      <c r="A398" s="7" t="s">
        <v>627</v>
      </c>
      <c r="B398" s="7" t="s">
        <v>726</v>
      </c>
      <c r="C398" s="7" t="n">
        <f aca="false">COUNTIFS('Duel Log'!AF$2:AF$2815,$A398,'Duel Log'!AG$2:AG$2815,$B398)</f>
        <v>1</v>
      </c>
      <c r="D398" s="7" t="n">
        <f aca="false">COUNTIFS('Duel Log'!AF$2:AF$2815,$A398,'Duel Log'!AG$2:AG$2815,$B398,'Duel Log'!AH$2:AH$2815,"Win")</f>
        <v>1</v>
      </c>
      <c r="E398" s="7" t="n">
        <f aca="false">COUNTIFS('Duel Log'!AF$2:AF$2815,$A398,'Duel Log'!AG$2:AG$2815,$B398,'Duel Log'!AH$2:AH$2815,"Loss")</f>
        <v>0</v>
      </c>
      <c r="F398" s="7" t="n">
        <f aca="false">COUNTIFS('Duel Log'!AF$2:AF$2815,$A398,'Duel Log'!AG$2:AG$2815,$B398,'Duel Log'!AH$2:AH$2815,"Draw")</f>
        <v>0</v>
      </c>
      <c r="G398" s="13" t="n">
        <f aca="false">IFERROR(D398/C398,"")</f>
        <v>1</v>
      </c>
    </row>
    <row r="399" customFormat="false" ht="15" hidden="false" customHeight="true" outlineLevel="0" collapsed="false">
      <c r="A399" s="7" t="s">
        <v>627</v>
      </c>
      <c r="B399" s="7" t="s">
        <v>966</v>
      </c>
      <c r="C399" s="7" t="n">
        <f aca="false">COUNTIFS('Duel Log'!AF$2:AF$2815,$A399,'Duel Log'!AG$2:AG$2815,$B399)</f>
        <v>2</v>
      </c>
      <c r="D399" s="7" t="n">
        <f aca="false">COUNTIFS('Duel Log'!AF$2:AF$2815,$A399,'Duel Log'!AG$2:AG$2815,$B399,'Duel Log'!AH$2:AH$2815,"Win")</f>
        <v>0</v>
      </c>
      <c r="E399" s="7" t="n">
        <f aca="false">COUNTIFS('Duel Log'!AF$2:AF$2815,$A399,'Duel Log'!AG$2:AG$2815,$B399,'Duel Log'!AH$2:AH$2815,"Loss")</f>
        <v>2</v>
      </c>
      <c r="F399" s="7" t="n">
        <f aca="false">COUNTIFS('Duel Log'!AF$2:AF$2815,$A399,'Duel Log'!AG$2:AG$2815,$B399,'Duel Log'!AH$2:AH$2815,"Draw")</f>
        <v>0</v>
      </c>
      <c r="G399" s="13" t="n">
        <f aca="false">IFERROR(D399/C399,"")</f>
        <v>0</v>
      </c>
    </row>
    <row r="400" customFormat="false" ht="15" hidden="false" customHeight="true" outlineLevel="0" collapsed="false">
      <c r="A400" s="7" t="s">
        <v>627</v>
      </c>
      <c r="B400" s="7" t="s">
        <v>913</v>
      </c>
      <c r="C400" s="7" t="n">
        <f aca="false">COUNTIFS('Duel Log'!AF$2:AF$2815,$A400,'Duel Log'!AG$2:AG$2815,$B400)</f>
        <v>2</v>
      </c>
      <c r="D400" s="7" t="n">
        <f aca="false">COUNTIFS('Duel Log'!AF$2:AF$2815,$A400,'Duel Log'!AG$2:AG$2815,$B400,'Duel Log'!AH$2:AH$2815,"Win")</f>
        <v>0</v>
      </c>
      <c r="E400" s="7" t="n">
        <f aca="false">COUNTIFS('Duel Log'!AF$2:AF$2815,$A400,'Duel Log'!AG$2:AG$2815,$B400,'Duel Log'!AH$2:AH$2815,"Loss")</f>
        <v>2</v>
      </c>
      <c r="F400" s="7" t="n">
        <f aca="false">COUNTIFS('Duel Log'!AF$2:AF$2815,$A400,'Duel Log'!AG$2:AG$2815,$B400,'Duel Log'!AH$2:AH$2815,"Draw")</f>
        <v>0</v>
      </c>
      <c r="G400" s="13" t="n">
        <f aca="false">IFERROR(D400/C400,"")</f>
        <v>0</v>
      </c>
    </row>
    <row r="401" customFormat="false" ht="15" hidden="false" customHeight="true" outlineLevel="0" collapsed="false">
      <c r="A401" s="7" t="s">
        <v>627</v>
      </c>
      <c r="B401" s="7" t="s">
        <v>1085</v>
      </c>
      <c r="C401" s="7" t="n">
        <f aca="false">COUNTIFS('Duel Log'!AF$2:AF$2815,$A401,'Duel Log'!AG$2:AG$2815,$B401)</f>
        <v>1</v>
      </c>
      <c r="D401" s="7" t="n">
        <f aca="false">COUNTIFS('Duel Log'!AF$2:AF$2815,$A401,'Duel Log'!AG$2:AG$2815,$B401,'Duel Log'!AH$2:AH$2815,"Win")</f>
        <v>1</v>
      </c>
      <c r="E401" s="7" t="n">
        <f aca="false">COUNTIFS('Duel Log'!AF$2:AF$2815,$A401,'Duel Log'!AG$2:AG$2815,$B401,'Duel Log'!AH$2:AH$2815,"Loss")</f>
        <v>0</v>
      </c>
      <c r="F401" s="7" t="n">
        <f aca="false">COUNTIFS('Duel Log'!AF$2:AF$2815,$A401,'Duel Log'!AG$2:AG$2815,$B401,'Duel Log'!AH$2:AH$2815,"Draw")</f>
        <v>0</v>
      </c>
      <c r="G401" s="13" t="n">
        <f aca="false">IFERROR(D401/C401,"")</f>
        <v>1</v>
      </c>
    </row>
    <row r="402" customFormat="false" ht="15" hidden="false" customHeight="true" outlineLevel="0" collapsed="false">
      <c r="A402" s="7" t="s">
        <v>627</v>
      </c>
      <c r="B402" s="7" t="s">
        <v>229</v>
      </c>
      <c r="C402" s="7" t="n">
        <f aca="false">COUNTIFS('Duel Log'!AF$2:AF$2815,$A402,'Duel Log'!AG$2:AG$2815,$B402)</f>
        <v>2</v>
      </c>
      <c r="D402" s="7" t="n">
        <f aca="false">COUNTIFS('Duel Log'!AF$2:AF$2815,$A402,'Duel Log'!AG$2:AG$2815,$B402,'Duel Log'!AH$2:AH$2815,"Win")</f>
        <v>0</v>
      </c>
      <c r="E402" s="7" t="n">
        <f aca="false">COUNTIFS('Duel Log'!AF$2:AF$2815,$A402,'Duel Log'!AG$2:AG$2815,$B402,'Duel Log'!AH$2:AH$2815,"Loss")</f>
        <v>2</v>
      </c>
      <c r="F402" s="7" t="n">
        <f aca="false">COUNTIFS('Duel Log'!AF$2:AF$2815,$A402,'Duel Log'!AG$2:AG$2815,$B402,'Duel Log'!AH$2:AH$2815,"Draw")</f>
        <v>0</v>
      </c>
      <c r="G402" s="13" t="n">
        <f aca="false">IFERROR(D402/C402,"")</f>
        <v>0</v>
      </c>
    </row>
    <row r="403" customFormat="false" ht="15" hidden="false" customHeight="true" outlineLevel="0" collapsed="false">
      <c r="A403" s="7" t="s">
        <v>3323</v>
      </c>
      <c r="B403" s="7" t="s">
        <v>527</v>
      </c>
      <c r="C403" s="7" t="n">
        <f aca="false">COUNTIFS('Duel Log'!AF$2:AF$2815,$A403,'Duel Log'!AG$2:AG$2815,$B403)</f>
        <v>1</v>
      </c>
      <c r="D403" s="7" t="n">
        <f aca="false">COUNTIFS('Duel Log'!AF$2:AF$2815,$A403,'Duel Log'!AG$2:AG$2815,$B403,'Duel Log'!AH$2:AH$2815,"Win")</f>
        <v>0</v>
      </c>
      <c r="E403" s="7" t="n">
        <f aca="false">COUNTIFS('Duel Log'!AF$2:AF$2815,$A403,'Duel Log'!AG$2:AG$2815,$B403,'Duel Log'!AH$2:AH$2815,"Loss")</f>
        <v>1</v>
      </c>
      <c r="F403" s="7" t="n">
        <f aca="false">COUNTIFS('Duel Log'!AF$2:AF$2815,$A403,'Duel Log'!AG$2:AG$2815,$B403,'Duel Log'!AH$2:AH$2815,"Draw")</f>
        <v>0</v>
      </c>
      <c r="G403" s="13" t="n">
        <f aca="false">IFERROR(D403/C403,"")</f>
        <v>0</v>
      </c>
    </row>
    <row r="404" customFormat="false" ht="15" hidden="false" customHeight="true" outlineLevel="0" collapsed="false">
      <c r="A404" s="7" t="s">
        <v>3323</v>
      </c>
      <c r="B404" s="7" t="s">
        <v>778</v>
      </c>
      <c r="C404" s="7" t="n">
        <f aca="false">COUNTIFS('Duel Log'!AF$2:AF$2815,$A404,'Duel Log'!AG$2:AG$2815,$B404)</f>
        <v>1</v>
      </c>
      <c r="D404" s="7" t="n">
        <f aca="false">COUNTIFS('Duel Log'!AF$2:AF$2815,$A404,'Duel Log'!AG$2:AG$2815,$B404,'Duel Log'!AH$2:AH$2815,"Win")</f>
        <v>0</v>
      </c>
      <c r="E404" s="7" t="n">
        <f aca="false">COUNTIFS('Duel Log'!AF$2:AF$2815,$A404,'Duel Log'!AG$2:AG$2815,$B404,'Duel Log'!AH$2:AH$2815,"Loss")</f>
        <v>1</v>
      </c>
      <c r="F404" s="7" t="n">
        <f aca="false">COUNTIFS('Duel Log'!AF$2:AF$2815,$A404,'Duel Log'!AG$2:AG$2815,$B404,'Duel Log'!AH$2:AH$2815,"Draw")</f>
        <v>0</v>
      </c>
      <c r="G404" s="13" t="n">
        <f aca="false">IFERROR(D404/C404,"")</f>
        <v>0</v>
      </c>
    </row>
    <row r="405" customFormat="false" ht="15" hidden="false" customHeight="true" outlineLevel="0" collapsed="false">
      <c r="A405" s="7" t="s">
        <v>3323</v>
      </c>
      <c r="B405" s="7" t="s">
        <v>4941</v>
      </c>
      <c r="C405" s="7" t="n">
        <f aca="false">COUNTIFS('Duel Log'!AF$2:AF$2815,$A405,'Duel Log'!AG$2:AG$2815,$B405)</f>
        <v>1</v>
      </c>
      <c r="D405" s="7" t="n">
        <f aca="false">COUNTIFS('Duel Log'!AF$2:AF$2815,$A405,'Duel Log'!AG$2:AG$2815,$B405,'Duel Log'!AH$2:AH$2815,"Win")</f>
        <v>0</v>
      </c>
      <c r="E405" s="7" t="n">
        <f aca="false">COUNTIFS('Duel Log'!AF$2:AF$2815,$A405,'Duel Log'!AG$2:AG$2815,$B405,'Duel Log'!AH$2:AH$2815,"Loss")</f>
        <v>1</v>
      </c>
      <c r="F405" s="7" t="n">
        <f aca="false">COUNTIFS('Duel Log'!AF$2:AF$2815,$A405,'Duel Log'!AG$2:AG$2815,$B405,'Duel Log'!AH$2:AH$2815,"Draw")</f>
        <v>0</v>
      </c>
      <c r="G405" s="13" t="n">
        <f aca="false">IFERROR(D405/C405,"")</f>
        <v>0</v>
      </c>
    </row>
    <row r="406" customFormat="false" ht="15" hidden="false" customHeight="true" outlineLevel="0" collapsed="false">
      <c r="A406" s="7" t="s">
        <v>3323</v>
      </c>
      <c r="B406" s="7" t="s">
        <v>3324</v>
      </c>
      <c r="C406" s="7" t="n">
        <f aca="false">COUNTIFS('Duel Log'!AF$2:AF$2815,$A406,'Duel Log'!AG$2:AG$2815,$B406)</f>
        <v>1</v>
      </c>
      <c r="D406" s="7" t="n">
        <f aca="false">COUNTIFS('Duel Log'!AF$2:AF$2815,$A406,'Duel Log'!AG$2:AG$2815,$B406,'Duel Log'!AH$2:AH$2815,"Win")</f>
        <v>1</v>
      </c>
      <c r="E406" s="7" t="n">
        <f aca="false">COUNTIFS('Duel Log'!AF$2:AF$2815,$A406,'Duel Log'!AG$2:AG$2815,$B406,'Duel Log'!AH$2:AH$2815,"Loss")</f>
        <v>0</v>
      </c>
      <c r="F406" s="7" t="n">
        <f aca="false">COUNTIFS('Duel Log'!AF$2:AF$2815,$A406,'Duel Log'!AG$2:AG$2815,$B406,'Duel Log'!AH$2:AH$2815,"Draw")</f>
        <v>0</v>
      </c>
      <c r="G406" s="13" t="n">
        <f aca="false">IFERROR(D406/C406,"")</f>
        <v>1</v>
      </c>
    </row>
    <row r="407" customFormat="false" ht="15" hidden="false" customHeight="true" outlineLevel="0" collapsed="false">
      <c r="A407" s="7" t="s">
        <v>3323</v>
      </c>
      <c r="B407" s="7" t="s">
        <v>228</v>
      </c>
      <c r="C407" s="7" t="n">
        <f aca="false">COUNTIFS('Duel Log'!AF$2:AF$2815,$A407,'Duel Log'!AG$2:AG$2815,$B407)</f>
        <v>1</v>
      </c>
      <c r="D407" s="7" t="n">
        <f aca="false">COUNTIFS('Duel Log'!AF$2:AF$2815,$A407,'Duel Log'!AG$2:AG$2815,$B407,'Duel Log'!AH$2:AH$2815,"Win")</f>
        <v>1</v>
      </c>
      <c r="E407" s="7" t="n">
        <f aca="false">COUNTIFS('Duel Log'!AF$2:AF$2815,$A407,'Duel Log'!AG$2:AG$2815,$B407,'Duel Log'!AH$2:AH$2815,"Loss")</f>
        <v>0</v>
      </c>
      <c r="F407" s="7" t="n">
        <f aca="false">COUNTIFS('Duel Log'!AF$2:AF$2815,$A407,'Duel Log'!AG$2:AG$2815,$B407,'Duel Log'!AH$2:AH$2815,"Draw")</f>
        <v>0</v>
      </c>
      <c r="G407" s="13" t="n">
        <f aca="false">IFERROR(D407/C407,"")</f>
        <v>1</v>
      </c>
    </row>
    <row r="408" customFormat="false" ht="15" hidden="false" customHeight="true" outlineLevel="0" collapsed="false">
      <c r="A408" s="7" t="s">
        <v>3323</v>
      </c>
      <c r="B408" s="7" t="s">
        <v>5120</v>
      </c>
      <c r="C408" s="7" t="n">
        <f aca="false">COUNTIFS('Duel Log'!AF$2:AF$2815,$A408,'Duel Log'!AG$2:AG$2815,$B408)</f>
        <v>1</v>
      </c>
      <c r="D408" s="7" t="n">
        <f aca="false">COUNTIFS('Duel Log'!AF$2:AF$2815,$A408,'Duel Log'!AG$2:AG$2815,$B408,'Duel Log'!AH$2:AH$2815,"Win")</f>
        <v>1</v>
      </c>
      <c r="E408" s="7" t="n">
        <f aca="false">COUNTIFS('Duel Log'!AF$2:AF$2815,$A408,'Duel Log'!AG$2:AG$2815,$B408,'Duel Log'!AH$2:AH$2815,"Loss")</f>
        <v>0</v>
      </c>
      <c r="F408" s="7" t="n">
        <f aca="false">COUNTIFS('Duel Log'!AF$2:AF$2815,$A408,'Duel Log'!AG$2:AG$2815,$B408,'Duel Log'!AH$2:AH$2815,"Draw")</f>
        <v>0</v>
      </c>
      <c r="G408" s="13" t="n">
        <f aca="false">IFERROR(D408/C408,"")</f>
        <v>1</v>
      </c>
    </row>
    <row r="409" customFormat="false" ht="15" hidden="false" customHeight="true" outlineLevel="0" collapsed="false">
      <c r="A409" s="7" t="s">
        <v>3323</v>
      </c>
      <c r="B409" s="7" t="s">
        <v>4347</v>
      </c>
      <c r="C409" s="7" t="n">
        <f aca="false">COUNTIFS('Duel Log'!AF$2:AF$2815,$A409,'Duel Log'!AG$2:AG$2815,$B409)</f>
        <v>1</v>
      </c>
      <c r="D409" s="7" t="n">
        <f aca="false">COUNTIFS('Duel Log'!AF$2:AF$2815,$A409,'Duel Log'!AG$2:AG$2815,$B409,'Duel Log'!AH$2:AH$2815,"Win")</f>
        <v>1</v>
      </c>
      <c r="E409" s="7" t="n">
        <f aca="false">COUNTIFS('Duel Log'!AF$2:AF$2815,$A409,'Duel Log'!AG$2:AG$2815,$B409,'Duel Log'!AH$2:AH$2815,"Loss")</f>
        <v>0</v>
      </c>
      <c r="F409" s="7" t="n">
        <f aca="false">COUNTIFS('Duel Log'!AF$2:AF$2815,$A409,'Duel Log'!AG$2:AG$2815,$B409,'Duel Log'!AH$2:AH$2815,"Draw")</f>
        <v>0</v>
      </c>
      <c r="G409" s="13" t="n">
        <f aca="false">IFERROR(D409/C409,"")</f>
        <v>1</v>
      </c>
    </row>
    <row r="410" customFormat="false" ht="15" hidden="false" customHeight="true" outlineLevel="0" collapsed="false">
      <c r="A410" s="7" t="s">
        <v>3579</v>
      </c>
      <c r="B410" s="7" t="s">
        <v>3580</v>
      </c>
      <c r="C410" s="7" t="n">
        <f aca="false">COUNTIFS('Duel Log'!AF$2:AF$2815,$A410,'Duel Log'!AG$2:AG$2815,$B410)</f>
        <v>1</v>
      </c>
      <c r="D410" s="7" t="n">
        <f aca="false">COUNTIFS('Duel Log'!AF$2:AF$2815,$A410,'Duel Log'!AG$2:AG$2815,$B410,'Duel Log'!AH$2:AH$2815,"Win")</f>
        <v>0</v>
      </c>
      <c r="E410" s="7" t="n">
        <f aca="false">COUNTIFS('Duel Log'!AF$2:AF$2815,$A410,'Duel Log'!AG$2:AG$2815,$B410,'Duel Log'!AH$2:AH$2815,"Loss")</f>
        <v>1</v>
      </c>
      <c r="F410" s="7" t="n">
        <f aca="false">COUNTIFS('Duel Log'!AF$2:AF$2815,$A410,'Duel Log'!AG$2:AG$2815,$B410,'Duel Log'!AH$2:AH$2815,"Draw")</f>
        <v>0</v>
      </c>
      <c r="G410" s="13" t="n">
        <f aca="false">IFERROR(D410/C410,"")</f>
        <v>0</v>
      </c>
    </row>
    <row r="411" customFormat="false" ht="15" hidden="false" customHeight="true" outlineLevel="0" collapsed="false">
      <c r="A411" s="7" t="s">
        <v>882</v>
      </c>
      <c r="B411" s="7" t="s">
        <v>881</v>
      </c>
      <c r="C411" s="7" t="n">
        <f aca="false">COUNTIFS('Duel Log'!AF$2:AF$2815,$A411,'Duel Log'!AG$2:AG$2815,$B411)</f>
        <v>2</v>
      </c>
      <c r="D411" s="7" t="n">
        <f aca="false">COUNTIFS('Duel Log'!AF$2:AF$2815,$A411,'Duel Log'!AG$2:AG$2815,$B411,'Duel Log'!AH$2:AH$2815,"Win")</f>
        <v>0</v>
      </c>
      <c r="E411" s="7" t="n">
        <f aca="false">COUNTIFS('Duel Log'!AF$2:AF$2815,$A411,'Duel Log'!AG$2:AG$2815,$B411,'Duel Log'!AH$2:AH$2815,"Loss")</f>
        <v>2</v>
      </c>
      <c r="F411" s="7" t="n">
        <f aca="false">COUNTIFS('Duel Log'!AF$2:AF$2815,$A411,'Duel Log'!AG$2:AG$2815,$B411,'Duel Log'!AH$2:AH$2815,"Draw")</f>
        <v>0</v>
      </c>
      <c r="G411" s="13" t="n">
        <f aca="false">IFERROR(D411/C411,"")</f>
        <v>0</v>
      </c>
    </row>
    <row r="412" customFormat="false" ht="15" hidden="false" customHeight="true" outlineLevel="0" collapsed="false">
      <c r="A412" s="7" t="s">
        <v>2506</v>
      </c>
      <c r="B412" s="7" t="s">
        <v>2505</v>
      </c>
      <c r="C412" s="7" t="n">
        <f aca="false">COUNTIFS('Duel Log'!AF$2:AF$2815,$A412,'Duel Log'!AG$2:AG$2815,$B412)</f>
        <v>1</v>
      </c>
      <c r="D412" s="7" t="n">
        <f aca="false">COUNTIFS('Duel Log'!AF$2:AF$2815,$A412,'Duel Log'!AG$2:AG$2815,$B412,'Duel Log'!AH$2:AH$2815,"Win")</f>
        <v>1</v>
      </c>
      <c r="E412" s="7" t="n">
        <f aca="false">COUNTIFS('Duel Log'!AF$2:AF$2815,$A412,'Duel Log'!AG$2:AG$2815,$B412,'Duel Log'!AH$2:AH$2815,"Loss")</f>
        <v>0</v>
      </c>
      <c r="F412" s="7" t="n">
        <f aca="false">COUNTIFS('Duel Log'!AF$2:AF$2815,$A412,'Duel Log'!AG$2:AG$2815,$B412,'Duel Log'!AH$2:AH$2815,"Draw")</f>
        <v>0</v>
      </c>
      <c r="G412" s="13" t="n">
        <f aca="false">IFERROR(D412/C412,"")</f>
        <v>1</v>
      </c>
    </row>
    <row r="413" customFormat="false" ht="15" hidden="false" customHeight="true" outlineLevel="0" collapsed="false">
      <c r="A413" s="7" t="s">
        <v>1969</v>
      </c>
      <c r="B413" s="7" t="s">
        <v>242</v>
      </c>
      <c r="C413" s="7" t="n">
        <f aca="false">COUNTIFS('Duel Log'!AF$2:AF$2815,$A413,'Duel Log'!AG$2:AG$2815,$B413)</f>
        <v>1</v>
      </c>
      <c r="D413" s="7" t="n">
        <f aca="false">COUNTIFS('Duel Log'!AF$2:AF$2815,$A413,'Duel Log'!AG$2:AG$2815,$B413,'Duel Log'!AH$2:AH$2815,"Win")</f>
        <v>0</v>
      </c>
      <c r="E413" s="7" t="n">
        <f aca="false">COUNTIFS('Duel Log'!AF$2:AF$2815,$A413,'Duel Log'!AG$2:AG$2815,$B413,'Duel Log'!AH$2:AH$2815,"Loss")</f>
        <v>1</v>
      </c>
      <c r="F413" s="7" t="n">
        <f aca="false">COUNTIFS('Duel Log'!AF$2:AF$2815,$A413,'Duel Log'!AG$2:AG$2815,$B413,'Duel Log'!AH$2:AH$2815,"Draw")</f>
        <v>0</v>
      </c>
      <c r="G413" s="13" t="n">
        <f aca="false">IFERROR(D413/C413,"")</f>
        <v>0</v>
      </c>
    </row>
    <row r="414" customFormat="false" ht="15" hidden="false" customHeight="true" outlineLevel="0" collapsed="false">
      <c r="A414" s="7" t="s">
        <v>5263</v>
      </c>
      <c r="B414" s="7" t="s">
        <v>5262</v>
      </c>
      <c r="C414" s="7" t="n">
        <f aca="false">COUNTIFS('Duel Log'!AF$2:AF$2815,$A414,'Duel Log'!AG$2:AG$2815,$B414)</f>
        <v>1</v>
      </c>
      <c r="D414" s="7" t="n">
        <f aca="false">COUNTIFS('Duel Log'!AF$2:AF$2815,$A414,'Duel Log'!AG$2:AG$2815,$B414,'Duel Log'!AH$2:AH$2815,"Win")</f>
        <v>0</v>
      </c>
      <c r="E414" s="7" t="n">
        <f aca="false">COUNTIFS('Duel Log'!AF$2:AF$2815,$A414,'Duel Log'!AG$2:AG$2815,$B414,'Duel Log'!AH$2:AH$2815,"Loss")</f>
        <v>1</v>
      </c>
      <c r="F414" s="7" t="n">
        <f aca="false">COUNTIFS('Duel Log'!AF$2:AF$2815,$A414,'Duel Log'!AG$2:AG$2815,$B414,'Duel Log'!AH$2:AH$2815,"Draw")</f>
        <v>0</v>
      </c>
      <c r="G414" s="13" t="n">
        <f aca="false">IFERROR(D414/C414,"")</f>
        <v>0</v>
      </c>
    </row>
    <row r="415" customFormat="false" ht="15" hidden="false" customHeight="true" outlineLevel="0" collapsed="false">
      <c r="A415" s="7" t="s">
        <v>2683</v>
      </c>
      <c r="B415" s="7" t="s">
        <v>2684</v>
      </c>
      <c r="C415" s="7" t="n">
        <f aca="false">COUNTIFS('Duel Log'!AF$2:AF$2815,$A415,'Duel Log'!AG$2:AG$2815,$B415)</f>
        <v>1</v>
      </c>
      <c r="D415" s="7" t="n">
        <f aca="false">COUNTIFS('Duel Log'!AF$2:AF$2815,$A415,'Duel Log'!AG$2:AG$2815,$B415,'Duel Log'!AH$2:AH$2815,"Win")</f>
        <v>1</v>
      </c>
      <c r="E415" s="7" t="n">
        <f aca="false">COUNTIFS('Duel Log'!AF$2:AF$2815,$A415,'Duel Log'!AG$2:AG$2815,$B415,'Duel Log'!AH$2:AH$2815,"Loss")</f>
        <v>0</v>
      </c>
      <c r="F415" s="7" t="n">
        <f aca="false">COUNTIFS('Duel Log'!AF$2:AF$2815,$A415,'Duel Log'!AG$2:AG$2815,$B415,'Duel Log'!AH$2:AH$2815,"Draw")</f>
        <v>0</v>
      </c>
      <c r="G415" s="13" t="n">
        <f aca="false">IFERROR(D415/C415,"")</f>
        <v>1</v>
      </c>
    </row>
    <row r="416" customFormat="false" ht="15" hidden="false" customHeight="true" outlineLevel="0" collapsed="false">
      <c r="A416" s="7" t="s">
        <v>2683</v>
      </c>
      <c r="B416" s="7" t="s">
        <v>3640</v>
      </c>
      <c r="C416" s="7" t="n">
        <f aca="false">COUNTIFS('Duel Log'!AF$2:AF$2815,$A416,'Duel Log'!AG$2:AG$2815,$B416)</f>
        <v>1</v>
      </c>
      <c r="D416" s="7" t="n">
        <f aca="false">COUNTIFS('Duel Log'!AF$2:AF$2815,$A416,'Duel Log'!AG$2:AG$2815,$B416,'Duel Log'!AH$2:AH$2815,"Win")</f>
        <v>1</v>
      </c>
      <c r="E416" s="7" t="n">
        <f aca="false">COUNTIFS('Duel Log'!AF$2:AF$2815,$A416,'Duel Log'!AG$2:AG$2815,$B416,'Duel Log'!AH$2:AH$2815,"Loss")</f>
        <v>0</v>
      </c>
      <c r="F416" s="7" t="n">
        <f aca="false">COUNTIFS('Duel Log'!AF$2:AF$2815,$A416,'Duel Log'!AG$2:AG$2815,$B416,'Duel Log'!AH$2:AH$2815,"Draw")</f>
        <v>0</v>
      </c>
      <c r="G416" s="13" t="n">
        <f aca="false">IFERROR(D416/C416,"")</f>
        <v>1</v>
      </c>
    </row>
    <row r="417" customFormat="false" ht="15" hidden="false" customHeight="true" outlineLevel="0" collapsed="false">
      <c r="A417" s="7" t="s">
        <v>1923</v>
      </c>
      <c r="B417" s="7" t="s">
        <v>726</v>
      </c>
      <c r="C417" s="7" t="n">
        <f aca="false">COUNTIFS('Duel Log'!AF$2:AF$2815,$A417,'Duel Log'!AG$2:AG$2815,$B417)</f>
        <v>2</v>
      </c>
      <c r="D417" s="7" t="n">
        <f aca="false">COUNTIFS('Duel Log'!AF$2:AF$2815,$A417,'Duel Log'!AG$2:AG$2815,$B417,'Duel Log'!AH$2:AH$2815,"Win")</f>
        <v>2</v>
      </c>
      <c r="E417" s="7" t="n">
        <f aca="false">COUNTIFS('Duel Log'!AF$2:AF$2815,$A417,'Duel Log'!AG$2:AG$2815,$B417,'Duel Log'!AH$2:AH$2815,"Loss")</f>
        <v>0</v>
      </c>
      <c r="F417" s="7" t="n">
        <f aca="false">COUNTIFS('Duel Log'!AF$2:AF$2815,$A417,'Duel Log'!AG$2:AG$2815,$B417,'Duel Log'!AH$2:AH$2815,"Draw")</f>
        <v>0</v>
      </c>
      <c r="G417" s="13" t="n">
        <f aca="false">IFERROR(D417/C417,"")</f>
        <v>1</v>
      </c>
    </row>
    <row r="418" customFormat="false" ht="15" hidden="false" customHeight="true" outlineLevel="0" collapsed="false">
      <c r="A418" s="7" t="s">
        <v>2659</v>
      </c>
      <c r="B418" s="7" t="s">
        <v>2662</v>
      </c>
      <c r="C418" s="7" t="n">
        <f aca="false">COUNTIFS('Duel Log'!AF$2:AF$2815,$A418,'Duel Log'!AG$2:AG$2815,$B418)</f>
        <v>1</v>
      </c>
      <c r="D418" s="7" t="n">
        <f aca="false">COUNTIFS('Duel Log'!AF$2:AF$2815,$A418,'Duel Log'!AG$2:AG$2815,$B418,'Duel Log'!AH$2:AH$2815,"Win")</f>
        <v>1</v>
      </c>
      <c r="E418" s="7" t="n">
        <f aca="false">COUNTIFS('Duel Log'!AF$2:AF$2815,$A418,'Duel Log'!AG$2:AG$2815,$B418,'Duel Log'!AH$2:AH$2815,"Loss")</f>
        <v>0</v>
      </c>
      <c r="F418" s="7" t="n">
        <f aca="false">COUNTIFS('Duel Log'!AF$2:AF$2815,$A418,'Duel Log'!AG$2:AG$2815,$B418,'Duel Log'!AH$2:AH$2815,"Draw")</f>
        <v>0</v>
      </c>
      <c r="G418" s="13" t="n">
        <f aca="false">IFERROR(D418/C418,"")</f>
        <v>1</v>
      </c>
    </row>
    <row r="419" customFormat="false" ht="15" hidden="false" customHeight="true" outlineLevel="0" collapsed="false">
      <c r="A419" s="7" t="s">
        <v>2659</v>
      </c>
      <c r="B419" s="7" t="s">
        <v>2660</v>
      </c>
      <c r="C419" s="7" t="n">
        <f aca="false">COUNTIFS('Duel Log'!AF$2:AF$2815,$A419,'Duel Log'!AG$2:AG$2815,$B419)</f>
        <v>1</v>
      </c>
      <c r="D419" s="7" t="n">
        <f aca="false">COUNTIFS('Duel Log'!AF$2:AF$2815,$A419,'Duel Log'!AG$2:AG$2815,$B419,'Duel Log'!AH$2:AH$2815,"Win")</f>
        <v>0</v>
      </c>
      <c r="E419" s="7" t="n">
        <f aca="false">COUNTIFS('Duel Log'!AF$2:AF$2815,$A419,'Duel Log'!AG$2:AG$2815,$B419,'Duel Log'!AH$2:AH$2815,"Loss")</f>
        <v>1</v>
      </c>
      <c r="F419" s="7" t="n">
        <f aca="false">COUNTIFS('Duel Log'!AF$2:AF$2815,$A419,'Duel Log'!AG$2:AG$2815,$B419,'Duel Log'!AH$2:AH$2815,"Draw")</f>
        <v>0</v>
      </c>
      <c r="G419" s="13" t="n">
        <f aca="false">IFERROR(D419/C419,"")</f>
        <v>0</v>
      </c>
    </row>
    <row r="420" customFormat="false" ht="15" hidden="false" customHeight="true" outlineLevel="0" collapsed="false">
      <c r="A420" s="7" t="s">
        <v>4813</v>
      </c>
      <c r="B420" s="7" t="s">
        <v>711</v>
      </c>
      <c r="C420" s="7" t="n">
        <f aca="false">COUNTIFS('Duel Log'!AF$2:AF$2815,$A420,'Duel Log'!AG$2:AG$2815,$B420)</f>
        <v>1</v>
      </c>
      <c r="D420" s="7" t="n">
        <f aca="false">COUNTIFS('Duel Log'!AF$2:AF$2815,$A420,'Duel Log'!AG$2:AG$2815,$B420,'Duel Log'!AH$2:AH$2815,"Win")</f>
        <v>1</v>
      </c>
      <c r="E420" s="7" t="n">
        <f aca="false">COUNTIFS('Duel Log'!AF$2:AF$2815,$A420,'Duel Log'!AG$2:AG$2815,$B420,'Duel Log'!AH$2:AH$2815,"Loss")</f>
        <v>0</v>
      </c>
      <c r="F420" s="7" t="n">
        <f aca="false">COUNTIFS('Duel Log'!AF$2:AF$2815,$A420,'Duel Log'!AG$2:AG$2815,$B420,'Duel Log'!AH$2:AH$2815,"Draw")</f>
        <v>0</v>
      </c>
      <c r="G420" s="13" t="n">
        <f aca="false">IFERROR(D420/C420,"")</f>
        <v>1</v>
      </c>
    </row>
    <row r="421" customFormat="false" ht="15" hidden="false" customHeight="true" outlineLevel="0" collapsed="false">
      <c r="A421" s="7" t="s">
        <v>644</v>
      </c>
      <c r="B421" s="7" t="s">
        <v>4079</v>
      </c>
      <c r="C421" s="7" t="n">
        <f aca="false">COUNTIFS('Duel Log'!AF$2:AF$2815,$A421,'Duel Log'!AG$2:AG$2815,$B421)</f>
        <v>1</v>
      </c>
      <c r="D421" s="7" t="n">
        <f aca="false">COUNTIFS('Duel Log'!AF$2:AF$2815,$A421,'Duel Log'!AG$2:AG$2815,$B421,'Duel Log'!AH$2:AH$2815,"Win")</f>
        <v>1</v>
      </c>
      <c r="E421" s="7" t="n">
        <f aca="false">COUNTIFS('Duel Log'!AF$2:AF$2815,$A421,'Duel Log'!AG$2:AG$2815,$B421,'Duel Log'!AH$2:AH$2815,"Loss")</f>
        <v>0</v>
      </c>
      <c r="F421" s="7" t="n">
        <f aca="false">COUNTIFS('Duel Log'!AF$2:AF$2815,$A421,'Duel Log'!AG$2:AG$2815,$B421,'Duel Log'!AH$2:AH$2815,"Draw")</f>
        <v>0</v>
      </c>
      <c r="G421" s="13" t="n">
        <f aca="false">IFERROR(D421/C421,"")</f>
        <v>1</v>
      </c>
    </row>
    <row r="422" customFormat="false" ht="15" hidden="false" customHeight="true" outlineLevel="0" collapsed="false">
      <c r="A422" s="7" t="s">
        <v>644</v>
      </c>
      <c r="B422" s="7" t="s">
        <v>2301</v>
      </c>
      <c r="C422" s="7" t="n">
        <f aca="false">COUNTIFS('Duel Log'!AF$2:AF$2815,$A422,'Duel Log'!AG$2:AG$2815,$B422)</f>
        <v>1</v>
      </c>
      <c r="D422" s="7" t="n">
        <f aca="false">COUNTIFS('Duel Log'!AF$2:AF$2815,$A422,'Duel Log'!AG$2:AG$2815,$B422,'Duel Log'!AH$2:AH$2815,"Win")</f>
        <v>0</v>
      </c>
      <c r="E422" s="7" t="n">
        <f aca="false">COUNTIFS('Duel Log'!AF$2:AF$2815,$A422,'Duel Log'!AG$2:AG$2815,$B422,'Duel Log'!AH$2:AH$2815,"Loss")</f>
        <v>1</v>
      </c>
      <c r="F422" s="7" t="n">
        <f aca="false">COUNTIFS('Duel Log'!AF$2:AF$2815,$A422,'Duel Log'!AG$2:AG$2815,$B422,'Duel Log'!AH$2:AH$2815,"Draw")</f>
        <v>0</v>
      </c>
      <c r="G422" s="13" t="n">
        <f aca="false">IFERROR(D422/C422,"")</f>
        <v>0</v>
      </c>
    </row>
    <row r="423" customFormat="false" ht="15" hidden="false" customHeight="true" outlineLevel="0" collapsed="false">
      <c r="A423" s="7" t="s">
        <v>644</v>
      </c>
      <c r="B423" s="7" t="s">
        <v>223</v>
      </c>
      <c r="C423" s="7" t="n">
        <f aca="false">COUNTIFS('Duel Log'!AF$2:AF$2815,$A423,'Duel Log'!AG$2:AG$2815,$B423)</f>
        <v>2</v>
      </c>
      <c r="D423" s="7" t="n">
        <f aca="false">COUNTIFS('Duel Log'!AF$2:AF$2815,$A423,'Duel Log'!AG$2:AG$2815,$B423,'Duel Log'!AH$2:AH$2815,"Win")</f>
        <v>2</v>
      </c>
      <c r="E423" s="7" t="n">
        <f aca="false">COUNTIFS('Duel Log'!AF$2:AF$2815,$A423,'Duel Log'!AG$2:AG$2815,$B423,'Duel Log'!AH$2:AH$2815,"Loss")</f>
        <v>0</v>
      </c>
      <c r="F423" s="7" t="n">
        <f aca="false">COUNTIFS('Duel Log'!AF$2:AF$2815,$A423,'Duel Log'!AG$2:AG$2815,$B423,'Duel Log'!AH$2:AH$2815,"Draw")</f>
        <v>0</v>
      </c>
      <c r="G423" s="13" t="n">
        <f aca="false">IFERROR(D423/C423,"")</f>
        <v>1</v>
      </c>
    </row>
    <row r="424" customFormat="false" ht="15" hidden="false" customHeight="true" outlineLevel="0" collapsed="false">
      <c r="A424" s="7" t="s">
        <v>644</v>
      </c>
      <c r="B424" s="7" t="s">
        <v>5331</v>
      </c>
      <c r="C424" s="7" t="n">
        <f aca="false">COUNTIFS('Duel Log'!AF$2:AF$2815,$A424,'Duel Log'!AG$2:AG$2815,$B424)</f>
        <v>1</v>
      </c>
      <c r="D424" s="7" t="n">
        <f aca="false">COUNTIFS('Duel Log'!AF$2:AF$2815,$A424,'Duel Log'!AG$2:AG$2815,$B424,'Duel Log'!AH$2:AH$2815,"Win")</f>
        <v>1</v>
      </c>
      <c r="E424" s="7" t="n">
        <f aca="false">COUNTIFS('Duel Log'!AF$2:AF$2815,$A424,'Duel Log'!AG$2:AG$2815,$B424,'Duel Log'!AH$2:AH$2815,"Loss")</f>
        <v>0</v>
      </c>
      <c r="F424" s="7" t="n">
        <f aca="false">COUNTIFS('Duel Log'!AF$2:AF$2815,$A424,'Duel Log'!AG$2:AG$2815,$B424,'Duel Log'!AH$2:AH$2815,"Draw")</f>
        <v>0</v>
      </c>
      <c r="G424" s="13" t="n">
        <f aca="false">IFERROR(D424/C424,"")</f>
        <v>1</v>
      </c>
    </row>
    <row r="425" customFormat="false" ht="15" hidden="false" customHeight="true" outlineLevel="0" collapsed="false">
      <c r="A425" s="7" t="s">
        <v>171</v>
      </c>
      <c r="B425" s="7" t="s">
        <v>3661</v>
      </c>
      <c r="C425" s="7" t="n">
        <f aca="false">COUNTIFS('Duel Log'!AF$2:AF$2815,$A425,'Duel Log'!AG$2:AG$2815,$B425)</f>
        <v>1</v>
      </c>
      <c r="D425" s="7" t="n">
        <f aca="false">COUNTIFS('Duel Log'!AF$2:AF$2815,$A425,'Duel Log'!AG$2:AG$2815,$B425,'Duel Log'!AH$2:AH$2815,"Win")</f>
        <v>0</v>
      </c>
      <c r="E425" s="7" t="n">
        <f aca="false">COUNTIFS('Duel Log'!AF$2:AF$2815,$A425,'Duel Log'!AG$2:AG$2815,$B425,'Duel Log'!AH$2:AH$2815,"Loss")</f>
        <v>1</v>
      </c>
      <c r="F425" s="7" t="n">
        <f aca="false">COUNTIFS('Duel Log'!AF$2:AF$2815,$A425,'Duel Log'!AG$2:AG$2815,$B425,'Duel Log'!AH$2:AH$2815,"Draw")</f>
        <v>0</v>
      </c>
      <c r="G425" s="13" t="n">
        <f aca="false">IFERROR(D425/C425,"")</f>
        <v>0</v>
      </c>
    </row>
    <row r="426" customFormat="false" ht="15" hidden="false" customHeight="true" outlineLevel="0" collapsed="false">
      <c r="A426" s="7" t="s">
        <v>171</v>
      </c>
      <c r="B426" s="7" t="s">
        <v>138</v>
      </c>
      <c r="C426" s="7" t="n">
        <f aca="false">COUNTIFS('Duel Log'!AF$2:AF$2815,$A426,'Duel Log'!AG$2:AG$2815,$B426)</f>
        <v>1</v>
      </c>
      <c r="D426" s="7" t="n">
        <f aca="false">COUNTIFS('Duel Log'!AF$2:AF$2815,$A426,'Duel Log'!AG$2:AG$2815,$B426,'Duel Log'!AH$2:AH$2815,"Win")</f>
        <v>1</v>
      </c>
      <c r="E426" s="7" t="n">
        <f aca="false">COUNTIFS('Duel Log'!AF$2:AF$2815,$A426,'Duel Log'!AG$2:AG$2815,$B426,'Duel Log'!AH$2:AH$2815,"Loss")</f>
        <v>0</v>
      </c>
      <c r="F426" s="7" t="n">
        <f aca="false">COUNTIFS('Duel Log'!AF$2:AF$2815,$A426,'Duel Log'!AG$2:AG$2815,$B426,'Duel Log'!AH$2:AH$2815,"Draw")</f>
        <v>0</v>
      </c>
      <c r="G426" s="13" t="n">
        <f aca="false">IFERROR(D426/C426,"")</f>
        <v>1</v>
      </c>
    </row>
    <row r="427" customFormat="false" ht="15" hidden="false" customHeight="true" outlineLevel="0" collapsed="false">
      <c r="A427" s="7" t="s">
        <v>171</v>
      </c>
      <c r="B427" s="7" t="s">
        <v>762</v>
      </c>
      <c r="C427" s="7" t="n">
        <f aca="false">COUNTIFS('Duel Log'!AF$2:AF$2815,$A427,'Duel Log'!AG$2:AG$2815,$B427)</f>
        <v>2</v>
      </c>
      <c r="D427" s="7" t="n">
        <f aca="false">COUNTIFS('Duel Log'!AF$2:AF$2815,$A427,'Duel Log'!AG$2:AG$2815,$B427,'Duel Log'!AH$2:AH$2815,"Win")</f>
        <v>2</v>
      </c>
      <c r="E427" s="7" t="n">
        <f aca="false">COUNTIFS('Duel Log'!AF$2:AF$2815,$A427,'Duel Log'!AG$2:AG$2815,$B427,'Duel Log'!AH$2:AH$2815,"Loss")</f>
        <v>0</v>
      </c>
      <c r="F427" s="7" t="n">
        <f aca="false">COUNTIFS('Duel Log'!AF$2:AF$2815,$A427,'Duel Log'!AG$2:AG$2815,$B427,'Duel Log'!AH$2:AH$2815,"Draw")</f>
        <v>0</v>
      </c>
      <c r="G427" s="13" t="n">
        <f aca="false">IFERROR(D427/C427,"")</f>
        <v>1</v>
      </c>
    </row>
    <row r="428" customFormat="false" ht="15" hidden="false" customHeight="true" outlineLevel="0" collapsed="false">
      <c r="A428" s="7" t="s">
        <v>171</v>
      </c>
      <c r="B428" s="7" t="s">
        <v>172</v>
      </c>
      <c r="C428" s="7" t="n">
        <f aca="false">COUNTIFS('Duel Log'!AF$2:AF$2815,$A428,'Duel Log'!AG$2:AG$2815,$B428)</f>
        <v>1</v>
      </c>
      <c r="D428" s="7" t="n">
        <f aca="false">COUNTIFS('Duel Log'!AF$2:AF$2815,$A428,'Duel Log'!AG$2:AG$2815,$B428,'Duel Log'!AH$2:AH$2815,"Win")</f>
        <v>1</v>
      </c>
      <c r="E428" s="7" t="n">
        <f aca="false">COUNTIFS('Duel Log'!AF$2:AF$2815,$A428,'Duel Log'!AG$2:AG$2815,$B428,'Duel Log'!AH$2:AH$2815,"Loss")</f>
        <v>0</v>
      </c>
      <c r="F428" s="7" t="n">
        <f aca="false">COUNTIFS('Duel Log'!AF$2:AF$2815,$A428,'Duel Log'!AG$2:AG$2815,$B428,'Duel Log'!AH$2:AH$2815,"Draw")</f>
        <v>0</v>
      </c>
      <c r="G428" s="13" t="n">
        <f aca="false">IFERROR(D428/C428,"")</f>
        <v>1</v>
      </c>
    </row>
    <row r="429" customFormat="false" ht="15" hidden="false" customHeight="true" outlineLevel="0" collapsed="false">
      <c r="A429" s="7" t="s">
        <v>171</v>
      </c>
      <c r="B429" s="7" t="s">
        <v>418</v>
      </c>
      <c r="C429" s="7" t="n">
        <f aca="false">COUNTIFS('Duel Log'!AF$2:AF$2815,$A429,'Duel Log'!AG$2:AG$2815,$B429)</f>
        <v>4</v>
      </c>
      <c r="D429" s="7" t="n">
        <f aca="false">COUNTIFS('Duel Log'!AF$2:AF$2815,$A429,'Duel Log'!AG$2:AG$2815,$B429,'Duel Log'!AH$2:AH$2815,"Win")</f>
        <v>4</v>
      </c>
      <c r="E429" s="7" t="n">
        <f aca="false">COUNTIFS('Duel Log'!AF$2:AF$2815,$A429,'Duel Log'!AG$2:AG$2815,$B429,'Duel Log'!AH$2:AH$2815,"Loss")</f>
        <v>0</v>
      </c>
      <c r="F429" s="7" t="n">
        <f aca="false">COUNTIFS('Duel Log'!AF$2:AF$2815,$A429,'Duel Log'!AG$2:AG$2815,$B429,'Duel Log'!AH$2:AH$2815,"Draw")</f>
        <v>0</v>
      </c>
      <c r="G429" s="13" t="n">
        <f aca="false">IFERROR(D429/C429,"")</f>
        <v>1</v>
      </c>
    </row>
    <row r="430" customFormat="false" ht="15" hidden="false" customHeight="true" outlineLevel="0" collapsed="false">
      <c r="A430" s="7" t="s">
        <v>171</v>
      </c>
      <c r="B430" s="7" t="s">
        <v>338</v>
      </c>
      <c r="C430" s="7" t="n">
        <f aca="false">COUNTIFS('Duel Log'!AF$2:AF$2815,$A430,'Duel Log'!AG$2:AG$2815,$B430)</f>
        <v>2</v>
      </c>
      <c r="D430" s="7" t="n">
        <f aca="false">COUNTIFS('Duel Log'!AF$2:AF$2815,$A430,'Duel Log'!AG$2:AG$2815,$B430,'Duel Log'!AH$2:AH$2815,"Win")</f>
        <v>0</v>
      </c>
      <c r="E430" s="7" t="n">
        <f aca="false">COUNTIFS('Duel Log'!AF$2:AF$2815,$A430,'Duel Log'!AG$2:AG$2815,$B430,'Duel Log'!AH$2:AH$2815,"Loss")</f>
        <v>2</v>
      </c>
      <c r="F430" s="7" t="n">
        <f aca="false">COUNTIFS('Duel Log'!AF$2:AF$2815,$A430,'Duel Log'!AG$2:AG$2815,$B430,'Duel Log'!AH$2:AH$2815,"Draw")</f>
        <v>0</v>
      </c>
      <c r="G430" s="13" t="n">
        <f aca="false">IFERROR(D430/C430,"")</f>
        <v>0</v>
      </c>
    </row>
    <row r="431" customFormat="false" ht="15" hidden="false" customHeight="true" outlineLevel="0" collapsed="false">
      <c r="A431" s="7" t="s">
        <v>171</v>
      </c>
      <c r="B431" s="7" t="s">
        <v>294</v>
      </c>
      <c r="C431" s="7" t="n">
        <f aca="false">COUNTIFS('Duel Log'!AF$2:AF$2815,$A431,'Duel Log'!AG$2:AG$2815,$B431)</f>
        <v>2</v>
      </c>
      <c r="D431" s="7" t="n">
        <f aca="false">COUNTIFS('Duel Log'!AF$2:AF$2815,$A431,'Duel Log'!AG$2:AG$2815,$B431,'Duel Log'!AH$2:AH$2815,"Win")</f>
        <v>2</v>
      </c>
      <c r="E431" s="7" t="n">
        <f aca="false">COUNTIFS('Duel Log'!AF$2:AF$2815,$A431,'Duel Log'!AG$2:AG$2815,$B431,'Duel Log'!AH$2:AH$2815,"Loss")</f>
        <v>0</v>
      </c>
      <c r="F431" s="7" t="n">
        <f aca="false">COUNTIFS('Duel Log'!AF$2:AF$2815,$A431,'Duel Log'!AG$2:AG$2815,$B431,'Duel Log'!AH$2:AH$2815,"Draw")</f>
        <v>0</v>
      </c>
      <c r="G431" s="13" t="n">
        <f aca="false">IFERROR(D431/C431,"")</f>
        <v>1</v>
      </c>
    </row>
    <row r="432" customFormat="false" ht="15" hidden="false" customHeight="true" outlineLevel="0" collapsed="false">
      <c r="A432" s="7" t="s">
        <v>171</v>
      </c>
      <c r="B432" s="7" t="s">
        <v>185</v>
      </c>
      <c r="C432" s="7" t="n">
        <f aca="false">COUNTIFS('Duel Log'!AF$2:AF$2815,$A432,'Duel Log'!AG$2:AG$2815,$B432)</f>
        <v>1</v>
      </c>
      <c r="D432" s="7" t="n">
        <f aca="false">COUNTIFS('Duel Log'!AF$2:AF$2815,$A432,'Duel Log'!AG$2:AG$2815,$B432,'Duel Log'!AH$2:AH$2815,"Win")</f>
        <v>1</v>
      </c>
      <c r="E432" s="7" t="n">
        <f aca="false">COUNTIFS('Duel Log'!AF$2:AF$2815,$A432,'Duel Log'!AG$2:AG$2815,$B432,'Duel Log'!AH$2:AH$2815,"Loss")</f>
        <v>0</v>
      </c>
      <c r="F432" s="7" t="n">
        <f aca="false">COUNTIFS('Duel Log'!AF$2:AF$2815,$A432,'Duel Log'!AG$2:AG$2815,$B432,'Duel Log'!AH$2:AH$2815,"Draw")</f>
        <v>0</v>
      </c>
      <c r="G432" s="13" t="n">
        <f aca="false">IFERROR(D432/C432,"")</f>
        <v>1</v>
      </c>
    </row>
    <row r="433" customFormat="false" ht="15" hidden="false" customHeight="true" outlineLevel="0" collapsed="false">
      <c r="A433" s="7" t="s">
        <v>171</v>
      </c>
      <c r="B433" s="7" t="s">
        <v>101</v>
      </c>
      <c r="C433" s="7" t="n">
        <f aca="false">COUNTIFS('Duel Log'!AF$2:AF$2815,$A433,'Duel Log'!AG$2:AG$2815,$B433)</f>
        <v>1</v>
      </c>
      <c r="D433" s="7" t="n">
        <f aca="false">COUNTIFS('Duel Log'!AF$2:AF$2815,$A433,'Duel Log'!AG$2:AG$2815,$B433,'Duel Log'!AH$2:AH$2815,"Win")</f>
        <v>0</v>
      </c>
      <c r="E433" s="7" t="n">
        <f aca="false">COUNTIFS('Duel Log'!AF$2:AF$2815,$A433,'Duel Log'!AG$2:AG$2815,$B433,'Duel Log'!AH$2:AH$2815,"Loss")</f>
        <v>1</v>
      </c>
      <c r="F433" s="7" t="n">
        <f aca="false">COUNTIFS('Duel Log'!AF$2:AF$2815,$A433,'Duel Log'!AG$2:AG$2815,$B433,'Duel Log'!AH$2:AH$2815,"Draw")</f>
        <v>0</v>
      </c>
      <c r="G433" s="13" t="n">
        <f aca="false">IFERROR(D433/C433,"")</f>
        <v>0</v>
      </c>
    </row>
    <row r="434" customFormat="false" ht="15" hidden="false" customHeight="true" outlineLevel="0" collapsed="false">
      <c r="A434" s="7" t="s">
        <v>171</v>
      </c>
      <c r="B434" s="7" t="s">
        <v>223</v>
      </c>
      <c r="C434" s="7" t="n">
        <f aca="false">COUNTIFS('Duel Log'!AF$2:AF$2815,$A434,'Duel Log'!AG$2:AG$2815,$B434)</f>
        <v>1</v>
      </c>
      <c r="D434" s="7" t="n">
        <f aca="false">COUNTIFS('Duel Log'!AF$2:AF$2815,$A434,'Duel Log'!AG$2:AG$2815,$B434,'Duel Log'!AH$2:AH$2815,"Win")</f>
        <v>1</v>
      </c>
      <c r="E434" s="7" t="n">
        <f aca="false">COUNTIFS('Duel Log'!AF$2:AF$2815,$A434,'Duel Log'!AG$2:AG$2815,$B434,'Duel Log'!AH$2:AH$2815,"Loss")</f>
        <v>0</v>
      </c>
      <c r="F434" s="7" t="n">
        <f aca="false">COUNTIFS('Duel Log'!AF$2:AF$2815,$A434,'Duel Log'!AG$2:AG$2815,$B434,'Duel Log'!AH$2:AH$2815,"Draw")</f>
        <v>0</v>
      </c>
      <c r="G434" s="13" t="n">
        <f aca="false">IFERROR(D434/C434,"")</f>
        <v>1</v>
      </c>
    </row>
    <row r="435" customFormat="false" ht="15" hidden="false" customHeight="true" outlineLevel="0" collapsed="false">
      <c r="A435" s="7" t="s">
        <v>171</v>
      </c>
      <c r="B435" s="7" t="s">
        <v>351</v>
      </c>
      <c r="C435" s="7" t="n">
        <f aca="false">COUNTIFS('Duel Log'!AF$2:AF$2815,$A435,'Duel Log'!AG$2:AG$2815,$B435)</f>
        <v>1</v>
      </c>
      <c r="D435" s="7" t="n">
        <f aca="false">COUNTIFS('Duel Log'!AF$2:AF$2815,$A435,'Duel Log'!AG$2:AG$2815,$B435,'Duel Log'!AH$2:AH$2815,"Win")</f>
        <v>0</v>
      </c>
      <c r="E435" s="7" t="n">
        <f aca="false">COUNTIFS('Duel Log'!AF$2:AF$2815,$A435,'Duel Log'!AG$2:AG$2815,$B435,'Duel Log'!AH$2:AH$2815,"Loss")</f>
        <v>1</v>
      </c>
      <c r="F435" s="7" t="n">
        <f aca="false">COUNTIFS('Duel Log'!AF$2:AF$2815,$A435,'Duel Log'!AG$2:AG$2815,$B435,'Duel Log'!AH$2:AH$2815,"Draw")</f>
        <v>0</v>
      </c>
      <c r="G435" s="13" t="n">
        <f aca="false">IFERROR(D435/C435,"")</f>
        <v>0</v>
      </c>
    </row>
    <row r="436" customFormat="false" ht="15" hidden="false" customHeight="true" outlineLevel="0" collapsed="false">
      <c r="A436" s="7" t="s">
        <v>171</v>
      </c>
      <c r="B436" s="7" t="s">
        <v>466</v>
      </c>
      <c r="C436" s="7" t="n">
        <f aca="false">COUNTIFS('Duel Log'!AF$2:AF$2815,$A436,'Duel Log'!AG$2:AG$2815,$B436)</f>
        <v>1</v>
      </c>
      <c r="D436" s="7" t="n">
        <f aca="false">COUNTIFS('Duel Log'!AF$2:AF$2815,$A436,'Duel Log'!AG$2:AG$2815,$B436,'Duel Log'!AH$2:AH$2815,"Win")</f>
        <v>1</v>
      </c>
      <c r="E436" s="7" t="n">
        <f aca="false">COUNTIFS('Duel Log'!AF$2:AF$2815,$A436,'Duel Log'!AG$2:AG$2815,$B436,'Duel Log'!AH$2:AH$2815,"Loss")</f>
        <v>0</v>
      </c>
      <c r="F436" s="7" t="n">
        <f aca="false">COUNTIFS('Duel Log'!AF$2:AF$2815,$A436,'Duel Log'!AG$2:AG$2815,$B436,'Duel Log'!AH$2:AH$2815,"Draw")</f>
        <v>0</v>
      </c>
      <c r="G436" s="13" t="n">
        <f aca="false">IFERROR(D436/C436,"")</f>
        <v>1</v>
      </c>
    </row>
    <row r="437" customFormat="false" ht="15" hidden="false" customHeight="true" outlineLevel="0" collapsed="false">
      <c r="A437" s="7" t="s">
        <v>171</v>
      </c>
      <c r="B437" s="7" t="s">
        <v>315</v>
      </c>
      <c r="C437" s="7" t="n">
        <f aca="false">COUNTIFS('Duel Log'!AF$2:AF$2815,$A437,'Duel Log'!AG$2:AG$2815,$B437)</f>
        <v>1</v>
      </c>
      <c r="D437" s="7" t="n">
        <f aca="false">COUNTIFS('Duel Log'!AF$2:AF$2815,$A437,'Duel Log'!AG$2:AG$2815,$B437,'Duel Log'!AH$2:AH$2815,"Win")</f>
        <v>1</v>
      </c>
      <c r="E437" s="7" t="n">
        <f aca="false">COUNTIFS('Duel Log'!AF$2:AF$2815,$A437,'Duel Log'!AG$2:AG$2815,$B437,'Duel Log'!AH$2:AH$2815,"Loss")</f>
        <v>0</v>
      </c>
      <c r="F437" s="7" t="n">
        <f aca="false">COUNTIFS('Duel Log'!AF$2:AF$2815,$A437,'Duel Log'!AG$2:AG$2815,$B437,'Duel Log'!AH$2:AH$2815,"Draw")</f>
        <v>0</v>
      </c>
      <c r="G437" s="13" t="n">
        <f aca="false">IFERROR(D437/C437,"")</f>
        <v>1</v>
      </c>
    </row>
    <row r="438" customFormat="false" ht="15" hidden="false" customHeight="true" outlineLevel="0" collapsed="false">
      <c r="A438" s="7" t="s">
        <v>171</v>
      </c>
      <c r="B438" s="7" t="s">
        <v>307</v>
      </c>
      <c r="C438" s="7" t="n">
        <f aca="false">COUNTIFS('Duel Log'!AF$2:AF$2815,$A438,'Duel Log'!AG$2:AG$2815,$B438)</f>
        <v>3</v>
      </c>
      <c r="D438" s="7" t="n">
        <f aca="false">COUNTIFS('Duel Log'!AF$2:AF$2815,$A438,'Duel Log'!AG$2:AG$2815,$B438,'Duel Log'!AH$2:AH$2815,"Win")</f>
        <v>2</v>
      </c>
      <c r="E438" s="7" t="n">
        <f aca="false">COUNTIFS('Duel Log'!AF$2:AF$2815,$A438,'Duel Log'!AG$2:AG$2815,$B438,'Duel Log'!AH$2:AH$2815,"Loss")</f>
        <v>1</v>
      </c>
      <c r="F438" s="7" t="n">
        <f aca="false">COUNTIFS('Duel Log'!AF$2:AF$2815,$A438,'Duel Log'!AG$2:AG$2815,$B438,'Duel Log'!AH$2:AH$2815,"Draw")</f>
        <v>0</v>
      </c>
      <c r="G438" s="13" t="n">
        <f aca="false">IFERROR(D438/C438,"")</f>
        <v>0.666666666666667</v>
      </c>
    </row>
    <row r="439" customFormat="false" ht="15" hidden="false" customHeight="true" outlineLevel="0" collapsed="false">
      <c r="A439" s="7" t="s">
        <v>171</v>
      </c>
      <c r="B439" s="7" t="s">
        <v>272</v>
      </c>
      <c r="C439" s="7" t="n">
        <f aca="false">COUNTIFS('Duel Log'!AF$2:AF$2815,$A439,'Duel Log'!AG$2:AG$2815,$B439)</f>
        <v>1</v>
      </c>
      <c r="D439" s="7" t="n">
        <f aca="false">COUNTIFS('Duel Log'!AF$2:AF$2815,$A439,'Duel Log'!AG$2:AG$2815,$B439,'Duel Log'!AH$2:AH$2815,"Win")</f>
        <v>1</v>
      </c>
      <c r="E439" s="7" t="n">
        <f aca="false">COUNTIFS('Duel Log'!AF$2:AF$2815,$A439,'Duel Log'!AG$2:AG$2815,$B439,'Duel Log'!AH$2:AH$2815,"Loss")</f>
        <v>0</v>
      </c>
      <c r="F439" s="7" t="n">
        <f aca="false">COUNTIFS('Duel Log'!AF$2:AF$2815,$A439,'Duel Log'!AG$2:AG$2815,$B439,'Duel Log'!AH$2:AH$2815,"Draw")</f>
        <v>0</v>
      </c>
      <c r="G439" s="13" t="n">
        <f aca="false">IFERROR(D439/C439,"")</f>
        <v>1</v>
      </c>
    </row>
    <row r="440" customFormat="false" ht="15" hidden="false" customHeight="true" outlineLevel="0" collapsed="false">
      <c r="A440" s="7" t="s">
        <v>171</v>
      </c>
      <c r="B440" s="7" t="s">
        <v>1858</v>
      </c>
      <c r="C440" s="7" t="n">
        <f aca="false">COUNTIFS('Duel Log'!AF$2:AF$2815,$A440,'Duel Log'!AG$2:AG$2815,$B440)</f>
        <v>2</v>
      </c>
      <c r="D440" s="7" t="n">
        <f aca="false">COUNTIFS('Duel Log'!AF$2:AF$2815,$A440,'Duel Log'!AG$2:AG$2815,$B440,'Duel Log'!AH$2:AH$2815,"Win")</f>
        <v>0</v>
      </c>
      <c r="E440" s="7" t="n">
        <f aca="false">COUNTIFS('Duel Log'!AF$2:AF$2815,$A440,'Duel Log'!AG$2:AG$2815,$B440,'Duel Log'!AH$2:AH$2815,"Loss")</f>
        <v>2</v>
      </c>
      <c r="F440" s="7" t="n">
        <f aca="false">COUNTIFS('Duel Log'!AF$2:AF$2815,$A440,'Duel Log'!AG$2:AG$2815,$B440,'Duel Log'!AH$2:AH$2815,"Draw")</f>
        <v>0</v>
      </c>
      <c r="G440" s="13" t="n">
        <f aca="false">IFERROR(D440/C440,"")</f>
        <v>0</v>
      </c>
    </row>
    <row r="441" customFormat="false" ht="15" hidden="false" customHeight="true" outlineLevel="0" collapsed="false">
      <c r="A441" s="7" t="s">
        <v>171</v>
      </c>
      <c r="B441" s="7" t="s">
        <v>246</v>
      </c>
      <c r="C441" s="7" t="n">
        <f aca="false">COUNTIFS('Duel Log'!AF$2:AF$2815,$A441,'Duel Log'!AG$2:AG$2815,$B441)</f>
        <v>1</v>
      </c>
      <c r="D441" s="7" t="n">
        <f aca="false">COUNTIFS('Duel Log'!AF$2:AF$2815,$A441,'Duel Log'!AG$2:AG$2815,$B441,'Duel Log'!AH$2:AH$2815,"Win")</f>
        <v>1</v>
      </c>
      <c r="E441" s="7" t="n">
        <f aca="false">COUNTIFS('Duel Log'!AF$2:AF$2815,$A441,'Duel Log'!AG$2:AG$2815,$B441,'Duel Log'!AH$2:AH$2815,"Loss")</f>
        <v>0</v>
      </c>
      <c r="F441" s="7" t="n">
        <f aca="false">COUNTIFS('Duel Log'!AF$2:AF$2815,$A441,'Duel Log'!AG$2:AG$2815,$B441,'Duel Log'!AH$2:AH$2815,"Draw")</f>
        <v>0</v>
      </c>
      <c r="G441" s="13" t="n">
        <f aca="false">IFERROR(D441/C441,"")</f>
        <v>1</v>
      </c>
    </row>
    <row r="442" customFormat="false" ht="15" hidden="false" customHeight="true" outlineLevel="0" collapsed="false">
      <c r="A442" s="7" t="s">
        <v>4599</v>
      </c>
      <c r="B442" s="7" t="s">
        <v>469</v>
      </c>
      <c r="C442" s="7" t="n">
        <f aca="false">COUNTIFS('Duel Log'!AF$2:AF$2815,$A442,'Duel Log'!AG$2:AG$2815,$B442)</f>
        <v>1</v>
      </c>
      <c r="D442" s="7" t="n">
        <f aca="false">COUNTIFS('Duel Log'!AF$2:AF$2815,$A442,'Duel Log'!AG$2:AG$2815,$B442,'Duel Log'!AH$2:AH$2815,"Win")</f>
        <v>0</v>
      </c>
      <c r="E442" s="7" t="n">
        <f aca="false">COUNTIFS('Duel Log'!AF$2:AF$2815,$A442,'Duel Log'!AG$2:AG$2815,$B442,'Duel Log'!AH$2:AH$2815,"Loss")</f>
        <v>1</v>
      </c>
      <c r="F442" s="7" t="n">
        <f aca="false">COUNTIFS('Duel Log'!AF$2:AF$2815,$A442,'Duel Log'!AG$2:AG$2815,$B442,'Duel Log'!AH$2:AH$2815,"Draw")</f>
        <v>0</v>
      </c>
      <c r="G442" s="13" t="n">
        <f aca="false">IFERROR(D442/C442,"")</f>
        <v>0</v>
      </c>
    </row>
    <row r="443" customFormat="false" ht="15" hidden="false" customHeight="true" outlineLevel="0" collapsed="false">
      <c r="A443" s="7" t="s">
        <v>137</v>
      </c>
      <c r="B443" s="7" t="s">
        <v>2640</v>
      </c>
      <c r="C443" s="7" t="n">
        <f aca="false">COUNTIFS('Duel Log'!AF$2:AF$2815,$A443,'Duel Log'!AG$2:AG$2815,$B443)</f>
        <v>1</v>
      </c>
      <c r="D443" s="7" t="n">
        <f aca="false">COUNTIFS('Duel Log'!AF$2:AF$2815,$A443,'Duel Log'!AG$2:AG$2815,$B443,'Duel Log'!AH$2:AH$2815,"Win")</f>
        <v>0</v>
      </c>
      <c r="E443" s="7" t="n">
        <f aca="false">COUNTIFS('Duel Log'!AF$2:AF$2815,$A443,'Duel Log'!AG$2:AG$2815,$B443,'Duel Log'!AH$2:AH$2815,"Loss")</f>
        <v>1</v>
      </c>
      <c r="F443" s="7" t="n">
        <f aca="false">COUNTIFS('Duel Log'!AF$2:AF$2815,$A443,'Duel Log'!AG$2:AG$2815,$B443,'Duel Log'!AH$2:AH$2815,"Draw")</f>
        <v>0</v>
      </c>
      <c r="G443" s="13" t="n">
        <f aca="false">IFERROR(D443/C443,"")</f>
        <v>0</v>
      </c>
    </row>
    <row r="444" customFormat="false" ht="15" hidden="false" customHeight="true" outlineLevel="0" collapsed="false">
      <c r="A444" s="7" t="s">
        <v>137</v>
      </c>
      <c r="B444" s="7" t="s">
        <v>138</v>
      </c>
      <c r="C444" s="7" t="n">
        <f aca="false">COUNTIFS('Duel Log'!AF$2:AF$2815,$A444,'Duel Log'!AG$2:AG$2815,$B444)</f>
        <v>1</v>
      </c>
      <c r="D444" s="7" t="n">
        <f aca="false">COUNTIFS('Duel Log'!AF$2:AF$2815,$A444,'Duel Log'!AG$2:AG$2815,$B444,'Duel Log'!AH$2:AH$2815,"Win")</f>
        <v>0</v>
      </c>
      <c r="E444" s="7" t="n">
        <f aca="false">COUNTIFS('Duel Log'!AF$2:AF$2815,$A444,'Duel Log'!AG$2:AG$2815,$B444,'Duel Log'!AH$2:AH$2815,"Loss")</f>
        <v>1</v>
      </c>
      <c r="F444" s="7" t="n">
        <f aca="false">COUNTIFS('Duel Log'!AF$2:AF$2815,$A444,'Duel Log'!AG$2:AG$2815,$B444,'Duel Log'!AH$2:AH$2815,"Draw")</f>
        <v>0</v>
      </c>
      <c r="G444" s="13" t="n">
        <f aca="false">IFERROR(D444/C444,"")</f>
        <v>0</v>
      </c>
    </row>
    <row r="445" customFormat="false" ht="15" hidden="false" customHeight="true" outlineLevel="0" collapsed="false">
      <c r="A445" s="7" t="s">
        <v>137</v>
      </c>
      <c r="B445" s="7" t="s">
        <v>214</v>
      </c>
      <c r="C445" s="7" t="n">
        <f aca="false">COUNTIFS('Duel Log'!AF$2:AF$2815,$A445,'Duel Log'!AG$2:AG$2815,$B445)</f>
        <v>1</v>
      </c>
      <c r="D445" s="7" t="n">
        <f aca="false">COUNTIFS('Duel Log'!AF$2:AF$2815,$A445,'Duel Log'!AG$2:AG$2815,$B445,'Duel Log'!AH$2:AH$2815,"Win")</f>
        <v>0</v>
      </c>
      <c r="E445" s="7" t="n">
        <f aca="false">COUNTIFS('Duel Log'!AF$2:AF$2815,$A445,'Duel Log'!AG$2:AG$2815,$B445,'Duel Log'!AH$2:AH$2815,"Loss")</f>
        <v>1</v>
      </c>
      <c r="F445" s="7" t="n">
        <f aca="false">COUNTIFS('Duel Log'!AF$2:AF$2815,$A445,'Duel Log'!AG$2:AG$2815,$B445,'Duel Log'!AH$2:AH$2815,"Draw")</f>
        <v>0</v>
      </c>
      <c r="G445" s="13" t="n">
        <f aca="false">IFERROR(D445/C445,"")</f>
        <v>0</v>
      </c>
    </row>
    <row r="446" customFormat="false" ht="15" hidden="false" customHeight="true" outlineLevel="0" collapsed="false">
      <c r="A446" s="7" t="s">
        <v>137</v>
      </c>
      <c r="B446" s="7" t="s">
        <v>229</v>
      </c>
      <c r="C446" s="7" t="n">
        <f aca="false">COUNTIFS('Duel Log'!AF$2:AF$2815,$A446,'Duel Log'!AG$2:AG$2815,$B446)</f>
        <v>2</v>
      </c>
      <c r="D446" s="7" t="n">
        <f aca="false">COUNTIFS('Duel Log'!AF$2:AF$2815,$A446,'Duel Log'!AG$2:AG$2815,$B446,'Duel Log'!AH$2:AH$2815,"Win")</f>
        <v>0</v>
      </c>
      <c r="E446" s="7" t="n">
        <f aca="false">COUNTIFS('Duel Log'!AF$2:AF$2815,$A446,'Duel Log'!AG$2:AG$2815,$B446,'Duel Log'!AH$2:AH$2815,"Loss")</f>
        <v>2</v>
      </c>
      <c r="F446" s="7" t="n">
        <f aca="false">COUNTIFS('Duel Log'!AF$2:AF$2815,$A446,'Duel Log'!AG$2:AG$2815,$B446,'Duel Log'!AH$2:AH$2815,"Draw")</f>
        <v>0</v>
      </c>
      <c r="G446" s="13" t="n">
        <f aca="false">IFERROR(D446/C446,"")</f>
        <v>0</v>
      </c>
    </row>
    <row r="447" customFormat="false" ht="15" hidden="false" customHeight="true" outlineLevel="0" collapsed="false">
      <c r="A447" s="7" t="s">
        <v>4336</v>
      </c>
      <c r="B447" s="7" t="s">
        <v>4335</v>
      </c>
      <c r="C447" s="7" t="n">
        <f aca="false">COUNTIFS('Duel Log'!AF$2:AF$2815,$A447,'Duel Log'!AG$2:AG$2815,$B447)</f>
        <v>1</v>
      </c>
      <c r="D447" s="7" t="n">
        <f aca="false">COUNTIFS('Duel Log'!AF$2:AF$2815,$A447,'Duel Log'!AG$2:AG$2815,$B447,'Duel Log'!AH$2:AH$2815,"Win")</f>
        <v>0</v>
      </c>
      <c r="E447" s="7" t="n">
        <f aca="false">COUNTIFS('Duel Log'!AF$2:AF$2815,$A447,'Duel Log'!AG$2:AG$2815,$B447,'Duel Log'!AH$2:AH$2815,"Loss")</f>
        <v>1</v>
      </c>
      <c r="F447" s="7" t="n">
        <f aca="false">COUNTIFS('Duel Log'!AF$2:AF$2815,$A447,'Duel Log'!AG$2:AG$2815,$B447,'Duel Log'!AH$2:AH$2815,"Draw")</f>
        <v>0</v>
      </c>
      <c r="G447" s="13" t="n">
        <f aca="false">IFERROR(D447/C447,"")</f>
        <v>0</v>
      </c>
    </row>
    <row r="448" customFormat="false" ht="15" hidden="false" customHeight="true" outlineLevel="0" collapsed="false">
      <c r="A448" s="7" t="s">
        <v>1191</v>
      </c>
      <c r="B448" s="7" t="s">
        <v>477</v>
      </c>
      <c r="C448" s="7" t="n">
        <f aca="false">COUNTIFS('Duel Log'!AF$2:AF$2815,$A448,'Duel Log'!AG$2:AG$2815,$B448)</f>
        <v>2</v>
      </c>
      <c r="D448" s="7" t="n">
        <f aca="false">COUNTIFS('Duel Log'!AF$2:AF$2815,$A448,'Duel Log'!AG$2:AG$2815,$B448,'Duel Log'!AH$2:AH$2815,"Win")</f>
        <v>2</v>
      </c>
      <c r="E448" s="7" t="n">
        <f aca="false">COUNTIFS('Duel Log'!AF$2:AF$2815,$A448,'Duel Log'!AG$2:AG$2815,$B448,'Duel Log'!AH$2:AH$2815,"Loss")</f>
        <v>0</v>
      </c>
      <c r="F448" s="7" t="n">
        <f aca="false">COUNTIFS('Duel Log'!AF$2:AF$2815,$A448,'Duel Log'!AG$2:AG$2815,$B448,'Duel Log'!AH$2:AH$2815,"Draw")</f>
        <v>0</v>
      </c>
      <c r="G448" s="13" t="n">
        <f aca="false">IFERROR(D448/C448,"")</f>
        <v>1</v>
      </c>
    </row>
    <row r="449" customFormat="false" ht="15" hidden="false" customHeight="true" outlineLevel="0" collapsed="false">
      <c r="A449" s="7" t="s">
        <v>4460</v>
      </c>
      <c r="B449" s="7" t="s">
        <v>4461</v>
      </c>
      <c r="C449" s="7" t="n">
        <f aca="false">COUNTIFS('Duel Log'!AF$2:AF$2815,$A449,'Duel Log'!AG$2:AG$2815,$B449)</f>
        <v>1</v>
      </c>
      <c r="D449" s="7" t="n">
        <f aca="false">COUNTIFS('Duel Log'!AF$2:AF$2815,$A449,'Duel Log'!AG$2:AG$2815,$B449,'Duel Log'!AH$2:AH$2815,"Win")</f>
        <v>1</v>
      </c>
      <c r="E449" s="7" t="n">
        <f aca="false">COUNTIFS('Duel Log'!AF$2:AF$2815,$A449,'Duel Log'!AG$2:AG$2815,$B449,'Duel Log'!AH$2:AH$2815,"Loss")</f>
        <v>0</v>
      </c>
      <c r="F449" s="7" t="n">
        <f aca="false">COUNTIFS('Duel Log'!AF$2:AF$2815,$A449,'Duel Log'!AG$2:AG$2815,$B449,'Duel Log'!AH$2:AH$2815,"Draw")</f>
        <v>0</v>
      </c>
      <c r="G449" s="13" t="n">
        <f aca="false">IFERROR(D449/C449,"")</f>
        <v>1</v>
      </c>
    </row>
    <row r="450" customFormat="false" ht="15" hidden="false" customHeight="true" outlineLevel="0" collapsed="false">
      <c r="A450" s="7" t="s">
        <v>5258</v>
      </c>
      <c r="B450" s="7" t="s">
        <v>5257</v>
      </c>
      <c r="C450" s="7" t="n">
        <f aca="false">COUNTIFS('Duel Log'!AF$2:AF$2815,$A450,'Duel Log'!AG$2:AG$2815,$B450)</f>
        <v>1</v>
      </c>
      <c r="D450" s="7" t="n">
        <f aca="false">COUNTIFS('Duel Log'!AF$2:AF$2815,$A450,'Duel Log'!AG$2:AG$2815,$B450,'Duel Log'!AH$2:AH$2815,"Win")</f>
        <v>0</v>
      </c>
      <c r="E450" s="7" t="n">
        <f aca="false">COUNTIFS('Duel Log'!AF$2:AF$2815,$A450,'Duel Log'!AG$2:AG$2815,$B450,'Duel Log'!AH$2:AH$2815,"Loss")</f>
        <v>1</v>
      </c>
      <c r="F450" s="7" t="n">
        <f aca="false">COUNTIFS('Duel Log'!AF$2:AF$2815,$A450,'Duel Log'!AG$2:AG$2815,$B450,'Duel Log'!AH$2:AH$2815,"Draw")</f>
        <v>0</v>
      </c>
      <c r="G450" s="13" t="n">
        <f aca="false">IFERROR(D450/C450,"")</f>
        <v>0</v>
      </c>
    </row>
    <row r="451" customFormat="false" ht="15" hidden="false" customHeight="true" outlineLevel="0" collapsed="false">
      <c r="A451" s="7" t="s">
        <v>1140</v>
      </c>
      <c r="B451" s="7" t="s">
        <v>418</v>
      </c>
      <c r="C451" s="7" t="n">
        <f aca="false">COUNTIFS('Duel Log'!AF$2:AF$2815,$A451,'Duel Log'!AG$2:AG$2815,$B451)</f>
        <v>1</v>
      </c>
      <c r="D451" s="7" t="n">
        <f aca="false">COUNTIFS('Duel Log'!AF$2:AF$2815,$A451,'Duel Log'!AG$2:AG$2815,$B451,'Duel Log'!AH$2:AH$2815,"Win")</f>
        <v>0</v>
      </c>
      <c r="E451" s="7" t="n">
        <f aca="false">COUNTIFS('Duel Log'!AF$2:AF$2815,$A451,'Duel Log'!AG$2:AG$2815,$B451,'Duel Log'!AH$2:AH$2815,"Loss")</f>
        <v>1</v>
      </c>
      <c r="F451" s="7" t="n">
        <f aca="false">COUNTIFS('Duel Log'!AF$2:AF$2815,$A451,'Duel Log'!AG$2:AG$2815,$B451,'Duel Log'!AH$2:AH$2815,"Draw")</f>
        <v>0</v>
      </c>
      <c r="G451" s="13" t="n">
        <f aca="false">IFERROR(D451/C451,"")</f>
        <v>0</v>
      </c>
    </row>
    <row r="452" customFormat="false" ht="15" hidden="false" customHeight="true" outlineLevel="0" collapsed="false">
      <c r="A452" s="7" t="s">
        <v>1140</v>
      </c>
      <c r="B452" s="7" t="s">
        <v>614</v>
      </c>
      <c r="C452" s="7" t="n">
        <f aca="false">COUNTIFS('Duel Log'!AF$2:AF$2815,$A452,'Duel Log'!AG$2:AG$2815,$B452)</f>
        <v>2</v>
      </c>
      <c r="D452" s="7" t="n">
        <f aca="false">COUNTIFS('Duel Log'!AF$2:AF$2815,$A452,'Duel Log'!AG$2:AG$2815,$B452,'Duel Log'!AH$2:AH$2815,"Win")</f>
        <v>2</v>
      </c>
      <c r="E452" s="7" t="n">
        <f aca="false">COUNTIFS('Duel Log'!AF$2:AF$2815,$A452,'Duel Log'!AG$2:AG$2815,$B452,'Duel Log'!AH$2:AH$2815,"Loss")</f>
        <v>0</v>
      </c>
      <c r="F452" s="7" t="n">
        <f aca="false">COUNTIFS('Duel Log'!AF$2:AF$2815,$A452,'Duel Log'!AG$2:AG$2815,$B452,'Duel Log'!AH$2:AH$2815,"Draw")</f>
        <v>0</v>
      </c>
      <c r="G452" s="13" t="n">
        <f aca="false">IFERROR(D452/C452,"")</f>
        <v>1</v>
      </c>
    </row>
    <row r="453" customFormat="false" ht="15" hidden="false" customHeight="true" outlineLevel="0" collapsed="false">
      <c r="A453" s="7" t="s">
        <v>1140</v>
      </c>
      <c r="B453" s="7" t="s">
        <v>3293</v>
      </c>
      <c r="C453" s="7" t="n">
        <f aca="false">COUNTIFS('Duel Log'!AF$2:AF$2815,$A453,'Duel Log'!AG$2:AG$2815,$B453)</f>
        <v>1</v>
      </c>
      <c r="D453" s="7" t="n">
        <f aca="false">COUNTIFS('Duel Log'!AF$2:AF$2815,$A453,'Duel Log'!AG$2:AG$2815,$B453,'Duel Log'!AH$2:AH$2815,"Win")</f>
        <v>0</v>
      </c>
      <c r="E453" s="7" t="n">
        <f aca="false">COUNTIFS('Duel Log'!AF$2:AF$2815,$A453,'Duel Log'!AG$2:AG$2815,$B453,'Duel Log'!AH$2:AH$2815,"Loss")</f>
        <v>1</v>
      </c>
      <c r="F453" s="7" t="n">
        <f aca="false">COUNTIFS('Duel Log'!AF$2:AF$2815,$A453,'Duel Log'!AG$2:AG$2815,$B453,'Duel Log'!AH$2:AH$2815,"Draw")</f>
        <v>0</v>
      </c>
      <c r="G453" s="13" t="n">
        <f aca="false">IFERROR(D453/C453,"")</f>
        <v>0</v>
      </c>
    </row>
    <row r="454" customFormat="false" ht="15" hidden="false" customHeight="true" outlineLevel="0" collapsed="false">
      <c r="A454" s="7" t="s">
        <v>5550</v>
      </c>
      <c r="B454" s="7" t="s">
        <v>5549</v>
      </c>
      <c r="C454" s="7" t="n">
        <f aca="false">COUNTIFS('Duel Log'!AF$2:AF$2815,$A454,'Duel Log'!AG$2:AG$2815,$B454)</f>
        <v>1</v>
      </c>
      <c r="D454" s="7" t="n">
        <f aca="false">COUNTIFS('Duel Log'!AF$2:AF$2815,$A454,'Duel Log'!AG$2:AG$2815,$B454,'Duel Log'!AH$2:AH$2815,"Win")</f>
        <v>0</v>
      </c>
      <c r="E454" s="7" t="n">
        <f aca="false">COUNTIFS('Duel Log'!AF$2:AF$2815,$A454,'Duel Log'!AG$2:AG$2815,$B454,'Duel Log'!AH$2:AH$2815,"Loss")</f>
        <v>1</v>
      </c>
      <c r="F454" s="7" t="n">
        <f aca="false">COUNTIFS('Duel Log'!AF$2:AF$2815,$A454,'Duel Log'!AG$2:AG$2815,$B454,'Duel Log'!AH$2:AH$2815,"Draw")</f>
        <v>0</v>
      </c>
      <c r="G454" s="13" t="n">
        <f aca="false">IFERROR(D454/C454,"")</f>
        <v>0</v>
      </c>
    </row>
    <row r="455" customFormat="false" ht="15" hidden="false" customHeight="true" outlineLevel="0" collapsed="false">
      <c r="A455" s="7" t="s">
        <v>2356</v>
      </c>
      <c r="B455" s="7" t="s">
        <v>2355</v>
      </c>
      <c r="C455" s="7" t="n">
        <f aca="false">COUNTIFS('Duel Log'!AF$2:AF$2815,$A455,'Duel Log'!AG$2:AG$2815,$B455)</f>
        <v>1</v>
      </c>
      <c r="D455" s="7" t="n">
        <f aca="false">COUNTIFS('Duel Log'!AF$2:AF$2815,$A455,'Duel Log'!AG$2:AG$2815,$B455,'Duel Log'!AH$2:AH$2815,"Win")</f>
        <v>0</v>
      </c>
      <c r="E455" s="7" t="n">
        <f aca="false">COUNTIFS('Duel Log'!AF$2:AF$2815,$A455,'Duel Log'!AG$2:AG$2815,$B455,'Duel Log'!AH$2:AH$2815,"Loss")</f>
        <v>1</v>
      </c>
      <c r="F455" s="7" t="n">
        <f aca="false">COUNTIFS('Duel Log'!AF$2:AF$2815,$A455,'Duel Log'!AG$2:AG$2815,$B455,'Duel Log'!AH$2:AH$2815,"Draw")</f>
        <v>0</v>
      </c>
      <c r="G455" s="13" t="n">
        <f aca="false">IFERROR(D455/C455,"")</f>
        <v>0</v>
      </c>
    </row>
    <row r="456" customFormat="false" ht="15" hidden="false" customHeight="true" outlineLevel="0" collapsed="false">
      <c r="A456" s="7" t="s">
        <v>3245</v>
      </c>
      <c r="B456" s="7" t="s">
        <v>228</v>
      </c>
      <c r="C456" s="7" t="n">
        <f aca="false">COUNTIFS('Duel Log'!AF$2:AF$2815,$A456,'Duel Log'!AG$2:AG$2815,$B456)</f>
        <v>1</v>
      </c>
      <c r="D456" s="7" t="n">
        <f aca="false">COUNTIFS('Duel Log'!AF$2:AF$2815,$A456,'Duel Log'!AG$2:AG$2815,$B456,'Duel Log'!AH$2:AH$2815,"Win")</f>
        <v>0</v>
      </c>
      <c r="E456" s="7" t="n">
        <f aca="false">COUNTIFS('Duel Log'!AF$2:AF$2815,$A456,'Duel Log'!AG$2:AG$2815,$B456,'Duel Log'!AH$2:AH$2815,"Loss")</f>
        <v>1</v>
      </c>
      <c r="F456" s="7" t="n">
        <f aca="false">COUNTIFS('Duel Log'!AF$2:AF$2815,$A456,'Duel Log'!AG$2:AG$2815,$B456,'Duel Log'!AH$2:AH$2815,"Draw")</f>
        <v>0</v>
      </c>
      <c r="G456" s="13" t="n">
        <f aca="false">IFERROR(D456/C456,"")</f>
        <v>0</v>
      </c>
    </row>
    <row r="457" customFormat="false" ht="15" hidden="false" customHeight="true" outlineLevel="0" collapsed="false">
      <c r="A457" s="7" t="s">
        <v>3245</v>
      </c>
      <c r="B457" s="7" t="s">
        <v>4921</v>
      </c>
      <c r="C457" s="7" t="n">
        <f aca="false">COUNTIFS('Duel Log'!AF$2:AF$2815,$A457,'Duel Log'!AG$2:AG$2815,$B457)</f>
        <v>2</v>
      </c>
      <c r="D457" s="7" t="n">
        <f aca="false">COUNTIFS('Duel Log'!AF$2:AF$2815,$A457,'Duel Log'!AG$2:AG$2815,$B457,'Duel Log'!AH$2:AH$2815,"Win")</f>
        <v>0</v>
      </c>
      <c r="E457" s="7" t="n">
        <f aca="false">COUNTIFS('Duel Log'!AF$2:AF$2815,$A457,'Duel Log'!AG$2:AG$2815,$B457,'Duel Log'!AH$2:AH$2815,"Loss")</f>
        <v>2</v>
      </c>
      <c r="F457" s="7" t="n">
        <f aca="false">COUNTIFS('Duel Log'!AF$2:AF$2815,$A457,'Duel Log'!AG$2:AG$2815,$B457,'Duel Log'!AH$2:AH$2815,"Draw")</f>
        <v>0</v>
      </c>
      <c r="G457" s="13" t="n">
        <f aca="false">IFERROR(D457/C457,"")</f>
        <v>0</v>
      </c>
    </row>
    <row r="458" customFormat="false" ht="15" hidden="false" customHeight="true" outlineLevel="0" collapsed="false">
      <c r="A458" s="7" t="s">
        <v>3245</v>
      </c>
      <c r="B458" s="7" t="s">
        <v>2781</v>
      </c>
      <c r="C458" s="7" t="n">
        <f aca="false">COUNTIFS('Duel Log'!AF$2:AF$2815,$A458,'Duel Log'!AG$2:AG$2815,$B458)</f>
        <v>1</v>
      </c>
      <c r="D458" s="7" t="n">
        <f aca="false">COUNTIFS('Duel Log'!AF$2:AF$2815,$A458,'Duel Log'!AG$2:AG$2815,$B458,'Duel Log'!AH$2:AH$2815,"Win")</f>
        <v>1</v>
      </c>
      <c r="E458" s="7" t="n">
        <f aca="false">COUNTIFS('Duel Log'!AF$2:AF$2815,$A458,'Duel Log'!AG$2:AG$2815,$B458,'Duel Log'!AH$2:AH$2815,"Loss")</f>
        <v>0</v>
      </c>
      <c r="F458" s="7" t="n">
        <f aca="false">COUNTIFS('Duel Log'!AF$2:AF$2815,$A458,'Duel Log'!AG$2:AG$2815,$B458,'Duel Log'!AH$2:AH$2815,"Draw")</f>
        <v>0</v>
      </c>
      <c r="G458" s="13" t="n">
        <f aca="false">IFERROR(D458/C458,"")</f>
        <v>1</v>
      </c>
    </row>
    <row r="459" customFormat="false" ht="15" hidden="false" customHeight="true" outlineLevel="0" collapsed="false">
      <c r="A459" s="7" t="s">
        <v>1397</v>
      </c>
      <c r="B459" s="7" t="s">
        <v>185</v>
      </c>
      <c r="C459" s="7" t="n">
        <f aca="false">COUNTIFS('Duel Log'!AF$2:AF$2815,$A459,'Duel Log'!AG$2:AG$2815,$B459)</f>
        <v>1</v>
      </c>
      <c r="D459" s="7" t="n">
        <f aca="false">COUNTIFS('Duel Log'!AF$2:AF$2815,$A459,'Duel Log'!AG$2:AG$2815,$B459,'Duel Log'!AH$2:AH$2815,"Win")</f>
        <v>0</v>
      </c>
      <c r="E459" s="7" t="n">
        <f aca="false">COUNTIFS('Duel Log'!AF$2:AF$2815,$A459,'Duel Log'!AG$2:AG$2815,$B459,'Duel Log'!AH$2:AH$2815,"Loss")</f>
        <v>1</v>
      </c>
      <c r="F459" s="7" t="n">
        <f aca="false">COUNTIFS('Duel Log'!AF$2:AF$2815,$A459,'Duel Log'!AG$2:AG$2815,$B459,'Duel Log'!AH$2:AH$2815,"Draw")</f>
        <v>0</v>
      </c>
      <c r="G459" s="13" t="n">
        <f aca="false">IFERROR(D459/C459,"")</f>
        <v>0</v>
      </c>
    </row>
    <row r="460" customFormat="false" ht="15" hidden="false" customHeight="true" outlineLevel="0" collapsed="false">
      <c r="A460" s="7" t="s">
        <v>3661</v>
      </c>
      <c r="B460" s="7" t="s">
        <v>778</v>
      </c>
      <c r="C460" s="7" t="n">
        <f aca="false">COUNTIFS('Duel Log'!AF$2:AF$2815,$A460,'Duel Log'!AG$2:AG$2815,$B460)</f>
        <v>1</v>
      </c>
      <c r="D460" s="7" t="n">
        <f aca="false">COUNTIFS('Duel Log'!AF$2:AF$2815,$A460,'Duel Log'!AG$2:AG$2815,$B460,'Duel Log'!AH$2:AH$2815,"Win")</f>
        <v>1</v>
      </c>
      <c r="E460" s="7" t="n">
        <f aca="false">COUNTIFS('Duel Log'!AF$2:AF$2815,$A460,'Duel Log'!AG$2:AG$2815,$B460,'Duel Log'!AH$2:AH$2815,"Loss")</f>
        <v>0</v>
      </c>
      <c r="F460" s="7" t="n">
        <f aca="false">COUNTIFS('Duel Log'!AF$2:AF$2815,$A460,'Duel Log'!AG$2:AG$2815,$B460,'Duel Log'!AH$2:AH$2815,"Draw")</f>
        <v>0</v>
      </c>
      <c r="G460" s="13" t="n">
        <f aca="false">IFERROR(D460/C460,"")</f>
        <v>1</v>
      </c>
    </row>
    <row r="461" customFormat="false" ht="15" hidden="false" customHeight="true" outlineLevel="0" collapsed="false">
      <c r="A461" s="7" t="s">
        <v>925</v>
      </c>
      <c r="B461" s="7" t="s">
        <v>924</v>
      </c>
      <c r="C461" s="7" t="n">
        <f aca="false">COUNTIFS('Duel Log'!AF$2:AF$2815,$A461,'Duel Log'!AG$2:AG$2815,$B461)</f>
        <v>2</v>
      </c>
      <c r="D461" s="7" t="n">
        <f aca="false">COUNTIFS('Duel Log'!AF$2:AF$2815,$A461,'Duel Log'!AG$2:AG$2815,$B461,'Duel Log'!AH$2:AH$2815,"Win")</f>
        <v>0</v>
      </c>
      <c r="E461" s="7" t="n">
        <f aca="false">COUNTIFS('Duel Log'!AF$2:AF$2815,$A461,'Duel Log'!AG$2:AG$2815,$B461,'Duel Log'!AH$2:AH$2815,"Loss")</f>
        <v>2</v>
      </c>
      <c r="F461" s="7" t="n">
        <f aca="false">COUNTIFS('Duel Log'!AF$2:AF$2815,$A461,'Duel Log'!AG$2:AG$2815,$B461,'Duel Log'!AH$2:AH$2815,"Draw")</f>
        <v>0</v>
      </c>
      <c r="G461" s="13" t="n">
        <f aca="false">IFERROR(D461/C461,"")</f>
        <v>0</v>
      </c>
    </row>
    <row r="462" customFormat="false" ht="15" hidden="false" customHeight="true" outlineLevel="0" collapsed="false">
      <c r="A462" s="7" t="s">
        <v>925</v>
      </c>
      <c r="B462" s="7" t="s">
        <v>4347</v>
      </c>
      <c r="C462" s="7" t="n">
        <f aca="false">COUNTIFS('Duel Log'!AF$2:AF$2815,$A462,'Duel Log'!AG$2:AG$2815,$B462)</f>
        <v>1</v>
      </c>
      <c r="D462" s="7" t="n">
        <f aca="false">COUNTIFS('Duel Log'!AF$2:AF$2815,$A462,'Duel Log'!AG$2:AG$2815,$B462,'Duel Log'!AH$2:AH$2815,"Win")</f>
        <v>0</v>
      </c>
      <c r="E462" s="7" t="n">
        <f aca="false">COUNTIFS('Duel Log'!AF$2:AF$2815,$A462,'Duel Log'!AG$2:AG$2815,$B462,'Duel Log'!AH$2:AH$2815,"Loss")</f>
        <v>1</v>
      </c>
      <c r="F462" s="7" t="n">
        <f aca="false">COUNTIFS('Duel Log'!AF$2:AF$2815,$A462,'Duel Log'!AG$2:AG$2815,$B462,'Duel Log'!AH$2:AH$2815,"Draw")</f>
        <v>0</v>
      </c>
      <c r="G462" s="13" t="n">
        <f aca="false">IFERROR(D462/C462,"")</f>
        <v>0</v>
      </c>
    </row>
    <row r="463" customFormat="false" ht="15" hidden="false" customHeight="true" outlineLevel="0" collapsed="false">
      <c r="A463" s="7" t="s">
        <v>1316</v>
      </c>
      <c r="B463" s="7" t="s">
        <v>1317</v>
      </c>
      <c r="C463" s="7" t="n">
        <f aca="false">COUNTIFS('Duel Log'!AF$2:AF$2815,$A463,'Duel Log'!AG$2:AG$2815,$B463)</f>
        <v>1</v>
      </c>
      <c r="D463" s="7" t="n">
        <f aca="false">COUNTIFS('Duel Log'!AF$2:AF$2815,$A463,'Duel Log'!AG$2:AG$2815,$B463,'Duel Log'!AH$2:AH$2815,"Win")</f>
        <v>0</v>
      </c>
      <c r="E463" s="7" t="n">
        <f aca="false">COUNTIFS('Duel Log'!AF$2:AF$2815,$A463,'Duel Log'!AG$2:AG$2815,$B463,'Duel Log'!AH$2:AH$2815,"Loss")</f>
        <v>1</v>
      </c>
      <c r="F463" s="7" t="n">
        <f aca="false">COUNTIFS('Duel Log'!AF$2:AF$2815,$A463,'Duel Log'!AG$2:AG$2815,$B463,'Duel Log'!AH$2:AH$2815,"Draw")</f>
        <v>0</v>
      </c>
      <c r="G463" s="13" t="n">
        <f aca="false">IFERROR(D463/C463,"")</f>
        <v>0</v>
      </c>
    </row>
    <row r="464" customFormat="false" ht="15" hidden="false" customHeight="true" outlineLevel="0" collapsed="false">
      <c r="A464" s="7" t="s">
        <v>819</v>
      </c>
      <c r="B464" s="7" t="s">
        <v>818</v>
      </c>
      <c r="C464" s="7" t="n">
        <f aca="false">COUNTIFS('Duel Log'!AF$2:AF$2815,$A464,'Duel Log'!AG$2:AG$2815,$B464)</f>
        <v>2</v>
      </c>
      <c r="D464" s="7" t="n">
        <f aca="false">COUNTIFS('Duel Log'!AF$2:AF$2815,$A464,'Duel Log'!AG$2:AG$2815,$B464,'Duel Log'!AH$2:AH$2815,"Win")</f>
        <v>0</v>
      </c>
      <c r="E464" s="7" t="n">
        <f aca="false">COUNTIFS('Duel Log'!AF$2:AF$2815,$A464,'Duel Log'!AG$2:AG$2815,$B464,'Duel Log'!AH$2:AH$2815,"Loss")</f>
        <v>2</v>
      </c>
      <c r="F464" s="7" t="n">
        <f aca="false">COUNTIFS('Duel Log'!AF$2:AF$2815,$A464,'Duel Log'!AG$2:AG$2815,$B464,'Duel Log'!AH$2:AH$2815,"Draw")</f>
        <v>0</v>
      </c>
      <c r="G464" s="13" t="n">
        <f aca="false">IFERROR(D464/C464,"")</f>
        <v>0</v>
      </c>
    </row>
    <row r="465" customFormat="false" ht="15" hidden="false" customHeight="true" outlineLevel="0" collapsed="false">
      <c r="A465" s="7" t="s">
        <v>2003</v>
      </c>
      <c r="B465" s="7" t="s">
        <v>2002</v>
      </c>
      <c r="C465" s="7" t="n">
        <f aca="false">COUNTIFS('Duel Log'!AF$2:AF$2815,$A465,'Duel Log'!AG$2:AG$2815,$B465)</f>
        <v>2</v>
      </c>
      <c r="D465" s="7" t="n">
        <f aca="false">COUNTIFS('Duel Log'!AF$2:AF$2815,$A465,'Duel Log'!AG$2:AG$2815,$B465,'Duel Log'!AH$2:AH$2815,"Win")</f>
        <v>2</v>
      </c>
      <c r="E465" s="7" t="n">
        <f aca="false">COUNTIFS('Duel Log'!AF$2:AF$2815,$A465,'Duel Log'!AG$2:AG$2815,$B465,'Duel Log'!AH$2:AH$2815,"Loss")</f>
        <v>0</v>
      </c>
      <c r="F465" s="7" t="n">
        <f aca="false">COUNTIFS('Duel Log'!AF$2:AF$2815,$A465,'Duel Log'!AG$2:AG$2815,$B465,'Duel Log'!AH$2:AH$2815,"Draw")</f>
        <v>0</v>
      </c>
      <c r="G465" s="13" t="n">
        <f aca="false">IFERROR(D465/C465,"")</f>
        <v>1</v>
      </c>
    </row>
    <row r="466" customFormat="false" ht="15" hidden="false" customHeight="true" outlineLevel="0" collapsed="false">
      <c r="A466" s="7" t="s">
        <v>1149</v>
      </c>
      <c r="B466" s="7" t="s">
        <v>741</v>
      </c>
      <c r="C466" s="7" t="n">
        <f aca="false">COUNTIFS('Duel Log'!AF$2:AF$2815,$A466,'Duel Log'!AG$2:AG$2815,$B466)</f>
        <v>2</v>
      </c>
      <c r="D466" s="7" t="n">
        <f aca="false">COUNTIFS('Duel Log'!AF$2:AF$2815,$A466,'Duel Log'!AG$2:AG$2815,$B466,'Duel Log'!AH$2:AH$2815,"Win")</f>
        <v>2</v>
      </c>
      <c r="E466" s="7" t="n">
        <f aca="false">COUNTIFS('Duel Log'!AF$2:AF$2815,$A466,'Duel Log'!AG$2:AG$2815,$B466,'Duel Log'!AH$2:AH$2815,"Loss")</f>
        <v>0</v>
      </c>
      <c r="F466" s="7" t="n">
        <f aca="false">COUNTIFS('Duel Log'!AF$2:AF$2815,$A466,'Duel Log'!AG$2:AG$2815,$B466,'Duel Log'!AH$2:AH$2815,"Draw")</f>
        <v>0</v>
      </c>
      <c r="G466" s="13" t="n">
        <f aca="false">IFERROR(D466/C466,"")</f>
        <v>1</v>
      </c>
    </row>
    <row r="467" customFormat="false" ht="15" hidden="false" customHeight="true" outlineLevel="0" collapsed="false">
      <c r="A467" s="7" t="s">
        <v>3488</v>
      </c>
      <c r="B467" s="7" t="s">
        <v>3489</v>
      </c>
      <c r="C467" s="7" t="n">
        <f aca="false">COUNTIFS('Duel Log'!AF$2:AF$2815,$A467,'Duel Log'!AG$2:AG$2815,$B467)</f>
        <v>1</v>
      </c>
      <c r="D467" s="7" t="n">
        <f aca="false">COUNTIFS('Duel Log'!AF$2:AF$2815,$A467,'Duel Log'!AG$2:AG$2815,$B467,'Duel Log'!AH$2:AH$2815,"Win")</f>
        <v>1</v>
      </c>
      <c r="E467" s="7" t="n">
        <f aca="false">COUNTIFS('Duel Log'!AF$2:AF$2815,$A467,'Duel Log'!AG$2:AG$2815,$B467,'Duel Log'!AH$2:AH$2815,"Loss")</f>
        <v>0</v>
      </c>
      <c r="F467" s="7" t="n">
        <f aca="false">COUNTIFS('Duel Log'!AF$2:AF$2815,$A467,'Duel Log'!AG$2:AG$2815,$B467,'Duel Log'!AH$2:AH$2815,"Draw")</f>
        <v>0</v>
      </c>
      <c r="G467" s="13" t="n">
        <f aca="false">IFERROR(D467/C467,"")</f>
        <v>1</v>
      </c>
    </row>
    <row r="468" customFormat="false" ht="15" hidden="false" customHeight="true" outlineLevel="0" collapsed="false">
      <c r="A468" s="7" t="s">
        <v>5093</v>
      </c>
      <c r="B468" s="7" t="s">
        <v>101</v>
      </c>
      <c r="C468" s="7" t="n">
        <f aca="false">COUNTIFS('Duel Log'!AF$2:AF$2815,$A468,'Duel Log'!AG$2:AG$2815,$B468)</f>
        <v>2</v>
      </c>
      <c r="D468" s="7" t="n">
        <f aca="false">COUNTIFS('Duel Log'!AF$2:AF$2815,$A468,'Duel Log'!AG$2:AG$2815,$B468,'Duel Log'!AH$2:AH$2815,"Win")</f>
        <v>0</v>
      </c>
      <c r="E468" s="7" t="n">
        <f aca="false">COUNTIFS('Duel Log'!AF$2:AF$2815,$A468,'Duel Log'!AG$2:AG$2815,$B468,'Duel Log'!AH$2:AH$2815,"Loss")</f>
        <v>2</v>
      </c>
      <c r="F468" s="7" t="n">
        <f aca="false">COUNTIFS('Duel Log'!AF$2:AF$2815,$A468,'Duel Log'!AG$2:AG$2815,$B468,'Duel Log'!AH$2:AH$2815,"Draw")</f>
        <v>0</v>
      </c>
      <c r="G468" s="13" t="n">
        <f aca="false">IFERROR(D468/C468,"")</f>
        <v>0</v>
      </c>
    </row>
    <row r="469" customFormat="false" ht="15" hidden="false" customHeight="true" outlineLevel="0" collapsed="false">
      <c r="A469" s="7" t="s">
        <v>5093</v>
      </c>
      <c r="B469" s="7" t="s">
        <v>488</v>
      </c>
      <c r="C469" s="7" t="n">
        <f aca="false">COUNTIFS('Duel Log'!AF$2:AF$2815,$A469,'Duel Log'!AG$2:AG$2815,$B469)</f>
        <v>1</v>
      </c>
      <c r="D469" s="7" t="n">
        <f aca="false">COUNTIFS('Duel Log'!AF$2:AF$2815,$A469,'Duel Log'!AG$2:AG$2815,$B469,'Duel Log'!AH$2:AH$2815,"Win")</f>
        <v>1</v>
      </c>
      <c r="E469" s="7" t="n">
        <f aca="false">COUNTIFS('Duel Log'!AF$2:AF$2815,$A469,'Duel Log'!AG$2:AG$2815,$B469,'Duel Log'!AH$2:AH$2815,"Loss")</f>
        <v>0</v>
      </c>
      <c r="F469" s="7" t="n">
        <f aca="false">COUNTIFS('Duel Log'!AF$2:AF$2815,$A469,'Duel Log'!AG$2:AG$2815,$B469,'Duel Log'!AH$2:AH$2815,"Draw")</f>
        <v>0</v>
      </c>
      <c r="G469" s="13" t="n">
        <f aca="false">IFERROR(D469/C469,"")</f>
        <v>1</v>
      </c>
    </row>
    <row r="470" customFormat="false" ht="15" hidden="false" customHeight="true" outlineLevel="0" collapsed="false">
      <c r="A470" s="7" t="s">
        <v>2790</v>
      </c>
      <c r="B470" s="7" t="s">
        <v>1812</v>
      </c>
      <c r="C470" s="7" t="n">
        <f aca="false">COUNTIFS('Duel Log'!AF$2:AF$2815,$A470,'Duel Log'!AG$2:AG$2815,$B470)</f>
        <v>1</v>
      </c>
      <c r="D470" s="7" t="n">
        <f aca="false">COUNTIFS('Duel Log'!AF$2:AF$2815,$A470,'Duel Log'!AG$2:AG$2815,$B470,'Duel Log'!AH$2:AH$2815,"Win")</f>
        <v>1</v>
      </c>
      <c r="E470" s="7" t="n">
        <f aca="false">COUNTIFS('Duel Log'!AF$2:AF$2815,$A470,'Duel Log'!AG$2:AG$2815,$B470,'Duel Log'!AH$2:AH$2815,"Loss")</f>
        <v>0</v>
      </c>
      <c r="F470" s="7" t="n">
        <f aca="false">COUNTIFS('Duel Log'!AF$2:AF$2815,$A470,'Duel Log'!AG$2:AG$2815,$B470,'Duel Log'!AH$2:AH$2815,"Draw")</f>
        <v>0</v>
      </c>
      <c r="G470" s="13" t="n">
        <f aca="false">IFERROR(D470/C470,"")</f>
        <v>1</v>
      </c>
    </row>
    <row r="471" customFormat="false" ht="15" hidden="false" customHeight="true" outlineLevel="0" collapsed="false">
      <c r="A471" s="7" t="s">
        <v>5103</v>
      </c>
      <c r="B471" s="7" t="s">
        <v>2872</v>
      </c>
      <c r="C471" s="7" t="n">
        <f aca="false">COUNTIFS('Duel Log'!AF$2:AF$2815,$A471,'Duel Log'!AG$2:AG$2815,$B471)</f>
        <v>2</v>
      </c>
      <c r="D471" s="7" t="n">
        <f aca="false">COUNTIFS('Duel Log'!AF$2:AF$2815,$A471,'Duel Log'!AG$2:AG$2815,$B471,'Duel Log'!AH$2:AH$2815,"Win")</f>
        <v>2</v>
      </c>
      <c r="E471" s="7" t="n">
        <f aca="false">COUNTIFS('Duel Log'!AF$2:AF$2815,$A471,'Duel Log'!AG$2:AG$2815,$B471,'Duel Log'!AH$2:AH$2815,"Loss")</f>
        <v>0</v>
      </c>
      <c r="F471" s="7" t="n">
        <f aca="false">COUNTIFS('Duel Log'!AF$2:AF$2815,$A471,'Duel Log'!AG$2:AG$2815,$B471,'Duel Log'!AH$2:AH$2815,"Draw")</f>
        <v>0</v>
      </c>
      <c r="G471" s="13" t="n">
        <f aca="false">IFERROR(D471/C471,"")</f>
        <v>1</v>
      </c>
    </row>
    <row r="472" customFormat="false" ht="15" hidden="false" customHeight="true" outlineLevel="0" collapsed="false">
      <c r="A472" s="7" t="s">
        <v>3095</v>
      </c>
      <c r="B472" s="7" t="s">
        <v>3096</v>
      </c>
      <c r="C472" s="7" t="n">
        <f aca="false">COUNTIFS('Duel Log'!AF$2:AF$2815,$A472,'Duel Log'!AG$2:AG$2815,$B472)</f>
        <v>1</v>
      </c>
      <c r="D472" s="7" t="n">
        <f aca="false">COUNTIFS('Duel Log'!AF$2:AF$2815,$A472,'Duel Log'!AG$2:AG$2815,$B472,'Duel Log'!AH$2:AH$2815,"Win")</f>
        <v>1</v>
      </c>
      <c r="E472" s="7" t="n">
        <f aca="false">COUNTIFS('Duel Log'!AF$2:AF$2815,$A472,'Duel Log'!AG$2:AG$2815,$B472,'Duel Log'!AH$2:AH$2815,"Loss")</f>
        <v>0</v>
      </c>
      <c r="F472" s="7" t="n">
        <f aca="false">COUNTIFS('Duel Log'!AF$2:AF$2815,$A472,'Duel Log'!AG$2:AG$2815,$B472,'Duel Log'!AH$2:AH$2815,"Draw")</f>
        <v>0</v>
      </c>
      <c r="G472" s="13" t="n">
        <f aca="false">IFERROR(D472/C472,"")</f>
        <v>1</v>
      </c>
    </row>
    <row r="473" customFormat="false" ht="15" hidden="false" customHeight="true" outlineLevel="0" collapsed="false">
      <c r="A473" s="7" t="s">
        <v>788</v>
      </c>
      <c r="B473" s="7" t="s">
        <v>1538</v>
      </c>
      <c r="C473" s="7" t="n">
        <f aca="false">COUNTIFS('Duel Log'!AF$2:AF$2815,$A473,'Duel Log'!AG$2:AG$2815,$B473)</f>
        <v>2</v>
      </c>
      <c r="D473" s="7" t="n">
        <f aca="false">COUNTIFS('Duel Log'!AF$2:AF$2815,$A473,'Duel Log'!AG$2:AG$2815,$B473,'Duel Log'!AH$2:AH$2815,"Win")</f>
        <v>2</v>
      </c>
      <c r="E473" s="7" t="n">
        <f aca="false">COUNTIFS('Duel Log'!AF$2:AF$2815,$A473,'Duel Log'!AG$2:AG$2815,$B473,'Duel Log'!AH$2:AH$2815,"Loss")</f>
        <v>0</v>
      </c>
      <c r="F473" s="7" t="n">
        <f aca="false">COUNTIFS('Duel Log'!AF$2:AF$2815,$A473,'Duel Log'!AG$2:AG$2815,$B473,'Duel Log'!AH$2:AH$2815,"Draw")</f>
        <v>0</v>
      </c>
      <c r="G473" s="13" t="n">
        <f aca="false">IFERROR(D473/C473,"")</f>
        <v>1</v>
      </c>
    </row>
    <row r="474" customFormat="false" ht="15" hidden="false" customHeight="true" outlineLevel="0" collapsed="false">
      <c r="A474" s="7" t="s">
        <v>3076</v>
      </c>
      <c r="B474" s="7" t="s">
        <v>2610</v>
      </c>
      <c r="C474" s="7" t="n">
        <f aca="false">COUNTIFS('Duel Log'!AF$2:AF$2815,$A474,'Duel Log'!AG$2:AG$2815,$B474)</f>
        <v>2</v>
      </c>
      <c r="D474" s="7" t="n">
        <f aca="false">COUNTIFS('Duel Log'!AF$2:AF$2815,$A474,'Duel Log'!AG$2:AG$2815,$B474,'Duel Log'!AH$2:AH$2815,"Win")</f>
        <v>2</v>
      </c>
      <c r="E474" s="7" t="n">
        <f aca="false">COUNTIFS('Duel Log'!AF$2:AF$2815,$A474,'Duel Log'!AG$2:AG$2815,$B474,'Duel Log'!AH$2:AH$2815,"Loss")</f>
        <v>0</v>
      </c>
      <c r="F474" s="7" t="n">
        <f aca="false">COUNTIFS('Duel Log'!AF$2:AF$2815,$A474,'Duel Log'!AG$2:AG$2815,$B474,'Duel Log'!AH$2:AH$2815,"Draw")</f>
        <v>0</v>
      </c>
      <c r="G474" s="13" t="n">
        <f aca="false">IFERROR(D474/C474,"")</f>
        <v>1</v>
      </c>
    </row>
    <row r="475" customFormat="false" ht="15" hidden="false" customHeight="true" outlineLevel="0" collapsed="false">
      <c r="A475" s="7" t="s">
        <v>3076</v>
      </c>
      <c r="B475" s="7" t="s">
        <v>488</v>
      </c>
      <c r="C475" s="7" t="n">
        <f aca="false">COUNTIFS('Duel Log'!AF$2:AF$2815,$A475,'Duel Log'!AG$2:AG$2815,$B475)</f>
        <v>2</v>
      </c>
      <c r="D475" s="7" t="n">
        <f aca="false">COUNTIFS('Duel Log'!AF$2:AF$2815,$A475,'Duel Log'!AG$2:AG$2815,$B475,'Duel Log'!AH$2:AH$2815,"Win")</f>
        <v>2</v>
      </c>
      <c r="E475" s="7" t="n">
        <f aca="false">COUNTIFS('Duel Log'!AF$2:AF$2815,$A475,'Duel Log'!AG$2:AG$2815,$B475,'Duel Log'!AH$2:AH$2815,"Loss")</f>
        <v>0</v>
      </c>
      <c r="F475" s="7" t="n">
        <f aca="false">COUNTIFS('Duel Log'!AF$2:AF$2815,$A475,'Duel Log'!AG$2:AG$2815,$B475,'Duel Log'!AH$2:AH$2815,"Draw")</f>
        <v>0</v>
      </c>
      <c r="G475" s="13" t="n">
        <f aca="false">IFERROR(D475/C475,"")</f>
        <v>1</v>
      </c>
    </row>
    <row r="476" customFormat="false" ht="15" hidden="false" customHeight="true" outlineLevel="0" collapsed="false">
      <c r="A476" s="7" t="s">
        <v>5238</v>
      </c>
      <c r="B476" s="7" t="s">
        <v>5237</v>
      </c>
      <c r="C476" s="7" t="n">
        <f aca="false">COUNTIFS('Duel Log'!AF$2:AF$2815,$A476,'Duel Log'!AG$2:AG$2815,$B476)</f>
        <v>1</v>
      </c>
      <c r="D476" s="7" t="n">
        <f aca="false">COUNTIFS('Duel Log'!AF$2:AF$2815,$A476,'Duel Log'!AG$2:AG$2815,$B476,'Duel Log'!AH$2:AH$2815,"Win")</f>
        <v>0</v>
      </c>
      <c r="E476" s="7" t="n">
        <f aca="false">COUNTIFS('Duel Log'!AF$2:AF$2815,$A476,'Duel Log'!AG$2:AG$2815,$B476,'Duel Log'!AH$2:AH$2815,"Loss")</f>
        <v>1</v>
      </c>
      <c r="F476" s="7" t="n">
        <f aca="false">COUNTIFS('Duel Log'!AF$2:AF$2815,$A476,'Duel Log'!AG$2:AG$2815,$B476,'Duel Log'!AH$2:AH$2815,"Draw")</f>
        <v>0</v>
      </c>
      <c r="G476" s="13" t="n">
        <f aca="false">IFERROR(D476/C476,"")</f>
        <v>0</v>
      </c>
    </row>
    <row r="477" customFormat="false" ht="15" hidden="false" customHeight="true" outlineLevel="0" collapsed="false">
      <c r="A477" s="7" t="s">
        <v>2802</v>
      </c>
      <c r="B477" s="7" t="s">
        <v>2803</v>
      </c>
      <c r="C477" s="7" t="n">
        <f aca="false">COUNTIFS('Duel Log'!AF$2:AF$2815,$A477,'Duel Log'!AG$2:AG$2815,$B477)</f>
        <v>1</v>
      </c>
      <c r="D477" s="7" t="n">
        <f aca="false">COUNTIFS('Duel Log'!AF$2:AF$2815,$A477,'Duel Log'!AG$2:AG$2815,$B477,'Duel Log'!AH$2:AH$2815,"Win")</f>
        <v>1</v>
      </c>
      <c r="E477" s="7" t="n">
        <f aca="false">COUNTIFS('Duel Log'!AF$2:AF$2815,$A477,'Duel Log'!AG$2:AG$2815,$B477,'Duel Log'!AH$2:AH$2815,"Loss")</f>
        <v>0</v>
      </c>
      <c r="F477" s="7" t="n">
        <f aca="false">COUNTIFS('Duel Log'!AF$2:AF$2815,$A477,'Duel Log'!AG$2:AG$2815,$B477,'Duel Log'!AH$2:AH$2815,"Draw")</f>
        <v>0</v>
      </c>
      <c r="G477" s="13" t="n">
        <f aca="false">IFERROR(D477/C477,"")</f>
        <v>1</v>
      </c>
    </row>
    <row r="478" customFormat="false" ht="15" hidden="false" customHeight="true" outlineLevel="0" collapsed="false">
      <c r="A478" s="7" t="s">
        <v>2802</v>
      </c>
      <c r="B478" s="7" t="s">
        <v>2838</v>
      </c>
      <c r="C478" s="7" t="n">
        <f aca="false">COUNTIFS('Duel Log'!AF$2:AF$2815,$A478,'Duel Log'!AG$2:AG$2815,$B478)</f>
        <v>1</v>
      </c>
      <c r="D478" s="7" t="n">
        <f aca="false">COUNTIFS('Duel Log'!AF$2:AF$2815,$A478,'Duel Log'!AG$2:AG$2815,$B478,'Duel Log'!AH$2:AH$2815,"Win")</f>
        <v>1</v>
      </c>
      <c r="E478" s="7" t="n">
        <f aca="false">COUNTIFS('Duel Log'!AF$2:AF$2815,$A478,'Duel Log'!AG$2:AG$2815,$B478,'Duel Log'!AH$2:AH$2815,"Loss")</f>
        <v>0</v>
      </c>
      <c r="F478" s="7" t="n">
        <f aca="false">COUNTIFS('Duel Log'!AF$2:AF$2815,$A478,'Duel Log'!AG$2:AG$2815,$B478,'Duel Log'!AH$2:AH$2815,"Draw")</f>
        <v>0</v>
      </c>
      <c r="G478" s="13" t="n">
        <f aca="false">IFERROR(D478/C478,"")</f>
        <v>1</v>
      </c>
    </row>
    <row r="479" customFormat="false" ht="15" hidden="false" customHeight="true" outlineLevel="0" collapsed="false">
      <c r="A479" s="7" t="s">
        <v>1102</v>
      </c>
      <c r="B479" s="7" t="s">
        <v>711</v>
      </c>
      <c r="C479" s="7" t="n">
        <f aca="false">COUNTIFS('Duel Log'!AF$2:AF$2815,$A479,'Duel Log'!AG$2:AG$2815,$B479)</f>
        <v>1</v>
      </c>
      <c r="D479" s="7" t="n">
        <f aca="false">COUNTIFS('Duel Log'!AF$2:AF$2815,$A479,'Duel Log'!AG$2:AG$2815,$B479,'Duel Log'!AH$2:AH$2815,"Win")</f>
        <v>0</v>
      </c>
      <c r="E479" s="7" t="n">
        <f aca="false">COUNTIFS('Duel Log'!AF$2:AF$2815,$A479,'Duel Log'!AG$2:AG$2815,$B479,'Duel Log'!AH$2:AH$2815,"Loss")</f>
        <v>1</v>
      </c>
      <c r="F479" s="7" t="n">
        <f aca="false">COUNTIFS('Duel Log'!AF$2:AF$2815,$A479,'Duel Log'!AG$2:AG$2815,$B479,'Duel Log'!AH$2:AH$2815,"Draw")</f>
        <v>0</v>
      </c>
      <c r="G479" s="13" t="n">
        <f aca="false">IFERROR(D479/C479,"")</f>
        <v>0</v>
      </c>
    </row>
    <row r="480" customFormat="false" ht="15" hidden="false" customHeight="true" outlineLevel="0" collapsed="false">
      <c r="A480" s="7" t="s">
        <v>1102</v>
      </c>
      <c r="B480" s="7" t="s">
        <v>150</v>
      </c>
      <c r="C480" s="7" t="n">
        <f aca="false">COUNTIFS('Duel Log'!AF$2:AF$2815,$A480,'Duel Log'!AG$2:AG$2815,$B480)</f>
        <v>2</v>
      </c>
      <c r="D480" s="7" t="n">
        <f aca="false">COUNTIFS('Duel Log'!AF$2:AF$2815,$A480,'Duel Log'!AG$2:AG$2815,$B480,'Duel Log'!AH$2:AH$2815,"Win")</f>
        <v>0</v>
      </c>
      <c r="E480" s="7" t="n">
        <f aca="false">COUNTIFS('Duel Log'!AF$2:AF$2815,$A480,'Duel Log'!AG$2:AG$2815,$B480,'Duel Log'!AH$2:AH$2815,"Loss")</f>
        <v>2</v>
      </c>
      <c r="F480" s="7" t="n">
        <f aca="false">COUNTIFS('Duel Log'!AF$2:AF$2815,$A480,'Duel Log'!AG$2:AG$2815,$B480,'Duel Log'!AH$2:AH$2815,"Draw")</f>
        <v>0</v>
      </c>
      <c r="G480" s="13" t="n">
        <f aca="false">IFERROR(D480/C480,"")</f>
        <v>0</v>
      </c>
    </row>
    <row r="481" customFormat="false" ht="15" hidden="false" customHeight="true" outlineLevel="0" collapsed="false">
      <c r="A481" s="7" t="s">
        <v>1102</v>
      </c>
      <c r="B481" s="7" t="s">
        <v>980</v>
      </c>
      <c r="C481" s="7" t="n">
        <f aca="false">COUNTIFS('Duel Log'!AF$2:AF$2815,$A481,'Duel Log'!AG$2:AG$2815,$B481)</f>
        <v>1</v>
      </c>
      <c r="D481" s="7" t="n">
        <f aca="false">COUNTIFS('Duel Log'!AF$2:AF$2815,$A481,'Duel Log'!AG$2:AG$2815,$B481,'Duel Log'!AH$2:AH$2815,"Win")</f>
        <v>0</v>
      </c>
      <c r="E481" s="7" t="n">
        <f aca="false">COUNTIFS('Duel Log'!AF$2:AF$2815,$A481,'Duel Log'!AG$2:AG$2815,$B481,'Duel Log'!AH$2:AH$2815,"Loss")</f>
        <v>1</v>
      </c>
      <c r="F481" s="7" t="n">
        <f aca="false">COUNTIFS('Duel Log'!AF$2:AF$2815,$A481,'Duel Log'!AG$2:AG$2815,$B481,'Duel Log'!AH$2:AH$2815,"Draw")</f>
        <v>0</v>
      </c>
      <c r="G481" s="13" t="n">
        <f aca="false">IFERROR(D481/C481,"")</f>
        <v>0</v>
      </c>
    </row>
    <row r="482" customFormat="false" ht="15" hidden="false" customHeight="true" outlineLevel="0" collapsed="false">
      <c r="A482" s="7" t="s">
        <v>1102</v>
      </c>
      <c r="B482" s="7" t="s">
        <v>2744</v>
      </c>
      <c r="C482" s="7" t="n">
        <f aca="false">COUNTIFS('Duel Log'!AF$2:AF$2815,$A482,'Duel Log'!AG$2:AG$2815,$B482)</f>
        <v>1</v>
      </c>
      <c r="D482" s="7" t="n">
        <f aca="false">COUNTIFS('Duel Log'!AF$2:AF$2815,$A482,'Duel Log'!AG$2:AG$2815,$B482,'Duel Log'!AH$2:AH$2815,"Win")</f>
        <v>0</v>
      </c>
      <c r="E482" s="7" t="n">
        <f aca="false">COUNTIFS('Duel Log'!AF$2:AF$2815,$A482,'Duel Log'!AG$2:AG$2815,$B482,'Duel Log'!AH$2:AH$2815,"Loss")</f>
        <v>1</v>
      </c>
      <c r="F482" s="7" t="n">
        <f aca="false">COUNTIFS('Duel Log'!AF$2:AF$2815,$A482,'Duel Log'!AG$2:AG$2815,$B482,'Duel Log'!AH$2:AH$2815,"Draw")</f>
        <v>0</v>
      </c>
      <c r="G482" s="13" t="n">
        <f aca="false">IFERROR(D482/C482,"")</f>
        <v>0</v>
      </c>
    </row>
    <row r="483" customFormat="false" ht="15" hidden="false" customHeight="true" outlineLevel="0" collapsed="false">
      <c r="A483" s="7" t="s">
        <v>2054</v>
      </c>
      <c r="B483" s="7" t="s">
        <v>2055</v>
      </c>
      <c r="C483" s="7" t="n">
        <f aca="false">COUNTIFS('Duel Log'!AF$2:AF$2815,$A483,'Duel Log'!AG$2:AG$2815,$B483)</f>
        <v>1</v>
      </c>
      <c r="D483" s="7" t="n">
        <f aca="false">COUNTIFS('Duel Log'!AF$2:AF$2815,$A483,'Duel Log'!AG$2:AG$2815,$B483,'Duel Log'!AH$2:AH$2815,"Win")</f>
        <v>1</v>
      </c>
      <c r="E483" s="7" t="n">
        <f aca="false">COUNTIFS('Duel Log'!AF$2:AF$2815,$A483,'Duel Log'!AG$2:AG$2815,$B483,'Duel Log'!AH$2:AH$2815,"Loss")</f>
        <v>0</v>
      </c>
      <c r="F483" s="7" t="n">
        <f aca="false">COUNTIFS('Duel Log'!AF$2:AF$2815,$A483,'Duel Log'!AG$2:AG$2815,$B483,'Duel Log'!AH$2:AH$2815,"Draw")</f>
        <v>0</v>
      </c>
      <c r="G483" s="13" t="n">
        <f aca="false">IFERROR(D483/C483,"")</f>
        <v>1</v>
      </c>
    </row>
    <row r="484" customFormat="false" ht="15" hidden="false" customHeight="true" outlineLevel="0" collapsed="false">
      <c r="A484" s="7" t="s">
        <v>2054</v>
      </c>
      <c r="B484" s="7" t="s">
        <v>2060</v>
      </c>
      <c r="C484" s="7" t="n">
        <f aca="false">COUNTIFS('Duel Log'!AF$2:AF$2815,$A484,'Duel Log'!AG$2:AG$2815,$B484)</f>
        <v>2</v>
      </c>
      <c r="D484" s="7" t="n">
        <f aca="false">COUNTIFS('Duel Log'!AF$2:AF$2815,$A484,'Duel Log'!AG$2:AG$2815,$B484,'Duel Log'!AH$2:AH$2815,"Win")</f>
        <v>0</v>
      </c>
      <c r="E484" s="7" t="n">
        <f aca="false">COUNTIFS('Duel Log'!AF$2:AF$2815,$A484,'Duel Log'!AG$2:AG$2815,$B484,'Duel Log'!AH$2:AH$2815,"Loss")</f>
        <v>2</v>
      </c>
      <c r="F484" s="7" t="n">
        <f aca="false">COUNTIFS('Duel Log'!AF$2:AF$2815,$A484,'Duel Log'!AG$2:AG$2815,$B484,'Duel Log'!AH$2:AH$2815,"Draw")</f>
        <v>0</v>
      </c>
      <c r="G484" s="13" t="n">
        <f aca="false">IFERROR(D484/C484,"")</f>
        <v>0</v>
      </c>
    </row>
    <row r="485" customFormat="false" ht="15" hidden="false" customHeight="true" outlineLevel="0" collapsed="false">
      <c r="A485" s="7" t="s">
        <v>1196</v>
      </c>
      <c r="B485" s="7" t="s">
        <v>718</v>
      </c>
      <c r="C485" s="7" t="n">
        <f aca="false">COUNTIFS('Duel Log'!AF$2:AF$2815,$A485,'Duel Log'!AG$2:AG$2815,$B485)</f>
        <v>1</v>
      </c>
      <c r="D485" s="7" t="n">
        <f aca="false">COUNTIFS('Duel Log'!AF$2:AF$2815,$A485,'Duel Log'!AG$2:AG$2815,$B485,'Duel Log'!AH$2:AH$2815,"Win")</f>
        <v>1</v>
      </c>
      <c r="E485" s="7" t="n">
        <f aca="false">COUNTIFS('Duel Log'!AF$2:AF$2815,$A485,'Duel Log'!AG$2:AG$2815,$B485,'Duel Log'!AH$2:AH$2815,"Loss")</f>
        <v>0</v>
      </c>
      <c r="F485" s="7" t="n">
        <f aca="false">COUNTIFS('Duel Log'!AF$2:AF$2815,$A485,'Duel Log'!AG$2:AG$2815,$B485,'Duel Log'!AH$2:AH$2815,"Draw")</f>
        <v>0</v>
      </c>
      <c r="G485" s="13" t="n">
        <f aca="false">IFERROR(D485/C485,"")</f>
        <v>1</v>
      </c>
    </row>
    <row r="486" customFormat="false" ht="15" hidden="false" customHeight="true" outlineLevel="0" collapsed="false">
      <c r="A486" s="7" t="s">
        <v>1196</v>
      </c>
      <c r="B486" s="7" t="s">
        <v>351</v>
      </c>
      <c r="C486" s="7" t="n">
        <f aca="false">COUNTIFS('Duel Log'!AF$2:AF$2815,$A486,'Duel Log'!AG$2:AG$2815,$B486)</f>
        <v>1</v>
      </c>
      <c r="D486" s="7" t="n">
        <f aca="false">COUNTIFS('Duel Log'!AF$2:AF$2815,$A486,'Duel Log'!AG$2:AG$2815,$B486,'Duel Log'!AH$2:AH$2815,"Win")</f>
        <v>1</v>
      </c>
      <c r="E486" s="7" t="n">
        <f aca="false">COUNTIFS('Duel Log'!AF$2:AF$2815,$A486,'Duel Log'!AG$2:AG$2815,$B486,'Duel Log'!AH$2:AH$2815,"Loss")</f>
        <v>0</v>
      </c>
      <c r="F486" s="7" t="n">
        <f aca="false">COUNTIFS('Duel Log'!AF$2:AF$2815,$A486,'Duel Log'!AG$2:AG$2815,$B486,'Duel Log'!AH$2:AH$2815,"Draw")</f>
        <v>0</v>
      </c>
      <c r="G486" s="13" t="n">
        <f aca="false">IFERROR(D486/C486,"")</f>
        <v>1</v>
      </c>
    </row>
    <row r="487" customFormat="false" ht="15" hidden="false" customHeight="true" outlineLevel="0" collapsed="false">
      <c r="A487" s="7" t="s">
        <v>1196</v>
      </c>
      <c r="B487" s="7" t="s">
        <v>1252</v>
      </c>
      <c r="C487" s="7" t="n">
        <f aca="false">COUNTIFS('Duel Log'!AF$2:AF$2815,$A487,'Duel Log'!AG$2:AG$2815,$B487)</f>
        <v>2</v>
      </c>
      <c r="D487" s="7" t="n">
        <f aca="false">COUNTIFS('Duel Log'!AF$2:AF$2815,$A487,'Duel Log'!AG$2:AG$2815,$B487,'Duel Log'!AH$2:AH$2815,"Win")</f>
        <v>0</v>
      </c>
      <c r="E487" s="7" t="n">
        <f aca="false">COUNTIFS('Duel Log'!AF$2:AF$2815,$A487,'Duel Log'!AG$2:AG$2815,$B487,'Duel Log'!AH$2:AH$2815,"Loss")</f>
        <v>2</v>
      </c>
      <c r="F487" s="7" t="n">
        <f aca="false">COUNTIFS('Duel Log'!AF$2:AF$2815,$A487,'Duel Log'!AG$2:AG$2815,$B487,'Duel Log'!AH$2:AH$2815,"Draw")</f>
        <v>0</v>
      </c>
      <c r="G487" s="13" t="n">
        <f aca="false">IFERROR(D487/C487,"")</f>
        <v>0</v>
      </c>
    </row>
    <row r="488" customFormat="false" ht="15" hidden="false" customHeight="true" outlineLevel="0" collapsed="false">
      <c r="A488" s="7" t="s">
        <v>1196</v>
      </c>
      <c r="B488" s="7" t="s">
        <v>726</v>
      </c>
      <c r="C488" s="7" t="n">
        <f aca="false">COUNTIFS('Duel Log'!AF$2:AF$2815,$A488,'Duel Log'!AG$2:AG$2815,$B488)</f>
        <v>2</v>
      </c>
      <c r="D488" s="7" t="n">
        <f aca="false">COUNTIFS('Duel Log'!AF$2:AF$2815,$A488,'Duel Log'!AG$2:AG$2815,$B488,'Duel Log'!AH$2:AH$2815,"Win")</f>
        <v>2</v>
      </c>
      <c r="E488" s="7" t="n">
        <f aca="false">COUNTIFS('Duel Log'!AF$2:AF$2815,$A488,'Duel Log'!AG$2:AG$2815,$B488,'Duel Log'!AH$2:AH$2815,"Loss")</f>
        <v>0</v>
      </c>
      <c r="F488" s="7" t="n">
        <f aca="false">COUNTIFS('Duel Log'!AF$2:AF$2815,$A488,'Duel Log'!AG$2:AG$2815,$B488,'Duel Log'!AH$2:AH$2815,"Draw")</f>
        <v>0</v>
      </c>
      <c r="G488" s="13" t="n">
        <f aca="false">IFERROR(D488/C488,"")</f>
        <v>1</v>
      </c>
    </row>
    <row r="489" customFormat="false" ht="15" hidden="false" customHeight="true" outlineLevel="0" collapsed="false">
      <c r="A489" s="7" t="s">
        <v>4260</v>
      </c>
      <c r="B489" s="7" t="s">
        <v>315</v>
      </c>
      <c r="C489" s="7" t="n">
        <f aca="false">COUNTIFS('Duel Log'!AF$2:AF$2815,$A489,'Duel Log'!AG$2:AG$2815,$B489)</f>
        <v>1</v>
      </c>
      <c r="D489" s="7" t="n">
        <f aca="false">COUNTIFS('Duel Log'!AF$2:AF$2815,$A489,'Duel Log'!AG$2:AG$2815,$B489,'Duel Log'!AH$2:AH$2815,"Win")</f>
        <v>0</v>
      </c>
      <c r="E489" s="7" t="n">
        <f aca="false">COUNTIFS('Duel Log'!AF$2:AF$2815,$A489,'Duel Log'!AG$2:AG$2815,$B489,'Duel Log'!AH$2:AH$2815,"Loss")</f>
        <v>1</v>
      </c>
      <c r="F489" s="7" t="n">
        <f aca="false">COUNTIFS('Duel Log'!AF$2:AF$2815,$A489,'Duel Log'!AG$2:AG$2815,$B489,'Duel Log'!AH$2:AH$2815,"Draw")</f>
        <v>0</v>
      </c>
      <c r="G489" s="13" t="n">
        <f aca="false">IFERROR(D489/C489,"")</f>
        <v>0</v>
      </c>
    </row>
    <row r="490" customFormat="false" ht="15" hidden="false" customHeight="true" outlineLevel="0" collapsed="false">
      <c r="A490" s="7" t="s">
        <v>5444</v>
      </c>
      <c r="B490" s="7" t="s">
        <v>160</v>
      </c>
      <c r="C490" s="7" t="n">
        <f aca="false">COUNTIFS('Duel Log'!AF$2:AF$2815,$A490,'Duel Log'!AG$2:AG$2815,$B490)</f>
        <v>1</v>
      </c>
      <c r="D490" s="7" t="n">
        <f aca="false">COUNTIFS('Duel Log'!AF$2:AF$2815,$A490,'Duel Log'!AG$2:AG$2815,$B490,'Duel Log'!AH$2:AH$2815,"Win")</f>
        <v>1</v>
      </c>
      <c r="E490" s="7" t="n">
        <f aca="false">COUNTIFS('Duel Log'!AF$2:AF$2815,$A490,'Duel Log'!AG$2:AG$2815,$B490,'Duel Log'!AH$2:AH$2815,"Loss")</f>
        <v>0</v>
      </c>
      <c r="F490" s="7" t="n">
        <f aca="false">COUNTIFS('Duel Log'!AF$2:AF$2815,$A490,'Duel Log'!AG$2:AG$2815,$B490,'Duel Log'!AH$2:AH$2815,"Draw")</f>
        <v>0</v>
      </c>
      <c r="G490" s="13" t="n">
        <f aca="false">IFERROR(D490/C490,"")</f>
        <v>1</v>
      </c>
    </row>
    <row r="491" customFormat="false" ht="15" hidden="false" customHeight="true" outlineLevel="0" collapsed="false">
      <c r="A491" s="7" t="s">
        <v>2028</v>
      </c>
      <c r="B491" s="7" t="s">
        <v>242</v>
      </c>
      <c r="C491" s="7" t="n">
        <f aca="false">COUNTIFS('Duel Log'!AF$2:AF$2815,$A491,'Duel Log'!AG$2:AG$2815,$B491)</f>
        <v>1</v>
      </c>
      <c r="D491" s="7" t="n">
        <f aca="false">COUNTIFS('Duel Log'!AF$2:AF$2815,$A491,'Duel Log'!AG$2:AG$2815,$B491,'Duel Log'!AH$2:AH$2815,"Win")</f>
        <v>1</v>
      </c>
      <c r="E491" s="7" t="n">
        <f aca="false">COUNTIFS('Duel Log'!AF$2:AF$2815,$A491,'Duel Log'!AG$2:AG$2815,$B491,'Duel Log'!AH$2:AH$2815,"Loss")</f>
        <v>0</v>
      </c>
      <c r="F491" s="7" t="n">
        <f aca="false">COUNTIFS('Duel Log'!AF$2:AF$2815,$A491,'Duel Log'!AG$2:AG$2815,$B491,'Duel Log'!AH$2:AH$2815,"Draw")</f>
        <v>0</v>
      </c>
      <c r="G491" s="13" t="n">
        <f aca="false">IFERROR(D491/C491,"")</f>
        <v>1</v>
      </c>
    </row>
    <row r="492" customFormat="false" ht="15" hidden="false" customHeight="true" outlineLevel="0" collapsed="false">
      <c r="A492" s="7" t="s">
        <v>2028</v>
      </c>
      <c r="B492" s="7" t="s">
        <v>418</v>
      </c>
      <c r="C492" s="7" t="n">
        <f aca="false">COUNTIFS('Duel Log'!AF$2:AF$2815,$A492,'Duel Log'!AG$2:AG$2815,$B492)</f>
        <v>2</v>
      </c>
      <c r="D492" s="7" t="n">
        <f aca="false">COUNTIFS('Duel Log'!AF$2:AF$2815,$A492,'Duel Log'!AG$2:AG$2815,$B492,'Duel Log'!AH$2:AH$2815,"Win")</f>
        <v>0</v>
      </c>
      <c r="E492" s="7" t="n">
        <f aca="false">COUNTIFS('Duel Log'!AF$2:AF$2815,$A492,'Duel Log'!AG$2:AG$2815,$B492,'Duel Log'!AH$2:AH$2815,"Loss")</f>
        <v>2</v>
      </c>
      <c r="F492" s="7" t="n">
        <f aca="false">COUNTIFS('Duel Log'!AF$2:AF$2815,$A492,'Duel Log'!AG$2:AG$2815,$B492,'Duel Log'!AH$2:AH$2815,"Draw")</f>
        <v>0</v>
      </c>
      <c r="G492" s="13" t="n">
        <f aca="false">IFERROR(D492/C492,"")</f>
        <v>0</v>
      </c>
    </row>
    <row r="493" customFormat="false" ht="15" hidden="false" customHeight="true" outlineLevel="0" collapsed="false">
      <c r="A493" s="7" t="s">
        <v>2028</v>
      </c>
      <c r="B493" s="7" t="s">
        <v>3603</v>
      </c>
      <c r="C493" s="7" t="n">
        <f aca="false">COUNTIFS('Duel Log'!AF$2:AF$2815,$A493,'Duel Log'!AG$2:AG$2815,$B493)</f>
        <v>1</v>
      </c>
      <c r="D493" s="7" t="n">
        <f aca="false">COUNTIFS('Duel Log'!AF$2:AF$2815,$A493,'Duel Log'!AG$2:AG$2815,$B493,'Duel Log'!AH$2:AH$2815,"Win")</f>
        <v>0</v>
      </c>
      <c r="E493" s="7" t="n">
        <f aca="false">COUNTIFS('Duel Log'!AF$2:AF$2815,$A493,'Duel Log'!AG$2:AG$2815,$B493,'Duel Log'!AH$2:AH$2815,"Loss")</f>
        <v>1</v>
      </c>
      <c r="F493" s="7" t="n">
        <f aca="false">COUNTIFS('Duel Log'!AF$2:AF$2815,$A493,'Duel Log'!AG$2:AG$2815,$B493,'Duel Log'!AH$2:AH$2815,"Draw")</f>
        <v>0</v>
      </c>
      <c r="G493" s="13" t="n">
        <f aca="false">IFERROR(D493/C493,"")</f>
        <v>0</v>
      </c>
    </row>
    <row r="494" customFormat="false" ht="15" hidden="false" customHeight="true" outlineLevel="0" collapsed="false">
      <c r="A494" s="7" t="s">
        <v>731</v>
      </c>
      <c r="B494" s="7" t="s">
        <v>730</v>
      </c>
      <c r="C494" s="7" t="n">
        <f aca="false">COUNTIFS('Duel Log'!AF$2:AF$2815,$A494,'Duel Log'!AG$2:AG$2815,$B494)</f>
        <v>1</v>
      </c>
      <c r="D494" s="7" t="n">
        <f aca="false">COUNTIFS('Duel Log'!AF$2:AF$2815,$A494,'Duel Log'!AG$2:AG$2815,$B494,'Duel Log'!AH$2:AH$2815,"Win")</f>
        <v>0</v>
      </c>
      <c r="E494" s="7" t="n">
        <f aca="false">COUNTIFS('Duel Log'!AF$2:AF$2815,$A494,'Duel Log'!AG$2:AG$2815,$B494,'Duel Log'!AH$2:AH$2815,"Loss")</f>
        <v>1</v>
      </c>
      <c r="F494" s="7" t="n">
        <f aca="false">COUNTIFS('Duel Log'!AF$2:AF$2815,$A494,'Duel Log'!AG$2:AG$2815,$B494,'Duel Log'!AH$2:AH$2815,"Draw")</f>
        <v>0</v>
      </c>
      <c r="G494" s="13" t="n">
        <f aca="false">IFERROR(D494/C494,"")</f>
        <v>0</v>
      </c>
    </row>
    <row r="495" customFormat="false" ht="15" hidden="false" customHeight="true" outlineLevel="0" collapsed="false">
      <c r="A495" s="7" t="s">
        <v>1847</v>
      </c>
      <c r="B495" s="7" t="s">
        <v>488</v>
      </c>
      <c r="C495" s="7" t="n">
        <f aca="false">COUNTIFS('Duel Log'!AF$2:AF$2815,$A495,'Duel Log'!AG$2:AG$2815,$B495)</f>
        <v>2</v>
      </c>
      <c r="D495" s="7" t="n">
        <f aca="false">COUNTIFS('Duel Log'!AF$2:AF$2815,$A495,'Duel Log'!AG$2:AG$2815,$B495,'Duel Log'!AH$2:AH$2815,"Win")</f>
        <v>2</v>
      </c>
      <c r="E495" s="7" t="n">
        <f aca="false">COUNTIFS('Duel Log'!AF$2:AF$2815,$A495,'Duel Log'!AG$2:AG$2815,$B495,'Duel Log'!AH$2:AH$2815,"Loss")</f>
        <v>0</v>
      </c>
      <c r="F495" s="7" t="n">
        <f aca="false">COUNTIFS('Duel Log'!AF$2:AF$2815,$A495,'Duel Log'!AG$2:AG$2815,$B495,'Duel Log'!AH$2:AH$2815,"Draw")</f>
        <v>0</v>
      </c>
      <c r="G495" s="13" t="n">
        <f aca="false">IFERROR(D495/C495,"")</f>
        <v>1</v>
      </c>
    </row>
    <row r="496" customFormat="false" ht="15" hidden="false" customHeight="true" outlineLevel="0" collapsed="false">
      <c r="A496" s="7" t="s">
        <v>3502</v>
      </c>
      <c r="B496" s="7" t="s">
        <v>448</v>
      </c>
      <c r="C496" s="7" t="n">
        <f aca="false">COUNTIFS('Duel Log'!AF$2:AF$2815,$A496,'Duel Log'!AG$2:AG$2815,$B496)</f>
        <v>2</v>
      </c>
      <c r="D496" s="7" t="n">
        <f aca="false">COUNTIFS('Duel Log'!AF$2:AF$2815,$A496,'Duel Log'!AG$2:AG$2815,$B496,'Duel Log'!AH$2:AH$2815,"Win")</f>
        <v>2</v>
      </c>
      <c r="E496" s="7" t="n">
        <f aca="false">COUNTIFS('Duel Log'!AF$2:AF$2815,$A496,'Duel Log'!AG$2:AG$2815,$B496,'Duel Log'!AH$2:AH$2815,"Loss")</f>
        <v>0</v>
      </c>
      <c r="F496" s="7" t="n">
        <f aca="false">COUNTIFS('Duel Log'!AF$2:AF$2815,$A496,'Duel Log'!AG$2:AG$2815,$B496,'Duel Log'!AH$2:AH$2815,"Draw")</f>
        <v>0</v>
      </c>
      <c r="G496" s="13" t="n">
        <f aca="false">IFERROR(D496/C496,"")</f>
        <v>1</v>
      </c>
    </row>
    <row r="497" customFormat="false" ht="15" hidden="false" customHeight="true" outlineLevel="0" collapsed="false">
      <c r="A497" s="7" t="s">
        <v>440</v>
      </c>
      <c r="B497" s="7" t="s">
        <v>441</v>
      </c>
      <c r="C497" s="7" t="n">
        <f aca="false">COUNTIFS('Duel Log'!AF$2:AF$2815,$A497,'Duel Log'!AG$2:AG$2815,$B497)</f>
        <v>2</v>
      </c>
      <c r="D497" s="7" t="n">
        <f aca="false">COUNTIFS('Duel Log'!AF$2:AF$2815,$A497,'Duel Log'!AG$2:AG$2815,$B497,'Duel Log'!AH$2:AH$2815,"Win")</f>
        <v>0</v>
      </c>
      <c r="E497" s="7" t="n">
        <f aca="false">COUNTIFS('Duel Log'!AF$2:AF$2815,$A497,'Duel Log'!AG$2:AG$2815,$B497,'Duel Log'!AH$2:AH$2815,"Loss")</f>
        <v>2</v>
      </c>
      <c r="F497" s="7" t="n">
        <f aca="false">COUNTIFS('Duel Log'!AF$2:AF$2815,$A497,'Duel Log'!AG$2:AG$2815,$B497,'Duel Log'!AH$2:AH$2815,"Draw")</f>
        <v>0</v>
      </c>
      <c r="G497" s="13" t="n">
        <f aca="false">IFERROR(D497/C497,"")</f>
        <v>0</v>
      </c>
    </row>
    <row r="498" customFormat="false" ht="15" hidden="false" customHeight="true" outlineLevel="0" collapsed="false">
      <c r="A498" s="7" t="s">
        <v>2087</v>
      </c>
      <c r="B498" s="7" t="s">
        <v>242</v>
      </c>
      <c r="C498" s="7" t="n">
        <f aca="false">COUNTIFS('Duel Log'!AF$2:AF$2815,$A498,'Duel Log'!AG$2:AG$2815,$B498)</f>
        <v>1</v>
      </c>
      <c r="D498" s="7" t="n">
        <f aca="false">COUNTIFS('Duel Log'!AF$2:AF$2815,$A498,'Duel Log'!AG$2:AG$2815,$B498,'Duel Log'!AH$2:AH$2815,"Win")</f>
        <v>0</v>
      </c>
      <c r="E498" s="7" t="n">
        <f aca="false">COUNTIFS('Duel Log'!AF$2:AF$2815,$A498,'Duel Log'!AG$2:AG$2815,$B498,'Duel Log'!AH$2:AH$2815,"Loss")</f>
        <v>1</v>
      </c>
      <c r="F498" s="7" t="n">
        <f aca="false">COUNTIFS('Duel Log'!AF$2:AF$2815,$A498,'Duel Log'!AG$2:AG$2815,$B498,'Duel Log'!AH$2:AH$2815,"Draw")</f>
        <v>0</v>
      </c>
      <c r="G498" s="13" t="n">
        <f aca="false">IFERROR(D498/C498,"")</f>
        <v>0</v>
      </c>
    </row>
    <row r="499" customFormat="false" ht="15" hidden="false" customHeight="true" outlineLevel="0" collapsed="false">
      <c r="A499" s="7" t="s">
        <v>2041</v>
      </c>
      <c r="B499" s="7" t="s">
        <v>2042</v>
      </c>
      <c r="C499" s="7" t="n">
        <f aca="false">COUNTIFS('Duel Log'!AF$2:AF$2815,$A499,'Duel Log'!AG$2:AG$2815,$B499)</f>
        <v>1</v>
      </c>
      <c r="D499" s="7" t="n">
        <f aca="false">COUNTIFS('Duel Log'!AF$2:AF$2815,$A499,'Duel Log'!AG$2:AG$2815,$B499,'Duel Log'!AH$2:AH$2815,"Win")</f>
        <v>1</v>
      </c>
      <c r="E499" s="7" t="n">
        <f aca="false">COUNTIFS('Duel Log'!AF$2:AF$2815,$A499,'Duel Log'!AG$2:AG$2815,$B499,'Duel Log'!AH$2:AH$2815,"Loss")</f>
        <v>0</v>
      </c>
      <c r="F499" s="7" t="n">
        <f aca="false">COUNTIFS('Duel Log'!AF$2:AF$2815,$A499,'Duel Log'!AG$2:AG$2815,$B499,'Duel Log'!AH$2:AH$2815,"Draw")</f>
        <v>0</v>
      </c>
      <c r="G499" s="13" t="n">
        <f aca="false">IFERROR(D499/C499,"")</f>
        <v>1</v>
      </c>
    </row>
    <row r="500" customFormat="false" ht="15" hidden="false" customHeight="true" outlineLevel="0" collapsed="false">
      <c r="A500" s="7" t="s">
        <v>3367</v>
      </c>
      <c r="B500" s="7" t="s">
        <v>3366</v>
      </c>
      <c r="C500" s="7" t="n">
        <f aca="false">COUNTIFS('Duel Log'!AF$2:AF$2815,$A500,'Duel Log'!AG$2:AG$2815,$B500)</f>
        <v>1</v>
      </c>
      <c r="D500" s="7" t="n">
        <f aca="false">COUNTIFS('Duel Log'!AF$2:AF$2815,$A500,'Duel Log'!AG$2:AG$2815,$B500,'Duel Log'!AH$2:AH$2815,"Win")</f>
        <v>0</v>
      </c>
      <c r="E500" s="7" t="n">
        <f aca="false">COUNTIFS('Duel Log'!AF$2:AF$2815,$A500,'Duel Log'!AG$2:AG$2815,$B500,'Duel Log'!AH$2:AH$2815,"Loss")</f>
        <v>1</v>
      </c>
      <c r="F500" s="7" t="n">
        <f aca="false">COUNTIFS('Duel Log'!AF$2:AF$2815,$A500,'Duel Log'!AG$2:AG$2815,$B500,'Duel Log'!AH$2:AH$2815,"Draw")</f>
        <v>0</v>
      </c>
      <c r="G500" s="13" t="n">
        <f aca="false">IFERROR(D500/C500,"")</f>
        <v>0</v>
      </c>
    </row>
    <row r="501" customFormat="false" ht="15" hidden="false" customHeight="true" outlineLevel="0" collapsed="false">
      <c r="A501" s="7" t="s">
        <v>5830</v>
      </c>
      <c r="B501" s="7" t="s">
        <v>234</v>
      </c>
      <c r="C501" s="7" t="n">
        <f aca="false">COUNTIFS('Duel Log'!AF$2:AF$2815,$A501,'Duel Log'!AG$2:AG$2815,$B501)</f>
        <v>1</v>
      </c>
      <c r="D501" s="7" t="n">
        <f aca="false">COUNTIFS('Duel Log'!AF$2:AF$2815,$A501,'Duel Log'!AG$2:AG$2815,$B501,'Duel Log'!AH$2:AH$2815,"Win")</f>
        <v>0</v>
      </c>
      <c r="E501" s="7" t="n">
        <f aca="false">COUNTIFS('Duel Log'!AF$2:AF$2815,$A501,'Duel Log'!AG$2:AG$2815,$B501,'Duel Log'!AH$2:AH$2815,"Loss")</f>
        <v>1</v>
      </c>
      <c r="F501" s="7" t="n">
        <f aca="false">COUNTIFS('Duel Log'!AF$2:AF$2815,$A501,'Duel Log'!AG$2:AG$2815,$B501,'Duel Log'!AH$2:AH$2815,"Draw")</f>
        <v>0</v>
      </c>
      <c r="G501" s="13" t="n">
        <f aca="false">IFERROR(D501/C501,"")</f>
        <v>0</v>
      </c>
    </row>
    <row r="502" customFormat="false" ht="15" hidden="false" customHeight="true" outlineLevel="0" collapsed="false">
      <c r="A502" s="7" t="s">
        <v>4518</v>
      </c>
      <c r="B502" s="7" t="s">
        <v>578</v>
      </c>
      <c r="C502" s="7" t="n">
        <f aca="false">COUNTIFS('Duel Log'!AF$2:AF$2815,$A502,'Duel Log'!AG$2:AG$2815,$B502)</f>
        <v>1</v>
      </c>
      <c r="D502" s="7" t="n">
        <f aca="false">COUNTIFS('Duel Log'!AF$2:AF$2815,$A502,'Duel Log'!AG$2:AG$2815,$B502,'Duel Log'!AH$2:AH$2815,"Win")</f>
        <v>1</v>
      </c>
      <c r="E502" s="7" t="n">
        <f aca="false">COUNTIFS('Duel Log'!AF$2:AF$2815,$A502,'Duel Log'!AG$2:AG$2815,$B502,'Duel Log'!AH$2:AH$2815,"Loss")</f>
        <v>0</v>
      </c>
      <c r="F502" s="7" t="n">
        <f aca="false">COUNTIFS('Duel Log'!AF$2:AF$2815,$A502,'Duel Log'!AG$2:AG$2815,$B502,'Duel Log'!AH$2:AH$2815,"Draw")</f>
        <v>0</v>
      </c>
      <c r="G502" s="13" t="n">
        <f aca="false">IFERROR(D502/C502,"")</f>
        <v>1</v>
      </c>
    </row>
    <row r="503" customFormat="false" ht="15" hidden="false" customHeight="true" outlineLevel="0" collapsed="false">
      <c r="A503" s="7" t="s">
        <v>815</v>
      </c>
      <c r="B503" s="7" t="s">
        <v>1892</v>
      </c>
      <c r="C503" s="7" t="n">
        <f aca="false">COUNTIFS('Duel Log'!AF$2:AF$2815,$A503,'Duel Log'!AG$2:AG$2815,$B503)</f>
        <v>1</v>
      </c>
      <c r="D503" s="7" t="n">
        <f aca="false">COUNTIFS('Duel Log'!AF$2:AF$2815,$A503,'Duel Log'!AG$2:AG$2815,$B503,'Duel Log'!AH$2:AH$2815,"Win")</f>
        <v>1</v>
      </c>
      <c r="E503" s="7" t="n">
        <f aca="false">COUNTIFS('Duel Log'!AF$2:AF$2815,$A503,'Duel Log'!AG$2:AG$2815,$B503,'Duel Log'!AH$2:AH$2815,"Loss")</f>
        <v>0</v>
      </c>
      <c r="F503" s="7" t="n">
        <f aca="false">COUNTIFS('Duel Log'!AF$2:AF$2815,$A503,'Duel Log'!AG$2:AG$2815,$B503,'Duel Log'!AH$2:AH$2815,"Draw")</f>
        <v>0</v>
      </c>
      <c r="G503" s="13" t="n">
        <f aca="false">IFERROR(D503/C503,"")</f>
        <v>1</v>
      </c>
    </row>
    <row r="504" customFormat="false" ht="15" hidden="false" customHeight="true" outlineLevel="0" collapsed="false">
      <c r="A504" s="7" t="s">
        <v>815</v>
      </c>
      <c r="B504" s="7" t="s">
        <v>816</v>
      </c>
      <c r="C504" s="7" t="n">
        <f aca="false">COUNTIFS('Duel Log'!AF$2:AF$2815,$A504,'Duel Log'!AG$2:AG$2815,$B504)</f>
        <v>2</v>
      </c>
      <c r="D504" s="7" t="n">
        <f aca="false">COUNTIFS('Duel Log'!AF$2:AF$2815,$A504,'Duel Log'!AG$2:AG$2815,$B504,'Duel Log'!AH$2:AH$2815,"Win")</f>
        <v>2</v>
      </c>
      <c r="E504" s="7" t="n">
        <f aca="false">COUNTIFS('Duel Log'!AF$2:AF$2815,$A504,'Duel Log'!AG$2:AG$2815,$B504,'Duel Log'!AH$2:AH$2815,"Loss")</f>
        <v>0</v>
      </c>
      <c r="F504" s="7" t="n">
        <f aca="false">COUNTIFS('Duel Log'!AF$2:AF$2815,$A504,'Duel Log'!AG$2:AG$2815,$B504,'Duel Log'!AH$2:AH$2815,"Draw")</f>
        <v>0</v>
      </c>
      <c r="G504" s="13" t="n">
        <f aca="false">IFERROR(D504/C504,"")</f>
        <v>1</v>
      </c>
    </row>
    <row r="505" customFormat="false" ht="15" hidden="false" customHeight="true" outlineLevel="0" collapsed="false">
      <c r="A505" s="7" t="s">
        <v>329</v>
      </c>
      <c r="B505" s="7" t="s">
        <v>328</v>
      </c>
      <c r="C505" s="7" t="n">
        <f aca="false">COUNTIFS('Duel Log'!AF$2:AF$2815,$A505,'Duel Log'!AG$2:AG$2815,$B505)</f>
        <v>1</v>
      </c>
      <c r="D505" s="7" t="n">
        <f aca="false">COUNTIFS('Duel Log'!AF$2:AF$2815,$A505,'Duel Log'!AG$2:AG$2815,$B505,'Duel Log'!AH$2:AH$2815,"Win")</f>
        <v>1</v>
      </c>
      <c r="E505" s="7" t="n">
        <f aca="false">COUNTIFS('Duel Log'!AF$2:AF$2815,$A505,'Duel Log'!AG$2:AG$2815,$B505,'Duel Log'!AH$2:AH$2815,"Loss")</f>
        <v>0</v>
      </c>
      <c r="F505" s="7" t="n">
        <f aca="false">COUNTIFS('Duel Log'!AF$2:AF$2815,$A505,'Duel Log'!AG$2:AG$2815,$B505,'Duel Log'!AH$2:AH$2815,"Draw")</f>
        <v>0</v>
      </c>
      <c r="G505" s="13" t="n">
        <f aca="false">IFERROR(D505/C505,"")</f>
        <v>1</v>
      </c>
    </row>
    <row r="506" customFormat="false" ht="15" hidden="false" customHeight="true" outlineLevel="0" collapsed="false">
      <c r="A506" s="7" t="s">
        <v>1184</v>
      </c>
      <c r="B506" s="7" t="s">
        <v>4612</v>
      </c>
      <c r="C506" s="7" t="n">
        <f aca="false">COUNTIFS('Duel Log'!AF$2:AF$2815,$A506,'Duel Log'!AG$2:AG$2815,$B506)</f>
        <v>1</v>
      </c>
      <c r="D506" s="7" t="n">
        <f aca="false">COUNTIFS('Duel Log'!AF$2:AF$2815,$A506,'Duel Log'!AG$2:AG$2815,$B506,'Duel Log'!AH$2:AH$2815,"Win")</f>
        <v>1</v>
      </c>
      <c r="E506" s="7" t="n">
        <f aca="false">COUNTIFS('Duel Log'!AF$2:AF$2815,$A506,'Duel Log'!AG$2:AG$2815,$B506,'Duel Log'!AH$2:AH$2815,"Loss")</f>
        <v>0</v>
      </c>
      <c r="F506" s="7" t="n">
        <f aca="false">COUNTIFS('Duel Log'!AF$2:AF$2815,$A506,'Duel Log'!AG$2:AG$2815,$B506,'Duel Log'!AH$2:AH$2815,"Draw")</f>
        <v>0</v>
      </c>
      <c r="G506" s="13" t="n">
        <f aca="false">IFERROR(D506/C506,"")</f>
        <v>1</v>
      </c>
    </row>
    <row r="507" customFormat="false" ht="15" hidden="false" customHeight="true" outlineLevel="0" collapsed="false">
      <c r="A507" s="7" t="s">
        <v>1184</v>
      </c>
      <c r="B507" s="7" t="s">
        <v>458</v>
      </c>
      <c r="C507" s="7" t="n">
        <f aca="false">COUNTIFS('Duel Log'!AF$2:AF$2815,$A507,'Duel Log'!AG$2:AG$2815,$B507)</f>
        <v>1</v>
      </c>
      <c r="D507" s="7" t="n">
        <f aca="false">COUNTIFS('Duel Log'!AF$2:AF$2815,$A507,'Duel Log'!AG$2:AG$2815,$B507,'Duel Log'!AH$2:AH$2815,"Win")</f>
        <v>1</v>
      </c>
      <c r="E507" s="7" t="n">
        <f aca="false">COUNTIFS('Duel Log'!AF$2:AF$2815,$A507,'Duel Log'!AG$2:AG$2815,$B507,'Duel Log'!AH$2:AH$2815,"Loss")</f>
        <v>0</v>
      </c>
      <c r="F507" s="7" t="n">
        <f aca="false">COUNTIFS('Duel Log'!AF$2:AF$2815,$A507,'Duel Log'!AG$2:AG$2815,$B507,'Duel Log'!AH$2:AH$2815,"Draw")</f>
        <v>0</v>
      </c>
      <c r="G507" s="13" t="n">
        <f aca="false">IFERROR(D507/C507,"")</f>
        <v>1</v>
      </c>
    </row>
    <row r="508" customFormat="false" ht="15" hidden="false" customHeight="true" outlineLevel="0" collapsed="false">
      <c r="A508" s="7" t="s">
        <v>1184</v>
      </c>
      <c r="B508" s="7" t="s">
        <v>1183</v>
      </c>
      <c r="C508" s="7" t="n">
        <f aca="false">COUNTIFS('Duel Log'!AF$2:AF$2815,$A508,'Duel Log'!AG$2:AG$2815,$B508)</f>
        <v>2</v>
      </c>
      <c r="D508" s="7" t="n">
        <f aca="false">COUNTIFS('Duel Log'!AF$2:AF$2815,$A508,'Duel Log'!AG$2:AG$2815,$B508,'Duel Log'!AH$2:AH$2815,"Win")</f>
        <v>0</v>
      </c>
      <c r="E508" s="7" t="n">
        <f aca="false">COUNTIFS('Duel Log'!AF$2:AF$2815,$A508,'Duel Log'!AG$2:AG$2815,$B508,'Duel Log'!AH$2:AH$2815,"Loss")</f>
        <v>2</v>
      </c>
      <c r="F508" s="7" t="n">
        <f aca="false">COUNTIFS('Duel Log'!AF$2:AF$2815,$A508,'Duel Log'!AG$2:AG$2815,$B508,'Duel Log'!AH$2:AH$2815,"Draw")</f>
        <v>0</v>
      </c>
      <c r="G508" s="13" t="n">
        <f aca="false">IFERROR(D508/C508,"")</f>
        <v>0</v>
      </c>
    </row>
    <row r="509" customFormat="false" ht="15" hidden="false" customHeight="true" outlineLevel="0" collapsed="false">
      <c r="A509" s="7" t="s">
        <v>1184</v>
      </c>
      <c r="B509" s="7" t="s">
        <v>1814</v>
      </c>
      <c r="C509" s="7" t="n">
        <f aca="false">COUNTIFS('Duel Log'!AF$2:AF$2815,$A509,'Duel Log'!AG$2:AG$2815,$B509)</f>
        <v>2</v>
      </c>
      <c r="D509" s="7" t="n">
        <f aca="false">COUNTIFS('Duel Log'!AF$2:AF$2815,$A509,'Duel Log'!AG$2:AG$2815,$B509,'Duel Log'!AH$2:AH$2815,"Win")</f>
        <v>2</v>
      </c>
      <c r="E509" s="7" t="n">
        <f aca="false">COUNTIFS('Duel Log'!AF$2:AF$2815,$A509,'Duel Log'!AG$2:AG$2815,$B509,'Duel Log'!AH$2:AH$2815,"Loss")</f>
        <v>0</v>
      </c>
      <c r="F509" s="7" t="n">
        <f aca="false">COUNTIFS('Duel Log'!AF$2:AF$2815,$A509,'Duel Log'!AG$2:AG$2815,$B509,'Duel Log'!AH$2:AH$2815,"Draw")</f>
        <v>0</v>
      </c>
      <c r="G509" s="13" t="n">
        <f aca="false">IFERROR(D509/C509,"")</f>
        <v>1</v>
      </c>
    </row>
    <row r="510" customFormat="false" ht="15" hidden="false" customHeight="true" outlineLevel="0" collapsed="false">
      <c r="A510" s="7" t="s">
        <v>1184</v>
      </c>
      <c r="B510" s="7" t="s">
        <v>4357</v>
      </c>
      <c r="C510" s="7" t="n">
        <f aca="false">COUNTIFS('Duel Log'!AF$2:AF$2815,$A510,'Duel Log'!AG$2:AG$2815,$B510)</f>
        <v>2</v>
      </c>
      <c r="D510" s="7" t="n">
        <f aca="false">COUNTIFS('Duel Log'!AF$2:AF$2815,$A510,'Duel Log'!AG$2:AG$2815,$B510,'Duel Log'!AH$2:AH$2815,"Win")</f>
        <v>2</v>
      </c>
      <c r="E510" s="7" t="n">
        <f aca="false">COUNTIFS('Duel Log'!AF$2:AF$2815,$A510,'Duel Log'!AG$2:AG$2815,$B510,'Duel Log'!AH$2:AH$2815,"Loss")</f>
        <v>0</v>
      </c>
      <c r="F510" s="7" t="n">
        <f aca="false">COUNTIFS('Duel Log'!AF$2:AF$2815,$A510,'Duel Log'!AG$2:AG$2815,$B510,'Duel Log'!AH$2:AH$2815,"Draw")</f>
        <v>0</v>
      </c>
      <c r="G510" s="13" t="n">
        <f aca="false">IFERROR(D510/C510,"")</f>
        <v>1</v>
      </c>
    </row>
    <row r="511" customFormat="false" ht="15" hidden="false" customHeight="true" outlineLevel="0" collapsed="false">
      <c r="A511" s="7" t="s">
        <v>5904</v>
      </c>
      <c r="B511" s="7" t="s">
        <v>5903</v>
      </c>
      <c r="C511" s="7" t="n">
        <f aca="false">COUNTIFS('Duel Log'!AF$2:AF$2815,$A511,'Duel Log'!AG$2:AG$2815,$B511)</f>
        <v>1</v>
      </c>
      <c r="D511" s="7" t="n">
        <f aca="false">COUNTIFS('Duel Log'!AF$2:AF$2815,$A511,'Duel Log'!AG$2:AG$2815,$B511,'Duel Log'!AH$2:AH$2815,"Win")</f>
        <v>0</v>
      </c>
      <c r="E511" s="7" t="n">
        <f aca="false">COUNTIFS('Duel Log'!AF$2:AF$2815,$A511,'Duel Log'!AG$2:AG$2815,$B511,'Duel Log'!AH$2:AH$2815,"Loss")</f>
        <v>1</v>
      </c>
      <c r="F511" s="7" t="n">
        <f aca="false">COUNTIFS('Duel Log'!AF$2:AF$2815,$A511,'Duel Log'!AG$2:AG$2815,$B511,'Duel Log'!AH$2:AH$2815,"Draw")</f>
        <v>0</v>
      </c>
      <c r="G511" s="13" t="n">
        <f aca="false">IFERROR(D511/C511,"")</f>
        <v>0</v>
      </c>
    </row>
    <row r="512" customFormat="false" ht="15" hidden="false" customHeight="true" outlineLevel="0" collapsed="false">
      <c r="A512" s="7" t="s">
        <v>5705</v>
      </c>
      <c r="B512" s="7" t="s">
        <v>5704</v>
      </c>
      <c r="C512" s="7" t="n">
        <f aca="false">COUNTIFS('Duel Log'!AF$2:AF$2815,$A512,'Duel Log'!AG$2:AG$2815,$B512)</f>
        <v>1</v>
      </c>
      <c r="D512" s="7" t="n">
        <f aca="false">COUNTIFS('Duel Log'!AF$2:AF$2815,$A512,'Duel Log'!AG$2:AG$2815,$B512,'Duel Log'!AH$2:AH$2815,"Win")</f>
        <v>0</v>
      </c>
      <c r="E512" s="7" t="n">
        <f aca="false">COUNTIFS('Duel Log'!AF$2:AF$2815,$A512,'Duel Log'!AG$2:AG$2815,$B512,'Duel Log'!AH$2:AH$2815,"Loss")</f>
        <v>1</v>
      </c>
      <c r="F512" s="7" t="n">
        <f aca="false">COUNTIFS('Duel Log'!AF$2:AF$2815,$A512,'Duel Log'!AG$2:AG$2815,$B512,'Duel Log'!AH$2:AH$2815,"Draw")</f>
        <v>0</v>
      </c>
      <c r="G512" s="13" t="n">
        <f aca="false">IFERROR(D512/C512,"")</f>
        <v>0</v>
      </c>
    </row>
    <row r="513" customFormat="false" ht="15" hidden="false" customHeight="true" outlineLevel="0" collapsed="false">
      <c r="A513" s="7" t="s">
        <v>3023</v>
      </c>
      <c r="B513" s="7" t="s">
        <v>3024</v>
      </c>
      <c r="C513" s="7" t="n">
        <f aca="false">COUNTIFS('Duel Log'!AF$2:AF$2815,$A513,'Duel Log'!AG$2:AG$2815,$B513)</f>
        <v>1</v>
      </c>
      <c r="D513" s="7" t="n">
        <f aca="false">COUNTIFS('Duel Log'!AF$2:AF$2815,$A513,'Duel Log'!AG$2:AG$2815,$B513,'Duel Log'!AH$2:AH$2815,"Win")</f>
        <v>1</v>
      </c>
      <c r="E513" s="7" t="n">
        <f aca="false">COUNTIFS('Duel Log'!AF$2:AF$2815,$A513,'Duel Log'!AG$2:AG$2815,$B513,'Duel Log'!AH$2:AH$2815,"Loss")</f>
        <v>0</v>
      </c>
      <c r="F513" s="7" t="n">
        <f aca="false">COUNTIFS('Duel Log'!AF$2:AF$2815,$A513,'Duel Log'!AG$2:AG$2815,$B513,'Duel Log'!AH$2:AH$2815,"Draw")</f>
        <v>0</v>
      </c>
      <c r="G513" s="13" t="n">
        <f aca="false">IFERROR(D513/C513,"")</f>
        <v>1</v>
      </c>
    </row>
    <row r="514" customFormat="false" ht="15" hidden="false" customHeight="true" outlineLevel="0" collapsed="false">
      <c r="A514" s="7" t="s">
        <v>2811</v>
      </c>
      <c r="B514" s="7" t="s">
        <v>1003</v>
      </c>
      <c r="C514" s="7" t="n">
        <f aca="false">COUNTIFS('Duel Log'!AF$2:AF$2815,$A514,'Duel Log'!AG$2:AG$2815,$B514)</f>
        <v>1</v>
      </c>
      <c r="D514" s="7" t="n">
        <f aca="false">COUNTIFS('Duel Log'!AF$2:AF$2815,$A514,'Duel Log'!AG$2:AG$2815,$B514,'Duel Log'!AH$2:AH$2815,"Win")</f>
        <v>0</v>
      </c>
      <c r="E514" s="7" t="n">
        <f aca="false">COUNTIFS('Duel Log'!AF$2:AF$2815,$A514,'Duel Log'!AG$2:AG$2815,$B514,'Duel Log'!AH$2:AH$2815,"Loss")</f>
        <v>1</v>
      </c>
      <c r="F514" s="7" t="n">
        <f aca="false">COUNTIFS('Duel Log'!AF$2:AF$2815,$A514,'Duel Log'!AG$2:AG$2815,$B514,'Duel Log'!AH$2:AH$2815,"Draw")</f>
        <v>0</v>
      </c>
      <c r="G514" s="13" t="n">
        <f aca="false">IFERROR(D514/C514,"")</f>
        <v>0</v>
      </c>
    </row>
    <row r="515" customFormat="false" ht="15" hidden="false" customHeight="true" outlineLevel="0" collapsed="false">
      <c r="A515" s="7" t="s">
        <v>5507</v>
      </c>
      <c r="B515" s="7" t="s">
        <v>924</v>
      </c>
      <c r="C515" s="7" t="n">
        <f aca="false">COUNTIFS('Duel Log'!AF$2:AF$2815,$A515,'Duel Log'!AG$2:AG$2815,$B515)</f>
        <v>1</v>
      </c>
      <c r="D515" s="7" t="n">
        <f aca="false">COUNTIFS('Duel Log'!AF$2:AF$2815,$A515,'Duel Log'!AG$2:AG$2815,$B515,'Duel Log'!AH$2:AH$2815,"Win")</f>
        <v>0</v>
      </c>
      <c r="E515" s="7" t="n">
        <f aca="false">COUNTIFS('Duel Log'!AF$2:AF$2815,$A515,'Duel Log'!AG$2:AG$2815,$B515,'Duel Log'!AH$2:AH$2815,"Loss")</f>
        <v>1</v>
      </c>
      <c r="F515" s="7" t="n">
        <f aca="false">COUNTIFS('Duel Log'!AF$2:AF$2815,$A515,'Duel Log'!AG$2:AG$2815,$B515,'Duel Log'!AH$2:AH$2815,"Draw")</f>
        <v>0</v>
      </c>
      <c r="G515" s="13" t="n">
        <f aca="false">IFERROR(D515/C515,"")</f>
        <v>0</v>
      </c>
    </row>
    <row r="516" customFormat="false" ht="15" hidden="false" customHeight="true" outlineLevel="0" collapsed="false">
      <c r="A516" s="7" t="s">
        <v>1732</v>
      </c>
      <c r="B516" s="7" t="s">
        <v>527</v>
      </c>
      <c r="C516" s="7" t="n">
        <f aca="false">COUNTIFS('Duel Log'!AF$2:AF$2815,$A516,'Duel Log'!AG$2:AG$2815,$B516)</f>
        <v>1</v>
      </c>
      <c r="D516" s="7" t="n">
        <f aca="false">COUNTIFS('Duel Log'!AF$2:AF$2815,$A516,'Duel Log'!AG$2:AG$2815,$B516,'Duel Log'!AH$2:AH$2815,"Win")</f>
        <v>0</v>
      </c>
      <c r="E516" s="7" t="n">
        <f aca="false">COUNTIFS('Duel Log'!AF$2:AF$2815,$A516,'Duel Log'!AG$2:AG$2815,$B516,'Duel Log'!AH$2:AH$2815,"Loss")</f>
        <v>1</v>
      </c>
      <c r="F516" s="7" t="n">
        <f aca="false">COUNTIFS('Duel Log'!AF$2:AF$2815,$A516,'Duel Log'!AG$2:AG$2815,$B516,'Duel Log'!AH$2:AH$2815,"Draw")</f>
        <v>0</v>
      </c>
      <c r="G516" s="13" t="n">
        <f aca="false">IFERROR(D516/C516,"")</f>
        <v>0</v>
      </c>
    </row>
    <row r="517" customFormat="false" ht="15" hidden="false" customHeight="true" outlineLevel="0" collapsed="false">
      <c r="A517" s="7" t="s">
        <v>1732</v>
      </c>
      <c r="B517" s="7" t="s">
        <v>1731</v>
      </c>
      <c r="C517" s="7" t="n">
        <f aca="false">COUNTIFS('Duel Log'!AF$2:AF$2815,$A517,'Duel Log'!AG$2:AG$2815,$B517)</f>
        <v>1</v>
      </c>
      <c r="D517" s="7" t="n">
        <f aca="false">COUNTIFS('Duel Log'!AF$2:AF$2815,$A517,'Duel Log'!AG$2:AG$2815,$B517,'Duel Log'!AH$2:AH$2815,"Win")</f>
        <v>0</v>
      </c>
      <c r="E517" s="7" t="n">
        <f aca="false">COUNTIFS('Duel Log'!AF$2:AF$2815,$A517,'Duel Log'!AG$2:AG$2815,$B517,'Duel Log'!AH$2:AH$2815,"Loss")</f>
        <v>1</v>
      </c>
      <c r="F517" s="7" t="n">
        <f aca="false">COUNTIFS('Duel Log'!AF$2:AF$2815,$A517,'Duel Log'!AG$2:AG$2815,$B517,'Duel Log'!AH$2:AH$2815,"Draw")</f>
        <v>0</v>
      </c>
      <c r="G517" s="13" t="n">
        <f aca="false">IFERROR(D517/C517,"")</f>
        <v>0</v>
      </c>
    </row>
    <row r="518" customFormat="false" ht="15" hidden="false" customHeight="true" outlineLevel="0" collapsed="false">
      <c r="A518" s="7" t="s">
        <v>1732</v>
      </c>
      <c r="B518" s="7" t="s">
        <v>504</v>
      </c>
      <c r="C518" s="7" t="n">
        <f aca="false">COUNTIFS('Duel Log'!AF$2:AF$2815,$A518,'Duel Log'!AG$2:AG$2815,$B518)</f>
        <v>1</v>
      </c>
      <c r="D518" s="7" t="n">
        <f aca="false">COUNTIFS('Duel Log'!AF$2:AF$2815,$A518,'Duel Log'!AG$2:AG$2815,$B518,'Duel Log'!AH$2:AH$2815,"Win")</f>
        <v>0</v>
      </c>
      <c r="E518" s="7" t="n">
        <f aca="false">COUNTIFS('Duel Log'!AF$2:AF$2815,$A518,'Duel Log'!AG$2:AG$2815,$B518,'Duel Log'!AH$2:AH$2815,"Loss")</f>
        <v>1</v>
      </c>
      <c r="F518" s="7" t="n">
        <f aca="false">COUNTIFS('Duel Log'!AF$2:AF$2815,$A518,'Duel Log'!AG$2:AG$2815,$B518,'Duel Log'!AH$2:AH$2815,"Draw")</f>
        <v>0</v>
      </c>
      <c r="G518" s="13" t="n">
        <f aca="false">IFERROR(D518/C518,"")</f>
        <v>0</v>
      </c>
    </row>
    <row r="519" customFormat="false" ht="15" hidden="false" customHeight="true" outlineLevel="0" collapsed="false">
      <c r="A519" s="7" t="s">
        <v>1278</v>
      </c>
      <c r="B519" s="7" t="s">
        <v>418</v>
      </c>
      <c r="C519" s="7" t="n">
        <f aca="false">COUNTIFS('Duel Log'!AF$2:AF$2815,$A519,'Duel Log'!AG$2:AG$2815,$B519)</f>
        <v>1</v>
      </c>
      <c r="D519" s="7" t="n">
        <f aca="false">COUNTIFS('Duel Log'!AF$2:AF$2815,$A519,'Duel Log'!AG$2:AG$2815,$B519,'Duel Log'!AH$2:AH$2815,"Win")</f>
        <v>0</v>
      </c>
      <c r="E519" s="7" t="n">
        <f aca="false">COUNTIFS('Duel Log'!AF$2:AF$2815,$A519,'Duel Log'!AG$2:AG$2815,$B519,'Duel Log'!AH$2:AH$2815,"Loss")</f>
        <v>1</v>
      </c>
      <c r="F519" s="7" t="n">
        <f aca="false">COUNTIFS('Duel Log'!AF$2:AF$2815,$A519,'Duel Log'!AG$2:AG$2815,$B519,'Duel Log'!AH$2:AH$2815,"Draw")</f>
        <v>0</v>
      </c>
      <c r="G519" s="13" t="n">
        <f aca="false">IFERROR(D519/C519,"")</f>
        <v>0</v>
      </c>
    </row>
    <row r="520" customFormat="false" ht="15" hidden="false" customHeight="true" outlineLevel="0" collapsed="false">
      <c r="A520" s="7" t="s">
        <v>4303</v>
      </c>
      <c r="B520" s="7" t="s">
        <v>4302</v>
      </c>
      <c r="C520" s="7" t="n">
        <f aca="false">COUNTIFS('Duel Log'!AF$2:AF$2815,$A520,'Duel Log'!AG$2:AG$2815,$B520)</f>
        <v>1</v>
      </c>
      <c r="D520" s="7" t="n">
        <f aca="false">COUNTIFS('Duel Log'!AF$2:AF$2815,$A520,'Duel Log'!AG$2:AG$2815,$B520,'Duel Log'!AH$2:AH$2815,"Win")</f>
        <v>0</v>
      </c>
      <c r="E520" s="7" t="n">
        <f aca="false">COUNTIFS('Duel Log'!AF$2:AF$2815,$A520,'Duel Log'!AG$2:AG$2815,$B520,'Duel Log'!AH$2:AH$2815,"Loss")</f>
        <v>1</v>
      </c>
      <c r="F520" s="7" t="n">
        <f aca="false">COUNTIFS('Duel Log'!AF$2:AF$2815,$A520,'Duel Log'!AG$2:AG$2815,$B520,'Duel Log'!AH$2:AH$2815,"Draw")</f>
        <v>0</v>
      </c>
      <c r="G520" s="13" t="n">
        <f aca="false">IFERROR(D520/C520,"")</f>
        <v>0</v>
      </c>
    </row>
    <row r="521" customFormat="false" ht="15" hidden="false" customHeight="true" outlineLevel="0" collapsed="false">
      <c r="A521" s="7" t="s">
        <v>1435</v>
      </c>
      <c r="B521" s="7" t="s">
        <v>1436</v>
      </c>
      <c r="C521" s="7" t="n">
        <f aca="false">COUNTIFS('Duel Log'!AF$2:AF$2815,$A521,'Duel Log'!AG$2:AG$2815,$B521)</f>
        <v>1</v>
      </c>
      <c r="D521" s="7" t="n">
        <f aca="false">COUNTIFS('Duel Log'!AF$2:AF$2815,$A521,'Duel Log'!AG$2:AG$2815,$B521,'Duel Log'!AH$2:AH$2815,"Win")</f>
        <v>1</v>
      </c>
      <c r="E521" s="7" t="n">
        <f aca="false">COUNTIFS('Duel Log'!AF$2:AF$2815,$A521,'Duel Log'!AG$2:AG$2815,$B521,'Duel Log'!AH$2:AH$2815,"Loss")</f>
        <v>0</v>
      </c>
      <c r="F521" s="7" t="n">
        <f aca="false">COUNTIFS('Duel Log'!AF$2:AF$2815,$A521,'Duel Log'!AG$2:AG$2815,$B521,'Duel Log'!AH$2:AH$2815,"Draw")</f>
        <v>0</v>
      </c>
      <c r="G521" s="13" t="n">
        <f aca="false">IFERROR(D521/C521,"")</f>
        <v>1</v>
      </c>
    </row>
    <row r="522" customFormat="false" ht="15" hidden="false" customHeight="true" outlineLevel="0" collapsed="false">
      <c r="A522" s="7" t="s">
        <v>2583</v>
      </c>
      <c r="B522" s="7" t="s">
        <v>2582</v>
      </c>
      <c r="C522" s="7" t="n">
        <f aca="false">COUNTIFS('Duel Log'!AF$2:AF$2815,$A522,'Duel Log'!AG$2:AG$2815,$B522)</f>
        <v>1</v>
      </c>
      <c r="D522" s="7" t="n">
        <f aca="false">COUNTIFS('Duel Log'!AF$2:AF$2815,$A522,'Duel Log'!AG$2:AG$2815,$B522,'Duel Log'!AH$2:AH$2815,"Win")</f>
        <v>1</v>
      </c>
      <c r="E522" s="7" t="n">
        <f aca="false">COUNTIFS('Duel Log'!AF$2:AF$2815,$A522,'Duel Log'!AG$2:AG$2815,$B522,'Duel Log'!AH$2:AH$2815,"Loss")</f>
        <v>0</v>
      </c>
      <c r="F522" s="7" t="n">
        <f aca="false">COUNTIFS('Duel Log'!AF$2:AF$2815,$A522,'Duel Log'!AG$2:AG$2815,$B522,'Duel Log'!AH$2:AH$2815,"Draw")</f>
        <v>0</v>
      </c>
      <c r="G522" s="13" t="n">
        <f aca="false">IFERROR(D522/C522,"")</f>
        <v>1</v>
      </c>
    </row>
    <row r="523" customFormat="false" ht="15" hidden="false" customHeight="true" outlineLevel="0" collapsed="false">
      <c r="A523" s="7" t="s">
        <v>2634</v>
      </c>
      <c r="B523" s="7" t="s">
        <v>2633</v>
      </c>
      <c r="C523" s="7" t="n">
        <f aca="false">COUNTIFS('Duel Log'!AF$2:AF$2815,$A523,'Duel Log'!AG$2:AG$2815,$B523)</f>
        <v>1</v>
      </c>
      <c r="D523" s="7" t="n">
        <f aca="false">COUNTIFS('Duel Log'!AF$2:AF$2815,$A523,'Duel Log'!AG$2:AG$2815,$B523,'Duel Log'!AH$2:AH$2815,"Win")</f>
        <v>0</v>
      </c>
      <c r="E523" s="7" t="n">
        <f aca="false">COUNTIFS('Duel Log'!AF$2:AF$2815,$A523,'Duel Log'!AG$2:AG$2815,$B523,'Duel Log'!AH$2:AH$2815,"Loss")</f>
        <v>1</v>
      </c>
      <c r="F523" s="7" t="n">
        <f aca="false">COUNTIFS('Duel Log'!AF$2:AF$2815,$A523,'Duel Log'!AG$2:AG$2815,$B523,'Duel Log'!AH$2:AH$2815,"Draw")</f>
        <v>0</v>
      </c>
      <c r="G523" s="13" t="n">
        <f aca="false">IFERROR(D523/C523,"")</f>
        <v>0</v>
      </c>
    </row>
    <row r="524" customFormat="false" ht="15" hidden="false" customHeight="true" outlineLevel="0" collapsed="false">
      <c r="A524" s="7" t="s">
        <v>5101</v>
      </c>
      <c r="B524" s="7" t="s">
        <v>778</v>
      </c>
      <c r="C524" s="7" t="n">
        <f aca="false">COUNTIFS('Duel Log'!AF$2:AF$2815,$A524,'Duel Log'!AG$2:AG$2815,$B524)</f>
        <v>2</v>
      </c>
      <c r="D524" s="7" t="n">
        <f aca="false">COUNTIFS('Duel Log'!AF$2:AF$2815,$A524,'Duel Log'!AG$2:AG$2815,$B524,'Duel Log'!AH$2:AH$2815,"Win")</f>
        <v>0</v>
      </c>
      <c r="E524" s="7" t="n">
        <f aca="false">COUNTIFS('Duel Log'!AF$2:AF$2815,$A524,'Duel Log'!AG$2:AG$2815,$B524,'Duel Log'!AH$2:AH$2815,"Loss")</f>
        <v>2</v>
      </c>
      <c r="F524" s="7" t="n">
        <f aca="false">COUNTIFS('Duel Log'!AF$2:AF$2815,$A524,'Duel Log'!AG$2:AG$2815,$B524,'Duel Log'!AH$2:AH$2815,"Draw")</f>
        <v>0</v>
      </c>
      <c r="G524" s="13" t="n">
        <f aca="false">IFERROR(D524/C524,"")</f>
        <v>0</v>
      </c>
    </row>
    <row r="525" customFormat="false" ht="15" hidden="false" customHeight="true" outlineLevel="0" collapsed="false">
      <c r="A525" s="7" t="s">
        <v>5101</v>
      </c>
      <c r="B525" s="7" t="s">
        <v>1258</v>
      </c>
      <c r="C525" s="7" t="n">
        <f aca="false">COUNTIFS('Duel Log'!AF$2:AF$2815,$A525,'Duel Log'!AG$2:AG$2815,$B525)</f>
        <v>1</v>
      </c>
      <c r="D525" s="7" t="n">
        <f aca="false">COUNTIFS('Duel Log'!AF$2:AF$2815,$A525,'Duel Log'!AG$2:AG$2815,$B525,'Duel Log'!AH$2:AH$2815,"Win")</f>
        <v>1</v>
      </c>
      <c r="E525" s="7" t="n">
        <f aca="false">COUNTIFS('Duel Log'!AF$2:AF$2815,$A525,'Duel Log'!AG$2:AG$2815,$B525,'Duel Log'!AH$2:AH$2815,"Loss")</f>
        <v>0</v>
      </c>
      <c r="F525" s="7" t="n">
        <f aca="false">COUNTIFS('Duel Log'!AF$2:AF$2815,$A525,'Duel Log'!AG$2:AG$2815,$B525,'Duel Log'!AH$2:AH$2815,"Draw")</f>
        <v>0</v>
      </c>
      <c r="G525" s="13" t="n">
        <f aca="false">IFERROR(D525/C525,"")</f>
        <v>1</v>
      </c>
    </row>
    <row r="526" customFormat="false" ht="15" hidden="false" customHeight="true" outlineLevel="0" collapsed="false">
      <c r="A526" s="7" t="s">
        <v>1530</v>
      </c>
      <c r="B526" s="7" t="s">
        <v>1925</v>
      </c>
      <c r="C526" s="7" t="n">
        <f aca="false">COUNTIFS('Duel Log'!AF$2:AF$2815,$A526,'Duel Log'!AG$2:AG$2815,$B526)</f>
        <v>2</v>
      </c>
      <c r="D526" s="7" t="n">
        <f aca="false">COUNTIFS('Duel Log'!AF$2:AF$2815,$A526,'Duel Log'!AG$2:AG$2815,$B526,'Duel Log'!AH$2:AH$2815,"Win")</f>
        <v>0</v>
      </c>
      <c r="E526" s="7" t="n">
        <f aca="false">COUNTIFS('Duel Log'!AF$2:AF$2815,$A526,'Duel Log'!AG$2:AG$2815,$B526,'Duel Log'!AH$2:AH$2815,"Loss")</f>
        <v>2</v>
      </c>
      <c r="F526" s="7" t="n">
        <f aca="false">COUNTIFS('Duel Log'!AF$2:AF$2815,$A526,'Duel Log'!AG$2:AG$2815,$B526,'Duel Log'!AH$2:AH$2815,"Draw")</f>
        <v>0</v>
      </c>
      <c r="G526" s="13" t="n">
        <f aca="false">IFERROR(D526/C526,"")</f>
        <v>0</v>
      </c>
    </row>
    <row r="527" customFormat="false" ht="15" hidden="false" customHeight="true" outlineLevel="0" collapsed="false">
      <c r="A527" s="7" t="s">
        <v>1530</v>
      </c>
      <c r="B527" s="7" t="s">
        <v>4948</v>
      </c>
      <c r="C527" s="7" t="n">
        <f aca="false">COUNTIFS('Duel Log'!AF$2:AF$2815,$A527,'Duel Log'!AG$2:AG$2815,$B527)</f>
        <v>1</v>
      </c>
      <c r="D527" s="7" t="n">
        <f aca="false">COUNTIFS('Duel Log'!AF$2:AF$2815,$A527,'Duel Log'!AG$2:AG$2815,$B527,'Duel Log'!AH$2:AH$2815,"Win")</f>
        <v>1</v>
      </c>
      <c r="E527" s="7" t="n">
        <f aca="false">COUNTIFS('Duel Log'!AF$2:AF$2815,$A527,'Duel Log'!AG$2:AG$2815,$B527,'Duel Log'!AH$2:AH$2815,"Loss")</f>
        <v>0</v>
      </c>
      <c r="F527" s="7" t="n">
        <f aca="false">COUNTIFS('Duel Log'!AF$2:AF$2815,$A527,'Duel Log'!AG$2:AG$2815,$B527,'Duel Log'!AH$2:AH$2815,"Draw")</f>
        <v>0</v>
      </c>
      <c r="G527" s="13" t="n">
        <f aca="false">IFERROR(D527/C527,"")</f>
        <v>1</v>
      </c>
    </row>
    <row r="528" customFormat="false" ht="15" hidden="false" customHeight="true" outlineLevel="0" collapsed="false">
      <c r="A528" s="7" t="s">
        <v>1530</v>
      </c>
      <c r="B528" s="7" t="s">
        <v>1529</v>
      </c>
      <c r="C528" s="7" t="n">
        <f aca="false">COUNTIFS('Duel Log'!AF$2:AF$2815,$A528,'Duel Log'!AG$2:AG$2815,$B528)</f>
        <v>1</v>
      </c>
      <c r="D528" s="7" t="n">
        <f aca="false">COUNTIFS('Duel Log'!AF$2:AF$2815,$A528,'Duel Log'!AG$2:AG$2815,$B528,'Duel Log'!AH$2:AH$2815,"Win")</f>
        <v>0</v>
      </c>
      <c r="E528" s="7" t="n">
        <f aca="false">COUNTIFS('Duel Log'!AF$2:AF$2815,$A528,'Duel Log'!AG$2:AG$2815,$B528,'Duel Log'!AH$2:AH$2815,"Loss")</f>
        <v>1</v>
      </c>
      <c r="F528" s="7" t="n">
        <f aca="false">COUNTIFS('Duel Log'!AF$2:AF$2815,$A528,'Duel Log'!AG$2:AG$2815,$B528,'Duel Log'!AH$2:AH$2815,"Draw")</f>
        <v>0</v>
      </c>
      <c r="G528" s="13" t="n">
        <f aca="false">IFERROR(D528/C528,"")</f>
        <v>0</v>
      </c>
    </row>
    <row r="529" customFormat="false" ht="15" hidden="false" customHeight="true" outlineLevel="0" collapsed="false">
      <c r="A529" s="7" t="s">
        <v>2189</v>
      </c>
      <c r="B529" s="7" t="s">
        <v>2190</v>
      </c>
      <c r="C529" s="7" t="n">
        <f aca="false">COUNTIFS('Duel Log'!AF$2:AF$2815,$A529,'Duel Log'!AG$2:AG$2815,$B529)</f>
        <v>2</v>
      </c>
      <c r="D529" s="7" t="n">
        <f aca="false">COUNTIFS('Duel Log'!AF$2:AF$2815,$A529,'Duel Log'!AG$2:AG$2815,$B529,'Duel Log'!AH$2:AH$2815,"Win")</f>
        <v>2</v>
      </c>
      <c r="E529" s="7" t="n">
        <f aca="false">COUNTIFS('Duel Log'!AF$2:AF$2815,$A529,'Duel Log'!AG$2:AG$2815,$B529,'Duel Log'!AH$2:AH$2815,"Loss")</f>
        <v>0</v>
      </c>
      <c r="F529" s="7" t="n">
        <f aca="false">COUNTIFS('Duel Log'!AF$2:AF$2815,$A529,'Duel Log'!AG$2:AG$2815,$B529,'Duel Log'!AH$2:AH$2815,"Draw")</f>
        <v>0</v>
      </c>
      <c r="G529" s="13" t="n">
        <f aca="false">IFERROR(D529/C529,"")</f>
        <v>1</v>
      </c>
    </row>
    <row r="530" customFormat="false" ht="15" hidden="false" customHeight="true" outlineLevel="0" collapsed="false">
      <c r="A530" s="7" t="s">
        <v>521</v>
      </c>
      <c r="B530" s="7" t="s">
        <v>520</v>
      </c>
      <c r="C530" s="7" t="n">
        <f aca="false">COUNTIFS('Duel Log'!AF$2:AF$2815,$A530,'Duel Log'!AG$2:AG$2815,$B530)</f>
        <v>1</v>
      </c>
      <c r="D530" s="7" t="n">
        <f aca="false">COUNTIFS('Duel Log'!AF$2:AF$2815,$A530,'Duel Log'!AG$2:AG$2815,$B530,'Duel Log'!AH$2:AH$2815,"Win")</f>
        <v>0</v>
      </c>
      <c r="E530" s="7" t="n">
        <f aca="false">COUNTIFS('Duel Log'!AF$2:AF$2815,$A530,'Duel Log'!AG$2:AG$2815,$B530,'Duel Log'!AH$2:AH$2815,"Loss")</f>
        <v>1</v>
      </c>
      <c r="F530" s="7" t="n">
        <f aca="false">COUNTIFS('Duel Log'!AF$2:AF$2815,$A530,'Duel Log'!AG$2:AG$2815,$B530,'Duel Log'!AH$2:AH$2815,"Draw")</f>
        <v>0</v>
      </c>
      <c r="G530" s="13" t="n">
        <f aca="false">IFERROR(D530/C530,"")</f>
        <v>0</v>
      </c>
    </row>
    <row r="531" customFormat="false" ht="15" hidden="false" customHeight="true" outlineLevel="0" collapsed="false">
      <c r="A531" s="7" t="s">
        <v>521</v>
      </c>
      <c r="B531" s="7" t="s">
        <v>2336</v>
      </c>
      <c r="C531" s="7" t="n">
        <f aca="false">COUNTIFS('Duel Log'!AF$2:AF$2815,$A531,'Duel Log'!AG$2:AG$2815,$B531)</f>
        <v>1</v>
      </c>
      <c r="D531" s="7" t="n">
        <f aca="false">COUNTIFS('Duel Log'!AF$2:AF$2815,$A531,'Duel Log'!AG$2:AG$2815,$B531,'Duel Log'!AH$2:AH$2815,"Win")</f>
        <v>1</v>
      </c>
      <c r="E531" s="7" t="n">
        <f aca="false">COUNTIFS('Duel Log'!AF$2:AF$2815,$A531,'Duel Log'!AG$2:AG$2815,$B531,'Duel Log'!AH$2:AH$2815,"Loss")</f>
        <v>0</v>
      </c>
      <c r="F531" s="7" t="n">
        <f aca="false">COUNTIFS('Duel Log'!AF$2:AF$2815,$A531,'Duel Log'!AG$2:AG$2815,$B531,'Duel Log'!AH$2:AH$2815,"Draw")</f>
        <v>0</v>
      </c>
      <c r="G531" s="13" t="n">
        <f aca="false">IFERROR(D531/C531,"")</f>
        <v>1</v>
      </c>
    </row>
    <row r="532" customFormat="false" ht="15" hidden="false" customHeight="true" outlineLevel="0" collapsed="false">
      <c r="A532" s="7" t="s">
        <v>521</v>
      </c>
      <c r="B532" s="7" t="s">
        <v>762</v>
      </c>
      <c r="C532" s="7" t="n">
        <f aca="false">COUNTIFS('Duel Log'!AF$2:AF$2815,$A532,'Duel Log'!AG$2:AG$2815,$B532)</f>
        <v>1</v>
      </c>
      <c r="D532" s="7" t="n">
        <f aca="false">COUNTIFS('Duel Log'!AF$2:AF$2815,$A532,'Duel Log'!AG$2:AG$2815,$B532,'Duel Log'!AH$2:AH$2815,"Win")</f>
        <v>1</v>
      </c>
      <c r="E532" s="7" t="n">
        <f aca="false">COUNTIFS('Duel Log'!AF$2:AF$2815,$A532,'Duel Log'!AG$2:AG$2815,$B532,'Duel Log'!AH$2:AH$2815,"Loss")</f>
        <v>0</v>
      </c>
      <c r="F532" s="7" t="n">
        <f aca="false">COUNTIFS('Duel Log'!AF$2:AF$2815,$A532,'Duel Log'!AG$2:AG$2815,$B532,'Duel Log'!AH$2:AH$2815,"Draw")</f>
        <v>0</v>
      </c>
      <c r="G532" s="13" t="n">
        <f aca="false">IFERROR(D532/C532,"")</f>
        <v>1</v>
      </c>
    </row>
    <row r="533" customFormat="false" ht="15" hidden="false" customHeight="true" outlineLevel="0" collapsed="false">
      <c r="A533" s="7" t="s">
        <v>521</v>
      </c>
      <c r="B533" s="7" t="s">
        <v>477</v>
      </c>
      <c r="C533" s="7" t="n">
        <f aca="false">COUNTIFS('Duel Log'!AF$2:AF$2815,$A533,'Duel Log'!AG$2:AG$2815,$B533)</f>
        <v>1</v>
      </c>
      <c r="D533" s="7" t="n">
        <f aca="false">COUNTIFS('Duel Log'!AF$2:AF$2815,$A533,'Duel Log'!AG$2:AG$2815,$B533,'Duel Log'!AH$2:AH$2815,"Win")</f>
        <v>0</v>
      </c>
      <c r="E533" s="7" t="n">
        <f aca="false">COUNTIFS('Duel Log'!AF$2:AF$2815,$A533,'Duel Log'!AG$2:AG$2815,$B533,'Duel Log'!AH$2:AH$2815,"Loss")</f>
        <v>1</v>
      </c>
      <c r="F533" s="7" t="n">
        <f aca="false">COUNTIFS('Duel Log'!AF$2:AF$2815,$A533,'Duel Log'!AG$2:AG$2815,$B533,'Duel Log'!AH$2:AH$2815,"Draw")</f>
        <v>0</v>
      </c>
      <c r="G533" s="13" t="n">
        <f aca="false">IFERROR(D533/C533,"")</f>
        <v>0</v>
      </c>
    </row>
    <row r="534" customFormat="false" ht="15" hidden="false" customHeight="true" outlineLevel="0" collapsed="false">
      <c r="A534" s="7" t="s">
        <v>521</v>
      </c>
      <c r="B534" s="7" t="s">
        <v>2934</v>
      </c>
      <c r="C534" s="7" t="n">
        <f aca="false">COUNTIFS('Duel Log'!AF$2:AF$2815,$A534,'Duel Log'!AG$2:AG$2815,$B534)</f>
        <v>1</v>
      </c>
      <c r="D534" s="7" t="n">
        <f aca="false">COUNTIFS('Duel Log'!AF$2:AF$2815,$A534,'Duel Log'!AG$2:AG$2815,$B534,'Duel Log'!AH$2:AH$2815,"Win")</f>
        <v>1</v>
      </c>
      <c r="E534" s="7" t="n">
        <f aca="false">COUNTIFS('Duel Log'!AF$2:AF$2815,$A534,'Duel Log'!AG$2:AG$2815,$B534,'Duel Log'!AH$2:AH$2815,"Loss")</f>
        <v>0</v>
      </c>
      <c r="F534" s="7" t="n">
        <f aca="false">COUNTIFS('Duel Log'!AF$2:AF$2815,$A534,'Duel Log'!AG$2:AG$2815,$B534,'Duel Log'!AH$2:AH$2815,"Draw")</f>
        <v>0</v>
      </c>
      <c r="G534" s="13" t="n">
        <f aca="false">IFERROR(D534/C534,"")</f>
        <v>1</v>
      </c>
    </row>
    <row r="535" customFormat="false" ht="15" hidden="false" customHeight="true" outlineLevel="0" collapsed="false">
      <c r="A535" s="7" t="s">
        <v>1165</v>
      </c>
      <c r="B535" s="7" t="s">
        <v>3796</v>
      </c>
      <c r="C535" s="7" t="n">
        <f aca="false">COUNTIFS('Duel Log'!AF$2:AF$2815,$A535,'Duel Log'!AG$2:AG$2815,$B535)</f>
        <v>1</v>
      </c>
      <c r="D535" s="7" t="n">
        <f aca="false">COUNTIFS('Duel Log'!AF$2:AF$2815,$A535,'Duel Log'!AG$2:AG$2815,$B535,'Duel Log'!AH$2:AH$2815,"Win")</f>
        <v>1</v>
      </c>
      <c r="E535" s="7" t="n">
        <f aca="false">COUNTIFS('Duel Log'!AF$2:AF$2815,$A535,'Duel Log'!AG$2:AG$2815,$B535,'Duel Log'!AH$2:AH$2815,"Loss")</f>
        <v>0</v>
      </c>
      <c r="F535" s="7" t="n">
        <f aca="false">COUNTIFS('Duel Log'!AF$2:AF$2815,$A535,'Duel Log'!AG$2:AG$2815,$B535,'Duel Log'!AH$2:AH$2815,"Draw")</f>
        <v>0</v>
      </c>
      <c r="G535" s="13" t="n">
        <f aca="false">IFERROR(D535/C535,"")</f>
        <v>1</v>
      </c>
    </row>
    <row r="536" customFormat="false" ht="15" hidden="false" customHeight="true" outlineLevel="0" collapsed="false">
      <c r="A536" s="7" t="s">
        <v>1165</v>
      </c>
      <c r="B536" s="7" t="s">
        <v>1164</v>
      </c>
      <c r="C536" s="7" t="n">
        <f aca="false">COUNTIFS('Duel Log'!AF$2:AF$2815,$A536,'Duel Log'!AG$2:AG$2815,$B536)</f>
        <v>2</v>
      </c>
      <c r="D536" s="7" t="n">
        <f aca="false">COUNTIFS('Duel Log'!AF$2:AF$2815,$A536,'Duel Log'!AG$2:AG$2815,$B536,'Duel Log'!AH$2:AH$2815,"Win")</f>
        <v>0</v>
      </c>
      <c r="E536" s="7" t="n">
        <f aca="false">COUNTIFS('Duel Log'!AF$2:AF$2815,$A536,'Duel Log'!AG$2:AG$2815,$B536,'Duel Log'!AH$2:AH$2815,"Loss")</f>
        <v>2</v>
      </c>
      <c r="F536" s="7" t="n">
        <f aca="false">COUNTIFS('Duel Log'!AF$2:AF$2815,$A536,'Duel Log'!AG$2:AG$2815,$B536,'Duel Log'!AH$2:AH$2815,"Draw")</f>
        <v>0</v>
      </c>
      <c r="G536" s="13" t="n">
        <f aca="false">IFERROR(D536/C536,"")</f>
        <v>0</v>
      </c>
    </row>
    <row r="537" customFormat="false" ht="15" hidden="false" customHeight="true" outlineLevel="0" collapsed="false">
      <c r="A537" s="7" t="s">
        <v>1165</v>
      </c>
      <c r="B537" s="7" t="s">
        <v>1421</v>
      </c>
      <c r="C537" s="7" t="n">
        <f aca="false">COUNTIFS('Duel Log'!AF$2:AF$2815,$A537,'Duel Log'!AG$2:AG$2815,$B537)</f>
        <v>1</v>
      </c>
      <c r="D537" s="7" t="n">
        <f aca="false">COUNTIFS('Duel Log'!AF$2:AF$2815,$A537,'Duel Log'!AG$2:AG$2815,$B537,'Duel Log'!AH$2:AH$2815,"Win")</f>
        <v>1</v>
      </c>
      <c r="E537" s="7" t="n">
        <f aca="false">COUNTIFS('Duel Log'!AF$2:AF$2815,$A537,'Duel Log'!AG$2:AG$2815,$B537,'Duel Log'!AH$2:AH$2815,"Loss")</f>
        <v>0</v>
      </c>
      <c r="F537" s="7" t="n">
        <f aca="false">COUNTIFS('Duel Log'!AF$2:AF$2815,$A537,'Duel Log'!AG$2:AG$2815,$B537,'Duel Log'!AH$2:AH$2815,"Draw")</f>
        <v>0</v>
      </c>
      <c r="G537" s="13" t="n">
        <f aca="false">IFERROR(D537/C537,"")</f>
        <v>1</v>
      </c>
    </row>
    <row r="538" customFormat="false" ht="15" hidden="false" customHeight="true" outlineLevel="0" collapsed="false">
      <c r="A538" s="7" t="s">
        <v>4321</v>
      </c>
      <c r="B538" s="7" t="s">
        <v>5297</v>
      </c>
      <c r="C538" s="7" t="n">
        <f aca="false">COUNTIFS('Duel Log'!AF$2:AF$2815,$A538,'Duel Log'!AG$2:AG$2815,$B538)</f>
        <v>1</v>
      </c>
      <c r="D538" s="7" t="n">
        <f aca="false">COUNTIFS('Duel Log'!AF$2:AF$2815,$A538,'Duel Log'!AG$2:AG$2815,$B538,'Duel Log'!AH$2:AH$2815,"Win")</f>
        <v>0</v>
      </c>
      <c r="E538" s="7" t="n">
        <f aca="false">COUNTIFS('Duel Log'!AF$2:AF$2815,$A538,'Duel Log'!AG$2:AG$2815,$B538,'Duel Log'!AH$2:AH$2815,"Loss")</f>
        <v>1</v>
      </c>
      <c r="F538" s="7" t="n">
        <f aca="false">COUNTIFS('Duel Log'!AF$2:AF$2815,$A538,'Duel Log'!AG$2:AG$2815,$B538,'Duel Log'!AH$2:AH$2815,"Draw")</f>
        <v>0</v>
      </c>
      <c r="G538" s="13" t="n">
        <f aca="false">IFERROR(D538/C538,"")</f>
        <v>0</v>
      </c>
    </row>
    <row r="539" customFormat="false" ht="15" hidden="false" customHeight="true" outlineLevel="0" collapsed="false">
      <c r="A539" s="7" t="s">
        <v>4321</v>
      </c>
      <c r="B539" s="7" t="s">
        <v>264</v>
      </c>
      <c r="C539" s="7" t="n">
        <f aca="false">COUNTIFS('Duel Log'!AF$2:AF$2815,$A539,'Duel Log'!AG$2:AG$2815,$B539)</f>
        <v>1</v>
      </c>
      <c r="D539" s="7" t="n">
        <f aca="false">COUNTIFS('Duel Log'!AF$2:AF$2815,$A539,'Duel Log'!AG$2:AG$2815,$B539,'Duel Log'!AH$2:AH$2815,"Win")</f>
        <v>0</v>
      </c>
      <c r="E539" s="7" t="n">
        <f aca="false">COUNTIFS('Duel Log'!AF$2:AF$2815,$A539,'Duel Log'!AG$2:AG$2815,$B539,'Duel Log'!AH$2:AH$2815,"Loss")</f>
        <v>1</v>
      </c>
      <c r="F539" s="7" t="n">
        <f aca="false">COUNTIFS('Duel Log'!AF$2:AF$2815,$A539,'Duel Log'!AG$2:AG$2815,$B539,'Duel Log'!AH$2:AH$2815,"Draw")</f>
        <v>0</v>
      </c>
      <c r="G539" s="13" t="n">
        <f aca="false">IFERROR(D539/C539,"")</f>
        <v>0</v>
      </c>
    </row>
    <row r="540" customFormat="false" ht="15" hidden="false" customHeight="true" outlineLevel="0" collapsed="false">
      <c r="A540" s="7" t="s">
        <v>775</v>
      </c>
      <c r="B540" s="7" t="s">
        <v>1204</v>
      </c>
      <c r="C540" s="7" t="n">
        <f aca="false">COUNTIFS('Duel Log'!AF$2:AF$2815,$A540,'Duel Log'!AG$2:AG$2815,$B540)</f>
        <v>2</v>
      </c>
      <c r="D540" s="7" t="n">
        <f aca="false">COUNTIFS('Duel Log'!AF$2:AF$2815,$A540,'Duel Log'!AG$2:AG$2815,$B540,'Duel Log'!AH$2:AH$2815,"Win")</f>
        <v>0</v>
      </c>
      <c r="E540" s="7" t="n">
        <f aca="false">COUNTIFS('Duel Log'!AF$2:AF$2815,$A540,'Duel Log'!AG$2:AG$2815,$B540,'Duel Log'!AH$2:AH$2815,"Loss")</f>
        <v>2</v>
      </c>
      <c r="F540" s="7" t="n">
        <f aca="false">COUNTIFS('Duel Log'!AF$2:AF$2815,$A540,'Duel Log'!AG$2:AG$2815,$B540,'Duel Log'!AH$2:AH$2815,"Draw")</f>
        <v>0</v>
      </c>
      <c r="G540" s="13" t="n">
        <f aca="false">IFERROR(D540/C540,"")</f>
        <v>0</v>
      </c>
    </row>
    <row r="541" customFormat="false" ht="15" hidden="false" customHeight="true" outlineLevel="0" collapsed="false">
      <c r="A541" s="7" t="s">
        <v>775</v>
      </c>
      <c r="B541" s="7" t="s">
        <v>778</v>
      </c>
      <c r="C541" s="7" t="n">
        <f aca="false">COUNTIFS('Duel Log'!AF$2:AF$2815,$A541,'Duel Log'!AG$2:AG$2815,$B541)</f>
        <v>2</v>
      </c>
      <c r="D541" s="7" t="n">
        <f aca="false">COUNTIFS('Duel Log'!AF$2:AF$2815,$A541,'Duel Log'!AG$2:AG$2815,$B541,'Duel Log'!AH$2:AH$2815,"Win")</f>
        <v>2</v>
      </c>
      <c r="E541" s="7" t="n">
        <f aca="false">COUNTIFS('Duel Log'!AF$2:AF$2815,$A541,'Duel Log'!AG$2:AG$2815,$B541,'Duel Log'!AH$2:AH$2815,"Loss")</f>
        <v>0</v>
      </c>
      <c r="F541" s="7" t="n">
        <f aca="false">COUNTIFS('Duel Log'!AF$2:AF$2815,$A541,'Duel Log'!AG$2:AG$2815,$B541,'Duel Log'!AH$2:AH$2815,"Draw")</f>
        <v>0</v>
      </c>
      <c r="G541" s="13" t="n">
        <f aca="false">IFERROR(D541/C541,"")</f>
        <v>1</v>
      </c>
    </row>
    <row r="542" customFormat="false" ht="15" hidden="false" customHeight="true" outlineLevel="0" collapsed="false">
      <c r="A542" s="7" t="s">
        <v>775</v>
      </c>
      <c r="B542" s="7" t="s">
        <v>5003</v>
      </c>
      <c r="C542" s="7" t="n">
        <f aca="false">COUNTIFS('Duel Log'!AF$2:AF$2815,$A542,'Duel Log'!AG$2:AG$2815,$B542)</f>
        <v>1</v>
      </c>
      <c r="D542" s="7" t="n">
        <f aca="false">COUNTIFS('Duel Log'!AF$2:AF$2815,$A542,'Duel Log'!AG$2:AG$2815,$B542,'Duel Log'!AH$2:AH$2815,"Win")</f>
        <v>0</v>
      </c>
      <c r="E542" s="7" t="n">
        <f aca="false">COUNTIFS('Duel Log'!AF$2:AF$2815,$A542,'Duel Log'!AG$2:AG$2815,$B542,'Duel Log'!AH$2:AH$2815,"Loss")</f>
        <v>1</v>
      </c>
      <c r="F542" s="7" t="n">
        <f aca="false">COUNTIFS('Duel Log'!AF$2:AF$2815,$A542,'Duel Log'!AG$2:AG$2815,$B542,'Duel Log'!AH$2:AH$2815,"Draw")</f>
        <v>0</v>
      </c>
      <c r="G542" s="13" t="n">
        <f aca="false">IFERROR(D542/C542,"")</f>
        <v>0</v>
      </c>
    </row>
    <row r="543" customFormat="false" ht="15" hidden="false" customHeight="true" outlineLevel="0" collapsed="false">
      <c r="A543" s="7" t="s">
        <v>775</v>
      </c>
      <c r="B543" s="7" t="s">
        <v>351</v>
      </c>
      <c r="C543" s="7" t="n">
        <f aca="false">COUNTIFS('Duel Log'!AF$2:AF$2815,$A543,'Duel Log'!AG$2:AG$2815,$B543)</f>
        <v>4</v>
      </c>
      <c r="D543" s="7" t="n">
        <f aca="false">COUNTIFS('Duel Log'!AF$2:AF$2815,$A543,'Duel Log'!AG$2:AG$2815,$B543,'Duel Log'!AH$2:AH$2815,"Win")</f>
        <v>2</v>
      </c>
      <c r="E543" s="7" t="n">
        <f aca="false">COUNTIFS('Duel Log'!AF$2:AF$2815,$A543,'Duel Log'!AG$2:AG$2815,$B543,'Duel Log'!AH$2:AH$2815,"Loss")</f>
        <v>2</v>
      </c>
      <c r="F543" s="7" t="n">
        <f aca="false">COUNTIFS('Duel Log'!AF$2:AF$2815,$A543,'Duel Log'!AG$2:AG$2815,$B543,'Duel Log'!AH$2:AH$2815,"Draw")</f>
        <v>0</v>
      </c>
      <c r="G543" s="13" t="n">
        <f aca="false">IFERROR(D543/C543,"")</f>
        <v>0.5</v>
      </c>
    </row>
    <row r="544" customFormat="false" ht="15" hidden="false" customHeight="true" outlineLevel="0" collapsed="false">
      <c r="A544" s="7" t="s">
        <v>775</v>
      </c>
      <c r="B544" s="7" t="s">
        <v>150</v>
      </c>
      <c r="C544" s="7" t="n">
        <f aca="false">COUNTIFS('Duel Log'!AF$2:AF$2815,$A544,'Duel Log'!AG$2:AG$2815,$B544)</f>
        <v>1</v>
      </c>
      <c r="D544" s="7" t="n">
        <f aca="false">COUNTIFS('Duel Log'!AF$2:AF$2815,$A544,'Duel Log'!AG$2:AG$2815,$B544,'Duel Log'!AH$2:AH$2815,"Win")</f>
        <v>0</v>
      </c>
      <c r="E544" s="7" t="n">
        <f aca="false">COUNTIFS('Duel Log'!AF$2:AF$2815,$A544,'Duel Log'!AG$2:AG$2815,$B544,'Duel Log'!AH$2:AH$2815,"Loss")</f>
        <v>1</v>
      </c>
      <c r="F544" s="7" t="n">
        <f aca="false">COUNTIFS('Duel Log'!AF$2:AF$2815,$A544,'Duel Log'!AG$2:AG$2815,$B544,'Duel Log'!AH$2:AH$2815,"Draw")</f>
        <v>0</v>
      </c>
      <c r="G544" s="13" t="n">
        <f aca="false">IFERROR(D544/C544,"")</f>
        <v>0</v>
      </c>
    </row>
    <row r="545" customFormat="false" ht="15" hidden="false" customHeight="true" outlineLevel="0" collapsed="false">
      <c r="A545" s="7" t="s">
        <v>775</v>
      </c>
      <c r="B545" s="7" t="s">
        <v>3195</v>
      </c>
      <c r="C545" s="7" t="n">
        <f aca="false">COUNTIFS('Duel Log'!AF$2:AF$2815,$A545,'Duel Log'!AG$2:AG$2815,$B545)</f>
        <v>1</v>
      </c>
      <c r="D545" s="7" t="n">
        <f aca="false">COUNTIFS('Duel Log'!AF$2:AF$2815,$A545,'Duel Log'!AG$2:AG$2815,$B545,'Duel Log'!AH$2:AH$2815,"Win")</f>
        <v>1</v>
      </c>
      <c r="E545" s="7" t="n">
        <f aca="false">COUNTIFS('Duel Log'!AF$2:AF$2815,$A545,'Duel Log'!AG$2:AG$2815,$B545,'Duel Log'!AH$2:AH$2815,"Loss")</f>
        <v>0</v>
      </c>
      <c r="F545" s="7" t="n">
        <f aca="false">COUNTIFS('Duel Log'!AF$2:AF$2815,$A545,'Duel Log'!AG$2:AG$2815,$B545,'Duel Log'!AH$2:AH$2815,"Draw")</f>
        <v>0</v>
      </c>
      <c r="G545" s="13" t="n">
        <f aca="false">IFERROR(D545/C545,"")</f>
        <v>1</v>
      </c>
    </row>
    <row r="546" customFormat="false" ht="15" hidden="false" customHeight="true" outlineLevel="0" collapsed="false">
      <c r="A546" s="7" t="s">
        <v>775</v>
      </c>
      <c r="B546" s="7" t="s">
        <v>1676</v>
      </c>
      <c r="C546" s="7" t="n">
        <f aca="false">COUNTIFS('Duel Log'!AF$2:AF$2815,$A546,'Duel Log'!AG$2:AG$2815,$B546)</f>
        <v>1</v>
      </c>
      <c r="D546" s="7" t="n">
        <f aca="false">COUNTIFS('Duel Log'!AF$2:AF$2815,$A546,'Duel Log'!AG$2:AG$2815,$B546,'Duel Log'!AH$2:AH$2815,"Win")</f>
        <v>0</v>
      </c>
      <c r="E546" s="7" t="n">
        <f aca="false">COUNTIFS('Duel Log'!AF$2:AF$2815,$A546,'Duel Log'!AG$2:AG$2815,$B546,'Duel Log'!AH$2:AH$2815,"Loss")</f>
        <v>1</v>
      </c>
      <c r="F546" s="7" t="n">
        <f aca="false">COUNTIFS('Duel Log'!AF$2:AF$2815,$A546,'Duel Log'!AG$2:AG$2815,$B546,'Duel Log'!AH$2:AH$2815,"Draw")</f>
        <v>0</v>
      </c>
      <c r="G546" s="13" t="n">
        <f aca="false">IFERROR(D546/C546,"")</f>
        <v>0</v>
      </c>
    </row>
    <row r="547" customFormat="false" ht="15" hidden="false" customHeight="true" outlineLevel="0" collapsed="false">
      <c r="A547" s="7" t="s">
        <v>3450</v>
      </c>
      <c r="B547" s="7" t="s">
        <v>3449</v>
      </c>
      <c r="C547" s="7" t="n">
        <f aca="false">COUNTIFS('Duel Log'!AF$2:AF$2815,$A547,'Duel Log'!AG$2:AG$2815,$B547)</f>
        <v>2</v>
      </c>
      <c r="D547" s="7" t="n">
        <f aca="false">COUNTIFS('Duel Log'!AF$2:AF$2815,$A547,'Duel Log'!AG$2:AG$2815,$B547,'Duel Log'!AH$2:AH$2815,"Win")</f>
        <v>0</v>
      </c>
      <c r="E547" s="7" t="n">
        <f aca="false">COUNTIFS('Duel Log'!AF$2:AF$2815,$A547,'Duel Log'!AG$2:AG$2815,$B547,'Duel Log'!AH$2:AH$2815,"Loss")</f>
        <v>2</v>
      </c>
      <c r="F547" s="7" t="n">
        <f aca="false">COUNTIFS('Duel Log'!AF$2:AF$2815,$A547,'Duel Log'!AG$2:AG$2815,$B547,'Duel Log'!AH$2:AH$2815,"Draw")</f>
        <v>0</v>
      </c>
      <c r="G547" s="13" t="n">
        <f aca="false">IFERROR(D547/C547,"")</f>
        <v>0</v>
      </c>
    </row>
    <row r="548" customFormat="false" ht="15" hidden="false" customHeight="true" outlineLevel="0" collapsed="false">
      <c r="A548" s="7" t="s">
        <v>1617</v>
      </c>
      <c r="B548" s="7" t="s">
        <v>1616</v>
      </c>
      <c r="C548" s="7" t="n">
        <f aca="false">COUNTIFS('Duel Log'!AF$2:AF$2815,$A548,'Duel Log'!AG$2:AG$2815,$B548)</f>
        <v>1</v>
      </c>
      <c r="D548" s="7" t="n">
        <f aca="false">COUNTIFS('Duel Log'!AF$2:AF$2815,$A548,'Duel Log'!AG$2:AG$2815,$B548,'Duel Log'!AH$2:AH$2815,"Win")</f>
        <v>0</v>
      </c>
      <c r="E548" s="7" t="n">
        <f aca="false">COUNTIFS('Duel Log'!AF$2:AF$2815,$A548,'Duel Log'!AG$2:AG$2815,$B548,'Duel Log'!AH$2:AH$2815,"Loss")</f>
        <v>1</v>
      </c>
      <c r="F548" s="7" t="n">
        <f aca="false">COUNTIFS('Duel Log'!AF$2:AF$2815,$A548,'Duel Log'!AG$2:AG$2815,$B548,'Duel Log'!AH$2:AH$2815,"Draw")</f>
        <v>0</v>
      </c>
      <c r="G548" s="13" t="n">
        <f aca="false">IFERROR(D548/C548,"")</f>
        <v>0</v>
      </c>
    </row>
    <row r="549" customFormat="false" ht="15" hidden="false" customHeight="true" outlineLevel="0" collapsed="false">
      <c r="A549" s="7" t="s">
        <v>5816</v>
      </c>
      <c r="B549" s="7" t="s">
        <v>5815</v>
      </c>
      <c r="C549" s="7" t="n">
        <f aca="false">COUNTIFS('Duel Log'!AF$2:AF$2815,$A549,'Duel Log'!AG$2:AG$2815,$B549)</f>
        <v>1</v>
      </c>
      <c r="D549" s="7" t="n">
        <f aca="false">COUNTIFS('Duel Log'!AF$2:AF$2815,$A549,'Duel Log'!AG$2:AG$2815,$B549,'Duel Log'!AH$2:AH$2815,"Win")</f>
        <v>0</v>
      </c>
      <c r="E549" s="7" t="n">
        <f aca="false">COUNTIFS('Duel Log'!AF$2:AF$2815,$A549,'Duel Log'!AG$2:AG$2815,$B549,'Duel Log'!AH$2:AH$2815,"Loss")</f>
        <v>1</v>
      </c>
      <c r="F549" s="7" t="n">
        <f aca="false">COUNTIFS('Duel Log'!AF$2:AF$2815,$A549,'Duel Log'!AG$2:AG$2815,$B549,'Duel Log'!AH$2:AH$2815,"Draw")</f>
        <v>0</v>
      </c>
      <c r="G549" s="13" t="n">
        <f aca="false">IFERROR(D549/C549,"")</f>
        <v>0</v>
      </c>
    </row>
    <row r="550" customFormat="false" ht="15" hidden="false" customHeight="true" outlineLevel="0" collapsed="false">
      <c r="A550" s="7" t="s">
        <v>1776</v>
      </c>
      <c r="B550" s="7" t="s">
        <v>726</v>
      </c>
      <c r="C550" s="7" t="n">
        <f aca="false">COUNTIFS('Duel Log'!AF$2:AF$2815,$A550,'Duel Log'!AG$2:AG$2815,$B550)</f>
        <v>1</v>
      </c>
      <c r="D550" s="7" t="n">
        <f aca="false">COUNTIFS('Duel Log'!AF$2:AF$2815,$A550,'Duel Log'!AG$2:AG$2815,$B550,'Duel Log'!AH$2:AH$2815,"Win")</f>
        <v>0</v>
      </c>
      <c r="E550" s="7" t="n">
        <f aca="false">COUNTIFS('Duel Log'!AF$2:AF$2815,$A550,'Duel Log'!AG$2:AG$2815,$B550,'Duel Log'!AH$2:AH$2815,"Loss")</f>
        <v>1</v>
      </c>
      <c r="F550" s="7" t="n">
        <f aca="false">COUNTIFS('Duel Log'!AF$2:AF$2815,$A550,'Duel Log'!AG$2:AG$2815,$B550,'Duel Log'!AH$2:AH$2815,"Draw")</f>
        <v>0</v>
      </c>
      <c r="G550" s="13" t="n">
        <f aca="false">IFERROR(D550/C550,"")</f>
        <v>0</v>
      </c>
    </row>
    <row r="551" customFormat="false" ht="15" hidden="false" customHeight="true" outlineLevel="0" collapsed="false">
      <c r="A551" s="7" t="s">
        <v>5334</v>
      </c>
      <c r="B551" s="7" t="s">
        <v>5333</v>
      </c>
      <c r="C551" s="7" t="n">
        <f aca="false">COUNTIFS('Duel Log'!AF$2:AF$2815,$A551,'Duel Log'!AG$2:AG$2815,$B551)</f>
        <v>1</v>
      </c>
      <c r="D551" s="7" t="n">
        <f aca="false">COUNTIFS('Duel Log'!AF$2:AF$2815,$A551,'Duel Log'!AG$2:AG$2815,$B551,'Duel Log'!AH$2:AH$2815,"Win")</f>
        <v>0</v>
      </c>
      <c r="E551" s="7" t="n">
        <f aca="false">COUNTIFS('Duel Log'!AF$2:AF$2815,$A551,'Duel Log'!AG$2:AG$2815,$B551,'Duel Log'!AH$2:AH$2815,"Loss")</f>
        <v>1</v>
      </c>
      <c r="F551" s="7" t="n">
        <f aca="false">COUNTIFS('Duel Log'!AF$2:AF$2815,$A551,'Duel Log'!AG$2:AG$2815,$B551,'Duel Log'!AH$2:AH$2815,"Draw")</f>
        <v>0</v>
      </c>
      <c r="G551" s="13" t="n">
        <f aca="false">IFERROR(D551/C551,"")</f>
        <v>0</v>
      </c>
    </row>
    <row r="552" customFormat="false" ht="15" hidden="false" customHeight="true" outlineLevel="0" collapsed="false">
      <c r="A552" s="7" t="s">
        <v>2212</v>
      </c>
      <c r="B552" s="7" t="s">
        <v>741</v>
      </c>
      <c r="C552" s="7" t="n">
        <f aca="false">COUNTIFS('Duel Log'!AF$2:AF$2815,$A552,'Duel Log'!AG$2:AG$2815,$B552)</f>
        <v>1</v>
      </c>
      <c r="D552" s="7" t="n">
        <f aca="false">COUNTIFS('Duel Log'!AF$2:AF$2815,$A552,'Duel Log'!AG$2:AG$2815,$B552,'Duel Log'!AH$2:AH$2815,"Win")</f>
        <v>1</v>
      </c>
      <c r="E552" s="7" t="n">
        <f aca="false">COUNTIFS('Duel Log'!AF$2:AF$2815,$A552,'Duel Log'!AG$2:AG$2815,$B552,'Duel Log'!AH$2:AH$2815,"Loss")</f>
        <v>0</v>
      </c>
      <c r="F552" s="7" t="n">
        <f aca="false">COUNTIFS('Duel Log'!AF$2:AF$2815,$A552,'Duel Log'!AG$2:AG$2815,$B552,'Duel Log'!AH$2:AH$2815,"Draw")</f>
        <v>0</v>
      </c>
      <c r="G552" s="13" t="n">
        <f aca="false">IFERROR(D552/C552,"")</f>
        <v>1</v>
      </c>
    </row>
    <row r="553" customFormat="false" ht="15" hidden="false" customHeight="true" outlineLevel="0" collapsed="false">
      <c r="A553" s="7" t="s">
        <v>2100</v>
      </c>
      <c r="B553" s="7" t="s">
        <v>491</v>
      </c>
      <c r="C553" s="7" t="n">
        <f aca="false">COUNTIFS('Duel Log'!AF$2:AF$2815,$A553,'Duel Log'!AG$2:AG$2815,$B553)</f>
        <v>1</v>
      </c>
      <c r="D553" s="7" t="n">
        <f aca="false">COUNTIFS('Duel Log'!AF$2:AF$2815,$A553,'Duel Log'!AG$2:AG$2815,$B553,'Duel Log'!AH$2:AH$2815,"Win")</f>
        <v>0</v>
      </c>
      <c r="E553" s="7" t="n">
        <f aca="false">COUNTIFS('Duel Log'!AF$2:AF$2815,$A553,'Duel Log'!AG$2:AG$2815,$B553,'Duel Log'!AH$2:AH$2815,"Loss")</f>
        <v>1</v>
      </c>
      <c r="F553" s="7" t="n">
        <f aca="false">COUNTIFS('Duel Log'!AF$2:AF$2815,$A553,'Duel Log'!AG$2:AG$2815,$B553,'Duel Log'!AH$2:AH$2815,"Draw")</f>
        <v>0</v>
      </c>
      <c r="G553" s="13" t="n">
        <f aca="false">IFERROR(D553/C553,"")</f>
        <v>0</v>
      </c>
    </row>
    <row r="554" customFormat="false" ht="15" hidden="false" customHeight="true" outlineLevel="0" collapsed="false">
      <c r="A554" s="7" t="s">
        <v>3486</v>
      </c>
      <c r="B554" s="7" t="s">
        <v>497</v>
      </c>
      <c r="C554" s="7" t="n">
        <f aca="false">COUNTIFS('Duel Log'!AF$2:AF$2815,$A554,'Duel Log'!AG$2:AG$2815,$B554)</f>
        <v>1</v>
      </c>
      <c r="D554" s="7" t="n">
        <f aca="false">COUNTIFS('Duel Log'!AF$2:AF$2815,$A554,'Duel Log'!AG$2:AG$2815,$B554,'Duel Log'!AH$2:AH$2815,"Win")</f>
        <v>0</v>
      </c>
      <c r="E554" s="7" t="n">
        <f aca="false">COUNTIFS('Duel Log'!AF$2:AF$2815,$A554,'Duel Log'!AG$2:AG$2815,$B554,'Duel Log'!AH$2:AH$2815,"Loss")</f>
        <v>1</v>
      </c>
      <c r="F554" s="7" t="n">
        <f aca="false">COUNTIFS('Duel Log'!AF$2:AF$2815,$A554,'Duel Log'!AG$2:AG$2815,$B554,'Duel Log'!AH$2:AH$2815,"Draw")</f>
        <v>0</v>
      </c>
      <c r="G554" s="13" t="n">
        <f aca="false">IFERROR(D554/C554,"")</f>
        <v>0</v>
      </c>
    </row>
    <row r="555" customFormat="false" ht="15" hidden="false" customHeight="true" outlineLevel="0" collapsed="false">
      <c r="A555" s="7" t="s">
        <v>3034</v>
      </c>
      <c r="B555" s="7" t="s">
        <v>3035</v>
      </c>
      <c r="C555" s="7" t="n">
        <f aca="false">COUNTIFS('Duel Log'!AF$2:AF$2815,$A555,'Duel Log'!AG$2:AG$2815,$B555)</f>
        <v>1</v>
      </c>
      <c r="D555" s="7" t="n">
        <f aca="false">COUNTIFS('Duel Log'!AF$2:AF$2815,$A555,'Duel Log'!AG$2:AG$2815,$B555,'Duel Log'!AH$2:AH$2815,"Win")</f>
        <v>0</v>
      </c>
      <c r="E555" s="7" t="n">
        <f aca="false">COUNTIFS('Duel Log'!AF$2:AF$2815,$A555,'Duel Log'!AG$2:AG$2815,$B555,'Duel Log'!AH$2:AH$2815,"Loss")</f>
        <v>1</v>
      </c>
      <c r="F555" s="7" t="n">
        <f aca="false">COUNTIFS('Duel Log'!AF$2:AF$2815,$A555,'Duel Log'!AG$2:AG$2815,$B555,'Duel Log'!AH$2:AH$2815,"Draw")</f>
        <v>0</v>
      </c>
      <c r="G555" s="13" t="n">
        <f aca="false">IFERROR(D555/C555,"")</f>
        <v>0</v>
      </c>
    </row>
    <row r="556" customFormat="false" ht="15" hidden="false" customHeight="true" outlineLevel="0" collapsed="false">
      <c r="A556" s="7" t="s">
        <v>4063</v>
      </c>
      <c r="B556" s="7" t="s">
        <v>562</v>
      </c>
      <c r="C556" s="7" t="n">
        <f aca="false">COUNTIFS('Duel Log'!AF$2:AF$2815,$A556,'Duel Log'!AG$2:AG$2815,$B556)</f>
        <v>1</v>
      </c>
      <c r="D556" s="7" t="n">
        <f aca="false">COUNTIFS('Duel Log'!AF$2:AF$2815,$A556,'Duel Log'!AG$2:AG$2815,$B556,'Duel Log'!AH$2:AH$2815,"Win")</f>
        <v>0</v>
      </c>
      <c r="E556" s="7" t="n">
        <f aca="false">COUNTIFS('Duel Log'!AF$2:AF$2815,$A556,'Duel Log'!AG$2:AG$2815,$B556,'Duel Log'!AH$2:AH$2815,"Loss")</f>
        <v>1</v>
      </c>
      <c r="F556" s="7" t="n">
        <f aca="false">COUNTIFS('Duel Log'!AF$2:AF$2815,$A556,'Duel Log'!AG$2:AG$2815,$B556,'Duel Log'!AH$2:AH$2815,"Draw")</f>
        <v>0</v>
      </c>
      <c r="G556" s="13" t="n">
        <f aca="false">IFERROR(D556/C556,"")</f>
        <v>0</v>
      </c>
    </row>
    <row r="557" customFormat="false" ht="15" hidden="false" customHeight="true" outlineLevel="0" collapsed="false">
      <c r="A557" s="7" t="s">
        <v>3868</v>
      </c>
      <c r="B557" s="7" t="s">
        <v>3481</v>
      </c>
      <c r="C557" s="7" t="n">
        <f aca="false">COUNTIFS('Duel Log'!AF$2:AF$2815,$A557,'Duel Log'!AG$2:AG$2815,$B557)</f>
        <v>1</v>
      </c>
      <c r="D557" s="7" t="n">
        <f aca="false">COUNTIFS('Duel Log'!AF$2:AF$2815,$A557,'Duel Log'!AG$2:AG$2815,$B557,'Duel Log'!AH$2:AH$2815,"Win")</f>
        <v>0</v>
      </c>
      <c r="E557" s="7" t="n">
        <f aca="false">COUNTIFS('Duel Log'!AF$2:AF$2815,$A557,'Duel Log'!AG$2:AG$2815,$B557,'Duel Log'!AH$2:AH$2815,"Loss")</f>
        <v>1</v>
      </c>
      <c r="F557" s="7" t="n">
        <f aca="false">COUNTIFS('Duel Log'!AF$2:AF$2815,$A557,'Duel Log'!AG$2:AG$2815,$B557,'Duel Log'!AH$2:AH$2815,"Draw")</f>
        <v>0</v>
      </c>
      <c r="G557" s="13" t="n">
        <f aca="false">IFERROR(D557/C557,"")</f>
        <v>0</v>
      </c>
    </row>
    <row r="558" customFormat="false" ht="15" hidden="false" customHeight="true" outlineLevel="0" collapsed="false">
      <c r="A558" s="7" t="s">
        <v>4103</v>
      </c>
      <c r="B558" s="7" t="s">
        <v>252</v>
      </c>
      <c r="C558" s="7" t="n">
        <f aca="false">COUNTIFS('Duel Log'!AF$2:AF$2815,$A558,'Duel Log'!AG$2:AG$2815,$B558)</f>
        <v>1</v>
      </c>
      <c r="D558" s="7" t="n">
        <f aca="false">COUNTIFS('Duel Log'!AF$2:AF$2815,$A558,'Duel Log'!AG$2:AG$2815,$B558,'Duel Log'!AH$2:AH$2815,"Win")</f>
        <v>1</v>
      </c>
      <c r="E558" s="7" t="n">
        <f aca="false">COUNTIFS('Duel Log'!AF$2:AF$2815,$A558,'Duel Log'!AG$2:AG$2815,$B558,'Duel Log'!AH$2:AH$2815,"Loss")</f>
        <v>0</v>
      </c>
      <c r="F558" s="7" t="n">
        <f aca="false">COUNTIFS('Duel Log'!AF$2:AF$2815,$A558,'Duel Log'!AG$2:AG$2815,$B558,'Duel Log'!AH$2:AH$2815,"Draw")</f>
        <v>0</v>
      </c>
      <c r="G558" s="13" t="n">
        <f aca="false">IFERROR(D558/C558,"")</f>
        <v>1</v>
      </c>
    </row>
    <row r="559" customFormat="false" ht="15" hidden="false" customHeight="true" outlineLevel="0" collapsed="false">
      <c r="A559" s="7" t="s">
        <v>4597</v>
      </c>
      <c r="B559" s="7" t="s">
        <v>4596</v>
      </c>
      <c r="C559" s="7" t="n">
        <f aca="false">COUNTIFS('Duel Log'!AF$2:AF$2815,$A559,'Duel Log'!AG$2:AG$2815,$B559)</f>
        <v>1</v>
      </c>
      <c r="D559" s="7" t="n">
        <f aca="false">COUNTIFS('Duel Log'!AF$2:AF$2815,$A559,'Duel Log'!AG$2:AG$2815,$B559,'Duel Log'!AH$2:AH$2815,"Win")</f>
        <v>0</v>
      </c>
      <c r="E559" s="7" t="n">
        <f aca="false">COUNTIFS('Duel Log'!AF$2:AF$2815,$A559,'Duel Log'!AG$2:AG$2815,$B559,'Duel Log'!AH$2:AH$2815,"Loss")</f>
        <v>1</v>
      </c>
      <c r="F559" s="7" t="n">
        <f aca="false">COUNTIFS('Duel Log'!AF$2:AF$2815,$A559,'Duel Log'!AG$2:AG$2815,$B559,'Duel Log'!AH$2:AH$2815,"Draw")</f>
        <v>0</v>
      </c>
      <c r="G559" s="13" t="n">
        <f aca="false">IFERROR(D559/C559,"")</f>
        <v>0</v>
      </c>
    </row>
    <row r="560" customFormat="false" ht="15" hidden="false" customHeight="true" outlineLevel="0" collapsed="false">
      <c r="A560" s="7" t="s">
        <v>4413</v>
      </c>
      <c r="B560" s="7" t="s">
        <v>4412</v>
      </c>
      <c r="C560" s="7" t="n">
        <f aca="false">COUNTIFS('Duel Log'!AF$2:AF$2815,$A560,'Duel Log'!AG$2:AG$2815,$B560)</f>
        <v>1</v>
      </c>
      <c r="D560" s="7" t="n">
        <f aca="false">COUNTIFS('Duel Log'!AF$2:AF$2815,$A560,'Duel Log'!AG$2:AG$2815,$B560,'Duel Log'!AH$2:AH$2815,"Win")</f>
        <v>0</v>
      </c>
      <c r="E560" s="7" t="n">
        <f aca="false">COUNTIFS('Duel Log'!AF$2:AF$2815,$A560,'Duel Log'!AG$2:AG$2815,$B560,'Duel Log'!AH$2:AH$2815,"Loss")</f>
        <v>1</v>
      </c>
      <c r="F560" s="7" t="n">
        <f aca="false">COUNTIFS('Duel Log'!AF$2:AF$2815,$A560,'Duel Log'!AG$2:AG$2815,$B560,'Duel Log'!AH$2:AH$2815,"Draw")</f>
        <v>0</v>
      </c>
      <c r="G560" s="13" t="n">
        <f aca="false">IFERROR(D560/C560,"")</f>
        <v>0</v>
      </c>
    </row>
    <row r="561" customFormat="false" ht="15" hidden="false" customHeight="true" outlineLevel="0" collapsed="false">
      <c r="A561" s="7" t="s">
        <v>1647</v>
      </c>
      <c r="B561" s="7" t="s">
        <v>1812</v>
      </c>
      <c r="C561" s="7" t="n">
        <f aca="false">COUNTIFS('Duel Log'!AF$2:AF$2815,$A561,'Duel Log'!AG$2:AG$2815,$B561)</f>
        <v>1</v>
      </c>
      <c r="D561" s="7" t="n">
        <f aca="false">COUNTIFS('Duel Log'!AF$2:AF$2815,$A561,'Duel Log'!AG$2:AG$2815,$B561,'Duel Log'!AH$2:AH$2815,"Win")</f>
        <v>0</v>
      </c>
      <c r="E561" s="7" t="n">
        <f aca="false">COUNTIFS('Duel Log'!AF$2:AF$2815,$A561,'Duel Log'!AG$2:AG$2815,$B561,'Duel Log'!AH$2:AH$2815,"Loss")</f>
        <v>1</v>
      </c>
      <c r="F561" s="7" t="n">
        <f aca="false">COUNTIFS('Duel Log'!AF$2:AF$2815,$A561,'Duel Log'!AG$2:AG$2815,$B561,'Duel Log'!AH$2:AH$2815,"Draw")</f>
        <v>0</v>
      </c>
      <c r="G561" s="13" t="n">
        <f aca="false">IFERROR(D561/C561,"")</f>
        <v>0</v>
      </c>
    </row>
    <row r="562" customFormat="false" ht="15" hidden="false" customHeight="true" outlineLevel="0" collapsed="false">
      <c r="A562" s="7" t="s">
        <v>1647</v>
      </c>
      <c r="B562" s="7" t="s">
        <v>1646</v>
      </c>
      <c r="C562" s="7" t="n">
        <f aca="false">COUNTIFS('Duel Log'!AF$2:AF$2815,$A562,'Duel Log'!AG$2:AG$2815,$B562)</f>
        <v>1</v>
      </c>
      <c r="D562" s="7" t="n">
        <f aca="false">COUNTIFS('Duel Log'!AF$2:AF$2815,$A562,'Duel Log'!AG$2:AG$2815,$B562,'Duel Log'!AH$2:AH$2815,"Win")</f>
        <v>0</v>
      </c>
      <c r="E562" s="7" t="n">
        <f aca="false">COUNTIFS('Duel Log'!AF$2:AF$2815,$A562,'Duel Log'!AG$2:AG$2815,$B562,'Duel Log'!AH$2:AH$2815,"Loss")</f>
        <v>1</v>
      </c>
      <c r="F562" s="7" t="n">
        <f aca="false">COUNTIFS('Duel Log'!AF$2:AF$2815,$A562,'Duel Log'!AG$2:AG$2815,$B562,'Duel Log'!AH$2:AH$2815,"Draw")</f>
        <v>0</v>
      </c>
      <c r="G562" s="13" t="n">
        <f aca="false">IFERROR(D562/C562,"")</f>
        <v>0</v>
      </c>
    </row>
    <row r="563" customFormat="false" ht="15" hidden="false" customHeight="true" outlineLevel="0" collapsed="false">
      <c r="A563" s="7" t="s">
        <v>1647</v>
      </c>
      <c r="B563" s="7" t="s">
        <v>234</v>
      </c>
      <c r="C563" s="7" t="n">
        <f aca="false">COUNTIFS('Duel Log'!AF$2:AF$2815,$A563,'Duel Log'!AG$2:AG$2815,$B563)</f>
        <v>1</v>
      </c>
      <c r="D563" s="7" t="n">
        <f aca="false">COUNTIFS('Duel Log'!AF$2:AF$2815,$A563,'Duel Log'!AG$2:AG$2815,$B563,'Duel Log'!AH$2:AH$2815,"Win")</f>
        <v>0</v>
      </c>
      <c r="E563" s="7" t="n">
        <f aca="false">COUNTIFS('Duel Log'!AF$2:AF$2815,$A563,'Duel Log'!AG$2:AG$2815,$B563,'Duel Log'!AH$2:AH$2815,"Loss")</f>
        <v>1</v>
      </c>
      <c r="F563" s="7" t="n">
        <f aca="false">COUNTIFS('Duel Log'!AF$2:AF$2815,$A563,'Duel Log'!AG$2:AG$2815,$B563,'Duel Log'!AH$2:AH$2815,"Draw")</f>
        <v>0</v>
      </c>
      <c r="G563" s="13" t="n">
        <f aca="false">IFERROR(D563/C563,"")</f>
        <v>0</v>
      </c>
    </row>
    <row r="564" customFormat="false" ht="15" hidden="false" customHeight="true" outlineLevel="0" collapsed="false">
      <c r="A564" s="7" t="s">
        <v>1647</v>
      </c>
      <c r="B564" s="7" t="s">
        <v>5569</v>
      </c>
      <c r="C564" s="7" t="n">
        <f aca="false">COUNTIFS('Duel Log'!AF$2:AF$2815,$A564,'Duel Log'!AG$2:AG$2815,$B564)</f>
        <v>1</v>
      </c>
      <c r="D564" s="7" t="n">
        <f aca="false">COUNTIFS('Duel Log'!AF$2:AF$2815,$A564,'Duel Log'!AG$2:AG$2815,$B564,'Duel Log'!AH$2:AH$2815,"Win")</f>
        <v>0</v>
      </c>
      <c r="E564" s="7" t="n">
        <f aca="false">COUNTIFS('Duel Log'!AF$2:AF$2815,$A564,'Duel Log'!AG$2:AG$2815,$B564,'Duel Log'!AH$2:AH$2815,"Loss")</f>
        <v>1</v>
      </c>
      <c r="F564" s="7" t="n">
        <f aca="false">COUNTIFS('Duel Log'!AF$2:AF$2815,$A564,'Duel Log'!AG$2:AG$2815,$B564,'Duel Log'!AH$2:AH$2815,"Draw")</f>
        <v>0</v>
      </c>
      <c r="G564" s="13" t="n">
        <f aca="false">IFERROR(D564/C564,"")</f>
        <v>0</v>
      </c>
    </row>
    <row r="565" customFormat="false" ht="15" hidden="false" customHeight="true" outlineLevel="0" collapsed="false">
      <c r="A565" s="7" t="s">
        <v>4182</v>
      </c>
      <c r="B565" s="7" t="s">
        <v>3901</v>
      </c>
      <c r="C565" s="7" t="n">
        <f aca="false">COUNTIFS('Duel Log'!AF$2:AF$2815,$A565,'Duel Log'!AG$2:AG$2815,$B565)</f>
        <v>1</v>
      </c>
      <c r="D565" s="7" t="n">
        <f aca="false">COUNTIFS('Duel Log'!AF$2:AF$2815,$A565,'Duel Log'!AG$2:AG$2815,$B565,'Duel Log'!AH$2:AH$2815,"Win")</f>
        <v>0</v>
      </c>
      <c r="E565" s="7" t="n">
        <f aca="false">COUNTIFS('Duel Log'!AF$2:AF$2815,$A565,'Duel Log'!AG$2:AG$2815,$B565,'Duel Log'!AH$2:AH$2815,"Loss")</f>
        <v>1</v>
      </c>
      <c r="F565" s="7" t="n">
        <f aca="false">COUNTIFS('Duel Log'!AF$2:AF$2815,$A565,'Duel Log'!AG$2:AG$2815,$B565,'Duel Log'!AH$2:AH$2815,"Draw")</f>
        <v>0</v>
      </c>
      <c r="G565" s="13" t="n">
        <f aca="false">IFERROR(D565/C565,"")</f>
        <v>0</v>
      </c>
    </row>
    <row r="566" customFormat="false" ht="15" hidden="false" customHeight="true" outlineLevel="0" collapsed="false">
      <c r="A566" s="7" t="s">
        <v>5359</v>
      </c>
      <c r="B566" s="7" t="s">
        <v>228</v>
      </c>
      <c r="C566" s="7" t="n">
        <f aca="false">COUNTIFS('Duel Log'!AF$2:AF$2815,$A566,'Duel Log'!AG$2:AG$2815,$B566)</f>
        <v>1</v>
      </c>
      <c r="D566" s="7" t="n">
        <f aca="false">COUNTIFS('Duel Log'!AF$2:AF$2815,$A566,'Duel Log'!AG$2:AG$2815,$B566,'Duel Log'!AH$2:AH$2815,"Win")</f>
        <v>0</v>
      </c>
      <c r="E566" s="7" t="n">
        <f aca="false">COUNTIFS('Duel Log'!AF$2:AF$2815,$A566,'Duel Log'!AG$2:AG$2815,$B566,'Duel Log'!AH$2:AH$2815,"Loss")</f>
        <v>1</v>
      </c>
      <c r="F566" s="7" t="n">
        <f aca="false">COUNTIFS('Duel Log'!AF$2:AF$2815,$A566,'Duel Log'!AG$2:AG$2815,$B566,'Duel Log'!AH$2:AH$2815,"Draw")</f>
        <v>0</v>
      </c>
      <c r="G566" s="13" t="n">
        <f aca="false">IFERROR(D566/C566,"")</f>
        <v>0</v>
      </c>
    </row>
    <row r="567" customFormat="false" ht="15" hidden="false" customHeight="true" outlineLevel="0" collapsed="false">
      <c r="A567" s="7" t="s">
        <v>3712</v>
      </c>
      <c r="B567" s="7" t="s">
        <v>3711</v>
      </c>
      <c r="C567" s="7" t="n">
        <f aca="false">COUNTIFS('Duel Log'!AF$2:AF$2815,$A567,'Duel Log'!AG$2:AG$2815,$B567)</f>
        <v>1</v>
      </c>
      <c r="D567" s="7" t="n">
        <f aca="false">COUNTIFS('Duel Log'!AF$2:AF$2815,$A567,'Duel Log'!AG$2:AG$2815,$B567,'Duel Log'!AH$2:AH$2815,"Win")</f>
        <v>1</v>
      </c>
      <c r="E567" s="7" t="n">
        <f aca="false">COUNTIFS('Duel Log'!AF$2:AF$2815,$A567,'Duel Log'!AG$2:AG$2815,$B567,'Duel Log'!AH$2:AH$2815,"Loss")</f>
        <v>0</v>
      </c>
      <c r="F567" s="7" t="n">
        <f aca="false">COUNTIFS('Duel Log'!AF$2:AF$2815,$A567,'Duel Log'!AG$2:AG$2815,$B567,'Duel Log'!AH$2:AH$2815,"Draw")</f>
        <v>0</v>
      </c>
      <c r="G567" s="13" t="n">
        <f aca="false">IFERROR(D567/C567,"")</f>
        <v>1</v>
      </c>
    </row>
    <row r="568" customFormat="false" ht="15" hidden="false" customHeight="true" outlineLevel="0" collapsed="false">
      <c r="A568" s="7" t="s">
        <v>4071</v>
      </c>
      <c r="B568" s="7" t="s">
        <v>172</v>
      </c>
      <c r="C568" s="7" t="n">
        <f aca="false">COUNTIFS('Duel Log'!AF$2:AF$2815,$A568,'Duel Log'!AG$2:AG$2815,$B568)</f>
        <v>1</v>
      </c>
      <c r="D568" s="7" t="n">
        <f aca="false">COUNTIFS('Duel Log'!AF$2:AF$2815,$A568,'Duel Log'!AG$2:AG$2815,$B568,'Duel Log'!AH$2:AH$2815,"Win")</f>
        <v>1</v>
      </c>
      <c r="E568" s="7" t="n">
        <f aca="false">COUNTIFS('Duel Log'!AF$2:AF$2815,$A568,'Duel Log'!AG$2:AG$2815,$B568,'Duel Log'!AH$2:AH$2815,"Loss")</f>
        <v>0</v>
      </c>
      <c r="F568" s="7" t="n">
        <f aca="false">COUNTIFS('Duel Log'!AF$2:AF$2815,$A568,'Duel Log'!AG$2:AG$2815,$B568,'Duel Log'!AH$2:AH$2815,"Draw")</f>
        <v>0</v>
      </c>
      <c r="G568" s="13" t="n">
        <f aca="false">IFERROR(D568/C568,"")</f>
        <v>1</v>
      </c>
    </row>
    <row r="569" customFormat="false" ht="15" hidden="false" customHeight="true" outlineLevel="0" collapsed="false">
      <c r="A569" s="7" t="s">
        <v>937</v>
      </c>
      <c r="B569" s="7" t="s">
        <v>936</v>
      </c>
      <c r="C569" s="7" t="n">
        <f aca="false">COUNTIFS('Duel Log'!AF$2:AF$2815,$A569,'Duel Log'!AG$2:AG$2815,$B569)</f>
        <v>2</v>
      </c>
      <c r="D569" s="7" t="n">
        <f aca="false">COUNTIFS('Duel Log'!AF$2:AF$2815,$A569,'Duel Log'!AG$2:AG$2815,$B569,'Duel Log'!AH$2:AH$2815,"Win")</f>
        <v>2</v>
      </c>
      <c r="E569" s="7" t="n">
        <f aca="false">COUNTIFS('Duel Log'!AF$2:AF$2815,$A569,'Duel Log'!AG$2:AG$2815,$B569,'Duel Log'!AH$2:AH$2815,"Loss")</f>
        <v>0</v>
      </c>
      <c r="F569" s="7" t="n">
        <f aca="false">COUNTIFS('Duel Log'!AF$2:AF$2815,$A569,'Duel Log'!AG$2:AG$2815,$B569,'Duel Log'!AH$2:AH$2815,"Draw")</f>
        <v>0</v>
      </c>
      <c r="G569" s="13" t="n">
        <f aca="false">IFERROR(D569/C569,"")</f>
        <v>1</v>
      </c>
    </row>
    <row r="570" customFormat="false" ht="15" hidden="false" customHeight="true" outlineLevel="0" collapsed="false">
      <c r="A570" s="7" t="s">
        <v>1536</v>
      </c>
      <c r="B570" s="7" t="s">
        <v>488</v>
      </c>
      <c r="C570" s="7" t="n">
        <f aca="false">COUNTIFS('Duel Log'!AF$2:AF$2815,$A570,'Duel Log'!AG$2:AG$2815,$B570)</f>
        <v>2</v>
      </c>
      <c r="D570" s="7" t="n">
        <f aca="false">COUNTIFS('Duel Log'!AF$2:AF$2815,$A570,'Duel Log'!AG$2:AG$2815,$B570,'Duel Log'!AH$2:AH$2815,"Win")</f>
        <v>2</v>
      </c>
      <c r="E570" s="7" t="n">
        <f aca="false">COUNTIFS('Duel Log'!AF$2:AF$2815,$A570,'Duel Log'!AG$2:AG$2815,$B570,'Duel Log'!AH$2:AH$2815,"Loss")</f>
        <v>0</v>
      </c>
      <c r="F570" s="7" t="n">
        <f aca="false">COUNTIFS('Duel Log'!AF$2:AF$2815,$A570,'Duel Log'!AG$2:AG$2815,$B570,'Duel Log'!AH$2:AH$2815,"Draw")</f>
        <v>0</v>
      </c>
      <c r="G570" s="13" t="n">
        <f aca="false">IFERROR(D570/C570,"")</f>
        <v>1</v>
      </c>
    </row>
    <row r="571" customFormat="false" ht="15" hidden="false" customHeight="true" outlineLevel="0" collapsed="false">
      <c r="A571" s="7" t="s">
        <v>1536</v>
      </c>
      <c r="B571" s="7" t="s">
        <v>2631</v>
      </c>
      <c r="C571" s="7" t="n">
        <f aca="false">COUNTIFS('Duel Log'!AF$2:AF$2815,$A571,'Duel Log'!AG$2:AG$2815,$B571)</f>
        <v>1</v>
      </c>
      <c r="D571" s="7" t="n">
        <f aca="false">COUNTIFS('Duel Log'!AF$2:AF$2815,$A571,'Duel Log'!AG$2:AG$2815,$B571,'Duel Log'!AH$2:AH$2815,"Win")</f>
        <v>0</v>
      </c>
      <c r="E571" s="7" t="n">
        <f aca="false">COUNTIFS('Duel Log'!AF$2:AF$2815,$A571,'Duel Log'!AG$2:AG$2815,$B571,'Duel Log'!AH$2:AH$2815,"Loss")</f>
        <v>1</v>
      </c>
      <c r="F571" s="7" t="n">
        <f aca="false">COUNTIFS('Duel Log'!AF$2:AF$2815,$A571,'Duel Log'!AG$2:AG$2815,$B571,'Duel Log'!AH$2:AH$2815,"Draw")</f>
        <v>0</v>
      </c>
      <c r="G571" s="13" t="n">
        <f aca="false">IFERROR(D571/C571,"")</f>
        <v>0</v>
      </c>
    </row>
    <row r="572" customFormat="false" ht="15" hidden="false" customHeight="true" outlineLevel="0" collapsed="false">
      <c r="A572" s="7" t="s">
        <v>1079</v>
      </c>
      <c r="B572" s="7" t="s">
        <v>778</v>
      </c>
      <c r="C572" s="7" t="n">
        <f aca="false">COUNTIFS('Duel Log'!AF$2:AF$2815,$A572,'Duel Log'!AG$2:AG$2815,$B572)</f>
        <v>2</v>
      </c>
      <c r="D572" s="7" t="n">
        <f aca="false">COUNTIFS('Duel Log'!AF$2:AF$2815,$A572,'Duel Log'!AG$2:AG$2815,$B572,'Duel Log'!AH$2:AH$2815,"Win")</f>
        <v>0</v>
      </c>
      <c r="E572" s="7" t="n">
        <f aca="false">COUNTIFS('Duel Log'!AF$2:AF$2815,$A572,'Duel Log'!AG$2:AG$2815,$B572,'Duel Log'!AH$2:AH$2815,"Loss")</f>
        <v>2</v>
      </c>
      <c r="F572" s="7" t="n">
        <f aca="false">COUNTIFS('Duel Log'!AF$2:AF$2815,$A572,'Duel Log'!AG$2:AG$2815,$B572,'Duel Log'!AH$2:AH$2815,"Draw")</f>
        <v>0</v>
      </c>
      <c r="G572" s="13" t="n">
        <f aca="false">IFERROR(D572/C572,"")</f>
        <v>0</v>
      </c>
    </row>
    <row r="573" customFormat="false" ht="15" hidden="false" customHeight="true" outlineLevel="0" collapsed="false">
      <c r="A573" s="7" t="s">
        <v>1079</v>
      </c>
      <c r="B573" s="7" t="s">
        <v>5418</v>
      </c>
      <c r="C573" s="7" t="n">
        <f aca="false">COUNTIFS('Duel Log'!AF$2:AF$2815,$A573,'Duel Log'!AG$2:AG$2815,$B573)</f>
        <v>1</v>
      </c>
      <c r="D573" s="7" t="n">
        <f aca="false">COUNTIFS('Duel Log'!AF$2:AF$2815,$A573,'Duel Log'!AG$2:AG$2815,$B573,'Duel Log'!AH$2:AH$2815,"Win")</f>
        <v>0</v>
      </c>
      <c r="E573" s="7" t="n">
        <f aca="false">COUNTIFS('Duel Log'!AF$2:AF$2815,$A573,'Duel Log'!AG$2:AG$2815,$B573,'Duel Log'!AH$2:AH$2815,"Loss")</f>
        <v>1</v>
      </c>
      <c r="F573" s="7" t="n">
        <f aca="false">COUNTIFS('Duel Log'!AF$2:AF$2815,$A573,'Duel Log'!AG$2:AG$2815,$B573,'Duel Log'!AH$2:AH$2815,"Draw")</f>
        <v>0</v>
      </c>
      <c r="G573" s="13" t="n">
        <f aca="false">IFERROR(D573/C573,"")</f>
        <v>0</v>
      </c>
    </row>
    <row r="574" customFormat="false" ht="15" hidden="false" customHeight="true" outlineLevel="0" collapsed="false">
      <c r="A574" s="7" t="s">
        <v>1079</v>
      </c>
      <c r="B574" s="7" t="s">
        <v>488</v>
      </c>
      <c r="C574" s="7" t="n">
        <f aca="false">COUNTIFS('Duel Log'!AF$2:AF$2815,$A574,'Duel Log'!AG$2:AG$2815,$B574)</f>
        <v>1</v>
      </c>
      <c r="D574" s="7" t="n">
        <f aca="false">COUNTIFS('Duel Log'!AF$2:AF$2815,$A574,'Duel Log'!AG$2:AG$2815,$B574,'Duel Log'!AH$2:AH$2815,"Win")</f>
        <v>1</v>
      </c>
      <c r="E574" s="7" t="n">
        <f aca="false">COUNTIFS('Duel Log'!AF$2:AF$2815,$A574,'Duel Log'!AG$2:AG$2815,$B574,'Duel Log'!AH$2:AH$2815,"Loss")</f>
        <v>0</v>
      </c>
      <c r="F574" s="7" t="n">
        <f aca="false">COUNTIFS('Duel Log'!AF$2:AF$2815,$A574,'Duel Log'!AG$2:AG$2815,$B574,'Duel Log'!AH$2:AH$2815,"Draw")</f>
        <v>0</v>
      </c>
      <c r="G574" s="13" t="n">
        <f aca="false">IFERROR(D574/C574,"")</f>
        <v>1</v>
      </c>
    </row>
    <row r="575" customFormat="false" ht="15" hidden="false" customHeight="true" outlineLevel="0" collapsed="false">
      <c r="A575" s="7" t="s">
        <v>1079</v>
      </c>
      <c r="B575" s="7" t="s">
        <v>228</v>
      </c>
      <c r="C575" s="7" t="n">
        <f aca="false">COUNTIFS('Duel Log'!AF$2:AF$2815,$A575,'Duel Log'!AG$2:AG$2815,$B575)</f>
        <v>4</v>
      </c>
      <c r="D575" s="7" t="n">
        <f aca="false">COUNTIFS('Duel Log'!AF$2:AF$2815,$A575,'Duel Log'!AG$2:AG$2815,$B575,'Duel Log'!AH$2:AH$2815,"Win")</f>
        <v>4</v>
      </c>
      <c r="E575" s="7" t="n">
        <f aca="false">COUNTIFS('Duel Log'!AF$2:AF$2815,$A575,'Duel Log'!AG$2:AG$2815,$B575,'Duel Log'!AH$2:AH$2815,"Loss")</f>
        <v>0</v>
      </c>
      <c r="F575" s="7" t="n">
        <f aca="false">COUNTIFS('Duel Log'!AF$2:AF$2815,$A575,'Duel Log'!AG$2:AG$2815,$B575,'Duel Log'!AH$2:AH$2815,"Draw")</f>
        <v>0</v>
      </c>
      <c r="G575" s="13" t="n">
        <f aca="false">IFERROR(D575/C575,"")</f>
        <v>1</v>
      </c>
    </row>
    <row r="576" customFormat="false" ht="15" hidden="false" customHeight="true" outlineLevel="0" collapsed="false">
      <c r="A576" s="7" t="s">
        <v>1079</v>
      </c>
      <c r="B576" s="7" t="s">
        <v>497</v>
      </c>
      <c r="C576" s="7" t="n">
        <f aca="false">COUNTIFS('Duel Log'!AF$2:AF$2815,$A576,'Duel Log'!AG$2:AG$2815,$B576)</f>
        <v>1</v>
      </c>
      <c r="D576" s="7" t="n">
        <f aca="false">COUNTIFS('Duel Log'!AF$2:AF$2815,$A576,'Duel Log'!AG$2:AG$2815,$B576,'Duel Log'!AH$2:AH$2815,"Win")</f>
        <v>1</v>
      </c>
      <c r="E576" s="7" t="n">
        <f aca="false">COUNTIFS('Duel Log'!AF$2:AF$2815,$A576,'Duel Log'!AG$2:AG$2815,$B576,'Duel Log'!AH$2:AH$2815,"Loss")</f>
        <v>0</v>
      </c>
      <c r="F576" s="7" t="n">
        <f aca="false">COUNTIFS('Duel Log'!AF$2:AF$2815,$A576,'Duel Log'!AG$2:AG$2815,$B576,'Duel Log'!AH$2:AH$2815,"Draw")</f>
        <v>0</v>
      </c>
      <c r="G576" s="13" t="n">
        <f aca="false">IFERROR(D576/C576,"")</f>
        <v>1</v>
      </c>
    </row>
    <row r="577" customFormat="false" ht="15" hidden="false" customHeight="true" outlineLevel="0" collapsed="false">
      <c r="A577" s="7" t="s">
        <v>1079</v>
      </c>
      <c r="B577" s="7" t="s">
        <v>150</v>
      </c>
      <c r="C577" s="7" t="n">
        <f aca="false">COUNTIFS('Duel Log'!AF$2:AF$2815,$A577,'Duel Log'!AG$2:AG$2815,$B577)</f>
        <v>1</v>
      </c>
      <c r="D577" s="7" t="n">
        <f aca="false">COUNTIFS('Duel Log'!AF$2:AF$2815,$A577,'Duel Log'!AG$2:AG$2815,$B577,'Duel Log'!AH$2:AH$2815,"Win")</f>
        <v>0</v>
      </c>
      <c r="E577" s="7" t="n">
        <f aca="false">COUNTIFS('Duel Log'!AF$2:AF$2815,$A577,'Duel Log'!AG$2:AG$2815,$B577,'Duel Log'!AH$2:AH$2815,"Loss")</f>
        <v>1</v>
      </c>
      <c r="F577" s="7" t="n">
        <f aca="false">COUNTIFS('Duel Log'!AF$2:AF$2815,$A577,'Duel Log'!AG$2:AG$2815,$B577,'Duel Log'!AH$2:AH$2815,"Draw")</f>
        <v>0</v>
      </c>
      <c r="G577" s="13" t="n">
        <f aca="false">IFERROR(D577/C577,"")</f>
        <v>0</v>
      </c>
    </row>
    <row r="578" customFormat="false" ht="15" hidden="false" customHeight="true" outlineLevel="0" collapsed="false">
      <c r="A578" s="7" t="s">
        <v>1079</v>
      </c>
      <c r="B578" s="7" t="s">
        <v>307</v>
      </c>
      <c r="C578" s="7" t="n">
        <f aca="false">COUNTIFS('Duel Log'!AF$2:AF$2815,$A578,'Duel Log'!AG$2:AG$2815,$B578)</f>
        <v>1</v>
      </c>
      <c r="D578" s="7" t="n">
        <f aca="false">COUNTIFS('Duel Log'!AF$2:AF$2815,$A578,'Duel Log'!AG$2:AG$2815,$B578,'Duel Log'!AH$2:AH$2815,"Win")</f>
        <v>0</v>
      </c>
      <c r="E578" s="7" t="n">
        <f aca="false">COUNTIFS('Duel Log'!AF$2:AF$2815,$A578,'Duel Log'!AG$2:AG$2815,$B578,'Duel Log'!AH$2:AH$2815,"Loss")</f>
        <v>1</v>
      </c>
      <c r="F578" s="7" t="n">
        <f aca="false">COUNTIFS('Duel Log'!AF$2:AF$2815,$A578,'Duel Log'!AG$2:AG$2815,$B578,'Duel Log'!AH$2:AH$2815,"Draw")</f>
        <v>0</v>
      </c>
      <c r="G578" s="13" t="n">
        <f aca="false">IFERROR(D578/C578,"")</f>
        <v>0</v>
      </c>
    </row>
    <row r="579" customFormat="false" ht="15" hidden="false" customHeight="true" outlineLevel="0" collapsed="false">
      <c r="A579" s="7" t="s">
        <v>2577</v>
      </c>
      <c r="B579" s="7" t="s">
        <v>2576</v>
      </c>
      <c r="C579" s="7" t="n">
        <f aca="false">COUNTIFS('Duel Log'!AF$2:AF$2815,$A579,'Duel Log'!AG$2:AG$2815,$B579)</f>
        <v>1</v>
      </c>
      <c r="D579" s="7" t="n">
        <f aca="false">COUNTIFS('Duel Log'!AF$2:AF$2815,$A579,'Duel Log'!AG$2:AG$2815,$B579,'Duel Log'!AH$2:AH$2815,"Win")</f>
        <v>0</v>
      </c>
      <c r="E579" s="7" t="n">
        <f aca="false">COUNTIFS('Duel Log'!AF$2:AF$2815,$A579,'Duel Log'!AG$2:AG$2815,$B579,'Duel Log'!AH$2:AH$2815,"Loss")</f>
        <v>1</v>
      </c>
      <c r="F579" s="7" t="n">
        <f aca="false">COUNTIFS('Duel Log'!AF$2:AF$2815,$A579,'Duel Log'!AG$2:AG$2815,$B579,'Duel Log'!AH$2:AH$2815,"Draw")</f>
        <v>0</v>
      </c>
      <c r="G579" s="13" t="n">
        <f aca="false">IFERROR(D579/C579,"")</f>
        <v>0</v>
      </c>
    </row>
    <row r="580" customFormat="false" ht="15" hidden="false" customHeight="true" outlineLevel="0" collapsed="false">
      <c r="A580" s="7" t="s">
        <v>395</v>
      </c>
      <c r="B580" s="7" t="s">
        <v>418</v>
      </c>
      <c r="C580" s="7" t="n">
        <f aca="false">COUNTIFS('Duel Log'!AF$2:AF$2815,$A580,'Duel Log'!AG$2:AG$2815,$B580)</f>
        <v>1</v>
      </c>
      <c r="D580" s="7" t="n">
        <f aca="false">COUNTIFS('Duel Log'!AF$2:AF$2815,$A580,'Duel Log'!AG$2:AG$2815,$B580,'Duel Log'!AH$2:AH$2815,"Win")</f>
        <v>0</v>
      </c>
      <c r="E580" s="7" t="n">
        <f aca="false">COUNTIFS('Duel Log'!AF$2:AF$2815,$A580,'Duel Log'!AG$2:AG$2815,$B580,'Duel Log'!AH$2:AH$2815,"Loss")</f>
        <v>1</v>
      </c>
      <c r="F580" s="7" t="n">
        <f aca="false">COUNTIFS('Duel Log'!AF$2:AF$2815,$A580,'Duel Log'!AG$2:AG$2815,$B580,'Duel Log'!AH$2:AH$2815,"Draw")</f>
        <v>0</v>
      </c>
      <c r="G580" s="13" t="n">
        <f aca="false">IFERROR(D580/C580,"")</f>
        <v>0</v>
      </c>
    </row>
    <row r="581" customFormat="false" ht="15" hidden="false" customHeight="true" outlineLevel="0" collapsed="false">
      <c r="A581" s="7" t="s">
        <v>395</v>
      </c>
      <c r="B581" s="7" t="s">
        <v>2610</v>
      </c>
      <c r="C581" s="7" t="n">
        <f aca="false">COUNTIFS('Duel Log'!AF$2:AF$2815,$A581,'Duel Log'!AG$2:AG$2815,$B581)</f>
        <v>1</v>
      </c>
      <c r="D581" s="7" t="n">
        <f aca="false">COUNTIFS('Duel Log'!AF$2:AF$2815,$A581,'Duel Log'!AG$2:AG$2815,$B581,'Duel Log'!AH$2:AH$2815,"Win")</f>
        <v>1</v>
      </c>
      <c r="E581" s="7" t="n">
        <f aca="false">COUNTIFS('Duel Log'!AF$2:AF$2815,$A581,'Duel Log'!AG$2:AG$2815,$B581,'Duel Log'!AH$2:AH$2815,"Loss")</f>
        <v>0</v>
      </c>
      <c r="F581" s="7" t="n">
        <f aca="false">COUNTIFS('Duel Log'!AF$2:AF$2815,$A581,'Duel Log'!AG$2:AG$2815,$B581,'Duel Log'!AH$2:AH$2815,"Draw")</f>
        <v>0</v>
      </c>
      <c r="G581" s="13" t="n">
        <f aca="false">IFERROR(D581/C581,"")</f>
        <v>1</v>
      </c>
    </row>
    <row r="582" customFormat="false" ht="15" hidden="false" customHeight="true" outlineLevel="0" collapsed="false">
      <c r="A582" s="7" t="s">
        <v>395</v>
      </c>
      <c r="B582" s="7" t="s">
        <v>377</v>
      </c>
      <c r="C582" s="7" t="n">
        <f aca="false">COUNTIFS('Duel Log'!AF$2:AF$2815,$A582,'Duel Log'!AG$2:AG$2815,$B582)</f>
        <v>1</v>
      </c>
      <c r="D582" s="7" t="n">
        <f aca="false">COUNTIFS('Duel Log'!AF$2:AF$2815,$A582,'Duel Log'!AG$2:AG$2815,$B582,'Duel Log'!AH$2:AH$2815,"Win")</f>
        <v>0</v>
      </c>
      <c r="E582" s="7" t="n">
        <f aca="false">COUNTIFS('Duel Log'!AF$2:AF$2815,$A582,'Duel Log'!AG$2:AG$2815,$B582,'Duel Log'!AH$2:AH$2815,"Loss")</f>
        <v>1</v>
      </c>
      <c r="F582" s="7" t="n">
        <f aca="false">COUNTIFS('Duel Log'!AF$2:AF$2815,$A582,'Duel Log'!AG$2:AG$2815,$B582,'Duel Log'!AH$2:AH$2815,"Draw")</f>
        <v>0</v>
      </c>
      <c r="G582" s="13" t="n">
        <f aca="false">IFERROR(D582/C582,"")</f>
        <v>0</v>
      </c>
    </row>
    <row r="583" customFormat="false" ht="15" hidden="false" customHeight="true" outlineLevel="0" collapsed="false">
      <c r="A583" s="7" t="s">
        <v>395</v>
      </c>
      <c r="B583" s="7" t="s">
        <v>3605</v>
      </c>
      <c r="C583" s="7" t="n">
        <f aca="false">COUNTIFS('Duel Log'!AF$2:AF$2815,$A583,'Duel Log'!AG$2:AG$2815,$B583)</f>
        <v>1</v>
      </c>
      <c r="D583" s="7" t="n">
        <f aca="false">COUNTIFS('Duel Log'!AF$2:AF$2815,$A583,'Duel Log'!AG$2:AG$2815,$B583,'Duel Log'!AH$2:AH$2815,"Win")</f>
        <v>1</v>
      </c>
      <c r="E583" s="7" t="n">
        <f aca="false">COUNTIFS('Duel Log'!AF$2:AF$2815,$A583,'Duel Log'!AG$2:AG$2815,$B583,'Duel Log'!AH$2:AH$2815,"Loss")</f>
        <v>0</v>
      </c>
      <c r="F583" s="7" t="n">
        <f aca="false">COUNTIFS('Duel Log'!AF$2:AF$2815,$A583,'Duel Log'!AG$2:AG$2815,$B583,'Duel Log'!AH$2:AH$2815,"Draw")</f>
        <v>0</v>
      </c>
      <c r="G583" s="13" t="n">
        <f aca="false">IFERROR(D583/C583,"")</f>
        <v>1</v>
      </c>
    </row>
    <row r="584" customFormat="false" ht="15" hidden="false" customHeight="true" outlineLevel="0" collapsed="false">
      <c r="A584" s="7" t="s">
        <v>395</v>
      </c>
      <c r="B584" s="7" t="s">
        <v>2591</v>
      </c>
      <c r="C584" s="7" t="n">
        <f aca="false">COUNTIFS('Duel Log'!AF$2:AF$2815,$A584,'Duel Log'!AG$2:AG$2815,$B584)</f>
        <v>1</v>
      </c>
      <c r="D584" s="7" t="n">
        <f aca="false">COUNTIFS('Duel Log'!AF$2:AF$2815,$A584,'Duel Log'!AG$2:AG$2815,$B584,'Duel Log'!AH$2:AH$2815,"Win")</f>
        <v>0</v>
      </c>
      <c r="E584" s="7" t="n">
        <f aca="false">COUNTIFS('Duel Log'!AF$2:AF$2815,$A584,'Duel Log'!AG$2:AG$2815,$B584,'Duel Log'!AH$2:AH$2815,"Loss")</f>
        <v>1</v>
      </c>
      <c r="F584" s="7" t="n">
        <f aca="false">COUNTIFS('Duel Log'!AF$2:AF$2815,$A584,'Duel Log'!AG$2:AG$2815,$B584,'Duel Log'!AH$2:AH$2815,"Draw")</f>
        <v>0</v>
      </c>
      <c r="G584" s="13" t="n">
        <f aca="false">IFERROR(D584/C584,"")</f>
        <v>0</v>
      </c>
    </row>
    <row r="585" customFormat="false" ht="15" hidden="false" customHeight="true" outlineLevel="0" collapsed="false">
      <c r="A585" s="7" t="s">
        <v>395</v>
      </c>
      <c r="B585" s="7" t="s">
        <v>2761</v>
      </c>
      <c r="C585" s="7" t="n">
        <f aca="false">COUNTIFS('Duel Log'!AF$2:AF$2815,$A585,'Duel Log'!AG$2:AG$2815,$B585)</f>
        <v>1</v>
      </c>
      <c r="D585" s="7" t="n">
        <f aca="false">COUNTIFS('Duel Log'!AF$2:AF$2815,$A585,'Duel Log'!AG$2:AG$2815,$B585,'Duel Log'!AH$2:AH$2815,"Win")</f>
        <v>1</v>
      </c>
      <c r="E585" s="7" t="n">
        <f aca="false">COUNTIFS('Duel Log'!AF$2:AF$2815,$A585,'Duel Log'!AG$2:AG$2815,$B585,'Duel Log'!AH$2:AH$2815,"Loss")</f>
        <v>0</v>
      </c>
      <c r="F585" s="7" t="n">
        <f aca="false">COUNTIFS('Duel Log'!AF$2:AF$2815,$A585,'Duel Log'!AG$2:AG$2815,$B585,'Duel Log'!AH$2:AH$2815,"Draw")</f>
        <v>0</v>
      </c>
      <c r="G585" s="13" t="n">
        <f aca="false">IFERROR(D585/C585,"")</f>
        <v>1</v>
      </c>
    </row>
    <row r="586" customFormat="false" ht="15" hidden="false" customHeight="true" outlineLevel="0" collapsed="false">
      <c r="A586" s="7" t="s">
        <v>395</v>
      </c>
      <c r="B586" s="7" t="s">
        <v>692</v>
      </c>
      <c r="C586" s="7" t="n">
        <f aca="false">COUNTIFS('Duel Log'!AF$2:AF$2815,$A586,'Duel Log'!AG$2:AG$2815,$B586)</f>
        <v>1</v>
      </c>
      <c r="D586" s="7" t="n">
        <f aca="false">COUNTIFS('Duel Log'!AF$2:AF$2815,$A586,'Duel Log'!AG$2:AG$2815,$B586,'Duel Log'!AH$2:AH$2815,"Win")</f>
        <v>0</v>
      </c>
      <c r="E586" s="7" t="n">
        <f aca="false">COUNTIFS('Duel Log'!AF$2:AF$2815,$A586,'Duel Log'!AG$2:AG$2815,$B586,'Duel Log'!AH$2:AH$2815,"Loss")</f>
        <v>1</v>
      </c>
      <c r="F586" s="7" t="n">
        <f aca="false">COUNTIFS('Duel Log'!AF$2:AF$2815,$A586,'Duel Log'!AG$2:AG$2815,$B586,'Duel Log'!AH$2:AH$2815,"Draw")</f>
        <v>0</v>
      </c>
      <c r="G586" s="13" t="n">
        <f aca="false">IFERROR(D586/C586,"")</f>
        <v>0</v>
      </c>
    </row>
    <row r="587" customFormat="false" ht="15" hidden="false" customHeight="true" outlineLevel="0" collapsed="false">
      <c r="A587" s="7" t="s">
        <v>395</v>
      </c>
      <c r="B587" s="7" t="s">
        <v>765</v>
      </c>
      <c r="C587" s="7" t="n">
        <f aca="false">COUNTIFS('Duel Log'!AF$2:AF$2815,$A587,'Duel Log'!AG$2:AG$2815,$B587)</f>
        <v>1</v>
      </c>
      <c r="D587" s="7" t="n">
        <f aca="false">COUNTIFS('Duel Log'!AF$2:AF$2815,$A587,'Duel Log'!AG$2:AG$2815,$B587,'Duel Log'!AH$2:AH$2815,"Win")</f>
        <v>1</v>
      </c>
      <c r="E587" s="7" t="n">
        <f aca="false">COUNTIFS('Duel Log'!AF$2:AF$2815,$A587,'Duel Log'!AG$2:AG$2815,$B587,'Duel Log'!AH$2:AH$2815,"Loss")</f>
        <v>0</v>
      </c>
      <c r="F587" s="7" t="n">
        <f aca="false">COUNTIFS('Duel Log'!AF$2:AF$2815,$A587,'Duel Log'!AG$2:AG$2815,$B587,'Duel Log'!AH$2:AH$2815,"Draw")</f>
        <v>0</v>
      </c>
      <c r="G587" s="13" t="n">
        <f aca="false">IFERROR(D587/C587,"")</f>
        <v>1</v>
      </c>
    </row>
    <row r="588" customFormat="false" ht="15" hidden="false" customHeight="true" outlineLevel="0" collapsed="false">
      <c r="A588" s="7" t="s">
        <v>395</v>
      </c>
      <c r="B588" s="7" t="s">
        <v>101</v>
      </c>
      <c r="C588" s="7" t="n">
        <f aca="false">COUNTIFS('Duel Log'!AF$2:AF$2815,$A588,'Duel Log'!AG$2:AG$2815,$B588)</f>
        <v>2</v>
      </c>
      <c r="D588" s="7" t="n">
        <f aca="false">COUNTIFS('Duel Log'!AF$2:AF$2815,$A588,'Duel Log'!AG$2:AG$2815,$B588,'Duel Log'!AH$2:AH$2815,"Win")</f>
        <v>0</v>
      </c>
      <c r="E588" s="7" t="n">
        <f aca="false">COUNTIFS('Duel Log'!AF$2:AF$2815,$A588,'Duel Log'!AG$2:AG$2815,$B588,'Duel Log'!AH$2:AH$2815,"Loss")</f>
        <v>2</v>
      </c>
      <c r="F588" s="7" t="n">
        <f aca="false">COUNTIFS('Duel Log'!AF$2:AF$2815,$A588,'Duel Log'!AG$2:AG$2815,$B588,'Duel Log'!AH$2:AH$2815,"Draw")</f>
        <v>0</v>
      </c>
      <c r="G588" s="13" t="n">
        <f aca="false">IFERROR(D588/C588,"")</f>
        <v>0</v>
      </c>
    </row>
    <row r="589" customFormat="false" ht="15" hidden="false" customHeight="true" outlineLevel="0" collapsed="false">
      <c r="A589" s="7" t="s">
        <v>395</v>
      </c>
      <c r="B589" s="7" t="s">
        <v>2808</v>
      </c>
      <c r="C589" s="7" t="n">
        <f aca="false">COUNTIFS('Duel Log'!AF$2:AF$2815,$A589,'Duel Log'!AG$2:AG$2815,$B589)</f>
        <v>1</v>
      </c>
      <c r="D589" s="7" t="n">
        <f aca="false">COUNTIFS('Duel Log'!AF$2:AF$2815,$A589,'Duel Log'!AG$2:AG$2815,$B589,'Duel Log'!AH$2:AH$2815,"Win")</f>
        <v>1</v>
      </c>
      <c r="E589" s="7" t="n">
        <f aca="false">COUNTIFS('Duel Log'!AF$2:AF$2815,$A589,'Duel Log'!AG$2:AG$2815,$B589,'Duel Log'!AH$2:AH$2815,"Loss")</f>
        <v>0</v>
      </c>
      <c r="F589" s="7" t="n">
        <f aca="false">COUNTIFS('Duel Log'!AF$2:AF$2815,$A589,'Duel Log'!AG$2:AG$2815,$B589,'Duel Log'!AH$2:AH$2815,"Draw")</f>
        <v>0</v>
      </c>
      <c r="G589" s="13" t="n">
        <f aca="false">IFERROR(D589/C589,"")</f>
        <v>1</v>
      </c>
    </row>
    <row r="590" customFormat="false" ht="15" hidden="false" customHeight="true" outlineLevel="0" collapsed="false">
      <c r="A590" s="7" t="s">
        <v>395</v>
      </c>
      <c r="B590" s="7" t="s">
        <v>813</v>
      </c>
      <c r="C590" s="7" t="n">
        <f aca="false">COUNTIFS('Duel Log'!AF$2:AF$2815,$A590,'Duel Log'!AG$2:AG$2815,$B590)</f>
        <v>2</v>
      </c>
      <c r="D590" s="7" t="n">
        <f aca="false">COUNTIFS('Duel Log'!AF$2:AF$2815,$A590,'Duel Log'!AG$2:AG$2815,$B590,'Duel Log'!AH$2:AH$2815,"Win")</f>
        <v>2</v>
      </c>
      <c r="E590" s="7" t="n">
        <f aca="false">COUNTIFS('Duel Log'!AF$2:AF$2815,$A590,'Duel Log'!AG$2:AG$2815,$B590,'Duel Log'!AH$2:AH$2815,"Loss")</f>
        <v>0</v>
      </c>
      <c r="F590" s="7" t="n">
        <f aca="false">COUNTIFS('Duel Log'!AF$2:AF$2815,$A590,'Duel Log'!AG$2:AG$2815,$B590,'Duel Log'!AH$2:AH$2815,"Draw")</f>
        <v>0</v>
      </c>
      <c r="G590" s="13" t="n">
        <f aca="false">IFERROR(D590/C590,"")</f>
        <v>1</v>
      </c>
    </row>
    <row r="591" customFormat="false" ht="15" hidden="false" customHeight="true" outlineLevel="0" collapsed="false">
      <c r="A591" s="7" t="s">
        <v>395</v>
      </c>
      <c r="B591" s="7" t="s">
        <v>3592</v>
      </c>
      <c r="C591" s="7" t="n">
        <f aca="false">COUNTIFS('Duel Log'!AF$2:AF$2815,$A591,'Duel Log'!AG$2:AG$2815,$B591)</f>
        <v>1</v>
      </c>
      <c r="D591" s="7" t="n">
        <f aca="false">COUNTIFS('Duel Log'!AF$2:AF$2815,$A591,'Duel Log'!AG$2:AG$2815,$B591,'Duel Log'!AH$2:AH$2815,"Win")</f>
        <v>1</v>
      </c>
      <c r="E591" s="7" t="n">
        <f aca="false">COUNTIFS('Duel Log'!AF$2:AF$2815,$A591,'Duel Log'!AG$2:AG$2815,$B591,'Duel Log'!AH$2:AH$2815,"Loss")</f>
        <v>0</v>
      </c>
      <c r="F591" s="7" t="n">
        <f aca="false">COUNTIFS('Duel Log'!AF$2:AF$2815,$A591,'Duel Log'!AG$2:AG$2815,$B591,'Duel Log'!AH$2:AH$2815,"Draw")</f>
        <v>0</v>
      </c>
      <c r="G591" s="13" t="n">
        <f aca="false">IFERROR(D591/C591,"")</f>
        <v>1</v>
      </c>
    </row>
    <row r="592" customFormat="false" ht="15" hidden="false" customHeight="true" outlineLevel="0" collapsed="false">
      <c r="A592" s="7" t="s">
        <v>395</v>
      </c>
      <c r="B592" s="7" t="s">
        <v>1496</v>
      </c>
      <c r="C592" s="7" t="n">
        <f aca="false">COUNTIFS('Duel Log'!AF$2:AF$2815,$A592,'Duel Log'!AG$2:AG$2815,$B592)</f>
        <v>1</v>
      </c>
      <c r="D592" s="7" t="n">
        <f aca="false">COUNTIFS('Duel Log'!AF$2:AF$2815,$A592,'Duel Log'!AG$2:AG$2815,$B592,'Duel Log'!AH$2:AH$2815,"Win")</f>
        <v>0</v>
      </c>
      <c r="E592" s="7" t="n">
        <f aca="false">COUNTIFS('Duel Log'!AF$2:AF$2815,$A592,'Duel Log'!AG$2:AG$2815,$B592,'Duel Log'!AH$2:AH$2815,"Loss")</f>
        <v>1</v>
      </c>
      <c r="F592" s="7" t="n">
        <f aca="false">COUNTIFS('Duel Log'!AF$2:AF$2815,$A592,'Duel Log'!AG$2:AG$2815,$B592,'Duel Log'!AH$2:AH$2815,"Draw")</f>
        <v>0</v>
      </c>
      <c r="G592" s="13" t="n">
        <f aca="false">IFERROR(D592/C592,"")</f>
        <v>0</v>
      </c>
    </row>
    <row r="593" customFormat="false" ht="15" hidden="false" customHeight="true" outlineLevel="0" collapsed="false">
      <c r="A593" s="7" t="s">
        <v>395</v>
      </c>
      <c r="B593" s="7" t="s">
        <v>531</v>
      </c>
      <c r="C593" s="7" t="n">
        <f aca="false">COUNTIFS('Duel Log'!AF$2:AF$2815,$A593,'Duel Log'!AG$2:AG$2815,$B593)</f>
        <v>1</v>
      </c>
      <c r="D593" s="7" t="n">
        <f aca="false">COUNTIFS('Duel Log'!AF$2:AF$2815,$A593,'Duel Log'!AG$2:AG$2815,$B593,'Duel Log'!AH$2:AH$2815,"Win")</f>
        <v>1</v>
      </c>
      <c r="E593" s="7" t="n">
        <f aca="false">COUNTIFS('Duel Log'!AF$2:AF$2815,$A593,'Duel Log'!AG$2:AG$2815,$B593,'Duel Log'!AH$2:AH$2815,"Loss")</f>
        <v>0</v>
      </c>
      <c r="F593" s="7" t="n">
        <f aca="false">COUNTIFS('Duel Log'!AF$2:AF$2815,$A593,'Duel Log'!AG$2:AG$2815,$B593,'Duel Log'!AH$2:AH$2815,"Draw")</f>
        <v>0</v>
      </c>
      <c r="G593" s="13" t="n">
        <f aca="false">IFERROR(D593/C593,"")</f>
        <v>1</v>
      </c>
    </row>
    <row r="594" customFormat="false" ht="15" hidden="false" customHeight="true" outlineLevel="0" collapsed="false">
      <c r="A594" s="7" t="s">
        <v>395</v>
      </c>
      <c r="B594" s="7" t="s">
        <v>394</v>
      </c>
      <c r="C594" s="7" t="n">
        <f aca="false">COUNTIFS('Duel Log'!AF$2:AF$2815,$A594,'Duel Log'!AG$2:AG$2815,$B594)</f>
        <v>2</v>
      </c>
      <c r="D594" s="7" t="n">
        <f aca="false">COUNTIFS('Duel Log'!AF$2:AF$2815,$A594,'Duel Log'!AG$2:AG$2815,$B594,'Duel Log'!AH$2:AH$2815,"Win")</f>
        <v>0</v>
      </c>
      <c r="E594" s="7" t="n">
        <f aca="false">COUNTIFS('Duel Log'!AF$2:AF$2815,$A594,'Duel Log'!AG$2:AG$2815,$B594,'Duel Log'!AH$2:AH$2815,"Loss")</f>
        <v>2</v>
      </c>
      <c r="F594" s="7" t="n">
        <f aca="false">COUNTIFS('Duel Log'!AF$2:AF$2815,$A594,'Duel Log'!AG$2:AG$2815,$B594,'Duel Log'!AH$2:AH$2815,"Draw")</f>
        <v>0</v>
      </c>
      <c r="G594" s="13" t="n">
        <f aca="false">IFERROR(D594/C594,"")</f>
        <v>0</v>
      </c>
    </row>
    <row r="595" customFormat="false" ht="15" hidden="false" customHeight="true" outlineLevel="0" collapsed="false">
      <c r="A595" s="7" t="s">
        <v>395</v>
      </c>
      <c r="B595" s="7" t="s">
        <v>4402</v>
      </c>
      <c r="C595" s="7" t="n">
        <f aca="false">COUNTIFS('Duel Log'!AF$2:AF$2815,$A595,'Duel Log'!AG$2:AG$2815,$B595)</f>
        <v>2</v>
      </c>
      <c r="D595" s="7" t="n">
        <f aca="false">COUNTIFS('Duel Log'!AF$2:AF$2815,$A595,'Duel Log'!AG$2:AG$2815,$B595,'Duel Log'!AH$2:AH$2815,"Win")</f>
        <v>0</v>
      </c>
      <c r="E595" s="7" t="n">
        <f aca="false">COUNTIFS('Duel Log'!AF$2:AF$2815,$A595,'Duel Log'!AG$2:AG$2815,$B595,'Duel Log'!AH$2:AH$2815,"Loss")</f>
        <v>2</v>
      </c>
      <c r="F595" s="7" t="n">
        <f aca="false">COUNTIFS('Duel Log'!AF$2:AF$2815,$A595,'Duel Log'!AG$2:AG$2815,$B595,'Duel Log'!AH$2:AH$2815,"Draw")</f>
        <v>0</v>
      </c>
      <c r="G595" s="13" t="n">
        <f aca="false">IFERROR(D595/C595,"")</f>
        <v>0</v>
      </c>
    </row>
    <row r="596" customFormat="false" ht="15" hidden="false" customHeight="true" outlineLevel="0" collapsed="false">
      <c r="A596" s="7" t="s">
        <v>395</v>
      </c>
      <c r="B596" s="7" t="s">
        <v>5453</v>
      </c>
      <c r="C596" s="7" t="n">
        <f aca="false">COUNTIFS('Duel Log'!AF$2:AF$2815,$A596,'Duel Log'!AG$2:AG$2815,$B596)</f>
        <v>1</v>
      </c>
      <c r="D596" s="7" t="n">
        <f aca="false">COUNTIFS('Duel Log'!AF$2:AF$2815,$A596,'Duel Log'!AG$2:AG$2815,$B596,'Duel Log'!AH$2:AH$2815,"Win")</f>
        <v>1</v>
      </c>
      <c r="E596" s="7" t="n">
        <f aca="false">COUNTIFS('Duel Log'!AF$2:AF$2815,$A596,'Duel Log'!AG$2:AG$2815,$B596,'Duel Log'!AH$2:AH$2815,"Loss")</f>
        <v>0</v>
      </c>
      <c r="F596" s="7" t="n">
        <f aca="false">COUNTIFS('Duel Log'!AF$2:AF$2815,$A596,'Duel Log'!AG$2:AG$2815,$B596,'Duel Log'!AH$2:AH$2815,"Draw")</f>
        <v>0</v>
      </c>
      <c r="G596" s="13" t="n">
        <f aca="false">IFERROR(D596/C596,"")</f>
        <v>1</v>
      </c>
    </row>
    <row r="597" customFormat="false" ht="15" hidden="false" customHeight="true" outlineLevel="0" collapsed="false">
      <c r="A597" s="7" t="s">
        <v>2140</v>
      </c>
      <c r="B597" s="7" t="s">
        <v>569</v>
      </c>
      <c r="C597" s="7" t="n">
        <f aca="false">COUNTIFS('Duel Log'!AF$2:AF$2815,$A597,'Duel Log'!AG$2:AG$2815,$B597)</f>
        <v>1</v>
      </c>
      <c r="D597" s="7" t="n">
        <f aca="false">COUNTIFS('Duel Log'!AF$2:AF$2815,$A597,'Duel Log'!AG$2:AG$2815,$B597,'Duel Log'!AH$2:AH$2815,"Win")</f>
        <v>0</v>
      </c>
      <c r="E597" s="7" t="n">
        <f aca="false">COUNTIFS('Duel Log'!AF$2:AF$2815,$A597,'Duel Log'!AG$2:AG$2815,$B597,'Duel Log'!AH$2:AH$2815,"Loss")</f>
        <v>1</v>
      </c>
      <c r="F597" s="7" t="n">
        <f aca="false">COUNTIFS('Duel Log'!AF$2:AF$2815,$A597,'Duel Log'!AG$2:AG$2815,$B597,'Duel Log'!AH$2:AH$2815,"Draw")</f>
        <v>0</v>
      </c>
      <c r="G597" s="13" t="n">
        <f aca="false">IFERROR(D597/C597,"")</f>
        <v>0</v>
      </c>
    </row>
    <row r="598" customFormat="false" ht="15" hidden="false" customHeight="true" outlineLevel="0" collapsed="false">
      <c r="A598" s="7" t="s">
        <v>4213</v>
      </c>
      <c r="B598" s="7" t="s">
        <v>898</v>
      </c>
      <c r="C598" s="7" t="n">
        <f aca="false">COUNTIFS('Duel Log'!AF$2:AF$2815,$A598,'Duel Log'!AG$2:AG$2815,$B598)</f>
        <v>1</v>
      </c>
      <c r="D598" s="7" t="n">
        <f aca="false">COUNTIFS('Duel Log'!AF$2:AF$2815,$A598,'Duel Log'!AG$2:AG$2815,$B598,'Duel Log'!AH$2:AH$2815,"Win")</f>
        <v>0</v>
      </c>
      <c r="E598" s="7" t="n">
        <f aca="false">COUNTIFS('Duel Log'!AF$2:AF$2815,$A598,'Duel Log'!AG$2:AG$2815,$B598,'Duel Log'!AH$2:AH$2815,"Loss")</f>
        <v>1</v>
      </c>
      <c r="F598" s="7" t="n">
        <f aca="false">COUNTIFS('Duel Log'!AF$2:AF$2815,$A598,'Duel Log'!AG$2:AG$2815,$B598,'Duel Log'!AH$2:AH$2815,"Draw")</f>
        <v>0</v>
      </c>
      <c r="G598" s="13" t="n">
        <f aca="false">IFERROR(D598/C598,"")</f>
        <v>0</v>
      </c>
    </row>
    <row r="599" customFormat="false" ht="15" hidden="false" customHeight="true" outlineLevel="0" collapsed="false">
      <c r="A599" s="7" t="s">
        <v>556</v>
      </c>
      <c r="B599" s="7" t="s">
        <v>557</v>
      </c>
      <c r="C599" s="7" t="n">
        <f aca="false">COUNTIFS('Duel Log'!AF$2:AF$2815,$A599,'Duel Log'!AG$2:AG$2815,$B599)</f>
        <v>1</v>
      </c>
      <c r="D599" s="7" t="n">
        <f aca="false">COUNTIFS('Duel Log'!AF$2:AF$2815,$A599,'Duel Log'!AG$2:AG$2815,$B599,'Duel Log'!AH$2:AH$2815,"Win")</f>
        <v>1</v>
      </c>
      <c r="E599" s="7" t="n">
        <f aca="false">COUNTIFS('Duel Log'!AF$2:AF$2815,$A599,'Duel Log'!AG$2:AG$2815,$B599,'Duel Log'!AH$2:AH$2815,"Loss")</f>
        <v>0</v>
      </c>
      <c r="F599" s="7" t="n">
        <f aca="false">COUNTIFS('Duel Log'!AF$2:AF$2815,$A599,'Duel Log'!AG$2:AG$2815,$B599,'Duel Log'!AH$2:AH$2815,"Draw")</f>
        <v>0</v>
      </c>
      <c r="G599" s="13" t="n">
        <f aca="false">IFERROR(D599/C599,"")</f>
        <v>1</v>
      </c>
    </row>
    <row r="600" customFormat="false" ht="15" hidden="false" customHeight="true" outlineLevel="0" collapsed="false">
      <c r="A600" s="7" t="s">
        <v>2615</v>
      </c>
      <c r="B600" s="7" t="s">
        <v>2616</v>
      </c>
      <c r="C600" s="7" t="n">
        <f aca="false">COUNTIFS('Duel Log'!AF$2:AF$2815,$A600,'Duel Log'!AG$2:AG$2815,$B600)</f>
        <v>1</v>
      </c>
      <c r="D600" s="7" t="n">
        <f aca="false">COUNTIFS('Duel Log'!AF$2:AF$2815,$A600,'Duel Log'!AG$2:AG$2815,$B600,'Duel Log'!AH$2:AH$2815,"Win")</f>
        <v>1</v>
      </c>
      <c r="E600" s="7" t="n">
        <f aca="false">COUNTIFS('Duel Log'!AF$2:AF$2815,$A600,'Duel Log'!AG$2:AG$2815,$B600,'Duel Log'!AH$2:AH$2815,"Loss")</f>
        <v>0</v>
      </c>
      <c r="F600" s="7" t="n">
        <f aca="false">COUNTIFS('Duel Log'!AF$2:AF$2815,$A600,'Duel Log'!AG$2:AG$2815,$B600,'Duel Log'!AH$2:AH$2815,"Draw")</f>
        <v>0</v>
      </c>
      <c r="G600" s="13" t="n">
        <f aca="false">IFERROR(D600/C600,"")</f>
        <v>1</v>
      </c>
    </row>
    <row r="601" customFormat="false" ht="15" hidden="false" customHeight="true" outlineLevel="0" collapsed="false">
      <c r="A601" s="7" t="s">
        <v>4620</v>
      </c>
      <c r="B601" s="7" t="s">
        <v>2183</v>
      </c>
      <c r="C601" s="7" t="n">
        <f aca="false">COUNTIFS('Duel Log'!AF$2:AF$2815,$A601,'Duel Log'!AG$2:AG$2815,$B601)</f>
        <v>1</v>
      </c>
      <c r="D601" s="7" t="n">
        <f aca="false">COUNTIFS('Duel Log'!AF$2:AF$2815,$A601,'Duel Log'!AG$2:AG$2815,$B601,'Duel Log'!AH$2:AH$2815,"Win")</f>
        <v>0</v>
      </c>
      <c r="E601" s="7" t="n">
        <f aca="false">COUNTIFS('Duel Log'!AF$2:AF$2815,$A601,'Duel Log'!AG$2:AG$2815,$B601,'Duel Log'!AH$2:AH$2815,"Loss")</f>
        <v>1</v>
      </c>
      <c r="F601" s="7" t="n">
        <f aca="false">COUNTIFS('Duel Log'!AF$2:AF$2815,$A601,'Duel Log'!AG$2:AG$2815,$B601,'Duel Log'!AH$2:AH$2815,"Draw")</f>
        <v>0</v>
      </c>
      <c r="G601" s="13" t="n">
        <f aca="false">IFERROR(D601/C601,"")</f>
        <v>0</v>
      </c>
    </row>
    <row r="602" customFormat="false" ht="15" hidden="false" customHeight="true" outlineLevel="0" collapsed="false">
      <c r="A602" s="7" t="s">
        <v>4489</v>
      </c>
      <c r="B602" s="7" t="s">
        <v>765</v>
      </c>
      <c r="C602" s="7" t="n">
        <f aca="false">COUNTIFS('Duel Log'!AF$2:AF$2815,$A602,'Duel Log'!AG$2:AG$2815,$B602)</f>
        <v>1</v>
      </c>
      <c r="D602" s="7" t="n">
        <f aca="false">COUNTIFS('Duel Log'!AF$2:AF$2815,$A602,'Duel Log'!AG$2:AG$2815,$B602,'Duel Log'!AH$2:AH$2815,"Win")</f>
        <v>1</v>
      </c>
      <c r="E602" s="7" t="n">
        <f aca="false">COUNTIFS('Duel Log'!AF$2:AF$2815,$A602,'Duel Log'!AG$2:AG$2815,$B602,'Duel Log'!AH$2:AH$2815,"Loss")</f>
        <v>0</v>
      </c>
      <c r="F602" s="7" t="n">
        <f aca="false">COUNTIFS('Duel Log'!AF$2:AF$2815,$A602,'Duel Log'!AG$2:AG$2815,$B602,'Duel Log'!AH$2:AH$2815,"Draw")</f>
        <v>0</v>
      </c>
      <c r="G602" s="13" t="n">
        <f aca="false">IFERROR(D602/C602,"")</f>
        <v>1</v>
      </c>
    </row>
    <row r="603" customFormat="false" ht="15" hidden="false" customHeight="true" outlineLevel="0" collapsed="false">
      <c r="A603" s="7" t="s">
        <v>5447</v>
      </c>
      <c r="B603" s="7" t="s">
        <v>414</v>
      </c>
      <c r="C603" s="7" t="n">
        <f aca="false">COUNTIFS('Duel Log'!AF$2:AF$2815,$A603,'Duel Log'!AG$2:AG$2815,$B603)</f>
        <v>1</v>
      </c>
      <c r="D603" s="7" t="n">
        <f aca="false">COUNTIFS('Duel Log'!AF$2:AF$2815,$A603,'Duel Log'!AG$2:AG$2815,$B603,'Duel Log'!AH$2:AH$2815,"Win")</f>
        <v>1</v>
      </c>
      <c r="E603" s="7" t="n">
        <f aca="false">COUNTIFS('Duel Log'!AF$2:AF$2815,$A603,'Duel Log'!AG$2:AG$2815,$B603,'Duel Log'!AH$2:AH$2815,"Loss")</f>
        <v>0</v>
      </c>
      <c r="F603" s="7" t="n">
        <f aca="false">COUNTIFS('Duel Log'!AF$2:AF$2815,$A603,'Duel Log'!AG$2:AG$2815,$B603,'Duel Log'!AH$2:AH$2815,"Draw")</f>
        <v>0</v>
      </c>
      <c r="G603" s="13" t="n">
        <f aca="false">IFERROR(D603/C603,"")</f>
        <v>1</v>
      </c>
    </row>
    <row r="604" customFormat="false" ht="15" hidden="false" customHeight="true" outlineLevel="0" collapsed="false">
      <c r="A604" s="7" t="s">
        <v>4557</v>
      </c>
      <c r="B604" s="7" t="s">
        <v>4556</v>
      </c>
      <c r="C604" s="7" t="n">
        <f aca="false">COUNTIFS('Duel Log'!AF$2:AF$2815,$A604,'Duel Log'!AG$2:AG$2815,$B604)</f>
        <v>1</v>
      </c>
      <c r="D604" s="7" t="n">
        <f aca="false">COUNTIFS('Duel Log'!AF$2:AF$2815,$A604,'Duel Log'!AG$2:AG$2815,$B604,'Duel Log'!AH$2:AH$2815,"Win")</f>
        <v>1</v>
      </c>
      <c r="E604" s="7" t="n">
        <f aca="false">COUNTIFS('Duel Log'!AF$2:AF$2815,$A604,'Duel Log'!AG$2:AG$2815,$B604,'Duel Log'!AH$2:AH$2815,"Loss")</f>
        <v>0</v>
      </c>
      <c r="F604" s="7" t="n">
        <f aca="false">COUNTIFS('Duel Log'!AF$2:AF$2815,$A604,'Duel Log'!AG$2:AG$2815,$B604,'Duel Log'!AH$2:AH$2815,"Draw")</f>
        <v>0</v>
      </c>
      <c r="G604" s="13" t="n">
        <f aca="false">IFERROR(D604/C604,"")</f>
        <v>1</v>
      </c>
    </row>
    <row r="605" customFormat="false" ht="15" hidden="false" customHeight="true" outlineLevel="0" collapsed="false">
      <c r="A605" s="7" t="s">
        <v>603</v>
      </c>
      <c r="B605" s="7" t="s">
        <v>604</v>
      </c>
      <c r="C605" s="7" t="n">
        <f aca="false">COUNTIFS('Duel Log'!AF$2:AF$2815,$A605,'Duel Log'!AG$2:AG$2815,$B605)</f>
        <v>1</v>
      </c>
      <c r="D605" s="7" t="n">
        <f aca="false">COUNTIFS('Duel Log'!AF$2:AF$2815,$A605,'Duel Log'!AG$2:AG$2815,$B605,'Duel Log'!AH$2:AH$2815,"Win")</f>
        <v>1</v>
      </c>
      <c r="E605" s="7" t="n">
        <f aca="false">COUNTIFS('Duel Log'!AF$2:AF$2815,$A605,'Duel Log'!AG$2:AG$2815,$B605,'Duel Log'!AH$2:AH$2815,"Loss")</f>
        <v>0</v>
      </c>
      <c r="F605" s="7" t="n">
        <f aca="false">COUNTIFS('Duel Log'!AF$2:AF$2815,$A605,'Duel Log'!AG$2:AG$2815,$B605,'Duel Log'!AH$2:AH$2815,"Draw")</f>
        <v>0</v>
      </c>
      <c r="G605" s="13" t="n">
        <f aca="false">IFERROR(D605/C605,"")</f>
        <v>1</v>
      </c>
    </row>
    <row r="606" customFormat="false" ht="15" hidden="false" customHeight="true" outlineLevel="0" collapsed="false">
      <c r="A606" s="7" t="s">
        <v>603</v>
      </c>
      <c r="B606" s="7" t="s">
        <v>315</v>
      </c>
      <c r="C606" s="7" t="n">
        <f aca="false">COUNTIFS('Duel Log'!AF$2:AF$2815,$A606,'Duel Log'!AG$2:AG$2815,$B606)</f>
        <v>2</v>
      </c>
      <c r="D606" s="7" t="n">
        <f aca="false">COUNTIFS('Duel Log'!AF$2:AF$2815,$A606,'Duel Log'!AG$2:AG$2815,$B606,'Duel Log'!AH$2:AH$2815,"Win")</f>
        <v>0</v>
      </c>
      <c r="E606" s="7" t="n">
        <f aca="false">COUNTIFS('Duel Log'!AF$2:AF$2815,$A606,'Duel Log'!AG$2:AG$2815,$B606,'Duel Log'!AH$2:AH$2815,"Loss")</f>
        <v>2</v>
      </c>
      <c r="F606" s="7" t="n">
        <f aca="false">COUNTIFS('Duel Log'!AF$2:AF$2815,$A606,'Duel Log'!AG$2:AG$2815,$B606,'Duel Log'!AH$2:AH$2815,"Draw")</f>
        <v>0</v>
      </c>
      <c r="G606" s="13" t="n">
        <f aca="false">IFERROR(D606/C606,"")</f>
        <v>0</v>
      </c>
    </row>
    <row r="607" customFormat="false" ht="15" hidden="false" customHeight="true" outlineLevel="0" collapsed="false">
      <c r="A607" s="7" t="s">
        <v>603</v>
      </c>
      <c r="B607" s="7" t="s">
        <v>694</v>
      </c>
      <c r="C607" s="7" t="n">
        <f aca="false">COUNTIFS('Duel Log'!AF$2:AF$2815,$A607,'Duel Log'!AG$2:AG$2815,$B607)</f>
        <v>2</v>
      </c>
      <c r="D607" s="7" t="n">
        <f aca="false">COUNTIFS('Duel Log'!AF$2:AF$2815,$A607,'Duel Log'!AG$2:AG$2815,$B607,'Duel Log'!AH$2:AH$2815,"Win")</f>
        <v>2</v>
      </c>
      <c r="E607" s="7" t="n">
        <f aca="false">COUNTIFS('Duel Log'!AF$2:AF$2815,$A607,'Duel Log'!AG$2:AG$2815,$B607,'Duel Log'!AH$2:AH$2815,"Loss")</f>
        <v>0</v>
      </c>
      <c r="F607" s="7" t="n">
        <f aca="false">COUNTIFS('Duel Log'!AF$2:AF$2815,$A607,'Duel Log'!AG$2:AG$2815,$B607,'Duel Log'!AH$2:AH$2815,"Draw")</f>
        <v>0</v>
      </c>
      <c r="G607" s="13" t="n">
        <f aca="false">IFERROR(D607/C607,"")</f>
        <v>1</v>
      </c>
    </row>
    <row r="608" customFormat="false" ht="15" hidden="false" customHeight="true" outlineLevel="0" collapsed="false">
      <c r="A608" s="7" t="s">
        <v>242</v>
      </c>
      <c r="B608" s="7" t="s">
        <v>1354</v>
      </c>
      <c r="C608" s="7" t="n">
        <f aca="false">COUNTIFS('Duel Log'!AF$2:AF$2815,$A608,'Duel Log'!AG$2:AG$2815,$B608)</f>
        <v>1</v>
      </c>
      <c r="D608" s="7" t="n">
        <f aca="false">COUNTIFS('Duel Log'!AF$2:AF$2815,$A608,'Duel Log'!AG$2:AG$2815,$B608,'Duel Log'!AH$2:AH$2815,"Win")</f>
        <v>1</v>
      </c>
      <c r="E608" s="7" t="n">
        <f aca="false">COUNTIFS('Duel Log'!AF$2:AF$2815,$A608,'Duel Log'!AG$2:AG$2815,$B608,'Duel Log'!AH$2:AH$2815,"Loss")</f>
        <v>0</v>
      </c>
      <c r="F608" s="7" t="n">
        <f aca="false">COUNTIFS('Duel Log'!AF$2:AF$2815,$A608,'Duel Log'!AG$2:AG$2815,$B608,'Duel Log'!AH$2:AH$2815,"Draw")</f>
        <v>0</v>
      </c>
      <c r="G608" s="13" t="n">
        <f aca="false">IFERROR(D608/C608,"")</f>
        <v>1</v>
      </c>
    </row>
    <row r="609" customFormat="false" ht="15" hidden="false" customHeight="true" outlineLevel="0" collapsed="false">
      <c r="A609" s="7" t="s">
        <v>242</v>
      </c>
      <c r="B609" s="7" t="s">
        <v>4697</v>
      </c>
      <c r="C609" s="7" t="n">
        <f aca="false">COUNTIFS('Duel Log'!AF$2:AF$2815,$A609,'Duel Log'!AG$2:AG$2815,$B609)</f>
        <v>1</v>
      </c>
      <c r="D609" s="7" t="n">
        <f aca="false">COUNTIFS('Duel Log'!AF$2:AF$2815,$A609,'Duel Log'!AG$2:AG$2815,$B609,'Duel Log'!AH$2:AH$2815,"Win")</f>
        <v>0</v>
      </c>
      <c r="E609" s="7" t="n">
        <f aca="false">COUNTIFS('Duel Log'!AF$2:AF$2815,$A609,'Duel Log'!AG$2:AG$2815,$B609,'Duel Log'!AH$2:AH$2815,"Loss")</f>
        <v>1</v>
      </c>
      <c r="F609" s="7" t="n">
        <f aca="false">COUNTIFS('Duel Log'!AF$2:AF$2815,$A609,'Duel Log'!AG$2:AG$2815,$B609,'Duel Log'!AH$2:AH$2815,"Draw")</f>
        <v>0</v>
      </c>
      <c r="G609" s="13" t="n">
        <f aca="false">IFERROR(D609/C609,"")</f>
        <v>0</v>
      </c>
    </row>
    <row r="610" customFormat="false" ht="15" hidden="false" customHeight="true" outlineLevel="0" collapsed="false">
      <c r="A610" s="7" t="s">
        <v>242</v>
      </c>
      <c r="B610" s="7" t="s">
        <v>3536</v>
      </c>
      <c r="C610" s="7" t="n">
        <f aca="false">COUNTIFS('Duel Log'!AF$2:AF$2815,$A610,'Duel Log'!AG$2:AG$2815,$B610)</f>
        <v>1</v>
      </c>
      <c r="D610" s="7" t="n">
        <f aca="false">COUNTIFS('Duel Log'!AF$2:AF$2815,$A610,'Duel Log'!AG$2:AG$2815,$B610,'Duel Log'!AH$2:AH$2815,"Win")</f>
        <v>1</v>
      </c>
      <c r="E610" s="7" t="n">
        <f aca="false">COUNTIFS('Duel Log'!AF$2:AF$2815,$A610,'Duel Log'!AG$2:AG$2815,$B610,'Duel Log'!AH$2:AH$2815,"Loss")</f>
        <v>0</v>
      </c>
      <c r="F610" s="7" t="n">
        <f aca="false">COUNTIFS('Duel Log'!AF$2:AF$2815,$A610,'Duel Log'!AG$2:AG$2815,$B610,'Duel Log'!AH$2:AH$2815,"Draw")</f>
        <v>0</v>
      </c>
      <c r="G610" s="13" t="n">
        <f aca="false">IFERROR(D610/C610,"")</f>
        <v>1</v>
      </c>
    </row>
    <row r="611" customFormat="false" ht="15" hidden="false" customHeight="true" outlineLevel="0" collapsed="false">
      <c r="A611" s="7" t="s">
        <v>242</v>
      </c>
      <c r="B611" s="7" t="s">
        <v>4021</v>
      </c>
      <c r="C611" s="7" t="n">
        <f aca="false">COUNTIFS('Duel Log'!AF$2:AF$2815,$A611,'Duel Log'!AG$2:AG$2815,$B611)</f>
        <v>1</v>
      </c>
      <c r="D611" s="7" t="n">
        <f aca="false">COUNTIFS('Duel Log'!AF$2:AF$2815,$A611,'Duel Log'!AG$2:AG$2815,$B611,'Duel Log'!AH$2:AH$2815,"Win")</f>
        <v>0</v>
      </c>
      <c r="E611" s="7" t="n">
        <f aca="false">COUNTIFS('Duel Log'!AF$2:AF$2815,$A611,'Duel Log'!AG$2:AG$2815,$B611,'Duel Log'!AH$2:AH$2815,"Loss")</f>
        <v>1</v>
      </c>
      <c r="F611" s="7" t="n">
        <f aca="false">COUNTIFS('Duel Log'!AF$2:AF$2815,$A611,'Duel Log'!AG$2:AG$2815,$B611,'Duel Log'!AH$2:AH$2815,"Draw")</f>
        <v>0</v>
      </c>
      <c r="G611" s="13" t="n">
        <f aca="false">IFERROR(D611/C611,"")</f>
        <v>0</v>
      </c>
    </row>
    <row r="612" customFormat="false" ht="15" hidden="false" customHeight="true" outlineLevel="0" collapsed="false">
      <c r="A612" s="7" t="s">
        <v>242</v>
      </c>
      <c r="B612" s="7" t="s">
        <v>1032</v>
      </c>
      <c r="C612" s="7" t="n">
        <f aca="false">COUNTIFS('Duel Log'!AF$2:AF$2815,$A612,'Duel Log'!AG$2:AG$2815,$B612)</f>
        <v>1</v>
      </c>
      <c r="D612" s="7" t="n">
        <f aca="false">COUNTIFS('Duel Log'!AF$2:AF$2815,$A612,'Duel Log'!AG$2:AG$2815,$B612,'Duel Log'!AH$2:AH$2815,"Win")</f>
        <v>1</v>
      </c>
      <c r="E612" s="7" t="n">
        <f aca="false">COUNTIFS('Duel Log'!AF$2:AF$2815,$A612,'Duel Log'!AG$2:AG$2815,$B612,'Duel Log'!AH$2:AH$2815,"Loss")</f>
        <v>0</v>
      </c>
      <c r="F612" s="7" t="n">
        <f aca="false">COUNTIFS('Duel Log'!AF$2:AF$2815,$A612,'Duel Log'!AG$2:AG$2815,$B612,'Duel Log'!AH$2:AH$2815,"Draw")</f>
        <v>0</v>
      </c>
      <c r="G612" s="13" t="n">
        <f aca="false">IFERROR(D612/C612,"")</f>
        <v>1</v>
      </c>
    </row>
    <row r="613" customFormat="false" ht="15" hidden="false" customHeight="true" outlineLevel="0" collapsed="false">
      <c r="A613" s="7" t="s">
        <v>242</v>
      </c>
      <c r="B613" s="7" t="s">
        <v>728</v>
      </c>
      <c r="C613" s="7" t="n">
        <f aca="false">COUNTIFS('Duel Log'!AF$2:AF$2815,$A613,'Duel Log'!AG$2:AG$2815,$B613)</f>
        <v>2</v>
      </c>
      <c r="D613" s="7" t="n">
        <f aca="false">COUNTIFS('Duel Log'!AF$2:AF$2815,$A613,'Duel Log'!AG$2:AG$2815,$B613,'Duel Log'!AH$2:AH$2815,"Win")</f>
        <v>2</v>
      </c>
      <c r="E613" s="7" t="n">
        <f aca="false">COUNTIFS('Duel Log'!AF$2:AF$2815,$A613,'Duel Log'!AG$2:AG$2815,$B613,'Duel Log'!AH$2:AH$2815,"Loss")</f>
        <v>0</v>
      </c>
      <c r="F613" s="7" t="n">
        <f aca="false">COUNTIFS('Duel Log'!AF$2:AF$2815,$A613,'Duel Log'!AG$2:AG$2815,$B613,'Duel Log'!AH$2:AH$2815,"Draw")</f>
        <v>0</v>
      </c>
      <c r="G613" s="13" t="n">
        <f aca="false">IFERROR(D613/C613,"")</f>
        <v>1</v>
      </c>
    </row>
    <row r="614" customFormat="false" ht="15" hidden="false" customHeight="true" outlineLevel="0" collapsed="false">
      <c r="A614" s="7" t="s">
        <v>242</v>
      </c>
      <c r="B614" s="7" t="s">
        <v>778</v>
      </c>
      <c r="C614" s="7" t="n">
        <f aca="false">COUNTIFS('Duel Log'!AF$2:AF$2815,$A614,'Duel Log'!AG$2:AG$2815,$B614)</f>
        <v>3</v>
      </c>
      <c r="D614" s="7" t="n">
        <f aca="false">COUNTIFS('Duel Log'!AF$2:AF$2815,$A614,'Duel Log'!AG$2:AG$2815,$B614,'Duel Log'!AH$2:AH$2815,"Win")</f>
        <v>3</v>
      </c>
      <c r="E614" s="7" t="n">
        <f aca="false">COUNTIFS('Duel Log'!AF$2:AF$2815,$A614,'Duel Log'!AG$2:AG$2815,$B614,'Duel Log'!AH$2:AH$2815,"Loss")</f>
        <v>0</v>
      </c>
      <c r="F614" s="7" t="n">
        <f aca="false">COUNTIFS('Duel Log'!AF$2:AF$2815,$A614,'Duel Log'!AG$2:AG$2815,$B614,'Duel Log'!AH$2:AH$2815,"Draw")</f>
        <v>0</v>
      </c>
      <c r="G614" s="13" t="n">
        <f aca="false">IFERROR(D614/C614,"")</f>
        <v>1</v>
      </c>
    </row>
    <row r="615" customFormat="false" ht="15" hidden="false" customHeight="true" outlineLevel="0" collapsed="false">
      <c r="A615" s="7" t="s">
        <v>242</v>
      </c>
      <c r="B615" s="7" t="s">
        <v>418</v>
      </c>
      <c r="C615" s="7" t="n">
        <f aca="false">COUNTIFS('Duel Log'!AF$2:AF$2815,$A615,'Duel Log'!AG$2:AG$2815,$B615)</f>
        <v>2</v>
      </c>
      <c r="D615" s="7" t="n">
        <f aca="false">COUNTIFS('Duel Log'!AF$2:AF$2815,$A615,'Duel Log'!AG$2:AG$2815,$B615,'Duel Log'!AH$2:AH$2815,"Win")</f>
        <v>1</v>
      </c>
      <c r="E615" s="7" t="n">
        <f aca="false">COUNTIFS('Duel Log'!AF$2:AF$2815,$A615,'Duel Log'!AG$2:AG$2815,$B615,'Duel Log'!AH$2:AH$2815,"Loss")</f>
        <v>1</v>
      </c>
      <c r="F615" s="7" t="n">
        <f aca="false">COUNTIFS('Duel Log'!AF$2:AF$2815,$A615,'Duel Log'!AG$2:AG$2815,$B615,'Duel Log'!AH$2:AH$2815,"Draw")</f>
        <v>0</v>
      </c>
      <c r="G615" s="13" t="n">
        <f aca="false">IFERROR(D615/C615,"")</f>
        <v>0.5</v>
      </c>
    </row>
    <row r="616" customFormat="false" ht="15" hidden="false" customHeight="true" outlineLevel="0" collapsed="false">
      <c r="A616" s="7" t="s">
        <v>242</v>
      </c>
      <c r="B616" s="7" t="s">
        <v>3222</v>
      </c>
      <c r="C616" s="7" t="n">
        <f aca="false">COUNTIFS('Duel Log'!AF$2:AF$2815,$A616,'Duel Log'!AG$2:AG$2815,$B616)</f>
        <v>2</v>
      </c>
      <c r="D616" s="7" t="n">
        <f aca="false">COUNTIFS('Duel Log'!AF$2:AF$2815,$A616,'Duel Log'!AG$2:AG$2815,$B616,'Duel Log'!AH$2:AH$2815,"Win")</f>
        <v>0</v>
      </c>
      <c r="E616" s="7" t="n">
        <f aca="false">COUNTIFS('Duel Log'!AF$2:AF$2815,$A616,'Duel Log'!AG$2:AG$2815,$B616,'Duel Log'!AH$2:AH$2815,"Loss")</f>
        <v>2</v>
      </c>
      <c r="F616" s="7" t="n">
        <f aca="false">COUNTIFS('Duel Log'!AF$2:AF$2815,$A616,'Duel Log'!AG$2:AG$2815,$B616,'Duel Log'!AH$2:AH$2815,"Draw")</f>
        <v>0</v>
      </c>
      <c r="G616" s="13" t="n">
        <f aca="false">IFERROR(D616/C616,"")</f>
        <v>0</v>
      </c>
    </row>
    <row r="617" customFormat="false" ht="15" hidden="false" customHeight="true" outlineLevel="0" collapsed="false">
      <c r="A617" s="7" t="s">
        <v>242</v>
      </c>
      <c r="B617" s="7" t="s">
        <v>711</v>
      </c>
      <c r="C617" s="7" t="n">
        <f aca="false">COUNTIFS('Duel Log'!AF$2:AF$2815,$A617,'Duel Log'!AG$2:AG$2815,$B617)</f>
        <v>1</v>
      </c>
      <c r="D617" s="7" t="n">
        <f aca="false">COUNTIFS('Duel Log'!AF$2:AF$2815,$A617,'Duel Log'!AG$2:AG$2815,$B617,'Duel Log'!AH$2:AH$2815,"Win")</f>
        <v>0</v>
      </c>
      <c r="E617" s="7" t="n">
        <f aca="false">COUNTIFS('Duel Log'!AF$2:AF$2815,$A617,'Duel Log'!AG$2:AG$2815,$B617,'Duel Log'!AH$2:AH$2815,"Loss")</f>
        <v>1</v>
      </c>
      <c r="F617" s="7" t="n">
        <f aca="false">COUNTIFS('Duel Log'!AF$2:AF$2815,$A617,'Duel Log'!AG$2:AG$2815,$B617,'Duel Log'!AH$2:AH$2815,"Draw")</f>
        <v>0</v>
      </c>
      <c r="G617" s="13" t="n">
        <f aca="false">IFERROR(D617/C617,"")</f>
        <v>0</v>
      </c>
    </row>
    <row r="618" customFormat="false" ht="15" hidden="false" customHeight="true" outlineLevel="0" collapsed="false">
      <c r="A618" s="7" t="s">
        <v>242</v>
      </c>
      <c r="B618" s="7" t="s">
        <v>614</v>
      </c>
      <c r="C618" s="7" t="n">
        <f aca="false">COUNTIFS('Duel Log'!AF$2:AF$2815,$A618,'Duel Log'!AG$2:AG$2815,$B618)</f>
        <v>1</v>
      </c>
      <c r="D618" s="7" t="n">
        <f aca="false">COUNTIFS('Duel Log'!AF$2:AF$2815,$A618,'Duel Log'!AG$2:AG$2815,$B618,'Duel Log'!AH$2:AH$2815,"Win")</f>
        <v>1</v>
      </c>
      <c r="E618" s="7" t="n">
        <f aca="false">COUNTIFS('Duel Log'!AF$2:AF$2815,$A618,'Duel Log'!AG$2:AG$2815,$B618,'Duel Log'!AH$2:AH$2815,"Loss")</f>
        <v>0</v>
      </c>
      <c r="F618" s="7" t="n">
        <f aca="false">COUNTIFS('Duel Log'!AF$2:AF$2815,$A618,'Duel Log'!AG$2:AG$2815,$B618,'Duel Log'!AH$2:AH$2815,"Draw")</f>
        <v>0</v>
      </c>
      <c r="G618" s="13" t="n">
        <f aca="false">IFERROR(D618/C618,"")</f>
        <v>1</v>
      </c>
    </row>
    <row r="619" customFormat="false" ht="15" hidden="false" customHeight="true" outlineLevel="0" collapsed="false">
      <c r="A619" s="7" t="s">
        <v>242</v>
      </c>
      <c r="B619" s="7" t="s">
        <v>4718</v>
      </c>
      <c r="C619" s="7" t="n">
        <f aca="false">COUNTIFS('Duel Log'!AF$2:AF$2815,$A619,'Duel Log'!AG$2:AG$2815,$B619)</f>
        <v>1</v>
      </c>
      <c r="D619" s="7" t="n">
        <f aca="false">COUNTIFS('Duel Log'!AF$2:AF$2815,$A619,'Duel Log'!AG$2:AG$2815,$B619,'Duel Log'!AH$2:AH$2815,"Win")</f>
        <v>0</v>
      </c>
      <c r="E619" s="7" t="n">
        <f aca="false">COUNTIFS('Duel Log'!AF$2:AF$2815,$A619,'Duel Log'!AG$2:AG$2815,$B619,'Duel Log'!AH$2:AH$2815,"Loss")</f>
        <v>1</v>
      </c>
      <c r="F619" s="7" t="n">
        <f aca="false">COUNTIFS('Duel Log'!AF$2:AF$2815,$A619,'Duel Log'!AG$2:AG$2815,$B619,'Duel Log'!AH$2:AH$2815,"Draw")</f>
        <v>0</v>
      </c>
      <c r="G619" s="13" t="n">
        <f aca="false">IFERROR(D619/C619,"")</f>
        <v>0</v>
      </c>
    </row>
    <row r="620" customFormat="false" ht="15" hidden="false" customHeight="true" outlineLevel="0" collapsed="false">
      <c r="A620" s="7" t="s">
        <v>242</v>
      </c>
      <c r="B620" s="7" t="s">
        <v>2559</v>
      </c>
      <c r="C620" s="7" t="n">
        <f aca="false">COUNTIFS('Duel Log'!AF$2:AF$2815,$A620,'Duel Log'!AG$2:AG$2815,$B620)</f>
        <v>1</v>
      </c>
      <c r="D620" s="7" t="n">
        <f aca="false">COUNTIFS('Duel Log'!AF$2:AF$2815,$A620,'Duel Log'!AG$2:AG$2815,$B620,'Duel Log'!AH$2:AH$2815,"Win")</f>
        <v>0</v>
      </c>
      <c r="E620" s="7" t="n">
        <f aca="false">COUNTIFS('Duel Log'!AF$2:AF$2815,$A620,'Duel Log'!AG$2:AG$2815,$B620,'Duel Log'!AH$2:AH$2815,"Loss")</f>
        <v>1</v>
      </c>
      <c r="F620" s="7" t="n">
        <f aca="false">COUNTIFS('Duel Log'!AF$2:AF$2815,$A620,'Duel Log'!AG$2:AG$2815,$B620,'Duel Log'!AH$2:AH$2815,"Draw")</f>
        <v>0</v>
      </c>
      <c r="G620" s="13" t="n">
        <f aca="false">IFERROR(D620/C620,"")</f>
        <v>0</v>
      </c>
    </row>
    <row r="621" customFormat="false" ht="15" hidden="false" customHeight="true" outlineLevel="0" collapsed="false">
      <c r="A621" s="7" t="s">
        <v>242</v>
      </c>
      <c r="B621" s="7" t="s">
        <v>185</v>
      </c>
      <c r="C621" s="7" t="n">
        <f aca="false">COUNTIFS('Duel Log'!AF$2:AF$2815,$A621,'Duel Log'!AG$2:AG$2815,$B621)</f>
        <v>1</v>
      </c>
      <c r="D621" s="7" t="n">
        <f aca="false">COUNTIFS('Duel Log'!AF$2:AF$2815,$A621,'Duel Log'!AG$2:AG$2815,$B621,'Duel Log'!AH$2:AH$2815,"Win")</f>
        <v>0</v>
      </c>
      <c r="E621" s="7" t="n">
        <f aca="false">COUNTIFS('Duel Log'!AF$2:AF$2815,$A621,'Duel Log'!AG$2:AG$2815,$B621,'Duel Log'!AH$2:AH$2815,"Loss")</f>
        <v>1</v>
      </c>
      <c r="F621" s="7" t="n">
        <f aca="false">COUNTIFS('Duel Log'!AF$2:AF$2815,$A621,'Duel Log'!AG$2:AG$2815,$B621,'Duel Log'!AH$2:AH$2815,"Draw")</f>
        <v>0</v>
      </c>
      <c r="G621" s="13" t="n">
        <f aca="false">IFERROR(D621/C621,"")</f>
        <v>0</v>
      </c>
    </row>
    <row r="622" customFormat="false" ht="15" hidden="false" customHeight="true" outlineLevel="0" collapsed="false">
      <c r="A622" s="7" t="s">
        <v>242</v>
      </c>
      <c r="B622" s="7" t="s">
        <v>4830</v>
      </c>
      <c r="C622" s="7" t="n">
        <f aca="false">COUNTIFS('Duel Log'!AF$2:AF$2815,$A622,'Duel Log'!AG$2:AG$2815,$B622)</f>
        <v>1</v>
      </c>
      <c r="D622" s="7" t="n">
        <f aca="false">COUNTIFS('Duel Log'!AF$2:AF$2815,$A622,'Duel Log'!AG$2:AG$2815,$B622,'Duel Log'!AH$2:AH$2815,"Win")</f>
        <v>0</v>
      </c>
      <c r="E622" s="7" t="n">
        <f aca="false">COUNTIFS('Duel Log'!AF$2:AF$2815,$A622,'Duel Log'!AG$2:AG$2815,$B622,'Duel Log'!AH$2:AH$2815,"Loss")</f>
        <v>1</v>
      </c>
      <c r="F622" s="7" t="n">
        <f aca="false">COUNTIFS('Duel Log'!AF$2:AF$2815,$A622,'Duel Log'!AG$2:AG$2815,$B622,'Duel Log'!AH$2:AH$2815,"Draw")</f>
        <v>0</v>
      </c>
      <c r="G622" s="13" t="n">
        <f aca="false">IFERROR(D622/C622,"")</f>
        <v>0</v>
      </c>
    </row>
    <row r="623" customFormat="false" ht="15" hidden="false" customHeight="true" outlineLevel="0" collapsed="false">
      <c r="A623" s="7" t="s">
        <v>242</v>
      </c>
      <c r="B623" s="7" t="s">
        <v>101</v>
      </c>
      <c r="C623" s="7" t="n">
        <f aca="false">COUNTIFS('Duel Log'!AF$2:AF$2815,$A623,'Duel Log'!AG$2:AG$2815,$B623)</f>
        <v>1</v>
      </c>
      <c r="D623" s="7" t="n">
        <f aca="false">COUNTIFS('Duel Log'!AF$2:AF$2815,$A623,'Duel Log'!AG$2:AG$2815,$B623,'Duel Log'!AH$2:AH$2815,"Win")</f>
        <v>1</v>
      </c>
      <c r="E623" s="7" t="n">
        <f aca="false">COUNTIFS('Duel Log'!AF$2:AF$2815,$A623,'Duel Log'!AG$2:AG$2815,$B623,'Duel Log'!AH$2:AH$2815,"Loss")</f>
        <v>0</v>
      </c>
      <c r="F623" s="7" t="n">
        <f aca="false">COUNTIFS('Duel Log'!AF$2:AF$2815,$A623,'Duel Log'!AG$2:AG$2815,$B623,'Duel Log'!AH$2:AH$2815,"Draw")</f>
        <v>0</v>
      </c>
      <c r="G623" s="13" t="n">
        <f aca="false">IFERROR(D623/C623,"")</f>
        <v>1</v>
      </c>
    </row>
    <row r="624" customFormat="false" ht="15" hidden="false" customHeight="true" outlineLevel="0" collapsed="false">
      <c r="A624" s="7" t="s">
        <v>242</v>
      </c>
      <c r="B624" s="7" t="s">
        <v>488</v>
      </c>
      <c r="C624" s="7" t="n">
        <f aca="false">COUNTIFS('Duel Log'!AF$2:AF$2815,$A624,'Duel Log'!AG$2:AG$2815,$B624)</f>
        <v>1</v>
      </c>
      <c r="D624" s="7" t="n">
        <f aca="false">COUNTIFS('Duel Log'!AF$2:AF$2815,$A624,'Duel Log'!AG$2:AG$2815,$B624,'Duel Log'!AH$2:AH$2815,"Win")</f>
        <v>0</v>
      </c>
      <c r="E624" s="7" t="n">
        <f aca="false">COUNTIFS('Duel Log'!AF$2:AF$2815,$A624,'Duel Log'!AG$2:AG$2815,$B624,'Duel Log'!AH$2:AH$2815,"Loss")</f>
        <v>1</v>
      </c>
      <c r="F624" s="7" t="n">
        <f aca="false">COUNTIFS('Duel Log'!AF$2:AF$2815,$A624,'Duel Log'!AG$2:AG$2815,$B624,'Duel Log'!AH$2:AH$2815,"Draw")</f>
        <v>0</v>
      </c>
      <c r="G624" s="13" t="n">
        <f aca="false">IFERROR(D624/C624,"")</f>
        <v>0</v>
      </c>
    </row>
    <row r="625" customFormat="false" ht="15" hidden="false" customHeight="true" outlineLevel="0" collapsed="false">
      <c r="A625" s="7" t="s">
        <v>242</v>
      </c>
      <c r="B625" s="7" t="s">
        <v>410</v>
      </c>
      <c r="C625" s="7" t="n">
        <f aca="false">COUNTIFS('Duel Log'!AF$2:AF$2815,$A625,'Duel Log'!AG$2:AG$2815,$B625)</f>
        <v>2</v>
      </c>
      <c r="D625" s="7" t="n">
        <f aca="false">COUNTIFS('Duel Log'!AF$2:AF$2815,$A625,'Duel Log'!AG$2:AG$2815,$B625,'Duel Log'!AH$2:AH$2815,"Win")</f>
        <v>0</v>
      </c>
      <c r="E625" s="7" t="n">
        <f aca="false">COUNTIFS('Duel Log'!AF$2:AF$2815,$A625,'Duel Log'!AG$2:AG$2815,$B625,'Duel Log'!AH$2:AH$2815,"Loss")</f>
        <v>2</v>
      </c>
      <c r="F625" s="7" t="n">
        <f aca="false">COUNTIFS('Duel Log'!AF$2:AF$2815,$A625,'Duel Log'!AG$2:AG$2815,$B625,'Duel Log'!AH$2:AH$2815,"Draw")</f>
        <v>0</v>
      </c>
      <c r="G625" s="13" t="n">
        <f aca="false">IFERROR(D625/C625,"")</f>
        <v>0</v>
      </c>
    </row>
    <row r="626" customFormat="false" ht="15" hidden="false" customHeight="true" outlineLevel="0" collapsed="false">
      <c r="A626" s="7" t="s">
        <v>242</v>
      </c>
      <c r="B626" s="7" t="s">
        <v>228</v>
      </c>
      <c r="C626" s="7" t="n">
        <f aca="false">COUNTIFS('Duel Log'!AF$2:AF$2815,$A626,'Duel Log'!AG$2:AG$2815,$B626)</f>
        <v>5</v>
      </c>
      <c r="D626" s="7" t="n">
        <f aca="false">COUNTIFS('Duel Log'!AF$2:AF$2815,$A626,'Duel Log'!AG$2:AG$2815,$B626,'Duel Log'!AH$2:AH$2815,"Win")</f>
        <v>2</v>
      </c>
      <c r="E626" s="7" t="n">
        <f aca="false">COUNTIFS('Duel Log'!AF$2:AF$2815,$A626,'Duel Log'!AG$2:AG$2815,$B626,'Duel Log'!AH$2:AH$2815,"Loss")</f>
        <v>3</v>
      </c>
      <c r="F626" s="7" t="n">
        <f aca="false">COUNTIFS('Duel Log'!AF$2:AF$2815,$A626,'Duel Log'!AG$2:AG$2815,$B626,'Duel Log'!AH$2:AH$2815,"Draw")</f>
        <v>0</v>
      </c>
      <c r="G626" s="13" t="n">
        <f aca="false">IFERROR(D626/C626,"")</f>
        <v>0.4</v>
      </c>
    </row>
    <row r="627" customFormat="false" ht="15" hidden="false" customHeight="true" outlineLevel="0" collapsed="false">
      <c r="A627" s="7" t="s">
        <v>242</v>
      </c>
      <c r="B627" s="7" t="s">
        <v>639</v>
      </c>
      <c r="C627" s="7" t="n">
        <f aca="false">COUNTIFS('Duel Log'!AF$2:AF$2815,$A627,'Duel Log'!AG$2:AG$2815,$B627)</f>
        <v>1</v>
      </c>
      <c r="D627" s="7" t="n">
        <f aca="false">COUNTIFS('Duel Log'!AF$2:AF$2815,$A627,'Duel Log'!AG$2:AG$2815,$B627,'Duel Log'!AH$2:AH$2815,"Win")</f>
        <v>1</v>
      </c>
      <c r="E627" s="7" t="n">
        <f aca="false">COUNTIFS('Duel Log'!AF$2:AF$2815,$A627,'Duel Log'!AG$2:AG$2815,$B627,'Duel Log'!AH$2:AH$2815,"Loss")</f>
        <v>0</v>
      </c>
      <c r="F627" s="7" t="n">
        <f aca="false">COUNTIFS('Duel Log'!AF$2:AF$2815,$A627,'Duel Log'!AG$2:AG$2815,$B627,'Duel Log'!AH$2:AH$2815,"Draw")</f>
        <v>0</v>
      </c>
      <c r="G627" s="13" t="n">
        <f aca="false">IFERROR(D627/C627,"")</f>
        <v>1</v>
      </c>
    </row>
    <row r="628" customFormat="false" ht="15" hidden="false" customHeight="true" outlineLevel="0" collapsed="false">
      <c r="A628" s="7" t="s">
        <v>242</v>
      </c>
      <c r="B628" s="7" t="s">
        <v>2808</v>
      </c>
      <c r="C628" s="7" t="n">
        <f aca="false">COUNTIFS('Duel Log'!AF$2:AF$2815,$A628,'Duel Log'!AG$2:AG$2815,$B628)</f>
        <v>1</v>
      </c>
      <c r="D628" s="7" t="n">
        <f aca="false">COUNTIFS('Duel Log'!AF$2:AF$2815,$A628,'Duel Log'!AG$2:AG$2815,$B628,'Duel Log'!AH$2:AH$2815,"Win")</f>
        <v>0</v>
      </c>
      <c r="E628" s="7" t="n">
        <f aca="false">COUNTIFS('Duel Log'!AF$2:AF$2815,$A628,'Duel Log'!AG$2:AG$2815,$B628,'Duel Log'!AH$2:AH$2815,"Loss")</f>
        <v>1</v>
      </c>
      <c r="F628" s="7" t="n">
        <f aca="false">COUNTIFS('Duel Log'!AF$2:AF$2815,$A628,'Duel Log'!AG$2:AG$2815,$B628,'Duel Log'!AH$2:AH$2815,"Draw")</f>
        <v>0</v>
      </c>
      <c r="G628" s="13" t="n">
        <f aca="false">IFERROR(D628/C628,"")</f>
        <v>0</v>
      </c>
    </row>
    <row r="629" customFormat="false" ht="15" hidden="false" customHeight="true" outlineLevel="0" collapsed="false">
      <c r="A629" s="7" t="s">
        <v>242</v>
      </c>
      <c r="B629" s="7" t="s">
        <v>4034</v>
      </c>
      <c r="C629" s="7" t="n">
        <f aca="false">COUNTIFS('Duel Log'!AF$2:AF$2815,$A629,'Duel Log'!AG$2:AG$2815,$B629)</f>
        <v>1</v>
      </c>
      <c r="D629" s="7" t="n">
        <f aca="false">COUNTIFS('Duel Log'!AF$2:AF$2815,$A629,'Duel Log'!AG$2:AG$2815,$B629,'Duel Log'!AH$2:AH$2815,"Win")</f>
        <v>0</v>
      </c>
      <c r="E629" s="7" t="n">
        <f aca="false">COUNTIFS('Duel Log'!AF$2:AF$2815,$A629,'Duel Log'!AG$2:AG$2815,$B629,'Duel Log'!AH$2:AH$2815,"Loss")</f>
        <v>1</v>
      </c>
      <c r="F629" s="7" t="n">
        <f aca="false">COUNTIFS('Duel Log'!AF$2:AF$2815,$A629,'Duel Log'!AG$2:AG$2815,$B629,'Duel Log'!AH$2:AH$2815,"Draw")</f>
        <v>0</v>
      </c>
      <c r="G629" s="13" t="n">
        <f aca="false">IFERROR(D629/C629,"")</f>
        <v>0</v>
      </c>
    </row>
    <row r="630" customFormat="false" ht="15" hidden="false" customHeight="true" outlineLevel="0" collapsed="false">
      <c r="A630" s="7" t="s">
        <v>242</v>
      </c>
      <c r="B630" s="7" t="s">
        <v>1935</v>
      </c>
      <c r="C630" s="7" t="n">
        <f aca="false">COUNTIFS('Duel Log'!AF$2:AF$2815,$A630,'Duel Log'!AG$2:AG$2815,$B630)</f>
        <v>2</v>
      </c>
      <c r="D630" s="7" t="n">
        <f aca="false">COUNTIFS('Duel Log'!AF$2:AF$2815,$A630,'Duel Log'!AG$2:AG$2815,$B630,'Duel Log'!AH$2:AH$2815,"Win")</f>
        <v>0</v>
      </c>
      <c r="E630" s="7" t="n">
        <f aca="false">COUNTIFS('Duel Log'!AF$2:AF$2815,$A630,'Duel Log'!AG$2:AG$2815,$B630,'Duel Log'!AH$2:AH$2815,"Loss")</f>
        <v>2</v>
      </c>
      <c r="F630" s="7" t="n">
        <f aca="false">COUNTIFS('Duel Log'!AF$2:AF$2815,$A630,'Duel Log'!AG$2:AG$2815,$B630,'Duel Log'!AH$2:AH$2815,"Draw")</f>
        <v>0</v>
      </c>
      <c r="G630" s="13" t="n">
        <f aca="false">IFERROR(D630/C630,"")</f>
        <v>0</v>
      </c>
    </row>
    <row r="631" customFormat="false" ht="15" hidden="false" customHeight="true" outlineLevel="0" collapsed="false">
      <c r="A631" s="7" t="s">
        <v>242</v>
      </c>
      <c r="B631" s="7" t="s">
        <v>150</v>
      </c>
      <c r="C631" s="7" t="n">
        <f aca="false">COUNTIFS('Duel Log'!AF$2:AF$2815,$A631,'Duel Log'!AG$2:AG$2815,$B631)</f>
        <v>2</v>
      </c>
      <c r="D631" s="7" t="n">
        <f aca="false">COUNTIFS('Duel Log'!AF$2:AF$2815,$A631,'Duel Log'!AG$2:AG$2815,$B631,'Duel Log'!AH$2:AH$2815,"Win")</f>
        <v>2</v>
      </c>
      <c r="E631" s="7" t="n">
        <f aca="false">COUNTIFS('Duel Log'!AF$2:AF$2815,$A631,'Duel Log'!AG$2:AG$2815,$B631,'Duel Log'!AH$2:AH$2815,"Loss")</f>
        <v>0</v>
      </c>
      <c r="F631" s="7" t="n">
        <f aca="false">COUNTIFS('Duel Log'!AF$2:AF$2815,$A631,'Duel Log'!AG$2:AG$2815,$B631,'Duel Log'!AH$2:AH$2815,"Draw")</f>
        <v>0</v>
      </c>
      <c r="G631" s="13" t="n">
        <f aca="false">IFERROR(D631/C631,"")</f>
        <v>1</v>
      </c>
    </row>
    <row r="632" customFormat="false" ht="15" hidden="false" customHeight="true" outlineLevel="0" collapsed="false">
      <c r="A632" s="7" t="s">
        <v>242</v>
      </c>
      <c r="B632" s="7" t="s">
        <v>1155</v>
      </c>
      <c r="C632" s="7" t="n">
        <f aca="false">COUNTIFS('Duel Log'!AF$2:AF$2815,$A632,'Duel Log'!AG$2:AG$2815,$B632)</f>
        <v>2</v>
      </c>
      <c r="D632" s="7" t="n">
        <f aca="false">COUNTIFS('Duel Log'!AF$2:AF$2815,$A632,'Duel Log'!AG$2:AG$2815,$B632,'Duel Log'!AH$2:AH$2815,"Win")</f>
        <v>2</v>
      </c>
      <c r="E632" s="7" t="n">
        <f aca="false">COUNTIFS('Duel Log'!AF$2:AF$2815,$A632,'Duel Log'!AG$2:AG$2815,$B632,'Duel Log'!AH$2:AH$2815,"Loss")</f>
        <v>0</v>
      </c>
      <c r="F632" s="7" t="n">
        <f aca="false">COUNTIFS('Duel Log'!AF$2:AF$2815,$A632,'Duel Log'!AG$2:AG$2815,$B632,'Duel Log'!AH$2:AH$2815,"Draw")</f>
        <v>0</v>
      </c>
      <c r="G632" s="13" t="n">
        <f aca="false">IFERROR(D632/C632,"")</f>
        <v>1</v>
      </c>
    </row>
    <row r="633" customFormat="false" ht="15" hidden="false" customHeight="true" outlineLevel="0" collapsed="false">
      <c r="A633" s="7" t="s">
        <v>242</v>
      </c>
      <c r="B633" s="7" t="s">
        <v>1189</v>
      </c>
      <c r="C633" s="7" t="n">
        <f aca="false">COUNTIFS('Duel Log'!AF$2:AF$2815,$A633,'Duel Log'!AG$2:AG$2815,$B633)</f>
        <v>2</v>
      </c>
      <c r="D633" s="7" t="n">
        <f aca="false">COUNTIFS('Duel Log'!AF$2:AF$2815,$A633,'Duel Log'!AG$2:AG$2815,$B633,'Duel Log'!AH$2:AH$2815,"Win")</f>
        <v>0</v>
      </c>
      <c r="E633" s="7" t="n">
        <f aca="false">COUNTIFS('Duel Log'!AF$2:AF$2815,$A633,'Duel Log'!AG$2:AG$2815,$B633,'Duel Log'!AH$2:AH$2815,"Loss")</f>
        <v>2</v>
      </c>
      <c r="F633" s="7" t="n">
        <f aca="false">COUNTIFS('Duel Log'!AF$2:AF$2815,$A633,'Duel Log'!AG$2:AG$2815,$B633,'Duel Log'!AH$2:AH$2815,"Draw")</f>
        <v>0</v>
      </c>
      <c r="G633" s="13" t="n">
        <f aca="false">IFERROR(D633/C633,"")</f>
        <v>0</v>
      </c>
    </row>
    <row r="634" customFormat="false" ht="15" hidden="false" customHeight="true" outlineLevel="0" collapsed="false">
      <c r="A634" s="7" t="s">
        <v>242</v>
      </c>
      <c r="B634" s="7" t="s">
        <v>315</v>
      </c>
      <c r="C634" s="7" t="n">
        <f aca="false">COUNTIFS('Duel Log'!AF$2:AF$2815,$A634,'Duel Log'!AG$2:AG$2815,$B634)</f>
        <v>4</v>
      </c>
      <c r="D634" s="7" t="n">
        <f aca="false">COUNTIFS('Duel Log'!AF$2:AF$2815,$A634,'Duel Log'!AG$2:AG$2815,$B634,'Duel Log'!AH$2:AH$2815,"Win")</f>
        <v>4</v>
      </c>
      <c r="E634" s="7" t="n">
        <f aca="false">COUNTIFS('Duel Log'!AF$2:AF$2815,$A634,'Duel Log'!AG$2:AG$2815,$B634,'Duel Log'!AH$2:AH$2815,"Loss")</f>
        <v>0</v>
      </c>
      <c r="F634" s="7" t="n">
        <f aca="false">COUNTIFS('Duel Log'!AF$2:AF$2815,$A634,'Duel Log'!AG$2:AG$2815,$B634,'Duel Log'!AH$2:AH$2815,"Draw")</f>
        <v>0</v>
      </c>
      <c r="G634" s="13" t="n">
        <f aca="false">IFERROR(D634/C634,"")</f>
        <v>1</v>
      </c>
    </row>
    <row r="635" customFormat="false" ht="15" hidden="false" customHeight="true" outlineLevel="0" collapsed="false">
      <c r="A635" s="7" t="s">
        <v>242</v>
      </c>
      <c r="B635" s="7" t="s">
        <v>241</v>
      </c>
      <c r="C635" s="7" t="n">
        <f aca="false">COUNTIFS('Duel Log'!AF$2:AF$2815,$A635,'Duel Log'!AG$2:AG$2815,$B635)</f>
        <v>1</v>
      </c>
      <c r="D635" s="7" t="n">
        <f aca="false">COUNTIFS('Duel Log'!AF$2:AF$2815,$A635,'Duel Log'!AG$2:AG$2815,$B635,'Duel Log'!AH$2:AH$2815,"Win")</f>
        <v>0</v>
      </c>
      <c r="E635" s="7" t="n">
        <f aca="false">COUNTIFS('Duel Log'!AF$2:AF$2815,$A635,'Duel Log'!AG$2:AG$2815,$B635,'Duel Log'!AH$2:AH$2815,"Loss")</f>
        <v>1</v>
      </c>
      <c r="F635" s="7" t="n">
        <f aca="false">COUNTIFS('Duel Log'!AF$2:AF$2815,$A635,'Duel Log'!AG$2:AG$2815,$B635,'Duel Log'!AH$2:AH$2815,"Draw")</f>
        <v>0</v>
      </c>
      <c r="G635" s="13" t="n">
        <f aca="false">IFERROR(D635/C635,"")</f>
        <v>0</v>
      </c>
    </row>
    <row r="636" customFormat="false" ht="15" hidden="false" customHeight="true" outlineLevel="0" collapsed="false">
      <c r="A636" s="7" t="s">
        <v>242</v>
      </c>
      <c r="B636" s="7" t="s">
        <v>1281</v>
      </c>
      <c r="C636" s="7" t="n">
        <f aca="false">COUNTIFS('Duel Log'!AF$2:AF$2815,$A636,'Duel Log'!AG$2:AG$2815,$B636)</f>
        <v>1</v>
      </c>
      <c r="D636" s="7" t="n">
        <f aca="false">COUNTIFS('Duel Log'!AF$2:AF$2815,$A636,'Duel Log'!AG$2:AG$2815,$B636,'Duel Log'!AH$2:AH$2815,"Win")</f>
        <v>1</v>
      </c>
      <c r="E636" s="7" t="n">
        <f aca="false">COUNTIFS('Duel Log'!AF$2:AF$2815,$A636,'Duel Log'!AG$2:AG$2815,$B636,'Duel Log'!AH$2:AH$2815,"Loss")</f>
        <v>0</v>
      </c>
      <c r="F636" s="7" t="n">
        <f aca="false">COUNTIFS('Duel Log'!AF$2:AF$2815,$A636,'Duel Log'!AG$2:AG$2815,$B636,'Duel Log'!AH$2:AH$2815,"Draw")</f>
        <v>0</v>
      </c>
      <c r="G636" s="13" t="n">
        <f aca="false">IFERROR(D636/C636,"")</f>
        <v>1</v>
      </c>
    </row>
    <row r="637" customFormat="false" ht="15" hidden="false" customHeight="true" outlineLevel="0" collapsed="false">
      <c r="A637" s="7" t="s">
        <v>242</v>
      </c>
      <c r="B637" s="7" t="s">
        <v>843</v>
      </c>
      <c r="C637" s="7" t="n">
        <f aca="false">COUNTIFS('Duel Log'!AF$2:AF$2815,$A637,'Duel Log'!AG$2:AG$2815,$B637)</f>
        <v>1</v>
      </c>
      <c r="D637" s="7" t="n">
        <f aca="false">COUNTIFS('Duel Log'!AF$2:AF$2815,$A637,'Duel Log'!AG$2:AG$2815,$B637,'Duel Log'!AH$2:AH$2815,"Win")</f>
        <v>1</v>
      </c>
      <c r="E637" s="7" t="n">
        <f aca="false">COUNTIFS('Duel Log'!AF$2:AF$2815,$A637,'Duel Log'!AG$2:AG$2815,$B637,'Duel Log'!AH$2:AH$2815,"Loss")</f>
        <v>0</v>
      </c>
      <c r="F637" s="7" t="n">
        <f aca="false">COUNTIFS('Duel Log'!AF$2:AF$2815,$A637,'Duel Log'!AG$2:AG$2815,$B637,'Duel Log'!AH$2:AH$2815,"Draw")</f>
        <v>0</v>
      </c>
      <c r="G637" s="13" t="n">
        <f aca="false">IFERROR(D637/C637,"")</f>
        <v>1</v>
      </c>
    </row>
    <row r="638" customFormat="false" ht="15" hidden="false" customHeight="true" outlineLevel="0" collapsed="false">
      <c r="A638" s="7" t="s">
        <v>242</v>
      </c>
      <c r="B638" s="7" t="s">
        <v>1147</v>
      </c>
      <c r="C638" s="7" t="n">
        <f aca="false">COUNTIFS('Duel Log'!AF$2:AF$2815,$A638,'Duel Log'!AG$2:AG$2815,$B638)</f>
        <v>2</v>
      </c>
      <c r="D638" s="7" t="n">
        <f aca="false">COUNTIFS('Duel Log'!AF$2:AF$2815,$A638,'Duel Log'!AG$2:AG$2815,$B638,'Duel Log'!AH$2:AH$2815,"Win")</f>
        <v>0</v>
      </c>
      <c r="E638" s="7" t="n">
        <f aca="false">COUNTIFS('Duel Log'!AF$2:AF$2815,$A638,'Duel Log'!AG$2:AG$2815,$B638,'Duel Log'!AH$2:AH$2815,"Loss")</f>
        <v>2</v>
      </c>
      <c r="F638" s="7" t="n">
        <f aca="false">COUNTIFS('Duel Log'!AF$2:AF$2815,$A638,'Duel Log'!AG$2:AG$2815,$B638,'Duel Log'!AH$2:AH$2815,"Draw")</f>
        <v>0</v>
      </c>
      <c r="G638" s="13" t="n">
        <f aca="false">IFERROR(D638/C638,"")</f>
        <v>0</v>
      </c>
    </row>
    <row r="639" customFormat="false" ht="15" hidden="false" customHeight="true" outlineLevel="0" collapsed="false">
      <c r="A639" s="7" t="s">
        <v>242</v>
      </c>
      <c r="B639" s="7" t="s">
        <v>394</v>
      </c>
      <c r="C639" s="7" t="n">
        <f aca="false">COUNTIFS('Duel Log'!AF$2:AF$2815,$A639,'Duel Log'!AG$2:AG$2815,$B639)</f>
        <v>1</v>
      </c>
      <c r="D639" s="7" t="n">
        <f aca="false">COUNTIFS('Duel Log'!AF$2:AF$2815,$A639,'Duel Log'!AG$2:AG$2815,$B639,'Duel Log'!AH$2:AH$2815,"Win")</f>
        <v>1</v>
      </c>
      <c r="E639" s="7" t="n">
        <f aca="false">COUNTIFS('Duel Log'!AF$2:AF$2815,$A639,'Duel Log'!AG$2:AG$2815,$B639,'Duel Log'!AH$2:AH$2815,"Loss")</f>
        <v>0</v>
      </c>
      <c r="F639" s="7" t="n">
        <f aca="false">COUNTIFS('Duel Log'!AF$2:AF$2815,$A639,'Duel Log'!AG$2:AG$2815,$B639,'Duel Log'!AH$2:AH$2815,"Draw")</f>
        <v>0</v>
      </c>
      <c r="G639" s="13" t="n">
        <f aca="false">IFERROR(D639/C639,"")</f>
        <v>1</v>
      </c>
    </row>
    <row r="640" customFormat="false" ht="15" hidden="false" customHeight="true" outlineLevel="0" collapsed="false">
      <c r="A640" s="7" t="s">
        <v>242</v>
      </c>
      <c r="B640" s="7" t="s">
        <v>4680</v>
      </c>
      <c r="C640" s="7" t="n">
        <f aca="false">COUNTIFS('Duel Log'!AF$2:AF$2815,$A640,'Duel Log'!AG$2:AG$2815,$B640)</f>
        <v>1</v>
      </c>
      <c r="D640" s="7" t="n">
        <f aca="false">COUNTIFS('Duel Log'!AF$2:AF$2815,$A640,'Duel Log'!AG$2:AG$2815,$B640,'Duel Log'!AH$2:AH$2815,"Win")</f>
        <v>0</v>
      </c>
      <c r="E640" s="7" t="n">
        <f aca="false">COUNTIFS('Duel Log'!AF$2:AF$2815,$A640,'Duel Log'!AG$2:AG$2815,$B640,'Duel Log'!AH$2:AH$2815,"Loss")</f>
        <v>1</v>
      </c>
      <c r="F640" s="7" t="n">
        <f aca="false">COUNTIFS('Duel Log'!AF$2:AF$2815,$A640,'Duel Log'!AG$2:AG$2815,$B640,'Duel Log'!AH$2:AH$2815,"Draw")</f>
        <v>0</v>
      </c>
      <c r="G640" s="13" t="n">
        <f aca="false">IFERROR(D640/C640,"")</f>
        <v>0</v>
      </c>
    </row>
    <row r="641" customFormat="false" ht="15" hidden="false" customHeight="true" outlineLevel="0" collapsed="false">
      <c r="A641" s="7" t="s">
        <v>242</v>
      </c>
      <c r="B641" s="7" t="s">
        <v>3524</v>
      </c>
      <c r="C641" s="7" t="n">
        <f aca="false">COUNTIFS('Duel Log'!AF$2:AF$2815,$A641,'Duel Log'!AG$2:AG$2815,$B641)</f>
        <v>1</v>
      </c>
      <c r="D641" s="7" t="n">
        <f aca="false">COUNTIFS('Duel Log'!AF$2:AF$2815,$A641,'Duel Log'!AG$2:AG$2815,$B641,'Duel Log'!AH$2:AH$2815,"Win")</f>
        <v>1</v>
      </c>
      <c r="E641" s="7" t="n">
        <f aca="false">COUNTIFS('Duel Log'!AF$2:AF$2815,$A641,'Duel Log'!AG$2:AG$2815,$B641,'Duel Log'!AH$2:AH$2815,"Loss")</f>
        <v>0</v>
      </c>
      <c r="F641" s="7" t="n">
        <f aca="false">COUNTIFS('Duel Log'!AF$2:AF$2815,$A641,'Duel Log'!AG$2:AG$2815,$B641,'Duel Log'!AH$2:AH$2815,"Draw")</f>
        <v>0</v>
      </c>
      <c r="G641" s="13" t="n">
        <f aca="false">IFERROR(D641/C641,"")</f>
        <v>1</v>
      </c>
    </row>
    <row r="642" customFormat="false" ht="15" hidden="false" customHeight="true" outlineLevel="0" collapsed="false">
      <c r="A642" s="7" t="s">
        <v>242</v>
      </c>
      <c r="B642" s="7" t="s">
        <v>649</v>
      </c>
      <c r="C642" s="7" t="n">
        <f aca="false">COUNTIFS('Duel Log'!AF$2:AF$2815,$A642,'Duel Log'!AG$2:AG$2815,$B642)</f>
        <v>1</v>
      </c>
      <c r="D642" s="7" t="n">
        <f aca="false">COUNTIFS('Duel Log'!AF$2:AF$2815,$A642,'Duel Log'!AG$2:AG$2815,$B642,'Duel Log'!AH$2:AH$2815,"Win")</f>
        <v>0</v>
      </c>
      <c r="E642" s="7" t="n">
        <f aca="false">COUNTIFS('Duel Log'!AF$2:AF$2815,$A642,'Duel Log'!AG$2:AG$2815,$B642,'Duel Log'!AH$2:AH$2815,"Loss")</f>
        <v>1</v>
      </c>
      <c r="F642" s="7" t="n">
        <f aca="false">COUNTIFS('Duel Log'!AF$2:AF$2815,$A642,'Duel Log'!AG$2:AG$2815,$B642,'Duel Log'!AH$2:AH$2815,"Draw")</f>
        <v>0</v>
      </c>
      <c r="G642" s="13" t="n">
        <f aca="false">IFERROR(D642/C642,"")</f>
        <v>0</v>
      </c>
    </row>
    <row r="643" customFormat="false" ht="15" hidden="false" customHeight="true" outlineLevel="0" collapsed="false">
      <c r="A643" s="7" t="s">
        <v>242</v>
      </c>
      <c r="B643" s="7" t="s">
        <v>5177</v>
      </c>
      <c r="C643" s="7" t="n">
        <f aca="false">COUNTIFS('Duel Log'!AF$2:AF$2815,$A643,'Duel Log'!AG$2:AG$2815,$B643)</f>
        <v>1</v>
      </c>
      <c r="D643" s="7" t="n">
        <f aca="false">COUNTIFS('Duel Log'!AF$2:AF$2815,$A643,'Duel Log'!AG$2:AG$2815,$B643,'Duel Log'!AH$2:AH$2815,"Win")</f>
        <v>0</v>
      </c>
      <c r="E643" s="7" t="n">
        <f aca="false">COUNTIFS('Duel Log'!AF$2:AF$2815,$A643,'Duel Log'!AG$2:AG$2815,$B643,'Duel Log'!AH$2:AH$2815,"Loss")</f>
        <v>1</v>
      </c>
      <c r="F643" s="7" t="n">
        <f aca="false">COUNTIFS('Duel Log'!AF$2:AF$2815,$A643,'Duel Log'!AG$2:AG$2815,$B643,'Duel Log'!AH$2:AH$2815,"Draw")</f>
        <v>0</v>
      </c>
      <c r="G643" s="13" t="n">
        <f aca="false">IFERROR(D643/C643,"")</f>
        <v>0</v>
      </c>
    </row>
    <row r="644" customFormat="false" ht="15" hidden="false" customHeight="true" outlineLevel="0" collapsed="false">
      <c r="A644" s="7" t="s">
        <v>4480</v>
      </c>
      <c r="B644" s="7" t="s">
        <v>351</v>
      </c>
      <c r="C644" s="7" t="n">
        <f aca="false">COUNTIFS('Duel Log'!AF$2:AF$2815,$A644,'Duel Log'!AG$2:AG$2815,$B644)</f>
        <v>1</v>
      </c>
      <c r="D644" s="7" t="n">
        <f aca="false">COUNTIFS('Duel Log'!AF$2:AF$2815,$A644,'Duel Log'!AG$2:AG$2815,$B644,'Duel Log'!AH$2:AH$2815,"Win")</f>
        <v>0</v>
      </c>
      <c r="E644" s="7" t="n">
        <f aca="false">COUNTIFS('Duel Log'!AF$2:AF$2815,$A644,'Duel Log'!AG$2:AG$2815,$B644,'Duel Log'!AH$2:AH$2815,"Loss")</f>
        <v>1</v>
      </c>
      <c r="F644" s="7" t="n">
        <f aca="false">COUNTIFS('Duel Log'!AF$2:AF$2815,$A644,'Duel Log'!AG$2:AG$2815,$B644,'Duel Log'!AH$2:AH$2815,"Draw")</f>
        <v>0</v>
      </c>
      <c r="G644" s="13" t="n">
        <f aca="false">IFERROR(D644/C644,"")</f>
        <v>0</v>
      </c>
    </row>
    <row r="645" customFormat="false" ht="15" hidden="false" customHeight="true" outlineLevel="0" collapsed="false">
      <c r="A645" s="7" t="s">
        <v>2119</v>
      </c>
      <c r="B645" s="7" t="s">
        <v>228</v>
      </c>
      <c r="C645" s="7" t="n">
        <f aca="false">COUNTIFS('Duel Log'!AF$2:AF$2815,$A645,'Duel Log'!AG$2:AG$2815,$B645)</f>
        <v>1</v>
      </c>
      <c r="D645" s="7" t="n">
        <f aca="false">COUNTIFS('Duel Log'!AF$2:AF$2815,$A645,'Duel Log'!AG$2:AG$2815,$B645,'Duel Log'!AH$2:AH$2815,"Win")</f>
        <v>1</v>
      </c>
      <c r="E645" s="7" t="n">
        <f aca="false">COUNTIFS('Duel Log'!AF$2:AF$2815,$A645,'Duel Log'!AG$2:AG$2815,$B645,'Duel Log'!AH$2:AH$2815,"Loss")</f>
        <v>0</v>
      </c>
      <c r="F645" s="7" t="n">
        <f aca="false">COUNTIFS('Duel Log'!AF$2:AF$2815,$A645,'Duel Log'!AG$2:AG$2815,$B645,'Duel Log'!AH$2:AH$2815,"Draw")</f>
        <v>0</v>
      </c>
      <c r="G645" s="13" t="n">
        <f aca="false">IFERROR(D645/C645,"")</f>
        <v>1</v>
      </c>
    </row>
    <row r="646" customFormat="false" ht="15" hidden="false" customHeight="true" outlineLevel="0" collapsed="false">
      <c r="A646" s="7" t="s">
        <v>2119</v>
      </c>
      <c r="B646" s="7" t="s">
        <v>3831</v>
      </c>
      <c r="C646" s="7" t="n">
        <f aca="false">COUNTIFS('Duel Log'!AF$2:AF$2815,$A646,'Duel Log'!AG$2:AG$2815,$B646)</f>
        <v>2</v>
      </c>
      <c r="D646" s="7" t="n">
        <f aca="false">COUNTIFS('Duel Log'!AF$2:AF$2815,$A646,'Duel Log'!AG$2:AG$2815,$B646,'Duel Log'!AH$2:AH$2815,"Win")</f>
        <v>2</v>
      </c>
      <c r="E646" s="7" t="n">
        <f aca="false">COUNTIFS('Duel Log'!AF$2:AF$2815,$A646,'Duel Log'!AG$2:AG$2815,$B646,'Duel Log'!AH$2:AH$2815,"Loss")</f>
        <v>0</v>
      </c>
      <c r="F646" s="7" t="n">
        <f aca="false">COUNTIFS('Duel Log'!AF$2:AF$2815,$A646,'Duel Log'!AG$2:AG$2815,$B646,'Duel Log'!AH$2:AH$2815,"Draw")</f>
        <v>0</v>
      </c>
      <c r="G646" s="13" t="n">
        <f aca="false">IFERROR(D646/C646,"")</f>
        <v>1</v>
      </c>
    </row>
    <row r="647" customFormat="false" ht="15" hidden="false" customHeight="true" outlineLevel="0" collapsed="false">
      <c r="A647" s="7" t="s">
        <v>2119</v>
      </c>
      <c r="B647" s="7" t="s">
        <v>2083</v>
      </c>
      <c r="C647" s="7" t="n">
        <f aca="false">COUNTIFS('Duel Log'!AF$2:AF$2815,$A647,'Duel Log'!AG$2:AG$2815,$B647)</f>
        <v>1</v>
      </c>
      <c r="D647" s="7" t="n">
        <f aca="false">COUNTIFS('Duel Log'!AF$2:AF$2815,$A647,'Duel Log'!AG$2:AG$2815,$B647,'Duel Log'!AH$2:AH$2815,"Win")</f>
        <v>0</v>
      </c>
      <c r="E647" s="7" t="n">
        <f aca="false">COUNTIFS('Duel Log'!AF$2:AF$2815,$A647,'Duel Log'!AG$2:AG$2815,$B647,'Duel Log'!AH$2:AH$2815,"Loss")</f>
        <v>1</v>
      </c>
      <c r="F647" s="7" t="n">
        <f aca="false">COUNTIFS('Duel Log'!AF$2:AF$2815,$A647,'Duel Log'!AG$2:AG$2815,$B647,'Duel Log'!AH$2:AH$2815,"Draw")</f>
        <v>0</v>
      </c>
      <c r="G647" s="13" t="n">
        <f aca="false">IFERROR(D647/C647,"")</f>
        <v>0</v>
      </c>
    </row>
    <row r="648" customFormat="false" ht="15" hidden="false" customHeight="true" outlineLevel="0" collapsed="false">
      <c r="A648" s="7" t="s">
        <v>431</v>
      </c>
      <c r="B648" s="7" t="s">
        <v>1264</v>
      </c>
      <c r="C648" s="7" t="n">
        <f aca="false">COUNTIFS('Duel Log'!AF$2:AF$2815,$A648,'Duel Log'!AG$2:AG$2815,$B648)</f>
        <v>1</v>
      </c>
      <c r="D648" s="7" t="n">
        <f aca="false">COUNTIFS('Duel Log'!AF$2:AF$2815,$A648,'Duel Log'!AG$2:AG$2815,$B648,'Duel Log'!AH$2:AH$2815,"Win")</f>
        <v>1</v>
      </c>
      <c r="E648" s="7" t="n">
        <f aca="false">COUNTIFS('Duel Log'!AF$2:AF$2815,$A648,'Duel Log'!AG$2:AG$2815,$B648,'Duel Log'!AH$2:AH$2815,"Loss")</f>
        <v>0</v>
      </c>
      <c r="F648" s="7" t="n">
        <f aca="false">COUNTIFS('Duel Log'!AF$2:AF$2815,$A648,'Duel Log'!AG$2:AG$2815,$B648,'Duel Log'!AH$2:AH$2815,"Draw")</f>
        <v>0</v>
      </c>
      <c r="G648" s="13" t="n">
        <f aca="false">IFERROR(D648/C648,"")</f>
        <v>1</v>
      </c>
    </row>
    <row r="649" customFormat="false" ht="15" hidden="false" customHeight="true" outlineLevel="0" collapsed="false">
      <c r="A649" s="7" t="s">
        <v>431</v>
      </c>
      <c r="B649" s="7" t="s">
        <v>430</v>
      </c>
      <c r="C649" s="7" t="n">
        <f aca="false">COUNTIFS('Duel Log'!AF$2:AF$2815,$A649,'Duel Log'!AG$2:AG$2815,$B649)</f>
        <v>2</v>
      </c>
      <c r="D649" s="7" t="n">
        <f aca="false">COUNTIFS('Duel Log'!AF$2:AF$2815,$A649,'Duel Log'!AG$2:AG$2815,$B649,'Duel Log'!AH$2:AH$2815,"Win")</f>
        <v>2</v>
      </c>
      <c r="E649" s="7" t="n">
        <f aca="false">COUNTIFS('Duel Log'!AF$2:AF$2815,$A649,'Duel Log'!AG$2:AG$2815,$B649,'Duel Log'!AH$2:AH$2815,"Loss")</f>
        <v>0</v>
      </c>
      <c r="F649" s="7" t="n">
        <f aca="false">COUNTIFS('Duel Log'!AF$2:AF$2815,$A649,'Duel Log'!AG$2:AG$2815,$B649,'Duel Log'!AH$2:AH$2815,"Draw")</f>
        <v>0</v>
      </c>
      <c r="G649" s="13" t="n">
        <f aca="false">IFERROR(D649/C649,"")</f>
        <v>1</v>
      </c>
    </row>
    <row r="650" customFormat="false" ht="15" hidden="false" customHeight="true" outlineLevel="0" collapsed="false">
      <c r="A650" s="7" t="s">
        <v>431</v>
      </c>
      <c r="B650" s="7" t="s">
        <v>778</v>
      </c>
      <c r="C650" s="7" t="n">
        <f aca="false">COUNTIFS('Duel Log'!AF$2:AF$2815,$A650,'Duel Log'!AG$2:AG$2815,$B650)</f>
        <v>1</v>
      </c>
      <c r="D650" s="7" t="n">
        <f aca="false">COUNTIFS('Duel Log'!AF$2:AF$2815,$A650,'Duel Log'!AG$2:AG$2815,$B650,'Duel Log'!AH$2:AH$2815,"Win")</f>
        <v>1</v>
      </c>
      <c r="E650" s="7" t="n">
        <f aca="false">COUNTIFS('Duel Log'!AF$2:AF$2815,$A650,'Duel Log'!AG$2:AG$2815,$B650,'Duel Log'!AH$2:AH$2815,"Loss")</f>
        <v>0</v>
      </c>
      <c r="F650" s="7" t="n">
        <f aca="false">COUNTIFS('Duel Log'!AF$2:AF$2815,$A650,'Duel Log'!AG$2:AG$2815,$B650,'Duel Log'!AH$2:AH$2815,"Draw")</f>
        <v>0</v>
      </c>
      <c r="G650" s="13" t="n">
        <f aca="false">IFERROR(D650/C650,"")</f>
        <v>1</v>
      </c>
    </row>
    <row r="651" customFormat="false" ht="15" hidden="false" customHeight="true" outlineLevel="0" collapsed="false">
      <c r="A651" s="7" t="s">
        <v>431</v>
      </c>
      <c r="B651" s="7" t="s">
        <v>418</v>
      </c>
      <c r="C651" s="7" t="n">
        <f aca="false">COUNTIFS('Duel Log'!AF$2:AF$2815,$A651,'Duel Log'!AG$2:AG$2815,$B651)</f>
        <v>2</v>
      </c>
      <c r="D651" s="7" t="n">
        <f aca="false">COUNTIFS('Duel Log'!AF$2:AF$2815,$A651,'Duel Log'!AG$2:AG$2815,$B651,'Duel Log'!AH$2:AH$2815,"Win")</f>
        <v>0</v>
      </c>
      <c r="E651" s="7" t="n">
        <f aca="false">COUNTIFS('Duel Log'!AF$2:AF$2815,$A651,'Duel Log'!AG$2:AG$2815,$B651,'Duel Log'!AH$2:AH$2815,"Loss")</f>
        <v>2</v>
      </c>
      <c r="F651" s="7" t="n">
        <f aca="false">COUNTIFS('Duel Log'!AF$2:AF$2815,$A651,'Duel Log'!AG$2:AG$2815,$B651,'Duel Log'!AH$2:AH$2815,"Draw")</f>
        <v>0</v>
      </c>
      <c r="G651" s="13" t="n">
        <f aca="false">IFERROR(D651/C651,"")</f>
        <v>0</v>
      </c>
    </row>
    <row r="652" customFormat="false" ht="15" hidden="false" customHeight="true" outlineLevel="0" collapsed="false">
      <c r="A652" s="7" t="s">
        <v>431</v>
      </c>
      <c r="B652" s="7" t="s">
        <v>4420</v>
      </c>
      <c r="C652" s="7" t="n">
        <f aca="false">COUNTIFS('Duel Log'!AF$2:AF$2815,$A652,'Duel Log'!AG$2:AG$2815,$B652)</f>
        <v>1</v>
      </c>
      <c r="D652" s="7" t="n">
        <f aca="false">COUNTIFS('Duel Log'!AF$2:AF$2815,$A652,'Duel Log'!AG$2:AG$2815,$B652,'Duel Log'!AH$2:AH$2815,"Win")</f>
        <v>1</v>
      </c>
      <c r="E652" s="7" t="n">
        <f aca="false">COUNTIFS('Duel Log'!AF$2:AF$2815,$A652,'Duel Log'!AG$2:AG$2815,$B652,'Duel Log'!AH$2:AH$2815,"Loss")</f>
        <v>0</v>
      </c>
      <c r="F652" s="7" t="n">
        <f aca="false">COUNTIFS('Duel Log'!AF$2:AF$2815,$A652,'Duel Log'!AG$2:AG$2815,$B652,'Duel Log'!AH$2:AH$2815,"Draw")</f>
        <v>0</v>
      </c>
      <c r="G652" s="13" t="n">
        <f aca="false">IFERROR(D652/C652,"")</f>
        <v>1</v>
      </c>
    </row>
    <row r="653" customFormat="false" ht="15" hidden="false" customHeight="true" outlineLevel="0" collapsed="false">
      <c r="A653" s="7" t="s">
        <v>431</v>
      </c>
      <c r="B653" s="7" t="s">
        <v>488</v>
      </c>
      <c r="C653" s="7" t="n">
        <f aca="false">COUNTIFS('Duel Log'!AF$2:AF$2815,$A653,'Duel Log'!AG$2:AG$2815,$B653)</f>
        <v>1</v>
      </c>
      <c r="D653" s="7" t="n">
        <f aca="false">COUNTIFS('Duel Log'!AF$2:AF$2815,$A653,'Duel Log'!AG$2:AG$2815,$B653,'Duel Log'!AH$2:AH$2815,"Win")</f>
        <v>1</v>
      </c>
      <c r="E653" s="7" t="n">
        <f aca="false">COUNTIFS('Duel Log'!AF$2:AF$2815,$A653,'Duel Log'!AG$2:AG$2815,$B653,'Duel Log'!AH$2:AH$2815,"Loss")</f>
        <v>0</v>
      </c>
      <c r="F653" s="7" t="n">
        <f aca="false">COUNTIFS('Duel Log'!AF$2:AF$2815,$A653,'Duel Log'!AG$2:AG$2815,$B653,'Duel Log'!AH$2:AH$2815,"Draw")</f>
        <v>0</v>
      </c>
      <c r="G653" s="13" t="n">
        <f aca="false">IFERROR(D653/C653,"")</f>
        <v>1</v>
      </c>
    </row>
    <row r="654" customFormat="false" ht="15" hidden="false" customHeight="true" outlineLevel="0" collapsed="false">
      <c r="A654" s="7" t="s">
        <v>431</v>
      </c>
      <c r="B654" s="7" t="s">
        <v>223</v>
      </c>
      <c r="C654" s="7" t="n">
        <f aca="false">COUNTIFS('Duel Log'!AF$2:AF$2815,$A654,'Duel Log'!AG$2:AG$2815,$B654)</f>
        <v>1</v>
      </c>
      <c r="D654" s="7" t="n">
        <f aca="false">COUNTIFS('Duel Log'!AF$2:AF$2815,$A654,'Duel Log'!AG$2:AG$2815,$B654,'Duel Log'!AH$2:AH$2815,"Win")</f>
        <v>1</v>
      </c>
      <c r="E654" s="7" t="n">
        <f aca="false">COUNTIFS('Duel Log'!AF$2:AF$2815,$A654,'Duel Log'!AG$2:AG$2815,$B654,'Duel Log'!AH$2:AH$2815,"Loss")</f>
        <v>0</v>
      </c>
      <c r="F654" s="7" t="n">
        <f aca="false">COUNTIFS('Duel Log'!AF$2:AF$2815,$A654,'Duel Log'!AG$2:AG$2815,$B654,'Duel Log'!AH$2:AH$2815,"Draw")</f>
        <v>0</v>
      </c>
      <c r="G654" s="13" t="n">
        <f aca="false">IFERROR(D654/C654,"")</f>
        <v>1</v>
      </c>
    </row>
    <row r="655" customFormat="false" ht="15" hidden="false" customHeight="true" outlineLevel="0" collapsed="false">
      <c r="A655" s="7" t="s">
        <v>431</v>
      </c>
      <c r="B655" s="7" t="s">
        <v>4454</v>
      </c>
      <c r="C655" s="7" t="n">
        <f aca="false">COUNTIFS('Duel Log'!AF$2:AF$2815,$A655,'Duel Log'!AG$2:AG$2815,$B655)</f>
        <v>1</v>
      </c>
      <c r="D655" s="7" t="n">
        <f aca="false">COUNTIFS('Duel Log'!AF$2:AF$2815,$A655,'Duel Log'!AG$2:AG$2815,$B655,'Duel Log'!AH$2:AH$2815,"Win")</f>
        <v>1</v>
      </c>
      <c r="E655" s="7" t="n">
        <f aca="false">COUNTIFS('Duel Log'!AF$2:AF$2815,$A655,'Duel Log'!AG$2:AG$2815,$B655,'Duel Log'!AH$2:AH$2815,"Loss")</f>
        <v>0</v>
      </c>
      <c r="F655" s="7" t="n">
        <f aca="false">COUNTIFS('Duel Log'!AF$2:AF$2815,$A655,'Duel Log'!AG$2:AG$2815,$B655,'Duel Log'!AH$2:AH$2815,"Draw")</f>
        <v>0</v>
      </c>
      <c r="G655" s="13" t="n">
        <f aca="false">IFERROR(D655/C655,"")</f>
        <v>1</v>
      </c>
    </row>
    <row r="656" customFormat="false" ht="15" hidden="false" customHeight="true" outlineLevel="0" collapsed="false">
      <c r="A656" s="7" t="s">
        <v>431</v>
      </c>
      <c r="B656" s="7" t="s">
        <v>351</v>
      </c>
      <c r="C656" s="7" t="n">
        <f aca="false">COUNTIFS('Duel Log'!AF$2:AF$2815,$A656,'Duel Log'!AG$2:AG$2815,$B656)</f>
        <v>1</v>
      </c>
      <c r="D656" s="7" t="n">
        <f aca="false">COUNTIFS('Duel Log'!AF$2:AF$2815,$A656,'Duel Log'!AG$2:AG$2815,$B656,'Duel Log'!AH$2:AH$2815,"Win")</f>
        <v>0</v>
      </c>
      <c r="E656" s="7" t="n">
        <f aca="false">COUNTIFS('Duel Log'!AF$2:AF$2815,$A656,'Duel Log'!AG$2:AG$2815,$B656,'Duel Log'!AH$2:AH$2815,"Loss")</f>
        <v>1</v>
      </c>
      <c r="F656" s="7" t="n">
        <f aca="false">COUNTIFS('Duel Log'!AF$2:AF$2815,$A656,'Duel Log'!AG$2:AG$2815,$B656,'Duel Log'!AH$2:AH$2815,"Draw")</f>
        <v>0</v>
      </c>
      <c r="G656" s="13" t="n">
        <f aca="false">IFERROR(D656/C656,"")</f>
        <v>0</v>
      </c>
    </row>
    <row r="657" customFormat="false" ht="15" hidden="false" customHeight="true" outlineLevel="0" collapsed="false">
      <c r="A657" s="7" t="s">
        <v>431</v>
      </c>
      <c r="B657" s="7" t="s">
        <v>726</v>
      </c>
      <c r="C657" s="7" t="n">
        <f aca="false">COUNTIFS('Duel Log'!AF$2:AF$2815,$A657,'Duel Log'!AG$2:AG$2815,$B657)</f>
        <v>2</v>
      </c>
      <c r="D657" s="7" t="n">
        <f aca="false">COUNTIFS('Duel Log'!AF$2:AF$2815,$A657,'Duel Log'!AG$2:AG$2815,$B657,'Duel Log'!AH$2:AH$2815,"Win")</f>
        <v>0</v>
      </c>
      <c r="E657" s="7" t="n">
        <f aca="false">COUNTIFS('Duel Log'!AF$2:AF$2815,$A657,'Duel Log'!AG$2:AG$2815,$B657,'Duel Log'!AH$2:AH$2815,"Loss")</f>
        <v>2</v>
      </c>
      <c r="F657" s="7" t="n">
        <f aca="false">COUNTIFS('Duel Log'!AF$2:AF$2815,$A657,'Duel Log'!AG$2:AG$2815,$B657,'Duel Log'!AH$2:AH$2815,"Draw")</f>
        <v>0</v>
      </c>
      <c r="G657" s="13" t="n">
        <f aca="false">IFERROR(D657/C657,"")</f>
        <v>0</v>
      </c>
    </row>
    <row r="658" customFormat="false" ht="15" hidden="false" customHeight="true" outlineLevel="0" collapsed="false">
      <c r="A658" s="7" t="s">
        <v>431</v>
      </c>
      <c r="B658" s="7" t="s">
        <v>315</v>
      </c>
      <c r="C658" s="7" t="n">
        <f aca="false">COUNTIFS('Duel Log'!AF$2:AF$2815,$A658,'Duel Log'!AG$2:AG$2815,$B658)</f>
        <v>1</v>
      </c>
      <c r="D658" s="7" t="n">
        <f aca="false">COUNTIFS('Duel Log'!AF$2:AF$2815,$A658,'Duel Log'!AG$2:AG$2815,$B658,'Duel Log'!AH$2:AH$2815,"Win")</f>
        <v>0</v>
      </c>
      <c r="E658" s="7" t="n">
        <f aca="false">COUNTIFS('Duel Log'!AF$2:AF$2815,$A658,'Duel Log'!AG$2:AG$2815,$B658,'Duel Log'!AH$2:AH$2815,"Loss")</f>
        <v>1</v>
      </c>
      <c r="F658" s="7" t="n">
        <f aca="false">COUNTIFS('Duel Log'!AF$2:AF$2815,$A658,'Duel Log'!AG$2:AG$2815,$B658,'Duel Log'!AH$2:AH$2815,"Draw")</f>
        <v>0</v>
      </c>
      <c r="G658" s="13" t="n">
        <f aca="false">IFERROR(D658/C658,"")</f>
        <v>0</v>
      </c>
    </row>
    <row r="659" customFormat="false" ht="15" hidden="false" customHeight="true" outlineLevel="0" collapsed="false">
      <c r="A659" s="7" t="s">
        <v>431</v>
      </c>
      <c r="B659" s="7" t="s">
        <v>1713</v>
      </c>
      <c r="C659" s="7" t="n">
        <f aca="false">COUNTIFS('Duel Log'!AF$2:AF$2815,$A659,'Duel Log'!AG$2:AG$2815,$B659)</f>
        <v>1</v>
      </c>
      <c r="D659" s="7" t="n">
        <f aca="false">COUNTIFS('Duel Log'!AF$2:AF$2815,$A659,'Duel Log'!AG$2:AG$2815,$B659,'Duel Log'!AH$2:AH$2815,"Win")</f>
        <v>1</v>
      </c>
      <c r="E659" s="7" t="n">
        <f aca="false">COUNTIFS('Duel Log'!AF$2:AF$2815,$A659,'Duel Log'!AG$2:AG$2815,$B659,'Duel Log'!AH$2:AH$2815,"Loss")</f>
        <v>0</v>
      </c>
      <c r="F659" s="7" t="n">
        <f aca="false">COUNTIFS('Duel Log'!AF$2:AF$2815,$A659,'Duel Log'!AG$2:AG$2815,$B659,'Duel Log'!AH$2:AH$2815,"Draw")</f>
        <v>0</v>
      </c>
      <c r="G659" s="13" t="n">
        <f aca="false">IFERROR(D659/C659,"")</f>
        <v>1</v>
      </c>
    </row>
    <row r="660" customFormat="false" ht="15" hidden="false" customHeight="true" outlineLevel="0" collapsed="false">
      <c r="A660" s="7" t="s">
        <v>431</v>
      </c>
      <c r="B660" s="7" t="s">
        <v>1858</v>
      </c>
      <c r="C660" s="7" t="n">
        <f aca="false">COUNTIFS('Duel Log'!AF$2:AF$2815,$A660,'Duel Log'!AG$2:AG$2815,$B660)</f>
        <v>2</v>
      </c>
      <c r="D660" s="7" t="n">
        <f aca="false">COUNTIFS('Duel Log'!AF$2:AF$2815,$A660,'Duel Log'!AG$2:AG$2815,$B660,'Duel Log'!AH$2:AH$2815,"Win")</f>
        <v>2</v>
      </c>
      <c r="E660" s="7" t="n">
        <f aca="false">COUNTIFS('Duel Log'!AF$2:AF$2815,$A660,'Duel Log'!AG$2:AG$2815,$B660,'Duel Log'!AH$2:AH$2815,"Loss")</f>
        <v>0</v>
      </c>
      <c r="F660" s="7" t="n">
        <f aca="false">COUNTIFS('Duel Log'!AF$2:AF$2815,$A660,'Duel Log'!AG$2:AG$2815,$B660,'Duel Log'!AH$2:AH$2815,"Draw")</f>
        <v>0</v>
      </c>
      <c r="G660" s="13" t="n">
        <f aca="false">IFERROR(D660/C660,"")</f>
        <v>1</v>
      </c>
    </row>
    <row r="661" customFormat="false" ht="15" hidden="false" customHeight="true" outlineLevel="0" collapsed="false">
      <c r="A661" s="7" t="s">
        <v>5327</v>
      </c>
      <c r="B661" s="7" t="s">
        <v>5326</v>
      </c>
      <c r="C661" s="7" t="n">
        <f aca="false">COUNTIFS('Duel Log'!AF$2:AF$2815,$A661,'Duel Log'!AG$2:AG$2815,$B661)</f>
        <v>1</v>
      </c>
      <c r="D661" s="7" t="n">
        <f aca="false">COUNTIFS('Duel Log'!AF$2:AF$2815,$A661,'Duel Log'!AG$2:AG$2815,$B661,'Duel Log'!AH$2:AH$2815,"Win")</f>
        <v>1</v>
      </c>
      <c r="E661" s="7" t="n">
        <f aca="false">COUNTIFS('Duel Log'!AF$2:AF$2815,$A661,'Duel Log'!AG$2:AG$2815,$B661,'Duel Log'!AH$2:AH$2815,"Loss")</f>
        <v>0</v>
      </c>
      <c r="F661" s="7" t="n">
        <f aca="false">COUNTIFS('Duel Log'!AF$2:AF$2815,$A661,'Duel Log'!AG$2:AG$2815,$B661,'Duel Log'!AH$2:AH$2815,"Draw")</f>
        <v>0</v>
      </c>
      <c r="G661" s="13" t="n">
        <f aca="false">IFERROR(D661/C661,"")</f>
        <v>1</v>
      </c>
    </row>
    <row r="662" customFormat="false" ht="15" hidden="false" customHeight="true" outlineLevel="0" collapsed="false">
      <c r="A662" s="7" t="s">
        <v>721</v>
      </c>
      <c r="B662" s="7" t="s">
        <v>720</v>
      </c>
      <c r="C662" s="7" t="n">
        <f aca="false">COUNTIFS('Duel Log'!AF$2:AF$2815,$A662,'Duel Log'!AG$2:AG$2815,$B662)</f>
        <v>2</v>
      </c>
      <c r="D662" s="7" t="n">
        <f aca="false">COUNTIFS('Duel Log'!AF$2:AF$2815,$A662,'Duel Log'!AG$2:AG$2815,$B662,'Duel Log'!AH$2:AH$2815,"Win")</f>
        <v>0</v>
      </c>
      <c r="E662" s="7" t="n">
        <f aca="false">COUNTIFS('Duel Log'!AF$2:AF$2815,$A662,'Duel Log'!AG$2:AG$2815,$B662,'Duel Log'!AH$2:AH$2815,"Loss")</f>
        <v>2</v>
      </c>
      <c r="F662" s="7" t="n">
        <f aca="false">COUNTIFS('Duel Log'!AF$2:AF$2815,$A662,'Duel Log'!AG$2:AG$2815,$B662,'Duel Log'!AH$2:AH$2815,"Draw")</f>
        <v>0</v>
      </c>
      <c r="G662" s="13" t="n">
        <f aca="false">IFERROR(D662/C662,"")</f>
        <v>0</v>
      </c>
    </row>
    <row r="663" customFormat="false" ht="15" hidden="false" customHeight="true" outlineLevel="0" collapsed="false">
      <c r="A663" s="7" t="s">
        <v>721</v>
      </c>
      <c r="B663" s="7" t="s">
        <v>229</v>
      </c>
      <c r="C663" s="7" t="n">
        <f aca="false">COUNTIFS('Duel Log'!AF$2:AF$2815,$A663,'Duel Log'!AG$2:AG$2815,$B663)</f>
        <v>1</v>
      </c>
      <c r="D663" s="7" t="n">
        <f aca="false">COUNTIFS('Duel Log'!AF$2:AF$2815,$A663,'Duel Log'!AG$2:AG$2815,$B663,'Duel Log'!AH$2:AH$2815,"Win")</f>
        <v>1</v>
      </c>
      <c r="E663" s="7" t="n">
        <f aca="false">COUNTIFS('Duel Log'!AF$2:AF$2815,$A663,'Duel Log'!AG$2:AG$2815,$B663,'Duel Log'!AH$2:AH$2815,"Loss")</f>
        <v>0</v>
      </c>
      <c r="F663" s="7" t="n">
        <f aca="false">COUNTIFS('Duel Log'!AF$2:AF$2815,$A663,'Duel Log'!AG$2:AG$2815,$B663,'Duel Log'!AH$2:AH$2815,"Draw")</f>
        <v>0</v>
      </c>
      <c r="G663" s="13" t="n">
        <f aca="false">IFERROR(D663/C663,"")</f>
        <v>1</v>
      </c>
    </row>
    <row r="664" customFormat="false" ht="15" hidden="false" customHeight="true" outlineLevel="0" collapsed="false">
      <c r="A664" s="7" t="s">
        <v>2404</v>
      </c>
      <c r="B664" s="7" t="s">
        <v>1114</v>
      </c>
      <c r="C664" s="7" t="n">
        <f aca="false">COUNTIFS('Duel Log'!AF$2:AF$2815,$A664,'Duel Log'!AG$2:AG$2815,$B664)</f>
        <v>1</v>
      </c>
      <c r="D664" s="7" t="n">
        <f aca="false">COUNTIFS('Duel Log'!AF$2:AF$2815,$A664,'Duel Log'!AG$2:AG$2815,$B664,'Duel Log'!AH$2:AH$2815,"Win")</f>
        <v>0</v>
      </c>
      <c r="E664" s="7" t="n">
        <f aca="false">COUNTIFS('Duel Log'!AF$2:AF$2815,$A664,'Duel Log'!AG$2:AG$2815,$B664,'Duel Log'!AH$2:AH$2815,"Loss")</f>
        <v>1</v>
      </c>
      <c r="F664" s="7" t="n">
        <f aca="false">COUNTIFS('Duel Log'!AF$2:AF$2815,$A664,'Duel Log'!AG$2:AG$2815,$B664,'Duel Log'!AH$2:AH$2815,"Draw")</f>
        <v>0</v>
      </c>
      <c r="G664" s="13" t="n">
        <f aca="false">IFERROR(D664/C664,"")</f>
        <v>0</v>
      </c>
    </row>
    <row r="665" customFormat="false" ht="15" hidden="false" customHeight="true" outlineLevel="0" collapsed="false">
      <c r="A665" s="7" t="s">
        <v>1379</v>
      </c>
      <c r="B665" s="7" t="s">
        <v>1380</v>
      </c>
      <c r="C665" s="7" t="n">
        <f aca="false">COUNTIFS('Duel Log'!AF$2:AF$2815,$A665,'Duel Log'!AG$2:AG$2815,$B665)</f>
        <v>1</v>
      </c>
      <c r="D665" s="7" t="n">
        <f aca="false">COUNTIFS('Duel Log'!AF$2:AF$2815,$A665,'Duel Log'!AG$2:AG$2815,$B665,'Duel Log'!AH$2:AH$2815,"Win")</f>
        <v>1</v>
      </c>
      <c r="E665" s="7" t="n">
        <f aca="false">COUNTIFS('Duel Log'!AF$2:AF$2815,$A665,'Duel Log'!AG$2:AG$2815,$B665,'Duel Log'!AH$2:AH$2815,"Loss")</f>
        <v>0</v>
      </c>
      <c r="F665" s="7" t="n">
        <f aca="false">COUNTIFS('Duel Log'!AF$2:AF$2815,$A665,'Duel Log'!AG$2:AG$2815,$B665,'Duel Log'!AH$2:AH$2815,"Draw")</f>
        <v>0</v>
      </c>
      <c r="G665" s="13" t="n">
        <f aca="false">IFERROR(D665/C665,"")</f>
        <v>1</v>
      </c>
    </row>
    <row r="666" customFormat="false" ht="15" hidden="false" customHeight="true" outlineLevel="0" collapsed="false">
      <c r="A666" s="7" t="s">
        <v>1634</v>
      </c>
      <c r="B666" s="7" t="s">
        <v>229</v>
      </c>
      <c r="C666" s="7" t="n">
        <f aca="false">COUNTIFS('Duel Log'!AF$2:AF$2815,$A666,'Duel Log'!AG$2:AG$2815,$B666)</f>
        <v>1</v>
      </c>
      <c r="D666" s="7" t="n">
        <f aca="false">COUNTIFS('Duel Log'!AF$2:AF$2815,$A666,'Duel Log'!AG$2:AG$2815,$B666,'Duel Log'!AH$2:AH$2815,"Win")</f>
        <v>0</v>
      </c>
      <c r="E666" s="7" t="n">
        <f aca="false">COUNTIFS('Duel Log'!AF$2:AF$2815,$A666,'Duel Log'!AG$2:AG$2815,$B666,'Duel Log'!AH$2:AH$2815,"Loss")</f>
        <v>1</v>
      </c>
      <c r="F666" s="7" t="n">
        <f aca="false">COUNTIFS('Duel Log'!AF$2:AF$2815,$A666,'Duel Log'!AG$2:AG$2815,$B666,'Duel Log'!AH$2:AH$2815,"Draw")</f>
        <v>0</v>
      </c>
      <c r="G666" s="13" t="n">
        <f aca="false">IFERROR(D666/C666,"")</f>
        <v>0</v>
      </c>
    </row>
    <row r="667" customFormat="false" ht="15" hidden="false" customHeight="true" outlineLevel="0" collapsed="false">
      <c r="A667" s="7" t="s">
        <v>355</v>
      </c>
      <c r="B667" s="7" t="s">
        <v>354</v>
      </c>
      <c r="C667" s="7" t="n">
        <f aca="false">COUNTIFS('Duel Log'!AF$2:AF$2815,$A667,'Duel Log'!AG$2:AG$2815,$B667)</f>
        <v>2</v>
      </c>
      <c r="D667" s="7" t="n">
        <f aca="false">COUNTIFS('Duel Log'!AF$2:AF$2815,$A667,'Duel Log'!AG$2:AG$2815,$B667,'Duel Log'!AH$2:AH$2815,"Win")</f>
        <v>0</v>
      </c>
      <c r="E667" s="7" t="n">
        <f aca="false">COUNTIFS('Duel Log'!AF$2:AF$2815,$A667,'Duel Log'!AG$2:AG$2815,$B667,'Duel Log'!AH$2:AH$2815,"Loss")</f>
        <v>2</v>
      </c>
      <c r="F667" s="7" t="n">
        <f aca="false">COUNTIFS('Duel Log'!AF$2:AF$2815,$A667,'Duel Log'!AG$2:AG$2815,$B667,'Duel Log'!AH$2:AH$2815,"Draw")</f>
        <v>0</v>
      </c>
      <c r="G667" s="13" t="n">
        <f aca="false">IFERROR(D667/C667,"")</f>
        <v>0</v>
      </c>
    </row>
    <row r="668" customFormat="false" ht="15" hidden="false" customHeight="true" outlineLevel="0" collapsed="false">
      <c r="A668" s="7" t="s">
        <v>4167</v>
      </c>
      <c r="B668" s="7" t="s">
        <v>2301</v>
      </c>
      <c r="C668" s="7" t="n">
        <f aca="false">COUNTIFS('Duel Log'!AF$2:AF$2815,$A668,'Duel Log'!AG$2:AG$2815,$B668)</f>
        <v>2</v>
      </c>
      <c r="D668" s="7" t="n">
        <f aca="false">COUNTIFS('Duel Log'!AF$2:AF$2815,$A668,'Duel Log'!AG$2:AG$2815,$B668,'Duel Log'!AH$2:AH$2815,"Win")</f>
        <v>2</v>
      </c>
      <c r="E668" s="7" t="n">
        <f aca="false">COUNTIFS('Duel Log'!AF$2:AF$2815,$A668,'Duel Log'!AG$2:AG$2815,$B668,'Duel Log'!AH$2:AH$2815,"Loss")</f>
        <v>0</v>
      </c>
      <c r="F668" s="7" t="n">
        <f aca="false">COUNTIFS('Duel Log'!AF$2:AF$2815,$A668,'Duel Log'!AG$2:AG$2815,$B668,'Duel Log'!AH$2:AH$2815,"Draw")</f>
        <v>0</v>
      </c>
      <c r="G668" s="13" t="n">
        <f aca="false">IFERROR(D668/C668,"")</f>
        <v>1</v>
      </c>
    </row>
    <row r="669" customFormat="false" ht="15" hidden="false" customHeight="true" outlineLevel="0" collapsed="false">
      <c r="A669" s="7" t="s">
        <v>5315</v>
      </c>
      <c r="B669" s="7" t="s">
        <v>5316</v>
      </c>
      <c r="C669" s="7" t="n">
        <f aca="false">COUNTIFS('Duel Log'!AF$2:AF$2815,$A669,'Duel Log'!AG$2:AG$2815,$B669)</f>
        <v>1</v>
      </c>
      <c r="D669" s="7" t="n">
        <f aca="false">COUNTIFS('Duel Log'!AF$2:AF$2815,$A669,'Duel Log'!AG$2:AG$2815,$B669,'Duel Log'!AH$2:AH$2815,"Win")</f>
        <v>0</v>
      </c>
      <c r="E669" s="7" t="n">
        <f aca="false">COUNTIFS('Duel Log'!AF$2:AF$2815,$A669,'Duel Log'!AG$2:AG$2815,$B669,'Duel Log'!AH$2:AH$2815,"Loss")</f>
        <v>1</v>
      </c>
      <c r="F669" s="7" t="n">
        <f aca="false">COUNTIFS('Duel Log'!AF$2:AF$2815,$A669,'Duel Log'!AG$2:AG$2815,$B669,'Duel Log'!AH$2:AH$2815,"Draw")</f>
        <v>0</v>
      </c>
      <c r="G669" s="13" t="n">
        <f aca="false">IFERROR(D669/C669,"")</f>
        <v>0</v>
      </c>
    </row>
    <row r="670" customFormat="false" ht="15" hidden="false" customHeight="true" outlineLevel="0" collapsed="false">
      <c r="A670" s="7" t="s">
        <v>1354</v>
      </c>
      <c r="B670" s="7" t="s">
        <v>1040</v>
      </c>
      <c r="C670" s="7" t="n">
        <f aca="false">COUNTIFS('Duel Log'!AF$2:AF$2815,$A670,'Duel Log'!AG$2:AG$2815,$B670)</f>
        <v>2</v>
      </c>
      <c r="D670" s="7" t="n">
        <f aca="false">COUNTIFS('Duel Log'!AF$2:AF$2815,$A670,'Duel Log'!AG$2:AG$2815,$B670,'Duel Log'!AH$2:AH$2815,"Win")</f>
        <v>2</v>
      </c>
      <c r="E670" s="7" t="n">
        <f aca="false">COUNTIFS('Duel Log'!AF$2:AF$2815,$A670,'Duel Log'!AG$2:AG$2815,$B670,'Duel Log'!AH$2:AH$2815,"Loss")</f>
        <v>0</v>
      </c>
      <c r="F670" s="7" t="n">
        <f aca="false">COUNTIFS('Duel Log'!AF$2:AF$2815,$A670,'Duel Log'!AG$2:AG$2815,$B670,'Duel Log'!AH$2:AH$2815,"Draw")</f>
        <v>0</v>
      </c>
      <c r="G670" s="13" t="n">
        <f aca="false">IFERROR(D670/C670,"")</f>
        <v>1</v>
      </c>
    </row>
    <row r="671" customFormat="false" ht="15" hidden="false" customHeight="true" outlineLevel="0" collapsed="false">
      <c r="A671" s="7" t="s">
        <v>5646</v>
      </c>
      <c r="B671" s="7" t="s">
        <v>741</v>
      </c>
      <c r="C671" s="7" t="n">
        <f aca="false">COUNTIFS('Duel Log'!AF$2:AF$2815,$A671,'Duel Log'!AG$2:AG$2815,$B671)</f>
        <v>1</v>
      </c>
      <c r="D671" s="7" t="n">
        <f aca="false">COUNTIFS('Duel Log'!AF$2:AF$2815,$A671,'Duel Log'!AG$2:AG$2815,$B671,'Duel Log'!AH$2:AH$2815,"Win")</f>
        <v>0</v>
      </c>
      <c r="E671" s="7" t="n">
        <f aca="false">COUNTIFS('Duel Log'!AF$2:AF$2815,$A671,'Duel Log'!AG$2:AG$2815,$B671,'Duel Log'!AH$2:AH$2815,"Loss")</f>
        <v>1</v>
      </c>
      <c r="F671" s="7" t="n">
        <f aca="false">COUNTIFS('Duel Log'!AF$2:AF$2815,$A671,'Duel Log'!AG$2:AG$2815,$B671,'Duel Log'!AH$2:AH$2815,"Draw")</f>
        <v>0</v>
      </c>
      <c r="G671" s="13" t="n">
        <f aca="false">IFERROR(D671/C671,"")</f>
        <v>0</v>
      </c>
    </row>
    <row r="672" customFormat="false" ht="15" hidden="false" customHeight="true" outlineLevel="0" collapsed="false">
      <c r="A672" s="7" t="s">
        <v>3355</v>
      </c>
      <c r="B672" s="7" t="s">
        <v>2073</v>
      </c>
      <c r="C672" s="7" t="n">
        <f aca="false">COUNTIFS('Duel Log'!AF$2:AF$2815,$A672,'Duel Log'!AG$2:AG$2815,$B672)</f>
        <v>2</v>
      </c>
      <c r="D672" s="7" t="n">
        <f aca="false">COUNTIFS('Duel Log'!AF$2:AF$2815,$A672,'Duel Log'!AG$2:AG$2815,$B672,'Duel Log'!AH$2:AH$2815,"Win")</f>
        <v>0</v>
      </c>
      <c r="E672" s="7" t="n">
        <f aca="false">COUNTIFS('Duel Log'!AF$2:AF$2815,$A672,'Duel Log'!AG$2:AG$2815,$B672,'Duel Log'!AH$2:AH$2815,"Loss")</f>
        <v>2</v>
      </c>
      <c r="F672" s="7" t="n">
        <f aca="false">COUNTIFS('Duel Log'!AF$2:AF$2815,$A672,'Duel Log'!AG$2:AG$2815,$B672,'Duel Log'!AH$2:AH$2815,"Draw")</f>
        <v>0</v>
      </c>
      <c r="G672" s="13" t="n">
        <f aca="false">IFERROR(D672/C672,"")</f>
        <v>0</v>
      </c>
    </row>
    <row r="673" customFormat="false" ht="15" hidden="false" customHeight="true" outlineLevel="0" collapsed="false">
      <c r="A673" s="7" t="s">
        <v>5844</v>
      </c>
      <c r="B673" s="7" t="s">
        <v>5845</v>
      </c>
      <c r="C673" s="7" t="n">
        <f aca="false">COUNTIFS('Duel Log'!AF$2:AF$2815,$A673,'Duel Log'!AG$2:AG$2815,$B673)</f>
        <v>1</v>
      </c>
      <c r="D673" s="7" t="n">
        <f aca="false">COUNTIFS('Duel Log'!AF$2:AF$2815,$A673,'Duel Log'!AG$2:AG$2815,$B673,'Duel Log'!AH$2:AH$2815,"Win")</f>
        <v>0</v>
      </c>
      <c r="E673" s="7" t="n">
        <f aca="false">COUNTIFS('Duel Log'!AF$2:AF$2815,$A673,'Duel Log'!AG$2:AG$2815,$B673,'Duel Log'!AH$2:AH$2815,"Loss")</f>
        <v>1</v>
      </c>
      <c r="F673" s="7" t="n">
        <f aca="false">COUNTIFS('Duel Log'!AF$2:AF$2815,$A673,'Duel Log'!AG$2:AG$2815,$B673,'Duel Log'!AH$2:AH$2815,"Draw")</f>
        <v>0</v>
      </c>
      <c r="G673" s="13" t="n">
        <f aca="false">IFERROR(D673/C673,"")</f>
        <v>0</v>
      </c>
    </row>
    <row r="674" customFormat="false" ht="15" hidden="false" customHeight="true" outlineLevel="0" collapsed="false">
      <c r="A674" s="7" t="s">
        <v>869</v>
      </c>
      <c r="B674" s="7" t="s">
        <v>868</v>
      </c>
      <c r="C674" s="7" t="n">
        <f aca="false">COUNTIFS('Duel Log'!AF$2:AF$2815,$A674,'Duel Log'!AG$2:AG$2815,$B674)</f>
        <v>2</v>
      </c>
      <c r="D674" s="7" t="n">
        <f aca="false">COUNTIFS('Duel Log'!AF$2:AF$2815,$A674,'Duel Log'!AG$2:AG$2815,$B674,'Duel Log'!AH$2:AH$2815,"Win")</f>
        <v>2</v>
      </c>
      <c r="E674" s="7" t="n">
        <f aca="false">COUNTIFS('Duel Log'!AF$2:AF$2815,$A674,'Duel Log'!AG$2:AG$2815,$B674,'Duel Log'!AH$2:AH$2815,"Loss")</f>
        <v>0</v>
      </c>
      <c r="F674" s="7" t="n">
        <f aca="false">COUNTIFS('Duel Log'!AF$2:AF$2815,$A674,'Duel Log'!AG$2:AG$2815,$B674,'Duel Log'!AH$2:AH$2815,"Draw")</f>
        <v>0</v>
      </c>
      <c r="G674" s="13" t="n">
        <f aca="false">IFERROR(D674/C674,"")</f>
        <v>1</v>
      </c>
    </row>
    <row r="675" customFormat="false" ht="15" hidden="false" customHeight="true" outlineLevel="0" collapsed="false">
      <c r="A675" s="7" t="s">
        <v>2108</v>
      </c>
      <c r="B675" s="7" t="s">
        <v>150</v>
      </c>
      <c r="C675" s="7" t="n">
        <f aca="false">COUNTIFS('Duel Log'!AF$2:AF$2815,$A675,'Duel Log'!AG$2:AG$2815,$B675)</f>
        <v>1</v>
      </c>
      <c r="D675" s="7" t="n">
        <f aca="false">COUNTIFS('Duel Log'!AF$2:AF$2815,$A675,'Duel Log'!AG$2:AG$2815,$B675,'Duel Log'!AH$2:AH$2815,"Win")</f>
        <v>1</v>
      </c>
      <c r="E675" s="7" t="n">
        <f aca="false">COUNTIFS('Duel Log'!AF$2:AF$2815,$A675,'Duel Log'!AG$2:AG$2815,$B675,'Duel Log'!AH$2:AH$2815,"Loss")</f>
        <v>0</v>
      </c>
      <c r="F675" s="7" t="n">
        <f aca="false">COUNTIFS('Duel Log'!AF$2:AF$2815,$A675,'Duel Log'!AG$2:AG$2815,$B675,'Duel Log'!AH$2:AH$2815,"Draw")</f>
        <v>0</v>
      </c>
      <c r="G675" s="13" t="n">
        <f aca="false">IFERROR(D675/C675,"")</f>
        <v>1</v>
      </c>
    </row>
    <row r="676" customFormat="false" ht="15" hidden="false" customHeight="true" outlineLevel="0" collapsed="false">
      <c r="A676" s="7" t="s">
        <v>1360</v>
      </c>
      <c r="B676" s="7" t="s">
        <v>1361</v>
      </c>
      <c r="C676" s="7" t="n">
        <f aca="false">COUNTIFS('Duel Log'!AF$2:AF$2815,$A676,'Duel Log'!AG$2:AG$2815,$B676)</f>
        <v>1</v>
      </c>
      <c r="D676" s="7" t="n">
        <f aca="false">COUNTIFS('Duel Log'!AF$2:AF$2815,$A676,'Duel Log'!AG$2:AG$2815,$B676,'Duel Log'!AH$2:AH$2815,"Win")</f>
        <v>1</v>
      </c>
      <c r="E676" s="7" t="n">
        <f aca="false">COUNTIFS('Duel Log'!AF$2:AF$2815,$A676,'Duel Log'!AG$2:AG$2815,$B676,'Duel Log'!AH$2:AH$2815,"Loss")</f>
        <v>0</v>
      </c>
      <c r="F676" s="7" t="n">
        <f aca="false">COUNTIFS('Duel Log'!AF$2:AF$2815,$A676,'Duel Log'!AG$2:AG$2815,$B676,'Duel Log'!AH$2:AH$2815,"Draw")</f>
        <v>0</v>
      </c>
      <c r="G676" s="13" t="n">
        <f aca="false">IFERROR(D676/C676,"")</f>
        <v>1</v>
      </c>
    </row>
    <row r="677" customFormat="false" ht="15" hidden="false" customHeight="true" outlineLevel="0" collapsed="false">
      <c r="A677" s="7" t="s">
        <v>2299</v>
      </c>
      <c r="B677" s="7" t="s">
        <v>418</v>
      </c>
      <c r="C677" s="7" t="n">
        <f aca="false">COUNTIFS('Duel Log'!AF$2:AF$2815,$A677,'Duel Log'!AG$2:AG$2815,$B677)</f>
        <v>1</v>
      </c>
      <c r="D677" s="7" t="n">
        <f aca="false">COUNTIFS('Duel Log'!AF$2:AF$2815,$A677,'Duel Log'!AG$2:AG$2815,$B677,'Duel Log'!AH$2:AH$2815,"Win")</f>
        <v>1</v>
      </c>
      <c r="E677" s="7" t="n">
        <f aca="false">COUNTIFS('Duel Log'!AF$2:AF$2815,$A677,'Duel Log'!AG$2:AG$2815,$B677,'Duel Log'!AH$2:AH$2815,"Loss")</f>
        <v>0</v>
      </c>
      <c r="F677" s="7" t="n">
        <f aca="false">COUNTIFS('Duel Log'!AF$2:AF$2815,$A677,'Duel Log'!AG$2:AG$2815,$B677,'Duel Log'!AH$2:AH$2815,"Draw")</f>
        <v>0</v>
      </c>
      <c r="G677" s="13" t="n">
        <f aca="false">IFERROR(D677/C677,"")</f>
        <v>1</v>
      </c>
    </row>
    <row r="678" customFormat="false" ht="15" hidden="false" customHeight="true" outlineLevel="0" collapsed="false">
      <c r="A678" s="7" t="s">
        <v>5630</v>
      </c>
      <c r="B678" s="7" t="s">
        <v>5631</v>
      </c>
      <c r="C678" s="7" t="n">
        <f aca="false">COUNTIFS('Duel Log'!AF$2:AF$2815,$A678,'Duel Log'!AG$2:AG$2815,$B678)</f>
        <v>1</v>
      </c>
      <c r="D678" s="7" t="n">
        <f aca="false">COUNTIFS('Duel Log'!AF$2:AF$2815,$A678,'Duel Log'!AG$2:AG$2815,$B678,'Duel Log'!AH$2:AH$2815,"Win")</f>
        <v>0</v>
      </c>
      <c r="E678" s="7" t="n">
        <f aca="false">COUNTIFS('Duel Log'!AF$2:AF$2815,$A678,'Duel Log'!AG$2:AG$2815,$B678,'Duel Log'!AH$2:AH$2815,"Loss")</f>
        <v>1</v>
      </c>
      <c r="F678" s="7" t="n">
        <f aca="false">COUNTIFS('Duel Log'!AF$2:AF$2815,$A678,'Duel Log'!AG$2:AG$2815,$B678,'Duel Log'!AH$2:AH$2815,"Draw")</f>
        <v>0</v>
      </c>
      <c r="G678" s="13" t="n">
        <f aca="false">IFERROR(D678/C678,"")</f>
        <v>0</v>
      </c>
    </row>
    <row r="679" customFormat="false" ht="15" hidden="false" customHeight="true" outlineLevel="0" collapsed="false">
      <c r="A679" s="7" t="s">
        <v>3398</v>
      </c>
      <c r="B679" s="7" t="s">
        <v>150</v>
      </c>
      <c r="C679" s="7" t="n">
        <f aca="false">COUNTIFS('Duel Log'!AF$2:AF$2815,$A679,'Duel Log'!AG$2:AG$2815,$B679)</f>
        <v>1</v>
      </c>
      <c r="D679" s="7" t="n">
        <f aca="false">COUNTIFS('Duel Log'!AF$2:AF$2815,$A679,'Duel Log'!AG$2:AG$2815,$B679,'Duel Log'!AH$2:AH$2815,"Win")</f>
        <v>1</v>
      </c>
      <c r="E679" s="7" t="n">
        <f aca="false">COUNTIFS('Duel Log'!AF$2:AF$2815,$A679,'Duel Log'!AG$2:AG$2815,$B679,'Duel Log'!AH$2:AH$2815,"Loss")</f>
        <v>0</v>
      </c>
      <c r="F679" s="7" t="n">
        <f aca="false">COUNTIFS('Duel Log'!AF$2:AF$2815,$A679,'Duel Log'!AG$2:AG$2815,$B679,'Duel Log'!AH$2:AH$2815,"Draw")</f>
        <v>0</v>
      </c>
      <c r="G679" s="13" t="n">
        <f aca="false">IFERROR(D679/C679,"")</f>
        <v>1</v>
      </c>
    </row>
    <row r="680" customFormat="false" ht="15" hidden="false" customHeight="true" outlineLevel="0" collapsed="false">
      <c r="A680" s="7" t="s">
        <v>5664</v>
      </c>
      <c r="B680" s="7" t="s">
        <v>315</v>
      </c>
      <c r="C680" s="7" t="n">
        <f aca="false">COUNTIFS('Duel Log'!AF$2:AF$2815,$A680,'Duel Log'!AG$2:AG$2815,$B680)</f>
        <v>1</v>
      </c>
      <c r="D680" s="7" t="n">
        <f aca="false">COUNTIFS('Duel Log'!AF$2:AF$2815,$A680,'Duel Log'!AG$2:AG$2815,$B680,'Duel Log'!AH$2:AH$2815,"Win")</f>
        <v>0</v>
      </c>
      <c r="E680" s="7" t="n">
        <f aca="false">COUNTIFS('Duel Log'!AF$2:AF$2815,$A680,'Duel Log'!AG$2:AG$2815,$B680,'Duel Log'!AH$2:AH$2815,"Loss")</f>
        <v>1</v>
      </c>
      <c r="F680" s="7" t="n">
        <f aca="false">COUNTIFS('Duel Log'!AF$2:AF$2815,$A680,'Duel Log'!AG$2:AG$2815,$B680,'Duel Log'!AH$2:AH$2815,"Draw")</f>
        <v>0</v>
      </c>
      <c r="G680" s="13" t="n">
        <f aca="false">IFERROR(D680/C680,"")</f>
        <v>0</v>
      </c>
    </row>
    <row r="681" customFormat="false" ht="15" hidden="false" customHeight="true" outlineLevel="0" collapsed="false">
      <c r="A681" s="7" t="s">
        <v>2367</v>
      </c>
      <c r="B681" s="7" t="s">
        <v>2248</v>
      </c>
      <c r="C681" s="7" t="n">
        <f aca="false">COUNTIFS('Duel Log'!AF$2:AF$2815,$A681,'Duel Log'!AG$2:AG$2815,$B681)</f>
        <v>1</v>
      </c>
      <c r="D681" s="7" t="n">
        <f aca="false">COUNTIFS('Duel Log'!AF$2:AF$2815,$A681,'Duel Log'!AG$2:AG$2815,$B681,'Duel Log'!AH$2:AH$2815,"Win")</f>
        <v>0</v>
      </c>
      <c r="E681" s="7" t="n">
        <f aca="false">COUNTIFS('Duel Log'!AF$2:AF$2815,$A681,'Duel Log'!AG$2:AG$2815,$B681,'Duel Log'!AH$2:AH$2815,"Loss")</f>
        <v>1</v>
      </c>
      <c r="F681" s="7" t="n">
        <f aca="false">COUNTIFS('Duel Log'!AF$2:AF$2815,$A681,'Duel Log'!AG$2:AG$2815,$B681,'Duel Log'!AH$2:AH$2815,"Draw")</f>
        <v>0</v>
      </c>
      <c r="G681" s="13" t="n">
        <f aca="false">IFERROR(D681/C681,"")</f>
        <v>0</v>
      </c>
    </row>
    <row r="682" customFormat="false" ht="15" hidden="false" customHeight="true" outlineLevel="0" collapsed="false">
      <c r="A682" s="7" t="s">
        <v>1130</v>
      </c>
      <c r="B682" s="7" t="s">
        <v>1129</v>
      </c>
      <c r="C682" s="7" t="n">
        <f aca="false">COUNTIFS('Duel Log'!AF$2:AF$2815,$A682,'Duel Log'!AG$2:AG$2815,$B682)</f>
        <v>2</v>
      </c>
      <c r="D682" s="7" t="n">
        <f aca="false">COUNTIFS('Duel Log'!AF$2:AF$2815,$A682,'Duel Log'!AG$2:AG$2815,$B682,'Duel Log'!AH$2:AH$2815,"Win")</f>
        <v>2</v>
      </c>
      <c r="E682" s="7" t="n">
        <f aca="false">COUNTIFS('Duel Log'!AF$2:AF$2815,$A682,'Duel Log'!AG$2:AG$2815,$B682,'Duel Log'!AH$2:AH$2815,"Loss")</f>
        <v>0</v>
      </c>
      <c r="F682" s="7" t="n">
        <f aca="false">COUNTIFS('Duel Log'!AF$2:AF$2815,$A682,'Duel Log'!AG$2:AG$2815,$B682,'Duel Log'!AH$2:AH$2815,"Draw")</f>
        <v>0</v>
      </c>
      <c r="G682" s="13" t="n">
        <f aca="false">IFERROR(D682/C682,"")</f>
        <v>1</v>
      </c>
    </row>
    <row r="683" customFormat="false" ht="15" hidden="false" customHeight="true" outlineLevel="0" collapsed="false">
      <c r="A683" s="7" t="s">
        <v>2349</v>
      </c>
      <c r="B683" s="7" t="s">
        <v>1650</v>
      </c>
      <c r="C683" s="7" t="n">
        <f aca="false">COUNTIFS('Duel Log'!AF$2:AF$2815,$A683,'Duel Log'!AG$2:AG$2815,$B683)</f>
        <v>1</v>
      </c>
      <c r="D683" s="7" t="n">
        <f aca="false">COUNTIFS('Duel Log'!AF$2:AF$2815,$A683,'Duel Log'!AG$2:AG$2815,$B683,'Duel Log'!AH$2:AH$2815,"Win")</f>
        <v>1</v>
      </c>
      <c r="E683" s="7" t="n">
        <f aca="false">COUNTIFS('Duel Log'!AF$2:AF$2815,$A683,'Duel Log'!AG$2:AG$2815,$B683,'Duel Log'!AH$2:AH$2815,"Loss")</f>
        <v>0</v>
      </c>
      <c r="F683" s="7" t="n">
        <f aca="false">COUNTIFS('Duel Log'!AF$2:AF$2815,$A683,'Duel Log'!AG$2:AG$2815,$B683,'Duel Log'!AH$2:AH$2815,"Draw")</f>
        <v>0</v>
      </c>
      <c r="G683" s="13" t="n">
        <f aca="false">IFERROR(D683/C683,"")</f>
        <v>1</v>
      </c>
    </row>
    <row r="684" customFormat="false" ht="15" hidden="false" customHeight="true" outlineLevel="0" collapsed="false">
      <c r="A684" s="7" t="s">
        <v>472</v>
      </c>
      <c r="B684" s="7" t="s">
        <v>471</v>
      </c>
      <c r="C684" s="7" t="n">
        <f aca="false">COUNTIFS('Duel Log'!AF$2:AF$2815,$A684,'Duel Log'!AG$2:AG$2815,$B684)</f>
        <v>2</v>
      </c>
      <c r="D684" s="7" t="n">
        <f aca="false">COUNTIFS('Duel Log'!AF$2:AF$2815,$A684,'Duel Log'!AG$2:AG$2815,$B684,'Duel Log'!AH$2:AH$2815,"Win")</f>
        <v>0</v>
      </c>
      <c r="E684" s="7" t="n">
        <f aca="false">COUNTIFS('Duel Log'!AF$2:AF$2815,$A684,'Duel Log'!AG$2:AG$2815,$B684,'Duel Log'!AH$2:AH$2815,"Loss")</f>
        <v>2</v>
      </c>
      <c r="F684" s="7" t="n">
        <f aca="false">COUNTIFS('Duel Log'!AF$2:AF$2815,$A684,'Duel Log'!AG$2:AG$2815,$B684,'Duel Log'!AH$2:AH$2815,"Draw")</f>
        <v>0</v>
      </c>
      <c r="G684" s="13" t="n">
        <f aca="false">IFERROR(D684/C684,"")</f>
        <v>0</v>
      </c>
    </row>
    <row r="685" customFormat="false" ht="15" hidden="false" customHeight="true" outlineLevel="0" collapsed="false">
      <c r="A685" s="7" t="s">
        <v>1021</v>
      </c>
      <c r="B685" s="7" t="s">
        <v>418</v>
      </c>
      <c r="C685" s="7" t="n">
        <f aca="false">COUNTIFS('Duel Log'!AF$2:AF$2815,$A685,'Duel Log'!AG$2:AG$2815,$B685)</f>
        <v>1</v>
      </c>
      <c r="D685" s="7" t="n">
        <f aca="false">COUNTIFS('Duel Log'!AF$2:AF$2815,$A685,'Duel Log'!AG$2:AG$2815,$B685,'Duel Log'!AH$2:AH$2815,"Win")</f>
        <v>0</v>
      </c>
      <c r="E685" s="7" t="n">
        <f aca="false">COUNTIFS('Duel Log'!AF$2:AF$2815,$A685,'Duel Log'!AG$2:AG$2815,$B685,'Duel Log'!AH$2:AH$2815,"Loss")</f>
        <v>1</v>
      </c>
      <c r="F685" s="7" t="n">
        <f aca="false">COUNTIFS('Duel Log'!AF$2:AF$2815,$A685,'Duel Log'!AG$2:AG$2815,$B685,'Duel Log'!AH$2:AH$2815,"Draw")</f>
        <v>0</v>
      </c>
      <c r="G685" s="13" t="n">
        <f aca="false">IFERROR(D685/C685,"")</f>
        <v>0</v>
      </c>
    </row>
    <row r="686" customFormat="false" ht="15" hidden="false" customHeight="true" outlineLevel="0" collapsed="false">
      <c r="A686" s="7" t="s">
        <v>1021</v>
      </c>
      <c r="B686" s="7" t="s">
        <v>185</v>
      </c>
      <c r="C686" s="7" t="n">
        <f aca="false">COUNTIFS('Duel Log'!AF$2:AF$2815,$A686,'Duel Log'!AG$2:AG$2815,$B686)</f>
        <v>1</v>
      </c>
      <c r="D686" s="7" t="n">
        <f aca="false">COUNTIFS('Duel Log'!AF$2:AF$2815,$A686,'Duel Log'!AG$2:AG$2815,$B686,'Duel Log'!AH$2:AH$2815,"Win")</f>
        <v>1</v>
      </c>
      <c r="E686" s="7" t="n">
        <f aca="false">COUNTIFS('Duel Log'!AF$2:AF$2815,$A686,'Duel Log'!AG$2:AG$2815,$B686,'Duel Log'!AH$2:AH$2815,"Loss")</f>
        <v>0</v>
      </c>
      <c r="F686" s="7" t="n">
        <f aca="false">COUNTIFS('Duel Log'!AF$2:AF$2815,$A686,'Duel Log'!AG$2:AG$2815,$B686,'Duel Log'!AH$2:AH$2815,"Draw")</f>
        <v>0</v>
      </c>
      <c r="G686" s="13" t="n">
        <f aca="false">IFERROR(D686/C686,"")</f>
        <v>1</v>
      </c>
    </row>
    <row r="687" customFormat="false" ht="15" hidden="false" customHeight="true" outlineLevel="0" collapsed="false">
      <c r="A687" s="7" t="s">
        <v>1876</v>
      </c>
      <c r="B687" s="7" t="s">
        <v>1877</v>
      </c>
      <c r="C687" s="7" t="n">
        <f aca="false">COUNTIFS('Duel Log'!AF$2:AF$2815,$A687,'Duel Log'!AG$2:AG$2815,$B687)</f>
        <v>1</v>
      </c>
      <c r="D687" s="7" t="n">
        <f aca="false">COUNTIFS('Duel Log'!AF$2:AF$2815,$A687,'Duel Log'!AG$2:AG$2815,$B687,'Duel Log'!AH$2:AH$2815,"Win")</f>
        <v>0</v>
      </c>
      <c r="E687" s="7" t="n">
        <f aca="false">COUNTIFS('Duel Log'!AF$2:AF$2815,$A687,'Duel Log'!AG$2:AG$2815,$B687,'Duel Log'!AH$2:AH$2815,"Loss")</f>
        <v>1</v>
      </c>
      <c r="F687" s="7" t="n">
        <f aca="false">COUNTIFS('Duel Log'!AF$2:AF$2815,$A687,'Duel Log'!AG$2:AG$2815,$B687,'Duel Log'!AH$2:AH$2815,"Draw")</f>
        <v>0</v>
      </c>
      <c r="G687" s="13" t="n">
        <f aca="false">IFERROR(D687/C687,"")</f>
        <v>0</v>
      </c>
    </row>
    <row r="688" customFormat="false" ht="15" hidden="false" customHeight="true" outlineLevel="0" collapsed="false">
      <c r="A688" s="7" t="s">
        <v>4498</v>
      </c>
      <c r="B688" s="7" t="s">
        <v>4497</v>
      </c>
      <c r="C688" s="7" t="n">
        <f aca="false">COUNTIFS('Duel Log'!AF$2:AF$2815,$A688,'Duel Log'!AG$2:AG$2815,$B688)</f>
        <v>1</v>
      </c>
      <c r="D688" s="7" t="n">
        <f aca="false">COUNTIFS('Duel Log'!AF$2:AF$2815,$A688,'Duel Log'!AG$2:AG$2815,$B688,'Duel Log'!AH$2:AH$2815,"Win")</f>
        <v>0</v>
      </c>
      <c r="E688" s="7" t="n">
        <f aca="false">COUNTIFS('Duel Log'!AF$2:AF$2815,$A688,'Duel Log'!AG$2:AG$2815,$B688,'Duel Log'!AH$2:AH$2815,"Loss")</f>
        <v>1</v>
      </c>
      <c r="F688" s="7" t="n">
        <f aca="false">COUNTIFS('Duel Log'!AF$2:AF$2815,$A688,'Duel Log'!AG$2:AG$2815,$B688,'Duel Log'!AH$2:AH$2815,"Draw")</f>
        <v>0</v>
      </c>
      <c r="G688" s="13" t="n">
        <f aca="false">IFERROR(D688/C688,"")</f>
        <v>0</v>
      </c>
    </row>
    <row r="689" customFormat="false" ht="15" hidden="false" customHeight="true" outlineLevel="0" collapsed="false">
      <c r="A689" s="7" t="s">
        <v>4498</v>
      </c>
      <c r="B689" s="7" t="s">
        <v>277</v>
      </c>
      <c r="C689" s="7" t="n">
        <f aca="false">COUNTIFS('Duel Log'!AF$2:AF$2815,$A689,'Duel Log'!AG$2:AG$2815,$B689)</f>
        <v>1</v>
      </c>
      <c r="D689" s="7" t="n">
        <f aca="false">COUNTIFS('Duel Log'!AF$2:AF$2815,$A689,'Duel Log'!AG$2:AG$2815,$B689,'Duel Log'!AH$2:AH$2815,"Win")</f>
        <v>0</v>
      </c>
      <c r="E689" s="7" t="n">
        <f aca="false">COUNTIFS('Duel Log'!AF$2:AF$2815,$A689,'Duel Log'!AG$2:AG$2815,$B689,'Duel Log'!AH$2:AH$2815,"Loss")</f>
        <v>1</v>
      </c>
      <c r="F689" s="7" t="n">
        <f aca="false">COUNTIFS('Duel Log'!AF$2:AF$2815,$A689,'Duel Log'!AG$2:AG$2815,$B689,'Duel Log'!AH$2:AH$2815,"Draw")</f>
        <v>0</v>
      </c>
      <c r="G689" s="13" t="n">
        <f aca="false">IFERROR(D689/C689,"")</f>
        <v>0</v>
      </c>
    </row>
    <row r="690" customFormat="false" ht="15" hidden="false" customHeight="true" outlineLevel="0" collapsed="false">
      <c r="A690" s="7" t="s">
        <v>305</v>
      </c>
      <c r="B690" s="7" t="s">
        <v>304</v>
      </c>
      <c r="C690" s="7" t="n">
        <f aca="false">COUNTIFS('Duel Log'!AF$2:AF$2815,$A690,'Duel Log'!AG$2:AG$2815,$B690)</f>
        <v>1</v>
      </c>
      <c r="D690" s="7" t="n">
        <f aca="false">COUNTIFS('Duel Log'!AF$2:AF$2815,$A690,'Duel Log'!AG$2:AG$2815,$B690,'Duel Log'!AH$2:AH$2815,"Win")</f>
        <v>0</v>
      </c>
      <c r="E690" s="7" t="n">
        <f aca="false">COUNTIFS('Duel Log'!AF$2:AF$2815,$A690,'Duel Log'!AG$2:AG$2815,$B690,'Duel Log'!AH$2:AH$2815,"Loss")</f>
        <v>1</v>
      </c>
      <c r="F690" s="7" t="n">
        <f aca="false">COUNTIFS('Duel Log'!AF$2:AF$2815,$A690,'Duel Log'!AG$2:AG$2815,$B690,'Duel Log'!AH$2:AH$2815,"Draw")</f>
        <v>0</v>
      </c>
      <c r="G690" s="13" t="n">
        <f aca="false">IFERROR(D690/C690,"")</f>
        <v>0</v>
      </c>
    </row>
    <row r="691" customFormat="false" ht="15" hidden="false" customHeight="true" outlineLevel="0" collapsed="false">
      <c r="A691" s="7" t="s">
        <v>566</v>
      </c>
      <c r="B691" s="7" t="s">
        <v>488</v>
      </c>
      <c r="C691" s="7" t="n">
        <f aca="false">COUNTIFS('Duel Log'!AF$2:AF$2815,$A691,'Duel Log'!AG$2:AG$2815,$B691)</f>
        <v>1</v>
      </c>
      <c r="D691" s="7" t="n">
        <f aca="false">COUNTIFS('Duel Log'!AF$2:AF$2815,$A691,'Duel Log'!AG$2:AG$2815,$B691,'Duel Log'!AH$2:AH$2815,"Win")</f>
        <v>0</v>
      </c>
      <c r="E691" s="7" t="n">
        <f aca="false">COUNTIFS('Duel Log'!AF$2:AF$2815,$A691,'Duel Log'!AG$2:AG$2815,$B691,'Duel Log'!AH$2:AH$2815,"Loss")</f>
        <v>1</v>
      </c>
      <c r="F691" s="7" t="n">
        <f aca="false">COUNTIFS('Duel Log'!AF$2:AF$2815,$A691,'Duel Log'!AG$2:AG$2815,$B691,'Duel Log'!AH$2:AH$2815,"Draw")</f>
        <v>0</v>
      </c>
      <c r="G691" s="13" t="n">
        <f aca="false">IFERROR(D691/C691,"")</f>
        <v>0</v>
      </c>
    </row>
    <row r="692" customFormat="false" ht="15" hidden="false" customHeight="true" outlineLevel="0" collapsed="false">
      <c r="A692" s="7" t="s">
        <v>566</v>
      </c>
      <c r="B692" s="7" t="s">
        <v>565</v>
      </c>
      <c r="C692" s="7" t="n">
        <f aca="false">COUNTIFS('Duel Log'!AF$2:AF$2815,$A692,'Duel Log'!AG$2:AG$2815,$B692)</f>
        <v>1</v>
      </c>
      <c r="D692" s="7" t="n">
        <f aca="false">COUNTIFS('Duel Log'!AF$2:AF$2815,$A692,'Duel Log'!AG$2:AG$2815,$B692,'Duel Log'!AH$2:AH$2815,"Win")</f>
        <v>1</v>
      </c>
      <c r="E692" s="7" t="n">
        <f aca="false">COUNTIFS('Duel Log'!AF$2:AF$2815,$A692,'Duel Log'!AG$2:AG$2815,$B692,'Duel Log'!AH$2:AH$2815,"Loss")</f>
        <v>0</v>
      </c>
      <c r="F692" s="7" t="n">
        <f aca="false">COUNTIFS('Duel Log'!AF$2:AF$2815,$A692,'Duel Log'!AG$2:AG$2815,$B692,'Duel Log'!AH$2:AH$2815,"Draw")</f>
        <v>0</v>
      </c>
      <c r="G692" s="13" t="n">
        <f aca="false">IFERROR(D692/C692,"")</f>
        <v>1</v>
      </c>
    </row>
    <row r="693" customFormat="false" ht="15" hidden="false" customHeight="true" outlineLevel="0" collapsed="false">
      <c r="A693" s="7" t="s">
        <v>2465</v>
      </c>
      <c r="B693" s="7" t="s">
        <v>1114</v>
      </c>
      <c r="C693" s="7" t="n">
        <f aca="false">COUNTIFS('Duel Log'!AF$2:AF$2815,$A693,'Duel Log'!AG$2:AG$2815,$B693)</f>
        <v>2</v>
      </c>
      <c r="D693" s="7" t="n">
        <f aca="false">COUNTIFS('Duel Log'!AF$2:AF$2815,$A693,'Duel Log'!AG$2:AG$2815,$B693,'Duel Log'!AH$2:AH$2815,"Win")</f>
        <v>0</v>
      </c>
      <c r="E693" s="7" t="n">
        <f aca="false">COUNTIFS('Duel Log'!AF$2:AF$2815,$A693,'Duel Log'!AG$2:AG$2815,$B693,'Duel Log'!AH$2:AH$2815,"Loss")</f>
        <v>2</v>
      </c>
      <c r="F693" s="7" t="n">
        <f aca="false">COUNTIFS('Duel Log'!AF$2:AF$2815,$A693,'Duel Log'!AG$2:AG$2815,$B693,'Duel Log'!AH$2:AH$2815,"Draw")</f>
        <v>0</v>
      </c>
      <c r="G693" s="13" t="n">
        <f aca="false">IFERROR(D693/C693,"")</f>
        <v>0</v>
      </c>
    </row>
    <row r="694" customFormat="false" ht="15" hidden="false" customHeight="true" outlineLevel="0" collapsed="false">
      <c r="A694" s="7" t="s">
        <v>3002</v>
      </c>
      <c r="B694" s="7" t="s">
        <v>101</v>
      </c>
      <c r="C694" s="7" t="n">
        <f aca="false">COUNTIFS('Duel Log'!AF$2:AF$2815,$A694,'Duel Log'!AG$2:AG$2815,$B694)</f>
        <v>1</v>
      </c>
      <c r="D694" s="7" t="n">
        <f aca="false">COUNTIFS('Duel Log'!AF$2:AF$2815,$A694,'Duel Log'!AG$2:AG$2815,$B694,'Duel Log'!AH$2:AH$2815,"Win")</f>
        <v>0</v>
      </c>
      <c r="E694" s="7" t="n">
        <f aca="false">COUNTIFS('Duel Log'!AF$2:AF$2815,$A694,'Duel Log'!AG$2:AG$2815,$B694,'Duel Log'!AH$2:AH$2815,"Loss")</f>
        <v>1</v>
      </c>
      <c r="F694" s="7" t="n">
        <f aca="false">COUNTIFS('Duel Log'!AF$2:AF$2815,$A694,'Duel Log'!AG$2:AG$2815,$B694,'Duel Log'!AH$2:AH$2815,"Draw")</f>
        <v>0</v>
      </c>
      <c r="G694" s="13" t="n">
        <f aca="false">IFERROR(D694/C694,"")</f>
        <v>0</v>
      </c>
    </row>
    <row r="695" customFormat="false" ht="15" hidden="false" customHeight="true" outlineLevel="0" collapsed="false">
      <c r="A695" s="7" t="s">
        <v>827</v>
      </c>
      <c r="B695" s="7" t="s">
        <v>826</v>
      </c>
      <c r="C695" s="7" t="n">
        <f aca="false">COUNTIFS('Duel Log'!AF$2:AF$2815,$A695,'Duel Log'!AG$2:AG$2815,$B695)</f>
        <v>1</v>
      </c>
      <c r="D695" s="7" t="n">
        <f aca="false">COUNTIFS('Duel Log'!AF$2:AF$2815,$A695,'Duel Log'!AG$2:AG$2815,$B695,'Duel Log'!AH$2:AH$2815,"Win")</f>
        <v>0</v>
      </c>
      <c r="E695" s="7" t="n">
        <f aca="false">COUNTIFS('Duel Log'!AF$2:AF$2815,$A695,'Duel Log'!AG$2:AG$2815,$B695,'Duel Log'!AH$2:AH$2815,"Loss")</f>
        <v>1</v>
      </c>
      <c r="F695" s="7" t="n">
        <f aca="false">COUNTIFS('Duel Log'!AF$2:AF$2815,$A695,'Duel Log'!AG$2:AG$2815,$B695,'Duel Log'!AH$2:AH$2815,"Draw")</f>
        <v>0</v>
      </c>
      <c r="G695" s="13" t="n">
        <f aca="false">IFERROR(D695/C695,"")</f>
        <v>0</v>
      </c>
    </row>
    <row r="696" customFormat="false" ht="15" hidden="false" customHeight="true" outlineLevel="0" collapsed="false">
      <c r="A696" s="7" t="s">
        <v>5221</v>
      </c>
      <c r="B696" s="7" t="s">
        <v>3347</v>
      </c>
      <c r="C696" s="7" t="n">
        <f aca="false">COUNTIFS('Duel Log'!AF$2:AF$2815,$A696,'Duel Log'!AG$2:AG$2815,$B696)</f>
        <v>1</v>
      </c>
      <c r="D696" s="7" t="n">
        <f aca="false">COUNTIFS('Duel Log'!AF$2:AF$2815,$A696,'Duel Log'!AG$2:AG$2815,$B696,'Duel Log'!AH$2:AH$2815,"Win")</f>
        <v>0</v>
      </c>
      <c r="E696" s="7" t="n">
        <f aca="false">COUNTIFS('Duel Log'!AF$2:AF$2815,$A696,'Duel Log'!AG$2:AG$2815,$B696,'Duel Log'!AH$2:AH$2815,"Loss")</f>
        <v>1</v>
      </c>
      <c r="F696" s="7" t="n">
        <f aca="false">COUNTIFS('Duel Log'!AF$2:AF$2815,$A696,'Duel Log'!AG$2:AG$2815,$B696,'Duel Log'!AH$2:AH$2815,"Draw")</f>
        <v>0</v>
      </c>
      <c r="G696" s="13" t="n">
        <f aca="false">IFERROR(D696/C696,"")</f>
        <v>0</v>
      </c>
    </row>
    <row r="697" customFormat="false" ht="15" hidden="false" customHeight="true" outlineLevel="0" collapsed="false">
      <c r="A697" s="7" t="s">
        <v>4379</v>
      </c>
      <c r="B697" s="7" t="s">
        <v>4380</v>
      </c>
      <c r="C697" s="7" t="n">
        <f aca="false">COUNTIFS('Duel Log'!AF$2:AF$2815,$A697,'Duel Log'!AG$2:AG$2815,$B697)</f>
        <v>1</v>
      </c>
      <c r="D697" s="7" t="n">
        <f aca="false">COUNTIFS('Duel Log'!AF$2:AF$2815,$A697,'Duel Log'!AG$2:AG$2815,$B697,'Duel Log'!AH$2:AH$2815,"Win")</f>
        <v>0</v>
      </c>
      <c r="E697" s="7" t="n">
        <f aca="false">COUNTIFS('Duel Log'!AF$2:AF$2815,$A697,'Duel Log'!AG$2:AG$2815,$B697,'Duel Log'!AH$2:AH$2815,"Loss")</f>
        <v>1</v>
      </c>
      <c r="F697" s="7" t="n">
        <f aca="false">COUNTIFS('Duel Log'!AF$2:AF$2815,$A697,'Duel Log'!AG$2:AG$2815,$B697,'Duel Log'!AH$2:AH$2815,"Draw")</f>
        <v>0</v>
      </c>
      <c r="G697" s="13" t="n">
        <f aca="false">IFERROR(D697/C697,"")</f>
        <v>0</v>
      </c>
    </row>
    <row r="698" customFormat="false" ht="15" hidden="false" customHeight="true" outlineLevel="0" collapsed="false">
      <c r="A698" s="7" t="s">
        <v>4335</v>
      </c>
      <c r="B698" s="7" t="s">
        <v>4368</v>
      </c>
      <c r="C698" s="7" t="n">
        <f aca="false">COUNTIFS('Duel Log'!AF$2:AF$2815,$A698,'Duel Log'!AG$2:AG$2815,$B698)</f>
        <v>2</v>
      </c>
      <c r="D698" s="7" t="n">
        <f aca="false">COUNTIFS('Duel Log'!AF$2:AF$2815,$A698,'Duel Log'!AG$2:AG$2815,$B698,'Duel Log'!AH$2:AH$2815,"Win")</f>
        <v>2</v>
      </c>
      <c r="E698" s="7" t="n">
        <f aca="false">COUNTIFS('Duel Log'!AF$2:AF$2815,$A698,'Duel Log'!AG$2:AG$2815,$B698,'Duel Log'!AH$2:AH$2815,"Loss")</f>
        <v>0</v>
      </c>
      <c r="F698" s="7" t="n">
        <f aca="false">COUNTIFS('Duel Log'!AF$2:AF$2815,$A698,'Duel Log'!AG$2:AG$2815,$B698,'Duel Log'!AH$2:AH$2815,"Draw")</f>
        <v>0</v>
      </c>
      <c r="G698" s="13" t="n">
        <f aca="false">IFERROR(D698/C698,"")</f>
        <v>1</v>
      </c>
    </row>
    <row r="699" customFormat="false" ht="15" hidden="false" customHeight="true" outlineLevel="0" collapsed="false">
      <c r="A699" s="7" t="s">
        <v>4335</v>
      </c>
      <c r="B699" s="7" t="s">
        <v>4399</v>
      </c>
      <c r="C699" s="7" t="n">
        <f aca="false">COUNTIFS('Duel Log'!AF$2:AF$2815,$A699,'Duel Log'!AG$2:AG$2815,$B699)</f>
        <v>1</v>
      </c>
      <c r="D699" s="7" t="n">
        <f aca="false">COUNTIFS('Duel Log'!AF$2:AF$2815,$A699,'Duel Log'!AG$2:AG$2815,$B699,'Duel Log'!AH$2:AH$2815,"Win")</f>
        <v>1</v>
      </c>
      <c r="E699" s="7" t="n">
        <f aca="false">COUNTIFS('Duel Log'!AF$2:AF$2815,$A699,'Duel Log'!AG$2:AG$2815,$B699,'Duel Log'!AH$2:AH$2815,"Loss")</f>
        <v>0</v>
      </c>
      <c r="F699" s="7" t="n">
        <f aca="false">COUNTIFS('Duel Log'!AF$2:AF$2815,$A699,'Duel Log'!AG$2:AG$2815,$B699,'Duel Log'!AH$2:AH$2815,"Draw")</f>
        <v>0</v>
      </c>
      <c r="G699" s="13" t="n">
        <f aca="false">IFERROR(D699/C699,"")</f>
        <v>1</v>
      </c>
    </row>
    <row r="700" customFormat="false" ht="15" hidden="false" customHeight="true" outlineLevel="0" collapsed="false">
      <c r="A700" s="7" t="s">
        <v>550</v>
      </c>
      <c r="B700" s="7" t="s">
        <v>549</v>
      </c>
      <c r="C700" s="7" t="n">
        <f aca="false">COUNTIFS('Duel Log'!AF$2:AF$2815,$A700,'Duel Log'!AG$2:AG$2815,$B700)</f>
        <v>1</v>
      </c>
      <c r="D700" s="7" t="n">
        <f aca="false">COUNTIFS('Duel Log'!AF$2:AF$2815,$A700,'Duel Log'!AG$2:AG$2815,$B700,'Duel Log'!AH$2:AH$2815,"Win")</f>
        <v>1</v>
      </c>
      <c r="E700" s="7" t="n">
        <f aca="false">COUNTIFS('Duel Log'!AF$2:AF$2815,$A700,'Duel Log'!AG$2:AG$2815,$B700,'Duel Log'!AH$2:AH$2815,"Loss")</f>
        <v>0</v>
      </c>
      <c r="F700" s="7" t="n">
        <f aca="false">COUNTIFS('Duel Log'!AF$2:AF$2815,$A700,'Duel Log'!AG$2:AG$2815,$B700,'Duel Log'!AH$2:AH$2815,"Draw")</f>
        <v>0</v>
      </c>
      <c r="G700" s="13" t="n">
        <f aca="false">IFERROR(D700/C700,"")</f>
        <v>1</v>
      </c>
    </row>
    <row r="701" customFormat="false" ht="15" hidden="false" customHeight="true" outlineLevel="0" collapsed="false">
      <c r="A701" s="7" t="s">
        <v>1977</v>
      </c>
      <c r="B701" s="7" t="s">
        <v>1976</v>
      </c>
      <c r="C701" s="7" t="n">
        <f aca="false">COUNTIFS('Duel Log'!AF$2:AF$2815,$A701,'Duel Log'!AG$2:AG$2815,$B701)</f>
        <v>1</v>
      </c>
      <c r="D701" s="7" t="n">
        <f aca="false">COUNTIFS('Duel Log'!AF$2:AF$2815,$A701,'Duel Log'!AG$2:AG$2815,$B701,'Duel Log'!AH$2:AH$2815,"Win")</f>
        <v>0</v>
      </c>
      <c r="E701" s="7" t="n">
        <f aca="false">COUNTIFS('Duel Log'!AF$2:AF$2815,$A701,'Duel Log'!AG$2:AG$2815,$B701,'Duel Log'!AH$2:AH$2815,"Loss")</f>
        <v>1</v>
      </c>
      <c r="F701" s="7" t="n">
        <f aca="false">COUNTIFS('Duel Log'!AF$2:AF$2815,$A701,'Duel Log'!AG$2:AG$2815,$B701,'Duel Log'!AH$2:AH$2815,"Draw")</f>
        <v>0</v>
      </c>
      <c r="G701" s="13" t="n">
        <f aca="false">IFERROR(D701/C701,"")</f>
        <v>0</v>
      </c>
    </row>
    <row r="702" customFormat="false" ht="15" hidden="false" customHeight="true" outlineLevel="0" collapsed="false">
      <c r="A702" s="7" t="s">
        <v>1710</v>
      </c>
      <c r="B702" s="7" t="s">
        <v>1709</v>
      </c>
      <c r="C702" s="7" t="n">
        <f aca="false">COUNTIFS('Duel Log'!AF$2:AF$2815,$A702,'Duel Log'!AG$2:AG$2815,$B702)</f>
        <v>2</v>
      </c>
      <c r="D702" s="7" t="n">
        <f aca="false">COUNTIFS('Duel Log'!AF$2:AF$2815,$A702,'Duel Log'!AG$2:AG$2815,$B702,'Duel Log'!AH$2:AH$2815,"Win")</f>
        <v>0</v>
      </c>
      <c r="E702" s="7" t="n">
        <f aca="false">COUNTIFS('Duel Log'!AF$2:AF$2815,$A702,'Duel Log'!AG$2:AG$2815,$B702,'Duel Log'!AH$2:AH$2815,"Loss")</f>
        <v>2</v>
      </c>
      <c r="F702" s="7" t="n">
        <f aca="false">COUNTIFS('Duel Log'!AF$2:AF$2815,$A702,'Duel Log'!AG$2:AG$2815,$B702,'Duel Log'!AH$2:AH$2815,"Draw")</f>
        <v>0</v>
      </c>
      <c r="G702" s="13" t="n">
        <f aca="false">IFERROR(D702/C702,"")</f>
        <v>0</v>
      </c>
    </row>
    <row r="703" customFormat="false" ht="15" hidden="false" customHeight="true" outlineLevel="0" collapsed="false">
      <c r="A703" s="7" t="s">
        <v>3626</v>
      </c>
      <c r="B703" s="7" t="s">
        <v>3627</v>
      </c>
      <c r="C703" s="7" t="n">
        <f aca="false">COUNTIFS('Duel Log'!AF$2:AF$2815,$A703,'Duel Log'!AG$2:AG$2815,$B703)</f>
        <v>1</v>
      </c>
      <c r="D703" s="7" t="n">
        <f aca="false">COUNTIFS('Duel Log'!AF$2:AF$2815,$A703,'Duel Log'!AG$2:AG$2815,$B703,'Duel Log'!AH$2:AH$2815,"Win")</f>
        <v>1</v>
      </c>
      <c r="E703" s="7" t="n">
        <f aca="false">COUNTIFS('Duel Log'!AF$2:AF$2815,$A703,'Duel Log'!AG$2:AG$2815,$B703,'Duel Log'!AH$2:AH$2815,"Loss")</f>
        <v>0</v>
      </c>
      <c r="F703" s="7" t="n">
        <f aca="false">COUNTIFS('Duel Log'!AF$2:AF$2815,$A703,'Duel Log'!AG$2:AG$2815,$B703,'Duel Log'!AH$2:AH$2815,"Draw")</f>
        <v>0</v>
      </c>
      <c r="G703" s="13" t="n">
        <f aca="false">IFERROR(D703/C703,"")</f>
        <v>1</v>
      </c>
    </row>
    <row r="704" customFormat="false" ht="15" hidden="false" customHeight="true" outlineLevel="0" collapsed="false">
      <c r="A704" s="7" t="s">
        <v>5031</v>
      </c>
      <c r="B704" s="7" t="s">
        <v>5030</v>
      </c>
      <c r="C704" s="7" t="n">
        <f aca="false">COUNTIFS('Duel Log'!AF$2:AF$2815,$A704,'Duel Log'!AG$2:AG$2815,$B704)</f>
        <v>1</v>
      </c>
      <c r="D704" s="7" t="n">
        <f aca="false">COUNTIFS('Duel Log'!AF$2:AF$2815,$A704,'Duel Log'!AG$2:AG$2815,$B704,'Duel Log'!AH$2:AH$2815,"Win")</f>
        <v>0</v>
      </c>
      <c r="E704" s="7" t="n">
        <f aca="false">COUNTIFS('Duel Log'!AF$2:AF$2815,$A704,'Duel Log'!AG$2:AG$2815,$B704,'Duel Log'!AH$2:AH$2815,"Loss")</f>
        <v>1</v>
      </c>
      <c r="F704" s="7" t="n">
        <f aca="false">COUNTIFS('Duel Log'!AF$2:AF$2815,$A704,'Duel Log'!AG$2:AG$2815,$B704,'Duel Log'!AH$2:AH$2815,"Draw")</f>
        <v>0</v>
      </c>
      <c r="G704" s="13" t="n">
        <f aca="false">IFERROR(D704/C704,"")</f>
        <v>0</v>
      </c>
    </row>
    <row r="705" customFormat="false" ht="15" hidden="false" customHeight="true" outlineLevel="0" collapsed="false">
      <c r="A705" s="7" t="s">
        <v>5461</v>
      </c>
      <c r="B705" s="7" t="s">
        <v>496</v>
      </c>
      <c r="C705" s="7" t="n">
        <f aca="false">COUNTIFS('Duel Log'!AF$2:AF$2815,$A705,'Duel Log'!AG$2:AG$2815,$B705)</f>
        <v>1</v>
      </c>
      <c r="D705" s="7" t="n">
        <f aca="false">COUNTIFS('Duel Log'!AF$2:AF$2815,$A705,'Duel Log'!AG$2:AG$2815,$B705,'Duel Log'!AH$2:AH$2815,"Win")</f>
        <v>0</v>
      </c>
      <c r="E705" s="7" t="n">
        <f aca="false">COUNTIFS('Duel Log'!AF$2:AF$2815,$A705,'Duel Log'!AG$2:AG$2815,$B705,'Duel Log'!AH$2:AH$2815,"Loss")</f>
        <v>1</v>
      </c>
      <c r="F705" s="7" t="n">
        <f aca="false">COUNTIFS('Duel Log'!AF$2:AF$2815,$A705,'Duel Log'!AG$2:AG$2815,$B705,'Duel Log'!AH$2:AH$2815,"Draw")</f>
        <v>0</v>
      </c>
      <c r="G705" s="13" t="n">
        <f aca="false">IFERROR(D705/C705,"")</f>
        <v>0</v>
      </c>
    </row>
    <row r="706" customFormat="false" ht="15" hidden="false" customHeight="true" outlineLevel="0" collapsed="false">
      <c r="A706" s="7" t="s">
        <v>5781</v>
      </c>
      <c r="B706" s="7" t="s">
        <v>5782</v>
      </c>
      <c r="C706" s="7" t="n">
        <f aca="false">COUNTIFS('Duel Log'!AF$2:AF$2815,$A706,'Duel Log'!AG$2:AG$2815,$B706)</f>
        <v>1</v>
      </c>
      <c r="D706" s="7" t="n">
        <f aca="false">COUNTIFS('Duel Log'!AF$2:AF$2815,$A706,'Duel Log'!AG$2:AG$2815,$B706,'Duel Log'!AH$2:AH$2815,"Win")</f>
        <v>1</v>
      </c>
      <c r="E706" s="7" t="n">
        <f aca="false">COUNTIFS('Duel Log'!AF$2:AF$2815,$A706,'Duel Log'!AG$2:AG$2815,$B706,'Duel Log'!AH$2:AH$2815,"Loss")</f>
        <v>0</v>
      </c>
      <c r="F706" s="7" t="n">
        <f aca="false">COUNTIFS('Duel Log'!AF$2:AF$2815,$A706,'Duel Log'!AG$2:AG$2815,$B706,'Duel Log'!AH$2:AH$2815,"Draw")</f>
        <v>0</v>
      </c>
      <c r="G706" s="13" t="n">
        <f aca="false">IFERROR(D706/C706,"")</f>
        <v>1</v>
      </c>
    </row>
    <row r="707" customFormat="false" ht="15" hidden="false" customHeight="true" outlineLevel="0" collapsed="false">
      <c r="A707" s="7" t="s">
        <v>4526</v>
      </c>
      <c r="B707" s="7" t="s">
        <v>1174</v>
      </c>
      <c r="C707" s="7" t="n">
        <f aca="false">COUNTIFS('Duel Log'!AF$2:AF$2815,$A707,'Duel Log'!AG$2:AG$2815,$B707)</f>
        <v>1</v>
      </c>
      <c r="D707" s="7" t="n">
        <f aca="false">COUNTIFS('Duel Log'!AF$2:AF$2815,$A707,'Duel Log'!AG$2:AG$2815,$B707,'Duel Log'!AH$2:AH$2815,"Win")</f>
        <v>1</v>
      </c>
      <c r="E707" s="7" t="n">
        <f aca="false">COUNTIFS('Duel Log'!AF$2:AF$2815,$A707,'Duel Log'!AG$2:AG$2815,$B707,'Duel Log'!AH$2:AH$2815,"Loss")</f>
        <v>0</v>
      </c>
      <c r="F707" s="7" t="n">
        <f aca="false">COUNTIFS('Duel Log'!AF$2:AF$2815,$A707,'Duel Log'!AG$2:AG$2815,$B707,'Duel Log'!AH$2:AH$2815,"Draw")</f>
        <v>0</v>
      </c>
      <c r="G707" s="13" t="n">
        <f aca="false">IFERROR(D707/C707,"")</f>
        <v>1</v>
      </c>
    </row>
    <row r="708" customFormat="false" ht="15" hidden="false" customHeight="true" outlineLevel="0" collapsed="false">
      <c r="A708" s="7" t="s">
        <v>4526</v>
      </c>
      <c r="B708" s="7" t="s">
        <v>4531</v>
      </c>
      <c r="C708" s="7" t="n">
        <f aca="false">COUNTIFS('Duel Log'!AF$2:AF$2815,$A708,'Duel Log'!AG$2:AG$2815,$B708)</f>
        <v>1</v>
      </c>
      <c r="D708" s="7" t="n">
        <f aca="false">COUNTIFS('Duel Log'!AF$2:AF$2815,$A708,'Duel Log'!AG$2:AG$2815,$B708,'Duel Log'!AH$2:AH$2815,"Win")</f>
        <v>0</v>
      </c>
      <c r="E708" s="7" t="n">
        <f aca="false">COUNTIFS('Duel Log'!AF$2:AF$2815,$A708,'Duel Log'!AG$2:AG$2815,$B708,'Duel Log'!AH$2:AH$2815,"Loss")</f>
        <v>1</v>
      </c>
      <c r="F708" s="7" t="n">
        <f aca="false">COUNTIFS('Duel Log'!AF$2:AF$2815,$A708,'Duel Log'!AG$2:AG$2815,$B708,'Duel Log'!AH$2:AH$2815,"Draw")</f>
        <v>0</v>
      </c>
      <c r="G708" s="13" t="n">
        <f aca="false">IFERROR(D708/C708,"")</f>
        <v>0</v>
      </c>
    </row>
    <row r="709" customFormat="false" ht="15" hidden="false" customHeight="true" outlineLevel="0" collapsed="false">
      <c r="A709" s="7" t="s">
        <v>2288</v>
      </c>
      <c r="B709" s="7" t="s">
        <v>795</v>
      </c>
      <c r="C709" s="7" t="n">
        <f aca="false">COUNTIFS('Duel Log'!AF$2:AF$2815,$A709,'Duel Log'!AG$2:AG$2815,$B709)</f>
        <v>1</v>
      </c>
      <c r="D709" s="7" t="n">
        <f aca="false">COUNTIFS('Duel Log'!AF$2:AF$2815,$A709,'Duel Log'!AG$2:AG$2815,$B709,'Duel Log'!AH$2:AH$2815,"Win")</f>
        <v>1</v>
      </c>
      <c r="E709" s="7" t="n">
        <f aca="false">COUNTIFS('Duel Log'!AF$2:AF$2815,$A709,'Duel Log'!AG$2:AG$2815,$B709,'Duel Log'!AH$2:AH$2815,"Loss")</f>
        <v>0</v>
      </c>
      <c r="F709" s="7" t="n">
        <f aca="false">COUNTIFS('Duel Log'!AF$2:AF$2815,$A709,'Duel Log'!AG$2:AG$2815,$B709,'Duel Log'!AH$2:AH$2815,"Draw")</f>
        <v>0</v>
      </c>
      <c r="G709" s="13" t="n">
        <f aca="false">IFERROR(D709/C709,"")</f>
        <v>1</v>
      </c>
    </row>
    <row r="710" customFormat="false" ht="15" hidden="false" customHeight="true" outlineLevel="0" collapsed="false">
      <c r="A710" s="7" t="s">
        <v>2288</v>
      </c>
      <c r="B710" s="7" t="s">
        <v>228</v>
      </c>
      <c r="C710" s="7" t="n">
        <f aca="false">COUNTIFS('Duel Log'!AF$2:AF$2815,$A710,'Duel Log'!AG$2:AG$2815,$B710)</f>
        <v>2</v>
      </c>
      <c r="D710" s="7" t="n">
        <f aca="false">COUNTIFS('Duel Log'!AF$2:AF$2815,$A710,'Duel Log'!AG$2:AG$2815,$B710,'Duel Log'!AH$2:AH$2815,"Win")</f>
        <v>0</v>
      </c>
      <c r="E710" s="7" t="n">
        <f aca="false">COUNTIFS('Duel Log'!AF$2:AF$2815,$A710,'Duel Log'!AG$2:AG$2815,$B710,'Duel Log'!AH$2:AH$2815,"Loss")</f>
        <v>2</v>
      </c>
      <c r="F710" s="7" t="n">
        <f aca="false">COUNTIFS('Duel Log'!AF$2:AF$2815,$A710,'Duel Log'!AG$2:AG$2815,$B710,'Duel Log'!AH$2:AH$2815,"Draw")</f>
        <v>0</v>
      </c>
      <c r="G710" s="13" t="n">
        <f aca="false">IFERROR(D710/C710,"")</f>
        <v>0</v>
      </c>
    </row>
    <row r="711" customFormat="false" ht="15" hidden="false" customHeight="true" outlineLevel="0" collapsed="false">
      <c r="A711" s="7" t="s">
        <v>1403</v>
      </c>
      <c r="B711" s="7" t="s">
        <v>614</v>
      </c>
      <c r="C711" s="7" t="n">
        <f aca="false">COUNTIFS('Duel Log'!AF$2:AF$2815,$A711,'Duel Log'!AG$2:AG$2815,$B711)</f>
        <v>1</v>
      </c>
      <c r="D711" s="7" t="n">
        <f aca="false">COUNTIFS('Duel Log'!AF$2:AF$2815,$A711,'Duel Log'!AG$2:AG$2815,$B711,'Duel Log'!AH$2:AH$2815,"Win")</f>
        <v>0</v>
      </c>
      <c r="E711" s="7" t="n">
        <f aca="false">COUNTIFS('Duel Log'!AF$2:AF$2815,$A711,'Duel Log'!AG$2:AG$2815,$B711,'Duel Log'!AH$2:AH$2815,"Loss")</f>
        <v>1</v>
      </c>
      <c r="F711" s="7" t="n">
        <f aca="false">COUNTIFS('Duel Log'!AF$2:AF$2815,$A711,'Duel Log'!AG$2:AG$2815,$B711,'Duel Log'!AH$2:AH$2815,"Draw")</f>
        <v>0</v>
      </c>
      <c r="G711" s="13" t="n">
        <f aca="false">IFERROR(D711/C711,"")</f>
        <v>0</v>
      </c>
    </row>
    <row r="712" customFormat="false" ht="15" hidden="false" customHeight="true" outlineLevel="0" collapsed="false">
      <c r="A712" s="7" t="s">
        <v>1403</v>
      </c>
      <c r="B712" s="7" t="s">
        <v>3461</v>
      </c>
      <c r="C712" s="7" t="n">
        <f aca="false">COUNTIFS('Duel Log'!AF$2:AF$2815,$A712,'Duel Log'!AG$2:AG$2815,$B712)</f>
        <v>1</v>
      </c>
      <c r="D712" s="7" t="n">
        <f aca="false">COUNTIFS('Duel Log'!AF$2:AF$2815,$A712,'Duel Log'!AG$2:AG$2815,$B712,'Duel Log'!AH$2:AH$2815,"Win")</f>
        <v>0</v>
      </c>
      <c r="E712" s="7" t="n">
        <f aca="false">COUNTIFS('Duel Log'!AF$2:AF$2815,$A712,'Duel Log'!AG$2:AG$2815,$B712,'Duel Log'!AH$2:AH$2815,"Loss")</f>
        <v>1</v>
      </c>
      <c r="F712" s="7" t="n">
        <f aca="false">COUNTIFS('Duel Log'!AF$2:AF$2815,$A712,'Duel Log'!AG$2:AG$2815,$B712,'Duel Log'!AH$2:AH$2815,"Draw")</f>
        <v>0</v>
      </c>
      <c r="G712" s="13" t="n">
        <f aca="false">IFERROR(D712/C712,"")</f>
        <v>0</v>
      </c>
    </row>
    <row r="713" customFormat="false" ht="15" hidden="false" customHeight="true" outlineLevel="0" collapsed="false">
      <c r="A713" s="7" t="s">
        <v>1403</v>
      </c>
      <c r="B713" s="7" t="s">
        <v>1457</v>
      </c>
      <c r="C713" s="7" t="n">
        <f aca="false">COUNTIFS('Duel Log'!AF$2:AF$2815,$A713,'Duel Log'!AG$2:AG$2815,$B713)</f>
        <v>1</v>
      </c>
      <c r="D713" s="7" t="n">
        <f aca="false">COUNTIFS('Duel Log'!AF$2:AF$2815,$A713,'Duel Log'!AG$2:AG$2815,$B713,'Duel Log'!AH$2:AH$2815,"Win")</f>
        <v>1</v>
      </c>
      <c r="E713" s="7" t="n">
        <f aca="false">COUNTIFS('Duel Log'!AF$2:AF$2815,$A713,'Duel Log'!AG$2:AG$2815,$B713,'Duel Log'!AH$2:AH$2815,"Loss")</f>
        <v>0</v>
      </c>
      <c r="F713" s="7" t="n">
        <f aca="false">COUNTIFS('Duel Log'!AF$2:AF$2815,$A713,'Duel Log'!AG$2:AG$2815,$B713,'Duel Log'!AH$2:AH$2815,"Draw")</f>
        <v>0</v>
      </c>
      <c r="G713" s="13" t="n">
        <f aca="false">IFERROR(D713/C713,"")</f>
        <v>1</v>
      </c>
    </row>
    <row r="714" customFormat="false" ht="15" hidden="false" customHeight="true" outlineLevel="0" collapsed="false">
      <c r="A714" s="7" t="s">
        <v>1818</v>
      </c>
      <c r="B714" s="7" t="s">
        <v>228</v>
      </c>
      <c r="C714" s="7" t="n">
        <f aca="false">COUNTIFS('Duel Log'!AF$2:AF$2815,$A714,'Duel Log'!AG$2:AG$2815,$B714)</f>
        <v>2</v>
      </c>
      <c r="D714" s="7" t="n">
        <f aca="false">COUNTIFS('Duel Log'!AF$2:AF$2815,$A714,'Duel Log'!AG$2:AG$2815,$B714,'Duel Log'!AH$2:AH$2815,"Win")</f>
        <v>0</v>
      </c>
      <c r="E714" s="7" t="n">
        <f aca="false">COUNTIFS('Duel Log'!AF$2:AF$2815,$A714,'Duel Log'!AG$2:AG$2815,$B714,'Duel Log'!AH$2:AH$2815,"Loss")</f>
        <v>2</v>
      </c>
      <c r="F714" s="7" t="n">
        <f aca="false">COUNTIFS('Duel Log'!AF$2:AF$2815,$A714,'Duel Log'!AG$2:AG$2815,$B714,'Duel Log'!AH$2:AH$2815,"Draw")</f>
        <v>0</v>
      </c>
      <c r="G714" s="13" t="n">
        <f aca="false">IFERROR(D714/C714,"")</f>
        <v>0</v>
      </c>
    </row>
    <row r="715" customFormat="false" ht="15" hidden="false" customHeight="true" outlineLevel="0" collapsed="false">
      <c r="A715" s="7" t="s">
        <v>1818</v>
      </c>
      <c r="B715" s="7" t="s">
        <v>307</v>
      </c>
      <c r="C715" s="7" t="n">
        <f aca="false">COUNTIFS('Duel Log'!AF$2:AF$2815,$A715,'Duel Log'!AG$2:AG$2815,$B715)</f>
        <v>1</v>
      </c>
      <c r="D715" s="7" t="n">
        <f aca="false">COUNTIFS('Duel Log'!AF$2:AF$2815,$A715,'Duel Log'!AG$2:AG$2815,$B715,'Duel Log'!AH$2:AH$2815,"Win")</f>
        <v>0</v>
      </c>
      <c r="E715" s="7" t="n">
        <f aca="false">COUNTIFS('Duel Log'!AF$2:AF$2815,$A715,'Duel Log'!AG$2:AG$2815,$B715,'Duel Log'!AH$2:AH$2815,"Loss")</f>
        <v>1</v>
      </c>
      <c r="F715" s="7" t="n">
        <f aca="false">COUNTIFS('Duel Log'!AF$2:AF$2815,$A715,'Duel Log'!AG$2:AG$2815,$B715,'Duel Log'!AH$2:AH$2815,"Draw")</f>
        <v>0</v>
      </c>
      <c r="G715" s="13" t="n">
        <f aca="false">IFERROR(D715/C715,"")</f>
        <v>0</v>
      </c>
    </row>
    <row r="716" customFormat="false" ht="15" hidden="false" customHeight="true" outlineLevel="0" collapsed="false">
      <c r="A716" s="7" t="s">
        <v>3249</v>
      </c>
      <c r="B716" s="7" t="s">
        <v>3248</v>
      </c>
      <c r="C716" s="7" t="n">
        <f aca="false">COUNTIFS('Duel Log'!AF$2:AF$2815,$A716,'Duel Log'!AG$2:AG$2815,$B716)</f>
        <v>1</v>
      </c>
      <c r="D716" s="7" t="n">
        <f aca="false">COUNTIFS('Duel Log'!AF$2:AF$2815,$A716,'Duel Log'!AG$2:AG$2815,$B716,'Duel Log'!AH$2:AH$2815,"Win")</f>
        <v>0</v>
      </c>
      <c r="E716" s="7" t="n">
        <f aca="false">COUNTIFS('Duel Log'!AF$2:AF$2815,$A716,'Duel Log'!AG$2:AG$2815,$B716,'Duel Log'!AH$2:AH$2815,"Loss")</f>
        <v>1</v>
      </c>
      <c r="F716" s="7" t="n">
        <f aca="false">COUNTIFS('Duel Log'!AF$2:AF$2815,$A716,'Duel Log'!AG$2:AG$2815,$B716,'Duel Log'!AH$2:AH$2815,"Draw")</f>
        <v>0</v>
      </c>
      <c r="G716" s="13" t="n">
        <f aca="false">IFERROR(D716/C716,"")</f>
        <v>0</v>
      </c>
    </row>
    <row r="717" customFormat="false" ht="15" hidden="false" customHeight="true" outlineLevel="0" collapsed="false">
      <c r="A717" s="7" t="s">
        <v>4846</v>
      </c>
      <c r="B717" s="7" t="s">
        <v>1374</v>
      </c>
      <c r="C717" s="7" t="n">
        <f aca="false">COUNTIFS('Duel Log'!AF$2:AF$2815,$A717,'Duel Log'!AG$2:AG$2815,$B717)</f>
        <v>1</v>
      </c>
      <c r="D717" s="7" t="n">
        <f aca="false">COUNTIFS('Duel Log'!AF$2:AF$2815,$A717,'Duel Log'!AG$2:AG$2815,$B717,'Duel Log'!AH$2:AH$2815,"Win")</f>
        <v>1</v>
      </c>
      <c r="E717" s="7" t="n">
        <f aca="false">COUNTIFS('Duel Log'!AF$2:AF$2815,$A717,'Duel Log'!AG$2:AG$2815,$B717,'Duel Log'!AH$2:AH$2815,"Loss")</f>
        <v>0</v>
      </c>
      <c r="F717" s="7" t="n">
        <f aca="false">COUNTIFS('Duel Log'!AF$2:AF$2815,$A717,'Duel Log'!AG$2:AG$2815,$B717,'Duel Log'!AH$2:AH$2815,"Draw")</f>
        <v>0</v>
      </c>
      <c r="G717" s="13" t="n">
        <f aca="false">IFERROR(D717/C717,"")</f>
        <v>1</v>
      </c>
    </row>
    <row r="718" customFormat="false" ht="15" hidden="false" customHeight="true" outlineLevel="0" collapsed="false">
      <c r="A718" s="7" t="s">
        <v>4606</v>
      </c>
      <c r="B718" s="7" t="s">
        <v>694</v>
      </c>
      <c r="C718" s="7" t="n">
        <f aca="false">COUNTIFS('Duel Log'!AF$2:AF$2815,$A718,'Duel Log'!AG$2:AG$2815,$B718)</f>
        <v>1</v>
      </c>
      <c r="D718" s="7" t="n">
        <f aca="false">COUNTIFS('Duel Log'!AF$2:AF$2815,$A718,'Duel Log'!AG$2:AG$2815,$B718,'Duel Log'!AH$2:AH$2815,"Win")</f>
        <v>0</v>
      </c>
      <c r="E718" s="7" t="n">
        <f aca="false">COUNTIFS('Duel Log'!AF$2:AF$2815,$A718,'Duel Log'!AG$2:AG$2815,$B718,'Duel Log'!AH$2:AH$2815,"Loss")</f>
        <v>1</v>
      </c>
      <c r="F718" s="7" t="n">
        <f aca="false">COUNTIFS('Duel Log'!AF$2:AF$2815,$A718,'Duel Log'!AG$2:AG$2815,$B718,'Duel Log'!AH$2:AH$2815,"Draw")</f>
        <v>0</v>
      </c>
      <c r="G718" s="13" t="n">
        <f aca="false">IFERROR(D718/C718,"")</f>
        <v>0</v>
      </c>
    </row>
    <row r="719" customFormat="false" ht="15" hidden="false" customHeight="true" outlineLevel="0" collapsed="false">
      <c r="A719" s="7" t="s">
        <v>3743</v>
      </c>
      <c r="B719" s="7" t="s">
        <v>488</v>
      </c>
      <c r="C719" s="7" t="n">
        <f aca="false">COUNTIFS('Duel Log'!AF$2:AF$2815,$A719,'Duel Log'!AG$2:AG$2815,$B719)</f>
        <v>1</v>
      </c>
      <c r="D719" s="7" t="n">
        <f aca="false">COUNTIFS('Duel Log'!AF$2:AF$2815,$A719,'Duel Log'!AG$2:AG$2815,$B719,'Duel Log'!AH$2:AH$2815,"Win")</f>
        <v>0</v>
      </c>
      <c r="E719" s="7" t="n">
        <f aca="false">COUNTIFS('Duel Log'!AF$2:AF$2815,$A719,'Duel Log'!AG$2:AG$2815,$B719,'Duel Log'!AH$2:AH$2815,"Loss")</f>
        <v>1</v>
      </c>
      <c r="F719" s="7" t="n">
        <f aca="false">COUNTIFS('Duel Log'!AF$2:AF$2815,$A719,'Duel Log'!AG$2:AG$2815,$B719,'Duel Log'!AH$2:AH$2815,"Draw")</f>
        <v>0</v>
      </c>
      <c r="G719" s="13" t="n">
        <f aca="false">IFERROR(D719/C719,"")</f>
        <v>0</v>
      </c>
    </row>
    <row r="720" customFormat="false" ht="15" hidden="false" customHeight="true" outlineLevel="0" collapsed="false">
      <c r="A720" s="7" t="s">
        <v>1264</v>
      </c>
      <c r="B720" s="7" t="s">
        <v>2394</v>
      </c>
      <c r="C720" s="7" t="n">
        <f aca="false">COUNTIFS('Duel Log'!AF$2:AF$2815,$A720,'Duel Log'!AG$2:AG$2815,$B720)</f>
        <v>1</v>
      </c>
      <c r="D720" s="7" t="n">
        <f aca="false">COUNTIFS('Duel Log'!AF$2:AF$2815,$A720,'Duel Log'!AG$2:AG$2815,$B720,'Duel Log'!AH$2:AH$2815,"Win")</f>
        <v>1</v>
      </c>
      <c r="E720" s="7" t="n">
        <f aca="false">COUNTIFS('Duel Log'!AF$2:AF$2815,$A720,'Duel Log'!AG$2:AG$2815,$B720,'Duel Log'!AH$2:AH$2815,"Loss")</f>
        <v>0</v>
      </c>
      <c r="F720" s="7" t="n">
        <f aca="false">COUNTIFS('Duel Log'!AF$2:AF$2815,$A720,'Duel Log'!AG$2:AG$2815,$B720,'Duel Log'!AH$2:AH$2815,"Draw")</f>
        <v>0</v>
      </c>
      <c r="G720" s="13" t="n">
        <f aca="false">IFERROR(D720/C720,"")</f>
        <v>1</v>
      </c>
    </row>
    <row r="721" customFormat="false" ht="15" hidden="false" customHeight="true" outlineLevel="0" collapsed="false">
      <c r="A721" s="7" t="s">
        <v>1264</v>
      </c>
      <c r="B721" s="7" t="s">
        <v>5020</v>
      </c>
      <c r="C721" s="7" t="n">
        <f aca="false">COUNTIFS('Duel Log'!AF$2:AF$2815,$A721,'Duel Log'!AG$2:AG$2815,$B721)</f>
        <v>1</v>
      </c>
      <c r="D721" s="7" t="n">
        <f aca="false">COUNTIFS('Duel Log'!AF$2:AF$2815,$A721,'Duel Log'!AG$2:AG$2815,$B721,'Duel Log'!AH$2:AH$2815,"Win")</f>
        <v>1</v>
      </c>
      <c r="E721" s="7" t="n">
        <f aca="false">COUNTIFS('Duel Log'!AF$2:AF$2815,$A721,'Duel Log'!AG$2:AG$2815,$B721,'Duel Log'!AH$2:AH$2815,"Loss")</f>
        <v>0</v>
      </c>
      <c r="F721" s="7" t="n">
        <f aca="false">COUNTIFS('Duel Log'!AF$2:AF$2815,$A721,'Duel Log'!AG$2:AG$2815,$B721,'Duel Log'!AH$2:AH$2815,"Draw")</f>
        <v>0</v>
      </c>
      <c r="G721" s="13" t="n">
        <f aca="false">IFERROR(D721/C721,"")</f>
        <v>1</v>
      </c>
    </row>
    <row r="722" customFormat="false" ht="15" hidden="false" customHeight="true" outlineLevel="0" collapsed="false">
      <c r="A722" s="7" t="s">
        <v>1264</v>
      </c>
      <c r="B722" s="7" t="s">
        <v>1778</v>
      </c>
      <c r="C722" s="7" t="n">
        <f aca="false">COUNTIFS('Duel Log'!AF$2:AF$2815,$A722,'Duel Log'!AG$2:AG$2815,$B722)</f>
        <v>1</v>
      </c>
      <c r="D722" s="7" t="n">
        <f aca="false">COUNTIFS('Duel Log'!AF$2:AF$2815,$A722,'Duel Log'!AG$2:AG$2815,$B722,'Duel Log'!AH$2:AH$2815,"Win")</f>
        <v>0</v>
      </c>
      <c r="E722" s="7" t="n">
        <f aca="false">COUNTIFS('Duel Log'!AF$2:AF$2815,$A722,'Duel Log'!AG$2:AG$2815,$B722,'Duel Log'!AH$2:AH$2815,"Loss")</f>
        <v>1</v>
      </c>
      <c r="F722" s="7" t="n">
        <f aca="false">COUNTIFS('Duel Log'!AF$2:AF$2815,$A722,'Duel Log'!AG$2:AG$2815,$B722,'Duel Log'!AH$2:AH$2815,"Draw")</f>
        <v>0</v>
      </c>
      <c r="G722" s="13" t="n">
        <f aca="false">IFERROR(D722/C722,"")</f>
        <v>0</v>
      </c>
    </row>
    <row r="723" customFormat="false" ht="15" hidden="false" customHeight="true" outlineLevel="0" collapsed="false">
      <c r="A723" s="7" t="s">
        <v>1264</v>
      </c>
      <c r="B723" s="7" t="s">
        <v>3771</v>
      </c>
      <c r="C723" s="7" t="n">
        <f aca="false">COUNTIFS('Duel Log'!AF$2:AF$2815,$A723,'Duel Log'!AG$2:AG$2815,$B723)</f>
        <v>2</v>
      </c>
      <c r="D723" s="7" t="n">
        <f aca="false">COUNTIFS('Duel Log'!AF$2:AF$2815,$A723,'Duel Log'!AG$2:AG$2815,$B723,'Duel Log'!AH$2:AH$2815,"Win")</f>
        <v>2</v>
      </c>
      <c r="E723" s="7" t="n">
        <f aca="false">COUNTIFS('Duel Log'!AF$2:AF$2815,$A723,'Duel Log'!AG$2:AG$2815,$B723,'Duel Log'!AH$2:AH$2815,"Loss")</f>
        <v>0</v>
      </c>
      <c r="F723" s="7" t="n">
        <f aca="false">COUNTIFS('Duel Log'!AF$2:AF$2815,$A723,'Duel Log'!AG$2:AG$2815,$B723,'Duel Log'!AH$2:AH$2815,"Draw")</f>
        <v>0</v>
      </c>
      <c r="G723" s="13" t="n">
        <f aca="false">IFERROR(D723/C723,"")</f>
        <v>1</v>
      </c>
    </row>
    <row r="724" customFormat="false" ht="15" hidden="false" customHeight="true" outlineLevel="0" collapsed="false">
      <c r="A724" s="7" t="s">
        <v>2177</v>
      </c>
      <c r="B724" s="7" t="s">
        <v>3564</v>
      </c>
      <c r="C724" s="7" t="n">
        <f aca="false">COUNTIFS('Duel Log'!AF$2:AF$2815,$A724,'Duel Log'!AG$2:AG$2815,$B724)</f>
        <v>1</v>
      </c>
      <c r="D724" s="7" t="n">
        <f aca="false">COUNTIFS('Duel Log'!AF$2:AF$2815,$A724,'Duel Log'!AG$2:AG$2815,$B724,'Duel Log'!AH$2:AH$2815,"Win")</f>
        <v>1</v>
      </c>
      <c r="E724" s="7" t="n">
        <f aca="false">COUNTIFS('Duel Log'!AF$2:AF$2815,$A724,'Duel Log'!AG$2:AG$2815,$B724,'Duel Log'!AH$2:AH$2815,"Loss")</f>
        <v>0</v>
      </c>
      <c r="F724" s="7" t="n">
        <f aca="false">COUNTIFS('Duel Log'!AF$2:AF$2815,$A724,'Duel Log'!AG$2:AG$2815,$B724,'Duel Log'!AH$2:AH$2815,"Draw")</f>
        <v>0</v>
      </c>
      <c r="G724" s="13" t="n">
        <f aca="false">IFERROR(D724/C724,"")</f>
        <v>1</v>
      </c>
    </row>
    <row r="725" customFormat="false" ht="15" hidden="false" customHeight="true" outlineLevel="0" collapsed="false">
      <c r="A725" s="7" t="s">
        <v>2177</v>
      </c>
      <c r="B725" s="7" t="s">
        <v>5693</v>
      </c>
      <c r="C725" s="7" t="n">
        <f aca="false">COUNTIFS('Duel Log'!AF$2:AF$2815,$A725,'Duel Log'!AG$2:AG$2815,$B725)</f>
        <v>1</v>
      </c>
      <c r="D725" s="7" t="n">
        <f aca="false">COUNTIFS('Duel Log'!AF$2:AF$2815,$A725,'Duel Log'!AG$2:AG$2815,$B725,'Duel Log'!AH$2:AH$2815,"Win")</f>
        <v>1</v>
      </c>
      <c r="E725" s="7" t="n">
        <f aca="false">COUNTIFS('Duel Log'!AF$2:AF$2815,$A725,'Duel Log'!AG$2:AG$2815,$B725,'Duel Log'!AH$2:AH$2815,"Loss")</f>
        <v>0</v>
      </c>
      <c r="F725" s="7" t="n">
        <f aca="false">COUNTIFS('Duel Log'!AF$2:AF$2815,$A725,'Duel Log'!AG$2:AG$2815,$B725,'Duel Log'!AH$2:AH$2815,"Draw")</f>
        <v>0</v>
      </c>
      <c r="G725" s="13" t="n">
        <f aca="false">IFERROR(D725/C725,"")</f>
        <v>1</v>
      </c>
    </row>
    <row r="726" customFormat="false" ht="15" hidden="false" customHeight="true" outlineLevel="0" collapsed="false">
      <c r="A726" s="7" t="s">
        <v>2177</v>
      </c>
      <c r="B726" s="7" t="s">
        <v>2748</v>
      </c>
      <c r="C726" s="7" t="n">
        <f aca="false">COUNTIFS('Duel Log'!AF$2:AF$2815,$A726,'Duel Log'!AG$2:AG$2815,$B726)</f>
        <v>1</v>
      </c>
      <c r="D726" s="7" t="n">
        <f aca="false">COUNTIFS('Duel Log'!AF$2:AF$2815,$A726,'Duel Log'!AG$2:AG$2815,$B726,'Duel Log'!AH$2:AH$2815,"Win")</f>
        <v>0</v>
      </c>
      <c r="E726" s="7" t="n">
        <f aca="false">COUNTIFS('Duel Log'!AF$2:AF$2815,$A726,'Duel Log'!AG$2:AG$2815,$B726,'Duel Log'!AH$2:AH$2815,"Loss")</f>
        <v>1</v>
      </c>
      <c r="F726" s="7" t="n">
        <f aca="false">COUNTIFS('Duel Log'!AF$2:AF$2815,$A726,'Duel Log'!AG$2:AG$2815,$B726,'Duel Log'!AH$2:AH$2815,"Draw")</f>
        <v>0</v>
      </c>
      <c r="G726" s="13" t="n">
        <f aca="false">IFERROR(D726/C726,"")</f>
        <v>0</v>
      </c>
    </row>
    <row r="727" customFormat="false" ht="15" hidden="false" customHeight="true" outlineLevel="0" collapsed="false">
      <c r="A727" s="7" t="s">
        <v>2177</v>
      </c>
      <c r="B727" s="7" t="s">
        <v>649</v>
      </c>
      <c r="C727" s="7" t="n">
        <f aca="false">COUNTIFS('Duel Log'!AF$2:AF$2815,$A727,'Duel Log'!AG$2:AG$2815,$B727)</f>
        <v>1</v>
      </c>
      <c r="D727" s="7" t="n">
        <f aca="false">COUNTIFS('Duel Log'!AF$2:AF$2815,$A727,'Duel Log'!AG$2:AG$2815,$B727,'Duel Log'!AH$2:AH$2815,"Win")</f>
        <v>1</v>
      </c>
      <c r="E727" s="7" t="n">
        <f aca="false">COUNTIFS('Duel Log'!AF$2:AF$2815,$A727,'Duel Log'!AG$2:AG$2815,$B727,'Duel Log'!AH$2:AH$2815,"Loss")</f>
        <v>0</v>
      </c>
      <c r="F727" s="7" t="n">
        <f aca="false">COUNTIFS('Duel Log'!AF$2:AF$2815,$A727,'Duel Log'!AG$2:AG$2815,$B727,'Duel Log'!AH$2:AH$2815,"Draw")</f>
        <v>0</v>
      </c>
      <c r="G727" s="13" t="n">
        <f aca="false">IFERROR(D727/C727,"")</f>
        <v>1</v>
      </c>
    </row>
    <row r="728" customFormat="false" ht="15" hidden="false" customHeight="true" outlineLevel="0" collapsed="false">
      <c r="A728" s="7" t="s">
        <v>5852</v>
      </c>
      <c r="B728" s="7" t="s">
        <v>5851</v>
      </c>
      <c r="C728" s="7" t="n">
        <f aca="false">COUNTIFS('Duel Log'!AF$2:AF$2815,$A728,'Duel Log'!AG$2:AG$2815,$B728)</f>
        <v>2</v>
      </c>
      <c r="D728" s="7" t="n">
        <f aca="false">COUNTIFS('Duel Log'!AF$2:AF$2815,$A728,'Duel Log'!AG$2:AG$2815,$B728,'Duel Log'!AH$2:AH$2815,"Win")</f>
        <v>0</v>
      </c>
      <c r="E728" s="7" t="n">
        <f aca="false">COUNTIFS('Duel Log'!AF$2:AF$2815,$A728,'Duel Log'!AG$2:AG$2815,$B728,'Duel Log'!AH$2:AH$2815,"Loss")</f>
        <v>2</v>
      </c>
      <c r="F728" s="7" t="n">
        <f aca="false">COUNTIFS('Duel Log'!AF$2:AF$2815,$A728,'Duel Log'!AG$2:AG$2815,$B728,'Duel Log'!AH$2:AH$2815,"Draw")</f>
        <v>0</v>
      </c>
      <c r="G728" s="13" t="n">
        <f aca="false">IFERROR(D728/C728,"")</f>
        <v>0</v>
      </c>
    </row>
    <row r="729" customFormat="false" ht="15" hidden="false" customHeight="true" outlineLevel="0" collapsed="false">
      <c r="A729" s="7" t="s">
        <v>1659</v>
      </c>
      <c r="B729" s="7" t="s">
        <v>1552</v>
      </c>
      <c r="C729" s="7" t="n">
        <f aca="false">COUNTIFS('Duel Log'!AF$2:AF$2815,$A729,'Duel Log'!AG$2:AG$2815,$B729)</f>
        <v>2</v>
      </c>
      <c r="D729" s="7" t="n">
        <f aca="false">COUNTIFS('Duel Log'!AF$2:AF$2815,$A729,'Duel Log'!AG$2:AG$2815,$B729,'Duel Log'!AH$2:AH$2815,"Win")</f>
        <v>0</v>
      </c>
      <c r="E729" s="7" t="n">
        <f aca="false">COUNTIFS('Duel Log'!AF$2:AF$2815,$A729,'Duel Log'!AG$2:AG$2815,$B729,'Duel Log'!AH$2:AH$2815,"Loss")</f>
        <v>2</v>
      </c>
      <c r="F729" s="7" t="n">
        <f aca="false">COUNTIFS('Duel Log'!AF$2:AF$2815,$A729,'Duel Log'!AG$2:AG$2815,$B729,'Duel Log'!AH$2:AH$2815,"Draw")</f>
        <v>0</v>
      </c>
      <c r="G729" s="13" t="n">
        <f aca="false">IFERROR(D729/C729,"")</f>
        <v>0</v>
      </c>
    </row>
    <row r="730" customFormat="false" ht="15" hidden="false" customHeight="true" outlineLevel="0" collapsed="false">
      <c r="A730" s="7" t="s">
        <v>2224</v>
      </c>
      <c r="B730" s="7" t="s">
        <v>614</v>
      </c>
      <c r="C730" s="7" t="n">
        <f aca="false">COUNTIFS('Duel Log'!AF$2:AF$2815,$A730,'Duel Log'!AG$2:AG$2815,$B730)</f>
        <v>1</v>
      </c>
      <c r="D730" s="7" t="n">
        <f aca="false">COUNTIFS('Duel Log'!AF$2:AF$2815,$A730,'Duel Log'!AG$2:AG$2815,$B730,'Duel Log'!AH$2:AH$2815,"Win")</f>
        <v>0</v>
      </c>
      <c r="E730" s="7" t="n">
        <f aca="false">COUNTIFS('Duel Log'!AF$2:AF$2815,$A730,'Duel Log'!AG$2:AG$2815,$B730,'Duel Log'!AH$2:AH$2815,"Loss")</f>
        <v>1</v>
      </c>
      <c r="F730" s="7" t="n">
        <f aca="false">COUNTIFS('Duel Log'!AF$2:AF$2815,$A730,'Duel Log'!AG$2:AG$2815,$B730,'Duel Log'!AH$2:AH$2815,"Draw")</f>
        <v>0</v>
      </c>
      <c r="G730" s="13" t="n">
        <f aca="false">IFERROR(D730/C730,"")</f>
        <v>0</v>
      </c>
    </row>
    <row r="731" customFormat="false" ht="15" hidden="false" customHeight="true" outlineLevel="0" collapsed="false">
      <c r="A731" s="7" t="s">
        <v>2224</v>
      </c>
      <c r="B731" s="7" t="s">
        <v>2223</v>
      </c>
      <c r="C731" s="7" t="n">
        <f aca="false">COUNTIFS('Duel Log'!AF$2:AF$2815,$A731,'Duel Log'!AG$2:AG$2815,$B731)</f>
        <v>1</v>
      </c>
      <c r="D731" s="7" t="n">
        <f aca="false">COUNTIFS('Duel Log'!AF$2:AF$2815,$A731,'Duel Log'!AG$2:AG$2815,$B731,'Duel Log'!AH$2:AH$2815,"Win")</f>
        <v>0</v>
      </c>
      <c r="E731" s="7" t="n">
        <f aca="false">COUNTIFS('Duel Log'!AF$2:AF$2815,$A731,'Duel Log'!AG$2:AG$2815,$B731,'Duel Log'!AH$2:AH$2815,"Loss")</f>
        <v>1</v>
      </c>
      <c r="F731" s="7" t="n">
        <f aca="false">COUNTIFS('Duel Log'!AF$2:AF$2815,$A731,'Duel Log'!AG$2:AG$2815,$B731,'Duel Log'!AH$2:AH$2815,"Draw")</f>
        <v>0</v>
      </c>
      <c r="G731" s="13" t="n">
        <f aca="false">IFERROR(D731/C731,"")</f>
        <v>0</v>
      </c>
    </row>
    <row r="732" customFormat="false" ht="15" hidden="false" customHeight="true" outlineLevel="0" collapsed="false">
      <c r="A732" s="7" t="s">
        <v>1576</v>
      </c>
      <c r="B732" s="7" t="s">
        <v>1577</v>
      </c>
      <c r="C732" s="7" t="n">
        <f aca="false">COUNTIFS('Duel Log'!AF$2:AF$2815,$A732,'Duel Log'!AG$2:AG$2815,$B732)</f>
        <v>1</v>
      </c>
      <c r="D732" s="7" t="n">
        <f aca="false">COUNTIFS('Duel Log'!AF$2:AF$2815,$A732,'Duel Log'!AG$2:AG$2815,$B732,'Duel Log'!AH$2:AH$2815,"Win")</f>
        <v>0</v>
      </c>
      <c r="E732" s="7" t="n">
        <f aca="false">COUNTIFS('Duel Log'!AF$2:AF$2815,$A732,'Duel Log'!AG$2:AG$2815,$B732,'Duel Log'!AH$2:AH$2815,"Loss")</f>
        <v>1</v>
      </c>
      <c r="F732" s="7" t="n">
        <f aca="false">COUNTIFS('Duel Log'!AF$2:AF$2815,$A732,'Duel Log'!AG$2:AG$2815,$B732,'Duel Log'!AH$2:AH$2815,"Draw")</f>
        <v>0</v>
      </c>
      <c r="G732" s="13" t="n">
        <f aca="false">IFERROR(D732/C732,"")</f>
        <v>0</v>
      </c>
    </row>
    <row r="733" customFormat="false" ht="15" hidden="false" customHeight="true" outlineLevel="0" collapsed="false">
      <c r="A733" s="7" t="s">
        <v>844</v>
      </c>
      <c r="B733" s="7" t="s">
        <v>1763</v>
      </c>
      <c r="C733" s="7" t="n">
        <f aca="false">COUNTIFS('Duel Log'!AF$2:AF$2815,$A733,'Duel Log'!AG$2:AG$2815,$B733)</f>
        <v>1</v>
      </c>
      <c r="D733" s="7" t="n">
        <f aca="false">COUNTIFS('Duel Log'!AF$2:AF$2815,$A733,'Duel Log'!AG$2:AG$2815,$B733,'Duel Log'!AH$2:AH$2815,"Win")</f>
        <v>0</v>
      </c>
      <c r="E733" s="7" t="n">
        <f aca="false">COUNTIFS('Duel Log'!AF$2:AF$2815,$A733,'Duel Log'!AG$2:AG$2815,$B733,'Duel Log'!AH$2:AH$2815,"Loss")</f>
        <v>1</v>
      </c>
      <c r="F733" s="7" t="n">
        <f aca="false">COUNTIFS('Duel Log'!AF$2:AF$2815,$A733,'Duel Log'!AG$2:AG$2815,$B733,'Duel Log'!AH$2:AH$2815,"Draw")</f>
        <v>0</v>
      </c>
      <c r="G733" s="13" t="n">
        <f aca="false">IFERROR(D733/C733,"")</f>
        <v>0</v>
      </c>
    </row>
    <row r="734" customFormat="false" ht="15" hidden="false" customHeight="true" outlineLevel="0" collapsed="false">
      <c r="A734" s="7" t="s">
        <v>844</v>
      </c>
      <c r="B734" s="7" t="s">
        <v>843</v>
      </c>
      <c r="C734" s="7" t="n">
        <f aca="false">COUNTIFS('Duel Log'!AF$2:AF$2815,$A734,'Duel Log'!AG$2:AG$2815,$B734)</f>
        <v>1</v>
      </c>
      <c r="D734" s="7" t="n">
        <f aca="false">COUNTIFS('Duel Log'!AF$2:AF$2815,$A734,'Duel Log'!AG$2:AG$2815,$B734,'Duel Log'!AH$2:AH$2815,"Win")</f>
        <v>0</v>
      </c>
      <c r="E734" s="7" t="n">
        <f aca="false">COUNTIFS('Duel Log'!AF$2:AF$2815,$A734,'Duel Log'!AG$2:AG$2815,$B734,'Duel Log'!AH$2:AH$2815,"Loss")</f>
        <v>1</v>
      </c>
      <c r="F734" s="7" t="n">
        <f aca="false">COUNTIFS('Duel Log'!AF$2:AF$2815,$A734,'Duel Log'!AG$2:AG$2815,$B734,'Duel Log'!AH$2:AH$2815,"Draw")</f>
        <v>0</v>
      </c>
      <c r="G734" s="13" t="n">
        <f aca="false">IFERROR(D734/C734,"")</f>
        <v>0</v>
      </c>
    </row>
    <row r="735" customFormat="false" ht="15" hidden="false" customHeight="true" outlineLevel="0" collapsed="false">
      <c r="A735" s="7" t="s">
        <v>844</v>
      </c>
      <c r="B735" s="7" t="s">
        <v>4914</v>
      </c>
      <c r="C735" s="7" t="n">
        <f aca="false">COUNTIFS('Duel Log'!AF$2:AF$2815,$A735,'Duel Log'!AG$2:AG$2815,$B735)</f>
        <v>1</v>
      </c>
      <c r="D735" s="7" t="n">
        <f aca="false">COUNTIFS('Duel Log'!AF$2:AF$2815,$A735,'Duel Log'!AG$2:AG$2815,$B735,'Duel Log'!AH$2:AH$2815,"Win")</f>
        <v>1</v>
      </c>
      <c r="E735" s="7" t="n">
        <f aca="false">COUNTIFS('Duel Log'!AF$2:AF$2815,$A735,'Duel Log'!AG$2:AG$2815,$B735,'Duel Log'!AH$2:AH$2815,"Loss")</f>
        <v>0</v>
      </c>
      <c r="F735" s="7" t="n">
        <f aca="false">COUNTIFS('Duel Log'!AF$2:AF$2815,$A735,'Duel Log'!AG$2:AG$2815,$B735,'Duel Log'!AH$2:AH$2815,"Draw")</f>
        <v>0</v>
      </c>
      <c r="G735" s="13" t="n">
        <f aca="false">IFERROR(D735/C735,"")</f>
        <v>1</v>
      </c>
    </row>
    <row r="736" customFormat="false" ht="15" hidden="false" customHeight="true" outlineLevel="0" collapsed="false">
      <c r="A736" s="7" t="s">
        <v>2718</v>
      </c>
      <c r="B736" s="7" t="s">
        <v>228</v>
      </c>
      <c r="C736" s="7" t="n">
        <f aca="false">COUNTIFS('Duel Log'!AF$2:AF$2815,$A736,'Duel Log'!AG$2:AG$2815,$B736)</f>
        <v>1</v>
      </c>
      <c r="D736" s="7" t="n">
        <f aca="false">COUNTIFS('Duel Log'!AF$2:AF$2815,$A736,'Duel Log'!AG$2:AG$2815,$B736,'Duel Log'!AH$2:AH$2815,"Win")</f>
        <v>0</v>
      </c>
      <c r="E736" s="7" t="n">
        <f aca="false">COUNTIFS('Duel Log'!AF$2:AF$2815,$A736,'Duel Log'!AG$2:AG$2815,$B736,'Duel Log'!AH$2:AH$2815,"Loss")</f>
        <v>1</v>
      </c>
      <c r="F736" s="7" t="n">
        <f aca="false">COUNTIFS('Duel Log'!AF$2:AF$2815,$A736,'Duel Log'!AG$2:AG$2815,$B736,'Duel Log'!AH$2:AH$2815,"Draw")</f>
        <v>0</v>
      </c>
      <c r="G736" s="13" t="n">
        <f aca="false">IFERROR(D736/C736,"")</f>
        <v>0</v>
      </c>
    </row>
    <row r="737" customFormat="false" ht="15" hidden="false" customHeight="true" outlineLevel="0" collapsed="false">
      <c r="A737" s="7" t="s">
        <v>833</v>
      </c>
      <c r="B737" s="7" t="s">
        <v>4394</v>
      </c>
      <c r="C737" s="7" t="n">
        <f aca="false">COUNTIFS('Duel Log'!AF$2:AF$2815,$A737,'Duel Log'!AG$2:AG$2815,$B737)</f>
        <v>1</v>
      </c>
      <c r="D737" s="7" t="n">
        <f aca="false">COUNTIFS('Duel Log'!AF$2:AF$2815,$A737,'Duel Log'!AG$2:AG$2815,$B737,'Duel Log'!AH$2:AH$2815,"Win")</f>
        <v>0</v>
      </c>
      <c r="E737" s="7" t="n">
        <f aca="false">COUNTIFS('Duel Log'!AF$2:AF$2815,$A737,'Duel Log'!AG$2:AG$2815,$B737,'Duel Log'!AH$2:AH$2815,"Loss")</f>
        <v>1</v>
      </c>
      <c r="F737" s="7" t="n">
        <f aca="false">COUNTIFS('Duel Log'!AF$2:AF$2815,$A737,'Duel Log'!AG$2:AG$2815,$B737,'Duel Log'!AH$2:AH$2815,"Draw")</f>
        <v>0</v>
      </c>
      <c r="G737" s="13" t="n">
        <f aca="false">IFERROR(D737/C737,"")</f>
        <v>0</v>
      </c>
    </row>
    <row r="738" customFormat="false" ht="15" hidden="false" customHeight="true" outlineLevel="0" collapsed="false">
      <c r="A738" s="7" t="s">
        <v>833</v>
      </c>
      <c r="B738" s="7" t="s">
        <v>832</v>
      </c>
      <c r="C738" s="7" t="n">
        <f aca="false">COUNTIFS('Duel Log'!AF$2:AF$2815,$A738,'Duel Log'!AG$2:AG$2815,$B738)</f>
        <v>2</v>
      </c>
      <c r="D738" s="7" t="n">
        <f aca="false">COUNTIFS('Duel Log'!AF$2:AF$2815,$A738,'Duel Log'!AG$2:AG$2815,$B738,'Duel Log'!AH$2:AH$2815,"Win")</f>
        <v>0</v>
      </c>
      <c r="E738" s="7" t="n">
        <f aca="false">COUNTIFS('Duel Log'!AF$2:AF$2815,$A738,'Duel Log'!AG$2:AG$2815,$B738,'Duel Log'!AH$2:AH$2815,"Loss")</f>
        <v>2</v>
      </c>
      <c r="F738" s="7" t="n">
        <f aca="false">COUNTIFS('Duel Log'!AF$2:AF$2815,$A738,'Duel Log'!AG$2:AG$2815,$B738,'Duel Log'!AH$2:AH$2815,"Draw")</f>
        <v>0</v>
      </c>
      <c r="G738" s="13" t="n">
        <f aca="false">IFERROR(D738/C738,"")</f>
        <v>0</v>
      </c>
    </row>
    <row r="739" customFormat="false" ht="15" hidden="false" customHeight="true" outlineLevel="0" collapsed="false">
      <c r="A739" s="7" t="s">
        <v>1639</v>
      </c>
      <c r="B739" s="7" t="s">
        <v>711</v>
      </c>
      <c r="C739" s="7" t="n">
        <f aca="false">COUNTIFS('Duel Log'!AF$2:AF$2815,$A739,'Duel Log'!AG$2:AG$2815,$B739)</f>
        <v>2</v>
      </c>
      <c r="D739" s="7" t="n">
        <f aca="false">COUNTIFS('Duel Log'!AF$2:AF$2815,$A739,'Duel Log'!AG$2:AG$2815,$B739,'Duel Log'!AH$2:AH$2815,"Win")</f>
        <v>0</v>
      </c>
      <c r="E739" s="7" t="n">
        <f aca="false">COUNTIFS('Duel Log'!AF$2:AF$2815,$A739,'Duel Log'!AG$2:AG$2815,$B739,'Duel Log'!AH$2:AH$2815,"Loss")</f>
        <v>2</v>
      </c>
      <c r="F739" s="7" t="n">
        <f aca="false">COUNTIFS('Duel Log'!AF$2:AF$2815,$A739,'Duel Log'!AG$2:AG$2815,$B739,'Duel Log'!AH$2:AH$2815,"Draw")</f>
        <v>0</v>
      </c>
      <c r="G739" s="13" t="n">
        <f aca="false">IFERROR(D739/C739,"")</f>
        <v>0</v>
      </c>
    </row>
    <row r="740" customFormat="false" ht="15" hidden="false" customHeight="true" outlineLevel="0" collapsed="false">
      <c r="A740" s="7" t="s">
        <v>918</v>
      </c>
      <c r="B740" s="7" t="s">
        <v>488</v>
      </c>
      <c r="C740" s="7" t="n">
        <f aca="false">COUNTIFS('Duel Log'!AF$2:AF$2815,$A740,'Duel Log'!AG$2:AG$2815,$B740)</f>
        <v>2</v>
      </c>
      <c r="D740" s="7" t="n">
        <f aca="false">COUNTIFS('Duel Log'!AF$2:AF$2815,$A740,'Duel Log'!AG$2:AG$2815,$B740,'Duel Log'!AH$2:AH$2815,"Win")</f>
        <v>0</v>
      </c>
      <c r="E740" s="7" t="n">
        <f aca="false">COUNTIFS('Duel Log'!AF$2:AF$2815,$A740,'Duel Log'!AG$2:AG$2815,$B740,'Duel Log'!AH$2:AH$2815,"Loss")</f>
        <v>2</v>
      </c>
      <c r="F740" s="7" t="n">
        <f aca="false">COUNTIFS('Duel Log'!AF$2:AF$2815,$A740,'Duel Log'!AG$2:AG$2815,$B740,'Duel Log'!AH$2:AH$2815,"Draw")</f>
        <v>0</v>
      </c>
      <c r="G740" s="13" t="n">
        <f aca="false">IFERROR(D740/C740,"")</f>
        <v>0</v>
      </c>
    </row>
    <row r="741" customFormat="false" ht="15" hidden="false" customHeight="true" outlineLevel="0" collapsed="false">
      <c r="A741" s="7" t="s">
        <v>3520</v>
      </c>
      <c r="B741" s="7" t="s">
        <v>3519</v>
      </c>
      <c r="C741" s="7" t="n">
        <f aca="false">COUNTIFS('Duel Log'!AF$2:AF$2815,$A741,'Duel Log'!AG$2:AG$2815,$B741)</f>
        <v>2</v>
      </c>
      <c r="D741" s="7" t="n">
        <f aca="false">COUNTIFS('Duel Log'!AF$2:AF$2815,$A741,'Duel Log'!AG$2:AG$2815,$B741,'Duel Log'!AH$2:AH$2815,"Win")</f>
        <v>2</v>
      </c>
      <c r="E741" s="7" t="n">
        <f aca="false">COUNTIFS('Duel Log'!AF$2:AF$2815,$A741,'Duel Log'!AG$2:AG$2815,$B741,'Duel Log'!AH$2:AH$2815,"Loss")</f>
        <v>0</v>
      </c>
      <c r="F741" s="7" t="n">
        <f aca="false">COUNTIFS('Duel Log'!AF$2:AF$2815,$A741,'Duel Log'!AG$2:AG$2815,$B741,'Duel Log'!AH$2:AH$2815,"Draw")</f>
        <v>0</v>
      </c>
      <c r="G741" s="13" t="n">
        <f aca="false">IFERROR(D741/C741,"")</f>
        <v>1</v>
      </c>
    </row>
    <row r="742" customFormat="false" ht="15" hidden="false" customHeight="true" outlineLevel="0" collapsed="false">
      <c r="A742" s="7" t="s">
        <v>960</v>
      </c>
      <c r="B742" s="7" t="s">
        <v>961</v>
      </c>
      <c r="C742" s="7" t="n">
        <f aca="false">COUNTIFS('Duel Log'!AF$2:AF$2815,$A742,'Duel Log'!AG$2:AG$2815,$B742)</f>
        <v>2</v>
      </c>
      <c r="D742" s="7" t="n">
        <f aca="false">COUNTIFS('Duel Log'!AF$2:AF$2815,$A742,'Duel Log'!AG$2:AG$2815,$B742,'Duel Log'!AH$2:AH$2815,"Win")</f>
        <v>2</v>
      </c>
      <c r="E742" s="7" t="n">
        <f aca="false">COUNTIFS('Duel Log'!AF$2:AF$2815,$A742,'Duel Log'!AG$2:AG$2815,$B742,'Duel Log'!AH$2:AH$2815,"Loss")</f>
        <v>0</v>
      </c>
      <c r="F742" s="7" t="n">
        <f aca="false">COUNTIFS('Duel Log'!AF$2:AF$2815,$A742,'Duel Log'!AG$2:AG$2815,$B742,'Duel Log'!AH$2:AH$2815,"Draw")</f>
        <v>0</v>
      </c>
      <c r="G742" s="13" t="n">
        <f aca="false">IFERROR(D742/C742,"")</f>
        <v>1</v>
      </c>
    </row>
    <row r="743" customFormat="false" ht="15" hidden="false" customHeight="true" outlineLevel="0" collapsed="false">
      <c r="A743" s="7" t="s">
        <v>960</v>
      </c>
      <c r="B743" s="7" t="s">
        <v>185</v>
      </c>
      <c r="C743" s="7" t="n">
        <f aca="false">COUNTIFS('Duel Log'!AF$2:AF$2815,$A743,'Duel Log'!AG$2:AG$2815,$B743)</f>
        <v>1</v>
      </c>
      <c r="D743" s="7" t="n">
        <f aca="false">COUNTIFS('Duel Log'!AF$2:AF$2815,$A743,'Duel Log'!AG$2:AG$2815,$B743,'Duel Log'!AH$2:AH$2815,"Win")</f>
        <v>0</v>
      </c>
      <c r="E743" s="7" t="n">
        <f aca="false">COUNTIFS('Duel Log'!AF$2:AF$2815,$A743,'Duel Log'!AG$2:AG$2815,$B743,'Duel Log'!AH$2:AH$2815,"Loss")</f>
        <v>1</v>
      </c>
      <c r="F743" s="7" t="n">
        <f aca="false">COUNTIFS('Duel Log'!AF$2:AF$2815,$A743,'Duel Log'!AG$2:AG$2815,$B743,'Duel Log'!AH$2:AH$2815,"Draw")</f>
        <v>0</v>
      </c>
      <c r="G743" s="13" t="n">
        <f aca="false">IFERROR(D743/C743,"")</f>
        <v>0</v>
      </c>
    </row>
    <row r="744" customFormat="false" ht="15" hidden="false" customHeight="true" outlineLevel="0" collapsed="false">
      <c r="A744" s="7" t="s">
        <v>960</v>
      </c>
      <c r="B744" s="7" t="s">
        <v>3592</v>
      </c>
      <c r="C744" s="7" t="n">
        <f aca="false">COUNTIFS('Duel Log'!AF$2:AF$2815,$A744,'Duel Log'!AG$2:AG$2815,$B744)</f>
        <v>1</v>
      </c>
      <c r="D744" s="7" t="n">
        <f aca="false">COUNTIFS('Duel Log'!AF$2:AF$2815,$A744,'Duel Log'!AG$2:AG$2815,$B744,'Duel Log'!AH$2:AH$2815,"Win")</f>
        <v>1</v>
      </c>
      <c r="E744" s="7" t="n">
        <f aca="false">COUNTIFS('Duel Log'!AF$2:AF$2815,$A744,'Duel Log'!AG$2:AG$2815,$B744,'Duel Log'!AH$2:AH$2815,"Loss")</f>
        <v>0</v>
      </c>
      <c r="F744" s="7" t="n">
        <f aca="false">COUNTIFS('Duel Log'!AF$2:AF$2815,$A744,'Duel Log'!AG$2:AG$2815,$B744,'Duel Log'!AH$2:AH$2815,"Draw")</f>
        <v>0</v>
      </c>
      <c r="G744" s="13" t="n">
        <f aca="false">IFERROR(D744/C744,"")</f>
        <v>1</v>
      </c>
    </row>
    <row r="745" customFormat="false" ht="15" hidden="false" customHeight="true" outlineLevel="0" collapsed="false">
      <c r="A745" s="7" t="s">
        <v>960</v>
      </c>
      <c r="B745" s="7" t="s">
        <v>1419</v>
      </c>
      <c r="C745" s="7" t="n">
        <f aca="false">COUNTIFS('Duel Log'!AF$2:AF$2815,$A745,'Duel Log'!AG$2:AG$2815,$B745)</f>
        <v>1</v>
      </c>
      <c r="D745" s="7" t="n">
        <f aca="false">COUNTIFS('Duel Log'!AF$2:AF$2815,$A745,'Duel Log'!AG$2:AG$2815,$B745,'Duel Log'!AH$2:AH$2815,"Win")</f>
        <v>1</v>
      </c>
      <c r="E745" s="7" t="n">
        <f aca="false">COUNTIFS('Duel Log'!AF$2:AF$2815,$A745,'Duel Log'!AG$2:AG$2815,$B745,'Duel Log'!AH$2:AH$2815,"Loss")</f>
        <v>0</v>
      </c>
      <c r="F745" s="7" t="n">
        <f aca="false">COUNTIFS('Duel Log'!AF$2:AF$2815,$A745,'Duel Log'!AG$2:AG$2815,$B745,'Duel Log'!AH$2:AH$2815,"Draw")</f>
        <v>0</v>
      </c>
      <c r="G745" s="13" t="n">
        <f aca="false">IFERROR(D745/C745,"")</f>
        <v>1</v>
      </c>
    </row>
    <row r="746" customFormat="false" ht="15" hidden="false" customHeight="true" outlineLevel="0" collapsed="false">
      <c r="A746" s="7" t="s">
        <v>750</v>
      </c>
      <c r="B746" s="7" t="s">
        <v>2102</v>
      </c>
      <c r="C746" s="7" t="n">
        <f aca="false">COUNTIFS('Duel Log'!AF$2:AF$2815,$A746,'Duel Log'!AG$2:AG$2815,$B746)</f>
        <v>1</v>
      </c>
      <c r="D746" s="7" t="n">
        <f aca="false">COUNTIFS('Duel Log'!AF$2:AF$2815,$A746,'Duel Log'!AG$2:AG$2815,$B746,'Duel Log'!AH$2:AH$2815,"Win")</f>
        <v>1</v>
      </c>
      <c r="E746" s="7" t="n">
        <f aca="false">COUNTIFS('Duel Log'!AF$2:AF$2815,$A746,'Duel Log'!AG$2:AG$2815,$B746,'Duel Log'!AH$2:AH$2815,"Loss")</f>
        <v>0</v>
      </c>
      <c r="F746" s="7" t="n">
        <f aca="false">COUNTIFS('Duel Log'!AF$2:AF$2815,$A746,'Duel Log'!AG$2:AG$2815,$B746,'Duel Log'!AH$2:AH$2815,"Draw")</f>
        <v>0</v>
      </c>
      <c r="G746" s="13" t="n">
        <f aca="false">IFERROR(D746/C746,"")</f>
        <v>1</v>
      </c>
    </row>
    <row r="747" customFormat="false" ht="15" hidden="false" customHeight="true" outlineLevel="0" collapsed="false">
      <c r="A747" s="7" t="s">
        <v>750</v>
      </c>
      <c r="B747" s="7" t="s">
        <v>562</v>
      </c>
      <c r="C747" s="7" t="n">
        <f aca="false">COUNTIFS('Duel Log'!AF$2:AF$2815,$A747,'Duel Log'!AG$2:AG$2815,$B747)</f>
        <v>2</v>
      </c>
      <c r="D747" s="7" t="n">
        <f aca="false">COUNTIFS('Duel Log'!AF$2:AF$2815,$A747,'Duel Log'!AG$2:AG$2815,$B747,'Duel Log'!AH$2:AH$2815,"Win")</f>
        <v>0</v>
      </c>
      <c r="E747" s="7" t="n">
        <f aca="false">COUNTIFS('Duel Log'!AF$2:AF$2815,$A747,'Duel Log'!AG$2:AG$2815,$B747,'Duel Log'!AH$2:AH$2815,"Loss")</f>
        <v>2</v>
      </c>
      <c r="F747" s="7" t="n">
        <f aca="false">COUNTIFS('Duel Log'!AF$2:AF$2815,$A747,'Duel Log'!AG$2:AG$2815,$B747,'Duel Log'!AH$2:AH$2815,"Draw")</f>
        <v>0</v>
      </c>
      <c r="G747" s="13" t="n">
        <f aca="false">IFERROR(D747/C747,"")</f>
        <v>0</v>
      </c>
    </row>
    <row r="748" customFormat="false" ht="15" hidden="false" customHeight="true" outlineLevel="0" collapsed="false">
      <c r="A748" s="7" t="s">
        <v>750</v>
      </c>
      <c r="B748" s="7" t="s">
        <v>1157</v>
      </c>
      <c r="C748" s="7" t="n">
        <f aca="false">COUNTIFS('Duel Log'!AF$2:AF$2815,$A748,'Duel Log'!AG$2:AG$2815,$B748)</f>
        <v>2</v>
      </c>
      <c r="D748" s="7" t="n">
        <f aca="false">COUNTIFS('Duel Log'!AF$2:AF$2815,$A748,'Duel Log'!AG$2:AG$2815,$B748,'Duel Log'!AH$2:AH$2815,"Win")</f>
        <v>2</v>
      </c>
      <c r="E748" s="7" t="n">
        <f aca="false">COUNTIFS('Duel Log'!AF$2:AF$2815,$A748,'Duel Log'!AG$2:AG$2815,$B748,'Duel Log'!AH$2:AH$2815,"Loss")</f>
        <v>0</v>
      </c>
      <c r="F748" s="7" t="n">
        <f aca="false">COUNTIFS('Duel Log'!AF$2:AF$2815,$A748,'Duel Log'!AG$2:AG$2815,$B748,'Duel Log'!AH$2:AH$2815,"Draw")</f>
        <v>0</v>
      </c>
      <c r="G748" s="13" t="n">
        <f aca="false">IFERROR(D748/C748,"")</f>
        <v>1</v>
      </c>
    </row>
    <row r="749" customFormat="false" ht="15" hidden="false" customHeight="true" outlineLevel="0" collapsed="false">
      <c r="A749" s="7" t="s">
        <v>750</v>
      </c>
      <c r="B749" s="7" t="s">
        <v>488</v>
      </c>
      <c r="C749" s="7" t="n">
        <f aca="false">COUNTIFS('Duel Log'!AF$2:AF$2815,$A749,'Duel Log'!AG$2:AG$2815,$B749)</f>
        <v>1</v>
      </c>
      <c r="D749" s="7" t="n">
        <f aca="false">COUNTIFS('Duel Log'!AF$2:AF$2815,$A749,'Duel Log'!AG$2:AG$2815,$B749,'Duel Log'!AH$2:AH$2815,"Win")</f>
        <v>0</v>
      </c>
      <c r="E749" s="7" t="n">
        <f aca="false">COUNTIFS('Duel Log'!AF$2:AF$2815,$A749,'Duel Log'!AG$2:AG$2815,$B749,'Duel Log'!AH$2:AH$2815,"Loss")</f>
        <v>1</v>
      </c>
      <c r="F749" s="7" t="n">
        <f aca="false">COUNTIFS('Duel Log'!AF$2:AF$2815,$A749,'Duel Log'!AG$2:AG$2815,$B749,'Duel Log'!AH$2:AH$2815,"Draw")</f>
        <v>0</v>
      </c>
      <c r="G749" s="13" t="n">
        <f aca="false">IFERROR(D749/C749,"")</f>
        <v>0</v>
      </c>
    </row>
    <row r="750" customFormat="false" ht="15" hidden="false" customHeight="true" outlineLevel="0" collapsed="false">
      <c r="A750" s="7" t="s">
        <v>750</v>
      </c>
      <c r="B750" s="7" t="s">
        <v>2763</v>
      </c>
      <c r="C750" s="7" t="n">
        <f aca="false">COUNTIFS('Duel Log'!AF$2:AF$2815,$A750,'Duel Log'!AG$2:AG$2815,$B750)</f>
        <v>1</v>
      </c>
      <c r="D750" s="7" t="n">
        <f aca="false">COUNTIFS('Duel Log'!AF$2:AF$2815,$A750,'Duel Log'!AG$2:AG$2815,$B750,'Duel Log'!AH$2:AH$2815,"Win")</f>
        <v>0</v>
      </c>
      <c r="E750" s="7" t="n">
        <f aca="false">COUNTIFS('Duel Log'!AF$2:AF$2815,$A750,'Duel Log'!AG$2:AG$2815,$B750,'Duel Log'!AH$2:AH$2815,"Loss")</f>
        <v>1</v>
      </c>
      <c r="F750" s="7" t="n">
        <f aca="false">COUNTIFS('Duel Log'!AF$2:AF$2815,$A750,'Duel Log'!AG$2:AG$2815,$B750,'Duel Log'!AH$2:AH$2815,"Draw")</f>
        <v>0</v>
      </c>
      <c r="G750" s="13" t="n">
        <f aca="false">IFERROR(D750/C750,"")</f>
        <v>0</v>
      </c>
    </row>
    <row r="751" customFormat="false" ht="15" hidden="false" customHeight="true" outlineLevel="0" collapsed="false">
      <c r="A751" s="7" t="s">
        <v>750</v>
      </c>
      <c r="B751" s="7" t="s">
        <v>3577</v>
      </c>
      <c r="C751" s="7" t="n">
        <f aca="false">COUNTIFS('Duel Log'!AF$2:AF$2815,$A751,'Duel Log'!AG$2:AG$2815,$B751)</f>
        <v>1</v>
      </c>
      <c r="D751" s="7" t="n">
        <f aca="false">COUNTIFS('Duel Log'!AF$2:AF$2815,$A751,'Duel Log'!AG$2:AG$2815,$B751,'Duel Log'!AH$2:AH$2815,"Win")</f>
        <v>1</v>
      </c>
      <c r="E751" s="7" t="n">
        <f aca="false">COUNTIFS('Duel Log'!AF$2:AF$2815,$A751,'Duel Log'!AG$2:AG$2815,$B751,'Duel Log'!AH$2:AH$2815,"Loss")</f>
        <v>0</v>
      </c>
      <c r="F751" s="7" t="n">
        <f aca="false">COUNTIFS('Duel Log'!AF$2:AF$2815,$A751,'Duel Log'!AG$2:AG$2815,$B751,'Duel Log'!AH$2:AH$2815,"Draw")</f>
        <v>0</v>
      </c>
      <c r="G751" s="13" t="n">
        <f aca="false">IFERROR(D751/C751,"")</f>
        <v>1</v>
      </c>
    </row>
    <row r="752" customFormat="false" ht="15" hidden="false" customHeight="true" outlineLevel="0" collapsed="false">
      <c r="A752" s="7" t="s">
        <v>750</v>
      </c>
      <c r="B752" s="7" t="s">
        <v>751</v>
      </c>
      <c r="C752" s="7" t="n">
        <f aca="false">COUNTIFS('Duel Log'!AF$2:AF$2815,$A752,'Duel Log'!AG$2:AG$2815,$B752)</f>
        <v>2</v>
      </c>
      <c r="D752" s="7" t="n">
        <f aca="false">COUNTIFS('Duel Log'!AF$2:AF$2815,$A752,'Duel Log'!AG$2:AG$2815,$B752,'Duel Log'!AH$2:AH$2815,"Win")</f>
        <v>2</v>
      </c>
      <c r="E752" s="7" t="n">
        <f aca="false">COUNTIFS('Duel Log'!AF$2:AF$2815,$A752,'Duel Log'!AG$2:AG$2815,$B752,'Duel Log'!AH$2:AH$2815,"Loss")</f>
        <v>0</v>
      </c>
      <c r="F752" s="7" t="n">
        <f aca="false">COUNTIFS('Duel Log'!AF$2:AF$2815,$A752,'Duel Log'!AG$2:AG$2815,$B752,'Duel Log'!AH$2:AH$2815,"Draw")</f>
        <v>0</v>
      </c>
      <c r="G752" s="13" t="n">
        <f aca="false">IFERROR(D752/C752,"")</f>
        <v>1</v>
      </c>
    </row>
    <row r="753" customFormat="false" ht="15" hidden="false" customHeight="true" outlineLevel="0" collapsed="false">
      <c r="A753" s="7" t="s">
        <v>750</v>
      </c>
      <c r="B753" s="7" t="s">
        <v>3644</v>
      </c>
      <c r="C753" s="7" t="n">
        <f aca="false">COUNTIFS('Duel Log'!AF$2:AF$2815,$A753,'Duel Log'!AG$2:AG$2815,$B753)</f>
        <v>1</v>
      </c>
      <c r="D753" s="7" t="n">
        <f aca="false">COUNTIFS('Duel Log'!AF$2:AF$2815,$A753,'Duel Log'!AG$2:AG$2815,$B753,'Duel Log'!AH$2:AH$2815,"Win")</f>
        <v>0</v>
      </c>
      <c r="E753" s="7" t="n">
        <f aca="false">COUNTIFS('Duel Log'!AF$2:AF$2815,$A753,'Duel Log'!AG$2:AG$2815,$B753,'Duel Log'!AH$2:AH$2815,"Loss")</f>
        <v>1</v>
      </c>
      <c r="F753" s="7" t="n">
        <f aca="false">COUNTIFS('Duel Log'!AF$2:AF$2815,$A753,'Duel Log'!AG$2:AG$2815,$B753,'Duel Log'!AH$2:AH$2815,"Draw")</f>
        <v>0</v>
      </c>
      <c r="G753" s="13" t="n">
        <f aca="false">IFERROR(D753/C753,"")</f>
        <v>0</v>
      </c>
    </row>
    <row r="754" customFormat="false" ht="15" hidden="false" customHeight="true" outlineLevel="0" collapsed="false">
      <c r="A754" s="7" t="s">
        <v>1395</v>
      </c>
      <c r="B754" s="7" t="s">
        <v>2231</v>
      </c>
      <c r="C754" s="7" t="n">
        <f aca="false">COUNTIFS('Duel Log'!AF$2:AF$2815,$A754,'Duel Log'!AG$2:AG$2815,$B754)</f>
        <v>2</v>
      </c>
      <c r="D754" s="7" t="n">
        <f aca="false">COUNTIFS('Duel Log'!AF$2:AF$2815,$A754,'Duel Log'!AG$2:AG$2815,$B754,'Duel Log'!AH$2:AH$2815,"Win")</f>
        <v>2</v>
      </c>
      <c r="E754" s="7" t="n">
        <f aca="false">COUNTIFS('Duel Log'!AF$2:AF$2815,$A754,'Duel Log'!AG$2:AG$2815,$B754,'Duel Log'!AH$2:AH$2815,"Loss")</f>
        <v>0</v>
      </c>
      <c r="F754" s="7" t="n">
        <f aca="false">COUNTIFS('Duel Log'!AF$2:AF$2815,$A754,'Duel Log'!AG$2:AG$2815,$B754,'Duel Log'!AH$2:AH$2815,"Draw")</f>
        <v>0</v>
      </c>
      <c r="G754" s="13" t="n">
        <f aca="false">IFERROR(D754/C754,"")</f>
        <v>1</v>
      </c>
    </row>
    <row r="755" customFormat="false" ht="15" hidden="false" customHeight="true" outlineLevel="0" collapsed="false">
      <c r="A755" s="7" t="s">
        <v>1395</v>
      </c>
      <c r="B755" s="7" t="s">
        <v>778</v>
      </c>
      <c r="C755" s="7" t="n">
        <f aca="false">COUNTIFS('Duel Log'!AF$2:AF$2815,$A755,'Duel Log'!AG$2:AG$2815,$B755)</f>
        <v>2</v>
      </c>
      <c r="D755" s="7" t="n">
        <f aca="false">COUNTIFS('Duel Log'!AF$2:AF$2815,$A755,'Duel Log'!AG$2:AG$2815,$B755,'Duel Log'!AH$2:AH$2815,"Win")</f>
        <v>2</v>
      </c>
      <c r="E755" s="7" t="n">
        <f aca="false">COUNTIFS('Duel Log'!AF$2:AF$2815,$A755,'Duel Log'!AG$2:AG$2815,$B755,'Duel Log'!AH$2:AH$2815,"Loss")</f>
        <v>0</v>
      </c>
      <c r="F755" s="7" t="n">
        <f aca="false">COUNTIFS('Duel Log'!AF$2:AF$2815,$A755,'Duel Log'!AG$2:AG$2815,$B755,'Duel Log'!AH$2:AH$2815,"Draw")</f>
        <v>0</v>
      </c>
      <c r="G755" s="13" t="n">
        <f aca="false">IFERROR(D755/C755,"")</f>
        <v>1</v>
      </c>
    </row>
    <row r="756" customFormat="false" ht="15" hidden="false" customHeight="true" outlineLevel="0" collapsed="false">
      <c r="A756" s="7" t="s">
        <v>1395</v>
      </c>
      <c r="B756" s="7" t="s">
        <v>5090</v>
      </c>
      <c r="C756" s="7" t="n">
        <f aca="false">COUNTIFS('Duel Log'!AF$2:AF$2815,$A756,'Duel Log'!AG$2:AG$2815,$B756)</f>
        <v>2</v>
      </c>
      <c r="D756" s="7" t="n">
        <f aca="false">COUNTIFS('Duel Log'!AF$2:AF$2815,$A756,'Duel Log'!AG$2:AG$2815,$B756,'Duel Log'!AH$2:AH$2815,"Win")</f>
        <v>0</v>
      </c>
      <c r="E756" s="7" t="n">
        <f aca="false">COUNTIFS('Duel Log'!AF$2:AF$2815,$A756,'Duel Log'!AG$2:AG$2815,$B756,'Duel Log'!AH$2:AH$2815,"Loss")</f>
        <v>2</v>
      </c>
      <c r="F756" s="7" t="n">
        <f aca="false">COUNTIFS('Duel Log'!AF$2:AF$2815,$A756,'Duel Log'!AG$2:AG$2815,$B756,'Duel Log'!AH$2:AH$2815,"Draw")</f>
        <v>0</v>
      </c>
      <c r="G756" s="13" t="n">
        <f aca="false">IFERROR(D756/C756,"")</f>
        <v>0</v>
      </c>
    </row>
    <row r="757" customFormat="false" ht="15" hidden="false" customHeight="true" outlineLevel="0" collapsed="false">
      <c r="A757" s="7" t="s">
        <v>1395</v>
      </c>
      <c r="B757" s="7" t="s">
        <v>3449</v>
      </c>
      <c r="C757" s="7" t="n">
        <f aca="false">COUNTIFS('Duel Log'!AF$2:AF$2815,$A757,'Duel Log'!AG$2:AG$2815,$B757)</f>
        <v>2</v>
      </c>
      <c r="D757" s="7" t="n">
        <f aca="false">COUNTIFS('Duel Log'!AF$2:AF$2815,$A757,'Duel Log'!AG$2:AG$2815,$B757,'Duel Log'!AH$2:AH$2815,"Win")</f>
        <v>2</v>
      </c>
      <c r="E757" s="7" t="n">
        <f aca="false">COUNTIFS('Duel Log'!AF$2:AF$2815,$A757,'Duel Log'!AG$2:AG$2815,$B757,'Duel Log'!AH$2:AH$2815,"Loss")</f>
        <v>0</v>
      </c>
      <c r="F757" s="7" t="n">
        <f aca="false">COUNTIFS('Duel Log'!AF$2:AF$2815,$A757,'Duel Log'!AG$2:AG$2815,$B757,'Duel Log'!AH$2:AH$2815,"Draw")</f>
        <v>0</v>
      </c>
      <c r="G757" s="13" t="n">
        <f aca="false">IFERROR(D757/C757,"")</f>
        <v>1</v>
      </c>
    </row>
    <row r="758" customFormat="false" ht="15" hidden="false" customHeight="true" outlineLevel="0" collapsed="false">
      <c r="A758" s="7" t="s">
        <v>1395</v>
      </c>
      <c r="B758" s="7" t="s">
        <v>223</v>
      </c>
      <c r="C758" s="7" t="n">
        <f aca="false">COUNTIFS('Duel Log'!AF$2:AF$2815,$A758,'Duel Log'!AG$2:AG$2815,$B758)</f>
        <v>2</v>
      </c>
      <c r="D758" s="7" t="n">
        <f aca="false">COUNTIFS('Duel Log'!AF$2:AF$2815,$A758,'Duel Log'!AG$2:AG$2815,$B758,'Duel Log'!AH$2:AH$2815,"Win")</f>
        <v>2</v>
      </c>
      <c r="E758" s="7" t="n">
        <f aca="false">COUNTIFS('Duel Log'!AF$2:AF$2815,$A758,'Duel Log'!AG$2:AG$2815,$B758,'Duel Log'!AH$2:AH$2815,"Loss")</f>
        <v>0</v>
      </c>
      <c r="F758" s="7" t="n">
        <f aca="false">COUNTIFS('Duel Log'!AF$2:AF$2815,$A758,'Duel Log'!AG$2:AG$2815,$B758,'Duel Log'!AH$2:AH$2815,"Draw")</f>
        <v>0</v>
      </c>
      <c r="G758" s="13" t="n">
        <f aca="false">IFERROR(D758/C758,"")</f>
        <v>1</v>
      </c>
    </row>
    <row r="759" customFormat="false" ht="15" hidden="false" customHeight="true" outlineLevel="0" collapsed="false">
      <c r="A759" s="7" t="s">
        <v>1395</v>
      </c>
      <c r="B759" s="7" t="s">
        <v>717</v>
      </c>
      <c r="C759" s="7" t="n">
        <f aca="false">COUNTIFS('Duel Log'!AF$2:AF$2815,$A759,'Duel Log'!AG$2:AG$2815,$B759)</f>
        <v>1</v>
      </c>
      <c r="D759" s="7" t="n">
        <f aca="false">COUNTIFS('Duel Log'!AF$2:AF$2815,$A759,'Duel Log'!AG$2:AG$2815,$B759,'Duel Log'!AH$2:AH$2815,"Win")</f>
        <v>0</v>
      </c>
      <c r="E759" s="7" t="n">
        <f aca="false">COUNTIFS('Duel Log'!AF$2:AF$2815,$A759,'Duel Log'!AG$2:AG$2815,$B759,'Duel Log'!AH$2:AH$2815,"Loss")</f>
        <v>1</v>
      </c>
      <c r="F759" s="7" t="n">
        <f aca="false">COUNTIFS('Duel Log'!AF$2:AF$2815,$A759,'Duel Log'!AG$2:AG$2815,$B759,'Duel Log'!AH$2:AH$2815,"Draw")</f>
        <v>0</v>
      </c>
      <c r="G759" s="13" t="n">
        <f aca="false">IFERROR(D759/C759,"")</f>
        <v>0</v>
      </c>
    </row>
    <row r="760" customFormat="false" ht="15" hidden="false" customHeight="true" outlineLevel="0" collapsed="false">
      <c r="A760" s="7" t="s">
        <v>1395</v>
      </c>
      <c r="B760" s="7" t="s">
        <v>410</v>
      </c>
      <c r="C760" s="7" t="n">
        <f aca="false">COUNTIFS('Duel Log'!AF$2:AF$2815,$A760,'Duel Log'!AG$2:AG$2815,$B760)</f>
        <v>1</v>
      </c>
      <c r="D760" s="7" t="n">
        <f aca="false">COUNTIFS('Duel Log'!AF$2:AF$2815,$A760,'Duel Log'!AG$2:AG$2815,$B760,'Duel Log'!AH$2:AH$2815,"Win")</f>
        <v>1</v>
      </c>
      <c r="E760" s="7" t="n">
        <f aca="false">COUNTIFS('Duel Log'!AF$2:AF$2815,$A760,'Duel Log'!AG$2:AG$2815,$B760,'Duel Log'!AH$2:AH$2815,"Loss")</f>
        <v>0</v>
      </c>
      <c r="F760" s="7" t="n">
        <f aca="false">COUNTIFS('Duel Log'!AF$2:AF$2815,$A760,'Duel Log'!AG$2:AG$2815,$B760,'Duel Log'!AH$2:AH$2815,"Draw")</f>
        <v>0</v>
      </c>
      <c r="G760" s="13" t="n">
        <f aca="false">IFERROR(D760/C760,"")</f>
        <v>1</v>
      </c>
    </row>
    <row r="761" customFormat="false" ht="15" hidden="false" customHeight="true" outlineLevel="0" collapsed="false">
      <c r="A761" s="7" t="s">
        <v>1395</v>
      </c>
      <c r="B761" s="7" t="s">
        <v>5277</v>
      </c>
      <c r="C761" s="7" t="n">
        <f aca="false">COUNTIFS('Duel Log'!AF$2:AF$2815,$A761,'Duel Log'!AG$2:AG$2815,$B761)</f>
        <v>1</v>
      </c>
      <c r="D761" s="7" t="n">
        <f aca="false">COUNTIFS('Duel Log'!AF$2:AF$2815,$A761,'Duel Log'!AG$2:AG$2815,$B761,'Duel Log'!AH$2:AH$2815,"Win")</f>
        <v>1</v>
      </c>
      <c r="E761" s="7" t="n">
        <f aca="false">COUNTIFS('Duel Log'!AF$2:AF$2815,$A761,'Duel Log'!AG$2:AG$2815,$B761,'Duel Log'!AH$2:AH$2815,"Loss")</f>
        <v>0</v>
      </c>
      <c r="F761" s="7" t="n">
        <f aca="false">COUNTIFS('Duel Log'!AF$2:AF$2815,$A761,'Duel Log'!AG$2:AG$2815,$B761,'Duel Log'!AH$2:AH$2815,"Draw")</f>
        <v>0</v>
      </c>
      <c r="G761" s="13" t="n">
        <f aca="false">IFERROR(D761/C761,"")</f>
        <v>1</v>
      </c>
    </row>
    <row r="762" customFormat="false" ht="15" hidden="false" customHeight="true" outlineLevel="0" collapsed="false">
      <c r="A762" s="7" t="s">
        <v>1395</v>
      </c>
      <c r="B762" s="7" t="s">
        <v>5208</v>
      </c>
      <c r="C762" s="7" t="n">
        <f aca="false">COUNTIFS('Duel Log'!AF$2:AF$2815,$A762,'Duel Log'!AG$2:AG$2815,$B762)</f>
        <v>1</v>
      </c>
      <c r="D762" s="7" t="n">
        <f aca="false">COUNTIFS('Duel Log'!AF$2:AF$2815,$A762,'Duel Log'!AG$2:AG$2815,$B762,'Duel Log'!AH$2:AH$2815,"Win")</f>
        <v>0</v>
      </c>
      <c r="E762" s="7" t="n">
        <f aca="false">COUNTIFS('Duel Log'!AF$2:AF$2815,$A762,'Duel Log'!AG$2:AG$2815,$B762,'Duel Log'!AH$2:AH$2815,"Loss")</f>
        <v>1</v>
      </c>
      <c r="F762" s="7" t="n">
        <f aca="false">COUNTIFS('Duel Log'!AF$2:AF$2815,$A762,'Duel Log'!AG$2:AG$2815,$B762,'Duel Log'!AH$2:AH$2815,"Draw")</f>
        <v>0</v>
      </c>
      <c r="G762" s="13" t="n">
        <f aca="false">IFERROR(D762/C762,"")</f>
        <v>0</v>
      </c>
    </row>
    <row r="763" customFormat="false" ht="15" hidden="false" customHeight="true" outlineLevel="0" collapsed="false">
      <c r="A763" s="7" t="s">
        <v>1395</v>
      </c>
      <c r="B763" s="7" t="s">
        <v>5169</v>
      </c>
      <c r="C763" s="7" t="n">
        <f aca="false">COUNTIFS('Duel Log'!AF$2:AF$2815,$A763,'Duel Log'!AG$2:AG$2815,$B763)</f>
        <v>1</v>
      </c>
      <c r="D763" s="7" t="n">
        <f aca="false">COUNTIFS('Duel Log'!AF$2:AF$2815,$A763,'Duel Log'!AG$2:AG$2815,$B763,'Duel Log'!AH$2:AH$2815,"Win")</f>
        <v>1</v>
      </c>
      <c r="E763" s="7" t="n">
        <f aca="false">COUNTIFS('Duel Log'!AF$2:AF$2815,$A763,'Duel Log'!AG$2:AG$2815,$B763,'Duel Log'!AH$2:AH$2815,"Loss")</f>
        <v>0</v>
      </c>
      <c r="F763" s="7" t="n">
        <f aca="false">COUNTIFS('Duel Log'!AF$2:AF$2815,$A763,'Duel Log'!AG$2:AG$2815,$B763,'Duel Log'!AH$2:AH$2815,"Draw")</f>
        <v>0</v>
      </c>
      <c r="G763" s="13" t="n">
        <f aca="false">IFERROR(D763/C763,"")</f>
        <v>1</v>
      </c>
    </row>
    <row r="764" customFormat="false" ht="15" hidden="false" customHeight="true" outlineLevel="0" collapsed="false">
      <c r="A764" s="7" t="s">
        <v>1395</v>
      </c>
      <c r="B764" s="7" t="s">
        <v>2781</v>
      </c>
      <c r="C764" s="7" t="n">
        <f aca="false">COUNTIFS('Duel Log'!AF$2:AF$2815,$A764,'Duel Log'!AG$2:AG$2815,$B764)</f>
        <v>2</v>
      </c>
      <c r="D764" s="7" t="n">
        <f aca="false">COUNTIFS('Duel Log'!AF$2:AF$2815,$A764,'Duel Log'!AG$2:AG$2815,$B764,'Duel Log'!AH$2:AH$2815,"Win")</f>
        <v>2</v>
      </c>
      <c r="E764" s="7" t="n">
        <f aca="false">COUNTIFS('Duel Log'!AF$2:AF$2815,$A764,'Duel Log'!AG$2:AG$2815,$B764,'Duel Log'!AH$2:AH$2815,"Loss")</f>
        <v>0</v>
      </c>
      <c r="F764" s="7" t="n">
        <f aca="false">COUNTIFS('Duel Log'!AF$2:AF$2815,$A764,'Duel Log'!AG$2:AG$2815,$B764,'Duel Log'!AH$2:AH$2815,"Draw")</f>
        <v>0</v>
      </c>
      <c r="G764" s="13" t="n">
        <f aca="false">IFERROR(D764/C764,"")</f>
        <v>1</v>
      </c>
    </row>
    <row r="765" customFormat="false" ht="15" hidden="false" customHeight="true" outlineLevel="0" collapsed="false">
      <c r="A765" s="7" t="s">
        <v>1395</v>
      </c>
      <c r="B765" s="7" t="s">
        <v>1419</v>
      </c>
      <c r="C765" s="7" t="n">
        <f aca="false">COUNTIFS('Duel Log'!AF$2:AF$2815,$A765,'Duel Log'!AG$2:AG$2815,$B765)</f>
        <v>1</v>
      </c>
      <c r="D765" s="7" t="n">
        <f aca="false">COUNTIFS('Duel Log'!AF$2:AF$2815,$A765,'Duel Log'!AG$2:AG$2815,$B765,'Duel Log'!AH$2:AH$2815,"Win")</f>
        <v>1</v>
      </c>
      <c r="E765" s="7" t="n">
        <f aca="false">COUNTIFS('Duel Log'!AF$2:AF$2815,$A765,'Duel Log'!AG$2:AG$2815,$B765,'Duel Log'!AH$2:AH$2815,"Loss")</f>
        <v>0</v>
      </c>
      <c r="F765" s="7" t="n">
        <f aca="false">COUNTIFS('Duel Log'!AF$2:AF$2815,$A765,'Duel Log'!AG$2:AG$2815,$B765,'Duel Log'!AH$2:AH$2815,"Draw")</f>
        <v>0</v>
      </c>
      <c r="G765" s="13" t="n">
        <f aca="false">IFERROR(D765/C765,"")</f>
        <v>1</v>
      </c>
    </row>
    <row r="766" customFormat="false" ht="15" hidden="false" customHeight="true" outlineLevel="0" collapsed="false">
      <c r="A766" s="7" t="s">
        <v>2387</v>
      </c>
      <c r="B766" s="7" t="s">
        <v>2388</v>
      </c>
      <c r="C766" s="7" t="n">
        <f aca="false">COUNTIFS('Duel Log'!AF$2:AF$2815,$A766,'Duel Log'!AG$2:AG$2815,$B766)</f>
        <v>1</v>
      </c>
      <c r="D766" s="7" t="n">
        <f aca="false">COUNTIFS('Duel Log'!AF$2:AF$2815,$A766,'Duel Log'!AG$2:AG$2815,$B766,'Duel Log'!AH$2:AH$2815,"Win")</f>
        <v>0</v>
      </c>
      <c r="E766" s="7" t="n">
        <f aca="false">COUNTIFS('Duel Log'!AF$2:AF$2815,$A766,'Duel Log'!AG$2:AG$2815,$B766,'Duel Log'!AH$2:AH$2815,"Loss")</f>
        <v>1</v>
      </c>
      <c r="F766" s="7" t="n">
        <f aca="false">COUNTIFS('Duel Log'!AF$2:AF$2815,$A766,'Duel Log'!AG$2:AG$2815,$B766,'Duel Log'!AH$2:AH$2815,"Draw")</f>
        <v>0</v>
      </c>
      <c r="G766" s="13" t="n">
        <f aca="false">IFERROR(D766/C766,"")</f>
        <v>0</v>
      </c>
    </row>
    <row r="767" customFormat="false" ht="15" hidden="false" customHeight="true" outlineLevel="0" collapsed="false">
      <c r="A767" s="7" t="s">
        <v>2329</v>
      </c>
      <c r="B767" s="7" t="s">
        <v>2330</v>
      </c>
      <c r="C767" s="7" t="n">
        <f aca="false">COUNTIFS('Duel Log'!AF$2:AF$2815,$A767,'Duel Log'!AG$2:AG$2815,$B767)</f>
        <v>1</v>
      </c>
      <c r="D767" s="7" t="n">
        <f aca="false">COUNTIFS('Duel Log'!AF$2:AF$2815,$A767,'Duel Log'!AG$2:AG$2815,$B767,'Duel Log'!AH$2:AH$2815,"Win")</f>
        <v>1</v>
      </c>
      <c r="E767" s="7" t="n">
        <f aca="false">COUNTIFS('Duel Log'!AF$2:AF$2815,$A767,'Duel Log'!AG$2:AG$2815,$B767,'Duel Log'!AH$2:AH$2815,"Loss")</f>
        <v>0</v>
      </c>
      <c r="F767" s="7" t="n">
        <f aca="false">COUNTIFS('Duel Log'!AF$2:AF$2815,$A767,'Duel Log'!AG$2:AG$2815,$B767,'Duel Log'!AH$2:AH$2815,"Draw")</f>
        <v>0</v>
      </c>
      <c r="G767" s="13" t="n">
        <f aca="false">IFERROR(D767/C767,"")</f>
        <v>1</v>
      </c>
    </row>
    <row r="768" customFormat="false" ht="15" hidden="false" customHeight="true" outlineLevel="0" collapsed="false">
      <c r="A768" s="7" t="s">
        <v>4502</v>
      </c>
      <c r="B768" s="7" t="s">
        <v>4503</v>
      </c>
      <c r="C768" s="7" t="n">
        <f aca="false">COUNTIFS('Duel Log'!AF$2:AF$2815,$A768,'Duel Log'!AG$2:AG$2815,$B768)</f>
        <v>1</v>
      </c>
      <c r="D768" s="7" t="n">
        <f aca="false">COUNTIFS('Duel Log'!AF$2:AF$2815,$A768,'Duel Log'!AG$2:AG$2815,$B768,'Duel Log'!AH$2:AH$2815,"Win")</f>
        <v>1</v>
      </c>
      <c r="E768" s="7" t="n">
        <f aca="false">COUNTIFS('Duel Log'!AF$2:AF$2815,$A768,'Duel Log'!AG$2:AG$2815,$B768,'Duel Log'!AH$2:AH$2815,"Loss")</f>
        <v>0</v>
      </c>
      <c r="F768" s="7" t="n">
        <f aca="false">COUNTIFS('Duel Log'!AF$2:AF$2815,$A768,'Duel Log'!AG$2:AG$2815,$B768,'Duel Log'!AH$2:AH$2815,"Draw")</f>
        <v>0</v>
      </c>
      <c r="G768" s="13" t="n">
        <f aca="false">IFERROR(D768/C768,"")</f>
        <v>1</v>
      </c>
    </row>
    <row r="769" customFormat="false" ht="15" hidden="false" customHeight="true" outlineLevel="0" collapsed="false">
      <c r="A769" s="7" t="s">
        <v>4244</v>
      </c>
      <c r="B769" s="7" t="s">
        <v>4245</v>
      </c>
      <c r="C769" s="7" t="n">
        <f aca="false">COUNTIFS('Duel Log'!AF$2:AF$2815,$A769,'Duel Log'!AG$2:AG$2815,$B769)</f>
        <v>1</v>
      </c>
      <c r="D769" s="7" t="n">
        <f aca="false">COUNTIFS('Duel Log'!AF$2:AF$2815,$A769,'Duel Log'!AG$2:AG$2815,$B769,'Duel Log'!AH$2:AH$2815,"Win")</f>
        <v>0</v>
      </c>
      <c r="E769" s="7" t="n">
        <f aca="false">COUNTIFS('Duel Log'!AF$2:AF$2815,$A769,'Duel Log'!AG$2:AG$2815,$B769,'Duel Log'!AH$2:AH$2815,"Loss")</f>
        <v>1</v>
      </c>
      <c r="F769" s="7" t="n">
        <f aca="false">COUNTIFS('Duel Log'!AF$2:AF$2815,$A769,'Duel Log'!AG$2:AG$2815,$B769,'Duel Log'!AH$2:AH$2815,"Draw")</f>
        <v>0</v>
      </c>
      <c r="G769" s="13" t="n">
        <f aca="false">IFERROR(D769/C769,"")</f>
        <v>0</v>
      </c>
    </row>
    <row r="770" customFormat="false" ht="15" hidden="false" customHeight="true" outlineLevel="0" collapsed="false">
      <c r="A770" s="7" t="s">
        <v>5773</v>
      </c>
      <c r="B770" s="7" t="s">
        <v>1258</v>
      </c>
      <c r="C770" s="7" t="n">
        <f aca="false">COUNTIFS('Duel Log'!AF$2:AF$2815,$A770,'Duel Log'!AG$2:AG$2815,$B770)</f>
        <v>1</v>
      </c>
      <c r="D770" s="7" t="n">
        <f aca="false">COUNTIFS('Duel Log'!AF$2:AF$2815,$A770,'Duel Log'!AG$2:AG$2815,$B770,'Duel Log'!AH$2:AH$2815,"Win")</f>
        <v>1</v>
      </c>
      <c r="E770" s="7" t="n">
        <f aca="false">COUNTIFS('Duel Log'!AF$2:AF$2815,$A770,'Duel Log'!AG$2:AG$2815,$B770,'Duel Log'!AH$2:AH$2815,"Loss")</f>
        <v>0</v>
      </c>
      <c r="F770" s="7" t="n">
        <f aca="false">COUNTIFS('Duel Log'!AF$2:AF$2815,$A770,'Duel Log'!AG$2:AG$2815,$B770,'Duel Log'!AH$2:AH$2815,"Draw")</f>
        <v>0</v>
      </c>
      <c r="G770" s="13" t="n">
        <f aca="false">IFERROR(D770/C770,"")</f>
        <v>1</v>
      </c>
    </row>
    <row r="771" customFormat="false" ht="15" hidden="false" customHeight="true" outlineLevel="0" collapsed="false">
      <c r="A771" s="7" t="s">
        <v>1416</v>
      </c>
      <c r="B771" s="7" t="s">
        <v>1415</v>
      </c>
      <c r="C771" s="7" t="n">
        <f aca="false">COUNTIFS('Duel Log'!AF$2:AF$2815,$A771,'Duel Log'!AG$2:AG$2815,$B771)</f>
        <v>1</v>
      </c>
      <c r="D771" s="7" t="n">
        <f aca="false">COUNTIFS('Duel Log'!AF$2:AF$2815,$A771,'Duel Log'!AG$2:AG$2815,$B771,'Duel Log'!AH$2:AH$2815,"Win")</f>
        <v>0</v>
      </c>
      <c r="E771" s="7" t="n">
        <f aca="false">COUNTIFS('Duel Log'!AF$2:AF$2815,$A771,'Duel Log'!AG$2:AG$2815,$B771,'Duel Log'!AH$2:AH$2815,"Loss")</f>
        <v>1</v>
      </c>
      <c r="F771" s="7" t="n">
        <f aca="false">COUNTIFS('Duel Log'!AF$2:AF$2815,$A771,'Duel Log'!AG$2:AG$2815,$B771,'Duel Log'!AH$2:AH$2815,"Draw")</f>
        <v>0</v>
      </c>
      <c r="G771" s="13" t="n">
        <f aca="false">IFERROR(D771/C771,"")</f>
        <v>0</v>
      </c>
    </row>
    <row r="772" customFormat="false" ht="15" hidden="false" customHeight="true" outlineLevel="0" collapsed="false">
      <c r="A772" s="7" t="s">
        <v>278</v>
      </c>
      <c r="B772" s="7" t="s">
        <v>277</v>
      </c>
      <c r="C772" s="7" t="n">
        <f aca="false">COUNTIFS('Duel Log'!AF$2:AF$2815,$A772,'Duel Log'!AG$2:AG$2815,$B772)</f>
        <v>2</v>
      </c>
      <c r="D772" s="7" t="n">
        <f aca="false">COUNTIFS('Duel Log'!AF$2:AF$2815,$A772,'Duel Log'!AG$2:AG$2815,$B772,'Duel Log'!AH$2:AH$2815,"Win")</f>
        <v>0</v>
      </c>
      <c r="E772" s="7" t="n">
        <f aca="false">COUNTIFS('Duel Log'!AF$2:AF$2815,$A772,'Duel Log'!AG$2:AG$2815,$B772,'Duel Log'!AH$2:AH$2815,"Loss")</f>
        <v>2</v>
      </c>
      <c r="F772" s="7" t="n">
        <f aca="false">COUNTIFS('Duel Log'!AF$2:AF$2815,$A772,'Duel Log'!AG$2:AG$2815,$B772,'Duel Log'!AH$2:AH$2815,"Draw")</f>
        <v>0</v>
      </c>
      <c r="G772" s="13" t="n">
        <f aca="false">IFERROR(D772/C772,"")</f>
        <v>0</v>
      </c>
    </row>
    <row r="773" customFormat="false" ht="15" hidden="false" customHeight="true" outlineLevel="0" collapsed="false">
      <c r="A773" s="7" t="s">
        <v>1296</v>
      </c>
      <c r="B773" s="7" t="s">
        <v>150</v>
      </c>
      <c r="C773" s="7" t="n">
        <f aca="false">COUNTIFS('Duel Log'!AF$2:AF$2815,$A773,'Duel Log'!AG$2:AG$2815,$B773)</f>
        <v>1</v>
      </c>
      <c r="D773" s="7" t="n">
        <f aca="false">COUNTIFS('Duel Log'!AF$2:AF$2815,$A773,'Duel Log'!AG$2:AG$2815,$B773,'Duel Log'!AH$2:AH$2815,"Win")</f>
        <v>0</v>
      </c>
      <c r="E773" s="7" t="n">
        <f aca="false">COUNTIFS('Duel Log'!AF$2:AF$2815,$A773,'Duel Log'!AG$2:AG$2815,$B773,'Duel Log'!AH$2:AH$2815,"Loss")</f>
        <v>1</v>
      </c>
      <c r="F773" s="7" t="n">
        <f aca="false">COUNTIFS('Duel Log'!AF$2:AF$2815,$A773,'Duel Log'!AG$2:AG$2815,$B773,'Duel Log'!AH$2:AH$2815,"Draw")</f>
        <v>0</v>
      </c>
      <c r="G773" s="13" t="n">
        <f aca="false">IFERROR(D773/C773,"")</f>
        <v>0</v>
      </c>
    </row>
    <row r="774" customFormat="false" ht="15" hidden="false" customHeight="true" outlineLevel="0" collapsed="false">
      <c r="A774" s="7" t="s">
        <v>4003</v>
      </c>
      <c r="B774" s="7" t="s">
        <v>4004</v>
      </c>
      <c r="C774" s="7" t="n">
        <f aca="false">COUNTIFS('Duel Log'!AF$2:AF$2815,$A774,'Duel Log'!AG$2:AG$2815,$B774)</f>
        <v>1</v>
      </c>
      <c r="D774" s="7" t="n">
        <f aca="false">COUNTIFS('Duel Log'!AF$2:AF$2815,$A774,'Duel Log'!AG$2:AG$2815,$B774,'Duel Log'!AH$2:AH$2815,"Win")</f>
        <v>1</v>
      </c>
      <c r="E774" s="7" t="n">
        <f aca="false">COUNTIFS('Duel Log'!AF$2:AF$2815,$A774,'Duel Log'!AG$2:AG$2815,$B774,'Duel Log'!AH$2:AH$2815,"Loss")</f>
        <v>0</v>
      </c>
      <c r="F774" s="7" t="n">
        <f aca="false">COUNTIFS('Duel Log'!AF$2:AF$2815,$A774,'Duel Log'!AG$2:AG$2815,$B774,'Duel Log'!AH$2:AH$2815,"Draw")</f>
        <v>0</v>
      </c>
      <c r="G774" s="13" t="n">
        <f aca="false">IFERROR(D774/C774,"")</f>
        <v>1</v>
      </c>
    </row>
    <row r="775" customFormat="false" ht="15" hidden="false" customHeight="true" outlineLevel="0" collapsed="false">
      <c r="A775" s="7" t="s">
        <v>5794</v>
      </c>
      <c r="B775" s="7" t="s">
        <v>5795</v>
      </c>
      <c r="C775" s="7" t="n">
        <f aca="false">COUNTIFS('Duel Log'!AF$2:AF$2815,$A775,'Duel Log'!AG$2:AG$2815,$B775)</f>
        <v>1</v>
      </c>
      <c r="D775" s="7" t="n">
        <f aca="false">COUNTIFS('Duel Log'!AF$2:AF$2815,$A775,'Duel Log'!AG$2:AG$2815,$B775,'Duel Log'!AH$2:AH$2815,"Win")</f>
        <v>0</v>
      </c>
      <c r="E775" s="7" t="n">
        <f aca="false">COUNTIFS('Duel Log'!AF$2:AF$2815,$A775,'Duel Log'!AG$2:AG$2815,$B775,'Duel Log'!AH$2:AH$2815,"Loss")</f>
        <v>1</v>
      </c>
      <c r="F775" s="7" t="n">
        <f aca="false">COUNTIFS('Duel Log'!AF$2:AF$2815,$A775,'Duel Log'!AG$2:AG$2815,$B775,'Duel Log'!AH$2:AH$2815,"Draw")</f>
        <v>0</v>
      </c>
      <c r="G775" s="13" t="n">
        <f aca="false">IFERROR(D775/C775,"")</f>
        <v>0</v>
      </c>
    </row>
    <row r="776" customFormat="false" ht="15" hidden="false" customHeight="true" outlineLevel="0" collapsed="false">
      <c r="A776" s="7" t="s">
        <v>4962</v>
      </c>
      <c r="B776" s="7" t="s">
        <v>4961</v>
      </c>
      <c r="C776" s="7" t="n">
        <f aca="false">COUNTIFS('Duel Log'!AF$2:AF$2815,$A776,'Duel Log'!AG$2:AG$2815,$B776)</f>
        <v>1</v>
      </c>
      <c r="D776" s="7" t="n">
        <f aca="false">COUNTIFS('Duel Log'!AF$2:AF$2815,$A776,'Duel Log'!AG$2:AG$2815,$B776,'Duel Log'!AH$2:AH$2815,"Win")</f>
        <v>1</v>
      </c>
      <c r="E776" s="7" t="n">
        <f aca="false">COUNTIFS('Duel Log'!AF$2:AF$2815,$A776,'Duel Log'!AG$2:AG$2815,$B776,'Duel Log'!AH$2:AH$2815,"Loss")</f>
        <v>0</v>
      </c>
      <c r="F776" s="7" t="n">
        <f aca="false">COUNTIFS('Duel Log'!AF$2:AF$2815,$A776,'Duel Log'!AG$2:AG$2815,$B776,'Duel Log'!AH$2:AH$2815,"Draw")</f>
        <v>0</v>
      </c>
      <c r="G776" s="13" t="n">
        <f aca="false">IFERROR(D776/C776,"")</f>
        <v>1</v>
      </c>
    </row>
    <row r="777" customFormat="false" ht="15" hidden="false" customHeight="true" outlineLevel="0" collapsed="false">
      <c r="A777" s="7" t="s">
        <v>2594</v>
      </c>
      <c r="B777" s="7" t="s">
        <v>2591</v>
      </c>
      <c r="C777" s="7" t="n">
        <f aca="false">COUNTIFS('Duel Log'!AF$2:AF$2815,$A777,'Duel Log'!AG$2:AG$2815,$B777)</f>
        <v>1</v>
      </c>
      <c r="D777" s="7" t="n">
        <f aca="false">COUNTIFS('Duel Log'!AF$2:AF$2815,$A777,'Duel Log'!AG$2:AG$2815,$B777,'Duel Log'!AH$2:AH$2815,"Win")</f>
        <v>1</v>
      </c>
      <c r="E777" s="7" t="n">
        <f aca="false">COUNTIFS('Duel Log'!AF$2:AF$2815,$A777,'Duel Log'!AG$2:AG$2815,$B777,'Duel Log'!AH$2:AH$2815,"Loss")</f>
        <v>0</v>
      </c>
      <c r="F777" s="7" t="n">
        <f aca="false">COUNTIFS('Duel Log'!AF$2:AF$2815,$A777,'Duel Log'!AG$2:AG$2815,$B777,'Duel Log'!AH$2:AH$2815,"Draw")</f>
        <v>0</v>
      </c>
      <c r="G777" s="13" t="n">
        <f aca="false">IFERROR(D777/C777,"")</f>
        <v>1</v>
      </c>
    </row>
    <row r="778" customFormat="false" ht="15" hidden="false" customHeight="true" outlineLevel="0" collapsed="false">
      <c r="A778" s="7" t="s">
        <v>138</v>
      </c>
      <c r="B778" s="7" t="s">
        <v>1721</v>
      </c>
      <c r="C778" s="7" t="n">
        <f aca="false">COUNTIFS('Duel Log'!AF$2:AF$2815,$A778,'Duel Log'!AG$2:AG$2815,$B778)</f>
        <v>2</v>
      </c>
      <c r="D778" s="7" t="n">
        <f aca="false">COUNTIFS('Duel Log'!AF$2:AF$2815,$A778,'Duel Log'!AG$2:AG$2815,$B778,'Duel Log'!AH$2:AH$2815,"Win")</f>
        <v>0</v>
      </c>
      <c r="E778" s="7" t="n">
        <f aca="false">COUNTIFS('Duel Log'!AF$2:AF$2815,$A778,'Duel Log'!AG$2:AG$2815,$B778,'Duel Log'!AH$2:AH$2815,"Loss")</f>
        <v>2</v>
      </c>
      <c r="F778" s="7" t="n">
        <f aca="false">COUNTIFS('Duel Log'!AF$2:AF$2815,$A778,'Duel Log'!AG$2:AG$2815,$B778,'Duel Log'!AH$2:AH$2815,"Draw")</f>
        <v>0</v>
      </c>
      <c r="G778" s="13" t="n">
        <f aca="false">IFERROR(D778/C778,"")</f>
        <v>0</v>
      </c>
    </row>
    <row r="779" customFormat="false" ht="15" hidden="false" customHeight="true" outlineLevel="0" collapsed="false">
      <c r="A779" s="7" t="s">
        <v>138</v>
      </c>
      <c r="B779" s="7" t="s">
        <v>2305</v>
      </c>
      <c r="C779" s="7" t="n">
        <f aca="false">COUNTIFS('Duel Log'!AF$2:AF$2815,$A779,'Duel Log'!AG$2:AG$2815,$B779)</f>
        <v>1</v>
      </c>
      <c r="D779" s="7" t="n">
        <f aca="false">COUNTIFS('Duel Log'!AF$2:AF$2815,$A779,'Duel Log'!AG$2:AG$2815,$B779,'Duel Log'!AH$2:AH$2815,"Win")</f>
        <v>1</v>
      </c>
      <c r="E779" s="7" t="n">
        <f aca="false">COUNTIFS('Duel Log'!AF$2:AF$2815,$A779,'Duel Log'!AG$2:AG$2815,$B779,'Duel Log'!AH$2:AH$2815,"Loss")</f>
        <v>0</v>
      </c>
      <c r="F779" s="7" t="n">
        <f aca="false">COUNTIFS('Duel Log'!AF$2:AF$2815,$A779,'Duel Log'!AG$2:AG$2815,$B779,'Duel Log'!AH$2:AH$2815,"Draw")</f>
        <v>0</v>
      </c>
      <c r="G779" s="13" t="n">
        <f aca="false">IFERROR(D779/C779,"")</f>
        <v>1</v>
      </c>
    </row>
    <row r="780" customFormat="false" ht="15" hidden="false" customHeight="true" outlineLevel="0" collapsed="false">
      <c r="A780" s="7" t="s">
        <v>138</v>
      </c>
      <c r="B780" s="7" t="s">
        <v>3371</v>
      </c>
      <c r="C780" s="7" t="n">
        <f aca="false">COUNTIFS('Duel Log'!AF$2:AF$2815,$A780,'Duel Log'!AG$2:AG$2815,$B780)</f>
        <v>1</v>
      </c>
      <c r="D780" s="7" t="n">
        <f aca="false">COUNTIFS('Duel Log'!AF$2:AF$2815,$A780,'Duel Log'!AG$2:AG$2815,$B780,'Duel Log'!AH$2:AH$2815,"Win")</f>
        <v>0</v>
      </c>
      <c r="E780" s="7" t="n">
        <f aca="false">COUNTIFS('Duel Log'!AF$2:AF$2815,$A780,'Duel Log'!AG$2:AG$2815,$B780,'Duel Log'!AH$2:AH$2815,"Loss")</f>
        <v>1</v>
      </c>
      <c r="F780" s="7" t="n">
        <f aca="false">COUNTIFS('Duel Log'!AF$2:AF$2815,$A780,'Duel Log'!AG$2:AG$2815,$B780,'Duel Log'!AH$2:AH$2815,"Draw")</f>
        <v>0</v>
      </c>
      <c r="G780" s="13" t="n">
        <f aca="false">IFERROR(D780/C780,"")</f>
        <v>0</v>
      </c>
    </row>
    <row r="781" customFormat="false" ht="15" hidden="false" customHeight="true" outlineLevel="0" collapsed="false">
      <c r="A781" s="7" t="s">
        <v>138</v>
      </c>
      <c r="B781" s="7" t="s">
        <v>4135</v>
      </c>
      <c r="C781" s="7" t="n">
        <f aca="false">COUNTIFS('Duel Log'!AF$2:AF$2815,$A781,'Duel Log'!AG$2:AG$2815,$B781)</f>
        <v>2</v>
      </c>
      <c r="D781" s="7" t="n">
        <f aca="false">COUNTIFS('Duel Log'!AF$2:AF$2815,$A781,'Duel Log'!AG$2:AG$2815,$B781,'Duel Log'!AH$2:AH$2815,"Win")</f>
        <v>2</v>
      </c>
      <c r="E781" s="7" t="n">
        <f aca="false">COUNTIFS('Duel Log'!AF$2:AF$2815,$A781,'Duel Log'!AG$2:AG$2815,$B781,'Duel Log'!AH$2:AH$2815,"Loss")</f>
        <v>0</v>
      </c>
      <c r="F781" s="7" t="n">
        <f aca="false">COUNTIFS('Duel Log'!AF$2:AF$2815,$A781,'Duel Log'!AG$2:AG$2815,$B781,'Duel Log'!AH$2:AH$2815,"Draw")</f>
        <v>0</v>
      </c>
      <c r="G781" s="13" t="n">
        <f aca="false">IFERROR(D781/C781,"")</f>
        <v>1</v>
      </c>
    </row>
    <row r="782" customFormat="false" ht="15" hidden="false" customHeight="true" outlineLevel="0" collapsed="false">
      <c r="A782" s="7" t="s">
        <v>2652</v>
      </c>
      <c r="B782" s="7" t="s">
        <v>2410</v>
      </c>
      <c r="C782" s="7" t="n">
        <f aca="false">COUNTIFS('Duel Log'!AF$2:AF$2815,$A782,'Duel Log'!AG$2:AG$2815,$B782)</f>
        <v>2</v>
      </c>
      <c r="D782" s="7" t="n">
        <f aca="false">COUNTIFS('Duel Log'!AF$2:AF$2815,$A782,'Duel Log'!AG$2:AG$2815,$B782,'Duel Log'!AH$2:AH$2815,"Win")</f>
        <v>2</v>
      </c>
      <c r="E782" s="7" t="n">
        <f aca="false">COUNTIFS('Duel Log'!AF$2:AF$2815,$A782,'Duel Log'!AG$2:AG$2815,$B782,'Duel Log'!AH$2:AH$2815,"Loss")</f>
        <v>0</v>
      </c>
      <c r="F782" s="7" t="n">
        <f aca="false">COUNTIFS('Duel Log'!AF$2:AF$2815,$A782,'Duel Log'!AG$2:AG$2815,$B782,'Duel Log'!AH$2:AH$2815,"Draw")</f>
        <v>0</v>
      </c>
      <c r="G782" s="13" t="n">
        <f aca="false">IFERROR(D782/C782,"")</f>
        <v>1</v>
      </c>
    </row>
    <row r="783" customFormat="false" ht="15" hidden="false" customHeight="true" outlineLevel="0" collapsed="false">
      <c r="A783" s="7" t="s">
        <v>3376</v>
      </c>
      <c r="B783" s="7" t="s">
        <v>649</v>
      </c>
      <c r="C783" s="7" t="n">
        <f aca="false">COUNTIFS('Duel Log'!AF$2:AF$2815,$A783,'Duel Log'!AG$2:AG$2815,$B783)</f>
        <v>1</v>
      </c>
      <c r="D783" s="7" t="n">
        <f aca="false">COUNTIFS('Duel Log'!AF$2:AF$2815,$A783,'Duel Log'!AG$2:AG$2815,$B783,'Duel Log'!AH$2:AH$2815,"Win")</f>
        <v>0</v>
      </c>
      <c r="E783" s="7" t="n">
        <f aca="false">COUNTIFS('Duel Log'!AF$2:AF$2815,$A783,'Duel Log'!AG$2:AG$2815,$B783,'Duel Log'!AH$2:AH$2815,"Loss")</f>
        <v>1</v>
      </c>
      <c r="F783" s="7" t="n">
        <f aca="false">COUNTIFS('Duel Log'!AF$2:AF$2815,$A783,'Duel Log'!AG$2:AG$2815,$B783,'Duel Log'!AH$2:AH$2815,"Draw")</f>
        <v>0</v>
      </c>
      <c r="G783" s="13" t="n">
        <f aca="false">IFERROR(D783/C783,"")</f>
        <v>0</v>
      </c>
    </row>
    <row r="784" customFormat="false" ht="15" hidden="false" customHeight="true" outlineLevel="0" collapsed="false">
      <c r="A784" s="7" t="s">
        <v>3637</v>
      </c>
      <c r="B784" s="7" t="s">
        <v>3638</v>
      </c>
      <c r="C784" s="7" t="n">
        <f aca="false">COUNTIFS('Duel Log'!AF$2:AF$2815,$A784,'Duel Log'!AG$2:AG$2815,$B784)</f>
        <v>1</v>
      </c>
      <c r="D784" s="7" t="n">
        <f aca="false">COUNTIFS('Duel Log'!AF$2:AF$2815,$A784,'Duel Log'!AG$2:AG$2815,$B784,'Duel Log'!AH$2:AH$2815,"Win")</f>
        <v>0</v>
      </c>
      <c r="E784" s="7" t="n">
        <f aca="false">COUNTIFS('Duel Log'!AF$2:AF$2815,$A784,'Duel Log'!AG$2:AG$2815,$B784,'Duel Log'!AH$2:AH$2815,"Loss")</f>
        <v>1</v>
      </c>
      <c r="F784" s="7" t="n">
        <f aca="false">COUNTIFS('Duel Log'!AF$2:AF$2815,$A784,'Duel Log'!AG$2:AG$2815,$B784,'Duel Log'!AH$2:AH$2815,"Draw")</f>
        <v>0</v>
      </c>
      <c r="G784" s="13" t="n">
        <f aca="false">IFERROR(D784/C784,"")</f>
        <v>0</v>
      </c>
    </row>
    <row r="785" customFormat="false" ht="15" hidden="false" customHeight="true" outlineLevel="0" collapsed="false">
      <c r="A785" s="7" t="s">
        <v>618</v>
      </c>
      <c r="B785" s="7" t="s">
        <v>617</v>
      </c>
      <c r="C785" s="7" t="n">
        <f aca="false">COUNTIFS('Duel Log'!AF$2:AF$2815,$A785,'Duel Log'!AG$2:AG$2815,$B785)</f>
        <v>1</v>
      </c>
      <c r="D785" s="7" t="n">
        <f aca="false">COUNTIFS('Duel Log'!AF$2:AF$2815,$A785,'Duel Log'!AG$2:AG$2815,$B785,'Duel Log'!AH$2:AH$2815,"Win")</f>
        <v>0</v>
      </c>
      <c r="E785" s="7" t="n">
        <f aca="false">COUNTIFS('Duel Log'!AF$2:AF$2815,$A785,'Duel Log'!AG$2:AG$2815,$B785,'Duel Log'!AH$2:AH$2815,"Loss")</f>
        <v>1</v>
      </c>
      <c r="F785" s="7" t="n">
        <f aca="false">COUNTIFS('Duel Log'!AF$2:AF$2815,$A785,'Duel Log'!AG$2:AG$2815,$B785,'Duel Log'!AH$2:AH$2815,"Draw")</f>
        <v>0</v>
      </c>
      <c r="G785" s="13" t="n">
        <f aca="false">IFERROR(D785/C785,"")</f>
        <v>0</v>
      </c>
    </row>
    <row r="786" customFormat="false" ht="15" hidden="false" customHeight="true" outlineLevel="0" collapsed="false">
      <c r="A786" s="7" t="s">
        <v>4860</v>
      </c>
      <c r="B786" s="7" t="s">
        <v>4861</v>
      </c>
      <c r="C786" s="7" t="n">
        <f aca="false">COUNTIFS('Duel Log'!AF$2:AF$2815,$A786,'Duel Log'!AG$2:AG$2815,$B786)</f>
        <v>1</v>
      </c>
      <c r="D786" s="7" t="n">
        <f aca="false">COUNTIFS('Duel Log'!AF$2:AF$2815,$A786,'Duel Log'!AG$2:AG$2815,$B786,'Duel Log'!AH$2:AH$2815,"Win")</f>
        <v>0</v>
      </c>
      <c r="E786" s="7" t="n">
        <f aca="false">COUNTIFS('Duel Log'!AF$2:AF$2815,$A786,'Duel Log'!AG$2:AG$2815,$B786,'Duel Log'!AH$2:AH$2815,"Loss")</f>
        <v>1</v>
      </c>
      <c r="F786" s="7" t="n">
        <f aca="false">COUNTIFS('Duel Log'!AF$2:AF$2815,$A786,'Duel Log'!AG$2:AG$2815,$B786,'Duel Log'!AH$2:AH$2815,"Draw")</f>
        <v>0</v>
      </c>
      <c r="G786" s="13" t="n">
        <f aca="false">IFERROR(D786/C786,"")</f>
        <v>0</v>
      </c>
    </row>
    <row r="787" customFormat="false" ht="15" hidden="false" customHeight="true" outlineLevel="0" collapsed="false">
      <c r="A787" s="7" t="s">
        <v>4510</v>
      </c>
      <c r="B787" s="7" t="s">
        <v>4511</v>
      </c>
      <c r="C787" s="7" t="n">
        <f aca="false">COUNTIFS('Duel Log'!AF$2:AF$2815,$A787,'Duel Log'!AG$2:AG$2815,$B787)</f>
        <v>1</v>
      </c>
      <c r="D787" s="7" t="n">
        <f aca="false">COUNTIFS('Duel Log'!AF$2:AF$2815,$A787,'Duel Log'!AG$2:AG$2815,$B787,'Duel Log'!AH$2:AH$2815,"Win")</f>
        <v>1</v>
      </c>
      <c r="E787" s="7" t="n">
        <f aca="false">COUNTIFS('Duel Log'!AF$2:AF$2815,$A787,'Duel Log'!AG$2:AG$2815,$B787,'Duel Log'!AH$2:AH$2815,"Loss")</f>
        <v>0</v>
      </c>
      <c r="F787" s="7" t="n">
        <f aca="false">COUNTIFS('Duel Log'!AF$2:AF$2815,$A787,'Duel Log'!AG$2:AG$2815,$B787,'Duel Log'!AH$2:AH$2815,"Draw")</f>
        <v>0</v>
      </c>
      <c r="G787" s="13" t="n">
        <f aca="false">IFERROR(D787/C787,"")</f>
        <v>1</v>
      </c>
    </row>
    <row r="788" customFormat="false" ht="15" hidden="false" customHeight="true" outlineLevel="0" collapsed="false">
      <c r="A788" s="7" t="s">
        <v>3454</v>
      </c>
      <c r="B788" s="7" t="s">
        <v>3455</v>
      </c>
      <c r="C788" s="7" t="n">
        <f aca="false">COUNTIFS('Duel Log'!AF$2:AF$2815,$A788,'Duel Log'!AG$2:AG$2815,$B788)</f>
        <v>2</v>
      </c>
      <c r="D788" s="7" t="n">
        <f aca="false">COUNTIFS('Duel Log'!AF$2:AF$2815,$A788,'Duel Log'!AG$2:AG$2815,$B788,'Duel Log'!AH$2:AH$2815,"Win")</f>
        <v>0</v>
      </c>
      <c r="E788" s="7" t="n">
        <f aca="false">COUNTIFS('Duel Log'!AF$2:AF$2815,$A788,'Duel Log'!AG$2:AG$2815,$B788,'Duel Log'!AH$2:AH$2815,"Loss")</f>
        <v>2</v>
      </c>
      <c r="F788" s="7" t="n">
        <f aca="false">COUNTIFS('Duel Log'!AF$2:AF$2815,$A788,'Duel Log'!AG$2:AG$2815,$B788,'Duel Log'!AH$2:AH$2815,"Draw")</f>
        <v>0</v>
      </c>
      <c r="G788" s="13" t="n">
        <f aca="false">IFERROR(D788/C788,"")</f>
        <v>0</v>
      </c>
    </row>
    <row r="789" customFormat="false" ht="15" hidden="false" customHeight="true" outlineLevel="0" collapsed="false">
      <c r="A789" s="7" t="s">
        <v>5787</v>
      </c>
      <c r="B789" s="7" t="s">
        <v>394</v>
      </c>
      <c r="C789" s="7" t="n">
        <f aca="false">COUNTIFS('Duel Log'!AF$2:AF$2815,$A789,'Duel Log'!AG$2:AG$2815,$B789)</f>
        <v>1</v>
      </c>
      <c r="D789" s="7" t="n">
        <f aca="false">COUNTIFS('Duel Log'!AF$2:AF$2815,$A789,'Duel Log'!AG$2:AG$2815,$B789,'Duel Log'!AH$2:AH$2815,"Win")</f>
        <v>0</v>
      </c>
      <c r="E789" s="7" t="n">
        <f aca="false">COUNTIFS('Duel Log'!AF$2:AF$2815,$A789,'Duel Log'!AG$2:AG$2815,$B789,'Duel Log'!AH$2:AH$2815,"Loss")</f>
        <v>1</v>
      </c>
      <c r="F789" s="7" t="n">
        <f aca="false">COUNTIFS('Duel Log'!AF$2:AF$2815,$A789,'Duel Log'!AG$2:AG$2815,$B789,'Duel Log'!AH$2:AH$2815,"Draw")</f>
        <v>0</v>
      </c>
      <c r="G789" s="13" t="n">
        <f aca="false">IFERROR(D789/C789,"")</f>
        <v>0</v>
      </c>
    </row>
    <row r="790" customFormat="false" ht="15" hidden="false" customHeight="true" outlineLevel="0" collapsed="false">
      <c r="A790" s="7" t="s">
        <v>458</v>
      </c>
      <c r="B790" s="7" t="s">
        <v>4892</v>
      </c>
      <c r="C790" s="7" t="n">
        <f aca="false">COUNTIFS('Duel Log'!AF$2:AF$2815,$A790,'Duel Log'!AG$2:AG$2815,$B790)</f>
        <v>1</v>
      </c>
      <c r="D790" s="7" t="n">
        <f aca="false">COUNTIFS('Duel Log'!AF$2:AF$2815,$A790,'Duel Log'!AG$2:AG$2815,$B790,'Duel Log'!AH$2:AH$2815,"Win")</f>
        <v>0</v>
      </c>
      <c r="E790" s="7" t="n">
        <f aca="false">COUNTIFS('Duel Log'!AF$2:AF$2815,$A790,'Duel Log'!AG$2:AG$2815,$B790,'Duel Log'!AH$2:AH$2815,"Loss")</f>
        <v>1</v>
      </c>
      <c r="F790" s="7" t="n">
        <f aca="false">COUNTIFS('Duel Log'!AF$2:AF$2815,$A790,'Duel Log'!AG$2:AG$2815,$B790,'Duel Log'!AH$2:AH$2815,"Draw")</f>
        <v>0</v>
      </c>
      <c r="G790" s="13" t="n">
        <f aca="false">IFERROR(D790/C790,"")</f>
        <v>0</v>
      </c>
    </row>
    <row r="791" customFormat="false" ht="15" hidden="false" customHeight="true" outlineLevel="0" collapsed="false">
      <c r="A791" s="7" t="s">
        <v>458</v>
      </c>
      <c r="B791" s="7" t="s">
        <v>418</v>
      </c>
      <c r="C791" s="7" t="n">
        <f aca="false">COUNTIFS('Duel Log'!AF$2:AF$2815,$A791,'Duel Log'!AG$2:AG$2815,$B791)</f>
        <v>1</v>
      </c>
      <c r="D791" s="7" t="n">
        <f aca="false">COUNTIFS('Duel Log'!AF$2:AF$2815,$A791,'Duel Log'!AG$2:AG$2815,$B791,'Duel Log'!AH$2:AH$2815,"Win")</f>
        <v>1</v>
      </c>
      <c r="E791" s="7" t="n">
        <f aca="false">COUNTIFS('Duel Log'!AF$2:AF$2815,$A791,'Duel Log'!AG$2:AG$2815,$B791,'Duel Log'!AH$2:AH$2815,"Loss")</f>
        <v>0</v>
      </c>
      <c r="F791" s="7" t="n">
        <f aca="false">COUNTIFS('Duel Log'!AF$2:AF$2815,$A791,'Duel Log'!AG$2:AG$2815,$B791,'Duel Log'!AH$2:AH$2815,"Draw")</f>
        <v>0</v>
      </c>
      <c r="G791" s="13" t="n">
        <f aca="false">IFERROR(D791/C791,"")</f>
        <v>1</v>
      </c>
    </row>
    <row r="792" customFormat="false" ht="15" hidden="false" customHeight="true" outlineLevel="0" collapsed="false">
      <c r="A792" s="7" t="s">
        <v>458</v>
      </c>
      <c r="B792" s="7" t="s">
        <v>4187</v>
      </c>
      <c r="C792" s="7" t="n">
        <f aca="false">COUNTIFS('Duel Log'!AF$2:AF$2815,$A792,'Duel Log'!AG$2:AG$2815,$B792)</f>
        <v>1</v>
      </c>
      <c r="D792" s="7" t="n">
        <f aca="false">COUNTIFS('Duel Log'!AF$2:AF$2815,$A792,'Duel Log'!AG$2:AG$2815,$B792,'Duel Log'!AH$2:AH$2815,"Win")</f>
        <v>0</v>
      </c>
      <c r="E792" s="7" t="n">
        <f aca="false">COUNTIFS('Duel Log'!AF$2:AF$2815,$A792,'Duel Log'!AG$2:AG$2815,$B792,'Duel Log'!AH$2:AH$2815,"Loss")</f>
        <v>1</v>
      </c>
      <c r="F792" s="7" t="n">
        <f aca="false">COUNTIFS('Duel Log'!AF$2:AF$2815,$A792,'Duel Log'!AG$2:AG$2815,$B792,'Duel Log'!AH$2:AH$2815,"Draw")</f>
        <v>0</v>
      </c>
      <c r="G792" s="13" t="n">
        <f aca="false">IFERROR(D792/C792,"")</f>
        <v>0</v>
      </c>
    </row>
    <row r="793" customFormat="false" ht="15" hidden="false" customHeight="true" outlineLevel="0" collapsed="false">
      <c r="A793" s="7" t="s">
        <v>458</v>
      </c>
      <c r="B793" s="7" t="s">
        <v>459</v>
      </c>
      <c r="C793" s="7" t="n">
        <f aca="false">COUNTIFS('Duel Log'!AF$2:AF$2815,$A793,'Duel Log'!AG$2:AG$2815,$B793)</f>
        <v>2</v>
      </c>
      <c r="D793" s="7" t="n">
        <f aca="false">COUNTIFS('Duel Log'!AF$2:AF$2815,$A793,'Duel Log'!AG$2:AG$2815,$B793,'Duel Log'!AH$2:AH$2815,"Win")</f>
        <v>2</v>
      </c>
      <c r="E793" s="7" t="n">
        <f aca="false">COUNTIFS('Duel Log'!AF$2:AF$2815,$A793,'Duel Log'!AG$2:AG$2815,$B793,'Duel Log'!AH$2:AH$2815,"Loss")</f>
        <v>0</v>
      </c>
      <c r="F793" s="7" t="n">
        <f aca="false">COUNTIFS('Duel Log'!AF$2:AF$2815,$A793,'Duel Log'!AG$2:AG$2815,$B793,'Duel Log'!AH$2:AH$2815,"Draw")</f>
        <v>0</v>
      </c>
      <c r="G793" s="13" t="n">
        <f aca="false">IFERROR(D793/C793,"")</f>
        <v>1</v>
      </c>
    </row>
    <row r="794" customFormat="false" ht="15" hidden="false" customHeight="true" outlineLevel="0" collapsed="false">
      <c r="A794" s="7" t="s">
        <v>458</v>
      </c>
      <c r="B794" s="7" t="s">
        <v>417</v>
      </c>
      <c r="C794" s="7" t="n">
        <f aca="false">COUNTIFS('Duel Log'!AF$2:AF$2815,$A794,'Duel Log'!AG$2:AG$2815,$B794)</f>
        <v>2</v>
      </c>
      <c r="D794" s="7" t="n">
        <f aca="false">COUNTIFS('Duel Log'!AF$2:AF$2815,$A794,'Duel Log'!AG$2:AG$2815,$B794,'Duel Log'!AH$2:AH$2815,"Win")</f>
        <v>0</v>
      </c>
      <c r="E794" s="7" t="n">
        <f aca="false">COUNTIFS('Duel Log'!AF$2:AF$2815,$A794,'Duel Log'!AG$2:AG$2815,$B794,'Duel Log'!AH$2:AH$2815,"Loss")</f>
        <v>2</v>
      </c>
      <c r="F794" s="7" t="n">
        <f aca="false">COUNTIFS('Duel Log'!AF$2:AF$2815,$A794,'Duel Log'!AG$2:AG$2815,$B794,'Duel Log'!AH$2:AH$2815,"Draw")</f>
        <v>0</v>
      </c>
      <c r="G794" s="13" t="n">
        <f aca="false">IFERROR(D794/C794,"")</f>
        <v>0</v>
      </c>
    </row>
    <row r="795" customFormat="false" ht="15" hidden="false" customHeight="true" outlineLevel="0" collapsed="false">
      <c r="A795" s="7" t="s">
        <v>458</v>
      </c>
      <c r="B795" s="7" t="s">
        <v>726</v>
      </c>
      <c r="C795" s="7" t="n">
        <f aca="false">COUNTIFS('Duel Log'!AF$2:AF$2815,$A795,'Duel Log'!AG$2:AG$2815,$B795)</f>
        <v>1</v>
      </c>
      <c r="D795" s="7" t="n">
        <f aca="false">COUNTIFS('Duel Log'!AF$2:AF$2815,$A795,'Duel Log'!AG$2:AG$2815,$B795,'Duel Log'!AH$2:AH$2815,"Win")</f>
        <v>0</v>
      </c>
      <c r="E795" s="7" t="n">
        <f aca="false">COUNTIFS('Duel Log'!AF$2:AF$2815,$A795,'Duel Log'!AG$2:AG$2815,$B795,'Duel Log'!AH$2:AH$2815,"Loss")</f>
        <v>1</v>
      </c>
      <c r="F795" s="7" t="n">
        <f aca="false">COUNTIFS('Duel Log'!AF$2:AF$2815,$A795,'Duel Log'!AG$2:AG$2815,$B795,'Duel Log'!AH$2:AH$2815,"Draw")</f>
        <v>0</v>
      </c>
      <c r="G795" s="13" t="n">
        <f aca="false">IFERROR(D795/C795,"")</f>
        <v>0</v>
      </c>
    </row>
    <row r="796" customFormat="false" ht="15" hidden="false" customHeight="true" outlineLevel="0" collapsed="false">
      <c r="A796" s="7" t="s">
        <v>638</v>
      </c>
      <c r="B796" s="7" t="s">
        <v>639</v>
      </c>
      <c r="C796" s="7" t="n">
        <f aca="false">COUNTIFS('Duel Log'!AF$2:AF$2815,$A796,'Duel Log'!AG$2:AG$2815,$B796)</f>
        <v>1</v>
      </c>
      <c r="D796" s="7" t="n">
        <f aca="false">COUNTIFS('Duel Log'!AF$2:AF$2815,$A796,'Duel Log'!AG$2:AG$2815,$B796,'Duel Log'!AH$2:AH$2815,"Win")</f>
        <v>1</v>
      </c>
      <c r="E796" s="7" t="n">
        <f aca="false">COUNTIFS('Duel Log'!AF$2:AF$2815,$A796,'Duel Log'!AG$2:AG$2815,$B796,'Duel Log'!AH$2:AH$2815,"Loss")</f>
        <v>0</v>
      </c>
      <c r="F796" s="7" t="n">
        <f aca="false">COUNTIFS('Duel Log'!AF$2:AF$2815,$A796,'Duel Log'!AG$2:AG$2815,$B796,'Duel Log'!AH$2:AH$2815,"Draw")</f>
        <v>0</v>
      </c>
      <c r="G796" s="13" t="n">
        <f aca="false">IFERROR(D796/C796,"")</f>
        <v>1</v>
      </c>
    </row>
    <row r="797" customFormat="false" ht="15" hidden="false" customHeight="true" outlineLevel="0" collapsed="false">
      <c r="A797" s="7" t="s">
        <v>4129</v>
      </c>
      <c r="B797" s="7" t="s">
        <v>2725</v>
      </c>
      <c r="C797" s="7" t="n">
        <f aca="false">COUNTIFS('Duel Log'!AF$2:AF$2815,$A797,'Duel Log'!AG$2:AG$2815,$B797)</f>
        <v>2</v>
      </c>
      <c r="D797" s="7" t="n">
        <f aca="false">COUNTIFS('Duel Log'!AF$2:AF$2815,$A797,'Duel Log'!AG$2:AG$2815,$B797,'Duel Log'!AH$2:AH$2815,"Win")</f>
        <v>0</v>
      </c>
      <c r="E797" s="7" t="n">
        <f aca="false">COUNTIFS('Duel Log'!AF$2:AF$2815,$A797,'Duel Log'!AG$2:AG$2815,$B797,'Duel Log'!AH$2:AH$2815,"Loss")</f>
        <v>2</v>
      </c>
      <c r="F797" s="7" t="n">
        <f aca="false">COUNTIFS('Duel Log'!AF$2:AF$2815,$A797,'Duel Log'!AG$2:AG$2815,$B797,'Duel Log'!AH$2:AH$2815,"Draw")</f>
        <v>0</v>
      </c>
      <c r="G797" s="13" t="n">
        <f aca="false">IFERROR(D797/C797,"")</f>
        <v>0</v>
      </c>
    </row>
    <row r="798" customFormat="false" ht="15" hidden="false" customHeight="true" outlineLevel="0" collapsed="false">
      <c r="A798" s="7" t="s">
        <v>385</v>
      </c>
      <c r="B798" s="7" t="s">
        <v>384</v>
      </c>
      <c r="C798" s="7" t="n">
        <f aca="false">COUNTIFS('Duel Log'!AF$2:AF$2815,$A798,'Duel Log'!AG$2:AG$2815,$B798)</f>
        <v>2</v>
      </c>
      <c r="D798" s="7" t="n">
        <f aca="false">COUNTIFS('Duel Log'!AF$2:AF$2815,$A798,'Duel Log'!AG$2:AG$2815,$B798,'Duel Log'!AH$2:AH$2815,"Win")</f>
        <v>0</v>
      </c>
      <c r="E798" s="7" t="n">
        <f aca="false">COUNTIFS('Duel Log'!AF$2:AF$2815,$A798,'Duel Log'!AG$2:AG$2815,$B798,'Duel Log'!AH$2:AH$2815,"Loss")</f>
        <v>2</v>
      </c>
      <c r="F798" s="7" t="n">
        <f aca="false">COUNTIFS('Duel Log'!AF$2:AF$2815,$A798,'Duel Log'!AG$2:AG$2815,$B798,'Duel Log'!AH$2:AH$2815,"Draw")</f>
        <v>0</v>
      </c>
      <c r="G798" s="13" t="n">
        <f aca="false">IFERROR(D798/C798,"")</f>
        <v>0</v>
      </c>
    </row>
    <row r="799" customFormat="false" ht="15" hidden="false" customHeight="true" outlineLevel="0" collapsed="false">
      <c r="A799" s="7" t="s">
        <v>1797</v>
      </c>
      <c r="B799" s="7" t="s">
        <v>1798</v>
      </c>
      <c r="C799" s="7" t="n">
        <f aca="false">COUNTIFS('Duel Log'!AF$2:AF$2815,$A799,'Duel Log'!AG$2:AG$2815,$B799)</f>
        <v>2</v>
      </c>
      <c r="D799" s="7" t="n">
        <f aca="false">COUNTIFS('Duel Log'!AF$2:AF$2815,$A799,'Duel Log'!AG$2:AG$2815,$B799,'Duel Log'!AH$2:AH$2815,"Win")</f>
        <v>2</v>
      </c>
      <c r="E799" s="7" t="n">
        <f aca="false">COUNTIFS('Duel Log'!AF$2:AF$2815,$A799,'Duel Log'!AG$2:AG$2815,$B799,'Duel Log'!AH$2:AH$2815,"Loss")</f>
        <v>0</v>
      </c>
      <c r="F799" s="7" t="n">
        <f aca="false">COUNTIFS('Duel Log'!AF$2:AF$2815,$A799,'Duel Log'!AG$2:AG$2815,$B799,'Duel Log'!AH$2:AH$2815,"Draw")</f>
        <v>0</v>
      </c>
      <c r="G799" s="13" t="n">
        <f aca="false">IFERROR(D799/C799,"")</f>
        <v>1</v>
      </c>
    </row>
    <row r="800" customFormat="false" ht="15" hidden="false" customHeight="true" outlineLevel="0" collapsed="false">
      <c r="A800" s="7" t="s">
        <v>1244</v>
      </c>
      <c r="B800" s="7" t="s">
        <v>5188</v>
      </c>
      <c r="C800" s="7" t="n">
        <f aca="false">COUNTIFS('Duel Log'!AF$2:AF$2815,$A800,'Duel Log'!AG$2:AG$2815,$B800)</f>
        <v>1</v>
      </c>
      <c r="D800" s="7" t="n">
        <f aca="false">COUNTIFS('Duel Log'!AF$2:AF$2815,$A800,'Duel Log'!AG$2:AG$2815,$B800,'Duel Log'!AH$2:AH$2815,"Win")</f>
        <v>0</v>
      </c>
      <c r="E800" s="7" t="n">
        <f aca="false">COUNTIFS('Duel Log'!AF$2:AF$2815,$A800,'Duel Log'!AG$2:AG$2815,$B800,'Duel Log'!AH$2:AH$2815,"Loss")</f>
        <v>1</v>
      </c>
      <c r="F800" s="7" t="n">
        <f aca="false">COUNTIFS('Duel Log'!AF$2:AF$2815,$A800,'Duel Log'!AG$2:AG$2815,$B800,'Duel Log'!AH$2:AH$2815,"Draw")</f>
        <v>0</v>
      </c>
      <c r="G800" s="13" t="n">
        <f aca="false">IFERROR(D800/C800,"")</f>
        <v>0</v>
      </c>
    </row>
    <row r="801" customFormat="false" ht="15" hidden="false" customHeight="true" outlineLevel="0" collapsed="false">
      <c r="A801" s="7" t="s">
        <v>1244</v>
      </c>
      <c r="B801" s="7" t="s">
        <v>504</v>
      </c>
      <c r="C801" s="7" t="n">
        <f aca="false">COUNTIFS('Duel Log'!AF$2:AF$2815,$A801,'Duel Log'!AG$2:AG$2815,$B801)</f>
        <v>2</v>
      </c>
      <c r="D801" s="7" t="n">
        <f aca="false">COUNTIFS('Duel Log'!AF$2:AF$2815,$A801,'Duel Log'!AG$2:AG$2815,$B801,'Duel Log'!AH$2:AH$2815,"Win")</f>
        <v>0</v>
      </c>
      <c r="E801" s="7" t="n">
        <f aca="false">COUNTIFS('Duel Log'!AF$2:AF$2815,$A801,'Duel Log'!AG$2:AG$2815,$B801,'Duel Log'!AH$2:AH$2815,"Loss")</f>
        <v>2</v>
      </c>
      <c r="F801" s="7" t="n">
        <f aca="false">COUNTIFS('Duel Log'!AF$2:AF$2815,$A801,'Duel Log'!AG$2:AG$2815,$B801,'Duel Log'!AH$2:AH$2815,"Draw")</f>
        <v>0</v>
      </c>
      <c r="G801" s="13" t="n">
        <f aca="false">IFERROR(D801/C801,"")</f>
        <v>0</v>
      </c>
    </row>
    <row r="802" customFormat="false" ht="15" hidden="false" customHeight="true" outlineLevel="0" collapsed="false">
      <c r="A802" s="7" t="s">
        <v>1228</v>
      </c>
      <c r="B802" s="7" t="s">
        <v>418</v>
      </c>
      <c r="C802" s="7" t="n">
        <f aca="false">COUNTIFS('Duel Log'!AF$2:AF$2815,$A802,'Duel Log'!AG$2:AG$2815,$B802)</f>
        <v>1</v>
      </c>
      <c r="D802" s="7" t="n">
        <f aca="false">COUNTIFS('Duel Log'!AF$2:AF$2815,$A802,'Duel Log'!AG$2:AG$2815,$B802,'Duel Log'!AH$2:AH$2815,"Win")</f>
        <v>0</v>
      </c>
      <c r="E802" s="7" t="n">
        <f aca="false">COUNTIFS('Duel Log'!AF$2:AF$2815,$A802,'Duel Log'!AG$2:AG$2815,$B802,'Duel Log'!AH$2:AH$2815,"Loss")</f>
        <v>1</v>
      </c>
      <c r="F802" s="7" t="n">
        <f aca="false">COUNTIFS('Duel Log'!AF$2:AF$2815,$A802,'Duel Log'!AG$2:AG$2815,$B802,'Duel Log'!AH$2:AH$2815,"Draw")</f>
        <v>0</v>
      </c>
      <c r="G802" s="13" t="n">
        <f aca="false">IFERROR(D802/C802,"")</f>
        <v>0</v>
      </c>
    </row>
    <row r="803" customFormat="false" ht="15" hidden="false" customHeight="true" outlineLevel="0" collapsed="false">
      <c r="A803" s="7" t="s">
        <v>1228</v>
      </c>
      <c r="B803" s="7" t="s">
        <v>1520</v>
      </c>
      <c r="C803" s="7" t="n">
        <f aca="false">COUNTIFS('Duel Log'!AF$2:AF$2815,$A803,'Duel Log'!AG$2:AG$2815,$B803)</f>
        <v>1</v>
      </c>
      <c r="D803" s="7" t="n">
        <f aca="false">COUNTIFS('Duel Log'!AF$2:AF$2815,$A803,'Duel Log'!AG$2:AG$2815,$B803,'Duel Log'!AH$2:AH$2815,"Win")</f>
        <v>1</v>
      </c>
      <c r="E803" s="7" t="n">
        <f aca="false">COUNTIFS('Duel Log'!AF$2:AF$2815,$A803,'Duel Log'!AG$2:AG$2815,$B803,'Duel Log'!AH$2:AH$2815,"Loss")</f>
        <v>0</v>
      </c>
      <c r="F803" s="7" t="n">
        <f aca="false">COUNTIFS('Duel Log'!AF$2:AF$2815,$A803,'Duel Log'!AG$2:AG$2815,$B803,'Duel Log'!AH$2:AH$2815,"Draw")</f>
        <v>0</v>
      </c>
      <c r="G803" s="13" t="n">
        <f aca="false">IFERROR(D803/C803,"")</f>
        <v>1</v>
      </c>
    </row>
    <row r="804" customFormat="false" ht="15" hidden="false" customHeight="true" outlineLevel="0" collapsed="false">
      <c r="A804" s="7" t="s">
        <v>1228</v>
      </c>
      <c r="B804" s="7" t="s">
        <v>897</v>
      </c>
      <c r="C804" s="7" t="n">
        <f aca="false">COUNTIFS('Duel Log'!AF$2:AF$2815,$A804,'Duel Log'!AG$2:AG$2815,$B804)</f>
        <v>1</v>
      </c>
      <c r="D804" s="7" t="n">
        <f aca="false">COUNTIFS('Duel Log'!AF$2:AF$2815,$A804,'Duel Log'!AG$2:AG$2815,$B804,'Duel Log'!AH$2:AH$2815,"Win")</f>
        <v>1</v>
      </c>
      <c r="E804" s="7" t="n">
        <f aca="false">COUNTIFS('Duel Log'!AF$2:AF$2815,$A804,'Duel Log'!AG$2:AG$2815,$B804,'Duel Log'!AH$2:AH$2815,"Loss")</f>
        <v>0</v>
      </c>
      <c r="F804" s="7" t="n">
        <f aca="false">COUNTIFS('Duel Log'!AF$2:AF$2815,$A804,'Duel Log'!AG$2:AG$2815,$B804,'Duel Log'!AH$2:AH$2815,"Draw")</f>
        <v>0</v>
      </c>
      <c r="G804" s="13" t="n">
        <f aca="false">IFERROR(D804/C804,"")</f>
        <v>1</v>
      </c>
    </row>
    <row r="805" customFormat="false" ht="15" hidden="false" customHeight="true" outlineLevel="0" collapsed="false">
      <c r="A805" s="7" t="s">
        <v>1228</v>
      </c>
      <c r="B805" s="7" t="s">
        <v>3624</v>
      </c>
      <c r="C805" s="7" t="n">
        <f aca="false">COUNTIFS('Duel Log'!AF$2:AF$2815,$A805,'Duel Log'!AG$2:AG$2815,$B805)</f>
        <v>1</v>
      </c>
      <c r="D805" s="7" t="n">
        <f aca="false">COUNTIFS('Duel Log'!AF$2:AF$2815,$A805,'Duel Log'!AG$2:AG$2815,$B805,'Duel Log'!AH$2:AH$2815,"Win")</f>
        <v>1</v>
      </c>
      <c r="E805" s="7" t="n">
        <f aca="false">COUNTIFS('Duel Log'!AF$2:AF$2815,$A805,'Duel Log'!AG$2:AG$2815,$B805,'Duel Log'!AH$2:AH$2815,"Loss")</f>
        <v>0</v>
      </c>
      <c r="F805" s="7" t="n">
        <f aca="false">COUNTIFS('Duel Log'!AF$2:AF$2815,$A805,'Duel Log'!AG$2:AG$2815,$B805,'Duel Log'!AH$2:AH$2815,"Draw")</f>
        <v>0</v>
      </c>
      <c r="G805" s="13" t="n">
        <f aca="false">IFERROR(D805/C805,"")</f>
        <v>1</v>
      </c>
    </row>
    <row r="806" customFormat="false" ht="15" hidden="false" customHeight="true" outlineLevel="0" collapsed="false">
      <c r="A806" s="7" t="s">
        <v>1228</v>
      </c>
      <c r="B806" s="7" t="s">
        <v>3737</v>
      </c>
      <c r="C806" s="7" t="n">
        <f aca="false">COUNTIFS('Duel Log'!AF$2:AF$2815,$A806,'Duel Log'!AG$2:AG$2815,$B806)</f>
        <v>1</v>
      </c>
      <c r="D806" s="7" t="n">
        <f aca="false">COUNTIFS('Duel Log'!AF$2:AF$2815,$A806,'Duel Log'!AG$2:AG$2815,$B806,'Duel Log'!AH$2:AH$2815,"Win")</f>
        <v>0</v>
      </c>
      <c r="E806" s="7" t="n">
        <f aca="false">COUNTIFS('Duel Log'!AF$2:AF$2815,$A806,'Duel Log'!AG$2:AG$2815,$B806,'Duel Log'!AH$2:AH$2815,"Loss")</f>
        <v>1</v>
      </c>
      <c r="F806" s="7" t="n">
        <f aca="false">COUNTIFS('Duel Log'!AF$2:AF$2815,$A806,'Duel Log'!AG$2:AG$2815,$B806,'Duel Log'!AH$2:AH$2815,"Draw")</f>
        <v>0</v>
      </c>
      <c r="G806" s="13" t="n">
        <f aca="false">IFERROR(D806/C806,"")</f>
        <v>0</v>
      </c>
    </row>
    <row r="807" customFormat="false" ht="15" hidden="false" customHeight="true" outlineLevel="0" collapsed="false">
      <c r="A807" s="7" t="s">
        <v>1228</v>
      </c>
      <c r="B807" s="7" t="s">
        <v>4347</v>
      </c>
      <c r="C807" s="7" t="n">
        <f aca="false">COUNTIFS('Duel Log'!AF$2:AF$2815,$A807,'Duel Log'!AG$2:AG$2815,$B807)</f>
        <v>2</v>
      </c>
      <c r="D807" s="7" t="n">
        <f aca="false">COUNTIFS('Duel Log'!AF$2:AF$2815,$A807,'Duel Log'!AG$2:AG$2815,$B807,'Duel Log'!AH$2:AH$2815,"Win")</f>
        <v>2</v>
      </c>
      <c r="E807" s="7" t="n">
        <f aca="false">COUNTIFS('Duel Log'!AF$2:AF$2815,$A807,'Duel Log'!AG$2:AG$2815,$B807,'Duel Log'!AH$2:AH$2815,"Loss")</f>
        <v>0</v>
      </c>
      <c r="F807" s="7" t="n">
        <f aca="false">COUNTIFS('Duel Log'!AF$2:AF$2815,$A807,'Duel Log'!AG$2:AG$2815,$B807,'Duel Log'!AH$2:AH$2815,"Draw")</f>
        <v>0</v>
      </c>
      <c r="G807" s="13" t="n">
        <f aca="false">IFERROR(D807/C807,"")</f>
        <v>1</v>
      </c>
    </row>
    <row r="808" customFormat="false" ht="15" hidden="false" customHeight="true" outlineLevel="0" collapsed="false">
      <c r="A808" s="7" t="s">
        <v>4050</v>
      </c>
      <c r="B808" s="7" t="s">
        <v>4049</v>
      </c>
      <c r="C808" s="7" t="n">
        <f aca="false">COUNTIFS('Duel Log'!AF$2:AF$2815,$A808,'Duel Log'!AG$2:AG$2815,$B808)</f>
        <v>1</v>
      </c>
      <c r="D808" s="7" t="n">
        <f aca="false">COUNTIFS('Duel Log'!AF$2:AF$2815,$A808,'Duel Log'!AG$2:AG$2815,$B808,'Duel Log'!AH$2:AH$2815,"Win")</f>
        <v>1</v>
      </c>
      <c r="E808" s="7" t="n">
        <f aca="false">COUNTIFS('Duel Log'!AF$2:AF$2815,$A808,'Duel Log'!AG$2:AG$2815,$B808,'Duel Log'!AH$2:AH$2815,"Loss")</f>
        <v>0</v>
      </c>
      <c r="F808" s="7" t="n">
        <f aca="false">COUNTIFS('Duel Log'!AF$2:AF$2815,$A808,'Duel Log'!AG$2:AG$2815,$B808,'Duel Log'!AH$2:AH$2815,"Draw")</f>
        <v>0</v>
      </c>
      <c r="G808" s="13" t="n">
        <f aca="false">IFERROR(D808/C808,"")</f>
        <v>1</v>
      </c>
    </row>
    <row r="809" customFormat="false" ht="15" hidden="false" customHeight="true" outlineLevel="0" collapsed="false">
      <c r="A809" s="7" t="s">
        <v>4050</v>
      </c>
      <c r="B809" s="7" t="s">
        <v>1376</v>
      </c>
      <c r="C809" s="7" t="n">
        <f aca="false">COUNTIFS('Duel Log'!AF$2:AF$2815,$A809,'Duel Log'!AG$2:AG$2815,$B809)</f>
        <v>1</v>
      </c>
      <c r="D809" s="7" t="n">
        <f aca="false">COUNTIFS('Duel Log'!AF$2:AF$2815,$A809,'Duel Log'!AG$2:AG$2815,$B809,'Duel Log'!AH$2:AH$2815,"Win")</f>
        <v>1</v>
      </c>
      <c r="E809" s="7" t="n">
        <f aca="false">COUNTIFS('Duel Log'!AF$2:AF$2815,$A809,'Duel Log'!AG$2:AG$2815,$B809,'Duel Log'!AH$2:AH$2815,"Loss")</f>
        <v>0</v>
      </c>
      <c r="F809" s="7" t="n">
        <f aca="false">COUNTIFS('Duel Log'!AF$2:AF$2815,$A809,'Duel Log'!AG$2:AG$2815,$B809,'Duel Log'!AH$2:AH$2815,"Draw")</f>
        <v>0</v>
      </c>
      <c r="G809" s="13" t="n">
        <f aca="false">IFERROR(D809/C809,"")</f>
        <v>1</v>
      </c>
    </row>
    <row r="810" customFormat="false" ht="15" hidden="false" customHeight="true" outlineLevel="0" collapsed="false">
      <c r="A810" s="7" t="s">
        <v>4050</v>
      </c>
      <c r="B810" s="7" t="s">
        <v>2327</v>
      </c>
      <c r="C810" s="7" t="n">
        <f aca="false">COUNTIFS('Duel Log'!AF$2:AF$2815,$A810,'Duel Log'!AG$2:AG$2815,$B810)</f>
        <v>1</v>
      </c>
      <c r="D810" s="7" t="n">
        <f aca="false">COUNTIFS('Duel Log'!AF$2:AF$2815,$A810,'Duel Log'!AG$2:AG$2815,$B810,'Duel Log'!AH$2:AH$2815,"Win")</f>
        <v>1</v>
      </c>
      <c r="E810" s="7" t="n">
        <f aca="false">COUNTIFS('Duel Log'!AF$2:AF$2815,$A810,'Duel Log'!AG$2:AG$2815,$B810,'Duel Log'!AH$2:AH$2815,"Loss")</f>
        <v>0</v>
      </c>
      <c r="F810" s="7" t="n">
        <f aca="false">COUNTIFS('Duel Log'!AF$2:AF$2815,$A810,'Duel Log'!AG$2:AG$2815,$B810,'Duel Log'!AH$2:AH$2815,"Draw")</f>
        <v>0</v>
      </c>
      <c r="G810" s="13" t="n">
        <f aca="false">IFERROR(D810/C810,"")</f>
        <v>1</v>
      </c>
    </row>
    <row r="811" customFormat="false" ht="15" hidden="false" customHeight="true" outlineLevel="0" collapsed="false">
      <c r="A811" s="7" t="s">
        <v>1399</v>
      </c>
      <c r="B811" s="7" t="s">
        <v>527</v>
      </c>
      <c r="C811" s="7" t="n">
        <f aca="false">COUNTIFS('Duel Log'!AF$2:AF$2815,$A811,'Duel Log'!AG$2:AG$2815,$B811)</f>
        <v>2</v>
      </c>
      <c r="D811" s="7" t="n">
        <f aca="false">COUNTIFS('Duel Log'!AF$2:AF$2815,$A811,'Duel Log'!AG$2:AG$2815,$B811,'Duel Log'!AH$2:AH$2815,"Win")</f>
        <v>0</v>
      </c>
      <c r="E811" s="7" t="n">
        <f aca="false">COUNTIFS('Duel Log'!AF$2:AF$2815,$A811,'Duel Log'!AG$2:AG$2815,$B811,'Duel Log'!AH$2:AH$2815,"Loss")</f>
        <v>2</v>
      </c>
      <c r="F811" s="7" t="n">
        <f aca="false">COUNTIFS('Duel Log'!AF$2:AF$2815,$A811,'Duel Log'!AG$2:AG$2815,$B811,'Duel Log'!AH$2:AH$2815,"Draw")</f>
        <v>0</v>
      </c>
      <c r="G811" s="13" t="n">
        <f aca="false">IFERROR(D811/C811,"")</f>
        <v>0</v>
      </c>
    </row>
    <row r="812" customFormat="false" ht="15" hidden="false" customHeight="true" outlineLevel="0" collapsed="false">
      <c r="A812" s="7" t="s">
        <v>1399</v>
      </c>
      <c r="B812" s="7" t="s">
        <v>418</v>
      </c>
      <c r="C812" s="7" t="n">
        <f aca="false">COUNTIFS('Duel Log'!AF$2:AF$2815,$A812,'Duel Log'!AG$2:AG$2815,$B812)</f>
        <v>1</v>
      </c>
      <c r="D812" s="7" t="n">
        <f aca="false">COUNTIFS('Duel Log'!AF$2:AF$2815,$A812,'Duel Log'!AG$2:AG$2815,$B812,'Duel Log'!AH$2:AH$2815,"Win")</f>
        <v>0</v>
      </c>
      <c r="E812" s="7" t="n">
        <f aca="false">COUNTIFS('Duel Log'!AF$2:AF$2815,$A812,'Duel Log'!AG$2:AG$2815,$B812,'Duel Log'!AH$2:AH$2815,"Loss")</f>
        <v>1</v>
      </c>
      <c r="F812" s="7" t="n">
        <f aca="false">COUNTIFS('Duel Log'!AF$2:AF$2815,$A812,'Duel Log'!AG$2:AG$2815,$B812,'Duel Log'!AH$2:AH$2815,"Draw")</f>
        <v>0</v>
      </c>
      <c r="G812" s="13" t="n">
        <f aca="false">IFERROR(D812/C812,"")</f>
        <v>0</v>
      </c>
    </row>
    <row r="813" customFormat="false" ht="15" hidden="false" customHeight="true" outlineLevel="0" collapsed="false">
      <c r="A813" s="7" t="s">
        <v>1399</v>
      </c>
      <c r="B813" s="7" t="s">
        <v>2277</v>
      </c>
      <c r="C813" s="7" t="n">
        <f aca="false">COUNTIFS('Duel Log'!AF$2:AF$2815,$A813,'Duel Log'!AG$2:AG$2815,$B813)</f>
        <v>1</v>
      </c>
      <c r="D813" s="7" t="n">
        <f aca="false">COUNTIFS('Duel Log'!AF$2:AF$2815,$A813,'Duel Log'!AG$2:AG$2815,$B813,'Duel Log'!AH$2:AH$2815,"Win")</f>
        <v>0</v>
      </c>
      <c r="E813" s="7" t="n">
        <f aca="false">COUNTIFS('Duel Log'!AF$2:AF$2815,$A813,'Duel Log'!AG$2:AG$2815,$B813,'Duel Log'!AH$2:AH$2815,"Loss")</f>
        <v>1</v>
      </c>
      <c r="F813" s="7" t="n">
        <f aca="false">COUNTIFS('Duel Log'!AF$2:AF$2815,$A813,'Duel Log'!AG$2:AG$2815,$B813,'Duel Log'!AH$2:AH$2815,"Draw")</f>
        <v>0</v>
      </c>
      <c r="G813" s="13" t="n">
        <f aca="false">IFERROR(D813/C813,"")</f>
        <v>0</v>
      </c>
    </row>
    <row r="814" customFormat="false" ht="15" hidden="false" customHeight="true" outlineLevel="0" collapsed="false">
      <c r="A814" s="7" t="s">
        <v>1399</v>
      </c>
      <c r="B814" s="7" t="s">
        <v>1400</v>
      </c>
      <c r="C814" s="7" t="n">
        <f aca="false">COUNTIFS('Duel Log'!AF$2:AF$2815,$A814,'Duel Log'!AG$2:AG$2815,$B814)</f>
        <v>1</v>
      </c>
      <c r="D814" s="7" t="n">
        <f aca="false">COUNTIFS('Duel Log'!AF$2:AF$2815,$A814,'Duel Log'!AG$2:AG$2815,$B814,'Duel Log'!AH$2:AH$2815,"Win")</f>
        <v>1</v>
      </c>
      <c r="E814" s="7" t="n">
        <f aca="false">COUNTIFS('Duel Log'!AF$2:AF$2815,$A814,'Duel Log'!AG$2:AG$2815,$B814,'Duel Log'!AH$2:AH$2815,"Loss")</f>
        <v>0</v>
      </c>
      <c r="F814" s="7" t="n">
        <f aca="false">COUNTIFS('Duel Log'!AF$2:AF$2815,$A814,'Duel Log'!AG$2:AG$2815,$B814,'Duel Log'!AH$2:AH$2815,"Draw")</f>
        <v>0</v>
      </c>
      <c r="G814" s="13" t="n">
        <f aca="false">IFERROR(D814/C814,"")</f>
        <v>1</v>
      </c>
    </row>
    <row r="815" customFormat="false" ht="15" hidden="false" customHeight="true" outlineLevel="0" collapsed="false">
      <c r="A815" s="7" t="s">
        <v>1399</v>
      </c>
      <c r="B815" s="7" t="s">
        <v>5572</v>
      </c>
      <c r="C815" s="7" t="n">
        <f aca="false">COUNTIFS('Duel Log'!AF$2:AF$2815,$A815,'Duel Log'!AG$2:AG$2815,$B815)</f>
        <v>1</v>
      </c>
      <c r="D815" s="7" t="n">
        <f aca="false">COUNTIFS('Duel Log'!AF$2:AF$2815,$A815,'Duel Log'!AG$2:AG$2815,$B815,'Duel Log'!AH$2:AH$2815,"Win")</f>
        <v>0</v>
      </c>
      <c r="E815" s="7" t="n">
        <f aca="false">COUNTIFS('Duel Log'!AF$2:AF$2815,$A815,'Duel Log'!AG$2:AG$2815,$B815,'Duel Log'!AH$2:AH$2815,"Loss")</f>
        <v>1</v>
      </c>
      <c r="F815" s="7" t="n">
        <f aca="false">COUNTIFS('Duel Log'!AF$2:AF$2815,$A815,'Duel Log'!AG$2:AG$2815,$B815,'Duel Log'!AH$2:AH$2815,"Draw")</f>
        <v>0</v>
      </c>
      <c r="G815" s="13" t="n">
        <f aca="false">IFERROR(D815/C815,"")</f>
        <v>0</v>
      </c>
    </row>
    <row r="816" customFormat="false" ht="15" hidden="false" customHeight="true" outlineLevel="0" collapsed="false">
      <c r="A816" s="7" t="s">
        <v>1399</v>
      </c>
      <c r="B816" s="7" t="s">
        <v>5584</v>
      </c>
      <c r="C816" s="7" t="n">
        <f aca="false">COUNTIFS('Duel Log'!AF$2:AF$2815,$A816,'Duel Log'!AG$2:AG$2815,$B816)</f>
        <v>1</v>
      </c>
      <c r="D816" s="7" t="n">
        <f aca="false">COUNTIFS('Duel Log'!AF$2:AF$2815,$A816,'Duel Log'!AG$2:AG$2815,$B816,'Duel Log'!AH$2:AH$2815,"Win")</f>
        <v>0</v>
      </c>
      <c r="E816" s="7" t="n">
        <f aca="false">COUNTIFS('Duel Log'!AF$2:AF$2815,$A816,'Duel Log'!AG$2:AG$2815,$B816,'Duel Log'!AH$2:AH$2815,"Loss")</f>
        <v>1</v>
      </c>
      <c r="F816" s="7" t="n">
        <f aca="false">COUNTIFS('Duel Log'!AF$2:AF$2815,$A816,'Duel Log'!AG$2:AG$2815,$B816,'Duel Log'!AH$2:AH$2815,"Draw")</f>
        <v>0</v>
      </c>
      <c r="G816" s="13" t="n">
        <f aca="false">IFERROR(D816/C816,"")</f>
        <v>0</v>
      </c>
    </row>
    <row r="817" customFormat="false" ht="15" hidden="false" customHeight="true" outlineLevel="0" collapsed="false">
      <c r="A817" s="7" t="s">
        <v>5761</v>
      </c>
      <c r="B817" s="7" t="s">
        <v>5760</v>
      </c>
      <c r="C817" s="7" t="n">
        <f aca="false">COUNTIFS('Duel Log'!AF$2:AF$2815,$A817,'Duel Log'!AG$2:AG$2815,$B817)</f>
        <v>1</v>
      </c>
      <c r="D817" s="7" t="n">
        <f aca="false">COUNTIFS('Duel Log'!AF$2:AF$2815,$A817,'Duel Log'!AG$2:AG$2815,$B817,'Duel Log'!AH$2:AH$2815,"Win")</f>
        <v>0</v>
      </c>
      <c r="E817" s="7" t="n">
        <f aca="false">COUNTIFS('Duel Log'!AF$2:AF$2815,$A817,'Duel Log'!AG$2:AG$2815,$B817,'Duel Log'!AH$2:AH$2815,"Loss")</f>
        <v>1</v>
      </c>
      <c r="F817" s="7" t="n">
        <f aca="false">COUNTIFS('Duel Log'!AF$2:AF$2815,$A817,'Duel Log'!AG$2:AG$2815,$B817,'Duel Log'!AH$2:AH$2815,"Draw")</f>
        <v>0</v>
      </c>
      <c r="G817" s="13" t="n">
        <f aca="false">IFERROR(D817/C817,"")</f>
        <v>0</v>
      </c>
    </row>
    <row r="818" customFormat="false" ht="15" hidden="false" customHeight="true" outlineLevel="0" collapsed="false">
      <c r="A818" s="7" t="s">
        <v>1697</v>
      </c>
      <c r="B818" s="7" t="s">
        <v>1696</v>
      </c>
      <c r="C818" s="7" t="n">
        <f aca="false">COUNTIFS('Duel Log'!AF$2:AF$2815,$A818,'Duel Log'!AG$2:AG$2815,$B818)</f>
        <v>2</v>
      </c>
      <c r="D818" s="7" t="n">
        <f aca="false">COUNTIFS('Duel Log'!AF$2:AF$2815,$A818,'Duel Log'!AG$2:AG$2815,$B818,'Duel Log'!AH$2:AH$2815,"Win")</f>
        <v>0</v>
      </c>
      <c r="E818" s="7" t="n">
        <f aca="false">COUNTIFS('Duel Log'!AF$2:AF$2815,$A818,'Duel Log'!AG$2:AG$2815,$B818,'Duel Log'!AH$2:AH$2815,"Loss")</f>
        <v>2</v>
      </c>
      <c r="F818" s="7" t="n">
        <f aca="false">COUNTIFS('Duel Log'!AF$2:AF$2815,$A818,'Duel Log'!AG$2:AG$2815,$B818,'Duel Log'!AH$2:AH$2815,"Draw")</f>
        <v>0</v>
      </c>
      <c r="G818" s="13" t="n">
        <f aca="false">IFERROR(D818/C818,"")</f>
        <v>0</v>
      </c>
    </row>
    <row r="819" customFormat="false" ht="15" hidden="false" customHeight="true" outlineLevel="0" collapsed="false">
      <c r="A819" s="7" t="s">
        <v>3125</v>
      </c>
      <c r="B819" s="7" t="s">
        <v>639</v>
      </c>
      <c r="C819" s="7" t="n">
        <f aca="false">COUNTIFS('Duel Log'!AF$2:AF$2815,$A819,'Duel Log'!AG$2:AG$2815,$B819)</f>
        <v>1</v>
      </c>
      <c r="D819" s="7" t="n">
        <f aca="false">COUNTIFS('Duel Log'!AF$2:AF$2815,$A819,'Duel Log'!AG$2:AG$2815,$B819,'Duel Log'!AH$2:AH$2815,"Win")</f>
        <v>0</v>
      </c>
      <c r="E819" s="7" t="n">
        <f aca="false">COUNTIFS('Duel Log'!AF$2:AF$2815,$A819,'Duel Log'!AG$2:AG$2815,$B819,'Duel Log'!AH$2:AH$2815,"Loss")</f>
        <v>1</v>
      </c>
      <c r="F819" s="7" t="n">
        <f aca="false">COUNTIFS('Duel Log'!AF$2:AF$2815,$A819,'Duel Log'!AG$2:AG$2815,$B819,'Duel Log'!AH$2:AH$2815,"Draw")</f>
        <v>0</v>
      </c>
      <c r="G819" s="13" t="n">
        <f aca="false">IFERROR(D819/C819,"")</f>
        <v>0</v>
      </c>
    </row>
    <row r="820" customFormat="false" ht="15" hidden="false" customHeight="true" outlineLevel="0" collapsed="false">
      <c r="A820" s="7" t="s">
        <v>2854</v>
      </c>
      <c r="B820" s="7" t="s">
        <v>469</v>
      </c>
      <c r="C820" s="7" t="n">
        <f aca="false">COUNTIFS('Duel Log'!AF$2:AF$2815,$A820,'Duel Log'!AG$2:AG$2815,$B820)</f>
        <v>1</v>
      </c>
      <c r="D820" s="7" t="n">
        <f aca="false">COUNTIFS('Duel Log'!AF$2:AF$2815,$A820,'Duel Log'!AG$2:AG$2815,$B820,'Duel Log'!AH$2:AH$2815,"Win")</f>
        <v>0</v>
      </c>
      <c r="E820" s="7" t="n">
        <f aca="false">COUNTIFS('Duel Log'!AF$2:AF$2815,$A820,'Duel Log'!AG$2:AG$2815,$B820,'Duel Log'!AH$2:AH$2815,"Loss")</f>
        <v>1</v>
      </c>
      <c r="F820" s="7" t="n">
        <f aca="false">COUNTIFS('Duel Log'!AF$2:AF$2815,$A820,'Duel Log'!AG$2:AG$2815,$B820,'Duel Log'!AH$2:AH$2815,"Draw")</f>
        <v>0</v>
      </c>
      <c r="G820" s="13" t="n">
        <f aca="false">IFERROR(D820/C820,"")</f>
        <v>0</v>
      </c>
    </row>
    <row r="821" customFormat="false" ht="15" hidden="false" customHeight="true" outlineLevel="0" collapsed="false">
      <c r="A821" s="7" t="s">
        <v>2854</v>
      </c>
      <c r="B821" s="7" t="s">
        <v>101</v>
      </c>
      <c r="C821" s="7" t="n">
        <f aca="false">COUNTIFS('Duel Log'!AF$2:AF$2815,$A821,'Duel Log'!AG$2:AG$2815,$B821)</f>
        <v>1</v>
      </c>
      <c r="D821" s="7" t="n">
        <f aca="false">COUNTIFS('Duel Log'!AF$2:AF$2815,$A821,'Duel Log'!AG$2:AG$2815,$B821,'Duel Log'!AH$2:AH$2815,"Win")</f>
        <v>0</v>
      </c>
      <c r="E821" s="7" t="n">
        <f aca="false">COUNTIFS('Duel Log'!AF$2:AF$2815,$A821,'Duel Log'!AG$2:AG$2815,$B821,'Duel Log'!AH$2:AH$2815,"Loss")</f>
        <v>1</v>
      </c>
      <c r="F821" s="7" t="n">
        <f aca="false">COUNTIFS('Duel Log'!AF$2:AF$2815,$A821,'Duel Log'!AG$2:AG$2815,$B821,'Duel Log'!AH$2:AH$2815,"Draw")</f>
        <v>0</v>
      </c>
      <c r="G821" s="13" t="n">
        <f aca="false">IFERROR(D821/C821,"")</f>
        <v>0</v>
      </c>
    </row>
    <row r="822" customFormat="false" ht="15" hidden="false" customHeight="true" outlineLevel="0" collapsed="false">
      <c r="A822" s="7" t="s">
        <v>2854</v>
      </c>
      <c r="B822" s="7" t="s">
        <v>3185</v>
      </c>
      <c r="C822" s="7" t="n">
        <f aca="false">COUNTIFS('Duel Log'!AF$2:AF$2815,$A822,'Duel Log'!AG$2:AG$2815,$B822)</f>
        <v>1</v>
      </c>
      <c r="D822" s="7" t="n">
        <f aca="false">COUNTIFS('Duel Log'!AF$2:AF$2815,$A822,'Duel Log'!AG$2:AG$2815,$B822,'Duel Log'!AH$2:AH$2815,"Win")</f>
        <v>0</v>
      </c>
      <c r="E822" s="7" t="n">
        <f aca="false">COUNTIFS('Duel Log'!AF$2:AF$2815,$A822,'Duel Log'!AG$2:AG$2815,$B822,'Duel Log'!AH$2:AH$2815,"Loss")</f>
        <v>1</v>
      </c>
      <c r="F822" s="7" t="n">
        <f aca="false">COUNTIFS('Duel Log'!AF$2:AF$2815,$A822,'Duel Log'!AG$2:AG$2815,$B822,'Duel Log'!AH$2:AH$2815,"Draw")</f>
        <v>0</v>
      </c>
      <c r="G822" s="13" t="n">
        <f aca="false">IFERROR(D822/C822,"")</f>
        <v>0</v>
      </c>
    </row>
    <row r="823" customFormat="false" ht="15" hidden="false" customHeight="true" outlineLevel="0" collapsed="false">
      <c r="A823" s="7" t="s">
        <v>2854</v>
      </c>
      <c r="B823" s="7" t="s">
        <v>2853</v>
      </c>
      <c r="C823" s="7" t="n">
        <f aca="false">COUNTIFS('Duel Log'!AF$2:AF$2815,$A823,'Duel Log'!AG$2:AG$2815,$B823)</f>
        <v>1</v>
      </c>
      <c r="D823" s="7" t="n">
        <f aca="false">COUNTIFS('Duel Log'!AF$2:AF$2815,$A823,'Duel Log'!AG$2:AG$2815,$B823,'Duel Log'!AH$2:AH$2815,"Win")</f>
        <v>0</v>
      </c>
      <c r="E823" s="7" t="n">
        <f aca="false">COUNTIFS('Duel Log'!AF$2:AF$2815,$A823,'Duel Log'!AG$2:AG$2815,$B823,'Duel Log'!AH$2:AH$2815,"Loss")</f>
        <v>1</v>
      </c>
      <c r="F823" s="7" t="n">
        <f aca="false">COUNTIFS('Duel Log'!AF$2:AF$2815,$A823,'Duel Log'!AG$2:AG$2815,$B823,'Duel Log'!AH$2:AH$2815,"Draw")</f>
        <v>0</v>
      </c>
      <c r="G823" s="13" t="n">
        <f aca="false">IFERROR(D823/C823,"")</f>
        <v>0</v>
      </c>
    </row>
    <row r="824" customFormat="false" ht="15" hidden="false" customHeight="true" outlineLevel="0" collapsed="false">
      <c r="A824" s="7" t="s">
        <v>443</v>
      </c>
      <c r="B824" s="7" t="s">
        <v>444</v>
      </c>
      <c r="C824" s="7" t="n">
        <f aca="false">COUNTIFS('Duel Log'!AF$2:AF$2815,$A824,'Duel Log'!AG$2:AG$2815,$B824)</f>
        <v>2</v>
      </c>
      <c r="D824" s="7" t="n">
        <f aca="false">COUNTIFS('Duel Log'!AF$2:AF$2815,$A824,'Duel Log'!AG$2:AG$2815,$B824,'Duel Log'!AH$2:AH$2815,"Win")</f>
        <v>2</v>
      </c>
      <c r="E824" s="7" t="n">
        <f aca="false">COUNTIFS('Duel Log'!AF$2:AF$2815,$A824,'Duel Log'!AG$2:AG$2815,$B824,'Duel Log'!AH$2:AH$2815,"Loss")</f>
        <v>0</v>
      </c>
      <c r="F824" s="7" t="n">
        <f aca="false">COUNTIFS('Duel Log'!AF$2:AF$2815,$A824,'Duel Log'!AG$2:AG$2815,$B824,'Duel Log'!AH$2:AH$2815,"Draw")</f>
        <v>0</v>
      </c>
      <c r="G824" s="13" t="n">
        <f aca="false">IFERROR(D824/C824,"")</f>
        <v>1</v>
      </c>
    </row>
    <row r="825" customFormat="false" ht="15" hidden="false" customHeight="true" outlineLevel="0" collapsed="false">
      <c r="A825" s="7" t="s">
        <v>3235</v>
      </c>
      <c r="B825" s="7" t="s">
        <v>315</v>
      </c>
      <c r="C825" s="7" t="n">
        <f aca="false">COUNTIFS('Duel Log'!AF$2:AF$2815,$A825,'Duel Log'!AG$2:AG$2815,$B825)</f>
        <v>1</v>
      </c>
      <c r="D825" s="7" t="n">
        <f aca="false">COUNTIFS('Duel Log'!AF$2:AF$2815,$A825,'Duel Log'!AG$2:AG$2815,$B825,'Duel Log'!AH$2:AH$2815,"Win")</f>
        <v>1</v>
      </c>
      <c r="E825" s="7" t="n">
        <f aca="false">COUNTIFS('Duel Log'!AF$2:AF$2815,$A825,'Duel Log'!AG$2:AG$2815,$B825,'Duel Log'!AH$2:AH$2815,"Loss")</f>
        <v>0</v>
      </c>
      <c r="F825" s="7" t="n">
        <f aca="false">COUNTIFS('Duel Log'!AF$2:AF$2815,$A825,'Duel Log'!AG$2:AG$2815,$B825,'Duel Log'!AH$2:AH$2815,"Draw")</f>
        <v>0</v>
      </c>
      <c r="G825" s="13" t="n">
        <f aca="false">IFERROR(D825/C825,"")</f>
        <v>1</v>
      </c>
    </row>
    <row r="826" customFormat="false" ht="15" hidden="false" customHeight="true" outlineLevel="0" collapsed="false">
      <c r="A826" s="7" t="s">
        <v>2073</v>
      </c>
      <c r="B826" s="7" t="s">
        <v>778</v>
      </c>
      <c r="C826" s="7" t="n">
        <f aca="false">COUNTIFS('Duel Log'!AF$2:AF$2815,$A826,'Duel Log'!AG$2:AG$2815,$B826)</f>
        <v>2</v>
      </c>
      <c r="D826" s="7" t="n">
        <f aca="false">COUNTIFS('Duel Log'!AF$2:AF$2815,$A826,'Duel Log'!AG$2:AG$2815,$B826,'Duel Log'!AH$2:AH$2815,"Win")</f>
        <v>0</v>
      </c>
      <c r="E826" s="7" t="n">
        <f aca="false">COUNTIFS('Duel Log'!AF$2:AF$2815,$A826,'Duel Log'!AG$2:AG$2815,$B826,'Duel Log'!AH$2:AH$2815,"Loss")</f>
        <v>2</v>
      </c>
      <c r="F826" s="7" t="n">
        <f aca="false">COUNTIFS('Duel Log'!AF$2:AF$2815,$A826,'Duel Log'!AG$2:AG$2815,$B826,'Duel Log'!AH$2:AH$2815,"Draw")</f>
        <v>0</v>
      </c>
      <c r="G826" s="13" t="n">
        <f aca="false">IFERROR(D826/C826,"")</f>
        <v>0</v>
      </c>
    </row>
    <row r="827" customFormat="false" ht="15" hidden="false" customHeight="true" outlineLevel="0" collapsed="false">
      <c r="A827" s="7" t="s">
        <v>2073</v>
      </c>
      <c r="B827" s="7" t="s">
        <v>5666</v>
      </c>
      <c r="C827" s="7" t="n">
        <f aca="false">COUNTIFS('Duel Log'!AF$2:AF$2815,$A827,'Duel Log'!AG$2:AG$2815,$B827)</f>
        <v>1</v>
      </c>
      <c r="D827" s="7" t="n">
        <f aca="false">COUNTIFS('Duel Log'!AF$2:AF$2815,$A827,'Duel Log'!AG$2:AG$2815,$B827,'Duel Log'!AH$2:AH$2815,"Win")</f>
        <v>0</v>
      </c>
      <c r="E827" s="7" t="n">
        <f aca="false">COUNTIFS('Duel Log'!AF$2:AF$2815,$A827,'Duel Log'!AG$2:AG$2815,$B827,'Duel Log'!AH$2:AH$2815,"Loss")</f>
        <v>1</v>
      </c>
      <c r="F827" s="7" t="n">
        <f aca="false">COUNTIFS('Duel Log'!AF$2:AF$2815,$A827,'Duel Log'!AG$2:AG$2815,$B827,'Duel Log'!AH$2:AH$2815,"Draw")</f>
        <v>0</v>
      </c>
      <c r="G827" s="13" t="n">
        <f aca="false">IFERROR(D827/C827,"")</f>
        <v>0</v>
      </c>
    </row>
    <row r="828" customFormat="false" ht="15" hidden="false" customHeight="true" outlineLevel="0" collapsed="false">
      <c r="A828" s="7" t="s">
        <v>2073</v>
      </c>
      <c r="B828" s="7" t="s">
        <v>4295</v>
      </c>
      <c r="C828" s="7" t="n">
        <f aca="false">COUNTIFS('Duel Log'!AF$2:AF$2815,$A828,'Duel Log'!AG$2:AG$2815,$B828)</f>
        <v>1</v>
      </c>
      <c r="D828" s="7" t="n">
        <f aca="false">COUNTIFS('Duel Log'!AF$2:AF$2815,$A828,'Duel Log'!AG$2:AG$2815,$B828,'Duel Log'!AH$2:AH$2815,"Win")</f>
        <v>0</v>
      </c>
      <c r="E828" s="7" t="n">
        <f aca="false">COUNTIFS('Duel Log'!AF$2:AF$2815,$A828,'Duel Log'!AG$2:AG$2815,$B828,'Duel Log'!AH$2:AH$2815,"Loss")</f>
        <v>1</v>
      </c>
      <c r="F828" s="7" t="n">
        <f aca="false">COUNTIFS('Duel Log'!AF$2:AF$2815,$A828,'Duel Log'!AG$2:AG$2815,$B828,'Duel Log'!AH$2:AH$2815,"Draw")</f>
        <v>0</v>
      </c>
      <c r="G828" s="13" t="n">
        <f aca="false">IFERROR(D828/C828,"")</f>
        <v>0</v>
      </c>
    </row>
    <row r="829" customFormat="false" ht="15" hidden="false" customHeight="true" outlineLevel="0" collapsed="false">
      <c r="A829" s="7" t="s">
        <v>2073</v>
      </c>
      <c r="B829" s="7" t="s">
        <v>813</v>
      </c>
      <c r="C829" s="7" t="n">
        <f aca="false">COUNTIFS('Duel Log'!AF$2:AF$2815,$A829,'Duel Log'!AG$2:AG$2815,$B829)</f>
        <v>1</v>
      </c>
      <c r="D829" s="7" t="n">
        <f aca="false">COUNTIFS('Duel Log'!AF$2:AF$2815,$A829,'Duel Log'!AG$2:AG$2815,$B829,'Duel Log'!AH$2:AH$2815,"Win")</f>
        <v>1</v>
      </c>
      <c r="E829" s="7" t="n">
        <f aca="false">COUNTIFS('Duel Log'!AF$2:AF$2815,$A829,'Duel Log'!AG$2:AG$2815,$B829,'Duel Log'!AH$2:AH$2815,"Loss")</f>
        <v>0</v>
      </c>
      <c r="F829" s="7" t="n">
        <f aca="false">COUNTIFS('Duel Log'!AF$2:AF$2815,$A829,'Duel Log'!AG$2:AG$2815,$B829,'Duel Log'!AH$2:AH$2815,"Draw")</f>
        <v>0</v>
      </c>
      <c r="G829" s="13" t="n">
        <f aca="false">IFERROR(D829/C829,"")</f>
        <v>1</v>
      </c>
    </row>
    <row r="830" customFormat="false" ht="15" hidden="false" customHeight="true" outlineLevel="0" collapsed="false">
      <c r="A830" s="7" t="s">
        <v>2073</v>
      </c>
      <c r="B830" s="7" t="s">
        <v>3531</v>
      </c>
      <c r="C830" s="7" t="n">
        <f aca="false">COUNTIFS('Duel Log'!AF$2:AF$2815,$A830,'Duel Log'!AG$2:AG$2815,$B830)</f>
        <v>1</v>
      </c>
      <c r="D830" s="7" t="n">
        <f aca="false">COUNTIFS('Duel Log'!AF$2:AF$2815,$A830,'Duel Log'!AG$2:AG$2815,$B830,'Duel Log'!AH$2:AH$2815,"Win")</f>
        <v>0</v>
      </c>
      <c r="E830" s="7" t="n">
        <f aca="false">COUNTIFS('Duel Log'!AF$2:AF$2815,$A830,'Duel Log'!AG$2:AG$2815,$B830,'Duel Log'!AH$2:AH$2815,"Loss")</f>
        <v>1</v>
      </c>
      <c r="F830" s="7" t="n">
        <f aca="false">COUNTIFS('Duel Log'!AF$2:AF$2815,$A830,'Duel Log'!AG$2:AG$2815,$B830,'Duel Log'!AH$2:AH$2815,"Draw")</f>
        <v>0</v>
      </c>
      <c r="G830" s="13" t="n">
        <f aca="false">IFERROR(D830/C830,"")</f>
        <v>0</v>
      </c>
    </row>
    <row r="831" customFormat="false" ht="15" hidden="false" customHeight="true" outlineLevel="0" collapsed="false">
      <c r="A831" s="7" t="s">
        <v>2073</v>
      </c>
      <c r="B831" s="7" t="s">
        <v>438</v>
      </c>
      <c r="C831" s="7" t="n">
        <f aca="false">COUNTIFS('Duel Log'!AF$2:AF$2815,$A831,'Duel Log'!AG$2:AG$2815,$B831)</f>
        <v>1</v>
      </c>
      <c r="D831" s="7" t="n">
        <f aca="false">COUNTIFS('Duel Log'!AF$2:AF$2815,$A831,'Duel Log'!AG$2:AG$2815,$B831,'Duel Log'!AH$2:AH$2815,"Win")</f>
        <v>0</v>
      </c>
      <c r="E831" s="7" t="n">
        <f aca="false">COUNTIFS('Duel Log'!AF$2:AF$2815,$A831,'Duel Log'!AG$2:AG$2815,$B831,'Duel Log'!AH$2:AH$2815,"Loss")</f>
        <v>1</v>
      </c>
      <c r="F831" s="7" t="n">
        <f aca="false">COUNTIFS('Duel Log'!AF$2:AF$2815,$A831,'Duel Log'!AG$2:AG$2815,$B831,'Duel Log'!AH$2:AH$2815,"Draw")</f>
        <v>0</v>
      </c>
      <c r="G831" s="13" t="n">
        <f aca="false">IFERROR(D831/C831,"")</f>
        <v>0</v>
      </c>
    </row>
    <row r="832" customFormat="false" ht="15" hidden="false" customHeight="true" outlineLevel="0" collapsed="false">
      <c r="A832" s="7" t="s">
        <v>4998</v>
      </c>
      <c r="B832" s="7" t="s">
        <v>377</v>
      </c>
      <c r="C832" s="7" t="n">
        <f aca="false">COUNTIFS('Duel Log'!AF$2:AF$2815,$A832,'Duel Log'!AG$2:AG$2815,$B832)</f>
        <v>1</v>
      </c>
      <c r="D832" s="7" t="n">
        <f aca="false">COUNTIFS('Duel Log'!AF$2:AF$2815,$A832,'Duel Log'!AG$2:AG$2815,$B832,'Duel Log'!AH$2:AH$2815,"Win")</f>
        <v>1</v>
      </c>
      <c r="E832" s="7" t="n">
        <f aca="false">COUNTIFS('Duel Log'!AF$2:AF$2815,$A832,'Duel Log'!AG$2:AG$2815,$B832,'Duel Log'!AH$2:AH$2815,"Loss")</f>
        <v>0</v>
      </c>
      <c r="F832" s="7" t="n">
        <f aca="false">COUNTIFS('Duel Log'!AF$2:AF$2815,$A832,'Duel Log'!AG$2:AG$2815,$B832,'Duel Log'!AH$2:AH$2815,"Draw")</f>
        <v>0</v>
      </c>
      <c r="G832" s="13" t="n">
        <f aca="false">IFERROR(D832/C832,"")</f>
        <v>1</v>
      </c>
    </row>
    <row r="833" customFormat="false" ht="15" hidden="false" customHeight="true" outlineLevel="0" collapsed="false">
      <c r="A833" s="7" t="s">
        <v>376</v>
      </c>
      <c r="B833" s="7" t="s">
        <v>377</v>
      </c>
      <c r="C833" s="7" t="n">
        <f aca="false">COUNTIFS('Duel Log'!AF$2:AF$2815,$A833,'Duel Log'!AG$2:AG$2815,$B833)</f>
        <v>2</v>
      </c>
      <c r="D833" s="7" t="n">
        <f aca="false">COUNTIFS('Duel Log'!AF$2:AF$2815,$A833,'Duel Log'!AG$2:AG$2815,$B833,'Duel Log'!AH$2:AH$2815,"Win")</f>
        <v>0</v>
      </c>
      <c r="E833" s="7" t="n">
        <f aca="false">COUNTIFS('Duel Log'!AF$2:AF$2815,$A833,'Duel Log'!AG$2:AG$2815,$B833,'Duel Log'!AH$2:AH$2815,"Loss")</f>
        <v>2</v>
      </c>
      <c r="F833" s="7" t="n">
        <f aca="false">COUNTIFS('Duel Log'!AF$2:AF$2815,$A833,'Duel Log'!AG$2:AG$2815,$B833,'Duel Log'!AH$2:AH$2815,"Draw")</f>
        <v>0</v>
      </c>
      <c r="G833" s="13" t="n">
        <f aca="false">IFERROR(D833/C833,"")</f>
        <v>0</v>
      </c>
    </row>
    <row r="834" customFormat="false" ht="15" hidden="false" customHeight="true" outlineLevel="0" collapsed="false">
      <c r="A834" s="7" t="s">
        <v>5203</v>
      </c>
      <c r="B834" s="7" t="s">
        <v>5204</v>
      </c>
      <c r="C834" s="7" t="n">
        <f aca="false">COUNTIFS('Duel Log'!AF$2:AF$2815,$A834,'Duel Log'!AG$2:AG$2815,$B834)</f>
        <v>1</v>
      </c>
      <c r="D834" s="7" t="n">
        <f aca="false">COUNTIFS('Duel Log'!AF$2:AF$2815,$A834,'Duel Log'!AG$2:AG$2815,$B834,'Duel Log'!AH$2:AH$2815,"Win")</f>
        <v>1</v>
      </c>
      <c r="E834" s="7" t="n">
        <f aca="false">COUNTIFS('Duel Log'!AF$2:AF$2815,$A834,'Duel Log'!AG$2:AG$2815,$B834,'Duel Log'!AH$2:AH$2815,"Loss")</f>
        <v>0</v>
      </c>
      <c r="F834" s="7" t="n">
        <f aca="false">COUNTIFS('Duel Log'!AF$2:AF$2815,$A834,'Duel Log'!AG$2:AG$2815,$B834,'Duel Log'!AH$2:AH$2815,"Draw")</f>
        <v>0</v>
      </c>
      <c r="G834" s="13" t="n">
        <f aca="false">IFERROR(D834/C834,"")</f>
        <v>1</v>
      </c>
    </row>
    <row r="835" customFormat="false" ht="15" hidden="false" customHeight="true" outlineLevel="0" collapsed="false">
      <c r="A835" s="7" t="s">
        <v>1561</v>
      </c>
      <c r="B835" s="7" t="s">
        <v>263</v>
      </c>
      <c r="C835" s="7" t="n">
        <f aca="false">COUNTIFS('Duel Log'!AF$2:AF$2815,$A835,'Duel Log'!AG$2:AG$2815,$B835)</f>
        <v>2</v>
      </c>
      <c r="D835" s="7" t="n">
        <f aca="false">COUNTIFS('Duel Log'!AF$2:AF$2815,$A835,'Duel Log'!AG$2:AG$2815,$B835,'Duel Log'!AH$2:AH$2815,"Win")</f>
        <v>2</v>
      </c>
      <c r="E835" s="7" t="n">
        <f aca="false">COUNTIFS('Duel Log'!AF$2:AF$2815,$A835,'Duel Log'!AG$2:AG$2815,$B835,'Duel Log'!AH$2:AH$2815,"Loss")</f>
        <v>0</v>
      </c>
      <c r="F835" s="7" t="n">
        <f aca="false">COUNTIFS('Duel Log'!AF$2:AF$2815,$A835,'Duel Log'!AG$2:AG$2815,$B835,'Duel Log'!AH$2:AH$2815,"Draw")</f>
        <v>0</v>
      </c>
      <c r="G835" s="13" t="n">
        <f aca="false">IFERROR(D835/C835,"")</f>
        <v>1</v>
      </c>
    </row>
    <row r="836" customFormat="false" ht="15" hidden="false" customHeight="true" outlineLevel="0" collapsed="false">
      <c r="A836" s="7" t="s">
        <v>1561</v>
      </c>
      <c r="B836" s="7" t="s">
        <v>422</v>
      </c>
      <c r="C836" s="7" t="n">
        <f aca="false">COUNTIFS('Duel Log'!AF$2:AF$2815,$A836,'Duel Log'!AG$2:AG$2815,$B836)</f>
        <v>1</v>
      </c>
      <c r="D836" s="7" t="n">
        <f aca="false">COUNTIFS('Duel Log'!AF$2:AF$2815,$A836,'Duel Log'!AG$2:AG$2815,$B836,'Duel Log'!AH$2:AH$2815,"Win")</f>
        <v>0</v>
      </c>
      <c r="E836" s="7" t="n">
        <f aca="false">COUNTIFS('Duel Log'!AF$2:AF$2815,$A836,'Duel Log'!AG$2:AG$2815,$B836,'Duel Log'!AH$2:AH$2815,"Loss")</f>
        <v>1</v>
      </c>
      <c r="F836" s="7" t="n">
        <f aca="false">COUNTIFS('Duel Log'!AF$2:AF$2815,$A836,'Duel Log'!AG$2:AG$2815,$B836,'Duel Log'!AH$2:AH$2815,"Draw")</f>
        <v>0</v>
      </c>
      <c r="G836" s="13" t="n">
        <f aca="false">IFERROR(D836/C836,"")</f>
        <v>0</v>
      </c>
    </row>
    <row r="837" customFormat="false" ht="15" hidden="false" customHeight="true" outlineLevel="0" collapsed="false">
      <c r="A837" s="7" t="s">
        <v>2828</v>
      </c>
      <c r="B837" s="7" t="s">
        <v>1366</v>
      </c>
      <c r="C837" s="7" t="n">
        <f aca="false">COUNTIFS('Duel Log'!AF$2:AF$2815,$A837,'Duel Log'!AG$2:AG$2815,$B837)</f>
        <v>1</v>
      </c>
      <c r="D837" s="7" t="n">
        <f aca="false">COUNTIFS('Duel Log'!AF$2:AF$2815,$A837,'Duel Log'!AG$2:AG$2815,$B837,'Duel Log'!AH$2:AH$2815,"Win")</f>
        <v>1</v>
      </c>
      <c r="E837" s="7" t="n">
        <f aca="false">COUNTIFS('Duel Log'!AF$2:AF$2815,$A837,'Duel Log'!AG$2:AG$2815,$B837,'Duel Log'!AH$2:AH$2815,"Loss")</f>
        <v>0</v>
      </c>
      <c r="F837" s="7" t="n">
        <f aca="false">COUNTIFS('Duel Log'!AF$2:AF$2815,$A837,'Duel Log'!AG$2:AG$2815,$B837,'Duel Log'!AH$2:AH$2815,"Draw")</f>
        <v>0</v>
      </c>
      <c r="G837" s="13" t="n">
        <f aca="false">IFERROR(D837/C837,"")</f>
        <v>1</v>
      </c>
    </row>
    <row r="838" customFormat="false" ht="15" hidden="false" customHeight="true" outlineLevel="0" collapsed="false">
      <c r="A838" s="7" t="s">
        <v>4484</v>
      </c>
      <c r="B838" s="7" t="s">
        <v>496</v>
      </c>
      <c r="C838" s="7" t="n">
        <f aca="false">COUNTIFS('Duel Log'!AF$2:AF$2815,$A838,'Duel Log'!AG$2:AG$2815,$B838)</f>
        <v>1</v>
      </c>
      <c r="D838" s="7" t="n">
        <f aca="false">COUNTIFS('Duel Log'!AF$2:AF$2815,$A838,'Duel Log'!AG$2:AG$2815,$B838,'Duel Log'!AH$2:AH$2815,"Win")</f>
        <v>0</v>
      </c>
      <c r="E838" s="7" t="n">
        <f aca="false">COUNTIFS('Duel Log'!AF$2:AF$2815,$A838,'Duel Log'!AG$2:AG$2815,$B838,'Duel Log'!AH$2:AH$2815,"Loss")</f>
        <v>1</v>
      </c>
      <c r="F838" s="7" t="n">
        <f aca="false">COUNTIFS('Duel Log'!AF$2:AF$2815,$A838,'Duel Log'!AG$2:AG$2815,$B838,'Duel Log'!AH$2:AH$2815,"Draw")</f>
        <v>0</v>
      </c>
      <c r="G838" s="13" t="n">
        <f aca="false">IFERROR(D838/C838,"")</f>
        <v>0</v>
      </c>
    </row>
    <row r="839" customFormat="false" ht="15" hidden="false" customHeight="true" outlineLevel="0" collapsed="false">
      <c r="A839" s="7" t="s">
        <v>4484</v>
      </c>
      <c r="B839" s="7" t="s">
        <v>4528</v>
      </c>
      <c r="C839" s="7" t="n">
        <f aca="false">COUNTIFS('Duel Log'!AF$2:AF$2815,$A839,'Duel Log'!AG$2:AG$2815,$B839)</f>
        <v>1</v>
      </c>
      <c r="D839" s="7" t="n">
        <f aca="false">COUNTIFS('Duel Log'!AF$2:AF$2815,$A839,'Duel Log'!AG$2:AG$2815,$B839,'Duel Log'!AH$2:AH$2815,"Win")</f>
        <v>0</v>
      </c>
      <c r="E839" s="7" t="n">
        <f aca="false">COUNTIFS('Duel Log'!AF$2:AF$2815,$A839,'Duel Log'!AG$2:AG$2815,$B839,'Duel Log'!AH$2:AH$2815,"Loss")</f>
        <v>1</v>
      </c>
      <c r="F839" s="7" t="n">
        <f aca="false">COUNTIFS('Duel Log'!AF$2:AF$2815,$A839,'Duel Log'!AG$2:AG$2815,$B839,'Duel Log'!AH$2:AH$2815,"Draw")</f>
        <v>0</v>
      </c>
      <c r="G839" s="13" t="n">
        <f aca="false">IFERROR(D839/C839,"")</f>
        <v>0</v>
      </c>
    </row>
    <row r="840" customFormat="false" ht="15" hidden="false" customHeight="true" outlineLevel="0" collapsed="false">
      <c r="A840" s="7" t="s">
        <v>4282</v>
      </c>
      <c r="B840" s="7" t="s">
        <v>4283</v>
      </c>
      <c r="C840" s="7" t="n">
        <f aca="false">COUNTIFS('Duel Log'!AF$2:AF$2815,$A840,'Duel Log'!AG$2:AG$2815,$B840)</f>
        <v>1</v>
      </c>
      <c r="D840" s="7" t="n">
        <f aca="false">COUNTIFS('Duel Log'!AF$2:AF$2815,$A840,'Duel Log'!AG$2:AG$2815,$B840,'Duel Log'!AH$2:AH$2815,"Win")</f>
        <v>1</v>
      </c>
      <c r="E840" s="7" t="n">
        <f aca="false">COUNTIFS('Duel Log'!AF$2:AF$2815,$A840,'Duel Log'!AG$2:AG$2815,$B840,'Duel Log'!AH$2:AH$2815,"Loss")</f>
        <v>0</v>
      </c>
      <c r="F840" s="7" t="n">
        <f aca="false">COUNTIFS('Duel Log'!AF$2:AF$2815,$A840,'Duel Log'!AG$2:AG$2815,$B840,'Duel Log'!AH$2:AH$2815,"Draw")</f>
        <v>0</v>
      </c>
      <c r="G840" s="13" t="n">
        <f aca="false">IFERROR(D840/C840,"")</f>
        <v>1</v>
      </c>
    </row>
    <row r="841" customFormat="false" ht="15" hidden="false" customHeight="true" outlineLevel="0" collapsed="false">
      <c r="A841" s="7" t="s">
        <v>1374</v>
      </c>
      <c r="B841" s="7" t="s">
        <v>1373</v>
      </c>
      <c r="C841" s="7" t="n">
        <f aca="false">COUNTIFS('Duel Log'!AF$2:AF$2815,$A841,'Duel Log'!AG$2:AG$2815,$B841)</f>
        <v>1</v>
      </c>
      <c r="D841" s="7" t="n">
        <f aca="false">COUNTIFS('Duel Log'!AF$2:AF$2815,$A841,'Duel Log'!AG$2:AG$2815,$B841,'Duel Log'!AH$2:AH$2815,"Win")</f>
        <v>0</v>
      </c>
      <c r="E841" s="7" t="n">
        <f aca="false">COUNTIFS('Duel Log'!AF$2:AF$2815,$A841,'Duel Log'!AG$2:AG$2815,$B841,'Duel Log'!AH$2:AH$2815,"Loss")</f>
        <v>1</v>
      </c>
      <c r="F841" s="7" t="n">
        <f aca="false">COUNTIFS('Duel Log'!AF$2:AF$2815,$A841,'Duel Log'!AG$2:AG$2815,$B841,'Duel Log'!AH$2:AH$2815,"Draw")</f>
        <v>0</v>
      </c>
      <c r="G841" s="13" t="n">
        <f aca="false">IFERROR(D841/C841,"")</f>
        <v>0</v>
      </c>
    </row>
    <row r="842" customFormat="false" ht="15" hidden="false" customHeight="true" outlineLevel="0" collapsed="false">
      <c r="A842" s="7" t="s">
        <v>1374</v>
      </c>
      <c r="B842" s="7" t="s">
        <v>2020</v>
      </c>
      <c r="C842" s="7" t="n">
        <f aca="false">COUNTIFS('Duel Log'!AF$2:AF$2815,$A842,'Duel Log'!AG$2:AG$2815,$B842)</f>
        <v>2</v>
      </c>
      <c r="D842" s="7" t="n">
        <f aca="false">COUNTIFS('Duel Log'!AF$2:AF$2815,$A842,'Duel Log'!AG$2:AG$2815,$B842,'Duel Log'!AH$2:AH$2815,"Win")</f>
        <v>0</v>
      </c>
      <c r="E842" s="7" t="n">
        <f aca="false">COUNTIFS('Duel Log'!AF$2:AF$2815,$A842,'Duel Log'!AG$2:AG$2815,$B842,'Duel Log'!AH$2:AH$2815,"Loss")</f>
        <v>2</v>
      </c>
      <c r="F842" s="7" t="n">
        <f aca="false">COUNTIFS('Duel Log'!AF$2:AF$2815,$A842,'Duel Log'!AG$2:AG$2815,$B842,'Duel Log'!AH$2:AH$2815,"Draw")</f>
        <v>0</v>
      </c>
      <c r="G842" s="13" t="n">
        <f aca="false">IFERROR(D842/C842,"")</f>
        <v>0</v>
      </c>
    </row>
    <row r="843" customFormat="false" ht="15" hidden="false" customHeight="true" outlineLevel="0" collapsed="false">
      <c r="A843" s="7" t="s">
        <v>1374</v>
      </c>
      <c r="B843" s="7" t="s">
        <v>229</v>
      </c>
      <c r="C843" s="7" t="n">
        <f aca="false">COUNTIFS('Duel Log'!AF$2:AF$2815,$A843,'Duel Log'!AG$2:AG$2815,$B843)</f>
        <v>1</v>
      </c>
      <c r="D843" s="7" t="n">
        <f aca="false">COUNTIFS('Duel Log'!AF$2:AF$2815,$A843,'Duel Log'!AG$2:AG$2815,$B843,'Duel Log'!AH$2:AH$2815,"Win")</f>
        <v>0</v>
      </c>
      <c r="E843" s="7" t="n">
        <f aca="false">COUNTIFS('Duel Log'!AF$2:AF$2815,$A843,'Duel Log'!AG$2:AG$2815,$B843,'Duel Log'!AH$2:AH$2815,"Loss")</f>
        <v>1</v>
      </c>
      <c r="F843" s="7" t="n">
        <f aca="false">COUNTIFS('Duel Log'!AF$2:AF$2815,$A843,'Duel Log'!AG$2:AG$2815,$B843,'Duel Log'!AH$2:AH$2815,"Draw")</f>
        <v>0</v>
      </c>
      <c r="G843" s="13" t="n">
        <f aca="false">IFERROR(D843/C843,"")</f>
        <v>0</v>
      </c>
    </row>
    <row r="844" customFormat="false" ht="15" hidden="false" customHeight="true" outlineLevel="0" collapsed="false">
      <c r="A844" s="7" t="s">
        <v>4160</v>
      </c>
      <c r="B844" s="7" t="s">
        <v>252</v>
      </c>
      <c r="C844" s="7" t="n">
        <f aca="false">COUNTIFS('Duel Log'!AF$2:AF$2815,$A844,'Duel Log'!AG$2:AG$2815,$B844)</f>
        <v>1</v>
      </c>
      <c r="D844" s="7" t="n">
        <f aca="false">COUNTIFS('Duel Log'!AF$2:AF$2815,$A844,'Duel Log'!AG$2:AG$2815,$B844,'Duel Log'!AH$2:AH$2815,"Win")</f>
        <v>0</v>
      </c>
      <c r="E844" s="7" t="n">
        <f aca="false">COUNTIFS('Duel Log'!AF$2:AF$2815,$A844,'Duel Log'!AG$2:AG$2815,$B844,'Duel Log'!AH$2:AH$2815,"Loss")</f>
        <v>1</v>
      </c>
      <c r="F844" s="7" t="n">
        <f aca="false">COUNTIFS('Duel Log'!AF$2:AF$2815,$A844,'Duel Log'!AG$2:AG$2815,$B844,'Duel Log'!AH$2:AH$2815,"Draw")</f>
        <v>0</v>
      </c>
      <c r="G844" s="13" t="n">
        <f aca="false">IFERROR(D844/C844,"")</f>
        <v>0</v>
      </c>
    </row>
    <row r="845" customFormat="false" ht="15" hidden="false" customHeight="true" outlineLevel="0" collapsed="false">
      <c r="A845" s="7" t="s">
        <v>646</v>
      </c>
      <c r="B845" s="7" t="s">
        <v>264</v>
      </c>
      <c r="C845" s="7" t="n">
        <f aca="false">COUNTIFS('Duel Log'!AF$2:AF$2815,$A845,'Duel Log'!AG$2:AG$2815,$B845)</f>
        <v>2</v>
      </c>
      <c r="D845" s="7" t="n">
        <f aca="false">COUNTIFS('Duel Log'!AF$2:AF$2815,$A845,'Duel Log'!AG$2:AG$2815,$B845,'Duel Log'!AH$2:AH$2815,"Win")</f>
        <v>0</v>
      </c>
      <c r="E845" s="7" t="n">
        <f aca="false">COUNTIFS('Duel Log'!AF$2:AF$2815,$A845,'Duel Log'!AG$2:AG$2815,$B845,'Duel Log'!AH$2:AH$2815,"Loss")</f>
        <v>2</v>
      </c>
      <c r="F845" s="7" t="n">
        <f aca="false">COUNTIFS('Duel Log'!AF$2:AF$2815,$A845,'Duel Log'!AG$2:AG$2815,$B845,'Duel Log'!AH$2:AH$2815,"Draw")</f>
        <v>0</v>
      </c>
      <c r="G845" s="13" t="n">
        <f aca="false">IFERROR(D845/C845,"")</f>
        <v>0</v>
      </c>
    </row>
    <row r="846" customFormat="false" ht="15" hidden="false" customHeight="true" outlineLevel="0" collapsed="false">
      <c r="A846" s="7" t="s">
        <v>1479</v>
      </c>
      <c r="B846" s="7" t="s">
        <v>264</v>
      </c>
      <c r="C846" s="7" t="n">
        <f aca="false">COUNTIFS('Duel Log'!AF$2:AF$2815,$A846,'Duel Log'!AG$2:AG$2815,$B846)</f>
        <v>1</v>
      </c>
      <c r="D846" s="7" t="n">
        <f aca="false">COUNTIFS('Duel Log'!AF$2:AF$2815,$A846,'Duel Log'!AG$2:AG$2815,$B846,'Duel Log'!AH$2:AH$2815,"Win")</f>
        <v>1</v>
      </c>
      <c r="E846" s="7" t="n">
        <f aca="false">COUNTIFS('Duel Log'!AF$2:AF$2815,$A846,'Duel Log'!AG$2:AG$2815,$B846,'Duel Log'!AH$2:AH$2815,"Loss")</f>
        <v>0</v>
      </c>
      <c r="F846" s="7" t="n">
        <f aca="false">COUNTIFS('Duel Log'!AF$2:AF$2815,$A846,'Duel Log'!AG$2:AG$2815,$B846,'Duel Log'!AH$2:AH$2815,"Draw")</f>
        <v>0</v>
      </c>
      <c r="G846" s="13" t="n">
        <f aca="false">IFERROR(D846/C846,"")</f>
        <v>1</v>
      </c>
    </row>
    <row r="847" customFormat="false" ht="15" hidden="false" customHeight="true" outlineLevel="0" collapsed="false">
      <c r="A847" s="7" t="s">
        <v>1750</v>
      </c>
      <c r="B847" s="7" t="s">
        <v>1749</v>
      </c>
      <c r="C847" s="7" t="n">
        <f aca="false">COUNTIFS('Duel Log'!AF$2:AF$2815,$A847,'Duel Log'!AG$2:AG$2815,$B847)</f>
        <v>1</v>
      </c>
      <c r="D847" s="7" t="n">
        <f aca="false">COUNTIFS('Duel Log'!AF$2:AF$2815,$A847,'Duel Log'!AG$2:AG$2815,$B847,'Duel Log'!AH$2:AH$2815,"Win")</f>
        <v>1</v>
      </c>
      <c r="E847" s="7" t="n">
        <f aca="false">COUNTIFS('Duel Log'!AF$2:AF$2815,$A847,'Duel Log'!AG$2:AG$2815,$B847,'Duel Log'!AH$2:AH$2815,"Loss")</f>
        <v>0</v>
      </c>
      <c r="F847" s="7" t="n">
        <f aca="false">COUNTIFS('Duel Log'!AF$2:AF$2815,$A847,'Duel Log'!AG$2:AG$2815,$B847,'Duel Log'!AH$2:AH$2815,"Draw")</f>
        <v>0</v>
      </c>
      <c r="G847" s="13" t="n">
        <f aca="false">IFERROR(D847/C847,"")</f>
        <v>1</v>
      </c>
    </row>
    <row r="848" customFormat="false" ht="15" hidden="false" customHeight="true" outlineLevel="0" collapsed="false">
      <c r="A848" s="7" t="s">
        <v>3469</v>
      </c>
      <c r="B848" s="7" t="s">
        <v>1003</v>
      </c>
      <c r="C848" s="7" t="n">
        <f aca="false">COUNTIFS('Duel Log'!AF$2:AF$2815,$A848,'Duel Log'!AG$2:AG$2815,$B848)</f>
        <v>1</v>
      </c>
      <c r="D848" s="7" t="n">
        <f aca="false">COUNTIFS('Duel Log'!AF$2:AF$2815,$A848,'Duel Log'!AG$2:AG$2815,$B848,'Duel Log'!AH$2:AH$2815,"Win")</f>
        <v>1</v>
      </c>
      <c r="E848" s="7" t="n">
        <f aca="false">COUNTIFS('Duel Log'!AF$2:AF$2815,$A848,'Duel Log'!AG$2:AG$2815,$B848,'Duel Log'!AH$2:AH$2815,"Loss")</f>
        <v>0</v>
      </c>
      <c r="F848" s="7" t="n">
        <f aca="false">COUNTIFS('Duel Log'!AF$2:AF$2815,$A848,'Duel Log'!AG$2:AG$2815,$B848,'Duel Log'!AH$2:AH$2815,"Draw")</f>
        <v>0</v>
      </c>
      <c r="G848" s="13" t="n">
        <f aca="false">IFERROR(D848/C848,"")</f>
        <v>1</v>
      </c>
    </row>
    <row r="849" customFormat="false" ht="15" hidden="false" customHeight="true" outlineLevel="0" collapsed="false">
      <c r="A849" s="7" t="s">
        <v>1487</v>
      </c>
      <c r="B849" s="7" t="s">
        <v>1488</v>
      </c>
      <c r="C849" s="7" t="n">
        <f aca="false">COUNTIFS('Duel Log'!AF$2:AF$2815,$A849,'Duel Log'!AG$2:AG$2815,$B849)</f>
        <v>1</v>
      </c>
      <c r="D849" s="7" t="n">
        <f aca="false">COUNTIFS('Duel Log'!AF$2:AF$2815,$A849,'Duel Log'!AG$2:AG$2815,$B849,'Duel Log'!AH$2:AH$2815,"Win")</f>
        <v>0</v>
      </c>
      <c r="E849" s="7" t="n">
        <f aca="false">COUNTIFS('Duel Log'!AF$2:AF$2815,$A849,'Duel Log'!AG$2:AG$2815,$B849,'Duel Log'!AH$2:AH$2815,"Loss")</f>
        <v>1</v>
      </c>
      <c r="F849" s="7" t="n">
        <f aca="false">COUNTIFS('Duel Log'!AF$2:AF$2815,$A849,'Duel Log'!AG$2:AG$2815,$B849,'Duel Log'!AH$2:AH$2815,"Draw")</f>
        <v>0</v>
      </c>
      <c r="G849" s="13" t="n">
        <f aca="false">IFERROR(D849/C849,"")</f>
        <v>0</v>
      </c>
    </row>
    <row r="850" customFormat="false" ht="15" hidden="false" customHeight="true" outlineLevel="0" collapsed="false">
      <c r="A850" s="7" t="s">
        <v>1669</v>
      </c>
      <c r="B850" s="7" t="s">
        <v>1668</v>
      </c>
      <c r="C850" s="7" t="n">
        <f aca="false">COUNTIFS('Duel Log'!AF$2:AF$2815,$A850,'Duel Log'!AG$2:AG$2815,$B850)</f>
        <v>1</v>
      </c>
      <c r="D850" s="7" t="n">
        <f aca="false">COUNTIFS('Duel Log'!AF$2:AF$2815,$A850,'Duel Log'!AG$2:AG$2815,$B850,'Duel Log'!AH$2:AH$2815,"Win")</f>
        <v>0</v>
      </c>
      <c r="E850" s="7" t="n">
        <f aca="false">COUNTIFS('Duel Log'!AF$2:AF$2815,$A850,'Duel Log'!AG$2:AG$2815,$B850,'Duel Log'!AH$2:AH$2815,"Loss")</f>
        <v>1</v>
      </c>
      <c r="F850" s="7" t="n">
        <f aca="false">COUNTIFS('Duel Log'!AF$2:AF$2815,$A850,'Duel Log'!AG$2:AG$2815,$B850,'Duel Log'!AH$2:AH$2815,"Draw")</f>
        <v>0</v>
      </c>
      <c r="G850" s="13" t="n">
        <f aca="false">IFERROR(D850/C850,"")</f>
        <v>0</v>
      </c>
    </row>
    <row r="851" customFormat="false" ht="15" hidden="false" customHeight="true" outlineLevel="0" collapsed="false">
      <c r="A851" s="7" t="s">
        <v>1151</v>
      </c>
      <c r="B851" s="7" t="s">
        <v>422</v>
      </c>
      <c r="C851" s="7" t="n">
        <f aca="false">COUNTIFS('Duel Log'!AF$2:AF$2815,$A851,'Duel Log'!AG$2:AG$2815,$B851)</f>
        <v>2</v>
      </c>
      <c r="D851" s="7" t="n">
        <f aca="false">COUNTIFS('Duel Log'!AF$2:AF$2815,$A851,'Duel Log'!AG$2:AG$2815,$B851,'Duel Log'!AH$2:AH$2815,"Win")</f>
        <v>0</v>
      </c>
      <c r="E851" s="7" t="n">
        <f aca="false">COUNTIFS('Duel Log'!AF$2:AF$2815,$A851,'Duel Log'!AG$2:AG$2815,$B851,'Duel Log'!AH$2:AH$2815,"Loss")</f>
        <v>2</v>
      </c>
      <c r="F851" s="7" t="n">
        <f aca="false">COUNTIFS('Duel Log'!AF$2:AF$2815,$A851,'Duel Log'!AG$2:AG$2815,$B851,'Duel Log'!AH$2:AH$2815,"Draw")</f>
        <v>0</v>
      </c>
      <c r="G851" s="13" t="n">
        <f aca="false">IFERROR(D851/C851,"")</f>
        <v>0</v>
      </c>
    </row>
    <row r="852" customFormat="false" ht="15" hidden="false" customHeight="true" outlineLevel="0" collapsed="false">
      <c r="A852" s="7" t="s">
        <v>3984</v>
      </c>
      <c r="B852" s="7" t="s">
        <v>2846</v>
      </c>
      <c r="C852" s="7" t="n">
        <f aca="false">COUNTIFS('Duel Log'!AF$2:AF$2815,$A852,'Duel Log'!AG$2:AG$2815,$B852)</f>
        <v>1</v>
      </c>
      <c r="D852" s="7" t="n">
        <f aca="false">COUNTIFS('Duel Log'!AF$2:AF$2815,$A852,'Duel Log'!AG$2:AG$2815,$B852,'Duel Log'!AH$2:AH$2815,"Win")</f>
        <v>0</v>
      </c>
      <c r="E852" s="7" t="n">
        <f aca="false">COUNTIFS('Duel Log'!AF$2:AF$2815,$A852,'Duel Log'!AG$2:AG$2815,$B852,'Duel Log'!AH$2:AH$2815,"Loss")</f>
        <v>1</v>
      </c>
      <c r="F852" s="7" t="n">
        <f aca="false">COUNTIFS('Duel Log'!AF$2:AF$2815,$A852,'Duel Log'!AG$2:AG$2815,$B852,'Duel Log'!AH$2:AH$2815,"Draw")</f>
        <v>0</v>
      </c>
      <c r="G852" s="13" t="n">
        <f aca="false">IFERROR(D852/C852,"")</f>
        <v>0</v>
      </c>
    </row>
    <row r="853" customFormat="false" ht="15" hidden="false" customHeight="true" outlineLevel="0" collapsed="false">
      <c r="A853" s="7" t="s">
        <v>3612</v>
      </c>
      <c r="B853" s="7" t="s">
        <v>3611</v>
      </c>
      <c r="C853" s="7" t="n">
        <f aca="false">COUNTIFS('Duel Log'!AF$2:AF$2815,$A853,'Duel Log'!AG$2:AG$2815,$B853)</f>
        <v>1</v>
      </c>
      <c r="D853" s="7" t="n">
        <f aca="false">COUNTIFS('Duel Log'!AF$2:AF$2815,$A853,'Duel Log'!AG$2:AG$2815,$B853,'Duel Log'!AH$2:AH$2815,"Win")</f>
        <v>1</v>
      </c>
      <c r="E853" s="7" t="n">
        <f aca="false">COUNTIFS('Duel Log'!AF$2:AF$2815,$A853,'Duel Log'!AG$2:AG$2815,$B853,'Duel Log'!AH$2:AH$2815,"Loss")</f>
        <v>0</v>
      </c>
      <c r="F853" s="7" t="n">
        <f aca="false">COUNTIFS('Duel Log'!AF$2:AF$2815,$A853,'Duel Log'!AG$2:AG$2815,$B853,'Duel Log'!AH$2:AH$2815,"Draw")</f>
        <v>0</v>
      </c>
      <c r="G853" s="13" t="n">
        <f aca="false">IFERROR(D853/C853,"")</f>
        <v>1</v>
      </c>
    </row>
    <row r="854" customFormat="false" ht="15" hidden="false" customHeight="true" outlineLevel="0" collapsed="false">
      <c r="A854" s="7" t="s">
        <v>2200</v>
      </c>
      <c r="B854" s="7" t="s">
        <v>2202</v>
      </c>
      <c r="C854" s="7" t="n">
        <f aca="false">COUNTIFS('Duel Log'!AF$2:AF$2815,$A854,'Duel Log'!AG$2:AG$2815,$B854)</f>
        <v>1</v>
      </c>
      <c r="D854" s="7" t="n">
        <f aca="false">COUNTIFS('Duel Log'!AF$2:AF$2815,$A854,'Duel Log'!AG$2:AG$2815,$B854,'Duel Log'!AH$2:AH$2815,"Win")</f>
        <v>0</v>
      </c>
      <c r="E854" s="7" t="n">
        <f aca="false">COUNTIFS('Duel Log'!AF$2:AF$2815,$A854,'Duel Log'!AG$2:AG$2815,$B854,'Duel Log'!AH$2:AH$2815,"Loss")</f>
        <v>1</v>
      </c>
      <c r="F854" s="7" t="n">
        <f aca="false">COUNTIFS('Duel Log'!AF$2:AF$2815,$A854,'Duel Log'!AG$2:AG$2815,$B854,'Duel Log'!AH$2:AH$2815,"Draw")</f>
        <v>0</v>
      </c>
      <c r="G854" s="13" t="n">
        <f aca="false">IFERROR(D854/C854,"")</f>
        <v>0</v>
      </c>
    </row>
    <row r="855" customFormat="false" ht="15" hidden="false" customHeight="true" outlineLevel="0" collapsed="false">
      <c r="A855" s="7" t="s">
        <v>360</v>
      </c>
      <c r="B855" s="7" t="s">
        <v>150</v>
      </c>
      <c r="C855" s="7" t="n">
        <f aca="false">COUNTIFS('Duel Log'!AF$2:AF$2815,$A855,'Duel Log'!AG$2:AG$2815,$B855)</f>
        <v>2</v>
      </c>
      <c r="D855" s="7" t="n">
        <f aca="false">COUNTIFS('Duel Log'!AF$2:AF$2815,$A855,'Duel Log'!AG$2:AG$2815,$B855,'Duel Log'!AH$2:AH$2815,"Win")</f>
        <v>2</v>
      </c>
      <c r="E855" s="7" t="n">
        <f aca="false">COUNTIFS('Duel Log'!AF$2:AF$2815,$A855,'Duel Log'!AG$2:AG$2815,$B855,'Duel Log'!AH$2:AH$2815,"Loss")</f>
        <v>0</v>
      </c>
      <c r="F855" s="7" t="n">
        <f aca="false">COUNTIFS('Duel Log'!AF$2:AF$2815,$A855,'Duel Log'!AG$2:AG$2815,$B855,'Duel Log'!AH$2:AH$2815,"Draw")</f>
        <v>0</v>
      </c>
      <c r="G855" s="13" t="n">
        <f aca="false">IFERROR(D855/C855,"")</f>
        <v>1</v>
      </c>
    </row>
    <row r="856" customFormat="false" ht="15" hidden="false" customHeight="true" outlineLevel="0" collapsed="false">
      <c r="A856" s="7" t="s">
        <v>2861</v>
      </c>
      <c r="B856" s="7" t="s">
        <v>2862</v>
      </c>
      <c r="C856" s="7" t="n">
        <f aca="false">COUNTIFS('Duel Log'!AF$2:AF$2815,$A856,'Duel Log'!AG$2:AG$2815,$B856)</f>
        <v>1</v>
      </c>
      <c r="D856" s="7" t="n">
        <f aca="false">COUNTIFS('Duel Log'!AF$2:AF$2815,$A856,'Duel Log'!AG$2:AG$2815,$B856,'Duel Log'!AH$2:AH$2815,"Win")</f>
        <v>1</v>
      </c>
      <c r="E856" s="7" t="n">
        <f aca="false">COUNTIFS('Duel Log'!AF$2:AF$2815,$A856,'Duel Log'!AG$2:AG$2815,$B856,'Duel Log'!AH$2:AH$2815,"Loss")</f>
        <v>0</v>
      </c>
      <c r="F856" s="7" t="n">
        <f aca="false">COUNTIFS('Duel Log'!AF$2:AF$2815,$A856,'Duel Log'!AG$2:AG$2815,$B856,'Duel Log'!AH$2:AH$2815,"Draw")</f>
        <v>0</v>
      </c>
      <c r="G856" s="13" t="n">
        <f aca="false">IFERROR(D856/C856,"")</f>
        <v>1</v>
      </c>
    </row>
    <row r="857" customFormat="false" ht="15" hidden="false" customHeight="true" outlineLevel="0" collapsed="false">
      <c r="A857" s="7" t="s">
        <v>5341</v>
      </c>
      <c r="B857" s="7" t="s">
        <v>5340</v>
      </c>
      <c r="C857" s="7" t="n">
        <f aca="false">COUNTIFS('Duel Log'!AF$2:AF$2815,$A857,'Duel Log'!AG$2:AG$2815,$B857)</f>
        <v>1</v>
      </c>
      <c r="D857" s="7" t="n">
        <f aca="false">COUNTIFS('Duel Log'!AF$2:AF$2815,$A857,'Duel Log'!AG$2:AG$2815,$B857,'Duel Log'!AH$2:AH$2815,"Win")</f>
        <v>0</v>
      </c>
      <c r="E857" s="7" t="n">
        <f aca="false">COUNTIFS('Duel Log'!AF$2:AF$2815,$A857,'Duel Log'!AG$2:AG$2815,$B857,'Duel Log'!AH$2:AH$2815,"Loss")</f>
        <v>1</v>
      </c>
      <c r="F857" s="7" t="n">
        <f aca="false">COUNTIFS('Duel Log'!AF$2:AF$2815,$A857,'Duel Log'!AG$2:AG$2815,$B857,'Duel Log'!AH$2:AH$2815,"Draw")</f>
        <v>0</v>
      </c>
      <c r="G857" s="13" t="n">
        <f aca="false">IFERROR(D857/C857,"")</f>
        <v>0</v>
      </c>
    </row>
    <row r="858" customFormat="false" ht="15" hidden="false" customHeight="true" outlineLevel="0" collapsed="false">
      <c r="A858" s="7" t="s">
        <v>2846</v>
      </c>
      <c r="B858" s="7" t="s">
        <v>649</v>
      </c>
      <c r="C858" s="7" t="n">
        <f aca="false">COUNTIFS('Duel Log'!AF$2:AF$2815,$A858,'Duel Log'!AG$2:AG$2815,$B858)</f>
        <v>1</v>
      </c>
      <c r="D858" s="7" t="n">
        <f aca="false">COUNTIFS('Duel Log'!AF$2:AF$2815,$A858,'Duel Log'!AG$2:AG$2815,$B858,'Duel Log'!AH$2:AH$2815,"Win")</f>
        <v>0</v>
      </c>
      <c r="E858" s="7" t="n">
        <f aca="false">COUNTIFS('Duel Log'!AF$2:AF$2815,$A858,'Duel Log'!AG$2:AG$2815,$B858,'Duel Log'!AH$2:AH$2815,"Loss")</f>
        <v>1</v>
      </c>
      <c r="F858" s="7" t="n">
        <f aca="false">COUNTIFS('Duel Log'!AF$2:AF$2815,$A858,'Duel Log'!AG$2:AG$2815,$B858,'Duel Log'!AH$2:AH$2815,"Draw")</f>
        <v>0</v>
      </c>
      <c r="G858" s="13" t="n">
        <f aca="false">IFERROR(D858/C858,"")</f>
        <v>0</v>
      </c>
    </row>
    <row r="859" customFormat="false" ht="15" hidden="false" customHeight="true" outlineLevel="0" collapsed="false">
      <c r="A859" s="7" t="s">
        <v>3759</v>
      </c>
      <c r="B859" s="7" t="s">
        <v>3758</v>
      </c>
      <c r="C859" s="7" t="n">
        <f aca="false">COUNTIFS('Duel Log'!AF$2:AF$2815,$A859,'Duel Log'!AG$2:AG$2815,$B859)</f>
        <v>2</v>
      </c>
      <c r="D859" s="7" t="n">
        <f aca="false">COUNTIFS('Duel Log'!AF$2:AF$2815,$A859,'Duel Log'!AG$2:AG$2815,$B859,'Duel Log'!AH$2:AH$2815,"Win")</f>
        <v>0</v>
      </c>
      <c r="E859" s="7" t="n">
        <f aca="false">COUNTIFS('Duel Log'!AF$2:AF$2815,$A859,'Duel Log'!AG$2:AG$2815,$B859,'Duel Log'!AH$2:AH$2815,"Loss")</f>
        <v>2</v>
      </c>
      <c r="F859" s="7" t="n">
        <f aca="false">COUNTIFS('Duel Log'!AF$2:AF$2815,$A859,'Duel Log'!AG$2:AG$2815,$B859,'Duel Log'!AH$2:AH$2815,"Draw")</f>
        <v>0</v>
      </c>
      <c r="G859" s="13" t="n">
        <f aca="false">IFERROR(D859/C859,"")</f>
        <v>0</v>
      </c>
    </row>
    <row r="860" customFormat="false" ht="15" hidden="false" customHeight="true" outlineLevel="0" collapsed="false">
      <c r="A860" s="7" t="s">
        <v>5911</v>
      </c>
      <c r="B860" s="7" t="s">
        <v>5910</v>
      </c>
      <c r="C860" s="7" t="n">
        <f aca="false">COUNTIFS('Duel Log'!AF$2:AF$2815,$A860,'Duel Log'!AG$2:AG$2815,$B860)</f>
        <v>1</v>
      </c>
      <c r="D860" s="7" t="n">
        <f aca="false">COUNTIFS('Duel Log'!AF$2:AF$2815,$A860,'Duel Log'!AG$2:AG$2815,$B860,'Duel Log'!AH$2:AH$2815,"Win")</f>
        <v>1</v>
      </c>
      <c r="E860" s="7" t="n">
        <f aca="false">COUNTIFS('Duel Log'!AF$2:AF$2815,$A860,'Duel Log'!AG$2:AG$2815,$B860,'Duel Log'!AH$2:AH$2815,"Loss")</f>
        <v>0</v>
      </c>
      <c r="F860" s="7" t="n">
        <f aca="false">COUNTIFS('Duel Log'!AF$2:AF$2815,$A860,'Duel Log'!AG$2:AG$2815,$B860,'Duel Log'!AH$2:AH$2815,"Draw")</f>
        <v>0</v>
      </c>
      <c r="G860" s="13" t="n">
        <f aca="false">IFERROR(D860/C860,"")</f>
        <v>1</v>
      </c>
    </row>
    <row r="861" customFormat="false" ht="15" hidden="false" customHeight="true" outlineLevel="0" collapsed="false">
      <c r="A861" s="7" t="s">
        <v>5231</v>
      </c>
      <c r="B861" s="7" t="s">
        <v>377</v>
      </c>
      <c r="C861" s="7" t="n">
        <f aca="false">COUNTIFS('Duel Log'!AF$2:AF$2815,$A861,'Duel Log'!AG$2:AG$2815,$B861)</f>
        <v>1</v>
      </c>
      <c r="D861" s="7" t="n">
        <f aca="false">COUNTIFS('Duel Log'!AF$2:AF$2815,$A861,'Duel Log'!AG$2:AG$2815,$B861,'Duel Log'!AH$2:AH$2815,"Win")</f>
        <v>0</v>
      </c>
      <c r="E861" s="7" t="n">
        <f aca="false">COUNTIFS('Duel Log'!AF$2:AF$2815,$A861,'Duel Log'!AG$2:AG$2815,$B861,'Duel Log'!AH$2:AH$2815,"Loss")</f>
        <v>1</v>
      </c>
      <c r="F861" s="7" t="n">
        <f aca="false">COUNTIFS('Duel Log'!AF$2:AF$2815,$A861,'Duel Log'!AG$2:AG$2815,$B861,'Duel Log'!AH$2:AH$2815,"Draw")</f>
        <v>0</v>
      </c>
      <c r="G861" s="13" t="n">
        <f aca="false">IFERROR(D861/C861,"")</f>
        <v>0</v>
      </c>
    </row>
    <row r="862" customFormat="false" ht="15" hidden="false" customHeight="true" outlineLevel="0" collapsed="false">
      <c r="A862" s="7" t="s">
        <v>1909</v>
      </c>
      <c r="B862" s="7" t="s">
        <v>101</v>
      </c>
      <c r="C862" s="7" t="n">
        <f aca="false">COUNTIFS('Duel Log'!AF$2:AF$2815,$A862,'Duel Log'!AG$2:AG$2815,$B862)</f>
        <v>1</v>
      </c>
      <c r="D862" s="7" t="n">
        <f aca="false">COUNTIFS('Duel Log'!AF$2:AF$2815,$A862,'Duel Log'!AG$2:AG$2815,$B862,'Duel Log'!AH$2:AH$2815,"Win")</f>
        <v>0</v>
      </c>
      <c r="E862" s="7" t="n">
        <f aca="false">COUNTIFS('Duel Log'!AF$2:AF$2815,$A862,'Duel Log'!AG$2:AG$2815,$B862,'Duel Log'!AH$2:AH$2815,"Loss")</f>
        <v>1</v>
      </c>
      <c r="F862" s="7" t="n">
        <f aca="false">COUNTIFS('Duel Log'!AF$2:AF$2815,$A862,'Duel Log'!AG$2:AG$2815,$B862,'Duel Log'!AH$2:AH$2815,"Draw")</f>
        <v>0</v>
      </c>
      <c r="G862" s="13" t="n">
        <f aca="false">IFERROR(D862/C862,"")</f>
        <v>0</v>
      </c>
    </row>
    <row r="863" customFormat="false" ht="15" hidden="false" customHeight="true" outlineLevel="0" collapsed="false">
      <c r="A863" s="7" t="s">
        <v>5300</v>
      </c>
      <c r="B863" s="7" t="s">
        <v>578</v>
      </c>
      <c r="C863" s="7" t="n">
        <f aca="false">COUNTIFS('Duel Log'!AF$2:AF$2815,$A863,'Duel Log'!AG$2:AG$2815,$B863)</f>
        <v>1</v>
      </c>
      <c r="D863" s="7" t="n">
        <f aca="false">COUNTIFS('Duel Log'!AF$2:AF$2815,$A863,'Duel Log'!AG$2:AG$2815,$B863,'Duel Log'!AH$2:AH$2815,"Win")</f>
        <v>0</v>
      </c>
      <c r="E863" s="7" t="n">
        <f aca="false">COUNTIFS('Duel Log'!AF$2:AF$2815,$A863,'Duel Log'!AG$2:AG$2815,$B863,'Duel Log'!AH$2:AH$2815,"Loss")</f>
        <v>1</v>
      </c>
      <c r="F863" s="7" t="n">
        <f aca="false">COUNTIFS('Duel Log'!AF$2:AF$2815,$A863,'Duel Log'!AG$2:AG$2815,$B863,'Duel Log'!AH$2:AH$2815,"Draw")</f>
        <v>0</v>
      </c>
      <c r="G863" s="13" t="n">
        <f aca="false">IFERROR(D863/C863,"")</f>
        <v>0</v>
      </c>
    </row>
    <row r="864" customFormat="false" ht="15" hidden="false" customHeight="true" outlineLevel="0" collapsed="false">
      <c r="A864" s="7" t="s">
        <v>413</v>
      </c>
      <c r="B864" s="7" t="s">
        <v>414</v>
      </c>
      <c r="C864" s="7" t="n">
        <f aca="false">COUNTIFS('Duel Log'!AF$2:AF$2815,$A864,'Duel Log'!AG$2:AG$2815,$B864)</f>
        <v>2</v>
      </c>
      <c r="D864" s="7" t="n">
        <f aca="false">COUNTIFS('Duel Log'!AF$2:AF$2815,$A864,'Duel Log'!AG$2:AG$2815,$B864,'Duel Log'!AH$2:AH$2815,"Win")</f>
        <v>2</v>
      </c>
      <c r="E864" s="7" t="n">
        <f aca="false">COUNTIFS('Duel Log'!AF$2:AF$2815,$A864,'Duel Log'!AG$2:AG$2815,$B864,'Duel Log'!AH$2:AH$2815,"Loss")</f>
        <v>0</v>
      </c>
      <c r="F864" s="7" t="n">
        <f aca="false">COUNTIFS('Duel Log'!AF$2:AF$2815,$A864,'Duel Log'!AG$2:AG$2815,$B864,'Duel Log'!AH$2:AH$2815,"Draw")</f>
        <v>0</v>
      </c>
      <c r="G864" s="13" t="n">
        <f aca="false">IFERROR(D864/C864,"")</f>
        <v>1</v>
      </c>
    </row>
    <row r="865" customFormat="false" ht="15" hidden="false" customHeight="true" outlineLevel="0" collapsed="false">
      <c r="A865" s="7" t="s">
        <v>5164</v>
      </c>
      <c r="B865" s="7" t="s">
        <v>5163</v>
      </c>
      <c r="C865" s="7" t="n">
        <f aca="false">COUNTIFS('Duel Log'!AF$2:AF$2815,$A865,'Duel Log'!AG$2:AG$2815,$B865)</f>
        <v>1</v>
      </c>
      <c r="D865" s="7" t="n">
        <f aca="false">COUNTIFS('Duel Log'!AF$2:AF$2815,$A865,'Duel Log'!AG$2:AG$2815,$B865,'Duel Log'!AH$2:AH$2815,"Win")</f>
        <v>1</v>
      </c>
      <c r="E865" s="7" t="n">
        <f aca="false">COUNTIFS('Duel Log'!AF$2:AF$2815,$A865,'Duel Log'!AG$2:AG$2815,$B865,'Duel Log'!AH$2:AH$2815,"Loss")</f>
        <v>0</v>
      </c>
      <c r="F865" s="7" t="n">
        <f aca="false">COUNTIFS('Duel Log'!AF$2:AF$2815,$A865,'Duel Log'!AG$2:AG$2815,$B865,'Duel Log'!AH$2:AH$2815,"Draw")</f>
        <v>0</v>
      </c>
      <c r="G865" s="13" t="n">
        <f aca="false">IFERROR(D865/C865,"")</f>
        <v>1</v>
      </c>
    </row>
    <row r="866" customFormat="false" ht="15" hidden="false" customHeight="true" outlineLevel="0" collapsed="false">
      <c r="A866" s="7" t="s">
        <v>204</v>
      </c>
      <c r="B866" s="7" t="s">
        <v>203</v>
      </c>
      <c r="C866" s="7" t="n">
        <f aca="false">COUNTIFS('Duel Log'!AF$2:AF$2815,$A866,'Duel Log'!AG$2:AG$2815,$B866)</f>
        <v>1</v>
      </c>
      <c r="D866" s="7" t="n">
        <f aca="false">COUNTIFS('Duel Log'!AF$2:AF$2815,$A866,'Duel Log'!AG$2:AG$2815,$B866,'Duel Log'!AH$2:AH$2815,"Win")</f>
        <v>0</v>
      </c>
      <c r="E866" s="7" t="n">
        <f aca="false">COUNTIFS('Duel Log'!AF$2:AF$2815,$A866,'Duel Log'!AG$2:AG$2815,$B866,'Duel Log'!AH$2:AH$2815,"Loss")</f>
        <v>1</v>
      </c>
      <c r="F866" s="7" t="n">
        <f aca="false">COUNTIFS('Duel Log'!AF$2:AF$2815,$A866,'Duel Log'!AG$2:AG$2815,$B866,'Duel Log'!AH$2:AH$2815,"Draw")</f>
        <v>0</v>
      </c>
      <c r="G866" s="13" t="n">
        <f aca="false">IFERROR(D866/C866,"")</f>
        <v>0</v>
      </c>
    </row>
    <row r="867" customFormat="false" ht="15" hidden="false" customHeight="true" outlineLevel="0" collapsed="false">
      <c r="A867" s="7" t="s">
        <v>3808</v>
      </c>
      <c r="B867" s="7" t="s">
        <v>3809</v>
      </c>
      <c r="C867" s="7" t="n">
        <f aca="false">COUNTIFS('Duel Log'!AF$2:AF$2815,$A867,'Duel Log'!AG$2:AG$2815,$B867)</f>
        <v>2</v>
      </c>
      <c r="D867" s="7" t="n">
        <f aca="false">COUNTIFS('Duel Log'!AF$2:AF$2815,$A867,'Duel Log'!AG$2:AG$2815,$B867,'Duel Log'!AH$2:AH$2815,"Win")</f>
        <v>0</v>
      </c>
      <c r="E867" s="7" t="n">
        <f aca="false">COUNTIFS('Duel Log'!AF$2:AF$2815,$A867,'Duel Log'!AG$2:AG$2815,$B867,'Duel Log'!AH$2:AH$2815,"Loss")</f>
        <v>2</v>
      </c>
      <c r="F867" s="7" t="n">
        <f aca="false">COUNTIFS('Duel Log'!AF$2:AF$2815,$A867,'Duel Log'!AG$2:AG$2815,$B867,'Duel Log'!AH$2:AH$2815,"Draw")</f>
        <v>0</v>
      </c>
      <c r="G867" s="13" t="n">
        <f aca="false">IFERROR(D867/C867,"")</f>
        <v>0</v>
      </c>
    </row>
    <row r="868" customFormat="false" ht="15" hidden="false" customHeight="true" outlineLevel="0" collapsed="false">
      <c r="A868" s="7" t="s">
        <v>3777</v>
      </c>
      <c r="B868" s="7" t="s">
        <v>450</v>
      </c>
      <c r="C868" s="7" t="n">
        <f aca="false">COUNTIFS('Duel Log'!AF$2:AF$2815,$A868,'Duel Log'!AG$2:AG$2815,$B868)</f>
        <v>2</v>
      </c>
      <c r="D868" s="7" t="n">
        <f aca="false">COUNTIFS('Duel Log'!AF$2:AF$2815,$A868,'Duel Log'!AG$2:AG$2815,$B868,'Duel Log'!AH$2:AH$2815,"Win")</f>
        <v>0</v>
      </c>
      <c r="E868" s="7" t="n">
        <f aca="false">COUNTIFS('Duel Log'!AF$2:AF$2815,$A868,'Duel Log'!AG$2:AG$2815,$B868,'Duel Log'!AH$2:AH$2815,"Loss")</f>
        <v>2</v>
      </c>
      <c r="F868" s="7" t="n">
        <f aca="false">COUNTIFS('Duel Log'!AF$2:AF$2815,$A868,'Duel Log'!AG$2:AG$2815,$B868,'Duel Log'!AH$2:AH$2815,"Draw")</f>
        <v>0</v>
      </c>
      <c r="G868" s="13" t="n">
        <f aca="false">IFERROR(D868/C868,"")</f>
        <v>0</v>
      </c>
    </row>
    <row r="869" customFormat="false" ht="15" hidden="false" customHeight="true" outlineLevel="0" collapsed="false">
      <c r="A869" s="7" t="s">
        <v>900</v>
      </c>
      <c r="B869" s="7" t="s">
        <v>377</v>
      </c>
      <c r="C869" s="7" t="n">
        <f aca="false">COUNTIFS('Duel Log'!AF$2:AF$2815,$A869,'Duel Log'!AG$2:AG$2815,$B869)</f>
        <v>2</v>
      </c>
      <c r="D869" s="7" t="n">
        <f aca="false">COUNTIFS('Duel Log'!AF$2:AF$2815,$A869,'Duel Log'!AG$2:AG$2815,$B869,'Duel Log'!AH$2:AH$2815,"Win")</f>
        <v>0</v>
      </c>
      <c r="E869" s="7" t="n">
        <f aca="false">COUNTIFS('Duel Log'!AF$2:AF$2815,$A869,'Duel Log'!AG$2:AG$2815,$B869,'Duel Log'!AH$2:AH$2815,"Loss")</f>
        <v>2</v>
      </c>
      <c r="F869" s="7" t="n">
        <f aca="false">COUNTIFS('Duel Log'!AF$2:AF$2815,$A869,'Duel Log'!AG$2:AG$2815,$B869,'Duel Log'!AH$2:AH$2815,"Draw")</f>
        <v>0</v>
      </c>
      <c r="G869" s="13" t="n">
        <f aca="false">IFERROR(D869/C869,"")</f>
        <v>0</v>
      </c>
    </row>
    <row r="870" customFormat="false" ht="15" hidden="false" customHeight="true" outlineLevel="0" collapsed="false">
      <c r="A870" s="7" t="s">
        <v>4204</v>
      </c>
      <c r="B870" s="7" t="s">
        <v>4203</v>
      </c>
      <c r="C870" s="7" t="n">
        <f aca="false">COUNTIFS('Duel Log'!AF$2:AF$2815,$A870,'Duel Log'!AG$2:AG$2815,$B870)</f>
        <v>1</v>
      </c>
      <c r="D870" s="7" t="n">
        <f aca="false">COUNTIFS('Duel Log'!AF$2:AF$2815,$A870,'Duel Log'!AG$2:AG$2815,$B870,'Duel Log'!AH$2:AH$2815,"Win")</f>
        <v>1</v>
      </c>
      <c r="E870" s="7" t="n">
        <f aca="false">COUNTIFS('Duel Log'!AF$2:AF$2815,$A870,'Duel Log'!AG$2:AG$2815,$B870,'Duel Log'!AH$2:AH$2815,"Loss")</f>
        <v>0</v>
      </c>
      <c r="F870" s="7" t="n">
        <f aca="false">COUNTIFS('Duel Log'!AF$2:AF$2815,$A870,'Duel Log'!AG$2:AG$2815,$B870,'Duel Log'!AH$2:AH$2815,"Draw")</f>
        <v>0</v>
      </c>
      <c r="G870" s="13" t="n">
        <f aca="false">IFERROR(D870/C870,"")</f>
        <v>1</v>
      </c>
    </row>
    <row r="871" customFormat="false" ht="15" hidden="false" customHeight="true" outlineLevel="0" collapsed="false">
      <c r="A871" s="7" t="s">
        <v>1011</v>
      </c>
      <c r="B871" s="7" t="s">
        <v>1010</v>
      </c>
      <c r="C871" s="7" t="n">
        <f aca="false">COUNTIFS('Duel Log'!AF$2:AF$2815,$A871,'Duel Log'!AG$2:AG$2815,$B871)</f>
        <v>1</v>
      </c>
      <c r="D871" s="7" t="n">
        <f aca="false">COUNTIFS('Duel Log'!AF$2:AF$2815,$A871,'Duel Log'!AG$2:AG$2815,$B871,'Duel Log'!AH$2:AH$2815,"Win")</f>
        <v>0</v>
      </c>
      <c r="E871" s="7" t="n">
        <f aca="false">COUNTIFS('Duel Log'!AF$2:AF$2815,$A871,'Duel Log'!AG$2:AG$2815,$B871,'Duel Log'!AH$2:AH$2815,"Loss")</f>
        <v>1</v>
      </c>
      <c r="F871" s="7" t="n">
        <f aca="false">COUNTIFS('Duel Log'!AF$2:AF$2815,$A871,'Duel Log'!AG$2:AG$2815,$B871,'Duel Log'!AH$2:AH$2815,"Draw")</f>
        <v>0</v>
      </c>
      <c r="G871" s="13" t="n">
        <f aca="false">IFERROR(D871/C871,"")</f>
        <v>0</v>
      </c>
    </row>
    <row r="872" customFormat="false" ht="15" hidden="false" customHeight="true" outlineLevel="0" collapsed="false">
      <c r="A872" s="7" t="s">
        <v>3993</v>
      </c>
      <c r="B872" s="7" t="s">
        <v>3992</v>
      </c>
      <c r="C872" s="7" t="n">
        <f aca="false">COUNTIFS('Duel Log'!AF$2:AF$2815,$A872,'Duel Log'!AG$2:AG$2815,$B872)</f>
        <v>1</v>
      </c>
      <c r="D872" s="7" t="n">
        <f aca="false">COUNTIFS('Duel Log'!AF$2:AF$2815,$A872,'Duel Log'!AG$2:AG$2815,$B872,'Duel Log'!AH$2:AH$2815,"Win")</f>
        <v>0</v>
      </c>
      <c r="E872" s="7" t="n">
        <f aca="false">COUNTIFS('Duel Log'!AF$2:AF$2815,$A872,'Duel Log'!AG$2:AG$2815,$B872,'Duel Log'!AH$2:AH$2815,"Loss")</f>
        <v>1</v>
      </c>
      <c r="F872" s="7" t="n">
        <f aca="false">COUNTIFS('Duel Log'!AF$2:AF$2815,$A872,'Duel Log'!AG$2:AG$2815,$B872,'Duel Log'!AH$2:AH$2815,"Draw")</f>
        <v>0</v>
      </c>
      <c r="G872" s="13" t="n">
        <f aca="false">IFERROR(D872/C872,"")</f>
        <v>0</v>
      </c>
    </row>
    <row r="873" customFormat="false" ht="15" hidden="false" customHeight="true" outlineLevel="0" collapsed="false">
      <c r="A873" s="7" t="s">
        <v>3259</v>
      </c>
      <c r="B873" s="7" t="s">
        <v>3258</v>
      </c>
      <c r="C873" s="7" t="n">
        <f aca="false">COUNTIFS('Duel Log'!AF$2:AF$2815,$A873,'Duel Log'!AG$2:AG$2815,$B873)</f>
        <v>1</v>
      </c>
      <c r="D873" s="7" t="n">
        <f aca="false">COUNTIFS('Duel Log'!AF$2:AF$2815,$A873,'Duel Log'!AG$2:AG$2815,$B873,'Duel Log'!AH$2:AH$2815,"Win")</f>
        <v>1</v>
      </c>
      <c r="E873" s="7" t="n">
        <f aca="false">COUNTIFS('Duel Log'!AF$2:AF$2815,$A873,'Duel Log'!AG$2:AG$2815,$B873,'Duel Log'!AH$2:AH$2815,"Loss")</f>
        <v>0</v>
      </c>
      <c r="F873" s="7" t="n">
        <f aca="false">COUNTIFS('Duel Log'!AF$2:AF$2815,$A873,'Duel Log'!AG$2:AG$2815,$B873,'Duel Log'!AH$2:AH$2815,"Draw")</f>
        <v>0</v>
      </c>
      <c r="G873" s="13" t="n">
        <f aca="false">IFERROR(D873/C873,"")</f>
        <v>1</v>
      </c>
    </row>
    <row r="874" customFormat="false" ht="15" hidden="false" customHeight="true" outlineLevel="0" collapsed="false">
      <c r="A874" s="7" t="s">
        <v>2250</v>
      </c>
      <c r="B874" s="7" t="s">
        <v>185</v>
      </c>
      <c r="C874" s="7" t="n">
        <f aca="false">COUNTIFS('Duel Log'!AF$2:AF$2815,$A874,'Duel Log'!AG$2:AG$2815,$B874)</f>
        <v>2</v>
      </c>
      <c r="D874" s="7" t="n">
        <f aca="false">COUNTIFS('Duel Log'!AF$2:AF$2815,$A874,'Duel Log'!AG$2:AG$2815,$B874,'Duel Log'!AH$2:AH$2815,"Win")</f>
        <v>2</v>
      </c>
      <c r="E874" s="7" t="n">
        <f aca="false">COUNTIFS('Duel Log'!AF$2:AF$2815,$A874,'Duel Log'!AG$2:AG$2815,$B874,'Duel Log'!AH$2:AH$2815,"Loss")</f>
        <v>0</v>
      </c>
      <c r="F874" s="7" t="n">
        <f aca="false">COUNTIFS('Duel Log'!AF$2:AF$2815,$A874,'Duel Log'!AG$2:AG$2815,$B874,'Duel Log'!AH$2:AH$2815,"Draw")</f>
        <v>0</v>
      </c>
      <c r="G874" s="13" t="n">
        <f aca="false">IFERROR(D874/C874,"")</f>
        <v>1</v>
      </c>
    </row>
    <row r="875" customFormat="false" ht="15" hidden="false" customHeight="true" outlineLevel="0" collapsed="false">
      <c r="A875" s="7" t="s">
        <v>2250</v>
      </c>
      <c r="B875" s="7" t="s">
        <v>2251</v>
      </c>
      <c r="C875" s="7" t="n">
        <f aca="false">COUNTIFS('Duel Log'!AF$2:AF$2815,$A875,'Duel Log'!AG$2:AG$2815,$B875)</f>
        <v>2</v>
      </c>
      <c r="D875" s="7" t="n">
        <f aca="false">COUNTIFS('Duel Log'!AF$2:AF$2815,$A875,'Duel Log'!AG$2:AG$2815,$B875,'Duel Log'!AH$2:AH$2815,"Win")</f>
        <v>2</v>
      </c>
      <c r="E875" s="7" t="n">
        <f aca="false">COUNTIFS('Duel Log'!AF$2:AF$2815,$A875,'Duel Log'!AG$2:AG$2815,$B875,'Duel Log'!AH$2:AH$2815,"Loss")</f>
        <v>0</v>
      </c>
      <c r="F875" s="7" t="n">
        <f aca="false">COUNTIFS('Duel Log'!AF$2:AF$2815,$A875,'Duel Log'!AG$2:AG$2815,$B875,'Duel Log'!AH$2:AH$2815,"Draw")</f>
        <v>0</v>
      </c>
      <c r="G875" s="13" t="n">
        <f aca="false">IFERROR(D875/C875,"")</f>
        <v>1</v>
      </c>
    </row>
    <row r="876" customFormat="false" ht="15" hidden="false" customHeight="true" outlineLevel="0" collapsed="false">
      <c r="A876" s="7" t="s">
        <v>1204</v>
      </c>
      <c r="B876" s="7" t="s">
        <v>726</v>
      </c>
      <c r="C876" s="7" t="n">
        <f aca="false">COUNTIFS('Duel Log'!AF$2:AF$2815,$A876,'Duel Log'!AG$2:AG$2815,$B876)</f>
        <v>1</v>
      </c>
      <c r="D876" s="7" t="n">
        <f aca="false">COUNTIFS('Duel Log'!AF$2:AF$2815,$A876,'Duel Log'!AG$2:AG$2815,$B876,'Duel Log'!AH$2:AH$2815,"Win")</f>
        <v>0</v>
      </c>
      <c r="E876" s="7" t="n">
        <f aca="false">COUNTIFS('Duel Log'!AF$2:AF$2815,$A876,'Duel Log'!AG$2:AG$2815,$B876,'Duel Log'!AH$2:AH$2815,"Loss")</f>
        <v>1</v>
      </c>
      <c r="F876" s="7" t="n">
        <f aca="false">COUNTIFS('Duel Log'!AF$2:AF$2815,$A876,'Duel Log'!AG$2:AG$2815,$B876,'Duel Log'!AH$2:AH$2815,"Draw")</f>
        <v>0</v>
      </c>
      <c r="G876" s="13" t="n">
        <f aca="false">IFERROR(D876/C876,"")</f>
        <v>0</v>
      </c>
    </row>
    <row r="877" customFormat="false" ht="15" hidden="false" customHeight="true" outlineLevel="0" collapsed="false">
      <c r="A877" s="7" t="s">
        <v>4865</v>
      </c>
      <c r="B877" s="7" t="s">
        <v>315</v>
      </c>
      <c r="C877" s="7" t="n">
        <f aca="false">COUNTIFS('Duel Log'!AF$2:AF$2815,$A877,'Duel Log'!AG$2:AG$2815,$B877)</f>
        <v>1</v>
      </c>
      <c r="D877" s="7" t="n">
        <f aca="false">COUNTIFS('Duel Log'!AF$2:AF$2815,$A877,'Duel Log'!AG$2:AG$2815,$B877,'Duel Log'!AH$2:AH$2815,"Win")</f>
        <v>0</v>
      </c>
      <c r="E877" s="7" t="n">
        <f aca="false">COUNTIFS('Duel Log'!AF$2:AF$2815,$A877,'Duel Log'!AG$2:AG$2815,$B877,'Duel Log'!AH$2:AH$2815,"Loss")</f>
        <v>1</v>
      </c>
      <c r="F877" s="7" t="n">
        <f aca="false">COUNTIFS('Duel Log'!AF$2:AF$2815,$A877,'Duel Log'!AG$2:AG$2815,$B877,'Duel Log'!AH$2:AH$2815,"Draw")</f>
        <v>0</v>
      </c>
      <c r="G877" s="13" t="n">
        <f aca="false">IFERROR(D877/C877,"")</f>
        <v>0</v>
      </c>
    </row>
    <row r="878" customFormat="false" ht="15" hidden="false" customHeight="true" outlineLevel="0" collapsed="false">
      <c r="A878" s="7" t="s">
        <v>2471</v>
      </c>
      <c r="B878" s="7" t="s">
        <v>418</v>
      </c>
      <c r="C878" s="7" t="n">
        <f aca="false">COUNTIFS('Duel Log'!AF$2:AF$2815,$A878,'Duel Log'!AG$2:AG$2815,$B878)</f>
        <v>1</v>
      </c>
      <c r="D878" s="7" t="n">
        <f aca="false">COUNTIFS('Duel Log'!AF$2:AF$2815,$A878,'Duel Log'!AG$2:AG$2815,$B878,'Duel Log'!AH$2:AH$2815,"Win")</f>
        <v>1</v>
      </c>
      <c r="E878" s="7" t="n">
        <f aca="false">COUNTIFS('Duel Log'!AF$2:AF$2815,$A878,'Duel Log'!AG$2:AG$2815,$B878,'Duel Log'!AH$2:AH$2815,"Loss")</f>
        <v>0</v>
      </c>
      <c r="F878" s="7" t="n">
        <f aca="false">COUNTIFS('Duel Log'!AF$2:AF$2815,$A878,'Duel Log'!AG$2:AG$2815,$B878,'Duel Log'!AH$2:AH$2815,"Draw")</f>
        <v>0</v>
      </c>
      <c r="G878" s="13" t="n">
        <f aca="false">IFERROR(D878/C878,"")</f>
        <v>1</v>
      </c>
    </row>
    <row r="879" customFormat="false" ht="15" hidden="false" customHeight="true" outlineLevel="0" collapsed="false">
      <c r="A879" s="7" t="s">
        <v>2131</v>
      </c>
      <c r="B879" s="7" t="s">
        <v>778</v>
      </c>
      <c r="C879" s="7" t="n">
        <f aca="false">COUNTIFS('Duel Log'!AF$2:AF$2815,$A879,'Duel Log'!AG$2:AG$2815,$B879)</f>
        <v>2</v>
      </c>
      <c r="D879" s="7" t="n">
        <f aca="false">COUNTIFS('Duel Log'!AF$2:AF$2815,$A879,'Duel Log'!AG$2:AG$2815,$B879,'Duel Log'!AH$2:AH$2815,"Win")</f>
        <v>0</v>
      </c>
      <c r="E879" s="7" t="n">
        <f aca="false">COUNTIFS('Duel Log'!AF$2:AF$2815,$A879,'Duel Log'!AG$2:AG$2815,$B879,'Duel Log'!AH$2:AH$2815,"Loss")</f>
        <v>2</v>
      </c>
      <c r="F879" s="7" t="n">
        <f aca="false">COUNTIFS('Duel Log'!AF$2:AF$2815,$A879,'Duel Log'!AG$2:AG$2815,$B879,'Duel Log'!AH$2:AH$2815,"Draw")</f>
        <v>0</v>
      </c>
      <c r="G879" s="13" t="n">
        <f aca="false">IFERROR(D879/C879,"")</f>
        <v>0</v>
      </c>
    </row>
    <row r="880" customFormat="false" ht="15" hidden="false" customHeight="true" outlineLevel="0" collapsed="false">
      <c r="A880" s="7" t="s">
        <v>4196</v>
      </c>
      <c r="B880" s="7" t="s">
        <v>1258</v>
      </c>
      <c r="C880" s="7" t="n">
        <f aca="false">COUNTIFS('Duel Log'!AF$2:AF$2815,$A880,'Duel Log'!AG$2:AG$2815,$B880)</f>
        <v>1</v>
      </c>
      <c r="D880" s="7" t="n">
        <f aca="false">COUNTIFS('Duel Log'!AF$2:AF$2815,$A880,'Duel Log'!AG$2:AG$2815,$B880,'Duel Log'!AH$2:AH$2815,"Win")</f>
        <v>0</v>
      </c>
      <c r="E880" s="7" t="n">
        <f aca="false">COUNTIFS('Duel Log'!AF$2:AF$2815,$A880,'Duel Log'!AG$2:AG$2815,$B880,'Duel Log'!AH$2:AH$2815,"Loss")</f>
        <v>1</v>
      </c>
      <c r="F880" s="7" t="n">
        <f aca="false">COUNTIFS('Duel Log'!AF$2:AF$2815,$A880,'Duel Log'!AG$2:AG$2815,$B880,'Duel Log'!AH$2:AH$2815,"Draw")</f>
        <v>0</v>
      </c>
      <c r="G880" s="13" t="n">
        <f aca="false">IFERROR(D880/C880,"")</f>
        <v>0</v>
      </c>
    </row>
    <row r="881" customFormat="false" ht="15" hidden="false" customHeight="true" outlineLevel="0" collapsed="false">
      <c r="A881" s="7" t="s">
        <v>1299</v>
      </c>
      <c r="B881" s="7" t="s">
        <v>1298</v>
      </c>
      <c r="C881" s="7" t="n">
        <f aca="false">COUNTIFS('Duel Log'!AF$2:AF$2815,$A881,'Duel Log'!AG$2:AG$2815,$B881)</f>
        <v>1</v>
      </c>
      <c r="D881" s="7" t="n">
        <f aca="false">COUNTIFS('Duel Log'!AF$2:AF$2815,$A881,'Duel Log'!AG$2:AG$2815,$B881,'Duel Log'!AH$2:AH$2815,"Win")</f>
        <v>0</v>
      </c>
      <c r="E881" s="7" t="n">
        <f aca="false">COUNTIFS('Duel Log'!AF$2:AF$2815,$A881,'Duel Log'!AG$2:AG$2815,$B881,'Duel Log'!AH$2:AH$2815,"Loss")</f>
        <v>1</v>
      </c>
      <c r="F881" s="7" t="n">
        <f aca="false">COUNTIFS('Duel Log'!AF$2:AF$2815,$A881,'Duel Log'!AG$2:AG$2815,$B881,'Duel Log'!AH$2:AH$2815,"Draw")</f>
        <v>0</v>
      </c>
      <c r="G881" s="13" t="n">
        <f aca="false">IFERROR(D881/C881,"")</f>
        <v>0</v>
      </c>
    </row>
    <row r="882" customFormat="false" ht="15" hidden="false" customHeight="true" outlineLevel="0" collapsed="false">
      <c r="A882" s="7" t="s">
        <v>2467</v>
      </c>
      <c r="B882" s="7" t="s">
        <v>101</v>
      </c>
      <c r="C882" s="7" t="n">
        <f aca="false">COUNTIFS('Duel Log'!AF$2:AF$2815,$A882,'Duel Log'!AG$2:AG$2815,$B882)</f>
        <v>1</v>
      </c>
      <c r="D882" s="7" t="n">
        <f aca="false">COUNTIFS('Duel Log'!AF$2:AF$2815,$A882,'Duel Log'!AG$2:AG$2815,$B882,'Duel Log'!AH$2:AH$2815,"Win")</f>
        <v>1</v>
      </c>
      <c r="E882" s="7" t="n">
        <f aca="false">COUNTIFS('Duel Log'!AF$2:AF$2815,$A882,'Duel Log'!AG$2:AG$2815,$B882,'Duel Log'!AH$2:AH$2815,"Loss")</f>
        <v>0</v>
      </c>
      <c r="F882" s="7" t="n">
        <f aca="false">COUNTIFS('Duel Log'!AF$2:AF$2815,$A882,'Duel Log'!AG$2:AG$2815,$B882,'Duel Log'!AH$2:AH$2815,"Draw")</f>
        <v>0</v>
      </c>
      <c r="G882" s="13" t="n">
        <f aca="false">IFERROR(D882/C882,"")</f>
        <v>1</v>
      </c>
    </row>
    <row r="883" customFormat="false" ht="15" hidden="false" customHeight="true" outlineLevel="0" collapsed="false">
      <c r="A883" s="7" t="s">
        <v>2467</v>
      </c>
      <c r="B883" s="7" t="s">
        <v>2468</v>
      </c>
      <c r="C883" s="7" t="n">
        <f aca="false">COUNTIFS('Duel Log'!AF$2:AF$2815,$A883,'Duel Log'!AG$2:AG$2815,$B883)</f>
        <v>2</v>
      </c>
      <c r="D883" s="7" t="n">
        <f aca="false">COUNTIFS('Duel Log'!AF$2:AF$2815,$A883,'Duel Log'!AG$2:AG$2815,$B883,'Duel Log'!AH$2:AH$2815,"Win")</f>
        <v>0</v>
      </c>
      <c r="E883" s="7" t="n">
        <f aca="false">COUNTIFS('Duel Log'!AF$2:AF$2815,$A883,'Duel Log'!AG$2:AG$2815,$B883,'Duel Log'!AH$2:AH$2815,"Loss")</f>
        <v>2</v>
      </c>
      <c r="F883" s="7" t="n">
        <f aca="false">COUNTIFS('Duel Log'!AF$2:AF$2815,$A883,'Duel Log'!AG$2:AG$2815,$B883,'Duel Log'!AH$2:AH$2815,"Draw")</f>
        <v>0</v>
      </c>
      <c r="G883" s="13" t="n">
        <f aca="false">IFERROR(D883/C883,"")</f>
        <v>0</v>
      </c>
    </row>
    <row r="884" customFormat="false" ht="15" hidden="false" customHeight="true" outlineLevel="0" collapsed="false">
      <c r="A884" s="7" t="s">
        <v>4194</v>
      </c>
      <c r="B884" s="7" t="s">
        <v>4193</v>
      </c>
      <c r="C884" s="7" t="n">
        <f aca="false">COUNTIFS('Duel Log'!AF$2:AF$2815,$A884,'Duel Log'!AG$2:AG$2815,$B884)</f>
        <v>1</v>
      </c>
      <c r="D884" s="7" t="n">
        <f aca="false">COUNTIFS('Duel Log'!AF$2:AF$2815,$A884,'Duel Log'!AG$2:AG$2815,$B884,'Duel Log'!AH$2:AH$2815,"Win")</f>
        <v>0</v>
      </c>
      <c r="E884" s="7" t="n">
        <f aca="false">COUNTIFS('Duel Log'!AF$2:AF$2815,$A884,'Duel Log'!AG$2:AG$2815,$B884,'Duel Log'!AH$2:AH$2815,"Loss")</f>
        <v>1</v>
      </c>
      <c r="F884" s="7" t="n">
        <f aca="false">COUNTIFS('Duel Log'!AF$2:AF$2815,$A884,'Duel Log'!AG$2:AG$2815,$B884,'Duel Log'!AH$2:AH$2815,"Draw")</f>
        <v>0</v>
      </c>
      <c r="G884" s="13" t="n">
        <f aca="false">IFERROR(D884/C884,"")</f>
        <v>0</v>
      </c>
    </row>
    <row r="885" customFormat="false" ht="15" hidden="false" customHeight="true" outlineLevel="0" collapsed="false">
      <c r="A885" s="7" t="s">
        <v>1726</v>
      </c>
      <c r="B885" s="7" t="s">
        <v>1725</v>
      </c>
      <c r="C885" s="7" t="n">
        <f aca="false">COUNTIFS('Duel Log'!AF$2:AF$2815,$A885,'Duel Log'!AG$2:AG$2815,$B885)</f>
        <v>2</v>
      </c>
      <c r="D885" s="7" t="n">
        <f aca="false">COUNTIFS('Duel Log'!AF$2:AF$2815,$A885,'Duel Log'!AG$2:AG$2815,$B885,'Duel Log'!AH$2:AH$2815,"Win")</f>
        <v>0</v>
      </c>
      <c r="E885" s="7" t="n">
        <f aca="false">COUNTIFS('Duel Log'!AF$2:AF$2815,$A885,'Duel Log'!AG$2:AG$2815,$B885,'Duel Log'!AH$2:AH$2815,"Loss")</f>
        <v>2</v>
      </c>
      <c r="F885" s="7" t="n">
        <f aca="false">COUNTIFS('Duel Log'!AF$2:AF$2815,$A885,'Duel Log'!AG$2:AG$2815,$B885,'Duel Log'!AH$2:AH$2815,"Draw")</f>
        <v>0</v>
      </c>
      <c r="G885" s="13" t="n">
        <f aca="false">IFERROR(D885/C885,"")</f>
        <v>0</v>
      </c>
    </row>
    <row r="886" customFormat="false" ht="15" hidden="false" customHeight="true" outlineLevel="0" collapsed="false">
      <c r="A886" s="7" t="s">
        <v>1544</v>
      </c>
      <c r="B886" s="7" t="s">
        <v>1545</v>
      </c>
      <c r="C886" s="7" t="n">
        <f aca="false">COUNTIFS('Duel Log'!AF$2:AF$2815,$A886,'Duel Log'!AG$2:AG$2815,$B886)</f>
        <v>2</v>
      </c>
      <c r="D886" s="7" t="n">
        <f aca="false">COUNTIFS('Duel Log'!AF$2:AF$2815,$A886,'Duel Log'!AG$2:AG$2815,$B886,'Duel Log'!AH$2:AH$2815,"Win")</f>
        <v>2</v>
      </c>
      <c r="E886" s="7" t="n">
        <f aca="false">COUNTIFS('Duel Log'!AF$2:AF$2815,$A886,'Duel Log'!AG$2:AG$2815,$B886,'Duel Log'!AH$2:AH$2815,"Loss")</f>
        <v>0</v>
      </c>
      <c r="F886" s="7" t="n">
        <f aca="false">COUNTIFS('Duel Log'!AF$2:AF$2815,$A886,'Duel Log'!AG$2:AG$2815,$B886,'Duel Log'!AH$2:AH$2815,"Draw")</f>
        <v>0</v>
      </c>
      <c r="G886" s="13" t="n">
        <f aca="false">IFERROR(D886/C886,"")</f>
        <v>1</v>
      </c>
    </row>
    <row r="887" customFormat="false" ht="15" hidden="false" customHeight="true" outlineLevel="0" collapsed="false">
      <c r="A887" s="7" t="s">
        <v>520</v>
      </c>
      <c r="B887" s="7" t="s">
        <v>160</v>
      </c>
      <c r="C887" s="7" t="n">
        <f aca="false">COUNTIFS('Duel Log'!AF$2:AF$2815,$A887,'Duel Log'!AG$2:AG$2815,$B887)</f>
        <v>2</v>
      </c>
      <c r="D887" s="7" t="n">
        <f aca="false">COUNTIFS('Duel Log'!AF$2:AF$2815,$A887,'Duel Log'!AG$2:AG$2815,$B887,'Duel Log'!AH$2:AH$2815,"Win")</f>
        <v>2</v>
      </c>
      <c r="E887" s="7" t="n">
        <f aca="false">COUNTIFS('Duel Log'!AF$2:AF$2815,$A887,'Duel Log'!AG$2:AG$2815,$B887,'Duel Log'!AH$2:AH$2815,"Loss")</f>
        <v>0</v>
      </c>
      <c r="F887" s="7" t="n">
        <f aca="false">COUNTIFS('Duel Log'!AF$2:AF$2815,$A887,'Duel Log'!AG$2:AG$2815,$B887,'Duel Log'!AH$2:AH$2815,"Draw")</f>
        <v>0</v>
      </c>
      <c r="G887" s="13" t="n">
        <f aca="false">IFERROR(D887/C887,"")</f>
        <v>1</v>
      </c>
    </row>
    <row r="888" customFormat="false" ht="15" hidden="false" customHeight="true" outlineLevel="0" collapsed="false">
      <c r="A888" s="7" t="s">
        <v>1705</v>
      </c>
      <c r="B888" s="7" t="s">
        <v>778</v>
      </c>
      <c r="C888" s="7" t="n">
        <f aca="false">COUNTIFS('Duel Log'!AF$2:AF$2815,$A888,'Duel Log'!AG$2:AG$2815,$B888)</f>
        <v>2</v>
      </c>
      <c r="D888" s="7" t="n">
        <f aca="false">COUNTIFS('Duel Log'!AF$2:AF$2815,$A888,'Duel Log'!AG$2:AG$2815,$B888,'Duel Log'!AH$2:AH$2815,"Win")</f>
        <v>2</v>
      </c>
      <c r="E888" s="7" t="n">
        <f aca="false">COUNTIFS('Duel Log'!AF$2:AF$2815,$A888,'Duel Log'!AG$2:AG$2815,$B888,'Duel Log'!AH$2:AH$2815,"Loss")</f>
        <v>0</v>
      </c>
      <c r="F888" s="7" t="n">
        <f aca="false">COUNTIFS('Duel Log'!AF$2:AF$2815,$A888,'Duel Log'!AG$2:AG$2815,$B888,'Duel Log'!AH$2:AH$2815,"Draw")</f>
        <v>0</v>
      </c>
      <c r="G888" s="13" t="n">
        <f aca="false">IFERROR(D888/C888,"")</f>
        <v>1</v>
      </c>
    </row>
    <row r="889" customFormat="false" ht="15" hidden="false" customHeight="true" outlineLevel="0" collapsed="false">
      <c r="A889" s="7" t="s">
        <v>1019</v>
      </c>
      <c r="B889" s="7" t="s">
        <v>228</v>
      </c>
      <c r="C889" s="7" t="n">
        <f aca="false">COUNTIFS('Duel Log'!AF$2:AF$2815,$A889,'Duel Log'!AG$2:AG$2815,$B889)</f>
        <v>1</v>
      </c>
      <c r="D889" s="7" t="n">
        <f aca="false">COUNTIFS('Duel Log'!AF$2:AF$2815,$A889,'Duel Log'!AG$2:AG$2815,$B889,'Duel Log'!AH$2:AH$2815,"Win")</f>
        <v>0</v>
      </c>
      <c r="E889" s="7" t="n">
        <f aca="false">COUNTIFS('Duel Log'!AF$2:AF$2815,$A889,'Duel Log'!AG$2:AG$2815,$B889,'Duel Log'!AH$2:AH$2815,"Loss")</f>
        <v>1</v>
      </c>
      <c r="F889" s="7" t="n">
        <f aca="false">COUNTIFS('Duel Log'!AF$2:AF$2815,$A889,'Duel Log'!AG$2:AG$2815,$B889,'Duel Log'!AH$2:AH$2815,"Draw")</f>
        <v>0</v>
      </c>
      <c r="G889" s="13" t="n">
        <f aca="false">IFERROR(D889/C889,"")</f>
        <v>0</v>
      </c>
    </row>
    <row r="890" customFormat="false" ht="15" hidden="false" customHeight="true" outlineLevel="0" collapsed="false">
      <c r="A890" s="7" t="s">
        <v>3090</v>
      </c>
      <c r="B890" s="7" t="s">
        <v>762</v>
      </c>
      <c r="C890" s="7" t="n">
        <f aca="false">COUNTIFS('Duel Log'!AF$2:AF$2815,$A890,'Duel Log'!AG$2:AG$2815,$B890)</f>
        <v>1</v>
      </c>
      <c r="D890" s="7" t="n">
        <f aca="false">COUNTIFS('Duel Log'!AF$2:AF$2815,$A890,'Duel Log'!AG$2:AG$2815,$B890,'Duel Log'!AH$2:AH$2815,"Win")</f>
        <v>1</v>
      </c>
      <c r="E890" s="7" t="n">
        <f aca="false">COUNTIFS('Duel Log'!AF$2:AF$2815,$A890,'Duel Log'!AG$2:AG$2815,$B890,'Duel Log'!AH$2:AH$2815,"Loss")</f>
        <v>0</v>
      </c>
      <c r="F890" s="7" t="n">
        <f aca="false">COUNTIFS('Duel Log'!AF$2:AF$2815,$A890,'Duel Log'!AG$2:AG$2815,$B890,'Duel Log'!AH$2:AH$2815,"Draw")</f>
        <v>0</v>
      </c>
      <c r="G890" s="13" t="n">
        <f aca="false">IFERROR(D890/C890,"")</f>
        <v>1</v>
      </c>
    </row>
    <row r="891" customFormat="false" ht="15" hidden="false" customHeight="true" outlineLevel="0" collapsed="false">
      <c r="A891" s="7" t="s">
        <v>3090</v>
      </c>
      <c r="B891" s="7" t="s">
        <v>160</v>
      </c>
      <c r="C891" s="7" t="n">
        <f aca="false">COUNTIFS('Duel Log'!AF$2:AF$2815,$A891,'Duel Log'!AG$2:AG$2815,$B891)</f>
        <v>1</v>
      </c>
      <c r="D891" s="7" t="n">
        <f aca="false">COUNTIFS('Duel Log'!AF$2:AF$2815,$A891,'Duel Log'!AG$2:AG$2815,$B891,'Duel Log'!AH$2:AH$2815,"Win")</f>
        <v>1</v>
      </c>
      <c r="E891" s="7" t="n">
        <f aca="false">COUNTIFS('Duel Log'!AF$2:AF$2815,$A891,'Duel Log'!AG$2:AG$2815,$B891,'Duel Log'!AH$2:AH$2815,"Loss")</f>
        <v>0</v>
      </c>
      <c r="F891" s="7" t="n">
        <f aca="false">COUNTIFS('Duel Log'!AF$2:AF$2815,$A891,'Duel Log'!AG$2:AG$2815,$B891,'Duel Log'!AH$2:AH$2815,"Draw")</f>
        <v>0</v>
      </c>
      <c r="G891" s="13" t="n">
        <f aca="false">IFERROR(D891/C891,"")</f>
        <v>1</v>
      </c>
    </row>
    <row r="892" customFormat="false" ht="15" hidden="false" customHeight="true" outlineLevel="0" collapsed="false">
      <c r="A892" s="7" t="s">
        <v>1743</v>
      </c>
      <c r="B892" s="7" t="s">
        <v>1744</v>
      </c>
      <c r="C892" s="7" t="n">
        <f aca="false">COUNTIFS('Duel Log'!AF$2:AF$2815,$A892,'Duel Log'!AG$2:AG$2815,$B892)</f>
        <v>1</v>
      </c>
      <c r="D892" s="7" t="n">
        <f aca="false">COUNTIFS('Duel Log'!AF$2:AF$2815,$A892,'Duel Log'!AG$2:AG$2815,$B892,'Duel Log'!AH$2:AH$2815,"Win")</f>
        <v>0</v>
      </c>
      <c r="E892" s="7" t="n">
        <f aca="false">COUNTIFS('Duel Log'!AF$2:AF$2815,$A892,'Duel Log'!AG$2:AG$2815,$B892,'Duel Log'!AH$2:AH$2815,"Loss")</f>
        <v>1</v>
      </c>
      <c r="F892" s="7" t="n">
        <f aca="false">COUNTIFS('Duel Log'!AF$2:AF$2815,$A892,'Duel Log'!AG$2:AG$2815,$B892,'Duel Log'!AH$2:AH$2815,"Draw")</f>
        <v>0</v>
      </c>
      <c r="G892" s="13" t="n">
        <f aca="false">IFERROR(D892/C892,"")</f>
        <v>0</v>
      </c>
    </row>
    <row r="893" customFormat="false" ht="15" hidden="false" customHeight="true" outlineLevel="0" collapsed="false">
      <c r="A893" s="7" t="s">
        <v>3649</v>
      </c>
      <c r="B893" s="7" t="s">
        <v>2047</v>
      </c>
      <c r="C893" s="7" t="n">
        <f aca="false">COUNTIFS('Duel Log'!AF$2:AF$2815,$A893,'Duel Log'!AG$2:AG$2815,$B893)</f>
        <v>1</v>
      </c>
      <c r="D893" s="7" t="n">
        <f aca="false">COUNTIFS('Duel Log'!AF$2:AF$2815,$A893,'Duel Log'!AG$2:AG$2815,$B893,'Duel Log'!AH$2:AH$2815,"Win")</f>
        <v>1</v>
      </c>
      <c r="E893" s="7" t="n">
        <f aca="false">COUNTIFS('Duel Log'!AF$2:AF$2815,$A893,'Duel Log'!AG$2:AG$2815,$B893,'Duel Log'!AH$2:AH$2815,"Loss")</f>
        <v>0</v>
      </c>
      <c r="F893" s="7" t="n">
        <f aca="false">COUNTIFS('Duel Log'!AF$2:AF$2815,$A893,'Duel Log'!AG$2:AG$2815,$B893,'Duel Log'!AH$2:AH$2815,"Draw")</f>
        <v>0</v>
      </c>
      <c r="G893" s="13" t="n">
        <f aca="false">IFERROR(D893/C893,"")</f>
        <v>1</v>
      </c>
    </row>
    <row r="894" customFormat="false" ht="15" hidden="false" customHeight="true" outlineLevel="0" collapsed="false">
      <c r="A894" s="7" t="s">
        <v>4592</v>
      </c>
      <c r="B894" s="7" t="s">
        <v>4593</v>
      </c>
      <c r="C894" s="7" t="n">
        <f aca="false">COUNTIFS('Duel Log'!AF$2:AF$2815,$A894,'Duel Log'!AG$2:AG$2815,$B894)</f>
        <v>1</v>
      </c>
      <c r="D894" s="7" t="n">
        <f aca="false">COUNTIFS('Duel Log'!AF$2:AF$2815,$A894,'Duel Log'!AG$2:AG$2815,$B894,'Duel Log'!AH$2:AH$2815,"Win")</f>
        <v>1</v>
      </c>
      <c r="E894" s="7" t="n">
        <f aca="false">COUNTIFS('Duel Log'!AF$2:AF$2815,$A894,'Duel Log'!AG$2:AG$2815,$B894,'Duel Log'!AH$2:AH$2815,"Loss")</f>
        <v>0</v>
      </c>
      <c r="F894" s="7" t="n">
        <f aca="false">COUNTIFS('Duel Log'!AF$2:AF$2815,$A894,'Duel Log'!AG$2:AG$2815,$B894,'Duel Log'!AH$2:AH$2815,"Draw")</f>
        <v>0</v>
      </c>
      <c r="G894" s="13" t="n">
        <f aca="false">IFERROR(D894/C894,"")</f>
        <v>1</v>
      </c>
    </row>
    <row r="895" customFormat="false" ht="15" hidden="false" customHeight="true" outlineLevel="0" collapsed="false">
      <c r="A895" s="7" t="s">
        <v>527</v>
      </c>
      <c r="B895" s="7" t="s">
        <v>2946</v>
      </c>
      <c r="C895" s="7" t="n">
        <f aca="false">COUNTIFS('Duel Log'!AF$2:AF$2815,$A895,'Duel Log'!AG$2:AG$2815,$B895)</f>
        <v>2</v>
      </c>
      <c r="D895" s="7" t="n">
        <f aca="false">COUNTIFS('Duel Log'!AF$2:AF$2815,$A895,'Duel Log'!AG$2:AG$2815,$B895,'Duel Log'!AH$2:AH$2815,"Win")</f>
        <v>0</v>
      </c>
      <c r="E895" s="7" t="n">
        <f aca="false">COUNTIFS('Duel Log'!AF$2:AF$2815,$A895,'Duel Log'!AG$2:AG$2815,$B895,'Duel Log'!AH$2:AH$2815,"Loss")</f>
        <v>2</v>
      </c>
      <c r="F895" s="7" t="n">
        <f aca="false">COUNTIFS('Duel Log'!AF$2:AF$2815,$A895,'Duel Log'!AG$2:AG$2815,$B895,'Duel Log'!AH$2:AH$2815,"Draw")</f>
        <v>0</v>
      </c>
      <c r="G895" s="13" t="n">
        <f aca="false">IFERROR(D895/C895,"")</f>
        <v>0</v>
      </c>
    </row>
    <row r="896" customFormat="false" ht="15" hidden="false" customHeight="true" outlineLevel="0" collapsed="false">
      <c r="A896" s="7" t="s">
        <v>527</v>
      </c>
      <c r="B896" s="7" t="s">
        <v>526</v>
      </c>
      <c r="C896" s="7" t="n">
        <f aca="false">COUNTIFS('Duel Log'!AF$2:AF$2815,$A896,'Duel Log'!AG$2:AG$2815,$B896)</f>
        <v>1</v>
      </c>
      <c r="D896" s="7" t="n">
        <f aca="false">COUNTIFS('Duel Log'!AF$2:AF$2815,$A896,'Duel Log'!AG$2:AG$2815,$B896,'Duel Log'!AH$2:AH$2815,"Win")</f>
        <v>0</v>
      </c>
      <c r="E896" s="7" t="n">
        <f aca="false">COUNTIFS('Duel Log'!AF$2:AF$2815,$A896,'Duel Log'!AG$2:AG$2815,$B896,'Duel Log'!AH$2:AH$2815,"Loss")</f>
        <v>1</v>
      </c>
      <c r="F896" s="7" t="n">
        <f aca="false">COUNTIFS('Duel Log'!AF$2:AF$2815,$A896,'Duel Log'!AG$2:AG$2815,$B896,'Duel Log'!AH$2:AH$2815,"Draw")</f>
        <v>0</v>
      </c>
      <c r="G896" s="13" t="n">
        <f aca="false">IFERROR(D896/C896,"")</f>
        <v>0</v>
      </c>
    </row>
    <row r="897" customFormat="false" ht="15" hidden="false" customHeight="true" outlineLevel="0" collapsed="false">
      <c r="A897" s="7" t="s">
        <v>527</v>
      </c>
      <c r="B897" s="7" t="s">
        <v>980</v>
      </c>
      <c r="C897" s="7" t="n">
        <f aca="false">COUNTIFS('Duel Log'!AF$2:AF$2815,$A897,'Duel Log'!AG$2:AG$2815,$B897)</f>
        <v>1</v>
      </c>
      <c r="D897" s="7" t="n">
        <f aca="false">COUNTIFS('Duel Log'!AF$2:AF$2815,$A897,'Duel Log'!AG$2:AG$2815,$B897,'Duel Log'!AH$2:AH$2815,"Win")</f>
        <v>1</v>
      </c>
      <c r="E897" s="7" t="n">
        <f aca="false">COUNTIFS('Duel Log'!AF$2:AF$2815,$A897,'Duel Log'!AG$2:AG$2815,$B897,'Duel Log'!AH$2:AH$2815,"Loss")</f>
        <v>0</v>
      </c>
      <c r="F897" s="7" t="n">
        <f aca="false">COUNTIFS('Duel Log'!AF$2:AF$2815,$A897,'Duel Log'!AG$2:AG$2815,$B897,'Duel Log'!AH$2:AH$2815,"Draw")</f>
        <v>0</v>
      </c>
      <c r="G897" s="13" t="n">
        <f aca="false">IFERROR(D897/C897,"")</f>
        <v>1</v>
      </c>
    </row>
    <row r="898" customFormat="false" ht="15" hidden="false" customHeight="true" outlineLevel="0" collapsed="false">
      <c r="A898" s="7" t="s">
        <v>527</v>
      </c>
      <c r="B898" s="7" t="s">
        <v>2892</v>
      </c>
      <c r="C898" s="7" t="n">
        <f aca="false">COUNTIFS('Duel Log'!AF$2:AF$2815,$A898,'Duel Log'!AG$2:AG$2815,$B898)</f>
        <v>1</v>
      </c>
      <c r="D898" s="7" t="n">
        <f aca="false">COUNTIFS('Duel Log'!AF$2:AF$2815,$A898,'Duel Log'!AG$2:AG$2815,$B898,'Duel Log'!AH$2:AH$2815,"Win")</f>
        <v>0</v>
      </c>
      <c r="E898" s="7" t="n">
        <f aca="false">COUNTIFS('Duel Log'!AF$2:AF$2815,$A898,'Duel Log'!AG$2:AG$2815,$B898,'Duel Log'!AH$2:AH$2815,"Loss")</f>
        <v>1</v>
      </c>
      <c r="F898" s="7" t="n">
        <f aca="false">COUNTIFS('Duel Log'!AF$2:AF$2815,$A898,'Duel Log'!AG$2:AG$2815,$B898,'Duel Log'!AH$2:AH$2815,"Draw")</f>
        <v>0</v>
      </c>
      <c r="G898" s="13" t="n">
        <f aca="false">IFERROR(D898/C898,"")</f>
        <v>0</v>
      </c>
    </row>
    <row r="899" customFormat="false" ht="15" hidden="false" customHeight="true" outlineLevel="0" collapsed="false">
      <c r="A899" s="7" t="s">
        <v>177</v>
      </c>
      <c r="B899" s="7" t="s">
        <v>178</v>
      </c>
      <c r="C899" s="7" t="n">
        <f aca="false">COUNTIFS('Duel Log'!AF$2:AF$2815,$A899,'Duel Log'!AG$2:AG$2815,$B899)</f>
        <v>1</v>
      </c>
      <c r="D899" s="7" t="n">
        <f aca="false">COUNTIFS('Duel Log'!AF$2:AF$2815,$A899,'Duel Log'!AG$2:AG$2815,$B899,'Duel Log'!AH$2:AH$2815,"Win")</f>
        <v>0</v>
      </c>
      <c r="E899" s="7" t="n">
        <f aca="false">COUNTIFS('Duel Log'!AF$2:AF$2815,$A899,'Duel Log'!AG$2:AG$2815,$B899,'Duel Log'!AH$2:AH$2815,"Loss")</f>
        <v>1</v>
      </c>
      <c r="F899" s="7" t="n">
        <f aca="false">COUNTIFS('Duel Log'!AF$2:AF$2815,$A899,'Duel Log'!AG$2:AG$2815,$B899,'Duel Log'!AH$2:AH$2815,"Draw")</f>
        <v>0</v>
      </c>
      <c r="G899" s="13" t="n">
        <f aca="false">IFERROR(D899/C899,"")</f>
        <v>0</v>
      </c>
    </row>
    <row r="900" customFormat="false" ht="15" hidden="false" customHeight="true" outlineLevel="0" collapsed="false">
      <c r="A900" s="7" t="s">
        <v>1785</v>
      </c>
      <c r="B900" s="7" t="s">
        <v>410</v>
      </c>
      <c r="C900" s="7" t="n">
        <f aca="false">COUNTIFS('Duel Log'!AF$2:AF$2815,$A900,'Duel Log'!AG$2:AG$2815,$B900)</f>
        <v>4</v>
      </c>
      <c r="D900" s="7" t="n">
        <f aca="false">COUNTIFS('Duel Log'!AF$2:AF$2815,$A900,'Duel Log'!AG$2:AG$2815,$B900,'Duel Log'!AH$2:AH$2815,"Win")</f>
        <v>2</v>
      </c>
      <c r="E900" s="7" t="n">
        <f aca="false">COUNTIFS('Duel Log'!AF$2:AF$2815,$A900,'Duel Log'!AG$2:AG$2815,$B900,'Duel Log'!AH$2:AH$2815,"Loss")</f>
        <v>2</v>
      </c>
      <c r="F900" s="7" t="n">
        <f aca="false">COUNTIFS('Duel Log'!AF$2:AF$2815,$A900,'Duel Log'!AG$2:AG$2815,$B900,'Duel Log'!AH$2:AH$2815,"Draw")</f>
        <v>0</v>
      </c>
      <c r="G900" s="13" t="n">
        <f aca="false">IFERROR(D900/C900,"")</f>
        <v>0.5</v>
      </c>
    </row>
    <row r="901" customFormat="false" ht="15" hidden="false" customHeight="true" outlineLevel="0" collapsed="false">
      <c r="A901" s="7" t="s">
        <v>379</v>
      </c>
      <c r="B901" s="7" t="s">
        <v>229</v>
      </c>
      <c r="C901" s="7" t="n">
        <f aca="false">COUNTIFS('Duel Log'!AF$2:AF$2815,$A901,'Duel Log'!AG$2:AG$2815,$B901)</f>
        <v>2</v>
      </c>
      <c r="D901" s="7" t="n">
        <f aca="false">COUNTIFS('Duel Log'!AF$2:AF$2815,$A901,'Duel Log'!AG$2:AG$2815,$B901,'Duel Log'!AH$2:AH$2815,"Win")</f>
        <v>0</v>
      </c>
      <c r="E901" s="7" t="n">
        <f aca="false">COUNTIFS('Duel Log'!AF$2:AF$2815,$A901,'Duel Log'!AG$2:AG$2815,$B901,'Duel Log'!AH$2:AH$2815,"Loss")</f>
        <v>2</v>
      </c>
      <c r="F901" s="7" t="n">
        <f aca="false">COUNTIFS('Duel Log'!AF$2:AF$2815,$A901,'Duel Log'!AG$2:AG$2815,$B901,'Duel Log'!AH$2:AH$2815,"Draw")</f>
        <v>0</v>
      </c>
      <c r="G901" s="13" t="n">
        <f aca="false">IFERROR(D901/C901,"")</f>
        <v>0</v>
      </c>
    </row>
    <row r="902" customFormat="false" ht="15" hidden="false" customHeight="true" outlineLevel="0" collapsed="false">
      <c r="A902" s="7" t="s">
        <v>1367</v>
      </c>
      <c r="B902" s="7" t="s">
        <v>1366</v>
      </c>
      <c r="C902" s="7" t="n">
        <f aca="false">COUNTIFS('Duel Log'!AF$2:AF$2815,$A902,'Duel Log'!AG$2:AG$2815,$B902)</f>
        <v>1</v>
      </c>
      <c r="D902" s="7" t="n">
        <f aca="false">COUNTIFS('Duel Log'!AF$2:AF$2815,$A902,'Duel Log'!AG$2:AG$2815,$B902,'Duel Log'!AH$2:AH$2815,"Win")</f>
        <v>1</v>
      </c>
      <c r="E902" s="7" t="n">
        <f aca="false">COUNTIFS('Duel Log'!AF$2:AF$2815,$A902,'Duel Log'!AG$2:AG$2815,$B902,'Duel Log'!AH$2:AH$2815,"Loss")</f>
        <v>0</v>
      </c>
      <c r="F902" s="7" t="n">
        <f aca="false">COUNTIFS('Duel Log'!AF$2:AF$2815,$A902,'Duel Log'!AG$2:AG$2815,$B902,'Duel Log'!AH$2:AH$2815,"Draw")</f>
        <v>0</v>
      </c>
      <c r="G902" s="13" t="n">
        <f aca="false">IFERROR(D902/C902,"")</f>
        <v>1</v>
      </c>
    </row>
    <row r="903" customFormat="false" ht="15" hidden="false" customHeight="true" outlineLevel="0" collapsed="false">
      <c r="A903" s="7" t="s">
        <v>5613</v>
      </c>
      <c r="B903" s="7" t="s">
        <v>150</v>
      </c>
      <c r="C903" s="7" t="n">
        <f aca="false">COUNTIFS('Duel Log'!AF$2:AF$2815,$A903,'Duel Log'!AG$2:AG$2815,$B903)</f>
        <v>1</v>
      </c>
      <c r="D903" s="7" t="n">
        <f aca="false">COUNTIFS('Duel Log'!AF$2:AF$2815,$A903,'Duel Log'!AG$2:AG$2815,$B903,'Duel Log'!AH$2:AH$2815,"Win")</f>
        <v>0</v>
      </c>
      <c r="E903" s="7" t="n">
        <f aca="false">COUNTIFS('Duel Log'!AF$2:AF$2815,$A903,'Duel Log'!AG$2:AG$2815,$B903,'Duel Log'!AH$2:AH$2815,"Loss")</f>
        <v>1</v>
      </c>
      <c r="F903" s="7" t="n">
        <f aca="false">COUNTIFS('Duel Log'!AF$2:AF$2815,$A903,'Duel Log'!AG$2:AG$2815,$B903,'Duel Log'!AH$2:AH$2815,"Draw")</f>
        <v>0</v>
      </c>
      <c r="G903" s="13" t="n">
        <f aca="false">IFERROR(D903/C903,"")</f>
        <v>0</v>
      </c>
    </row>
    <row r="904" customFormat="false" ht="15" hidden="false" customHeight="true" outlineLevel="0" collapsed="false">
      <c r="A904" s="7" t="s">
        <v>2347</v>
      </c>
      <c r="B904" s="7" t="s">
        <v>2346</v>
      </c>
      <c r="C904" s="7" t="n">
        <f aca="false">COUNTIFS('Duel Log'!AF$2:AF$2815,$A904,'Duel Log'!AG$2:AG$2815,$B904)</f>
        <v>1</v>
      </c>
      <c r="D904" s="7" t="n">
        <f aca="false">COUNTIFS('Duel Log'!AF$2:AF$2815,$A904,'Duel Log'!AG$2:AG$2815,$B904,'Duel Log'!AH$2:AH$2815,"Win")</f>
        <v>1</v>
      </c>
      <c r="E904" s="7" t="n">
        <f aca="false">COUNTIFS('Duel Log'!AF$2:AF$2815,$A904,'Duel Log'!AG$2:AG$2815,$B904,'Duel Log'!AH$2:AH$2815,"Loss")</f>
        <v>0</v>
      </c>
      <c r="F904" s="7" t="n">
        <f aca="false">COUNTIFS('Duel Log'!AF$2:AF$2815,$A904,'Duel Log'!AG$2:AG$2815,$B904,'Duel Log'!AH$2:AH$2815,"Draw")</f>
        <v>0</v>
      </c>
      <c r="G904" s="13" t="n">
        <f aca="false">IFERROR(D904/C904,"")</f>
        <v>1</v>
      </c>
    </row>
    <row r="905" customFormat="false" ht="15" hidden="false" customHeight="true" outlineLevel="0" collapsed="false">
      <c r="A905" s="7" t="s">
        <v>3684</v>
      </c>
      <c r="B905" s="7" t="s">
        <v>418</v>
      </c>
      <c r="C905" s="7" t="n">
        <f aca="false">COUNTIFS('Duel Log'!AF$2:AF$2815,$A905,'Duel Log'!AG$2:AG$2815,$B905)</f>
        <v>1</v>
      </c>
      <c r="D905" s="7" t="n">
        <f aca="false">COUNTIFS('Duel Log'!AF$2:AF$2815,$A905,'Duel Log'!AG$2:AG$2815,$B905,'Duel Log'!AH$2:AH$2815,"Win")</f>
        <v>1</v>
      </c>
      <c r="E905" s="7" t="n">
        <f aca="false">COUNTIFS('Duel Log'!AF$2:AF$2815,$A905,'Duel Log'!AG$2:AG$2815,$B905,'Duel Log'!AH$2:AH$2815,"Loss")</f>
        <v>0</v>
      </c>
      <c r="F905" s="7" t="n">
        <f aca="false">COUNTIFS('Duel Log'!AF$2:AF$2815,$A905,'Duel Log'!AG$2:AG$2815,$B905,'Duel Log'!AH$2:AH$2815,"Draw")</f>
        <v>0</v>
      </c>
      <c r="G905" s="13" t="n">
        <f aca="false">IFERROR(D905/C905,"")</f>
        <v>1</v>
      </c>
    </row>
    <row r="906" customFormat="false" ht="15" hidden="false" customHeight="true" outlineLevel="0" collapsed="false">
      <c r="A906" s="7" t="s">
        <v>3684</v>
      </c>
      <c r="B906" s="7" t="s">
        <v>649</v>
      </c>
      <c r="C906" s="7" t="n">
        <f aca="false">COUNTIFS('Duel Log'!AF$2:AF$2815,$A906,'Duel Log'!AG$2:AG$2815,$B906)</f>
        <v>1</v>
      </c>
      <c r="D906" s="7" t="n">
        <f aca="false">COUNTIFS('Duel Log'!AF$2:AF$2815,$A906,'Duel Log'!AG$2:AG$2815,$B906,'Duel Log'!AH$2:AH$2815,"Win")</f>
        <v>0</v>
      </c>
      <c r="E906" s="7" t="n">
        <f aca="false">COUNTIFS('Duel Log'!AF$2:AF$2815,$A906,'Duel Log'!AG$2:AG$2815,$B906,'Duel Log'!AH$2:AH$2815,"Loss")</f>
        <v>1</v>
      </c>
      <c r="F906" s="7" t="n">
        <f aca="false">COUNTIFS('Duel Log'!AF$2:AF$2815,$A906,'Duel Log'!AG$2:AG$2815,$B906,'Duel Log'!AH$2:AH$2815,"Draw")</f>
        <v>0</v>
      </c>
      <c r="G906" s="13" t="n">
        <f aca="false">IFERROR(D906/C906,"")</f>
        <v>0</v>
      </c>
    </row>
    <row r="907" customFormat="false" ht="15" hidden="false" customHeight="true" outlineLevel="0" collapsed="false">
      <c r="A907" s="7" t="s">
        <v>762</v>
      </c>
      <c r="B907" s="7" t="s">
        <v>778</v>
      </c>
      <c r="C907" s="7" t="n">
        <f aca="false">COUNTIFS('Duel Log'!AF$2:AF$2815,$A907,'Duel Log'!AG$2:AG$2815,$B907)</f>
        <v>1</v>
      </c>
      <c r="D907" s="7" t="n">
        <f aca="false">COUNTIFS('Duel Log'!AF$2:AF$2815,$A907,'Duel Log'!AG$2:AG$2815,$B907,'Duel Log'!AH$2:AH$2815,"Win")</f>
        <v>1</v>
      </c>
      <c r="E907" s="7" t="n">
        <f aca="false">COUNTIFS('Duel Log'!AF$2:AF$2815,$A907,'Duel Log'!AG$2:AG$2815,$B907,'Duel Log'!AH$2:AH$2815,"Loss")</f>
        <v>0</v>
      </c>
      <c r="F907" s="7" t="n">
        <f aca="false">COUNTIFS('Duel Log'!AF$2:AF$2815,$A907,'Duel Log'!AG$2:AG$2815,$B907,'Duel Log'!AH$2:AH$2815,"Draw")</f>
        <v>0</v>
      </c>
      <c r="G907" s="13" t="n">
        <f aca="false">IFERROR(D907/C907,"")</f>
        <v>1</v>
      </c>
    </row>
    <row r="908" customFormat="false" ht="15" hidden="false" customHeight="true" outlineLevel="0" collapsed="false">
      <c r="A908" s="7" t="s">
        <v>762</v>
      </c>
      <c r="B908" s="7" t="s">
        <v>4833</v>
      </c>
      <c r="C908" s="7" t="n">
        <f aca="false">COUNTIFS('Duel Log'!AF$2:AF$2815,$A908,'Duel Log'!AG$2:AG$2815,$B908)</f>
        <v>1</v>
      </c>
      <c r="D908" s="7" t="n">
        <f aca="false">COUNTIFS('Duel Log'!AF$2:AF$2815,$A908,'Duel Log'!AG$2:AG$2815,$B908,'Duel Log'!AH$2:AH$2815,"Win")</f>
        <v>0</v>
      </c>
      <c r="E908" s="7" t="n">
        <f aca="false">COUNTIFS('Duel Log'!AF$2:AF$2815,$A908,'Duel Log'!AG$2:AG$2815,$B908,'Duel Log'!AH$2:AH$2815,"Loss")</f>
        <v>1</v>
      </c>
      <c r="F908" s="7" t="n">
        <f aca="false">COUNTIFS('Duel Log'!AF$2:AF$2815,$A908,'Duel Log'!AG$2:AG$2815,$B908,'Duel Log'!AH$2:AH$2815,"Draw")</f>
        <v>0</v>
      </c>
      <c r="G908" s="13" t="n">
        <f aca="false">IFERROR(D908/C908,"")</f>
        <v>0</v>
      </c>
    </row>
    <row r="909" customFormat="false" ht="15" hidden="false" customHeight="true" outlineLevel="0" collapsed="false">
      <c r="A909" s="7" t="s">
        <v>762</v>
      </c>
      <c r="B909" s="7" t="s">
        <v>2175</v>
      </c>
      <c r="C909" s="7" t="n">
        <f aca="false">COUNTIFS('Duel Log'!AF$2:AF$2815,$A909,'Duel Log'!AG$2:AG$2815,$B909)</f>
        <v>1</v>
      </c>
      <c r="D909" s="7" t="n">
        <f aca="false">COUNTIFS('Duel Log'!AF$2:AF$2815,$A909,'Duel Log'!AG$2:AG$2815,$B909,'Duel Log'!AH$2:AH$2815,"Win")</f>
        <v>0</v>
      </c>
      <c r="E909" s="7" t="n">
        <f aca="false">COUNTIFS('Duel Log'!AF$2:AF$2815,$A909,'Duel Log'!AG$2:AG$2815,$B909,'Duel Log'!AH$2:AH$2815,"Loss")</f>
        <v>1</v>
      </c>
      <c r="F909" s="7" t="n">
        <f aca="false">COUNTIFS('Duel Log'!AF$2:AF$2815,$A909,'Duel Log'!AG$2:AG$2815,$B909,'Duel Log'!AH$2:AH$2815,"Draw")</f>
        <v>0</v>
      </c>
      <c r="G909" s="13" t="n">
        <f aca="false">IFERROR(D909/C909,"")</f>
        <v>0</v>
      </c>
    </row>
    <row r="910" customFormat="false" ht="15" hidden="false" customHeight="true" outlineLevel="0" collapsed="false">
      <c r="A910" s="7" t="s">
        <v>762</v>
      </c>
      <c r="B910" s="7" t="s">
        <v>4854</v>
      </c>
      <c r="C910" s="7" t="n">
        <f aca="false">COUNTIFS('Duel Log'!AF$2:AF$2815,$A910,'Duel Log'!AG$2:AG$2815,$B910)</f>
        <v>1</v>
      </c>
      <c r="D910" s="7" t="n">
        <f aca="false">COUNTIFS('Duel Log'!AF$2:AF$2815,$A910,'Duel Log'!AG$2:AG$2815,$B910,'Duel Log'!AH$2:AH$2815,"Win")</f>
        <v>1</v>
      </c>
      <c r="E910" s="7" t="n">
        <f aca="false">COUNTIFS('Duel Log'!AF$2:AF$2815,$A910,'Duel Log'!AG$2:AG$2815,$B910,'Duel Log'!AH$2:AH$2815,"Loss")</f>
        <v>0</v>
      </c>
      <c r="F910" s="7" t="n">
        <f aca="false">COUNTIFS('Duel Log'!AF$2:AF$2815,$A910,'Duel Log'!AG$2:AG$2815,$B910,'Duel Log'!AH$2:AH$2815,"Draw")</f>
        <v>0</v>
      </c>
      <c r="G910" s="13" t="n">
        <f aca="false">IFERROR(D910/C910,"")</f>
        <v>1</v>
      </c>
    </row>
    <row r="911" customFormat="false" ht="15" hidden="false" customHeight="true" outlineLevel="0" collapsed="false">
      <c r="A911" s="7" t="s">
        <v>762</v>
      </c>
      <c r="B911" s="7" t="s">
        <v>5247</v>
      </c>
      <c r="C911" s="7" t="n">
        <f aca="false">COUNTIFS('Duel Log'!AF$2:AF$2815,$A911,'Duel Log'!AG$2:AG$2815,$B911)</f>
        <v>1</v>
      </c>
      <c r="D911" s="7" t="n">
        <f aca="false">COUNTIFS('Duel Log'!AF$2:AF$2815,$A911,'Duel Log'!AG$2:AG$2815,$B911,'Duel Log'!AH$2:AH$2815,"Win")</f>
        <v>1</v>
      </c>
      <c r="E911" s="7" t="n">
        <f aca="false">COUNTIFS('Duel Log'!AF$2:AF$2815,$A911,'Duel Log'!AG$2:AG$2815,$B911,'Duel Log'!AH$2:AH$2815,"Loss")</f>
        <v>0</v>
      </c>
      <c r="F911" s="7" t="n">
        <f aca="false">COUNTIFS('Duel Log'!AF$2:AF$2815,$A911,'Duel Log'!AG$2:AG$2815,$B911,'Duel Log'!AH$2:AH$2815,"Draw")</f>
        <v>0</v>
      </c>
      <c r="G911" s="13" t="n">
        <f aca="false">IFERROR(D911/C911,"")</f>
        <v>1</v>
      </c>
    </row>
    <row r="912" customFormat="false" ht="15" hidden="false" customHeight="true" outlineLevel="0" collapsed="false">
      <c r="A912" s="7" t="s">
        <v>762</v>
      </c>
      <c r="B912" s="7" t="s">
        <v>338</v>
      </c>
      <c r="C912" s="7" t="n">
        <f aca="false">COUNTIFS('Duel Log'!AF$2:AF$2815,$A912,'Duel Log'!AG$2:AG$2815,$B912)</f>
        <v>2</v>
      </c>
      <c r="D912" s="7" t="n">
        <f aca="false">COUNTIFS('Duel Log'!AF$2:AF$2815,$A912,'Duel Log'!AG$2:AG$2815,$B912,'Duel Log'!AH$2:AH$2815,"Win")</f>
        <v>0</v>
      </c>
      <c r="E912" s="7" t="n">
        <f aca="false">COUNTIFS('Duel Log'!AF$2:AF$2815,$A912,'Duel Log'!AG$2:AG$2815,$B912,'Duel Log'!AH$2:AH$2815,"Loss")</f>
        <v>2</v>
      </c>
      <c r="F912" s="7" t="n">
        <f aca="false">COUNTIFS('Duel Log'!AF$2:AF$2815,$A912,'Duel Log'!AG$2:AG$2815,$B912,'Duel Log'!AH$2:AH$2815,"Draw")</f>
        <v>0</v>
      </c>
      <c r="G912" s="13" t="n">
        <f aca="false">IFERROR(D912/C912,"")</f>
        <v>0</v>
      </c>
    </row>
    <row r="913" customFormat="false" ht="15" hidden="false" customHeight="true" outlineLevel="0" collapsed="false">
      <c r="A913" s="7" t="s">
        <v>762</v>
      </c>
      <c r="B913" s="7" t="s">
        <v>2701</v>
      </c>
      <c r="C913" s="7" t="n">
        <f aca="false">COUNTIFS('Duel Log'!AF$2:AF$2815,$A913,'Duel Log'!AG$2:AG$2815,$B913)</f>
        <v>1</v>
      </c>
      <c r="D913" s="7" t="n">
        <f aca="false">COUNTIFS('Duel Log'!AF$2:AF$2815,$A913,'Duel Log'!AG$2:AG$2815,$B913,'Duel Log'!AH$2:AH$2815,"Win")</f>
        <v>0</v>
      </c>
      <c r="E913" s="7" t="n">
        <f aca="false">COUNTIFS('Duel Log'!AF$2:AF$2815,$A913,'Duel Log'!AG$2:AG$2815,$B913,'Duel Log'!AH$2:AH$2815,"Loss")</f>
        <v>1</v>
      </c>
      <c r="F913" s="7" t="n">
        <f aca="false">COUNTIFS('Duel Log'!AF$2:AF$2815,$A913,'Duel Log'!AG$2:AG$2815,$B913,'Duel Log'!AH$2:AH$2815,"Draw")</f>
        <v>0</v>
      </c>
      <c r="G913" s="13" t="n">
        <f aca="false">IFERROR(D913/C913,"")</f>
        <v>0</v>
      </c>
    </row>
    <row r="914" customFormat="false" ht="15" hidden="false" customHeight="true" outlineLevel="0" collapsed="false">
      <c r="A914" s="7" t="s">
        <v>762</v>
      </c>
      <c r="B914" s="7" t="s">
        <v>2020</v>
      </c>
      <c r="C914" s="7" t="n">
        <f aca="false">COUNTIFS('Duel Log'!AF$2:AF$2815,$A914,'Duel Log'!AG$2:AG$2815,$B914)</f>
        <v>2</v>
      </c>
      <c r="D914" s="7" t="n">
        <f aca="false">COUNTIFS('Duel Log'!AF$2:AF$2815,$A914,'Duel Log'!AG$2:AG$2815,$B914,'Duel Log'!AH$2:AH$2815,"Win")</f>
        <v>2</v>
      </c>
      <c r="E914" s="7" t="n">
        <f aca="false">COUNTIFS('Duel Log'!AF$2:AF$2815,$A914,'Duel Log'!AG$2:AG$2815,$B914,'Duel Log'!AH$2:AH$2815,"Loss")</f>
        <v>0</v>
      </c>
      <c r="F914" s="7" t="n">
        <f aca="false">COUNTIFS('Duel Log'!AF$2:AF$2815,$A914,'Duel Log'!AG$2:AG$2815,$B914,'Duel Log'!AH$2:AH$2815,"Draw")</f>
        <v>0</v>
      </c>
      <c r="G914" s="13" t="n">
        <f aca="false">IFERROR(D914/C914,"")</f>
        <v>1</v>
      </c>
    </row>
    <row r="915" customFormat="false" ht="15" hidden="false" customHeight="true" outlineLevel="0" collapsed="false">
      <c r="A915" s="7" t="s">
        <v>762</v>
      </c>
      <c r="B915" s="7" t="s">
        <v>488</v>
      </c>
      <c r="C915" s="7" t="n">
        <f aca="false">COUNTIFS('Duel Log'!AF$2:AF$2815,$A915,'Duel Log'!AG$2:AG$2815,$B915)</f>
        <v>2</v>
      </c>
      <c r="D915" s="7" t="n">
        <f aca="false">COUNTIFS('Duel Log'!AF$2:AF$2815,$A915,'Duel Log'!AG$2:AG$2815,$B915,'Duel Log'!AH$2:AH$2815,"Win")</f>
        <v>0</v>
      </c>
      <c r="E915" s="7" t="n">
        <f aca="false">COUNTIFS('Duel Log'!AF$2:AF$2815,$A915,'Duel Log'!AG$2:AG$2815,$B915,'Duel Log'!AH$2:AH$2815,"Loss")</f>
        <v>2</v>
      </c>
      <c r="F915" s="7" t="n">
        <f aca="false">COUNTIFS('Duel Log'!AF$2:AF$2815,$A915,'Duel Log'!AG$2:AG$2815,$B915,'Duel Log'!AH$2:AH$2815,"Draw")</f>
        <v>0</v>
      </c>
      <c r="G915" s="13" t="n">
        <f aca="false">IFERROR(D915/C915,"")</f>
        <v>0</v>
      </c>
    </row>
    <row r="916" customFormat="false" ht="15" hidden="false" customHeight="true" outlineLevel="0" collapsed="false">
      <c r="A916" s="7" t="s">
        <v>762</v>
      </c>
      <c r="B916" s="7" t="s">
        <v>898</v>
      </c>
      <c r="C916" s="7" t="n">
        <f aca="false">COUNTIFS('Duel Log'!AF$2:AF$2815,$A916,'Duel Log'!AG$2:AG$2815,$B916)</f>
        <v>1</v>
      </c>
      <c r="D916" s="7" t="n">
        <f aca="false">COUNTIFS('Duel Log'!AF$2:AF$2815,$A916,'Duel Log'!AG$2:AG$2815,$B916,'Duel Log'!AH$2:AH$2815,"Win")</f>
        <v>1</v>
      </c>
      <c r="E916" s="7" t="n">
        <f aca="false">COUNTIFS('Duel Log'!AF$2:AF$2815,$A916,'Duel Log'!AG$2:AG$2815,$B916,'Duel Log'!AH$2:AH$2815,"Loss")</f>
        <v>0</v>
      </c>
      <c r="F916" s="7" t="n">
        <f aca="false">COUNTIFS('Duel Log'!AF$2:AF$2815,$A916,'Duel Log'!AG$2:AG$2815,$B916,'Duel Log'!AH$2:AH$2815,"Draw")</f>
        <v>0</v>
      </c>
      <c r="G916" s="13" t="n">
        <f aca="false">IFERROR(D916/C916,"")</f>
        <v>1</v>
      </c>
    </row>
    <row r="917" customFormat="false" ht="15" hidden="false" customHeight="true" outlineLevel="0" collapsed="false">
      <c r="A917" s="7" t="s">
        <v>762</v>
      </c>
      <c r="B917" s="7" t="s">
        <v>497</v>
      </c>
      <c r="C917" s="7" t="n">
        <f aca="false">COUNTIFS('Duel Log'!AF$2:AF$2815,$A917,'Duel Log'!AG$2:AG$2815,$B917)</f>
        <v>1</v>
      </c>
      <c r="D917" s="7" t="n">
        <f aca="false">COUNTIFS('Duel Log'!AF$2:AF$2815,$A917,'Duel Log'!AG$2:AG$2815,$B917,'Duel Log'!AH$2:AH$2815,"Win")</f>
        <v>1</v>
      </c>
      <c r="E917" s="7" t="n">
        <f aca="false">COUNTIFS('Duel Log'!AF$2:AF$2815,$A917,'Duel Log'!AG$2:AG$2815,$B917,'Duel Log'!AH$2:AH$2815,"Loss")</f>
        <v>0</v>
      </c>
      <c r="F917" s="7" t="n">
        <f aca="false">COUNTIFS('Duel Log'!AF$2:AF$2815,$A917,'Duel Log'!AG$2:AG$2815,$B917,'Duel Log'!AH$2:AH$2815,"Draw")</f>
        <v>0</v>
      </c>
      <c r="G917" s="13" t="n">
        <f aca="false">IFERROR(D917/C917,"")</f>
        <v>1</v>
      </c>
    </row>
    <row r="918" customFormat="false" ht="15" hidden="false" customHeight="true" outlineLevel="0" collapsed="false">
      <c r="A918" s="7" t="s">
        <v>762</v>
      </c>
      <c r="B918" s="7" t="s">
        <v>980</v>
      </c>
      <c r="C918" s="7" t="n">
        <f aca="false">COUNTIFS('Duel Log'!AF$2:AF$2815,$A918,'Duel Log'!AG$2:AG$2815,$B918)</f>
        <v>1</v>
      </c>
      <c r="D918" s="7" t="n">
        <f aca="false">COUNTIFS('Duel Log'!AF$2:AF$2815,$A918,'Duel Log'!AG$2:AG$2815,$B918,'Duel Log'!AH$2:AH$2815,"Win")</f>
        <v>1</v>
      </c>
      <c r="E918" s="7" t="n">
        <f aca="false">COUNTIFS('Duel Log'!AF$2:AF$2815,$A918,'Duel Log'!AG$2:AG$2815,$B918,'Duel Log'!AH$2:AH$2815,"Loss")</f>
        <v>0</v>
      </c>
      <c r="F918" s="7" t="n">
        <f aca="false">COUNTIFS('Duel Log'!AF$2:AF$2815,$A918,'Duel Log'!AG$2:AG$2815,$B918,'Duel Log'!AH$2:AH$2815,"Draw")</f>
        <v>0</v>
      </c>
      <c r="G918" s="13" t="n">
        <f aca="false">IFERROR(D918/C918,"")</f>
        <v>1</v>
      </c>
    </row>
    <row r="919" customFormat="false" ht="15" hidden="false" customHeight="true" outlineLevel="0" collapsed="false">
      <c r="A919" s="7" t="s">
        <v>762</v>
      </c>
      <c r="B919" s="7" t="s">
        <v>448</v>
      </c>
      <c r="C919" s="7" t="n">
        <f aca="false">COUNTIFS('Duel Log'!AF$2:AF$2815,$A919,'Duel Log'!AG$2:AG$2815,$B919)</f>
        <v>1</v>
      </c>
      <c r="D919" s="7" t="n">
        <f aca="false">COUNTIFS('Duel Log'!AF$2:AF$2815,$A919,'Duel Log'!AG$2:AG$2815,$B919,'Duel Log'!AH$2:AH$2815,"Win")</f>
        <v>0</v>
      </c>
      <c r="E919" s="7" t="n">
        <f aca="false">COUNTIFS('Duel Log'!AF$2:AF$2815,$A919,'Duel Log'!AG$2:AG$2815,$B919,'Duel Log'!AH$2:AH$2815,"Loss")</f>
        <v>1</v>
      </c>
      <c r="F919" s="7" t="n">
        <f aca="false">COUNTIFS('Duel Log'!AF$2:AF$2815,$A919,'Duel Log'!AG$2:AG$2815,$B919,'Duel Log'!AH$2:AH$2815,"Draw")</f>
        <v>0</v>
      </c>
      <c r="G919" s="13" t="n">
        <f aca="false">IFERROR(D919/C919,"")</f>
        <v>0</v>
      </c>
    </row>
    <row r="920" customFormat="false" ht="15" hidden="false" customHeight="true" outlineLevel="0" collapsed="false">
      <c r="A920" s="7" t="s">
        <v>762</v>
      </c>
      <c r="B920" s="7" t="s">
        <v>4662</v>
      </c>
      <c r="C920" s="7" t="n">
        <f aca="false">COUNTIFS('Duel Log'!AF$2:AF$2815,$A920,'Duel Log'!AG$2:AG$2815,$B920)</f>
        <v>2</v>
      </c>
      <c r="D920" s="7" t="n">
        <f aca="false">COUNTIFS('Duel Log'!AF$2:AF$2815,$A920,'Duel Log'!AG$2:AG$2815,$B920,'Duel Log'!AH$2:AH$2815,"Win")</f>
        <v>0</v>
      </c>
      <c r="E920" s="7" t="n">
        <f aca="false">COUNTIFS('Duel Log'!AF$2:AF$2815,$A920,'Duel Log'!AG$2:AG$2815,$B920,'Duel Log'!AH$2:AH$2815,"Loss")</f>
        <v>2</v>
      </c>
      <c r="F920" s="7" t="n">
        <f aca="false">COUNTIFS('Duel Log'!AF$2:AF$2815,$A920,'Duel Log'!AG$2:AG$2815,$B920,'Duel Log'!AH$2:AH$2815,"Draw")</f>
        <v>0</v>
      </c>
      <c r="G920" s="13" t="n">
        <f aca="false">IFERROR(D920/C920,"")</f>
        <v>0</v>
      </c>
    </row>
    <row r="921" customFormat="false" ht="15" hidden="false" customHeight="true" outlineLevel="0" collapsed="false">
      <c r="A921" s="7" t="s">
        <v>762</v>
      </c>
      <c r="B921" s="7" t="s">
        <v>2622</v>
      </c>
      <c r="C921" s="7" t="n">
        <f aca="false">COUNTIFS('Duel Log'!AF$2:AF$2815,$A921,'Duel Log'!AG$2:AG$2815,$B921)</f>
        <v>1</v>
      </c>
      <c r="D921" s="7" t="n">
        <f aca="false">COUNTIFS('Duel Log'!AF$2:AF$2815,$A921,'Duel Log'!AG$2:AG$2815,$B921,'Duel Log'!AH$2:AH$2815,"Win")</f>
        <v>0</v>
      </c>
      <c r="E921" s="7" t="n">
        <f aca="false">COUNTIFS('Duel Log'!AF$2:AF$2815,$A921,'Duel Log'!AG$2:AG$2815,$B921,'Duel Log'!AH$2:AH$2815,"Loss")</f>
        <v>1</v>
      </c>
      <c r="F921" s="7" t="n">
        <f aca="false">COUNTIFS('Duel Log'!AF$2:AF$2815,$A921,'Duel Log'!AG$2:AG$2815,$B921,'Duel Log'!AH$2:AH$2815,"Draw")</f>
        <v>0</v>
      </c>
      <c r="G921" s="13" t="n">
        <f aca="false">IFERROR(D921/C921,"")</f>
        <v>0</v>
      </c>
    </row>
    <row r="922" customFormat="false" ht="15" hidden="false" customHeight="true" outlineLevel="0" collapsed="false">
      <c r="A922" s="7" t="s">
        <v>762</v>
      </c>
      <c r="B922" s="7" t="s">
        <v>394</v>
      </c>
      <c r="C922" s="7" t="n">
        <f aca="false">COUNTIFS('Duel Log'!AF$2:AF$2815,$A922,'Duel Log'!AG$2:AG$2815,$B922)</f>
        <v>2</v>
      </c>
      <c r="D922" s="7" t="n">
        <f aca="false">COUNTIFS('Duel Log'!AF$2:AF$2815,$A922,'Duel Log'!AG$2:AG$2815,$B922,'Duel Log'!AH$2:AH$2815,"Win")</f>
        <v>0</v>
      </c>
      <c r="E922" s="7" t="n">
        <f aca="false">COUNTIFS('Duel Log'!AF$2:AF$2815,$A922,'Duel Log'!AG$2:AG$2815,$B922,'Duel Log'!AH$2:AH$2815,"Loss")</f>
        <v>2</v>
      </c>
      <c r="F922" s="7" t="n">
        <f aca="false">COUNTIFS('Duel Log'!AF$2:AF$2815,$A922,'Duel Log'!AG$2:AG$2815,$B922,'Duel Log'!AH$2:AH$2815,"Draw")</f>
        <v>0</v>
      </c>
      <c r="G922" s="13" t="n">
        <f aca="false">IFERROR(D922/C922,"")</f>
        <v>0</v>
      </c>
    </row>
    <row r="923" customFormat="false" ht="15" hidden="false" customHeight="true" outlineLevel="0" collapsed="false">
      <c r="A923" s="7" t="s">
        <v>762</v>
      </c>
      <c r="B923" s="7" t="s">
        <v>1500</v>
      </c>
      <c r="C923" s="7" t="n">
        <f aca="false">COUNTIFS('Duel Log'!AF$2:AF$2815,$A923,'Duel Log'!AG$2:AG$2815,$B923)</f>
        <v>1</v>
      </c>
      <c r="D923" s="7" t="n">
        <f aca="false">COUNTIFS('Duel Log'!AF$2:AF$2815,$A923,'Duel Log'!AG$2:AG$2815,$B923,'Duel Log'!AH$2:AH$2815,"Win")</f>
        <v>1</v>
      </c>
      <c r="E923" s="7" t="n">
        <f aca="false">COUNTIFS('Duel Log'!AF$2:AF$2815,$A923,'Duel Log'!AG$2:AG$2815,$B923,'Duel Log'!AH$2:AH$2815,"Loss")</f>
        <v>0</v>
      </c>
      <c r="F923" s="7" t="n">
        <f aca="false">COUNTIFS('Duel Log'!AF$2:AF$2815,$A923,'Duel Log'!AG$2:AG$2815,$B923,'Duel Log'!AH$2:AH$2815,"Draw")</f>
        <v>0</v>
      </c>
      <c r="G923" s="13" t="n">
        <f aca="false">IFERROR(D923/C923,"")</f>
        <v>1</v>
      </c>
    </row>
    <row r="924" customFormat="false" ht="15" hidden="false" customHeight="true" outlineLevel="0" collapsed="false">
      <c r="A924" s="7" t="s">
        <v>762</v>
      </c>
      <c r="B924" s="7" t="s">
        <v>1627</v>
      </c>
      <c r="C924" s="7" t="n">
        <f aca="false">COUNTIFS('Duel Log'!AF$2:AF$2815,$A924,'Duel Log'!AG$2:AG$2815,$B924)</f>
        <v>1</v>
      </c>
      <c r="D924" s="7" t="n">
        <f aca="false">COUNTIFS('Duel Log'!AF$2:AF$2815,$A924,'Duel Log'!AG$2:AG$2815,$B924,'Duel Log'!AH$2:AH$2815,"Win")</f>
        <v>0</v>
      </c>
      <c r="E924" s="7" t="n">
        <f aca="false">COUNTIFS('Duel Log'!AF$2:AF$2815,$A924,'Duel Log'!AG$2:AG$2815,$B924,'Duel Log'!AH$2:AH$2815,"Loss")</f>
        <v>1</v>
      </c>
      <c r="F924" s="7" t="n">
        <f aca="false">COUNTIFS('Duel Log'!AF$2:AF$2815,$A924,'Duel Log'!AG$2:AG$2815,$B924,'Duel Log'!AH$2:AH$2815,"Draw")</f>
        <v>0</v>
      </c>
      <c r="G924" s="13" t="n">
        <f aca="false">IFERROR(D924/C924,"")</f>
        <v>0</v>
      </c>
    </row>
    <row r="925" customFormat="false" ht="15" hidden="false" customHeight="true" outlineLevel="0" collapsed="false">
      <c r="A925" s="7" t="s">
        <v>3493</v>
      </c>
      <c r="B925" s="7" t="s">
        <v>497</v>
      </c>
      <c r="C925" s="7" t="n">
        <f aca="false">COUNTIFS('Duel Log'!AF$2:AF$2815,$A925,'Duel Log'!AG$2:AG$2815,$B925)</f>
        <v>1</v>
      </c>
      <c r="D925" s="7" t="n">
        <f aca="false">COUNTIFS('Duel Log'!AF$2:AF$2815,$A925,'Duel Log'!AG$2:AG$2815,$B925,'Duel Log'!AH$2:AH$2815,"Win")</f>
        <v>1</v>
      </c>
      <c r="E925" s="7" t="n">
        <f aca="false">COUNTIFS('Duel Log'!AF$2:AF$2815,$A925,'Duel Log'!AG$2:AG$2815,$B925,'Duel Log'!AH$2:AH$2815,"Loss")</f>
        <v>0</v>
      </c>
      <c r="F925" s="7" t="n">
        <f aca="false">COUNTIFS('Duel Log'!AF$2:AF$2815,$A925,'Duel Log'!AG$2:AG$2815,$B925,'Duel Log'!AH$2:AH$2815,"Draw")</f>
        <v>0</v>
      </c>
      <c r="G925" s="13" t="n">
        <f aca="false">IFERROR(D925/C925,"")</f>
        <v>1</v>
      </c>
    </row>
    <row r="926" customFormat="false" ht="15" hidden="false" customHeight="true" outlineLevel="0" collapsed="false">
      <c r="A926" s="7" t="s">
        <v>4256</v>
      </c>
      <c r="B926" s="7" t="s">
        <v>418</v>
      </c>
      <c r="C926" s="7" t="n">
        <f aca="false">COUNTIFS('Duel Log'!AF$2:AF$2815,$A926,'Duel Log'!AG$2:AG$2815,$B926)</f>
        <v>1</v>
      </c>
      <c r="D926" s="7" t="n">
        <f aca="false">COUNTIFS('Duel Log'!AF$2:AF$2815,$A926,'Duel Log'!AG$2:AG$2815,$B926,'Duel Log'!AH$2:AH$2815,"Win")</f>
        <v>1</v>
      </c>
      <c r="E926" s="7" t="n">
        <f aca="false">COUNTIFS('Duel Log'!AF$2:AF$2815,$A926,'Duel Log'!AG$2:AG$2815,$B926,'Duel Log'!AH$2:AH$2815,"Loss")</f>
        <v>0</v>
      </c>
      <c r="F926" s="7" t="n">
        <f aca="false">COUNTIFS('Duel Log'!AF$2:AF$2815,$A926,'Duel Log'!AG$2:AG$2815,$B926,'Duel Log'!AH$2:AH$2815,"Draw")</f>
        <v>0</v>
      </c>
      <c r="G926" s="13" t="n">
        <f aca="false">IFERROR(D926/C926,"")</f>
        <v>1</v>
      </c>
    </row>
    <row r="927" customFormat="false" ht="15" hidden="false" customHeight="true" outlineLevel="0" collapsed="false">
      <c r="A927" s="7" t="s">
        <v>2841</v>
      </c>
      <c r="B927" s="7" t="s">
        <v>2840</v>
      </c>
      <c r="C927" s="7" t="n">
        <f aca="false">COUNTIFS('Duel Log'!AF$2:AF$2815,$A927,'Duel Log'!AG$2:AG$2815,$B927)</f>
        <v>1</v>
      </c>
      <c r="D927" s="7" t="n">
        <f aca="false">COUNTIFS('Duel Log'!AF$2:AF$2815,$A927,'Duel Log'!AG$2:AG$2815,$B927,'Duel Log'!AH$2:AH$2815,"Win")</f>
        <v>0</v>
      </c>
      <c r="E927" s="7" t="n">
        <f aca="false">COUNTIFS('Duel Log'!AF$2:AF$2815,$A927,'Duel Log'!AG$2:AG$2815,$B927,'Duel Log'!AH$2:AH$2815,"Loss")</f>
        <v>1</v>
      </c>
      <c r="F927" s="7" t="n">
        <f aca="false">COUNTIFS('Duel Log'!AF$2:AF$2815,$A927,'Duel Log'!AG$2:AG$2815,$B927,'Duel Log'!AH$2:AH$2815,"Draw")</f>
        <v>0</v>
      </c>
      <c r="G927" s="13" t="n">
        <f aca="false">IFERROR(D927/C927,"")</f>
        <v>0</v>
      </c>
    </row>
    <row r="928" customFormat="false" ht="15" hidden="false" customHeight="true" outlineLevel="0" collapsed="false">
      <c r="A928" s="7" t="s">
        <v>5367</v>
      </c>
      <c r="B928" s="7" t="s">
        <v>223</v>
      </c>
      <c r="C928" s="7" t="n">
        <f aca="false">COUNTIFS('Duel Log'!AF$2:AF$2815,$A928,'Duel Log'!AG$2:AG$2815,$B928)</f>
        <v>1</v>
      </c>
      <c r="D928" s="7" t="n">
        <f aca="false">COUNTIFS('Duel Log'!AF$2:AF$2815,$A928,'Duel Log'!AG$2:AG$2815,$B928,'Duel Log'!AH$2:AH$2815,"Win")</f>
        <v>0</v>
      </c>
      <c r="E928" s="7" t="n">
        <f aca="false">COUNTIFS('Duel Log'!AF$2:AF$2815,$A928,'Duel Log'!AG$2:AG$2815,$B928,'Duel Log'!AH$2:AH$2815,"Loss")</f>
        <v>1</v>
      </c>
      <c r="F928" s="7" t="n">
        <f aca="false">COUNTIFS('Duel Log'!AF$2:AF$2815,$A928,'Duel Log'!AG$2:AG$2815,$B928,'Duel Log'!AH$2:AH$2815,"Draw")</f>
        <v>0</v>
      </c>
      <c r="G928" s="13" t="n">
        <f aca="false">IFERROR(D928/C928,"")</f>
        <v>0</v>
      </c>
    </row>
    <row r="929" customFormat="false" ht="15" hidden="false" customHeight="true" outlineLevel="0" collapsed="false">
      <c r="A929" s="7" t="s">
        <v>3701</v>
      </c>
      <c r="B929" s="7" t="s">
        <v>504</v>
      </c>
      <c r="C929" s="7" t="n">
        <f aca="false">COUNTIFS('Duel Log'!AF$2:AF$2815,$A929,'Duel Log'!AG$2:AG$2815,$B929)</f>
        <v>1</v>
      </c>
      <c r="D929" s="7" t="n">
        <f aca="false">COUNTIFS('Duel Log'!AF$2:AF$2815,$A929,'Duel Log'!AG$2:AG$2815,$B929,'Duel Log'!AH$2:AH$2815,"Win")</f>
        <v>0</v>
      </c>
      <c r="E929" s="7" t="n">
        <f aca="false">COUNTIFS('Duel Log'!AF$2:AF$2815,$A929,'Duel Log'!AG$2:AG$2815,$B929,'Duel Log'!AH$2:AH$2815,"Loss")</f>
        <v>1</v>
      </c>
      <c r="F929" s="7" t="n">
        <f aca="false">COUNTIFS('Duel Log'!AF$2:AF$2815,$A929,'Duel Log'!AG$2:AG$2815,$B929,'Duel Log'!AH$2:AH$2815,"Draw")</f>
        <v>0</v>
      </c>
      <c r="G929" s="13" t="n">
        <f aca="false">IFERROR(D929/C929,"")</f>
        <v>0</v>
      </c>
    </row>
    <row r="930" customFormat="false" ht="15" hidden="false" customHeight="true" outlineLevel="0" collapsed="false">
      <c r="A930" s="7" t="s">
        <v>3135</v>
      </c>
      <c r="B930" s="7" t="s">
        <v>307</v>
      </c>
      <c r="C930" s="7" t="n">
        <f aca="false">COUNTIFS('Duel Log'!AF$2:AF$2815,$A930,'Duel Log'!AG$2:AG$2815,$B930)</f>
        <v>1</v>
      </c>
      <c r="D930" s="7" t="n">
        <f aca="false">COUNTIFS('Duel Log'!AF$2:AF$2815,$A930,'Duel Log'!AG$2:AG$2815,$B930,'Duel Log'!AH$2:AH$2815,"Win")</f>
        <v>1</v>
      </c>
      <c r="E930" s="7" t="n">
        <f aca="false">COUNTIFS('Duel Log'!AF$2:AF$2815,$A930,'Duel Log'!AG$2:AG$2815,$B930,'Duel Log'!AH$2:AH$2815,"Loss")</f>
        <v>0</v>
      </c>
      <c r="F930" s="7" t="n">
        <f aca="false">COUNTIFS('Duel Log'!AF$2:AF$2815,$A930,'Duel Log'!AG$2:AG$2815,$B930,'Duel Log'!AH$2:AH$2815,"Draw")</f>
        <v>0</v>
      </c>
      <c r="G930" s="13" t="n">
        <f aca="false">IFERROR(D930/C930,"")</f>
        <v>1</v>
      </c>
    </row>
    <row r="931" customFormat="false" ht="15" hidden="false" customHeight="true" outlineLevel="0" collapsed="false">
      <c r="A931" s="7" t="s">
        <v>2987</v>
      </c>
      <c r="B931" s="7" t="s">
        <v>150</v>
      </c>
      <c r="C931" s="7" t="n">
        <f aca="false">COUNTIFS('Duel Log'!AF$2:AF$2815,$A931,'Duel Log'!AG$2:AG$2815,$B931)</f>
        <v>2</v>
      </c>
      <c r="D931" s="7" t="n">
        <f aca="false">COUNTIFS('Duel Log'!AF$2:AF$2815,$A931,'Duel Log'!AG$2:AG$2815,$B931,'Duel Log'!AH$2:AH$2815,"Win")</f>
        <v>2</v>
      </c>
      <c r="E931" s="7" t="n">
        <f aca="false">COUNTIFS('Duel Log'!AF$2:AF$2815,$A931,'Duel Log'!AG$2:AG$2815,$B931,'Duel Log'!AH$2:AH$2815,"Loss")</f>
        <v>0</v>
      </c>
      <c r="F931" s="7" t="n">
        <f aca="false">COUNTIFS('Duel Log'!AF$2:AF$2815,$A931,'Duel Log'!AG$2:AG$2815,$B931,'Duel Log'!AH$2:AH$2815,"Draw")</f>
        <v>0</v>
      </c>
      <c r="G931" s="13" t="n">
        <f aca="false">IFERROR(D931/C931,"")</f>
        <v>1</v>
      </c>
    </row>
    <row r="932" customFormat="false" ht="15" hidden="false" customHeight="true" outlineLevel="0" collapsed="false">
      <c r="A932" s="7" t="s">
        <v>3745</v>
      </c>
      <c r="B932" s="7" t="s">
        <v>3605</v>
      </c>
      <c r="C932" s="7" t="n">
        <f aca="false">COUNTIFS('Duel Log'!AF$2:AF$2815,$A932,'Duel Log'!AG$2:AG$2815,$B932)</f>
        <v>1</v>
      </c>
      <c r="D932" s="7" t="n">
        <f aca="false">COUNTIFS('Duel Log'!AF$2:AF$2815,$A932,'Duel Log'!AG$2:AG$2815,$B932,'Duel Log'!AH$2:AH$2815,"Win")</f>
        <v>1</v>
      </c>
      <c r="E932" s="7" t="n">
        <f aca="false">COUNTIFS('Duel Log'!AF$2:AF$2815,$A932,'Duel Log'!AG$2:AG$2815,$B932,'Duel Log'!AH$2:AH$2815,"Loss")</f>
        <v>0</v>
      </c>
      <c r="F932" s="7" t="n">
        <f aca="false">COUNTIFS('Duel Log'!AF$2:AF$2815,$A932,'Duel Log'!AG$2:AG$2815,$B932,'Duel Log'!AH$2:AH$2815,"Draw")</f>
        <v>0</v>
      </c>
      <c r="G932" s="13" t="n">
        <f aca="false">IFERROR(D932/C932,"")</f>
        <v>1</v>
      </c>
    </row>
    <row r="933" customFormat="false" ht="15" hidden="false" customHeight="true" outlineLevel="0" collapsed="false">
      <c r="A933" s="7" t="s">
        <v>2283</v>
      </c>
      <c r="B933" s="7" t="s">
        <v>418</v>
      </c>
      <c r="C933" s="7" t="n">
        <f aca="false">COUNTIFS('Duel Log'!AF$2:AF$2815,$A933,'Duel Log'!AG$2:AG$2815,$B933)</f>
        <v>1</v>
      </c>
      <c r="D933" s="7" t="n">
        <f aca="false">COUNTIFS('Duel Log'!AF$2:AF$2815,$A933,'Duel Log'!AG$2:AG$2815,$B933,'Duel Log'!AH$2:AH$2815,"Win")</f>
        <v>0</v>
      </c>
      <c r="E933" s="7" t="n">
        <f aca="false">COUNTIFS('Duel Log'!AF$2:AF$2815,$A933,'Duel Log'!AG$2:AG$2815,$B933,'Duel Log'!AH$2:AH$2815,"Loss")</f>
        <v>1</v>
      </c>
      <c r="F933" s="7" t="n">
        <f aca="false">COUNTIFS('Duel Log'!AF$2:AF$2815,$A933,'Duel Log'!AG$2:AG$2815,$B933,'Duel Log'!AH$2:AH$2815,"Draw")</f>
        <v>0</v>
      </c>
      <c r="G933" s="13" t="n">
        <f aca="false">IFERROR(D933/C933,"")</f>
        <v>0</v>
      </c>
    </row>
    <row r="934" customFormat="false" ht="15" hidden="false" customHeight="true" outlineLevel="0" collapsed="false">
      <c r="A934" s="7" t="s">
        <v>2283</v>
      </c>
      <c r="B934" s="7" t="s">
        <v>2766</v>
      </c>
      <c r="C934" s="7" t="n">
        <f aca="false">COUNTIFS('Duel Log'!AF$2:AF$2815,$A934,'Duel Log'!AG$2:AG$2815,$B934)</f>
        <v>1</v>
      </c>
      <c r="D934" s="7" t="n">
        <f aca="false">COUNTIFS('Duel Log'!AF$2:AF$2815,$A934,'Duel Log'!AG$2:AG$2815,$B934,'Duel Log'!AH$2:AH$2815,"Win")</f>
        <v>1</v>
      </c>
      <c r="E934" s="7" t="n">
        <f aca="false">COUNTIFS('Duel Log'!AF$2:AF$2815,$A934,'Duel Log'!AG$2:AG$2815,$B934,'Duel Log'!AH$2:AH$2815,"Loss")</f>
        <v>0</v>
      </c>
      <c r="F934" s="7" t="n">
        <f aca="false">COUNTIFS('Duel Log'!AF$2:AF$2815,$A934,'Duel Log'!AG$2:AG$2815,$B934,'Duel Log'!AH$2:AH$2815,"Draw")</f>
        <v>0</v>
      </c>
      <c r="G934" s="13" t="n">
        <f aca="false">IFERROR(D934/C934,"")</f>
        <v>1</v>
      </c>
    </row>
    <row r="935" customFormat="false" ht="15" hidden="false" customHeight="true" outlineLevel="0" collapsed="false">
      <c r="A935" s="7" t="s">
        <v>2283</v>
      </c>
      <c r="B935" s="7" t="s">
        <v>2551</v>
      </c>
      <c r="C935" s="7" t="n">
        <f aca="false">COUNTIFS('Duel Log'!AF$2:AF$2815,$A935,'Duel Log'!AG$2:AG$2815,$B935)</f>
        <v>1</v>
      </c>
      <c r="D935" s="7" t="n">
        <f aca="false">COUNTIFS('Duel Log'!AF$2:AF$2815,$A935,'Duel Log'!AG$2:AG$2815,$B935,'Duel Log'!AH$2:AH$2815,"Win")</f>
        <v>0</v>
      </c>
      <c r="E935" s="7" t="n">
        <f aca="false">COUNTIFS('Duel Log'!AF$2:AF$2815,$A935,'Duel Log'!AG$2:AG$2815,$B935,'Duel Log'!AH$2:AH$2815,"Loss")</f>
        <v>1</v>
      </c>
      <c r="F935" s="7" t="n">
        <f aca="false">COUNTIFS('Duel Log'!AF$2:AF$2815,$A935,'Duel Log'!AG$2:AG$2815,$B935,'Duel Log'!AH$2:AH$2815,"Draw")</f>
        <v>0</v>
      </c>
      <c r="G935" s="13" t="n">
        <f aca="false">IFERROR(D935/C935,"")</f>
        <v>0</v>
      </c>
    </row>
    <row r="936" customFormat="false" ht="15" hidden="false" customHeight="true" outlineLevel="0" collapsed="false">
      <c r="A936" s="7" t="s">
        <v>2283</v>
      </c>
      <c r="B936" s="7" t="s">
        <v>2282</v>
      </c>
      <c r="C936" s="7" t="n">
        <f aca="false">COUNTIFS('Duel Log'!AF$2:AF$2815,$A936,'Duel Log'!AG$2:AG$2815,$B936)</f>
        <v>1</v>
      </c>
      <c r="D936" s="7" t="n">
        <f aca="false">COUNTIFS('Duel Log'!AF$2:AF$2815,$A936,'Duel Log'!AG$2:AG$2815,$B936,'Duel Log'!AH$2:AH$2815,"Win")</f>
        <v>1</v>
      </c>
      <c r="E936" s="7" t="n">
        <f aca="false">COUNTIFS('Duel Log'!AF$2:AF$2815,$A936,'Duel Log'!AG$2:AG$2815,$B936,'Duel Log'!AH$2:AH$2815,"Loss")</f>
        <v>0</v>
      </c>
      <c r="F936" s="7" t="n">
        <f aca="false">COUNTIFS('Duel Log'!AF$2:AF$2815,$A936,'Duel Log'!AG$2:AG$2815,$B936,'Duel Log'!AH$2:AH$2815,"Draw")</f>
        <v>0</v>
      </c>
      <c r="G936" s="13" t="n">
        <f aca="false">IFERROR(D936/C936,"")</f>
        <v>1</v>
      </c>
    </row>
    <row r="937" customFormat="false" ht="15" hidden="false" customHeight="true" outlineLevel="0" collapsed="false">
      <c r="A937" s="7" t="s">
        <v>2283</v>
      </c>
      <c r="B937" s="7" t="s">
        <v>4898</v>
      </c>
      <c r="C937" s="7" t="n">
        <f aca="false">COUNTIFS('Duel Log'!AF$2:AF$2815,$A937,'Duel Log'!AG$2:AG$2815,$B937)</f>
        <v>1</v>
      </c>
      <c r="D937" s="7" t="n">
        <f aca="false">COUNTIFS('Duel Log'!AF$2:AF$2815,$A937,'Duel Log'!AG$2:AG$2815,$B937,'Duel Log'!AH$2:AH$2815,"Win")</f>
        <v>1</v>
      </c>
      <c r="E937" s="7" t="n">
        <f aca="false">COUNTIFS('Duel Log'!AF$2:AF$2815,$A937,'Duel Log'!AG$2:AG$2815,$B937,'Duel Log'!AH$2:AH$2815,"Loss")</f>
        <v>0</v>
      </c>
      <c r="F937" s="7" t="n">
        <f aca="false">COUNTIFS('Duel Log'!AF$2:AF$2815,$A937,'Duel Log'!AG$2:AG$2815,$B937,'Duel Log'!AH$2:AH$2815,"Draw")</f>
        <v>0</v>
      </c>
      <c r="G937" s="13" t="n">
        <f aca="false">IFERROR(D937/C937,"")</f>
        <v>1</v>
      </c>
    </row>
    <row r="938" customFormat="false" ht="15" hidden="false" customHeight="true" outlineLevel="0" collapsed="false">
      <c r="A938" s="7" t="s">
        <v>2283</v>
      </c>
      <c r="B938" s="7" t="s">
        <v>229</v>
      </c>
      <c r="C938" s="7" t="n">
        <f aca="false">COUNTIFS('Duel Log'!AF$2:AF$2815,$A938,'Duel Log'!AG$2:AG$2815,$B938)</f>
        <v>1</v>
      </c>
      <c r="D938" s="7" t="n">
        <f aca="false">COUNTIFS('Duel Log'!AF$2:AF$2815,$A938,'Duel Log'!AG$2:AG$2815,$B938,'Duel Log'!AH$2:AH$2815,"Win")</f>
        <v>1</v>
      </c>
      <c r="E938" s="7" t="n">
        <f aca="false">COUNTIFS('Duel Log'!AF$2:AF$2815,$A938,'Duel Log'!AG$2:AG$2815,$B938,'Duel Log'!AH$2:AH$2815,"Loss")</f>
        <v>0</v>
      </c>
      <c r="F938" s="7" t="n">
        <f aca="false">COUNTIFS('Duel Log'!AF$2:AF$2815,$A938,'Duel Log'!AG$2:AG$2815,$B938,'Duel Log'!AH$2:AH$2815,"Draw")</f>
        <v>0</v>
      </c>
      <c r="G938" s="13" t="n">
        <f aca="false">IFERROR(D938/C938,"")</f>
        <v>1</v>
      </c>
    </row>
    <row r="939" customFormat="false" ht="15" hidden="false" customHeight="true" outlineLevel="0" collapsed="false">
      <c r="A939" s="7" t="s">
        <v>2967</v>
      </c>
      <c r="B939" s="7" t="s">
        <v>557</v>
      </c>
      <c r="C939" s="7" t="n">
        <f aca="false">COUNTIFS('Duel Log'!AF$2:AF$2815,$A939,'Duel Log'!AG$2:AG$2815,$B939)</f>
        <v>2</v>
      </c>
      <c r="D939" s="7" t="n">
        <f aca="false">COUNTIFS('Duel Log'!AF$2:AF$2815,$A939,'Duel Log'!AG$2:AG$2815,$B939,'Duel Log'!AH$2:AH$2815,"Win")</f>
        <v>0</v>
      </c>
      <c r="E939" s="7" t="n">
        <f aca="false">COUNTIFS('Duel Log'!AF$2:AF$2815,$A939,'Duel Log'!AG$2:AG$2815,$B939,'Duel Log'!AH$2:AH$2815,"Loss")</f>
        <v>2</v>
      </c>
      <c r="F939" s="7" t="n">
        <f aca="false">COUNTIFS('Duel Log'!AF$2:AF$2815,$A939,'Duel Log'!AG$2:AG$2815,$B939,'Duel Log'!AH$2:AH$2815,"Draw")</f>
        <v>0</v>
      </c>
      <c r="G939" s="13" t="n">
        <f aca="false">IFERROR(D939/C939,"")</f>
        <v>0</v>
      </c>
    </row>
    <row r="940" customFormat="false" ht="15" hidden="false" customHeight="true" outlineLevel="0" collapsed="false">
      <c r="A940" s="7" t="s">
        <v>2967</v>
      </c>
      <c r="B940" s="7" t="s">
        <v>2968</v>
      </c>
      <c r="C940" s="7" t="n">
        <f aca="false">COUNTIFS('Duel Log'!AF$2:AF$2815,$A940,'Duel Log'!AG$2:AG$2815,$B940)</f>
        <v>1</v>
      </c>
      <c r="D940" s="7" t="n">
        <f aca="false">COUNTIFS('Duel Log'!AF$2:AF$2815,$A940,'Duel Log'!AG$2:AG$2815,$B940,'Duel Log'!AH$2:AH$2815,"Win")</f>
        <v>1</v>
      </c>
      <c r="E940" s="7" t="n">
        <f aca="false">COUNTIFS('Duel Log'!AF$2:AF$2815,$A940,'Duel Log'!AG$2:AG$2815,$B940,'Duel Log'!AH$2:AH$2815,"Loss")</f>
        <v>0</v>
      </c>
      <c r="F940" s="7" t="n">
        <f aca="false">COUNTIFS('Duel Log'!AF$2:AF$2815,$A940,'Duel Log'!AG$2:AG$2815,$B940,'Duel Log'!AH$2:AH$2815,"Draw")</f>
        <v>0</v>
      </c>
      <c r="G940" s="13" t="n">
        <f aca="false">IFERROR(D940/C940,"")</f>
        <v>1</v>
      </c>
    </row>
    <row r="941" customFormat="false" ht="15" hidden="false" customHeight="true" outlineLevel="0" collapsed="false">
      <c r="A941" s="7" t="s">
        <v>4265</v>
      </c>
      <c r="B941" s="7" t="s">
        <v>813</v>
      </c>
      <c r="C941" s="7" t="n">
        <f aca="false">COUNTIFS('Duel Log'!AF$2:AF$2815,$A941,'Duel Log'!AG$2:AG$2815,$B941)</f>
        <v>1</v>
      </c>
      <c r="D941" s="7" t="n">
        <f aca="false">COUNTIFS('Duel Log'!AF$2:AF$2815,$A941,'Duel Log'!AG$2:AG$2815,$B941,'Duel Log'!AH$2:AH$2815,"Win")</f>
        <v>1</v>
      </c>
      <c r="E941" s="7" t="n">
        <f aca="false">COUNTIFS('Duel Log'!AF$2:AF$2815,$A941,'Duel Log'!AG$2:AG$2815,$B941,'Duel Log'!AH$2:AH$2815,"Loss")</f>
        <v>0</v>
      </c>
      <c r="F941" s="7" t="n">
        <f aca="false">COUNTIFS('Duel Log'!AF$2:AF$2815,$A941,'Duel Log'!AG$2:AG$2815,$B941,'Duel Log'!AH$2:AH$2815,"Draw")</f>
        <v>0</v>
      </c>
      <c r="G941" s="13" t="n">
        <f aca="false">IFERROR(D941/C941,"")</f>
        <v>1</v>
      </c>
    </row>
    <row r="942" customFormat="false" ht="15" hidden="false" customHeight="true" outlineLevel="0" collapsed="false">
      <c r="A942" s="7" t="s">
        <v>3765</v>
      </c>
      <c r="B942" s="7" t="s">
        <v>3766</v>
      </c>
      <c r="C942" s="7" t="n">
        <f aca="false">COUNTIFS('Duel Log'!AF$2:AF$2815,$A942,'Duel Log'!AG$2:AG$2815,$B942)</f>
        <v>2</v>
      </c>
      <c r="D942" s="7" t="n">
        <f aca="false">COUNTIFS('Duel Log'!AF$2:AF$2815,$A942,'Duel Log'!AG$2:AG$2815,$B942,'Duel Log'!AH$2:AH$2815,"Win")</f>
        <v>2</v>
      </c>
      <c r="E942" s="7" t="n">
        <f aca="false">COUNTIFS('Duel Log'!AF$2:AF$2815,$A942,'Duel Log'!AG$2:AG$2815,$B942,'Duel Log'!AH$2:AH$2815,"Loss")</f>
        <v>0</v>
      </c>
      <c r="F942" s="7" t="n">
        <f aca="false">COUNTIFS('Duel Log'!AF$2:AF$2815,$A942,'Duel Log'!AG$2:AG$2815,$B942,'Duel Log'!AH$2:AH$2815,"Draw")</f>
        <v>0</v>
      </c>
      <c r="G942" s="13" t="n">
        <f aca="false">IFERROR(D942/C942,"")</f>
        <v>1</v>
      </c>
    </row>
    <row r="943" customFormat="false" ht="15" hidden="false" customHeight="true" outlineLevel="0" collapsed="false">
      <c r="A943" s="7" t="s">
        <v>1872</v>
      </c>
      <c r="B943" s="7" t="s">
        <v>2521</v>
      </c>
      <c r="C943" s="7" t="n">
        <f aca="false">COUNTIFS('Duel Log'!AF$2:AF$2815,$A943,'Duel Log'!AG$2:AG$2815,$B943)</f>
        <v>1</v>
      </c>
      <c r="D943" s="7" t="n">
        <f aca="false">COUNTIFS('Duel Log'!AF$2:AF$2815,$A943,'Duel Log'!AG$2:AG$2815,$B943,'Duel Log'!AH$2:AH$2815,"Win")</f>
        <v>0</v>
      </c>
      <c r="E943" s="7" t="n">
        <f aca="false">COUNTIFS('Duel Log'!AF$2:AF$2815,$A943,'Duel Log'!AG$2:AG$2815,$B943,'Duel Log'!AH$2:AH$2815,"Loss")</f>
        <v>1</v>
      </c>
      <c r="F943" s="7" t="n">
        <f aca="false">COUNTIFS('Duel Log'!AF$2:AF$2815,$A943,'Duel Log'!AG$2:AG$2815,$B943,'Duel Log'!AH$2:AH$2815,"Draw")</f>
        <v>0</v>
      </c>
      <c r="G943" s="13" t="n">
        <f aca="false">IFERROR(D943/C943,"")</f>
        <v>0</v>
      </c>
    </row>
    <row r="944" customFormat="false" ht="15" hidden="false" customHeight="true" outlineLevel="0" collapsed="false">
      <c r="A944" s="7" t="s">
        <v>1872</v>
      </c>
      <c r="B944" s="7" t="s">
        <v>1871</v>
      </c>
      <c r="C944" s="7" t="n">
        <f aca="false">COUNTIFS('Duel Log'!AF$2:AF$2815,$A944,'Duel Log'!AG$2:AG$2815,$B944)</f>
        <v>1</v>
      </c>
      <c r="D944" s="7" t="n">
        <f aca="false">COUNTIFS('Duel Log'!AF$2:AF$2815,$A944,'Duel Log'!AG$2:AG$2815,$B944,'Duel Log'!AH$2:AH$2815,"Win")</f>
        <v>1</v>
      </c>
      <c r="E944" s="7" t="n">
        <f aca="false">COUNTIFS('Duel Log'!AF$2:AF$2815,$A944,'Duel Log'!AG$2:AG$2815,$B944,'Duel Log'!AH$2:AH$2815,"Loss")</f>
        <v>0</v>
      </c>
      <c r="F944" s="7" t="n">
        <f aca="false">COUNTIFS('Duel Log'!AF$2:AF$2815,$A944,'Duel Log'!AG$2:AG$2815,$B944,'Duel Log'!AH$2:AH$2815,"Draw")</f>
        <v>0</v>
      </c>
      <c r="G944" s="13" t="n">
        <f aca="false">IFERROR(D944/C944,"")</f>
        <v>1</v>
      </c>
    </row>
    <row r="945" customFormat="false" ht="15" hidden="false" customHeight="true" outlineLevel="0" collapsed="false">
      <c r="A945" s="7" t="s">
        <v>1872</v>
      </c>
      <c r="B945" s="7" t="s">
        <v>4476</v>
      </c>
      <c r="C945" s="7" t="n">
        <f aca="false">COUNTIFS('Duel Log'!AF$2:AF$2815,$A945,'Duel Log'!AG$2:AG$2815,$B945)</f>
        <v>1</v>
      </c>
      <c r="D945" s="7" t="n">
        <f aca="false">COUNTIFS('Duel Log'!AF$2:AF$2815,$A945,'Duel Log'!AG$2:AG$2815,$B945,'Duel Log'!AH$2:AH$2815,"Win")</f>
        <v>0</v>
      </c>
      <c r="E945" s="7" t="n">
        <f aca="false">COUNTIFS('Duel Log'!AF$2:AF$2815,$A945,'Duel Log'!AG$2:AG$2815,$B945,'Duel Log'!AH$2:AH$2815,"Loss")</f>
        <v>1</v>
      </c>
      <c r="F945" s="7" t="n">
        <f aca="false">COUNTIFS('Duel Log'!AF$2:AF$2815,$A945,'Duel Log'!AG$2:AG$2815,$B945,'Duel Log'!AH$2:AH$2815,"Draw")</f>
        <v>0</v>
      </c>
      <c r="G945" s="13" t="n">
        <f aca="false">IFERROR(D945/C945,"")</f>
        <v>0</v>
      </c>
    </row>
    <row r="946" customFormat="false" ht="15" hidden="false" customHeight="true" outlineLevel="0" collapsed="false">
      <c r="A946" s="7" t="s">
        <v>3724</v>
      </c>
      <c r="B946" s="7" t="s">
        <v>185</v>
      </c>
      <c r="C946" s="7" t="n">
        <f aca="false">COUNTIFS('Duel Log'!AF$2:AF$2815,$A946,'Duel Log'!AG$2:AG$2815,$B946)</f>
        <v>1</v>
      </c>
      <c r="D946" s="7" t="n">
        <f aca="false">COUNTIFS('Duel Log'!AF$2:AF$2815,$A946,'Duel Log'!AG$2:AG$2815,$B946,'Duel Log'!AH$2:AH$2815,"Win")</f>
        <v>0</v>
      </c>
      <c r="E946" s="7" t="n">
        <f aca="false">COUNTIFS('Duel Log'!AF$2:AF$2815,$A946,'Duel Log'!AG$2:AG$2815,$B946,'Duel Log'!AH$2:AH$2815,"Loss")</f>
        <v>1</v>
      </c>
      <c r="F946" s="7" t="n">
        <f aca="false">COUNTIFS('Duel Log'!AF$2:AF$2815,$A946,'Duel Log'!AG$2:AG$2815,$B946,'Duel Log'!AH$2:AH$2815,"Draw")</f>
        <v>0</v>
      </c>
      <c r="G946" s="13" t="n">
        <f aca="false">IFERROR(D946/C946,"")</f>
        <v>0</v>
      </c>
    </row>
    <row r="947" customFormat="false" ht="15" hidden="false" customHeight="true" outlineLevel="0" collapsed="false">
      <c r="A947" s="7" t="s">
        <v>911</v>
      </c>
      <c r="B947" s="7" t="s">
        <v>5719</v>
      </c>
      <c r="C947" s="7" t="n">
        <f aca="false">COUNTIFS('Duel Log'!AF$2:AF$2815,$A947,'Duel Log'!AG$2:AG$2815,$B947)</f>
        <v>1</v>
      </c>
      <c r="D947" s="7" t="n">
        <f aca="false">COUNTIFS('Duel Log'!AF$2:AF$2815,$A947,'Duel Log'!AG$2:AG$2815,$B947,'Duel Log'!AH$2:AH$2815,"Win")</f>
        <v>1</v>
      </c>
      <c r="E947" s="7" t="n">
        <f aca="false">COUNTIFS('Duel Log'!AF$2:AF$2815,$A947,'Duel Log'!AG$2:AG$2815,$B947,'Duel Log'!AH$2:AH$2815,"Loss")</f>
        <v>0</v>
      </c>
      <c r="F947" s="7" t="n">
        <f aca="false">COUNTIFS('Duel Log'!AF$2:AF$2815,$A947,'Duel Log'!AG$2:AG$2815,$B947,'Duel Log'!AH$2:AH$2815,"Draw")</f>
        <v>0</v>
      </c>
      <c r="G947" s="13" t="n">
        <f aca="false">IFERROR(D947/C947,"")</f>
        <v>1</v>
      </c>
    </row>
    <row r="948" customFormat="false" ht="15" hidden="false" customHeight="true" outlineLevel="0" collapsed="false">
      <c r="A948" s="7" t="s">
        <v>911</v>
      </c>
      <c r="B948" s="7" t="s">
        <v>910</v>
      </c>
      <c r="C948" s="7" t="n">
        <f aca="false">COUNTIFS('Duel Log'!AF$2:AF$2815,$A948,'Duel Log'!AG$2:AG$2815,$B948)</f>
        <v>2</v>
      </c>
      <c r="D948" s="7" t="n">
        <f aca="false">COUNTIFS('Duel Log'!AF$2:AF$2815,$A948,'Duel Log'!AG$2:AG$2815,$B948,'Duel Log'!AH$2:AH$2815,"Win")</f>
        <v>0</v>
      </c>
      <c r="E948" s="7" t="n">
        <f aca="false">COUNTIFS('Duel Log'!AF$2:AF$2815,$A948,'Duel Log'!AG$2:AG$2815,$B948,'Duel Log'!AH$2:AH$2815,"Loss")</f>
        <v>2</v>
      </c>
      <c r="F948" s="7" t="n">
        <f aca="false">COUNTIFS('Duel Log'!AF$2:AF$2815,$A948,'Duel Log'!AG$2:AG$2815,$B948,'Duel Log'!AH$2:AH$2815,"Draw")</f>
        <v>0</v>
      </c>
      <c r="G948" s="13" t="n">
        <f aca="false">IFERROR(D948/C948,"")</f>
        <v>0</v>
      </c>
    </row>
    <row r="949" customFormat="false" ht="15" hidden="false" customHeight="true" outlineLevel="0" collapsed="false">
      <c r="A949" s="7" t="s">
        <v>4601</v>
      </c>
      <c r="B949" s="7" t="s">
        <v>150</v>
      </c>
      <c r="C949" s="7" t="n">
        <f aca="false">COUNTIFS('Duel Log'!AF$2:AF$2815,$A949,'Duel Log'!AG$2:AG$2815,$B949)</f>
        <v>1</v>
      </c>
      <c r="D949" s="7" t="n">
        <f aca="false">COUNTIFS('Duel Log'!AF$2:AF$2815,$A949,'Duel Log'!AG$2:AG$2815,$B949,'Duel Log'!AH$2:AH$2815,"Win")</f>
        <v>1</v>
      </c>
      <c r="E949" s="7" t="n">
        <f aca="false">COUNTIFS('Duel Log'!AF$2:AF$2815,$A949,'Duel Log'!AG$2:AG$2815,$B949,'Duel Log'!AH$2:AH$2815,"Loss")</f>
        <v>0</v>
      </c>
      <c r="F949" s="7" t="n">
        <f aca="false">COUNTIFS('Duel Log'!AF$2:AF$2815,$A949,'Duel Log'!AG$2:AG$2815,$B949,'Duel Log'!AH$2:AH$2815,"Draw")</f>
        <v>0</v>
      </c>
      <c r="G949" s="13" t="n">
        <f aca="false">IFERROR(D949/C949,"")</f>
        <v>1</v>
      </c>
    </row>
    <row r="950" customFormat="false" ht="15" hidden="false" customHeight="true" outlineLevel="0" collapsed="false">
      <c r="A950" s="7" t="s">
        <v>2604</v>
      </c>
      <c r="B950" s="7" t="s">
        <v>2605</v>
      </c>
      <c r="C950" s="7" t="n">
        <f aca="false">COUNTIFS('Duel Log'!AF$2:AF$2815,$A950,'Duel Log'!AG$2:AG$2815,$B950)</f>
        <v>1</v>
      </c>
      <c r="D950" s="7" t="n">
        <f aca="false">COUNTIFS('Duel Log'!AF$2:AF$2815,$A950,'Duel Log'!AG$2:AG$2815,$B950,'Duel Log'!AH$2:AH$2815,"Win")</f>
        <v>1</v>
      </c>
      <c r="E950" s="7" t="n">
        <f aca="false">COUNTIFS('Duel Log'!AF$2:AF$2815,$A950,'Duel Log'!AG$2:AG$2815,$B950,'Duel Log'!AH$2:AH$2815,"Loss")</f>
        <v>0</v>
      </c>
      <c r="F950" s="7" t="n">
        <f aca="false">COUNTIFS('Duel Log'!AF$2:AF$2815,$A950,'Duel Log'!AG$2:AG$2815,$B950,'Duel Log'!AH$2:AH$2815,"Draw")</f>
        <v>0</v>
      </c>
      <c r="G950" s="13" t="n">
        <f aca="false">IFERROR(D950/C950,"")</f>
        <v>1</v>
      </c>
    </row>
    <row r="951" customFormat="false" ht="15" hidden="false" customHeight="true" outlineLevel="0" collapsed="false">
      <c r="A951" s="7" t="s">
        <v>3815</v>
      </c>
      <c r="B951" s="7" t="s">
        <v>3814</v>
      </c>
      <c r="C951" s="7" t="n">
        <f aca="false">COUNTIFS('Duel Log'!AF$2:AF$2815,$A951,'Duel Log'!AG$2:AG$2815,$B951)</f>
        <v>2</v>
      </c>
      <c r="D951" s="7" t="n">
        <f aca="false">COUNTIFS('Duel Log'!AF$2:AF$2815,$A951,'Duel Log'!AG$2:AG$2815,$B951,'Duel Log'!AH$2:AH$2815,"Win")</f>
        <v>2</v>
      </c>
      <c r="E951" s="7" t="n">
        <f aca="false">COUNTIFS('Duel Log'!AF$2:AF$2815,$A951,'Duel Log'!AG$2:AG$2815,$B951,'Duel Log'!AH$2:AH$2815,"Loss")</f>
        <v>0</v>
      </c>
      <c r="F951" s="7" t="n">
        <f aca="false">COUNTIFS('Duel Log'!AF$2:AF$2815,$A951,'Duel Log'!AG$2:AG$2815,$B951,'Duel Log'!AH$2:AH$2815,"Draw")</f>
        <v>0</v>
      </c>
      <c r="G951" s="13" t="n">
        <f aca="false">IFERROR(D951/C951,"")</f>
        <v>1</v>
      </c>
    </row>
    <row r="952" customFormat="false" ht="15" hidden="false" customHeight="true" outlineLevel="0" collapsed="false">
      <c r="A952" s="7" t="s">
        <v>5213</v>
      </c>
      <c r="B952" s="7" t="s">
        <v>5212</v>
      </c>
      <c r="C952" s="7" t="n">
        <f aca="false">COUNTIFS('Duel Log'!AF$2:AF$2815,$A952,'Duel Log'!AG$2:AG$2815,$B952)</f>
        <v>1</v>
      </c>
      <c r="D952" s="7" t="n">
        <f aca="false">COUNTIFS('Duel Log'!AF$2:AF$2815,$A952,'Duel Log'!AG$2:AG$2815,$B952,'Duel Log'!AH$2:AH$2815,"Win")</f>
        <v>1</v>
      </c>
      <c r="E952" s="7" t="n">
        <f aca="false">COUNTIFS('Duel Log'!AF$2:AF$2815,$A952,'Duel Log'!AG$2:AG$2815,$B952,'Duel Log'!AH$2:AH$2815,"Loss")</f>
        <v>0</v>
      </c>
      <c r="F952" s="7" t="n">
        <f aca="false">COUNTIFS('Duel Log'!AF$2:AF$2815,$A952,'Duel Log'!AG$2:AG$2815,$B952,'Duel Log'!AH$2:AH$2815,"Draw")</f>
        <v>0</v>
      </c>
      <c r="G952" s="13" t="n">
        <f aca="false">IFERROR(D952/C952,"")</f>
        <v>1</v>
      </c>
    </row>
    <row r="953" customFormat="false" ht="15" hidden="false" customHeight="true" outlineLevel="0" collapsed="false">
      <c r="A953" s="7" t="s">
        <v>1470</v>
      </c>
      <c r="B953" s="7" t="s">
        <v>1373</v>
      </c>
      <c r="C953" s="7" t="n">
        <f aca="false">COUNTIFS('Duel Log'!AF$2:AF$2815,$A953,'Duel Log'!AG$2:AG$2815,$B953)</f>
        <v>1</v>
      </c>
      <c r="D953" s="7" t="n">
        <f aca="false">COUNTIFS('Duel Log'!AF$2:AF$2815,$A953,'Duel Log'!AG$2:AG$2815,$B953,'Duel Log'!AH$2:AH$2815,"Win")</f>
        <v>0</v>
      </c>
      <c r="E953" s="7" t="n">
        <f aca="false">COUNTIFS('Duel Log'!AF$2:AF$2815,$A953,'Duel Log'!AG$2:AG$2815,$B953,'Duel Log'!AH$2:AH$2815,"Loss")</f>
        <v>1</v>
      </c>
      <c r="F953" s="7" t="n">
        <f aca="false">COUNTIFS('Duel Log'!AF$2:AF$2815,$A953,'Duel Log'!AG$2:AG$2815,$B953,'Duel Log'!AH$2:AH$2815,"Draw")</f>
        <v>0</v>
      </c>
      <c r="G953" s="13" t="n">
        <f aca="false">IFERROR(D953/C953,"")</f>
        <v>0</v>
      </c>
    </row>
    <row r="954" customFormat="false" ht="15" hidden="false" customHeight="true" outlineLevel="0" collapsed="false">
      <c r="A954" s="7" t="s">
        <v>1470</v>
      </c>
      <c r="B954" s="7" t="s">
        <v>1469</v>
      </c>
      <c r="C954" s="7" t="n">
        <f aca="false">COUNTIFS('Duel Log'!AF$2:AF$2815,$A954,'Duel Log'!AG$2:AG$2815,$B954)</f>
        <v>2</v>
      </c>
      <c r="D954" s="7" t="n">
        <f aca="false">COUNTIFS('Duel Log'!AF$2:AF$2815,$A954,'Duel Log'!AG$2:AG$2815,$B954,'Duel Log'!AH$2:AH$2815,"Win")</f>
        <v>0</v>
      </c>
      <c r="E954" s="7" t="n">
        <f aca="false">COUNTIFS('Duel Log'!AF$2:AF$2815,$A954,'Duel Log'!AG$2:AG$2815,$B954,'Duel Log'!AH$2:AH$2815,"Loss")</f>
        <v>2</v>
      </c>
      <c r="F954" s="7" t="n">
        <f aca="false">COUNTIFS('Duel Log'!AF$2:AF$2815,$A954,'Duel Log'!AG$2:AG$2815,$B954,'Duel Log'!AH$2:AH$2815,"Draw")</f>
        <v>0</v>
      </c>
      <c r="G954" s="13" t="n">
        <f aca="false">IFERROR(D954/C954,"")</f>
        <v>0</v>
      </c>
    </row>
    <row r="955" customFormat="false" ht="15" hidden="false" customHeight="true" outlineLevel="0" collapsed="false">
      <c r="A955" s="7" t="s">
        <v>1765</v>
      </c>
      <c r="B955" s="7" t="s">
        <v>1773</v>
      </c>
      <c r="C955" s="7" t="n">
        <f aca="false">COUNTIFS('Duel Log'!AF$2:AF$2815,$A955,'Duel Log'!AG$2:AG$2815,$B955)</f>
        <v>1</v>
      </c>
      <c r="D955" s="7" t="n">
        <f aca="false">COUNTIFS('Duel Log'!AF$2:AF$2815,$A955,'Duel Log'!AG$2:AG$2815,$B955,'Duel Log'!AH$2:AH$2815,"Win")</f>
        <v>1</v>
      </c>
      <c r="E955" s="7" t="n">
        <f aca="false">COUNTIFS('Duel Log'!AF$2:AF$2815,$A955,'Duel Log'!AG$2:AG$2815,$B955,'Duel Log'!AH$2:AH$2815,"Loss")</f>
        <v>0</v>
      </c>
      <c r="F955" s="7" t="n">
        <f aca="false">COUNTIFS('Duel Log'!AF$2:AF$2815,$A955,'Duel Log'!AG$2:AG$2815,$B955,'Duel Log'!AH$2:AH$2815,"Draw")</f>
        <v>0</v>
      </c>
      <c r="G955" s="13" t="n">
        <f aca="false">IFERROR(D955/C955,"")</f>
        <v>1</v>
      </c>
    </row>
    <row r="956" customFormat="false" ht="15" hidden="false" customHeight="true" outlineLevel="0" collapsed="false">
      <c r="A956" s="7" t="s">
        <v>1389</v>
      </c>
      <c r="B956" s="7" t="s">
        <v>1388</v>
      </c>
      <c r="C956" s="7" t="n">
        <f aca="false">COUNTIFS('Duel Log'!AF$2:AF$2815,$A956,'Duel Log'!AG$2:AG$2815,$B956)</f>
        <v>1</v>
      </c>
      <c r="D956" s="7" t="n">
        <f aca="false">COUNTIFS('Duel Log'!AF$2:AF$2815,$A956,'Duel Log'!AG$2:AG$2815,$B956,'Duel Log'!AH$2:AH$2815,"Win")</f>
        <v>0</v>
      </c>
      <c r="E956" s="7" t="n">
        <f aca="false">COUNTIFS('Duel Log'!AF$2:AF$2815,$A956,'Duel Log'!AG$2:AG$2815,$B956,'Duel Log'!AH$2:AH$2815,"Loss")</f>
        <v>1</v>
      </c>
      <c r="F956" s="7" t="n">
        <f aca="false">COUNTIFS('Duel Log'!AF$2:AF$2815,$A956,'Duel Log'!AG$2:AG$2815,$B956,'Duel Log'!AH$2:AH$2815,"Draw")</f>
        <v>0</v>
      </c>
      <c r="G956" s="13" t="n">
        <f aca="false">IFERROR(D956/C956,"")</f>
        <v>0</v>
      </c>
    </row>
    <row r="957" customFormat="false" ht="15" hidden="false" customHeight="true" outlineLevel="0" collapsed="false">
      <c r="A957" s="7" t="s">
        <v>728</v>
      </c>
      <c r="B957" s="7" t="s">
        <v>927</v>
      </c>
      <c r="C957" s="7" t="n">
        <f aca="false">COUNTIFS('Duel Log'!AF$2:AF$2815,$A957,'Duel Log'!AG$2:AG$2815,$B957)</f>
        <v>2</v>
      </c>
      <c r="D957" s="7" t="n">
        <f aca="false">COUNTIFS('Duel Log'!AF$2:AF$2815,$A957,'Duel Log'!AG$2:AG$2815,$B957,'Duel Log'!AH$2:AH$2815,"Win")</f>
        <v>2</v>
      </c>
      <c r="E957" s="7" t="n">
        <f aca="false">COUNTIFS('Duel Log'!AF$2:AF$2815,$A957,'Duel Log'!AG$2:AG$2815,$B957,'Duel Log'!AH$2:AH$2815,"Loss")</f>
        <v>0</v>
      </c>
      <c r="F957" s="7" t="n">
        <f aca="false">COUNTIFS('Duel Log'!AF$2:AF$2815,$A957,'Duel Log'!AG$2:AG$2815,$B957,'Duel Log'!AH$2:AH$2815,"Draw")</f>
        <v>0</v>
      </c>
      <c r="G957" s="13" t="n">
        <f aca="false">IFERROR(D957/C957,"")</f>
        <v>1</v>
      </c>
    </row>
    <row r="958" customFormat="false" ht="15" hidden="false" customHeight="true" outlineLevel="0" collapsed="false">
      <c r="A958" s="7" t="s">
        <v>728</v>
      </c>
      <c r="B958" s="7" t="s">
        <v>228</v>
      </c>
      <c r="C958" s="7" t="n">
        <f aca="false">COUNTIFS('Duel Log'!AF$2:AF$2815,$A958,'Duel Log'!AG$2:AG$2815,$B958)</f>
        <v>2</v>
      </c>
      <c r="D958" s="7" t="n">
        <f aca="false">COUNTIFS('Duel Log'!AF$2:AF$2815,$A958,'Duel Log'!AG$2:AG$2815,$B958,'Duel Log'!AH$2:AH$2815,"Win")</f>
        <v>0</v>
      </c>
      <c r="E958" s="7" t="n">
        <f aca="false">COUNTIFS('Duel Log'!AF$2:AF$2815,$A958,'Duel Log'!AG$2:AG$2815,$B958,'Duel Log'!AH$2:AH$2815,"Loss")</f>
        <v>2</v>
      </c>
      <c r="F958" s="7" t="n">
        <f aca="false">COUNTIFS('Duel Log'!AF$2:AF$2815,$A958,'Duel Log'!AG$2:AG$2815,$B958,'Duel Log'!AH$2:AH$2815,"Draw")</f>
        <v>0</v>
      </c>
      <c r="G958" s="13" t="n">
        <f aca="false">IFERROR(D958/C958,"")</f>
        <v>0</v>
      </c>
    </row>
    <row r="959" customFormat="false" ht="15" hidden="false" customHeight="true" outlineLevel="0" collapsed="false">
      <c r="A959" s="7" t="s">
        <v>728</v>
      </c>
      <c r="B959" s="7" t="s">
        <v>1136</v>
      </c>
      <c r="C959" s="7" t="n">
        <f aca="false">COUNTIFS('Duel Log'!AF$2:AF$2815,$A959,'Duel Log'!AG$2:AG$2815,$B959)</f>
        <v>2</v>
      </c>
      <c r="D959" s="7" t="n">
        <f aca="false">COUNTIFS('Duel Log'!AF$2:AF$2815,$A959,'Duel Log'!AG$2:AG$2815,$B959,'Duel Log'!AH$2:AH$2815,"Win")</f>
        <v>2</v>
      </c>
      <c r="E959" s="7" t="n">
        <f aca="false">COUNTIFS('Duel Log'!AF$2:AF$2815,$A959,'Duel Log'!AG$2:AG$2815,$B959,'Duel Log'!AH$2:AH$2815,"Loss")</f>
        <v>0</v>
      </c>
      <c r="F959" s="7" t="n">
        <f aca="false">COUNTIFS('Duel Log'!AF$2:AF$2815,$A959,'Duel Log'!AG$2:AG$2815,$B959,'Duel Log'!AH$2:AH$2815,"Draw")</f>
        <v>0</v>
      </c>
      <c r="G959" s="13" t="n">
        <f aca="false">IFERROR(D959/C959,"")</f>
        <v>1</v>
      </c>
    </row>
    <row r="960" customFormat="false" ht="15" hidden="false" customHeight="true" outlineLevel="0" collapsed="false">
      <c r="A960" s="7" t="s">
        <v>728</v>
      </c>
      <c r="B960" s="7" t="s">
        <v>229</v>
      </c>
      <c r="C960" s="7" t="n">
        <f aca="false">COUNTIFS('Duel Log'!AF$2:AF$2815,$A960,'Duel Log'!AG$2:AG$2815,$B960)</f>
        <v>1</v>
      </c>
      <c r="D960" s="7" t="n">
        <f aca="false">COUNTIFS('Duel Log'!AF$2:AF$2815,$A960,'Duel Log'!AG$2:AG$2815,$B960,'Duel Log'!AH$2:AH$2815,"Win")</f>
        <v>0</v>
      </c>
      <c r="E960" s="7" t="n">
        <f aca="false">COUNTIFS('Duel Log'!AF$2:AF$2815,$A960,'Duel Log'!AG$2:AG$2815,$B960,'Duel Log'!AH$2:AH$2815,"Loss")</f>
        <v>1</v>
      </c>
      <c r="F960" s="7" t="n">
        <f aca="false">COUNTIFS('Duel Log'!AF$2:AF$2815,$A960,'Duel Log'!AG$2:AG$2815,$B960,'Duel Log'!AH$2:AH$2815,"Draw")</f>
        <v>0</v>
      </c>
      <c r="G960" s="13" t="n">
        <f aca="false">IFERROR(D960/C960,"")</f>
        <v>0</v>
      </c>
    </row>
    <row r="961" customFormat="false" ht="15" hidden="false" customHeight="true" outlineLevel="0" collapsed="false">
      <c r="A961" s="7" t="s">
        <v>5779</v>
      </c>
      <c r="B961" s="7" t="s">
        <v>488</v>
      </c>
      <c r="C961" s="7" t="n">
        <f aca="false">COUNTIFS('Duel Log'!AF$2:AF$2815,$A961,'Duel Log'!AG$2:AG$2815,$B961)</f>
        <v>1</v>
      </c>
      <c r="D961" s="7" t="n">
        <f aca="false">COUNTIFS('Duel Log'!AF$2:AF$2815,$A961,'Duel Log'!AG$2:AG$2815,$B961,'Duel Log'!AH$2:AH$2815,"Win")</f>
        <v>0</v>
      </c>
      <c r="E961" s="7" t="n">
        <f aca="false">COUNTIFS('Duel Log'!AF$2:AF$2815,$A961,'Duel Log'!AG$2:AG$2815,$B961,'Duel Log'!AH$2:AH$2815,"Loss")</f>
        <v>1</v>
      </c>
      <c r="F961" s="7" t="n">
        <f aca="false">COUNTIFS('Duel Log'!AF$2:AF$2815,$A961,'Duel Log'!AG$2:AG$2815,$B961,'Duel Log'!AH$2:AH$2815,"Draw")</f>
        <v>0</v>
      </c>
      <c r="G961" s="13" t="n">
        <f aca="false">IFERROR(D961/C961,"")</f>
        <v>0</v>
      </c>
    </row>
    <row r="962" customFormat="false" ht="15" hidden="false" customHeight="true" outlineLevel="0" collapsed="false">
      <c r="A962" s="7" t="s">
        <v>3335</v>
      </c>
      <c r="B962" s="7" t="s">
        <v>3336</v>
      </c>
      <c r="C962" s="7" t="n">
        <f aca="false">COUNTIFS('Duel Log'!AF$2:AF$2815,$A962,'Duel Log'!AG$2:AG$2815,$B962)</f>
        <v>1</v>
      </c>
      <c r="D962" s="7" t="n">
        <f aca="false">COUNTIFS('Duel Log'!AF$2:AF$2815,$A962,'Duel Log'!AG$2:AG$2815,$B962,'Duel Log'!AH$2:AH$2815,"Win")</f>
        <v>0</v>
      </c>
      <c r="E962" s="7" t="n">
        <f aca="false">COUNTIFS('Duel Log'!AF$2:AF$2815,$A962,'Duel Log'!AG$2:AG$2815,$B962,'Duel Log'!AH$2:AH$2815,"Loss")</f>
        <v>1</v>
      </c>
      <c r="F962" s="7" t="n">
        <f aca="false">COUNTIFS('Duel Log'!AF$2:AF$2815,$A962,'Duel Log'!AG$2:AG$2815,$B962,'Duel Log'!AH$2:AH$2815,"Draw")</f>
        <v>0</v>
      </c>
      <c r="G962" s="13" t="n">
        <f aca="false">IFERROR(D962/C962,"")</f>
        <v>0</v>
      </c>
    </row>
    <row r="963" customFormat="false" ht="15" hidden="false" customHeight="true" outlineLevel="0" collapsed="false">
      <c r="A963" s="7" t="s">
        <v>930</v>
      </c>
      <c r="B963" s="7" t="s">
        <v>929</v>
      </c>
      <c r="C963" s="7" t="n">
        <f aca="false">COUNTIFS('Duel Log'!AF$2:AF$2815,$A963,'Duel Log'!AG$2:AG$2815,$B963)</f>
        <v>2</v>
      </c>
      <c r="D963" s="7" t="n">
        <f aca="false">COUNTIFS('Duel Log'!AF$2:AF$2815,$A963,'Duel Log'!AG$2:AG$2815,$B963,'Duel Log'!AH$2:AH$2815,"Win")</f>
        <v>0</v>
      </c>
      <c r="E963" s="7" t="n">
        <f aca="false">COUNTIFS('Duel Log'!AF$2:AF$2815,$A963,'Duel Log'!AG$2:AG$2815,$B963,'Duel Log'!AH$2:AH$2815,"Loss")</f>
        <v>2</v>
      </c>
      <c r="F963" s="7" t="n">
        <f aca="false">COUNTIFS('Duel Log'!AF$2:AF$2815,$A963,'Duel Log'!AG$2:AG$2815,$B963,'Duel Log'!AH$2:AH$2815,"Draw")</f>
        <v>0</v>
      </c>
      <c r="G963" s="13" t="n">
        <f aca="false">IFERROR(D963/C963,"")</f>
        <v>0</v>
      </c>
    </row>
    <row r="964" customFormat="false" ht="15" hidden="false" customHeight="true" outlineLevel="0" collapsed="false">
      <c r="A964" s="7" t="s">
        <v>778</v>
      </c>
      <c r="B964" s="7" t="s">
        <v>778</v>
      </c>
      <c r="C964" s="7" t="n">
        <f aca="false">COUNTIFS('Duel Log'!AF$2:AF$2815,$A964,'Duel Log'!AG$2:AG$2815,$B964)</f>
        <v>3</v>
      </c>
      <c r="D964" s="7" t="n">
        <f aca="false">COUNTIFS('Duel Log'!AF$2:AF$2815,$A964,'Duel Log'!AG$2:AG$2815,$B964,'Duel Log'!AH$2:AH$2815,"Win")</f>
        <v>1</v>
      </c>
      <c r="E964" s="7" t="n">
        <f aca="false">COUNTIFS('Duel Log'!AF$2:AF$2815,$A964,'Duel Log'!AG$2:AG$2815,$B964,'Duel Log'!AH$2:AH$2815,"Loss")</f>
        <v>2</v>
      </c>
      <c r="F964" s="7" t="n">
        <f aca="false">COUNTIFS('Duel Log'!AF$2:AF$2815,$A964,'Duel Log'!AG$2:AG$2815,$B964,'Duel Log'!AH$2:AH$2815,"Draw")</f>
        <v>0</v>
      </c>
      <c r="G964" s="13" t="n">
        <f aca="false">IFERROR(D964/C964,"")</f>
        <v>0.333333333333333</v>
      </c>
    </row>
    <row r="965" customFormat="false" ht="15" hidden="false" customHeight="true" outlineLevel="0" collapsed="false">
      <c r="A965" s="7" t="s">
        <v>778</v>
      </c>
      <c r="B965" s="7" t="s">
        <v>604</v>
      </c>
      <c r="C965" s="7" t="n">
        <f aca="false">COUNTIFS('Duel Log'!AF$2:AF$2815,$A965,'Duel Log'!AG$2:AG$2815,$B965)</f>
        <v>2</v>
      </c>
      <c r="D965" s="7" t="n">
        <f aca="false">COUNTIFS('Duel Log'!AF$2:AF$2815,$A965,'Duel Log'!AG$2:AG$2815,$B965,'Duel Log'!AH$2:AH$2815,"Win")</f>
        <v>1</v>
      </c>
      <c r="E965" s="7" t="n">
        <f aca="false">COUNTIFS('Duel Log'!AF$2:AF$2815,$A965,'Duel Log'!AG$2:AG$2815,$B965,'Duel Log'!AH$2:AH$2815,"Loss")</f>
        <v>1</v>
      </c>
      <c r="F965" s="7" t="n">
        <f aca="false">COUNTIFS('Duel Log'!AF$2:AF$2815,$A965,'Duel Log'!AG$2:AG$2815,$B965,'Duel Log'!AH$2:AH$2815,"Draw")</f>
        <v>0</v>
      </c>
      <c r="G965" s="13" t="n">
        <f aca="false">IFERROR(D965/C965,"")</f>
        <v>0.5</v>
      </c>
    </row>
    <row r="966" customFormat="false" ht="15" hidden="false" customHeight="true" outlineLevel="0" collapsed="false">
      <c r="A966" s="7" t="s">
        <v>778</v>
      </c>
      <c r="B966" s="7" t="s">
        <v>418</v>
      </c>
      <c r="C966" s="7" t="n">
        <f aca="false">COUNTIFS('Duel Log'!AF$2:AF$2815,$A966,'Duel Log'!AG$2:AG$2815,$B966)</f>
        <v>5</v>
      </c>
      <c r="D966" s="7" t="n">
        <f aca="false">COUNTIFS('Duel Log'!AF$2:AF$2815,$A966,'Duel Log'!AG$2:AG$2815,$B966,'Duel Log'!AH$2:AH$2815,"Win")</f>
        <v>2</v>
      </c>
      <c r="E966" s="7" t="n">
        <f aca="false">COUNTIFS('Duel Log'!AF$2:AF$2815,$A966,'Duel Log'!AG$2:AG$2815,$B966,'Duel Log'!AH$2:AH$2815,"Loss")</f>
        <v>3</v>
      </c>
      <c r="F966" s="7" t="n">
        <f aca="false">COUNTIFS('Duel Log'!AF$2:AF$2815,$A966,'Duel Log'!AG$2:AG$2815,$B966,'Duel Log'!AH$2:AH$2815,"Draw")</f>
        <v>0</v>
      </c>
      <c r="G966" s="13" t="n">
        <f aca="false">IFERROR(D966/C966,"")</f>
        <v>0.4</v>
      </c>
    </row>
    <row r="967" customFormat="false" ht="15" hidden="false" customHeight="true" outlineLevel="0" collapsed="false">
      <c r="A967" s="7" t="s">
        <v>778</v>
      </c>
      <c r="B967" s="7" t="s">
        <v>2610</v>
      </c>
      <c r="C967" s="7" t="n">
        <f aca="false">COUNTIFS('Duel Log'!AF$2:AF$2815,$A967,'Duel Log'!AG$2:AG$2815,$B967)</f>
        <v>1</v>
      </c>
      <c r="D967" s="7" t="n">
        <f aca="false">COUNTIFS('Duel Log'!AF$2:AF$2815,$A967,'Duel Log'!AG$2:AG$2815,$B967,'Duel Log'!AH$2:AH$2815,"Win")</f>
        <v>1</v>
      </c>
      <c r="E967" s="7" t="n">
        <f aca="false">COUNTIFS('Duel Log'!AF$2:AF$2815,$A967,'Duel Log'!AG$2:AG$2815,$B967,'Duel Log'!AH$2:AH$2815,"Loss")</f>
        <v>0</v>
      </c>
      <c r="F967" s="7" t="n">
        <f aca="false">COUNTIFS('Duel Log'!AF$2:AF$2815,$A967,'Duel Log'!AG$2:AG$2815,$B967,'Duel Log'!AH$2:AH$2815,"Draw")</f>
        <v>0</v>
      </c>
      <c r="G967" s="13" t="n">
        <f aca="false">IFERROR(D967/C967,"")</f>
        <v>1</v>
      </c>
    </row>
    <row r="968" customFormat="false" ht="15" hidden="false" customHeight="true" outlineLevel="0" collapsed="false">
      <c r="A968" s="7" t="s">
        <v>778</v>
      </c>
      <c r="B968" s="7" t="s">
        <v>3824</v>
      </c>
      <c r="C968" s="7" t="n">
        <f aca="false">COUNTIFS('Duel Log'!AF$2:AF$2815,$A968,'Duel Log'!AG$2:AG$2815,$B968)</f>
        <v>2</v>
      </c>
      <c r="D968" s="7" t="n">
        <f aca="false">COUNTIFS('Duel Log'!AF$2:AF$2815,$A968,'Duel Log'!AG$2:AG$2815,$B968,'Duel Log'!AH$2:AH$2815,"Win")</f>
        <v>2</v>
      </c>
      <c r="E968" s="7" t="n">
        <f aca="false">COUNTIFS('Duel Log'!AF$2:AF$2815,$A968,'Duel Log'!AG$2:AG$2815,$B968,'Duel Log'!AH$2:AH$2815,"Loss")</f>
        <v>0</v>
      </c>
      <c r="F968" s="7" t="n">
        <f aca="false">COUNTIFS('Duel Log'!AF$2:AF$2815,$A968,'Duel Log'!AG$2:AG$2815,$B968,'Duel Log'!AH$2:AH$2815,"Draw")</f>
        <v>0</v>
      </c>
      <c r="G968" s="13" t="n">
        <f aca="false">IFERROR(D968/C968,"")</f>
        <v>1</v>
      </c>
    </row>
    <row r="969" customFormat="false" ht="15" hidden="false" customHeight="true" outlineLevel="0" collapsed="false">
      <c r="A969" s="7" t="s">
        <v>778</v>
      </c>
      <c r="B969" s="7" t="s">
        <v>562</v>
      </c>
      <c r="C969" s="7" t="n">
        <f aca="false">COUNTIFS('Duel Log'!AF$2:AF$2815,$A969,'Duel Log'!AG$2:AG$2815,$B969)</f>
        <v>2</v>
      </c>
      <c r="D969" s="7" t="n">
        <f aca="false">COUNTIFS('Duel Log'!AF$2:AF$2815,$A969,'Duel Log'!AG$2:AG$2815,$B969,'Duel Log'!AH$2:AH$2815,"Win")</f>
        <v>2</v>
      </c>
      <c r="E969" s="7" t="n">
        <f aca="false">COUNTIFS('Duel Log'!AF$2:AF$2815,$A969,'Duel Log'!AG$2:AG$2815,$B969,'Duel Log'!AH$2:AH$2815,"Loss")</f>
        <v>0</v>
      </c>
      <c r="F969" s="7" t="n">
        <f aca="false">COUNTIFS('Duel Log'!AF$2:AF$2815,$A969,'Duel Log'!AG$2:AG$2815,$B969,'Duel Log'!AH$2:AH$2815,"Draw")</f>
        <v>0</v>
      </c>
      <c r="G969" s="13" t="n">
        <f aca="false">IFERROR(D969/C969,"")</f>
        <v>1</v>
      </c>
    </row>
    <row r="970" customFormat="false" ht="15" hidden="false" customHeight="true" outlineLevel="0" collapsed="false">
      <c r="A970" s="7" t="s">
        <v>778</v>
      </c>
      <c r="B970" s="7" t="s">
        <v>491</v>
      </c>
      <c r="C970" s="7" t="n">
        <f aca="false">COUNTIFS('Duel Log'!AF$2:AF$2815,$A970,'Duel Log'!AG$2:AG$2815,$B970)</f>
        <v>1</v>
      </c>
      <c r="D970" s="7" t="n">
        <f aca="false">COUNTIFS('Duel Log'!AF$2:AF$2815,$A970,'Duel Log'!AG$2:AG$2815,$B970,'Duel Log'!AH$2:AH$2815,"Win")</f>
        <v>0</v>
      </c>
      <c r="E970" s="7" t="n">
        <f aca="false">COUNTIFS('Duel Log'!AF$2:AF$2815,$A970,'Duel Log'!AG$2:AG$2815,$B970,'Duel Log'!AH$2:AH$2815,"Loss")</f>
        <v>1</v>
      </c>
      <c r="F970" s="7" t="n">
        <f aca="false">COUNTIFS('Duel Log'!AF$2:AF$2815,$A970,'Duel Log'!AG$2:AG$2815,$B970,'Duel Log'!AH$2:AH$2815,"Draw")</f>
        <v>0</v>
      </c>
      <c r="G970" s="13" t="n">
        <f aca="false">IFERROR(D970/C970,"")</f>
        <v>0</v>
      </c>
    </row>
    <row r="971" customFormat="false" ht="15" hidden="false" customHeight="true" outlineLevel="0" collapsed="false">
      <c r="A971" s="7" t="s">
        <v>778</v>
      </c>
      <c r="B971" s="7" t="s">
        <v>2684</v>
      </c>
      <c r="C971" s="7" t="n">
        <f aca="false">COUNTIFS('Duel Log'!AF$2:AF$2815,$A971,'Duel Log'!AG$2:AG$2815,$B971)</f>
        <v>1</v>
      </c>
      <c r="D971" s="7" t="n">
        <f aca="false">COUNTIFS('Duel Log'!AF$2:AF$2815,$A971,'Duel Log'!AG$2:AG$2815,$B971,'Duel Log'!AH$2:AH$2815,"Win")</f>
        <v>1</v>
      </c>
      <c r="E971" s="7" t="n">
        <f aca="false">COUNTIFS('Duel Log'!AF$2:AF$2815,$A971,'Duel Log'!AG$2:AG$2815,$B971,'Duel Log'!AH$2:AH$2815,"Loss")</f>
        <v>0</v>
      </c>
      <c r="F971" s="7" t="n">
        <f aca="false">COUNTIFS('Duel Log'!AF$2:AF$2815,$A971,'Duel Log'!AG$2:AG$2815,$B971,'Duel Log'!AH$2:AH$2815,"Draw")</f>
        <v>0</v>
      </c>
      <c r="G971" s="13" t="n">
        <f aca="false">IFERROR(D971/C971,"")</f>
        <v>1</v>
      </c>
    </row>
    <row r="972" customFormat="false" ht="15" hidden="false" customHeight="true" outlineLevel="0" collapsed="false">
      <c r="A972" s="7" t="s">
        <v>778</v>
      </c>
      <c r="B972" s="7" t="s">
        <v>2489</v>
      </c>
      <c r="C972" s="7" t="n">
        <f aca="false">COUNTIFS('Duel Log'!AF$2:AF$2815,$A972,'Duel Log'!AG$2:AG$2815,$B972)</f>
        <v>1</v>
      </c>
      <c r="D972" s="7" t="n">
        <f aca="false">COUNTIFS('Duel Log'!AF$2:AF$2815,$A972,'Duel Log'!AG$2:AG$2815,$B972,'Duel Log'!AH$2:AH$2815,"Win")</f>
        <v>0</v>
      </c>
      <c r="E972" s="7" t="n">
        <f aca="false">COUNTIFS('Duel Log'!AF$2:AF$2815,$A972,'Duel Log'!AG$2:AG$2815,$B972,'Duel Log'!AH$2:AH$2815,"Loss")</f>
        <v>1</v>
      </c>
      <c r="F972" s="7" t="n">
        <f aca="false">COUNTIFS('Duel Log'!AF$2:AF$2815,$A972,'Duel Log'!AG$2:AG$2815,$B972,'Duel Log'!AH$2:AH$2815,"Draw")</f>
        <v>0</v>
      </c>
      <c r="G972" s="13" t="n">
        <f aca="false">IFERROR(D972/C972,"")</f>
        <v>0</v>
      </c>
    </row>
    <row r="973" customFormat="false" ht="15" hidden="false" customHeight="true" outlineLevel="0" collapsed="false">
      <c r="A973" s="7" t="s">
        <v>778</v>
      </c>
      <c r="B973" s="7" t="s">
        <v>4351</v>
      </c>
      <c r="C973" s="7" t="n">
        <f aca="false">COUNTIFS('Duel Log'!AF$2:AF$2815,$A973,'Duel Log'!AG$2:AG$2815,$B973)</f>
        <v>2</v>
      </c>
      <c r="D973" s="7" t="n">
        <f aca="false">COUNTIFS('Duel Log'!AF$2:AF$2815,$A973,'Duel Log'!AG$2:AG$2815,$B973,'Duel Log'!AH$2:AH$2815,"Win")</f>
        <v>0</v>
      </c>
      <c r="E973" s="7" t="n">
        <f aca="false">COUNTIFS('Duel Log'!AF$2:AF$2815,$A973,'Duel Log'!AG$2:AG$2815,$B973,'Duel Log'!AH$2:AH$2815,"Loss")</f>
        <v>2</v>
      </c>
      <c r="F973" s="7" t="n">
        <f aca="false">COUNTIFS('Duel Log'!AF$2:AF$2815,$A973,'Duel Log'!AG$2:AG$2815,$B973,'Duel Log'!AH$2:AH$2815,"Draw")</f>
        <v>0</v>
      </c>
      <c r="G973" s="13" t="n">
        <f aca="false">IFERROR(D973/C973,"")</f>
        <v>0</v>
      </c>
    </row>
    <row r="974" customFormat="false" ht="15" hidden="false" customHeight="true" outlineLevel="0" collapsed="false">
      <c r="A974" s="7" t="s">
        <v>778</v>
      </c>
      <c r="B974" s="7" t="s">
        <v>2107</v>
      </c>
      <c r="C974" s="7" t="n">
        <f aca="false">COUNTIFS('Duel Log'!AF$2:AF$2815,$A974,'Duel Log'!AG$2:AG$2815,$B974)</f>
        <v>1</v>
      </c>
      <c r="D974" s="7" t="n">
        <f aca="false">COUNTIFS('Duel Log'!AF$2:AF$2815,$A974,'Duel Log'!AG$2:AG$2815,$B974,'Duel Log'!AH$2:AH$2815,"Win")</f>
        <v>0</v>
      </c>
      <c r="E974" s="7" t="n">
        <f aca="false">COUNTIFS('Duel Log'!AF$2:AF$2815,$A974,'Duel Log'!AG$2:AG$2815,$B974,'Duel Log'!AH$2:AH$2815,"Loss")</f>
        <v>1</v>
      </c>
      <c r="F974" s="7" t="n">
        <f aca="false">COUNTIFS('Duel Log'!AF$2:AF$2815,$A974,'Duel Log'!AG$2:AG$2815,$B974,'Duel Log'!AH$2:AH$2815,"Draw")</f>
        <v>0</v>
      </c>
      <c r="G974" s="13" t="n">
        <f aca="false">IFERROR(D974/C974,"")</f>
        <v>0</v>
      </c>
    </row>
    <row r="975" customFormat="false" ht="15" hidden="false" customHeight="true" outlineLevel="0" collapsed="false">
      <c r="A975" s="7" t="s">
        <v>778</v>
      </c>
      <c r="B975" s="7" t="s">
        <v>614</v>
      </c>
      <c r="C975" s="7" t="n">
        <f aca="false">COUNTIFS('Duel Log'!AF$2:AF$2815,$A975,'Duel Log'!AG$2:AG$2815,$B975)</f>
        <v>1</v>
      </c>
      <c r="D975" s="7" t="n">
        <f aca="false">COUNTIFS('Duel Log'!AF$2:AF$2815,$A975,'Duel Log'!AG$2:AG$2815,$B975,'Duel Log'!AH$2:AH$2815,"Win")</f>
        <v>1</v>
      </c>
      <c r="E975" s="7" t="n">
        <f aca="false">COUNTIFS('Duel Log'!AF$2:AF$2815,$A975,'Duel Log'!AG$2:AG$2815,$B975,'Duel Log'!AH$2:AH$2815,"Loss")</f>
        <v>0</v>
      </c>
      <c r="F975" s="7" t="n">
        <f aca="false">COUNTIFS('Duel Log'!AF$2:AF$2815,$A975,'Duel Log'!AG$2:AG$2815,$B975,'Duel Log'!AH$2:AH$2815,"Draw")</f>
        <v>0</v>
      </c>
      <c r="G975" s="13" t="n">
        <f aca="false">IFERROR(D975/C975,"")</f>
        <v>1</v>
      </c>
    </row>
    <row r="976" customFormat="false" ht="15" hidden="false" customHeight="true" outlineLevel="0" collapsed="false">
      <c r="A976" s="7" t="s">
        <v>778</v>
      </c>
      <c r="B976" s="7" t="s">
        <v>3461</v>
      </c>
      <c r="C976" s="7" t="n">
        <f aca="false">COUNTIFS('Duel Log'!AF$2:AF$2815,$A976,'Duel Log'!AG$2:AG$2815,$B976)</f>
        <v>1</v>
      </c>
      <c r="D976" s="7" t="n">
        <f aca="false">COUNTIFS('Duel Log'!AF$2:AF$2815,$A976,'Duel Log'!AG$2:AG$2815,$B976,'Duel Log'!AH$2:AH$2815,"Win")</f>
        <v>1</v>
      </c>
      <c r="E976" s="7" t="n">
        <f aca="false">COUNTIFS('Duel Log'!AF$2:AF$2815,$A976,'Duel Log'!AG$2:AG$2815,$B976,'Duel Log'!AH$2:AH$2815,"Loss")</f>
        <v>0</v>
      </c>
      <c r="F976" s="7" t="n">
        <f aca="false">COUNTIFS('Duel Log'!AF$2:AF$2815,$A976,'Duel Log'!AG$2:AG$2815,$B976,'Duel Log'!AH$2:AH$2815,"Draw")</f>
        <v>0</v>
      </c>
      <c r="G976" s="13" t="n">
        <f aca="false">IFERROR(D976/C976,"")</f>
        <v>1</v>
      </c>
    </row>
    <row r="977" customFormat="false" ht="15" hidden="false" customHeight="true" outlineLevel="0" collapsed="false">
      <c r="A977" s="7" t="s">
        <v>778</v>
      </c>
      <c r="B977" s="7" t="s">
        <v>578</v>
      </c>
      <c r="C977" s="7" t="n">
        <f aca="false">COUNTIFS('Duel Log'!AF$2:AF$2815,$A977,'Duel Log'!AG$2:AG$2815,$B977)</f>
        <v>1</v>
      </c>
      <c r="D977" s="7" t="n">
        <f aca="false">COUNTIFS('Duel Log'!AF$2:AF$2815,$A977,'Duel Log'!AG$2:AG$2815,$B977,'Duel Log'!AH$2:AH$2815,"Win")</f>
        <v>0</v>
      </c>
      <c r="E977" s="7" t="n">
        <f aca="false">COUNTIFS('Duel Log'!AF$2:AF$2815,$A977,'Duel Log'!AG$2:AG$2815,$B977,'Duel Log'!AH$2:AH$2815,"Loss")</f>
        <v>1</v>
      </c>
      <c r="F977" s="7" t="n">
        <f aca="false">COUNTIFS('Duel Log'!AF$2:AF$2815,$A977,'Duel Log'!AG$2:AG$2815,$B977,'Duel Log'!AH$2:AH$2815,"Draw")</f>
        <v>0</v>
      </c>
      <c r="G977" s="13" t="n">
        <f aca="false">IFERROR(D977/C977,"")</f>
        <v>0</v>
      </c>
    </row>
    <row r="978" customFormat="false" ht="15" hidden="false" customHeight="true" outlineLevel="0" collapsed="false">
      <c r="A978" s="7" t="s">
        <v>778</v>
      </c>
      <c r="B978" s="7" t="s">
        <v>160</v>
      </c>
      <c r="C978" s="7" t="n">
        <f aca="false">COUNTIFS('Duel Log'!AF$2:AF$2815,$A978,'Duel Log'!AG$2:AG$2815,$B978)</f>
        <v>8</v>
      </c>
      <c r="D978" s="7" t="n">
        <f aca="false">COUNTIFS('Duel Log'!AF$2:AF$2815,$A978,'Duel Log'!AG$2:AG$2815,$B978,'Duel Log'!AH$2:AH$2815,"Win")</f>
        <v>1</v>
      </c>
      <c r="E978" s="7" t="n">
        <f aca="false">COUNTIFS('Duel Log'!AF$2:AF$2815,$A978,'Duel Log'!AG$2:AG$2815,$B978,'Duel Log'!AH$2:AH$2815,"Loss")</f>
        <v>7</v>
      </c>
      <c r="F978" s="7" t="n">
        <f aca="false">COUNTIFS('Duel Log'!AF$2:AF$2815,$A978,'Duel Log'!AG$2:AG$2815,$B978,'Duel Log'!AH$2:AH$2815,"Draw")</f>
        <v>0</v>
      </c>
      <c r="G978" s="13" t="n">
        <f aca="false">IFERROR(D978/C978,"")</f>
        <v>0.125</v>
      </c>
    </row>
    <row r="979" customFormat="false" ht="15" hidden="false" customHeight="true" outlineLevel="0" collapsed="false">
      <c r="A979" s="7" t="s">
        <v>778</v>
      </c>
      <c r="B979" s="7" t="s">
        <v>3769</v>
      </c>
      <c r="C979" s="7" t="n">
        <f aca="false">COUNTIFS('Duel Log'!AF$2:AF$2815,$A979,'Duel Log'!AG$2:AG$2815,$B979)</f>
        <v>1</v>
      </c>
      <c r="D979" s="7" t="n">
        <f aca="false">COUNTIFS('Duel Log'!AF$2:AF$2815,$A979,'Duel Log'!AG$2:AG$2815,$B979,'Duel Log'!AH$2:AH$2815,"Win")</f>
        <v>1</v>
      </c>
      <c r="E979" s="7" t="n">
        <f aca="false">COUNTIFS('Duel Log'!AF$2:AF$2815,$A979,'Duel Log'!AG$2:AG$2815,$B979,'Duel Log'!AH$2:AH$2815,"Loss")</f>
        <v>0</v>
      </c>
      <c r="F979" s="7" t="n">
        <f aca="false">COUNTIFS('Duel Log'!AF$2:AF$2815,$A979,'Duel Log'!AG$2:AG$2815,$B979,'Duel Log'!AH$2:AH$2815,"Draw")</f>
        <v>0</v>
      </c>
      <c r="G979" s="13" t="n">
        <f aca="false">IFERROR(D979/C979,"")</f>
        <v>1</v>
      </c>
    </row>
    <row r="980" customFormat="false" ht="15" hidden="false" customHeight="true" outlineLevel="0" collapsed="false">
      <c r="A980" s="7" t="s">
        <v>778</v>
      </c>
      <c r="B980" s="7" t="s">
        <v>101</v>
      </c>
      <c r="C980" s="7" t="n">
        <f aca="false">COUNTIFS('Duel Log'!AF$2:AF$2815,$A980,'Duel Log'!AG$2:AG$2815,$B980)</f>
        <v>2</v>
      </c>
      <c r="D980" s="7" t="n">
        <f aca="false">COUNTIFS('Duel Log'!AF$2:AF$2815,$A980,'Duel Log'!AG$2:AG$2815,$B980,'Duel Log'!AH$2:AH$2815,"Win")</f>
        <v>0</v>
      </c>
      <c r="E980" s="7" t="n">
        <f aca="false">COUNTIFS('Duel Log'!AF$2:AF$2815,$A980,'Duel Log'!AG$2:AG$2815,$B980,'Duel Log'!AH$2:AH$2815,"Loss")</f>
        <v>2</v>
      </c>
      <c r="F980" s="7" t="n">
        <f aca="false">COUNTIFS('Duel Log'!AF$2:AF$2815,$A980,'Duel Log'!AG$2:AG$2815,$B980,'Duel Log'!AH$2:AH$2815,"Draw")</f>
        <v>0</v>
      </c>
      <c r="G980" s="13" t="n">
        <f aca="false">IFERROR(D980/C980,"")</f>
        <v>0</v>
      </c>
    </row>
    <row r="981" customFormat="false" ht="15" hidden="false" customHeight="true" outlineLevel="0" collapsed="false">
      <c r="A981" s="7" t="s">
        <v>778</v>
      </c>
      <c r="B981" s="7" t="s">
        <v>488</v>
      </c>
      <c r="C981" s="7" t="n">
        <f aca="false">COUNTIFS('Duel Log'!AF$2:AF$2815,$A981,'Duel Log'!AG$2:AG$2815,$B981)</f>
        <v>1</v>
      </c>
      <c r="D981" s="7" t="n">
        <f aca="false">COUNTIFS('Duel Log'!AF$2:AF$2815,$A981,'Duel Log'!AG$2:AG$2815,$B981,'Duel Log'!AH$2:AH$2815,"Win")</f>
        <v>1</v>
      </c>
      <c r="E981" s="7" t="n">
        <f aca="false">COUNTIFS('Duel Log'!AF$2:AF$2815,$A981,'Duel Log'!AG$2:AG$2815,$B981,'Duel Log'!AH$2:AH$2815,"Loss")</f>
        <v>0</v>
      </c>
      <c r="F981" s="7" t="n">
        <f aca="false">COUNTIFS('Duel Log'!AF$2:AF$2815,$A981,'Duel Log'!AG$2:AG$2815,$B981,'Duel Log'!AH$2:AH$2815,"Draw")</f>
        <v>0</v>
      </c>
      <c r="G981" s="13" t="n">
        <f aca="false">IFERROR(D981/C981,"")</f>
        <v>1</v>
      </c>
    </row>
    <row r="982" customFormat="false" ht="15" hidden="false" customHeight="true" outlineLevel="0" collapsed="false">
      <c r="A982" s="7" t="s">
        <v>778</v>
      </c>
      <c r="B982" s="7" t="s">
        <v>849</v>
      </c>
      <c r="C982" s="7" t="n">
        <f aca="false">COUNTIFS('Duel Log'!AF$2:AF$2815,$A982,'Duel Log'!AG$2:AG$2815,$B982)</f>
        <v>2</v>
      </c>
      <c r="D982" s="7" t="n">
        <f aca="false">COUNTIFS('Duel Log'!AF$2:AF$2815,$A982,'Duel Log'!AG$2:AG$2815,$B982,'Duel Log'!AH$2:AH$2815,"Win")</f>
        <v>0</v>
      </c>
      <c r="E982" s="7" t="n">
        <f aca="false">COUNTIFS('Duel Log'!AF$2:AF$2815,$A982,'Duel Log'!AG$2:AG$2815,$B982,'Duel Log'!AH$2:AH$2815,"Loss")</f>
        <v>2</v>
      </c>
      <c r="F982" s="7" t="n">
        <f aca="false">COUNTIFS('Duel Log'!AF$2:AF$2815,$A982,'Duel Log'!AG$2:AG$2815,$B982,'Duel Log'!AH$2:AH$2815,"Draw")</f>
        <v>0</v>
      </c>
      <c r="G982" s="13" t="n">
        <f aca="false">IFERROR(D982/C982,"")</f>
        <v>0</v>
      </c>
    </row>
    <row r="983" customFormat="false" ht="15" hidden="false" customHeight="true" outlineLevel="0" collapsed="false">
      <c r="A983" s="7" t="s">
        <v>778</v>
      </c>
      <c r="B983" s="7" t="s">
        <v>223</v>
      </c>
      <c r="C983" s="7" t="n">
        <f aca="false">COUNTIFS('Duel Log'!AF$2:AF$2815,$A983,'Duel Log'!AG$2:AG$2815,$B983)</f>
        <v>1</v>
      </c>
      <c r="D983" s="7" t="n">
        <f aca="false">COUNTIFS('Duel Log'!AF$2:AF$2815,$A983,'Duel Log'!AG$2:AG$2815,$B983,'Duel Log'!AH$2:AH$2815,"Win")</f>
        <v>0</v>
      </c>
      <c r="E983" s="7" t="n">
        <f aca="false">COUNTIFS('Duel Log'!AF$2:AF$2815,$A983,'Duel Log'!AG$2:AG$2815,$B983,'Duel Log'!AH$2:AH$2815,"Loss")</f>
        <v>1</v>
      </c>
      <c r="F983" s="7" t="n">
        <f aca="false">COUNTIFS('Duel Log'!AF$2:AF$2815,$A983,'Duel Log'!AG$2:AG$2815,$B983,'Duel Log'!AH$2:AH$2815,"Draw")</f>
        <v>0</v>
      </c>
      <c r="G983" s="13" t="n">
        <f aca="false">IFERROR(D983/C983,"")</f>
        <v>0</v>
      </c>
    </row>
    <row r="984" customFormat="false" ht="15" hidden="false" customHeight="true" outlineLevel="0" collapsed="false">
      <c r="A984" s="7" t="s">
        <v>778</v>
      </c>
      <c r="B984" s="7" t="s">
        <v>410</v>
      </c>
      <c r="C984" s="7" t="n">
        <f aca="false">COUNTIFS('Duel Log'!AF$2:AF$2815,$A984,'Duel Log'!AG$2:AG$2815,$B984)</f>
        <v>2</v>
      </c>
      <c r="D984" s="7" t="n">
        <f aca="false">COUNTIFS('Duel Log'!AF$2:AF$2815,$A984,'Duel Log'!AG$2:AG$2815,$B984,'Duel Log'!AH$2:AH$2815,"Win")</f>
        <v>0</v>
      </c>
      <c r="E984" s="7" t="n">
        <f aca="false">COUNTIFS('Duel Log'!AF$2:AF$2815,$A984,'Duel Log'!AG$2:AG$2815,$B984,'Duel Log'!AH$2:AH$2815,"Loss")</f>
        <v>2</v>
      </c>
      <c r="F984" s="7" t="n">
        <f aca="false">COUNTIFS('Duel Log'!AF$2:AF$2815,$A984,'Duel Log'!AG$2:AG$2815,$B984,'Duel Log'!AH$2:AH$2815,"Draw")</f>
        <v>0</v>
      </c>
      <c r="G984" s="13" t="n">
        <f aca="false">IFERROR(D984/C984,"")</f>
        <v>0</v>
      </c>
    </row>
    <row r="985" customFormat="false" ht="15" hidden="false" customHeight="true" outlineLevel="0" collapsed="false">
      <c r="A985" s="7" t="s">
        <v>778</v>
      </c>
      <c r="B985" s="7" t="s">
        <v>639</v>
      </c>
      <c r="C985" s="7" t="n">
        <f aca="false">COUNTIFS('Duel Log'!AF$2:AF$2815,$A985,'Duel Log'!AG$2:AG$2815,$B985)</f>
        <v>5</v>
      </c>
      <c r="D985" s="7" t="n">
        <f aca="false">COUNTIFS('Duel Log'!AF$2:AF$2815,$A985,'Duel Log'!AG$2:AG$2815,$B985,'Duel Log'!AH$2:AH$2815,"Win")</f>
        <v>5</v>
      </c>
      <c r="E985" s="7" t="n">
        <f aca="false">COUNTIFS('Duel Log'!AF$2:AF$2815,$A985,'Duel Log'!AG$2:AG$2815,$B985,'Duel Log'!AH$2:AH$2815,"Loss")</f>
        <v>0</v>
      </c>
      <c r="F985" s="7" t="n">
        <f aca="false">COUNTIFS('Duel Log'!AF$2:AF$2815,$A985,'Duel Log'!AG$2:AG$2815,$B985,'Duel Log'!AH$2:AH$2815,"Draw")</f>
        <v>0</v>
      </c>
      <c r="G985" s="13" t="n">
        <f aca="false">IFERROR(D985/C985,"")</f>
        <v>1</v>
      </c>
    </row>
    <row r="986" customFormat="false" ht="15" hidden="false" customHeight="true" outlineLevel="0" collapsed="false">
      <c r="A986" s="7" t="s">
        <v>778</v>
      </c>
      <c r="B986" s="7" t="s">
        <v>5791</v>
      </c>
      <c r="C986" s="7" t="n">
        <f aca="false">COUNTIFS('Duel Log'!AF$2:AF$2815,$A986,'Duel Log'!AG$2:AG$2815,$B986)</f>
        <v>1</v>
      </c>
      <c r="D986" s="7" t="n">
        <f aca="false">COUNTIFS('Duel Log'!AF$2:AF$2815,$A986,'Duel Log'!AG$2:AG$2815,$B986,'Duel Log'!AH$2:AH$2815,"Win")</f>
        <v>1</v>
      </c>
      <c r="E986" s="7" t="n">
        <f aca="false">COUNTIFS('Duel Log'!AF$2:AF$2815,$A986,'Duel Log'!AG$2:AG$2815,$B986,'Duel Log'!AH$2:AH$2815,"Loss")</f>
        <v>0</v>
      </c>
      <c r="F986" s="7" t="n">
        <f aca="false">COUNTIFS('Duel Log'!AF$2:AF$2815,$A986,'Duel Log'!AG$2:AG$2815,$B986,'Duel Log'!AH$2:AH$2815,"Draw")</f>
        <v>0</v>
      </c>
      <c r="G986" s="13" t="n">
        <f aca="false">IFERROR(D986/C986,"")</f>
        <v>1</v>
      </c>
    </row>
    <row r="987" customFormat="false" ht="15" hidden="false" customHeight="true" outlineLevel="0" collapsed="false">
      <c r="A987" s="7" t="s">
        <v>778</v>
      </c>
      <c r="B987" s="7" t="s">
        <v>1187</v>
      </c>
      <c r="C987" s="7" t="n">
        <f aca="false">COUNTIFS('Duel Log'!AF$2:AF$2815,$A987,'Duel Log'!AG$2:AG$2815,$B987)</f>
        <v>1</v>
      </c>
      <c r="D987" s="7" t="n">
        <f aca="false">COUNTIFS('Duel Log'!AF$2:AF$2815,$A987,'Duel Log'!AG$2:AG$2815,$B987,'Duel Log'!AH$2:AH$2815,"Win")</f>
        <v>0</v>
      </c>
      <c r="E987" s="7" t="n">
        <f aca="false">COUNTIFS('Duel Log'!AF$2:AF$2815,$A987,'Duel Log'!AG$2:AG$2815,$B987,'Duel Log'!AH$2:AH$2815,"Loss")</f>
        <v>1</v>
      </c>
      <c r="F987" s="7" t="n">
        <f aca="false">COUNTIFS('Duel Log'!AF$2:AF$2815,$A987,'Duel Log'!AG$2:AG$2815,$B987,'Duel Log'!AH$2:AH$2815,"Draw")</f>
        <v>0</v>
      </c>
      <c r="G987" s="13" t="n">
        <f aca="false">IFERROR(D987/C987,"")</f>
        <v>0</v>
      </c>
    </row>
    <row r="988" customFormat="false" ht="15" hidden="false" customHeight="true" outlineLevel="0" collapsed="false">
      <c r="A988" s="7" t="s">
        <v>778</v>
      </c>
      <c r="B988" s="7" t="s">
        <v>288</v>
      </c>
      <c r="C988" s="7" t="n">
        <f aca="false">COUNTIFS('Duel Log'!AF$2:AF$2815,$A988,'Duel Log'!AG$2:AG$2815,$B988)</f>
        <v>2</v>
      </c>
      <c r="D988" s="7" t="n">
        <f aca="false">COUNTIFS('Duel Log'!AF$2:AF$2815,$A988,'Duel Log'!AG$2:AG$2815,$B988,'Duel Log'!AH$2:AH$2815,"Win")</f>
        <v>2</v>
      </c>
      <c r="E988" s="7" t="n">
        <f aca="false">COUNTIFS('Duel Log'!AF$2:AF$2815,$A988,'Duel Log'!AG$2:AG$2815,$B988,'Duel Log'!AH$2:AH$2815,"Loss")</f>
        <v>0</v>
      </c>
      <c r="F988" s="7" t="n">
        <f aca="false">COUNTIFS('Duel Log'!AF$2:AF$2815,$A988,'Duel Log'!AG$2:AG$2815,$B988,'Duel Log'!AH$2:AH$2815,"Draw")</f>
        <v>0</v>
      </c>
      <c r="G988" s="13" t="n">
        <f aca="false">IFERROR(D988/C988,"")</f>
        <v>1</v>
      </c>
    </row>
    <row r="989" customFormat="false" ht="15" hidden="false" customHeight="true" outlineLevel="0" collapsed="false">
      <c r="A989" s="7" t="s">
        <v>778</v>
      </c>
      <c r="B989" s="7" t="s">
        <v>3633</v>
      </c>
      <c r="C989" s="7" t="n">
        <f aca="false">COUNTIFS('Duel Log'!AF$2:AF$2815,$A989,'Duel Log'!AG$2:AG$2815,$B989)</f>
        <v>1</v>
      </c>
      <c r="D989" s="7" t="n">
        <f aca="false">COUNTIFS('Duel Log'!AF$2:AF$2815,$A989,'Duel Log'!AG$2:AG$2815,$B989,'Duel Log'!AH$2:AH$2815,"Win")</f>
        <v>1</v>
      </c>
      <c r="E989" s="7" t="n">
        <f aca="false">COUNTIFS('Duel Log'!AF$2:AF$2815,$A989,'Duel Log'!AG$2:AG$2815,$B989,'Duel Log'!AH$2:AH$2815,"Loss")</f>
        <v>0</v>
      </c>
      <c r="F989" s="7" t="n">
        <f aca="false">COUNTIFS('Duel Log'!AF$2:AF$2815,$A989,'Duel Log'!AG$2:AG$2815,$B989,'Duel Log'!AH$2:AH$2815,"Draw")</f>
        <v>0</v>
      </c>
      <c r="G989" s="13" t="n">
        <f aca="false">IFERROR(D989/C989,"")</f>
        <v>1</v>
      </c>
    </row>
    <row r="990" customFormat="false" ht="15" hidden="false" customHeight="true" outlineLevel="0" collapsed="false">
      <c r="A990" s="7" t="s">
        <v>778</v>
      </c>
      <c r="B990" s="7" t="s">
        <v>150</v>
      </c>
      <c r="C990" s="7" t="n">
        <f aca="false">COUNTIFS('Duel Log'!AF$2:AF$2815,$A990,'Duel Log'!AG$2:AG$2815,$B990)</f>
        <v>2</v>
      </c>
      <c r="D990" s="7" t="n">
        <f aca="false">COUNTIFS('Duel Log'!AF$2:AF$2815,$A990,'Duel Log'!AG$2:AG$2815,$B990,'Duel Log'!AH$2:AH$2815,"Win")</f>
        <v>1</v>
      </c>
      <c r="E990" s="7" t="n">
        <f aca="false">COUNTIFS('Duel Log'!AF$2:AF$2815,$A990,'Duel Log'!AG$2:AG$2815,$B990,'Duel Log'!AH$2:AH$2815,"Loss")</f>
        <v>1</v>
      </c>
      <c r="F990" s="7" t="n">
        <f aca="false">COUNTIFS('Duel Log'!AF$2:AF$2815,$A990,'Duel Log'!AG$2:AG$2815,$B990,'Duel Log'!AH$2:AH$2815,"Draw")</f>
        <v>0</v>
      </c>
      <c r="G990" s="13" t="n">
        <f aca="false">IFERROR(D990/C990,"")</f>
        <v>0.5</v>
      </c>
    </row>
    <row r="991" customFormat="false" ht="15" hidden="false" customHeight="true" outlineLevel="0" collapsed="false">
      <c r="A991" s="7" t="s">
        <v>778</v>
      </c>
      <c r="B991" s="7" t="s">
        <v>726</v>
      </c>
      <c r="C991" s="7" t="n">
        <f aca="false">COUNTIFS('Duel Log'!AF$2:AF$2815,$A991,'Duel Log'!AG$2:AG$2815,$B991)</f>
        <v>4</v>
      </c>
      <c r="D991" s="7" t="n">
        <f aca="false">COUNTIFS('Duel Log'!AF$2:AF$2815,$A991,'Duel Log'!AG$2:AG$2815,$B991,'Duel Log'!AH$2:AH$2815,"Win")</f>
        <v>0</v>
      </c>
      <c r="E991" s="7" t="n">
        <f aca="false">COUNTIFS('Duel Log'!AF$2:AF$2815,$A991,'Duel Log'!AG$2:AG$2815,$B991,'Duel Log'!AH$2:AH$2815,"Loss")</f>
        <v>4</v>
      </c>
      <c r="F991" s="7" t="n">
        <f aca="false">COUNTIFS('Duel Log'!AF$2:AF$2815,$A991,'Duel Log'!AG$2:AG$2815,$B991,'Duel Log'!AH$2:AH$2815,"Draw")</f>
        <v>0</v>
      </c>
      <c r="G991" s="13" t="n">
        <f aca="false">IFERROR(D991/C991,"")</f>
        <v>0</v>
      </c>
    </row>
    <row r="992" customFormat="false" ht="15" hidden="false" customHeight="true" outlineLevel="0" collapsed="false">
      <c r="A992" s="7" t="s">
        <v>778</v>
      </c>
      <c r="B992" s="7" t="s">
        <v>2149</v>
      </c>
      <c r="C992" s="7" t="n">
        <f aca="false">COUNTIFS('Duel Log'!AF$2:AF$2815,$A992,'Duel Log'!AG$2:AG$2815,$B992)</f>
        <v>1</v>
      </c>
      <c r="D992" s="7" t="n">
        <f aca="false">COUNTIFS('Duel Log'!AF$2:AF$2815,$A992,'Duel Log'!AG$2:AG$2815,$B992,'Duel Log'!AH$2:AH$2815,"Win")</f>
        <v>1</v>
      </c>
      <c r="E992" s="7" t="n">
        <f aca="false">COUNTIFS('Duel Log'!AF$2:AF$2815,$A992,'Duel Log'!AG$2:AG$2815,$B992,'Duel Log'!AH$2:AH$2815,"Loss")</f>
        <v>0</v>
      </c>
      <c r="F992" s="7" t="n">
        <f aca="false">COUNTIFS('Duel Log'!AF$2:AF$2815,$A992,'Duel Log'!AG$2:AG$2815,$B992,'Duel Log'!AH$2:AH$2815,"Draw")</f>
        <v>0</v>
      </c>
      <c r="G992" s="13" t="n">
        <f aca="false">IFERROR(D992/C992,"")</f>
        <v>1</v>
      </c>
    </row>
    <row r="993" customFormat="false" ht="15" hidden="false" customHeight="true" outlineLevel="0" collapsed="false">
      <c r="A993" s="7" t="s">
        <v>778</v>
      </c>
      <c r="B993" s="7" t="s">
        <v>980</v>
      </c>
      <c r="C993" s="7" t="n">
        <f aca="false">COUNTIFS('Duel Log'!AF$2:AF$2815,$A993,'Duel Log'!AG$2:AG$2815,$B993)</f>
        <v>2</v>
      </c>
      <c r="D993" s="7" t="n">
        <f aca="false">COUNTIFS('Duel Log'!AF$2:AF$2815,$A993,'Duel Log'!AG$2:AG$2815,$B993,'Duel Log'!AH$2:AH$2815,"Win")</f>
        <v>0</v>
      </c>
      <c r="E993" s="7" t="n">
        <f aca="false">COUNTIFS('Duel Log'!AF$2:AF$2815,$A993,'Duel Log'!AG$2:AG$2815,$B993,'Duel Log'!AH$2:AH$2815,"Loss")</f>
        <v>2</v>
      </c>
      <c r="F993" s="7" t="n">
        <f aca="false">COUNTIFS('Duel Log'!AF$2:AF$2815,$A993,'Duel Log'!AG$2:AG$2815,$B993,'Duel Log'!AH$2:AH$2815,"Draw")</f>
        <v>0</v>
      </c>
      <c r="G993" s="13" t="n">
        <f aca="false">IFERROR(D993/C993,"")</f>
        <v>0</v>
      </c>
    </row>
    <row r="994" customFormat="false" ht="15" hidden="false" customHeight="true" outlineLevel="0" collapsed="false">
      <c r="A994" s="7" t="s">
        <v>778</v>
      </c>
      <c r="B994" s="7" t="s">
        <v>597</v>
      </c>
      <c r="C994" s="7" t="n">
        <f aca="false">COUNTIFS('Duel Log'!AF$2:AF$2815,$A994,'Duel Log'!AG$2:AG$2815,$B994)</f>
        <v>1</v>
      </c>
      <c r="D994" s="7" t="n">
        <f aca="false">COUNTIFS('Duel Log'!AF$2:AF$2815,$A994,'Duel Log'!AG$2:AG$2815,$B994,'Duel Log'!AH$2:AH$2815,"Win")</f>
        <v>0</v>
      </c>
      <c r="E994" s="7" t="n">
        <f aca="false">COUNTIFS('Duel Log'!AF$2:AF$2815,$A994,'Duel Log'!AG$2:AG$2815,$B994,'Duel Log'!AH$2:AH$2815,"Loss")</f>
        <v>1</v>
      </c>
      <c r="F994" s="7" t="n">
        <f aca="false">COUNTIFS('Duel Log'!AF$2:AF$2815,$A994,'Duel Log'!AG$2:AG$2815,$B994,'Duel Log'!AH$2:AH$2815,"Draw")</f>
        <v>0</v>
      </c>
      <c r="G994" s="13" t="n">
        <f aca="false">IFERROR(D994/C994,"")</f>
        <v>0</v>
      </c>
    </row>
    <row r="995" customFormat="false" ht="15" hidden="false" customHeight="true" outlineLevel="0" collapsed="false">
      <c r="A995" s="7" t="s">
        <v>778</v>
      </c>
      <c r="B995" s="7" t="s">
        <v>904</v>
      </c>
      <c r="C995" s="7" t="n">
        <f aca="false">COUNTIFS('Duel Log'!AF$2:AF$2815,$A995,'Duel Log'!AG$2:AG$2815,$B995)</f>
        <v>1</v>
      </c>
      <c r="D995" s="7" t="n">
        <f aca="false">COUNTIFS('Duel Log'!AF$2:AF$2815,$A995,'Duel Log'!AG$2:AG$2815,$B995,'Duel Log'!AH$2:AH$2815,"Win")</f>
        <v>0</v>
      </c>
      <c r="E995" s="7" t="n">
        <f aca="false">COUNTIFS('Duel Log'!AF$2:AF$2815,$A995,'Duel Log'!AG$2:AG$2815,$B995,'Duel Log'!AH$2:AH$2815,"Loss")</f>
        <v>1</v>
      </c>
      <c r="F995" s="7" t="n">
        <f aca="false">COUNTIFS('Duel Log'!AF$2:AF$2815,$A995,'Duel Log'!AG$2:AG$2815,$B995,'Duel Log'!AH$2:AH$2815,"Draw")</f>
        <v>0</v>
      </c>
      <c r="G995" s="13" t="n">
        <f aca="false">IFERROR(D995/C995,"")</f>
        <v>0</v>
      </c>
    </row>
    <row r="996" customFormat="false" ht="15" hidden="false" customHeight="true" outlineLevel="0" collapsed="false">
      <c r="A996" s="7" t="s">
        <v>778</v>
      </c>
      <c r="B996" s="7" t="s">
        <v>835</v>
      </c>
      <c r="C996" s="7" t="n">
        <f aca="false">COUNTIFS('Duel Log'!AF$2:AF$2815,$A996,'Duel Log'!AG$2:AG$2815,$B996)</f>
        <v>2</v>
      </c>
      <c r="D996" s="7" t="n">
        <f aca="false">COUNTIFS('Duel Log'!AF$2:AF$2815,$A996,'Duel Log'!AG$2:AG$2815,$B996,'Duel Log'!AH$2:AH$2815,"Win")</f>
        <v>2</v>
      </c>
      <c r="E996" s="7" t="n">
        <f aca="false">COUNTIFS('Duel Log'!AF$2:AF$2815,$A996,'Duel Log'!AG$2:AG$2815,$B996,'Duel Log'!AH$2:AH$2815,"Loss")</f>
        <v>0</v>
      </c>
      <c r="F996" s="7" t="n">
        <f aca="false">COUNTIFS('Duel Log'!AF$2:AF$2815,$A996,'Duel Log'!AG$2:AG$2815,$B996,'Duel Log'!AH$2:AH$2815,"Draw")</f>
        <v>0</v>
      </c>
      <c r="G996" s="13" t="n">
        <f aca="false">IFERROR(D996/C996,"")</f>
        <v>1</v>
      </c>
    </row>
    <row r="997" customFormat="false" ht="15" hidden="false" customHeight="true" outlineLevel="0" collapsed="false">
      <c r="A997" s="7" t="s">
        <v>778</v>
      </c>
      <c r="B997" s="7" t="s">
        <v>706</v>
      </c>
      <c r="C997" s="7" t="n">
        <f aca="false">COUNTIFS('Duel Log'!AF$2:AF$2815,$A997,'Duel Log'!AG$2:AG$2815,$B997)</f>
        <v>2</v>
      </c>
      <c r="D997" s="7" t="n">
        <f aca="false">COUNTIFS('Duel Log'!AF$2:AF$2815,$A997,'Duel Log'!AG$2:AG$2815,$B997,'Duel Log'!AH$2:AH$2815,"Win")</f>
        <v>2</v>
      </c>
      <c r="E997" s="7" t="n">
        <f aca="false">COUNTIFS('Duel Log'!AF$2:AF$2815,$A997,'Duel Log'!AG$2:AG$2815,$B997,'Duel Log'!AH$2:AH$2815,"Loss")</f>
        <v>0</v>
      </c>
      <c r="F997" s="7" t="n">
        <f aca="false">COUNTIFS('Duel Log'!AF$2:AF$2815,$A997,'Duel Log'!AG$2:AG$2815,$B997,'Duel Log'!AH$2:AH$2815,"Draw")</f>
        <v>0</v>
      </c>
      <c r="G997" s="13" t="n">
        <f aca="false">IFERROR(D997/C997,"")</f>
        <v>1</v>
      </c>
    </row>
    <row r="998" customFormat="false" ht="15" hidden="false" customHeight="true" outlineLevel="0" collapsed="false">
      <c r="A998" s="7" t="s">
        <v>778</v>
      </c>
      <c r="B998" s="7" t="s">
        <v>1594</v>
      </c>
      <c r="C998" s="7" t="n">
        <f aca="false">COUNTIFS('Duel Log'!AF$2:AF$2815,$A998,'Duel Log'!AG$2:AG$2815,$B998)</f>
        <v>2</v>
      </c>
      <c r="D998" s="7" t="n">
        <f aca="false">COUNTIFS('Duel Log'!AF$2:AF$2815,$A998,'Duel Log'!AG$2:AG$2815,$B998,'Duel Log'!AH$2:AH$2815,"Win")</f>
        <v>1</v>
      </c>
      <c r="E998" s="7" t="n">
        <f aca="false">COUNTIFS('Duel Log'!AF$2:AF$2815,$A998,'Duel Log'!AG$2:AG$2815,$B998,'Duel Log'!AH$2:AH$2815,"Loss")</f>
        <v>1</v>
      </c>
      <c r="F998" s="7" t="n">
        <f aca="false">COUNTIFS('Duel Log'!AF$2:AF$2815,$A998,'Duel Log'!AG$2:AG$2815,$B998,'Duel Log'!AH$2:AH$2815,"Draw")</f>
        <v>0</v>
      </c>
      <c r="G998" s="13" t="n">
        <f aca="false">IFERROR(D998/C998,"")</f>
        <v>0.5</v>
      </c>
    </row>
    <row r="999" customFormat="false" ht="15" hidden="false" customHeight="true" outlineLevel="0" collapsed="false">
      <c r="A999" s="7" t="s">
        <v>778</v>
      </c>
      <c r="B999" s="7" t="s">
        <v>608</v>
      </c>
      <c r="C999" s="7" t="n">
        <f aca="false">COUNTIFS('Duel Log'!AF$2:AF$2815,$A999,'Duel Log'!AG$2:AG$2815,$B999)</f>
        <v>1</v>
      </c>
      <c r="D999" s="7" t="n">
        <f aca="false">COUNTIFS('Duel Log'!AF$2:AF$2815,$A999,'Duel Log'!AG$2:AG$2815,$B999,'Duel Log'!AH$2:AH$2815,"Win")</f>
        <v>0</v>
      </c>
      <c r="E999" s="7" t="n">
        <f aca="false">COUNTIFS('Duel Log'!AF$2:AF$2815,$A999,'Duel Log'!AG$2:AG$2815,$B999,'Duel Log'!AH$2:AH$2815,"Loss")</f>
        <v>1</v>
      </c>
      <c r="F999" s="7" t="n">
        <f aca="false">COUNTIFS('Duel Log'!AF$2:AF$2815,$A999,'Duel Log'!AG$2:AG$2815,$B999,'Duel Log'!AH$2:AH$2815,"Draw")</f>
        <v>0</v>
      </c>
      <c r="G999" s="13" t="n">
        <f aca="false">IFERROR(D999/C999,"")</f>
        <v>0</v>
      </c>
    </row>
    <row r="1000" customFormat="false" ht="15" hidden="false" customHeight="true" outlineLevel="0" collapsed="false">
      <c r="A1000" s="7" t="s">
        <v>778</v>
      </c>
      <c r="B1000" s="7" t="s">
        <v>4943</v>
      </c>
      <c r="C1000" s="7" t="n">
        <f aca="false">COUNTIFS('Duel Log'!AF$2:AF$2815,$A1000,'Duel Log'!AG$2:AG$2815,$B1000)</f>
        <v>1</v>
      </c>
      <c r="D1000" s="7" t="n">
        <f aca="false">COUNTIFS('Duel Log'!AF$2:AF$2815,$A1000,'Duel Log'!AG$2:AG$2815,$B1000,'Duel Log'!AH$2:AH$2815,"Win")</f>
        <v>0</v>
      </c>
      <c r="E1000" s="7" t="n">
        <f aca="false">COUNTIFS('Duel Log'!AF$2:AF$2815,$A1000,'Duel Log'!AG$2:AG$2815,$B1000,'Duel Log'!AH$2:AH$2815,"Loss")</f>
        <v>1</v>
      </c>
      <c r="F1000" s="7" t="n">
        <f aca="false">COUNTIFS('Duel Log'!AF$2:AF$2815,$A1000,'Duel Log'!AG$2:AG$2815,$B1000,'Duel Log'!AH$2:AH$2815,"Draw")</f>
        <v>0</v>
      </c>
      <c r="G1000" s="13" t="n">
        <f aca="false">IFERROR(D1000/C1000,"")</f>
        <v>0</v>
      </c>
    </row>
    <row r="1001" customFormat="false" ht="15" hidden="false" customHeight="true" outlineLevel="0" collapsed="false">
      <c r="A1001" s="7" t="s">
        <v>778</v>
      </c>
      <c r="B1001" s="7" t="s">
        <v>307</v>
      </c>
      <c r="C1001" s="7" t="n">
        <f aca="false">COUNTIFS('Duel Log'!AF$2:AF$2815,$A1001,'Duel Log'!AG$2:AG$2815,$B1001)</f>
        <v>1</v>
      </c>
      <c r="D1001" s="7" t="n">
        <f aca="false">COUNTIFS('Duel Log'!AF$2:AF$2815,$A1001,'Duel Log'!AG$2:AG$2815,$B1001,'Duel Log'!AH$2:AH$2815,"Win")</f>
        <v>0</v>
      </c>
      <c r="E1001" s="7" t="n">
        <f aca="false">COUNTIFS('Duel Log'!AF$2:AF$2815,$A1001,'Duel Log'!AG$2:AG$2815,$B1001,'Duel Log'!AH$2:AH$2815,"Loss")</f>
        <v>1</v>
      </c>
      <c r="F1001" s="7" t="n">
        <f aca="false">COUNTIFS('Duel Log'!AF$2:AF$2815,$A1001,'Duel Log'!AG$2:AG$2815,$B1001,'Duel Log'!AH$2:AH$2815,"Draw")</f>
        <v>0</v>
      </c>
      <c r="G1001" s="13" t="n">
        <f aca="false">IFERROR(D1001/C1001,"")</f>
        <v>0</v>
      </c>
    </row>
    <row r="1002" customFormat="false" ht="15" hidden="false" customHeight="true" outlineLevel="0" collapsed="false">
      <c r="A1002" s="7" t="s">
        <v>778</v>
      </c>
      <c r="B1002" s="7" t="s">
        <v>482</v>
      </c>
      <c r="C1002" s="7" t="n">
        <f aca="false">COUNTIFS('Duel Log'!AF$2:AF$2815,$A1002,'Duel Log'!AG$2:AG$2815,$B1002)</f>
        <v>1</v>
      </c>
      <c r="D1002" s="7" t="n">
        <f aca="false">COUNTIFS('Duel Log'!AF$2:AF$2815,$A1002,'Duel Log'!AG$2:AG$2815,$B1002,'Duel Log'!AH$2:AH$2815,"Win")</f>
        <v>0</v>
      </c>
      <c r="E1002" s="7" t="n">
        <f aca="false">COUNTIFS('Duel Log'!AF$2:AF$2815,$A1002,'Duel Log'!AG$2:AG$2815,$B1002,'Duel Log'!AH$2:AH$2815,"Loss")</f>
        <v>1</v>
      </c>
      <c r="F1002" s="7" t="n">
        <f aca="false">COUNTIFS('Duel Log'!AF$2:AF$2815,$A1002,'Duel Log'!AG$2:AG$2815,$B1002,'Duel Log'!AH$2:AH$2815,"Draw")</f>
        <v>0</v>
      </c>
      <c r="G1002" s="13" t="n">
        <f aca="false">IFERROR(D1002/C1002,"")</f>
        <v>0</v>
      </c>
    </row>
    <row r="1003" customFormat="false" ht="15" hidden="false" customHeight="true" outlineLevel="0" collapsed="false">
      <c r="A1003" s="7" t="s">
        <v>778</v>
      </c>
      <c r="B1003" s="7" t="s">
        <v>1273</v>
      </c>
      <c r="C1003" s="7" t="n">
        <f aca="false">COUNTIFS('Duel Log'!AF$2:AF$2815,$A1003,'Duel Log'!AG$2:AG$2815,$B1003)</f>
        <v>1</v>
      </c>
      <c r="D1003" s="7" t="n">
        <f aca="false">COUNTIFS('Duel Log'!AF$2:AF$2815,$A1003,'Duel Log'!AG$2:AG$2815,$B1003,'Duel Log'!AH$2:AH$2815,"Win")</f>
        <v>1</v>
      </c>
      <c r="E1003" s="7" t="n">
        <f aca="false">COUNTIFS('Duel Log'!AF$2:AF$2815,$A1003,'Duel Log'!AG$2:AG$2815,$B1003,'Duel Log'!AH$2:AH$2815,"Loss")</f>
        <v>0</v>
      </c>
      <c r="F1003" s="7" t="n">
        <f aca="false">COUNTIFS('Duel Log'!AF$2:AF$2815,$A1003,'Duel Log'!AG$2:AG$2815,$B1003,'Duel Log'!AH$2:AH$2815,"Draw")</f>
        <v>0</v>
      </c>
      <c r="G1003" s="13" t="n">
        <f aca="false">IFERROR(D1003/C1003,"")</f>
        <v>1</v>
      </c>
    </row>
    <row r="1004" customFormat="false" ht="15" hidden="false" customHeight="true" outlineLevel="0" collapsed="false">
      <c r="A1004" s="7" t="s">
        <v>778</v>
      </c>
      <c r="B1004" s="7" t="s">
        <v>3332</v>
      </c>
      <c r="C1004" s="7" t="n">
        <f aca="false">COUNTIFS('Duel Log'!AF$2:AF$2815,$A1004,'Duel Log'!AG$2:AG$2815,$B1004)</f>
        <v>1</v>
      </c>
      <c r="D1004" s="7" t="n">
        <f aca="false">COUNTIFS('Duel Log'!AF$2:AF$2815,$A1004,'Duel Log'!AG$2:AG$2815,$B1004,'Duel Log'!AH$2:AH$2815,"Win")</f>
        <v>0</v>
      </c>
      <c r="E1004" s="7" t="n">
        <f aca="false">COUNTIFS('Duel Log'!AF$2:AF$2815,$A1004,'Duel Log'!AG$2:AG$2815,$B1004,'Duel Log'!AH$2:AH$2815,"Loss")</f>
        <v>1</v>
      </c>
      <c r="F1004" s="7" t="n">
        <f aca="false">COUNTIFS('Duel Log'!AF$2:AF$2815,$A1004,'Duel Log'!AG$2:AG$2815,$B1004,'Duel Log'!AH$2:AH$2815,"Draw")</f>
        <v>0</v>
      </c>
      <c r="G1004" s="13" t="n">
        <f aca="false">IFERROR(D1004/C1004,"")</f>
        <v>0</v>
      </c>
    </row>
    <row r="1005" customFormat="false" ht="15" hidden="false" customHeight="true" outlineLevel="0" collapsed="false">
      <c r="A1005" s="7" t="s">
        <v>778</v>
      </c>
      <c r="B1005" s="7" t="s">
        <v>2327</v>
      </c>
      <c r="C1005" s="7" t="n">
        <f aca="false">COUNTIFS('Duel Log'!AF$2:AF$2815,$A1005,'Duel Log'!AG$2:AG$2815,$B1005)</f>
        <v>1</v>
      </c>
      <c r="D1005" s="7" t="n">
        <f aca="false">COUNTIFS('Duel Log'!AF$2:AF$2815,$A1005,'Duel Log'!AG$2:AG$2815,$B1005,'Duel Log'!AH$2:AH$2815,"Win")</f>
        <v>0</v>
      </c>
      <c r="E1005" s="7" t="n">
        <f aca="false">COUNTIFS('Duel Log'!AF$2:AF$2815,$A1005,'Duel Log'!AG$2:AG$2815,$B1005,'Duel Log'!AH$2:AH$2815,"Loss")</f>
        <v>1</v>
      </c>
      <c r="F1005" s="7" t="n">
        <f aca="false">COUNTIFS('Duel Log'!AF$2:AF$2815,$A1005,'Duel Log'!AG$2:AG$2815,$B1005,'Duel Log'!AH$2:AH$2815,"Draw")</f>
        <v>0</v>
      </c>
      <c r="G1005" s="13" t="n">
        <f aca="false">IFERROR(D1005/C1005,"")</f>
        <v>0</v>
      </c>
    </row>
    <row r="1006" customFormat="false" ht="15" hidden="false" customHeight="true" outlineLevel="0" collapsed="false">
      <c r="A1006" s="7" t="s">
        <v>778</v>
      </c>
      <c r="B1006" s="7" t="s">
        <v>1446</v>
      </c>
      <c r="C1006" s="7" t="n">
        <f aca="false">COUNTIFS('Duel Log'!AF$2:AF$2815,$A1006,'Duel Log'!AG$2:AG$2815,$B1006)</f>
        <v>1</v>
      </c>
      <c r="D1006" s="7" t="n">
        <f aca="false">COUNTIFS('Duel Log'!AF$2:AF$2815,$A1006,'Duel Log'!AG$2:AG$2815,$B1006,'Duel Log'!AH$2:AH$2815,"Win")</f>
        <v>0</v>
      </c>
      <c r="E1006" s="7" t="n">
        <f aca="false">COUNTIFS('Duel Log'!AF$2:AF$2815,$A1006,'Duel Log'!AG$2:AG$2815,$B1006,'Duel Log'!AH$2:AH$2815,"Loss")</f>
        <v>1</v>
      </c>
      <c r="F1006" s="7" t="n">
        <f aca="false">COUNTIFS('Duel Log'!AF$2:AF$2815,$A1006,'Duel Log'!AG$2:AG$2815,$B1006,'Duel Log'!AH$2:AH$2815,"Draw")</f>
        <v>0</v>
      </c>
      <c r="G1006" s="13" t="n">
        <f aca="false">IFERROR(D1006/C1006,"")</f>
        <v>0</v>
      </c>
    </row>
    <row r="1007" customFormat="false" ht="15" hidden="false" customHeight="true" outlineLevel="0" collapsed="false">
      <c r="A1007" s="7" t="s">
        <v>778</v>
      </c>
      <c r="B1007" s="7" t="s">
        <v>272</v>
      </c>
      <c r="C1007" s="7" t="n">
        <f aca="false">COUNTIFS('Duel Log'!AF$2:AF$2815,$A1007,'Duel Log'!AG$2:AG$2815,$B1007)</f>
        <v>3</v>
      </c>
      <c r="D1007" s="7" t="n">
        <f aca="false">COUNTIFS('Duel Log'!AF$2:AF$2815,$A1007,'Duel Log'!AG$2:AG$2815,$B1007,'Duel Log'!AH$2:AH$2815,"Win")</f>
        <v>1</v>
      </c>
      <c r="E1007" s="7" t="n">
        <f aca="false">COUNTIFS('Duel Log'!AF$2:AF$2815,$A1007,'Duel Log'!AG$2:AG$2815,$B1007,'Duel Log'!AH$2:AH$2815,"Loss")</f>
        <v>2</v>
      </c>
      <c r="F1007" s="7" t="n">
        <f aca="false">COUNTIFS('Duel Log'!AF$2:AF$2815,$A1007,'Duel Log'!AG$2:AG$2815,$B1007,'Duel Log'!AH$2:AH$2815,"Draw")</f>
        <v>0</v>
      </c>
      <c r="G1007" s="13" t="n">
        <f aca="false">IFERROR(D1007/C1007,"")</f>
        <v>0.333333333333333</v>
      </c>
    </row>
    <row r="1008" customFormat="false" ht="15" hidden="false" customHeight="true" outlineLevel="0" collapsed="false">
      <c r="A1008" s="7" t="s">
        <v>778</v>
      </c>
      <c r="B1008" s="7" t="s">
        <v>3066</v>
      </c>
      <c r="C1008" s="7" t="n">
        <f aca="false">COUNTIFS('Duel Log'!AF$2:AF$2815,$A1008,'Duel Log'!AG$2:AG$2815,$B1008)</f>
        <v>2</v>
      </c>
      <c r="D1008" s="7" t="n">
        <f aca="false">COUNTIFS('Duel Log'!AF$2:AF$2815,$A1008,'Duel Log'!AG$2:AG$2815,$B1008,'Duel Log'!AH$2:AH$2815,"Win")</f>
        <v>0</v>
      </c>
      <c r="E1008" s="7" t="n">
        <f aca="false">COUNTIFS('Duel Log'!AF$2:AF$2815,$A1008,'Duel Log'!AG$2:AG$2815,$B1008,'Duel Log'!AH$2:AH$2815,"Loss")</f>
        <v>2</v>
      </c>
      <c r="F1008" s="7" t="n">
        <f aca="false">COUNTIFS('Duel Log'!AF$2:AF$2815,$A1008,'Duel Log'!AG$2:AG$2815,$B1008,'Duel Log'!AH$2:AH$2815,"Draw")</f>
        <v>0</v>
      </c>
      <c r="G1008" s="13" t="n">
        <f aca="false">IFERROR(D1008/C1008,"")</f>
        <v>0</v>
      </c>
    </row>
    <row r="1009" customFormat="false" ht="15" hidden="false" customHeight="true" outlineLevel="0" collapsed="false">
      <c r="A1009" s="7" t="s">
        <v>778</v>
      </c>
      <c r="B1009" s="7" t="s">
        <v>3517</v>
      </c>
      <c r="C1009" s="7" t="n">
        <f aca="false">COUNTIFS('Duel Log'!AF$2:AF$2815,$A1009,'Duel Log'!AG$2:AG$2815,$B1009)</f>
        <v>2</v>
      </c>
      <c r="D1009" s="7" t="n">
        <f aca="false">COUNTIFS('Duel Log'!AF$2:AF$2815,$A1009,'Duel Log'!AG$2:AG$2815,$B1009,'Duel Log'!AH$2:AH$2815,"Win")</f>
        <v>2</v>
      </c>
      <c r="E1009" s="7" t="n">
        <f aca="false">COUNTIFS('Duel Log'!AF$2:AF$2815,$A1009,'Duel Log'!AG$2:AG$2815,$B1009,'Duel Log'!AH$2:AH$2815,"Loss")</f>
        <v>0</v>
      </c>
      <c r="F1009" s="7" t="n">
        <f aca="false">COUNTIFS('Duel Log'!AF$2:AF$2815,$A1009,'Duel Log'!AG$2:AG$2815,$B1009,'Duel Log'!AH$2:AH$2815,"Draw")</f>
        <v>0</v>
      </c>
      <c r="G1009" s="13" t="n">
        <f aca="false">IFERROR(D1009/C1009,"")</f>
        <v>1</v>
      </c>
    </row>
    <row r="1010" customFormat="false" ht="15" hidden="false" customHeight="true" outlineLevel="0" collapsed="false">
      <c r="A1010" s="7" t="s">
        <v>778</v>
      </c>
      <c r="B1010" s="7" t="s">
        <v>414</v>
      </c>
      <c r="C1010" s="7" t="n">
        <f aca="false">COUNTIFS('Duel Log'!AF$2:AF$2815,$A1010,'Duel Log'!AG$2:AG$2815,$B1010)</f>
        <v>1</v>
      </c>
      <c r="D1010" s="7" t="n">
        <f aca="false">COUNTIFS('Duel Log'!AF$2:AF$2815,$A1010,'Duel Log'!AG$2:AG$2815,$B1010,'Duel Log'!AH$2:AH$2815,"Win")</f>
        <v>0</v>
      </c>
      <c r="E1010" s="7" t="n">
        <f aca="false">COUNTIFS('Duel Log'!AF$2:AF$2815,$A1010,'Duel Log'!AG$2:AG$2815,$B1010,'Duel Log'!AH$2:AH$2815,"Loss")</f>
        <v>1</v>
      </c>
      <c r="F1010" s="7" t="n">
        <f aca="false">COUNTIFS('Duel Log'!AF$2:AF$2815,$A1010,'Duel Log'!AG$2:AG$2815,$B1010,'Duel Log'!AH$2:AH$2815,"Draw")</f>
        <v>0</v>
      </c>
      <c r="G1010" s="13" t="n">
        <f aca="false">IFERROR(D1010/C1010,"")</f>
        <v>0</v>
      </c>
    </row>
    <row r="1011" customFormat="false" ht="15" hidden="false" customHeight="true" outlineLevel="0" collapsed="false">
      <c r="A1011" s="7" t="s">
        <v>778</v>
      </c>
      <c r="B1011" s="7" t="s">
        <v>1383</v>
      </c>
      <c r="C1011" s="7" t="n">
        <f aca="false">COUNTIFS('Duel Log'!AF$2:AF$2815,$A1011,'Duel Log'!AG$2:AG$2815,$B1011)</f>
        <v>1</v>
      </c>
      <c r="D1011" s="7" t="n">
        <f aca="false">COUNTIFS('Duel Log'!AF$2:AF$2815,$A1011,'Duel Log'!AG$2:AG$2815,$B1011,'Duel Log'!AH$2:AH$2815,"Win")</f>
        <v>0</v>
      </c>
      <c r="E1011" s="7" t="n">
        <f aca="false">COUNTIFS('Duel Log'!AF$2:AF$2815,$A1011,'Duel Log'!AG$2:AG$2815,$B1011,'Duel Log'!AH$2:AH$2815,"Loss")</f>
        <v>1</v>
      </c>
      <c r="F1011" s="7" t="n">
        <f aca="false">COUNTIFS('Duel Log'!AF$2:AF$2815,$A1011,'Duel Log'!AG$2:AG$2815,$B1011,'Duel Log'!AH$2:AH$2815,"Draw")</f>
        <v>0</v>
      </c>
      <c r="G1011" s="13" t="n">
        <f aca="false">IFERROR(D1011/C1011,"")</f>
        <v>0</v>
      </c>
    </row>
    <row r="1012" customFormat="false" ht="15" hidden="false" customHeight="true" outlineLevel="0" collapsed="false">
      <c r="A1012" s="7" t="s">
        <v>1073</v>
      </c>
      <c r="B1012" s="7" t="s">
        <v>1992</v>
      </c>
      <c r="C1012" s="7" t="n">
        <f aca="false">COUNTIFS('Duel Log'!AF$2:AF$2815,$A1012,'Duel Log'!AG$2:AG$2815,$B1012)</f>
        <v>2</v>
      </c>
      <c r="D1012" s="7" t="n">
        <f aca="false">COUNTIFS('Duel Log'!AF$2:AF$2815,$A1012,'Duel Log'!AG$2:AG$2815,$B1012,'Duel Log'!AH$2:AH$2815,"Win")</f>
        <v>2</v>
      </c>
      <c r="E1012" s="7" t="n">
        <f aca="false">COUNTIFS('Duel Log'!AF$2:AF$2815,$A1012,'Duel Log'!AG$2:AG$2815,$B1012,'Duel Log'!AH$2:AH$2815,"Loss")</f>
        <v>0</v>
      </c>
      <c r="F1012" s="7" t="n">
        <f aca="false">COUNTIFS('Duel Log'!AF$2:AF$2815,$A1012,'Duel Log'!AG$2:AG$2815,$B1012,'Duel Log'!AH$2:AH$2815,"Draw")</f>
        <v>0</v>
      </c>
      <c r="G1012" s="13" t="n">
        <f aca="false">IFERROR(D1012/C1012,"")</f>
        <v>1</v>
      </c>
    </row>
    <row r="1013" customFormat="false" ht="15" hidden="false" customHeight="true" outlineLevel="0" collapsed="false">
      <c r="A1013" s="7" t="s">
        <v>1073</v>
      </c>
      <c r="B1013" s="7" t="s">
        <v>1072</v>
      </c>
      <c r="C1013" s="7" t="n">
        <f aca="false">COUNTIFS('Duel Log'!AF$2:AF$2815,$A1013,'Duel Log'!AG$2:AG$2815,$B1013)</f>
        <v>1</v>
      </c>
      <c r="D1013" s="7" t="n">
        <f aca="false">COUNTIFS('Duel Log'!AF$2:AF$2815,$A1013,'Duel Log'!AG$2:AG$2815,$B1013,'Duel Log'!AH$2:AH$2815,"Win")</f>
        <v>0</v>
      </c>
      <c r="E1013" s="7" t="n">
        <f aca="false">COUNTIFS('Duel Log'!AF$2:AF$2815,$A1013,'Duel Log'!AG$2:AG$2815,$B1013,'Duel Log'!AH$2:AH$2815,"Loss")</f>
        <v>1</v>
      </c>
      <c r="F1013" s="7" t="n">
        <f aca="false">COUNTIFS('Duel Log'!AF$2:AF$2815,$A1013,'Duel Log'!AG$2:AG$2815,$B1013,'Duel Log'!AH$2:AH$2815,"Draw")</f>
        <v>0</v>
      </c>
      <c r="G1013" s="13" t="n">
        <f aca="false">IFERROR(D1013/C1013,"")</f>
        <v>0</v>
      </c>
    </row>
    <row r="1014" customFormat="false" ht="15" hidden="false" customHeight="true" outlineLevel="0" collapsed="false">
      <c r="A1014" s="7" t="s">
        <v>604</v>
      </c>
      <c r="B1014" s="7" t="s">
        <v>706</v>
      </c>
      <c r="C1014" s="7" t="n">
        <f aca="false">COUNTIFS('Duel Log'!AF$2:AF$2815,$A1014,'Duel Log'!AG$2:AG$2815,$B1014)</f>
        <v>2</v>
      </c>
      <c r="D1014" s="7" t="n">
        <f aca="false">COUNTIFS('Duel Log'!AF$2:AF$2815,$A1014,'Duel Log'!AG$2:AG$2815,$B1014,'Duel Log'!AH$2:AH$2815,"Win")</f>
        <v>0</v>
      </c>
      <c r="E1014" s="7" t="n">
        <f aca="false">COUNTIFS('Duel Log'!AF$2:AF$2815,$A1014,'Duel Log'!AG$2:AG$2815,$B1014,'Duel Log'!AH$2:AH$2815,"Loss")</f>
        <v>2</v>
      </c>
      <c r="F1014" s="7" t="n">
        <f aca="false">COUNTIFS('Duel Log'!AF$2:AF$2815,$A1014,'Duel Log'!AG$2:AG$2815,$B1014,'Duel Log'!AH$2:AH$2815,"Draw")</f>
        <v>0</v>
      </c>
      <c r="G1014" s="13" t="n">
        <f aca="false">IFERROR(D1014/C1014,"")</f>
        <v>0</v>
      </c>
    </row>
    <row r="1015" customFormat="false" ht="15" hidden="false" customHeight="true" outlineLevel="0" collapsed="false">
      <c r="A1015" s="7" t="s">
        <v>604</v>
      </c>
      <c r="B1015" s="7" t="s">
        <v>565</v>
      </c>
      <c r="C1015" s="7" t="n">
        <f aca="false">COUNTIFS('Duel Log'!AF$2:AF$2815,$A1015,'Duel Log'!AG$2:AG$2815,$B1015)</f>
        <v>1</v>
      </c>
      <c r="D1015" s="7" t="n">
        <f aca="false">COUNTIFS('Duel Log'!AF$2:AF$2815,$A1015,'Duel Log'!AG$2:AG$2815,$B1015,'Duel Log'!AH$2:AH$2815,"Win")</f>
        <v>0</v>
      </c>
      <c r="E1015" s="7" t="n">
        <f aca="false">COUNTIFS('Duel Log'!AF$2:AF$2815,$A1015,'Duel Log'!AG$2:AG$2815,$B1015,'Duel Log'!AH$2:AH$2815,"Loss")</f>
        <v>1</v>
      </c>
      <c r="F1015" s="7" t="n">
        <f aca="false">COUNTIFS('Duel Log'!AF$2:AF$2815,$A1015,'Duel Log'!AG$2:AG$2815,$B1015,'Duel Log'!AH$2:AH$2815,"Draw")</f>
        <v>0</v>
      </c>
      <c r="G1015" s="13" t="n">
        <f aca="false">IFERROR(D1015/C1015,"")</f>
        <v>0</v>
      </c>
    </row>
    <row r="1016" customFormat="false" ht="15" hidden="false" customHeight="true" outlineLevel="0" collapsed="false">
      <c r="A1016" s="7" t="s">
        <v>604</v>
      </c>
      <c r="B1016" s="7" t="s">
        <v>4842</v>
      </c>
      <c r="C1016" s="7" t="n">
        <f aca="false">COUNTIFS('Duel Log'!AF$2:AF$2815,$A1016,'Duel Log'!AG$2:AG$2815,$B1016)</f>
        <v>1</v>
      </c>
      <c r="D1016" s="7" t="n">
        <f aca="false">COUNTIFS('Duel Log'!AF$2:AF$2815,$A1016,'Duel Log'!AG$2:AG$2815,$B1016,'Duel Log'!AH$2:AH$2815,"Win")</f>
        <v>0</v>
      </c>
      <c r="E1016" s="7" t="n">
        <f aca="false">COUNTIFS('Duel Log'!AF$2:AF$2815,$A1016,'Duel Log'!AG$2:AG$2815,$B1016,'Duel Log'!AH$2:AH$2815,"Loss")</f>
        <v>1</v>
      </c>
      <c r="F1016" s="7" t="n">
        <f aca="false">COUNTIFS('Duel Log'!AF$2:AF$2815,$A1016,'Duel Log'!AG$2:AG$2815,$B1016,'Duel Log'!AH$2:AH$2815,"Draw")</f>
        <v>0</v>
      </c>
      <c r="G1016" s="13" t="n">
        <f aca="false">IFERROR(D1016/C1016,"")</f>
        <v>0</v>
      </c>
    </row>
    <row r="1017" customFormat="false" ht="15" hidden="false" customHeight="true" outlineLevel="0" collapsed="false">
      <c r="A1017" s="7" t="s">
        <v>2102</v>
      </c>
      <c r="B1017" s="7" t="s">
        <v>924</v>
      </c>
      <c r="C1017" s="7" t="n">
        <f aca="false">COUNTIFS('Duel Log'!AF$2:AF$2815,$A1017,'Duel Log'!AG$2:AG$2815,$B1017)</f>
        <v>2</v>
      </c>
      <c r="D1017" s="7" t="n">
        <f aca="false">COUNTIFS('Duel Log'!AF$2:AF$2815,$A1017,'Duel Log'!AG$2:AG$2815,$B1017,'Duel Log'!AH$2:AH$2815,"Win")</f>
        <v>0</v>
      </c>
      <c r="E1017" s="7" t="n">
        <f aca="false">COUNTIFS('Duel Log'!AF$2:AF$2815,$A1017,'Duel Log'!AG$2:AG$2815,$B1017,'Duel Log'!AH$2:AH$2815,"Loss")</f>
        <v>2</v>
      </c>
      <c r="F1017" s="7" t="n">
        <f aca="false">COUNTIFS('Duel Log'!AF$2:AF$2815,$A1017,'Duel Log'!AG$2:AG$2815,$B1017,'Duel Log'!AH$2:AH$2815,"Draw")</f>
        <v>0</v>
      </c>
      <c r="G1017" s="13" t="n">
        <f aca="false">IFERROR(D1017/C1017,"")</f>
        <v>0</v>
      </c>
    </row>
    <row r="1018" customFormat="false" ht="15" hidden="false" customHeight="true" outlineLevel="0" collapsed="false">
      <c r="A1018" s="7" t="s">
        <v>5075</v>
      </c>
      <c r="B1018" s="7" t="s">
        <v>5074</v>
      </c>
      <c r="C1018" s="7" t="n">
        <f aca="false">COUNTIFS('Duel Log'!AF$2:AF$2815,$A1018,'Duel Log'!AG$2:AG$2815,$B1018)</f>
        <v>1</v>
      </c>
      <c r="D1018" s="7" t="n">
        <f aca="false">COUNTIFS('Duel Log'!AF$2:AF$2815,$A1018,'Duel Log'!AG$2:AG$2815,$B1018,'Duel Log'!AH$2:AH$2815,"Win")</f>
        <v>1</v>
      </c>
      <c r="E1018" s="7" t="n">
        <f aca="false">COUNTIFS('Duel Log'!AF$2:AF$2815,$A1018,'Duel Log'!AG$2:AG$2815,$B1018,'Duel Log'!AH$2:AH$2815,"Loss")</f>
        <v>0</v>
      </c>
      <c r="F1018" s="7" t="n">
        <f aca="false">COUNTIFS('Duel Log'!AF$2:AF$2815,$A1018,'Duel Log'!AG$2:AG$2815,$B1018,'Duel Log'!AH$2:AH$2815,"Draw")</f>
        <v>0</v>
      </c>
      <c r="G1018" s="13" t="n">
        <f aca="false">IFERROR(D1018/C1018,"")</f>
        <v>1</v>
      </c>
    </row>
    <row r="1019" customFormat="false" ht="15" hidden="false" customHeight="true" outlineLevel="0" collapsed="false">
      <c r="A1019" s="7" t="s">
        <v>4701</v>
      </c>
      <c r="B1019" s="7" t="s">
        <v>4700</v>
      </c>
      <c r="C1019" s="7" t="n">
        <f aca="false">COUNTIFS('Duel Log'!AF$2:AF$2815,$A1019,'Duel Log'!AG$2:AG$2815,$B1019)</f>
        <v>1</v>
      </c>
      <c r="D1019" s="7" t="n">
        <f aca="false">COUNTIFS('Duel Log'!AF$2:AF$2815,$A1019,'Duel Log'!AG$2:AG$2815,$B1019,'Duel Log'!AH$2:AH$2815,"Win")</f>
        <v>0</v>
      </c>
      <c r="E1019" s="7" t="n">
        <f aca="false">COUNTIFS('Duel Log'!AF$2:AF$2815,$A1019,'Duel Log'!AG$2:AG$2815,$B1019,'Duel Log'!AH$2:AH$2815,"Loss")</f>
        <v>1</v>
      </c>
      <c r="F1019" s="7" t="n">
        <f aca="false">COUNTIFS('Duel Log'!AF$2:AF$2815,$A1019,'Duel Log'!AG$2:AG$2815,$B1019,'Duel Log'!AH$2:AH$2815,"Draw")</f>
        <v>0</v>
      </c>
      <c r="G1019" s="13" t="n">
        <f aca="false">IFERROR(D1019/C1019,"")</f>
        <v>0</v>
      </c>
    </row>
    <row r="1020" customFormat="false" ht="15" hidden="false" customHeight="true" outlineLevel="0" collapsed="false">
      <c r="A1020" s="7" t="s">
        <v>1513</v>
      </c>
      <c r="B1020" s="7" t="s">
        <v>5638</v>
      </c>
      <c r="C1020" s="7" t="n">
        <f aca="false">COUNTIFS('Duel Log'!AF$2:AF$2815,$A1020,'Duel Log'!AG$2:AG$2815,$B1020)</f>
        <v>1</v>
      </c>
      <c r="D1020" s="7" t="n">
        <f aca="false">COUNTIFS('Duel Log'!AF$2:AF$2815,$A1020,'Duel Log'!AG$2:AG$2815,$B1020,'Duel Log'!AH$2:AH$2815,"Win")</f>
        <v>1</v>
      </c>
      <c r="E1020" s="7" t="n">
        <f aca="false">COUNTIFS('Duel Log'!AF$2:AF$2815,$A1020,'Duel Log'!AG$2:AG$2815,$B1020,'Duel Log'!AH$2:AH$2815,"Loss")</f>
        <v>0</v>
      </c>
      <c r="F1020" s="7" t="n">
        <f aca="false">COUNTIFS('Duel Log'!AF$2:AF$2815,$A1020,'Duel Log'!AG$2:AG$2815,$B1020,'Duel Log'!AH$2:AH$2815,"Draw")</f>
        <v>0</v>
      </c>
      <c r="G1020" s="13" t="n">
        <f aca="false">IFERROR(D1020/C1020,"")</f>
        <v>1</v>
      </c>
    </row>
    <row r="1021" customFormat="false" ht="15" hidden="false" customHeight="true" outlineLevel="0" collapsed="false">
      <c r="A1021" s="7" t="s">
        <v>1513</v>
      </c>
      <c r="B1021" s="7" t="s">
        <v>726</v>
      </c>
      <c r="C1021" s="7" t="n">
        <f aca="false">COUNTIFS('Duel Log'!AF$2:AF$2815,$A1021,'Duel Log'!AG$2:AG$2815,$B1021)</f>
        <v>1</v>
      </c>
      <c r="D1021" s="7" t="n">
        <f aca="false">COUNTIFS('Duel Log'!AF$2:AF$2815,$A1021,'Duel Log'!AG$2:AG$2815,$B1021,'Duel Log'!AH$2:AH$2815,"Win")</f>
        <v>0</v>
      </c>
      <c r="E1021" s="7" t="n">
        <f aca="false">COUNTIFS('Duel Log'!AF$2:AF$2815,$A1021,'Duel Log'!AG$2:AG$2815,$B1021,'Duel Log'!AH$2:AH$2815,"Loss")</f>
        <v>1</v>
      </c>
      <c r="F1021" s="7" t="n">
        <f aca="false">COUNTIFS('Duel Log'!AF$2:AF$2815,$A1021,'Duel Log'!AG$2:AG$2815,$B1021,'Duel Log'!AH$2:AH$2815,"Draw")</f>
        <v>0</v>
      </c>
      <c r="G1021" s="13" t="n">
        <f aca="false">IFERROR(D1021/C1021,"")</f>
        <v>0</v>
      </c>
    </row>
    <row r="1022" customFormat="false" ht="15" hidden="false" customHeight="true" outlineLevel="0" collapsed="false">
      <c r="A1022" s="7" t="s">
        <v>1513</v>
      </c>
      <c r="B1022" s="7" t="s">
        <v>2870</v>
      </c>
      <c r="C1022" s="7" t="n">
        <f aca="false">COUNTIFS('Duel Log'!AF$2:AF$2815,$A1022,'Duel Log'!AG$2:AG$2815,$B1022)</f>
        <v>1</v>
      </c>
      <c r="D1022" s="7" t="n">
        <f aca="false">COUNTIFS('Duel Log'!AF$2:AF$2815,$A1022,'Duel Log'!AG$2:AG$2815,$B1022,'Duel Log'!AH$2:AH$2815,"Win")</f>
        <v>1</v>
      </c>
      <c r="E1022" s="7" t="n">
        <f aca="false">COUNTIFS('Duel Log'!AF$2:AF$2815,$A1022,'Duel Log'!AG$2:AG$2815,$B1022,'Duel Log'!AH$2:AH$2815,"Loss")</f>
        <v>0</v>
      </c>
      <c r="F1022" s="7" t="n">
        <f aca="false">COUNTIFS('Duel Log'!AF$2:AF$2815,$A1022,'Duel Log'!AG$2:AG$2815,$B1022,'Duel Log'!AH$2:AH$2815,"Draw")</f>
        <v>0</v>
      </c>
      <c r="G1022" s="13" t="n">
        <f aca="false">IFERROR(D1022/C1022,"")</f>
        <v>1</v>
      </c>
    </row>
    <row r="1023" customFormat="false" ht="15" hidden="false" customHeight="true" outlineLevel="0" collapsed="false">
      <c r="A1023" s="7" t="s">
        <v>1513</v>
      </c>
      <c r="B1023" s="7" t="s">
        <v>4912</v>
      </c>
      <c r="C1023" s="7" t="n">
        <f aca="false">COUNTIFS('Duel Log'!AF$2:AF$2815,$A1023,'Duel Log'!AG$2:AG$2815,$B1023)</f>
        <v>1</v>
      </c>
      <c r="D1023" s="7" t="n">
        <f aca="false">COUNTIFS('Duel Log'!AF$2:AF$2815,$A1023,'Duel Log'!AG$2:AG$2815,$B1023,'Duel Log'!AH$2:AH$2815,"Win")</f>
        <v>0</v>
      </c>
      <c r="E1023" s="7" t="n">
        <f aca="false">COUNTIFS('Duel Log'!AF$2:AF$2815,$A1023,'Duel Log'!AG$2:AG$2815,$B1023,'Duel Log'!AH$2:AH$2815,"Loss")</f>
        <v>1</v>
      </c>
      <c r="F1023" s="7" t="n">
        <f aca="false">COUNTIFS('Duel Log'!AF$2:AF$2815,$A1023,'Duel Log'!AG$2:AG$2815,$B1023,'Duel Log'!AH$2:AH$2815,"Draw")</f>
        <v>0</v>
      </c>
      <c r="G1023" s="13" t="n">
        <f aca="false">IFERROR(D1023/C1023,"")</f>
        <v>0</v>
      </c>
    </row>
    <row r="1024" customFormat="false" ht="15" hidden="false" customHeight="true" outlineLevel="0" collapsed="false">
      <c r="A1024" s="7" t="s">
        <v>5862</v>
      </c>
      <c r="B1024" s="7" t="s">
        <v>2872</v>
      </c>
      <c r="C1024" s="7" t="n">
        <f aca="false">COUNTIFS('Duel Log'!AF$2:AF$2815,$A1024,'Duel Log'!AG$2:AG$2815,$B1024)</f>
        <v>1</v>
      </c>
      <c r="D1024" s="7" t="n">
        <f aca="false">COUNTIFS('Duel Log'!AF$2:AF$2815,$A1024,'Duel Log'!AG$2:AG$2815,$B1024,'Duel Log'!AH$2:AH$2815,"Win")</f>
        <v>0</v>
      </c>
      <c r="E1024" s="7" t="n">
        <f aca="false">COUNTIFS('Duel Log'!AF$2:AF$2815,$A1024,'Duel Log'!AG$2:AG$2815,$B1024,'Duel Log'!AH$2:AH$2815,"Loss")</f>
        <v>1</v>
      </c>
      <c r="F1024" s="7" t="n">
        <f aca="false">COUNTIFS('Duel Log'!AF$2:AF$2815,$A1024,'Duel Log'!AG$2:AG$2815,$B1024,'Duel Log'!AH$2:AH$2815,"Draw")</f>
        <v>0</v>
      </c>
      <c r="G1024" s="13" t="n">
        <f aca="false">IFERROR(D1024/C1024,"")</f>
        <v>0</v>
      </c>
    </row>
    <row r="1025" customFormat="false" ht="15" hidden="false" customHeight="true" outlineLevel="0" collapsed="false">
      <c r="A1025" s="7" t="s">
        <v>1464</v>
      </c>
      <c r="B1025" s="7" t="s">
        <v>2489</v>
      </c>
      <c r="C1025" s="7" t="n">
        <f aca="false">COUNTIFS('Duel Log'!AF$2:AF$2815,$A1025,'Duel Log'!AG$2:AG$2815,$B1025)</f>
        <v>1</v>
      </c>
      <c r="D1025" s="7" t="n">
        <f aca="false">COUNTIFS('Duel Log'!AF$2:AF$2815,$A1025,'Duel Log'!AG$2:AG$2815,$B1025,'Duel Log'!AH$2:AH$2815,"Win")</f>
        <v>0</v>
      </c>
      <c r="E1025" s="7" t="n">
        <f aca="false">COUNTIFS('Duel Log'!AF$2:AF$2815,$A1025,'Duel Log'!AG$2:AG$2815,$B1025,'Duel Log'!AH$2:AH$2815,"Loss")</f>
        <v>1</v>
      </c>
      <c r="F1025" s="7" t="n">
        <f aca="false">COUNTIFS('Duel Log'!AF$2:AF$2815,$A1025,'Duel Log'!AG$2:AG$2815,$B1025,'Duel Log'!AH$2:AH$2815,"Draw")</f>
        <v>0</v>
      </c>
      <c r="G1025" s="13" t="n">
        <f aca="false">IFERROR(D1025/C1025,"")</f>
        <v>0</v>
      </c>
    </row>
    <row r="1026" customFormat="false" ht="15" hidden="false" customHeight="true" outlineLevel="0" collapsed="false">
      <c r="A1026" s="7" t="s">
        <v>1464</v>
      </c>
      <c r="B1026" s="7" t="s">
        <v>1465</v>
      </c>
      <c r="C1026" s="7" t="n">
        <f aca="false">COUNTIFS('Duel Log'!AF$2:AF$2815,$A1026,'Duel Log'!AG$2:AG$2815,$B1026)</f>
        <v>1</v>
      </c>
      <c r="D1026" s="7" t="n">
        <f aca="false">COUNTIFS('Duel Log'!AF$2:AF$2815,$A1026,'Duel Log'!AG$2:AG$2815,$B1026,'Duel Log'!AH$2:AH$2815,"Win")</f>
        <v>1</v>
      </c>
      <c r="E1026" s="7" t="n">
        <f aca="false">COUNTIFS('Duel Log'!AF$2:AF$2815,$A1026,'Duel Log'!AG$2:AG$2815,$B1026,'Duel Log'!AH$2:AH$2815,"Loss")</f>
        <v>0</v>
      </c>
      <c r="F1026" s="7" t="n">
        <f aca="false">COUNTIFS('Duel Log'!AF$2:AF$2815,$A1026,'Duel Log'!AG$2:AG$2815,$B1026,'Duel Log'!AH$2:AH$2815,"Draw")</f>
        <v>0</v>
      </c>
      <c r="G1026" s="13" t="n">
        <f aca="false">IFERROR(D1026/C1026,"")</f>
        <v>1</v>
      </c>
    </row>
    <row r="1027" customFormat="false" ht="15" hidden="false" customHeight="true" outlineLevel="0" collapsed="false">
      <c r="A1027" s="7" t="s">
        <v>496</v>
      </c>
      <c r="B1027" s="7" t="s">
        <v>488</v>
      </c>
      <c r="C1027" s="7" t="n">
        <f aca="false">COUNTIFS('Duel Log'!AF$2:AF$2815,$A1027,'Duel Log'!AG$2:AG$2815,$B1027)</f>
        <v>2</v>
      </c>
      <c r="D1027" s="7" t="n">
        <f aca="false">COUNTIFS('Duel Log'!AF$2:AF$2815,$A1027,'Duel Log'!AG$2:AG$2815,$B1027,'Duel Log'!AH$2:AH$2815,"Win")</f>
        <v>0</v>
      </c>
      <c r="E1027" s="7" t="n">
        <f aca="false">COUNTIFS('Duel Log'!AF$2:AF$2815,$A1027,'Duel Log'!AG$2:AG$2815,$B1027,'Duel Log'!AH$2:AH$2815,"Loss")</f>
        <v>2</v>
      </c>
      <c r="F1027" s="7" t="n">
        <f aca="false">COUNTIFS('Duel Log'!AF$2:AF$2815,$A1027,'Duel Log'!AG$2:AG$2815,$B1027,'Duel Log'!AH$2:AH$2815,"Draw")</f>
        <v>0</v>
      </c>
      <c r="G1027" s="13" t="n">
        <f aca="false">IFERROR(D1027/C1027,"")</f>
        <v>0</v>
      </c>
    </row>
    <row r="1028" customFormat="false" ht="15" hidden="false" customHeight="true" outlineLevel="0" collapsed="false">
      <c r="A1028" s="7" t="s">
        <v>496</v>
      </c>
      <c r="B1028" s="7" t="s">
        <v>5474</v>
      </c>
      <c r="C1028" s="7" t="n">
        <f aca="false">COUNTIFS('Duel Log'!AF$2:AF$2815,$A1028,'Duel Log'!AG$2:AG$2815,$B1028)</f>
        <v>1</v>
      </c>
      <c r="D1028" s="7" t="n">
        <f aca="false">COUNTIFS('Duel Log'!AF$2:AF$2815,$A1028,'Duel Log'!AG$2:AG$2815,$B1028,'Duel Log'!AH$2:AH$2815,"Win")</f>
        <v>1</v>
      </c>
      <c r="E1028" s="7" t="n">
        <f aca="false">COUNTIFS('Duel Log'!AF$2:AF$2815,$A1028,'Duel Log'!AG$2:AG$2815,$B1028,'Duel Log'!AH$2:AH$2815,"Loss")</f>
        <v>0</v>
      </c>
      <c r="F1028" s="7" t="n">
        <f aca="false">COUNTIFS('Duel Log'!AF$2:AF$2815,$A1028,'Duel Log'!AG$2:AG$2815,$B1028,'Duel Log'!AH$2:AH$2815,"Draw")</f>
        <v>0</v>
      </c>
      <c r="G1028" s="13" t="n">
        <f aca="false">IFERROR(D1028/C1028,"")</f>
        <v>1</v>
      </c>
    </row>
    <row r="1029" customFormat="false" ht="15" hidden="false" customHeight="true" outlineLevel="0" collapsed="false">
      <c r="A1029" s="7" t="s">
        <v>496</v>
      </c>
      <c r="B1029" s="7" t="s">
        <v>5496</v>
      </c>
      <c r="C1029" s="7" t="n">
        <f aca="false">COUNTIFS('Duel Log'!AF$2:AF$2815,$A1029,'Duel Log'!AG$2:AG$2815,$B1029)</f>
        <v>1</v>
      </c>
      <c r="D1029" s="7" t="n">
        <f aca="false">COUNTIFS('Duel Log'!AF$2:AF$2815,$A1029,'Duel Log'!AG$2:AG$2815,$B1029,'Duel Log'!AH$2:AH$2815,"Win")</f>
        <v>1</v>
      </c>
      <c r="E1029" s="7" t="n">
        <f aca="false">COUNTIFS('Duel Log'!AF$2:AF$2815,$A1029,'Duel Log'!AG$2:AG$2815,$B1029,'Duel Log'!AH$2:AH$2815,"Loss")</f>
        <v>0</v>
      </c>
      <c r="F1029" s="7" t="n">
        <f aca="false">COUNTIFS('Duel Log'!AF$2:AF$2815,$A1029,'Duel Log'!AG$2:AG$2815,$B1029,'Duel Log'!AH$2:AH$2815,"Draw")</f>
        <v>0</v>
      </c>
      <c r="G1029" s="13" t="n">
        <f aca="false">IFERROR(D1029/C1029,"")</f>
        <v>1</v>
      </c>
    </row>
    <row r="1030" customFormat="false" ht="15" hidden="false" customHeight="true" outlineLevel="0" collapsed="false">
      <c r="A1030" s="7" t="s">
        <v>496</v>
      </c>
      <c r="B1030" s="7" t="s">
        <v>497</v>
      </c>
      <c r="C1030" s="7" t="n">
        <f aca="false">COUNTIFS('Duel Log'!AF$2:AF$2815,$A1030,'Duel Log'!AG$2:AG$2815,$B1030)</f>
        <v>2</v>
      </c>
      <c r="D1030" s="7" t="n">
        <f aca="false">COUNTIFS('Duel Log'!AF$2:AF$2815,$A1030,'Duel Log'!AG$2:AG$2815,$B1030,'Duel Log'!AH$2:AH$2815,"Win")</f>
        <v>2</v>
      </c>
      <c r="E1030" s="7" t="n">
        <f aca="false">COUNTIFS('Duel Log'!AF$2:AF$2815,$A1030,'Duel Log'!AG$2:AG$2815,$B1030,'Duel Log'!AH$2:AH$2815,"Loss")</f>
        <v>0</v>
      </c>
      <c r="F1030" s="7" t="n">
        <f aca="false">COUNTIFS('Duel Log'!AF$2:AF$2815,$A1030,'Duel Log'!AG$2:AG$2815,$B1030,'Duel Log'!AH$2:AH$2815,"Draw")</f>
        <v>0</v>
      </c>
      <c r="G1030" s="13" t="n">
        <f aca="false">IFERROR(D1030/C1030,"")</f>
        <v>1</v>
      </c>
    </row>
    <row r="1031" customFormat="false" ht="15" hidden="false" customHeight="true" outlineLevel="0" collapsed="false">
      <c r="A1031" s="7" t="s">
        <v>496</v>
      </c>
      <c r="B1031" s="7" t="s">
        <v>3907</v>
      </c>
      <c r="C1031" s="7" t="n">
        <f aca="false">COUNTIFS('Duel Log'!AF$2:AF$2815,$A1031,'Duel Log'!AG$2:AG$2815,$B1031)</f>
        <v>1</v>
      </c>
      <c r="D1031" s="7" t="n">
        <f aca="false">COUNTIFS('Duel Log'!AF$2:AF$2815,$A1031,'Duel Log'!AG$2:AG$2815,$B1031,'Duel Log'!AH$2:AH$2815,"Win")</f>
        <v>1</v>
      </c>
      <c r="E1031" s="7" t="n">
        <f aca="false">COUNTIFS('Duel Log'!AF$2:AF$2815,$A1031,'Duel Log'!AG$2:AG$2815,$B1031,'Duel Log'!AH$2:AH$2815,"Loss")</f>
        <v>0</v>
      </c>
      <c r="F1031" s="7" t="n">
        <f aca="false">COUNTIFS('Duel Log'!AF$2:AF$2815,$A1031,'Duel Log'!AG$2:AG$2815,$B1031,'Duel Log'!AH$2:AH$2815,"Draw")</f>
        <v>0</v>
      </c>
      <c r="G1031" s="13" t="n">
        <f aca="false">IFERROR(D1031/C1031,"")</f>
        <v>1</v>
      </c>
    </row>
    <row r="1032" customFormat="false" ht="15" hidden="false" customHeight="true" outlineLevel="0" collapsed="false">
      <c r="A1032" s="7" t="s">
        <v>496</v>
      </c>
      <c r="B1032" s="7" t="s">
        <v>422</v>
      </c>
      <c r="C1032" s="7" t="n">
        <f aca="false">COUNTIFS('Duel Log'!AF$2:AF$2815,$A1032,'Duel Log'!AG$2:AG$2815,$B1032)</f>
        <v>1</v>
      </c>
      <c r="D1032" s="7" t="n">
        <f aca="false">COUNTIFS('Duel Log'!AF$2:AF$2815,$A1032,'Duel Log'!AG$2:AG$2815,$B1032,'Duel Log'!AH$2:AH$2815,"Win")</f>
        <v>0</v>
      </c>
      <c r="E1032" s="7" t="n">
        <f aca="false">COUNTIFS('Duel Log'!AF$2:AF$2815,$A1032,'Duel Log'!AG$2:AG$2815,$B1032,'Duel Log'!AH$2:AH$2815,"Loss")</f>
        <v>1</v>
      </c>
      <c r="F1032" s="7" t="n">
        <f aca="false">COUNTIFS('Duel Log'!AF$2:AF$2815,$A1032,'Duel Log'!AG$2:AG$2815,$B1032,'Duel Log'!AH$2:AH$2815,"Draw")</f>
        <v>0</v>
      </c>
      <c r="G1032" s="13" t="n">
        <f aca="false">IFERROR(D1032/C1032,"")</f>
        <v>0</v>
      </c>
    </row>
    <row r="1033" customFormat="false" ht="15" hidden="false" customHeight="true" outlineLevel="0" collapsed="false">
      <c r="A1033" s="7" t="s">
        <v>496</v>
      </c>
      <c r="B1033" s="7" t="s">
        <v>1364</v>
      </c>
      <c r="C1033" s="7" t="n">
        <f aca="false">COUNTIFS('Duel Log'!AF$2:AF$2815,$A1033,'Duel Log'!AG$2:AG$2815,$B1033)</f>
        <v>1</v>
      </c>
      <c r="D1033" s="7" t="n">
        <f aca="false">COUNTIFS('Duel Log'!AF$2:AF$2815,$A1033,'Duel Log'!AG$2:AG$2815,$B1033,'Duel Log'!AH$2:AH$2815,"Win")</f>
        <v>1</v>
      </c>
      <c r="E1033" s="7" t="n">
        <f aca="false">COUNTIFS('Duel Log'!AF$2:AF$2815,$A1033,'Duel Log'!AG$2:AG$2815,$B1033,'Duel Log'!AH$2:AH$2815,"Loss")</f>
        <v>0</v>
      </c>
      <c r="F1033" s="7" t="n">
        <f aca="false">COUNTIFS('Duel Log'!AF$2:AF$2815,$A1033,'Duel Log'!AG$2:AG$2815,$B1033,'Duel Log'!AH$2:AH$2815,"Draw")</f>
        <v>0</v>
      </c>
      <c r="G1033" s="13" t="n">
        <f aca="false">IFERROR(D1033/C1033,"")</f>
        <v>1</v>
      </c>
    </row>
    <row r="1034" customFormat="false" ht="15" hidden="false" customHeight="true" outlineLevel="0" collapsed="false">
      <c r="A1034" s="7" t="s">
        <v>496</v>
      </c>
      <c r="B1034" s="7" t="s">
        <v>929</v>
      </c>
      <c r="C1034" s="7" t="n">
        <f aca="false">COUNTIFS('Duel Log'!AF$2:AF$2815,$A1034,'Duel Log'!AG$2:AG$2815,$B1034)</f>
        <v>1</v>
      </c>
      <c r="D1034" s="7" t="n">
        <f aca="false">COUNTIFS('Duel Log'!AF$2:AF$2815,$A1034,'Duel Log'!AG$2:AG$2815,$B1034,'Duel Log'!AH$2:AH$2815,"Win")</f>
        <v>1</v>
      </c>
      <c r="E1034" s="7" t="n">
        <f aca="false">COUNTIFS('Duel Log'!AF$2:AF$2815,$A1034,'Duel Log'!AG$2:AG$2815,$B1034,'Duel Log'!AH$2:AH$2815,"Loss")</f>
        <v>0</v>
      </c>
      <c r="F1034" s="7" t="n">
        <f aca="false">COUNTIFS('Duel Log'!AF$2:AF$2815,$A1034,'Duel Log'!AG$2:AG$2815,$B1034,'Duel Log'!AH$2:AH$2815,"Draw")</f>
        <v>0</v>
      </c>
      <c r="G1034" s="13" t="n">
        <f aca="false">IFERROR(D1034/C1034,"")</f>
        <v>1</v>
      </c>
    </row>
    <row r="1035" customFormat="false" ht="15" hidden="false" customHeight="true" outlineLevel="0" collapsed="false">
      <c r="A1035" s="7" t="s">
        <v>5133</v>
      </c>
      <c r="B1035" s="7" t="s">
        <v>2418</v>
      </c>
      <c r="C1035" s="7" t="n">
        <f aca="false">COUNTIFS('Duel Log'!AF$2:AF$2815,$A1035,'Duel Log'!AG$2:AG$2815,$B1035)</f>
        <v>1</v>
      </c>
      <c r="D1035" s="7" t="n">
        <f aca="false">COUNTIFS('Duel Log'!AF$2:AF$2815,$A1035,'Duel Log'!AG$2:AG$2815,$B1035,'Duel Log'!AH$2:AH$2815,"Win")</f>
        <v>0</v>
      </c>
      <c r="E1035" s="7" t="n">
        <f aca="false">COUNTIFS('Duel Log'!AF$2:AF$2815,$A1035,'Duel Log'!AG$2:AG$2815,$B1035,'Duel Log'!AH$2:AH$2815,"Loss")</f>
        <v>1</v>
      </c>
      <c r="F1035" s="7" t="n">
        <f aca="false">COUNTIFS('Duel Log'!AF$2:AF$2815,$A1035,'Duel Log'!AG$2:AG$2815,$B1035,'Duel Log'!AH$2:AH$2815,"Draw")</f>
        <v>0</v>
      </c>
      <c r="G1035" s="13" t="n">
        <f aca="false">IFERROR(D1035/C1035,"")</f>
        <v>0</v>
      </c>
    </row>
    <row r="1036" customFormat="false" ht="15" hidden="false" customHeight="true" outlineLevel="0" collapsed="false">
      <c r="A1036" s="7" t="s">
        <v>5133</v>
      </c>
      <c r="B1036" s="7" t="s">
        <v>1215</v>
      </c>
      <c r="C1036" s="7" t="n">
        <f aca="false">COUNTIFS('Duel Log'!AF$2:AF$2815,$A1036,'Duel Log'!AG$2:AG$2815,$B1036)</f>
        <v>1</v>
      </c>
      <c r="D1036" s="7" t="n">
        <f aca="false">COUNTIFS('Duel Log'!AF$2:AF$2815,$A1036,'Duel Log'!AG$2:AG$2815,$B1036,'Duel Log'!AH$2:AH$2815,"Win")</f>
        <v>1</v>
      </c>
      <c r="E1036" s="7" t="n">
        <f aca="false">COUNTIFS('Duel Log'!AF$2:AF$2815,$A1036,'Duel Log'!AG$2:AG$2815,$B1036,'Duel Log'!AH$2:AH$2815,"Loss")</f>
        <v>0</v>
      </c>
      <c r="F1036" s="7" t="n">
        <f aca="false">COUNTIFS('Duel Log'!AF$2:AF$2815,$A1036,'Duel Log'!AG$2:AG$2815,$B1036,'Duel Log'!AH$2:AH$2815,"Draw")</f>
        <v>0</v>
      </c>
      <c r="G1036" s="13" t="n">
        <f aca="false">IFERROR(D1036/C1036,"")</f>
        <v>1</v>
      </c>
    </row>
    <row r="1037" customFormat="false" ht="15" hidden="false" customHeight="true" outlineLevel="0" collapsed="false">
      <c r="A1037" s="7" t="s">
        <v>4959</v>
      </c>
      <c r="B1037" s="7" t="s">
        <v>4958</v>
      </c>
      <c r="C1037" s="7" t="n">
        <f aca="false">COUNTIFS('Duel Log'!AF$2:AF$2815,$A1037,'Duel Log'!AG$2:AG$2815,$B1037)</f>
        <v>1</v>
      </c>
      <c r="D1037" s="7" t="n">
        <f aca="false">COUNTIFS('Duel Log'!AF$2:AF$2815,$A1037,'Duel Log'!AG$2:AG$2815,$B1037,'Duel Log'!AH$2:AH$2815,"Win")</f>
        <v>1</v>
      </c>
      <c r="E1037" s="7" t="n">
        <f aca="false">COUNTIFS('Duel Log'!AF$2:AF$2815,$A1037,'Duel Log'!AG$2:AG$2815,$B1037,'Duel Log'!AH$2:AH$2815,"Loss")</f>
        <v>0</v>
      </c>
      <c r="F1037" s="7" t="n">
        <f aca="false">COUNTIFS('Duel Log'!AF$2:AF$2815,$A1037,'Duel Log'!AG$2:AG$2815,$B1037,'Duel Log'!AH$2:AH$2815,"Draw")</f>
        <v>0</v>
      </c>
      <c r="G1037" s="13" t="n">
        <f aca="false">IFERROR(D1037/C1037,"")</f>
        <v>1</v>
      </c>
    </row>
    <row r="1038" customFormat="false" ht="15" hidden="false" customHeight="true" outlineLevel="0" collapsed="false">
      <c r="A1038" s="7" t="s">
        <v>1040</v>
      </c>
      <c r="B1038" s="7" t="s">
        <v>1715</v>
      </c>
      <c r="C1038" s="7" t="n">
        <f aca="false">COUNTIFS('Duel Log'!AF$2:AF$2815,$A1038,'Duel Log'!AG$2:AG$2815,$B1038)</f>
        <v>2</v>
      </c>
      <c r="D1038" s="7" t="n">
        <f aca="false">COUNTIFS('Duel Log'!AF$2:AF$2815,$A1038,'Duel Log'!AG$2:AG$2815,$B1038,'Duel Log'!AH$2:AH$2815,"Win")</f>
        <v>2</v>
      </c>
      <c r="E1038" s="7" t="n">
        <f aca="false">COUNTIFS('Duel Log'!AF$2:AF$2815,$A1038,'Duel Log'!AG$2:AG$2815,$B1038,'Duel Log'!AH$2:AH$2815,"Loss")</f>
        <v>0</v>
      </c>
      <c r="F1038" s="7" t="n">
        <f aca="false">COUNTIFS('Duel Log'!AF$2:AF$2815,$A1038,'Duel Log'!AG$2:AG$2815,$B1038,'Duel Log'!AH$2:AH$2815,"Draw")</f>
        <v>0</v>
      </c>
      <c r="G1038" s="13" t="n">
        <f aca="false">IFERROR(D1038/C1038,"")</f>
        <v>1</v>
      </c>
    </row>
    <row r="1039" customFormat="false" ht="15" hidden="false" customHeight="true" outlineLevel="0" collapsed="false">
      <c r="A1039" s="7" t="s">
        <v>409</v>
      </c>
      <c r="B1039" s="7" t="s">
        <v>410</v>
      </c>
      <c r="C1039" s="7" t="n">
        <f aca="false">COUNTIFS('Duel Log'!AF$2:AF$2815,$A1039,'Duel Log'!AG$2:AG$2815,$B1039)</f>
        <v>2</v>
      </c>
      <c r="D1039" s="7" t="n">
        <f aca="false">COUNTIFS('Duel Log'!AF$2:AF$2815,$A1039,'Duel Log'!AG$2:AG$2815,$B1039,'Duel Log'!AH$2:AH$2815,"Win")</f>
        <v>0</v>
      </c>
      <c r="E1039" s="7" t="n">
        <f aca="false">COUNTIFS('Duel Log'!AF$2:AF$2815,$A1039,'Duel Log'!AG$2:AG$2815,$B1039,'Duel Log'!AH$2:AH$2815,"Loss")</f>
        <v>2</v>
      </c>
      <c r="F1039" s="7" t="n">
        <f aca="false">COUNTIFS('Duel Log'!AF$2:AF$2815,$A1039,'Duel Log'!AG$2:AG$2815,$B1039,'Duel Log'!AH$2:AH$2815,"Draw")</f>
        <v>0</v>
      </c>
      <c r="G1039" s="13" t="n">
        <f aca="false">IFERROR(D1039/C1039,"")</f>
        <v>0</v>
      </c>
    </row>
    <row r="1040" customFormat="false" ht="15" hidden="false" customHeight="true" outlineLevel="0" collapsed="false">
      <c r="A1040" s="7" t="s">
        <v>1690</v>
      </c>
      <c r="B1040" s="7" t="s">
        <v>1689</v>
      </c>
      <c r="C1040" s="7" t="n">
        <f aca="false">COUNTIFS('Duel Log'!AF$2:AF$2815,$A1040,'Duel Log'!AG$2:AG$2815,$B1040)</f>
        <v>1</v>
      </c>
      <c r="D1040" s="7" t="n">
        <f aca="false">COUNTIFS('Duel Log'!AF$2:AF$2815,$A1040,'Duel Log'!AG$2:AG$2815,$B1040,'Duel Log'!AH$2:AH$2815,"Win")</f>
        <v>1</v>
      </c>
      <c r="E1040" s="7" t="n">
        <f aca="false">COUNTIFS('Duel Log'!AF$2:AF$2815,$A1040,'Duel Log'!AG$2:AG$2815,$B1040,'Duel Log'!AH$2:AH$2815,"Loss")</f>
        <v>0</v>
      </c>
      <c r="F1040" s="7" t="n">
        <f aca="false">COUNTIFS('Duel Log'!AF$2:AF$2815,$A1040,'Duel Log'!AG$2:AG$2815,$B1040,'Duel Log'!AH$2:AH$2815,"Draw")</f>
        <v>0</v>
      </c>
      <c r="G1040" s="13" t="n">
        <f aca="false">IFERROR(D1040/C1040,"")</f>
        <v>1</v>
      </c>
    </row>
    <row r="1041" customFormat="false" ht="15" hidden="false" customHeight="true" outlineLevel="0" collapsed="false">
      <c r="A1041" s="7" t="s">
        <v>4941</v>
      </c>
      <c r="B1041" s="7" t="s">
        <v>4940</v>
      </c>
      <c r="C1041" s="7" t="n">
        <f aca="false">COUNTIFS('Duel Log'!AF$2:AF$2815,$A1041,'Duel Log'!AG$2:AG$2815,$B1041)</f>
        <v>1</v>
      </c>
      <c r="D1041" s="7" t="n">
        <f aca="false">COUNTIFS('Duel Log'!AF$2:AF$2815,$A1041,'Duel Log'!AG$2:AG$2815,$B1041,'Duel Log'!AH$2:AH$2815,"Win")</f>
        <v>0</v>
      </c>
      <c r="E1041" s="7" t="n">
        <f aca="false">COUNTIFS('Duel Log'!AF$2:AF$2815,$A1041,'Duel Log'!AG$2:AG$2815,$B1041,'Duel Log'!AH$2:AH$2815,"Loss")</f>
        <v>1</v>
      </c>
      <c r="F1041" s="7" t="n">
        <f aca="false">COUNTIFS('Duel Log'!AF$2:AF$2815,$A1041,'Duel Log'!AG$2:AG$2815,$B1041,'Duel Log'!AH$2:AH$2815,"Draw")</f>
        <v>0</v>
      </c>
      <c r="G1041" s="13" t="n">
        <f aca="false">IFERROR(D1041/C1041,"")</f>
        <v>0</v>
      </c>
    </row>
    <row r="1042" customFormat="false" ht="15" hidden="false" customHeight="true" outlineLevel="0" collapsed="false">
      <c r="A1042" s="7" t="s">
        <v>5721</v>
      </c>
      <c r="B1042" s="7" t="s">
        <v>2278</v>
      </c>
      <c r="C1042" s="7" t="n">
        <f aca="false">COUNTIFS('Duel Log'!AF$2:AF$2815,$A1042,'Duel Log'!AG$2:AG$2815,$B1042)</f>
        <v>1</v>
      </c>
      <c r="D1042" s="7" t="n">
        <f aca="false">COUNTIFS('Duel Log'!AF$2:AF$2815,$A1042,'Duel Log'!AG$2:AG$2815,$B1042,'Duel Log'!AH$2:AH$2815,"Win")</f>
        <v>0</v>
      </c>
      <c r="E1042" s="7" t="n">
        <f aca="false">COUNTIFS('Duel Log'!AF$2:AF$2815,$A1042,'Duel Log'!AG$2:AG$2815,$B1042,'Duel Log'!AH$2:AH$2815,"Loss")</f>
        <v>1</v>
      </c>
      <c r="F1042" s="7" t="n">
        <f aca="false">COUNTIFS('Duel Log'!AF$2:AF$2815,$A1042,'Duel Log'!AG$2:AG$2815,$B1042,'Duel Log'!AH$2:AH$2815,"Draw")</f>
        <v>0</v>
      </c>
      <c r="G1042" s="13" t="n">
        <f aca="false">IFERROR(D1042/C1042,"")</f>
        <v>0</v>
      </c>
    </row>
    <row r="1043" customFormat="false" ht="15" hidden="false" customHeight="true" outlineLevel="0" collapsed="false">
      <c r="A1043" s="7" t="s">
        <v>2922</v>
      </c>
      <c r="B1043" s="7" t="s">
        <v>1916</v>
      </c>
      <c r="C1043" s="7" t="n">
        <f aca="false">COUNTIFS('Duel Log'!AF$2:AF$2815,$A1043,'Duel Log'!AG$2:AG$2815,$B1043)</f>
        <v>1</v>
      </c>
      <c r="D1043" s="7" t="n">
        <f aca="false">COUNTIFS('Duel Log'!AF$2:AF$2815,$A1043,'Duel Log'!AG$2:AG$2815,$B1043,'Duel Log'!AH$2:AH$2815,"Win")</f>
        <v>1</v>
      </c>
      <c r="E1043" s="7" t="n">
        <f aca="false">COUNTIFS('Duel Log'!AF$2:AF$2815,$A1043,'Duel Log'!AG$2:AG$2815,$B1043,'Duel Log'!AH$2:AH$2815,"Loss")</f>
        <v>0</v>
      </c>
      <c r="F1043" s="7" t="n">
        <f aca="false">COUNTIFS('Duel Log'!AF$2:AF$2815,$A1043,'Duel Log'!AG$2:AG$2815,$B1043,'Duel Log'!AH$2:AH$2815,"Draw")</f>
        <v>0</v>
      </c>
      <c r="G1043" s="13" t="n">
        <f aca="false">IFERROR(D1043/C1043,"")</f>
        <v>1</v>
      </c>
    </row>
    <row r="1044" customFormat="false" ht="15" hidden="false" customHeight="true" outlineLevel="0" collapsed="false">
      <c r="A1044" s="7" t="s">
        <v>5883</v>
      </c>
      <c r="B1044" s="7" t="s">
        <v>5882</v>
      </c>
      <c r="C1044" s="7" t="n">
        <f aca="false">COUNTIFS('Duel Log'!AF$2:AF$2815,$A1044,'Duel Log'!AG$2:AG$2815,$B1044)</f>
        <v>1</v>
      </c>
      <c r="D1044" s="7" t="n">
        <f aca="false">COUNTIFS('Duel Log'!AF$2:AF$2815,$A1044,'Duel Log'!AG$2:AG$2815,$B1044,'Duel Log'!AH$2:AH$2815,"Win")</f>
        <v>0</v>
      </c>
      <c r="E1044" s="7" t="n">
        <f aca="false">COUNTIFS('Duel Log'!AF$2:AF$2815,$A1044,'Duel Log'!AG$2:AG$2815,$B1044,'Duel Log'!AH$2:AH$2815,"Loss")</f>
        <v>1</v>
      </c>
      <c r="F1044" s="7" t="n">
        <f aca="false">COUNTIFS('Duel Log'!AF$2:AF$2815,$A1044,'Duel Log'!AG$2:AG$2815,$B1044,'Duel Log'!AH$2:AH$2815,"Draw")</f>
        <v>0</v>
      </c>
      <c r="G1044" s="13" t="n">
        <f aca="false">IFERROR(D1044/C1044,"")</f>
        <v>0</v>
      </c>
    </row>
    <row r="1045" customFormat="false" ht="15" hidden="false" customHeight="true" outlineLevel="0" collapsed="false">
      <c r="A1045" s="7" t="s">
        <v>5883</v>
      </c>
      <c r="B1045" s="7" t="s">
        <v>5888</v>
      </c>
      <c r="C1045" s="7" t="n">
        <f aca="false">COUNTIFS('Duel Log'!AF$2:AF$2815,$A1045,'Duel Log'!AG$2:AG$2815,$B1045)</f>
        <v>1</v>
      </c>
      <c r="D1045" s="7" t="n">
        <f aca="false">COUNTIFS('Duel Log'!AF$2:AF$2815,$A1045,'Duel Log'!AG$2:AG$2815,$B1045,'Duel Log'!AH$2:AH$2815,"Win")</f>
        <v>0</v>
      </c>
      <c r="E1045" s="7" t="n">
        <f aca="false">COUNTIFS('Duel Log'!AF$2:AF$2815,$A1045,'Duel Log'!AG$2:AG$2815,$B1045,'Duel Log'!AH$2:AH$2815,"Loss")</f>
        <v>1</v>
      </c>
      <c r="F1045" s="7" t="n">
        <f aca="false">COUNTIFS('Duel Log'!AF$2:AF$2815,$A1045,'Duel Log'!AG$2:AG$2815,$B1045,'Duel Log'!AH$2:AH$2815,"Draw")</f>
        <v>0</v>
      </c>
      <c r="G1045" s="13" t="n">
        <f aca="false">IFERROR(D1045/C1045,"")</f>
        <v>0</v>
      </c>
    </row>
    <row r="1046" customFormat="false" ht="15" hidden="false" customHeight="true" outlineLevel="0" collapsed="false">
      <c r="A1046" s="7" t="s">
        <v>1685</v>
      </c>
      <c r="B1046" s="7" t="s">
        <v>477</v>
      </c>
      <c r="C1046" s="7" t="n">
        <f aca="false">COUNTIFS('Duel Log'!AF$2:AF$2815,$A1046,'Duel Log'!AG$2:AG$2815,$B1046)</f>
        <v>1</v>
      </c>
      <c r="D1046" s="7" t="n">
        <f aca="false">COUNTIFS('Duel Log'!AF$2:AF$2815,$A1046,'Duel Log'!AG$2:AG$2815,$B1046,'Duel Log'!AH$2:AH$2815,"Win")</f>
        <v>1</v>
      </c>
      <c r="E1046" s="7" t="n">
        <f aca="false">COUNTIFS('Duel Log'!AF$2:AF$2815,$A1046,'Duel Log'!AG$2:AG$2815,$B1046,'Duel Log'!AH$2:AH$2815,"Loss")</f>
        <v>0</v>
      </c>
      <c r="F1046" s="7" t="n">
        <f aca="false">COUNTIFS('Duel Log'!AF$2:AF$2815,$A1046,'Duel Log'!AG$2:AG$2815,$B1046,'Duel Log'!AH$2:AH$2815,"Draw")</f>
        <v>0</v>
      </c>
      <c r="G1046" s="13" t="n">
        <f aca="false">IFERROR(D1046/C1046,"")</f>
        <v>1</v>
      </c>
    </row>
    <row r="1047" customFormat="false" ht="15" hidden="false" customHeight="true" outlineLevel="0" collapsed="false">
      <c r="A1047" s="7" t="s">
        <v>2503</v>
      </c>
      <c r="B1047" s="7" t="s">
        <v>414</v>
      </c>
      <c r="C1047" s="7" t="n">
        <f aca="false">COUNTIFS('Duel Log'!AF$2:AF$2815,$A1047,'Duel Log'!AG$2:AG$2815,$B1047)</f>
        <v>1</v>
      </c>
      <c r="D1047" s="7" t="n">
        <f aca="false">COUNTIFS('Duel Log'!AF$2:AF$2815,$A1047,'Duel Log'!AG$2:AG$2815,$B1047,'Duel Log'!AH$2:AH$2815,"Win")</f>
        <v>0</v>
      </c>
      <c r="E1047" s="7" t="n">
        <f aca="false">COUNTIFS('Duel Log'!AF$2:AF$2815,$A1047,'Duel Log'!AG$2:AG$2815,$B1047,'Duel Log'!AH$2:AH$2815,"Loss")</f>
        <v>1</v>
      </c>
      <c r="F1047" s="7" t="n">
        <f aca="false">COUNTIFS('Duel Log'!AF$2:AF$2815,$A1047,'Duel Log'!AG$2:AG$2815,$B1047,'Duel Log'!AH$2:AH$2815,"Draw")</f>
        <v>0</v>
      </c>
      <c r="G1047" s="13" t="n">
        <f aca="false">IFERROR(D1047/C1047,"")</f>
        <v>0</v>
      </c>
    </row>
    <row r="1048" customFormat="false" ht="15" hidden="false" customHeight="true" outlineLevel="0" collapsed="false">
      <c r="A1048" s="7" t="s">
        <v>1558</v>
      </c>
      <c r="B1048" s="7" t="s">
        <v>1559</v>
      </c>
      <c r="C1048" s="7" t="n">
        <f aca="false">COUNTIFS('Duel Log'!AF$2:AF$2815,$A1048,'Duel Log'!AG$2:AG$2815,$B1048)</f>
        <v>2</v>
      </c>
      <c r="D1048" s="7" t="n">
        <f aca="false">COUNTIFS('Duel Log'!AF$2:AF$2815,$A1048,'Duel Log'!AG$2:AG$2815,$B1048,'Duel Log'!AH$2:AH$2815,"Win")</f>
        <v>0</v>
      </c>
      <c r="E1048" s="7" t="n">
        <f aca="false">COUNTIFS('Duel Log'!AF$2:AF$2815,$A1048,'Duel Log'!AG$2:AG$2815,$B1048,'Duel Log'!AH$2:AH$2815,"Loss")</f>
        <v>2</v>
      </c>
      <c r="F1048" s="7" t="n">
        <f aca="false">COUNTIFS('Duel Log'!AF$2:AF$2815,$A1048,'Duel Log'!AG$2:AG$2815,$B1048,'Duel Log'!AH$2:AH$2815,"Draw")</f>
        <v>0</v>
      </c>
      <c r="G1048" s="13" t="n">
        <f aca="false">IFERROR(D1048/C1048,"")</f>
        <v>0</v>
      </c>
    </row>
    <row r="1049" customFormat="false" ht="15" hidden="false" customHeight="true" outlineLevel="0" collapsed="false">
      <c r="A1049" s="7" t="s">
        <v>1558</v>
      </c>
      <c r="B1049" s="7" t="s">
        <v>3540</v>
      </c>
      <c r="C1049" s="7" t="n">
        <f aca="false">COUNTIFS('Duel Log'!AF$2:AF$2815,$A1049,'Duel Log'!AG$2:AG$2815,$B1049)</f>
        <v>1</v>
      </c>
      <c r="D1049" s="7" t="n">
        <f aca="false">COUNTIFS('Duel Log'!AF$2:AF$2815,$A1049,'Duel Log'!AG$2:AG$2815,$B1049,'Duel Log'!AH$2:AH$2815,"Win")</f>
        <v>1</v>
      </c>
      <c r="E1049" s="7" t="n">
        <f aca="false">COUNTIFS('Duel Log'!AF$2:AF$2815,$A1049,'Duel Log'!AG$2:AG$2815,$B1049,'Duel Log'!AH$2:AH$2815,"Loss")</f>
        <v>0</v>
      </c>
      <c r="F1049" s="7" t="n">
        <f aca="false">COUNTIFS('Duel Log'!AF$2:AF$2815,$A1049,'Duel Log'!AG$2:AG$2815,$B1049,'Duel Log'!AH$2:AH$2815,"Draw")</f>
        <v>0</v>
      </c>
      <c r="G1049" s="13" t="n">
        <f aca="false">IFERROR(D1049/C1049,"")</f>
        <v>1</v>
      </c>
    </row>
    <row r="1050" customFormat="false" ht="15" hidden="false" customHeight="true" outlineLevel="0" collapsed="false">
      <c r="A1050" s="7" t="s">
        <v>1859</v>
      </c>
      <c r="B1050" s="7" t="s">
        <v>450</v>
      </c>
      <c r="C1050" s="7" t="n">
        <f aca="false">COUNTIFS('Duel Log'!AF$2:AF$2815,$A1050,'Duel Log'!AG$2:AG$2815,$B1050)</f>
        <v>1</v>
      </c>
      <c r="D1050" s="7" t="n">
        <f aca="false">COUNTIFS('Duel Log'!AF$2:AF$2815,$A1050,'Duel Log'!AG$2:AG$2815,$B1050,'Duel Log'!AH$2:AH$2815,"Win")</f>
        <v>1</v>
      </c>
      <c r="E1050" s="7" t="n">
        <f aca="false">COUNTIFS('Duel Log'!AF$2:AF$2815,$A1050,'Duel Log'!AG$2:AG$2815,$B1050,'Duel Log'!AH$2:AH$2815,"Loss")</f>
        <v>0</v>
      </c>
      <c r="F1050" s="7" t="n">
        <f aca="false">COUNTIFS('Duel Log'!AF$2:AF$2815,$A1050,'Duel Log'!AG$2:AG$2815,$B1050,'Duel Log'!AH$2:AH$2815,"Draw")</f>
        <v>0</v>
      </c>
      <c r="G1050" s="13" t="n">
        <f aca="false">IFERROR(D1050/C1050,"")</f>
        <v>1</v>
      </c>
    </row>
    <row r="1051" customFormat="false" ht="15" hidden="false" customHeight="true" outlineLevel="0" collapsed="false">
      <c r="A1051" s="7" t="s">
        <v>1859</v>
      </c>
      <c r="B1051" s="7" t="s">
        <v>1858</v>
      </c>
      <c r="C1051" s="7" t="n">
        <f aca="false">COUNTIFS('Duel Log'!AF$2:AF$2815,$A1051,'Duel Log'!AG$2:AG$2815,$B1051)</f>
        <v>1</v>
      </c>
      <c r="D1051" s="7" t="n">
        <f aca="false">COUNTIFS('Duel Log'!AF$2:AF$2815,$A1051,'Duel Log'!AG$2:AG$2815,$B1051,'Duel Log'!AH$2:AH$2815,"Win")</f>
        <v>0</v>
      </c>
      <c r="E1051" s="7" t="n">
        <f aca="false">COUNTIFS('Duel Log'!AF$2:AF$2815,$A1051,'Duel Log'!AG$2:AG$2815,$B1051,'Duel Log'!AH$2:AH$2815,"Loss")</f>
        <v>1</v>
      </c>
      <c r="F1051" s="7" t="n">
        <f aca="false">COUNTIFS('Duel Log'!AF$2:AF$2815,$A1051,'Duel Log'!AG$2:AG$2815,$B1051,'Duel Log'!AH$2:AH$2815,"Draw")</f>
        <v>0</v>
      </c>
      <c r="G1051" s="13" t="n">
        <f aca="false">IFERROR(D1051/C1051,"")</f>
        <v>0</v>
      </c>
    </row>
    <row r="1052" customFormat="false" ht="15" hidden="false" customHeight="true" outlineLevel="0" collapsed="false">
      <c r="A1052" s="7" t="s">
        <v>3104</v>
      </c>
      <c r="B1052" s="7" t="s">
        <v>3103</v>
      </c>
      <c r="C1052" s="7" t="n">
        <f aca="false">COUNTIFS('Duel Log'!AF$2:AF$2815,$A1052,'Duel Log'!AG$2:AG$2815,$B1052)</f>
        <v>1</v>
      </c>
      <c r="D1052" s="7" t="n">
        <f aca="false">COUNTIFS('Duel Log'!AF$2:AF$2815,$A1052,'Duel Log'!AG$2:AG$2815,$B1052,'Duel Log'!AH$2:AH$2815,"Win")</f>
        <v>0</v>
      </c>
      <c r="E1052" s="7" t="n">
        <f aca="false">COUNTIFS('Duel Log'!AF$2:AF$2815,$A1052,'Duel Log'!AG$2:AG$2815,$B1052,'Duel Log'!AH$2:AH$2815,"Loss")</f>
        <v>1</v>
      </c>
      <c r="F1052" s="7" t="n">
        <f aca="false">COUNTIFS('Duel Log'!AF$2:AF$2815,$A1052,'Duel Log'!AG$2:AG$2815,$B1052,'Duel Log'!AH$2:AH$2815,"Draw")</f>
        <v>0</v>
      </c>
      <c r="G1052" s="13" t="n">
        <f aca="false">IFERROR(D1052/C1052,"")</f>
        <v>0</v>
      </c>
    </row>
    <row r="1053" customFormat="false" ht="15" hidden="false" customHeight="true" outlineLevel="0" collapsed="false">
      <c r="A1053" s="7" t="s">
        <v>795</v>
      </c>
      <c r="B1053" s="7" t="s">
        <v>5272</v>
      </c>
      <c r="C1053" s="7" t="n">
        <f aca="false">COUNTIFS('Duel Log'!AF$2:AF$2815,$A1053,'Duel Log'!AG$2:AG$2815,$B1053)</f>
        <v>1</v>
      </c>
      <c r="D1053" s="7" t="n">
        <f aca="false">COUNTIFS('Duel Log'!AF$2:AF$2815,$A1053,'Duel Log'!AG$2:AG$2815,$B1053,'Duel Log'!AH$2:AH$2815,"Win")</f>
        <v>1</v>
      </c>
      <c r="E1053" s="7" t="n">
        <f aca="false">COUNTIFS('Duel Log'!AF$2:AF$2815,$A1053,'Duel Log'!AG$2:AG$2815,$B1053,'Duel Log'!AH$2:AH$2815,"Loss")</f>
        <v>0</v>
      </c>
      <c r="F1053" s="7" t="n">
        <f aca="false">COUNTIFS('Duel Log'!AF$2:AF$2815,$A1053,'Duel Log'!AG$2:AG$2815,$B1053,'Duel Log'!AH$2:AH$2815,"Draw")</f>
        <v>0</v>
      </c>
      <c r="G1053" s="13" t="n">
        <f aca="false">IFERROR(D1053/C1053,"")</f>
        <v>1</v>
      </c>
    </row>
    <row r="1054" customFormat="false" ht="15" hidden="false" customHeight="true" outlineLevel="0" collapsed="false">
      <c r="A1054" s="7" t="s">
        <v>795</v>
      </c>
      <c r="B1054" s="7" t="s">
        <v>488</v>
      </c>
      <c r="C1054" s="7" t="n">
        <f aca="false">COUNTIFS('Duel Log'!AF$2:AF$2815,$A1054,'Duel Log'!AG$2:AG$2815,$B1054)</f>
        <v>1</v>
      </c>
      <c r="D1054" s="7" t="n">
        <f aca="false">COUNTIFS('Duel Log'!AF$2:AF$2815,$A1054,'Duel Log'!AG$2:AG$2815,$B1054,'Duel Log'!AH$2:AH$2815,"Win")</f>
        <v>1</v>
      </c>
      <c r="E1054" s="7" t="n">
        <f aca="false">COUNTIFS('Duel Log'!AF$2:AF$2815,$A1054,'Duel Log'!AG$2:AG$2815,$B1054,'Duel Log'!AH$2:AH$2815,"Loss")</f>
        <v>0</v>
      </c>
      <c r="F1054" s="7" t="n">
        <f aca="false">COUNTIFS('Duel Log'!AF$2:AF$2815,$A1054,'Duel Log'!AG$2:AG$2815,$B1054,'Duel Log'!AH$2:AH$2815,"Draw")</f>
        <v>0</v>
      </c>
      <c r="G1054" s="13" t="n">
        <f aca="false">IFERROR(D1054/C1054,"")</f>
        <v>1</v>
      </c>
    </row>
    <row r="1055" customFormat="false" ht="15" hidden="false" customHeight="true" outlineLevel="0" collapsed="false">
      <c r="A1055" s="7" t="s">
        <v>795</v>
      </c>
      <c r="B1055" s="7" t="s">
        <v>228</v>
      </c>
      <c r="C1055" s="7" t="n">
        <f aca="false">COUNTIFS('Duel Log'!AF$2:AF$2815,$A1055,'Duel Log'!AG$2:AG$2815,$B1055)</f>
        <v>2</v>
      </c>
      <c r="D1055" s="7" t="n">
        <f aca="false">COUNTIFS('Duel Log'!AF$2:AF$2815,$A1055,'Duel Log'!AG$2:AG$2815,$B1055,'Duel Log'!AH$2:AH$2815,"Win")</f>
        <v>0</v>
      </c>
      <c r="E1055" s="7" t="n">
        <f aca="false">COUNTIFS('Duel Log'!AF$2:AF$2815,$A1055,'Duel Log'!AG$2:AG$2815,$B1055,'Duel Log'!AH$2:AH$2815,"Loss")</f>
        <v>2</v>
      </c>
      <c r="F1055" s="7" t="n">
        <f aca="false">COUNTIFS('Duel Log'!AF$2:AF$2815,$A1055,'Duel Log'!AG$2:AG$2815,$B1055,'Duel Log'!AH$2:AH$2815,"Draw")</f>
        <v>0</v>
      </c>
      <c r="G1055" s="13" t="n">
        <f aca="false">IFERROR(D1055/C1055,"")</f>
        <v>0</v>
      </c>
    </row>
    <row r="1056" customFormat="false" ht="15" hidden="false" customHeight="true" outlineLevel="0" collapsed="false">
      <c r="A1056" s="7" t="s">
        <v>795</v>
      </c>
      <c r="B1056" s="7" t="s">
        <v>4729</v>
      </c>
      <c r="C1056" s="7" t="n">
        <f aca="false">COUNTIFS('Duel Log'!AF$2:AF$2815,$A1056,'Duel Log'!AG$2:AG$2815,$B1056)</f>
        <v>2</v>
      </c>
      <c r="D1056" s="7" t="n">
        <f aca="false">COUNTIFS('Duel Log'!AF$2:AF$2815,$A1056,'Duel Log'!AG$2:AG$2815,$B1056,'Duel Log'!AH$2:AH$2815,"Win")</f>
        <v>0</v>
      </c>
      <c r="E1056" s="7" t="n">
        <f aca="false">COUNTIFS('Duel Log'!AF$2:AF$2815,$A1056,'Duel Log'!AG$2:AG$2815,$B1056,'Duel Log'!AH$2:AH$2815,"Loss")</f>
        <v>2</v>
      </c>
      <c r="F1056" s="7" t="n">
        <f aca="false">COUNTIFS('Duel Log'!AF$2:AF$2815,$A1056,'Duel Log'!AG$2:AG$2815,$B1056,'Duel Log'!AH$2:AH$2815,"Draw")</f>
        <v>0</v>
      </c>
      <c r="G1056" s="13" t="n">
        <f aca="false">IFERROR(D1056/C1056,"")</f>
        <v>0</v>
      </c>
    </row>
    <row r="1057" customFormat="false" ht="15" hidden="false" customHeight="true" outlineLevel="0" collapsed="false">
      <c r="A1057" s="7" t="s">
        <v>795</v>
      </c>
      <c r="B1057" s="7" t="s">
        <v>315</v>
      </c>
      <c r="C1057" s="7" t="n">
        <f aca="false">COUNTIFS('Duel Log'!AF$2:AF$2815,$A1057,'Duel Log'!AG$2:AG$2815,$B1057)</f>
        <v>1</v>
      </c>
      <c r="D1057" s="7" t="n">
        <f aca="false">COUNTIFS('Duel Log'!AF$2:AF$2815,$A1057,'Duel Log'!AG$2:AG$2815,$B1057,'Duel Log'!AH$2:AH$2815,"Win")</f>
        <v>0</v>
      </c>
      <c r="E1057" s="7" t="n">
        <f aca="false">COUNTIFS('Duel Log'!AF$2:AF$2815,$A1057,'Duel Log'!AG$2:AG$2815,$B1057,'Duel Log'!AH$2:AH$2815,"Loss")</f>
        <v>1</v>
      </c>
      <c r="F1057" s="7" t="n">
        <f aca="false">COUNTIFS('Duel Log'!AF$2:AF$2815,$A1057,'Duel Log'!AG$2:AG$2815,$B1057,'Duel Log'!AH$2:AH$2815,"Draw")</f>
        <v>0</v>
      </c>
      <c r="G1057" s="13" t="n">
        <f aca="false">IFERROR(D1057/C1057,"")</f>
        <v>0</v>
      </c>
    </row>
    <row r="1058" customFormat="false" ht="15" hidden="false" customHeight="true" outlineLevel="0" collapsed="false">
      <c r="A1058" s="7" t="s">
        <v>795</v>
      </c>
      <c r="B1058" s="7" t="s">
        <v>422</v>
      </c>
      <c r="C1058" s="7" t="n">
        <f aca="false">COUNTIFS('Duel Log'!AF$2:AF$2815,$A1058,'Duel Log'!AG$2:AG$2815,$B1058)</f>
        <v>2</v>
      </c>
      <c r="D1058" s="7" t="n">
        <f aca="false">COUNTIFS('Duel Log'!AF$2:AF$2815,$A1058,'Duel Log'!AG$2:AG$2815,$B1058,'Duel Log'!AH$2:AH$2815,"Win")</f>
        <v>0</v>
      </c>
      <c r="E1058" s="7" t="n">
        <f aca="false">COUNTIFS('Duel Log'!AF$2:AF$2815,$A1058,'Duel Log'!AG$2:AG$2815,$B1058,'Duel Log'!AH$2:AH$2815,"Loss")</f>
        <v>2</v>
      </c>
      <c r="F1058" s="7" t="n">
        <f aca="false">COUNTIFS('Duel Log'!AF$2:AF$2815,$A1058,'Duel Log'!AG$2:AG$2815,$B1058,'Duel Log'!AH$2:AH$2815,"Draw")</f>
        <v>0</v>
      </c>
      <c r="G1058" s="13" t="n">
        <f aca="false">IFERROR(D1058/C1058,"")</f>
        <v>0</v>
      </c>
    </row>
    <row r="1059" customFormat="false" ht="15" hidden="false" customHeight="true" outlineLevel="0" collapsed="false">
      <c r="A1059" s="7" t="s">
        <v>795</v>
      </c>
      <c r="B1059" s="7" t="s">
        <v>307</v>
      </c>
      <c r="C1059" s="7" t="n">
        <f aca="false">COUNTIFS('Duel Log'!AF$2:AF$2815,$A1059,'Duel Log'!AG$2:AG$2815,$B1059)</f>
        <v>2</v>
      </c>
      <c r="D1059" s="7" t="n">
        <f aca="false">COUNTIFS('Duel Log'!AF$2:AF$2815,$A1059,'Duel Log'!AG$2:AG$2815,$B1059,'Duel Log'!AH$2:AH$2815,"Win")</f>
        <v>0</v>
      </c>
      <c r="E1059" s="7" t="n">
        <f aca="false">COUNTIFS('Duel Log'!AF$2:AF$2815,$A1059,'Duel Log'!AG$2:AG$2815,$B1059,'Duel Log'!AH$2:AH$2815,"Loss")</f>
        <v>2</v>
      </c>
      <c r="F1059" s="7" t="n">
        <f aca="false">COUNTIFS('Duel Log'!AF$2:AF$2815,$A1059,'Duel Log'!AG$2:AG$2815,$B1059,'Duel Log'!AH$2:AH$2815,"Draw")</f>
        <v>0</v>
      </c>
      <c r="G1059" s="13" t="n">
        <f aca="false">IFERROR(D1059/C1059,"")</f>
        <v>0</v>
      </c>
    </row>
    <row r="1060" customFormat="false" ht="15" hidden="false" customHeight="true" outlineLevel="0" collapsed="false">
      <c r="A1060" s="7" t="s">
        <v>795</v>
      </c>
      <c r="B1060" s="7" t="s">
        <v>2062</v>
      </c>
      <c r="C1060" s="7" t="n">
        <f aca="false">COUNTIFS('Duel Log'!AF$2:AF$2815,$A1060,'Duel Log'!AG$2:AG$2815,$B1060)</f>
        <v>2</v>
      </c>
      <c r="D1060" s="7" t="n">
        <f aca="false">COUNTIFS('Duel Log'!AF$2:AF$2815,$A1060,'Duel Log'!AG$2:AG$2815,$B1060,'Duel Log'!AH$2:AH$2815,"Win")</f>
        <v>0</v>
      </c>
      <c r="E1060" s="7" t="n">
        <f aca="false">COUNTIFS('Duel Log'!AF$2:AF$2815,$A1060,'Duel Log'!AG$2:AG$2815,$B1060,'Duel Log'!AH$2:AH$2815,"Loss")</f>
        <v>2</v>
      </c>
      <c r="F1060" s="7" t="n">
        <f aca="false">COUNTIFS('Duel Log'!AF$2:AF$2815,$A1060,'Duel Log'!AG$2:AG$2815,$B1060,'Duel Log'!AH$2:AH$2815,"Draw")</f>
        <v>0</v>
      </c>
      <c r="G1060" s="13" t="n">
        <f aca="false">IFERROR(D1060/C1060,"")</f>
        <v>0</v>
      </c>
    </row>
    <row r="1061" customFormat="false" ht="15" hidden="false" customHeight="true" outlineLevel="0" collapsed="false">
      <c r="A1061" s="7" t="s">
        <v>3347</v>
      </c>
      <c r="B1061" s="7" t="s">
        <v>3346</v>
      </c>
      <c r="C1061" s="7" t="n">
        <f aca="false">COUNTIFS('Duel Log'!AF$2:AF$2815,$A1061,'Duel Log'!AG$2:AG$2815,$B1061)</f>
        <v>2</v>
      </c>
      <c r="D1061" s="7" t="n">
        <f aca="false">COUNTIFS('Duel Log'!AF$2:AF$2815,$A1061,'Duel Log'!AG$2:AG$2815,$B1061,'Duel Log'!AH$2:AH$2815,"Win")</f>
        <v>0</v>
      </c>
      <c r="E1061" s="7" t="n">
        <f aca="false">COUNTIFS('Duel Log'!AF$2:AF$2815,$A1061,'Duel Log'!AG$2:AG$2815,$B1061,'Duel Log'!AH$2:AH$2815,"Loss")</f>
        <v>2</v>
      </c>
      <c r="F1061" s="7" t="n">
        <f aca="false">COUNTIFS('Duel Log'!AF$2:AF$2815,$A1061,'Duel Log'!AG$2:AG$2815,$B1061,'Duel Log'!AH$2:AH$2815,"Draw")</f>
        <v>0</v>
      </c>
      <c r="G1061" s="13" t="n">
        <f aca="false">IFERROR(D1061/C1061,"")</f>
        <v>0</v>
      </c>
    </row>
    <row r="1062" customFormat="false" ht="15" hidden="false" customHeight="true" outlineLevel="0" collapsed="false">
      <c r="A1062" s="7" t="s">
        <v>598</v>
      </c>
      <c r="B1062" s="7" t="s">
        <v>597</v>
      </c>
      <c r="C1062" s="7" t="n">
        <f aca="false">COUNTIFS('Duel Log'!AF$2:AF$2815,$A1062,'Duel Log'!AG$2:AG$2815,$B1062)</f>
        <v>1</v>
      </c>
      <c r="D1062" s="7" t="n">
        <f aca="false">COUNTIFS('Duel Log'!AF$2:AF$2815,$A1062,'Duel Log'!AG$2:AG$2815,$B1062,'Duel Log'!AH$2:AH$2815,"Win")</f>
        <v>0</v>
      </c>
      <c r="E1062" s="7" t="n">
        <f aca="false">COUNTIFS('Duel Log'!AF$2:AF$2815,$A1062,'Duel Log'!AG$2:AG$2815,$B1062,'Duel Log'!AH$2:AH$2815,"Loss")</f>
        <v>1</v>
      </c>
      <c r="F1062" s="7" t="n">
        <f aca="false">COUNTIFS('Duel Log'!AF$2:AF$2815,$A1062,'Duel Log'!AG$2:AG$2815,$B1062,'Duel Log'!AH$2:AH$2815,"Draw")</f>
        <v>0</v>
      </c>
      <c r="G1062" s="13" t="n">
        <f aca="false">IFERROR(D1062/C1062,"")</f>
        <v>0</v>
      </c>
    </row>
    <row r="1063" customFormat="false" ht="15" hidden="false" customHeight="true" outlineLevel="0" collapsed="false">
      <c r="A1063" s="7" t="s">
        <v>1632</v>
      </c>
      <c r="B1063" s="7" t="s">
        <v>307</v>
      </c>
      <c r="C1063" s="7" t="n">
        <f aca="false">COUNTIFS('Duel Log'!AF$2:AF$2815,$A1063,'Duel Log'!AG$2:AG$2815,$B1063)</f>
        <v>1</v>
      </c>
      <c r="D1063" s="7" t="n">
        <f aca="false">COUNTIFS('Duel Log'!AF$2:AF$2815,$A1063,'Duel Log'!AG$2:AG$2815,$B1063,'Duel Log'!AH$2:AH$2815,"Win")</f>
        <v>1</v>
      </c>
      <c r="E1063" s="7" t="n">
        <f aca="false">COUNTIFS('Duel Log'!AF$2:AF$2815,$A1063,'Duel Log'!AG$2:AG$2815,$B1063,'Duel Log'!AH$2:AH$2815,"Loss")</f>
        <v>0</v>
      </c>
      <c r="F1063" s="7" t="n">
        <f aca="false">COUNTIFS('Duel Log'!AF$2:AF$2815,$A1063,'Duel Log'!AG$2:AG$2815,$B1063,'Duel Log'!AH$2:AH$2815,"Draw")</f>
        <v>0</v>
      </c>
      <c r="G1063" s="13" t="n">
        <f aca="false">IFERROR(D1063/C1063,"")</f>
        <v>1</v>
      </c>
    </row>
    <row r="1064" customFormat="false" ht="15" hidden="false" customHeight="true" outlineLevel="0" collapsed="false">
      <c r="A1064" s="7" t="s">
        <v>2993</v>
      </c>
      <c r="B1064" s="7" t="s">
        <v>417</v>
      </c>
      <c r="C1064" s="7" t="n">
        <f aca="false">COUNTIFS('Duel Log'!AF$2:AF$2815,$A1064,'Duel Log'!AG$2:AG$2815,$B1064)</f>
        <v>2</v>
      </c>
      <c r="D1064" s="7" t="n">
        <f aca="false">COUNTIFS('Duel Log'!AF$2:AF$2815,$A1064,'Duel Log'!AG$2:AG$2815,$B1064,'Duel Log'!AH$2:AH$2815,"Win")</f>
        <v>0</v>
      </c>
      <c r="E1064" s="7" t="n">
        <f aca="false">COUNTIFS('Duel Log'!AF$2:AF$2815,$A1064,'Duel Log'!AG$2:AG$2815,$B1064,'Duel Log'!AH$2:AH$2815,"Loss")</f>
        <v>2</v>
      </c>
      <c r="F1064" s="7" t="n">
        <f aca="false">COUNTIFS('Duel Log'!AF$2:AF$2815,$A1064,'Duel Log'!AG$2:AG$2815,$B1064,'Duel Log'!AH$2:AH$2815,"Draw")</f>
        <v>0</v>
      </c>
      <c r="G1064" s="13" t="n">
        <f aca="false">IFERROR(D1064/C1064,"")</f>
        <v>0</v>
      </c>
    </row>
    <row r="1065" customFormat="false" ht="15" hidden="false" customHeight="true" outlineLevel="0" collapsed="false">
      <c r="A1065" s="7" t="s">
        <v>172</v>
      </c>
      <c r="B1065" s="7" t="s">
        <v>1198</v>
      </c>
      <c r="C1065" s="7" t="n">
        <f aca="false">COUNTIFS('Duel Log'!AF$2:AF$2815,$A1065,'Duel Log'!AG$2:AG$2815,$B1065)</f>
        <v>2</v>
      </c>
      <c r="D1065" s="7" t="n">
        <f aca="false">COUNTIFS('Duel Log'!AF$2:AF$2815,$A1065,'Duel Log'!AG$2:AG$2815,$B1065,'Duel Log'!AH$2:AH$2815,"Win")</f>
        <v>2</v>
      </c>
      <c r="E1065" s="7" t="n">
        <f aca="false">COUNTIFS('Duel Log'!AF$2:AF$2815,$A1065,'Duel Log'!AG$2:AG$2815,$B1065,'Duel Log'!AH$2:AH$2815,"Loss")</f>
        <v>0</v>
      </c>
      <c r="F1065" s="7" t="n">
        <f aca="false">COUNTIFS('Duel Log'!AF$2:AF$2815,$A1065,'Duel Log'!AG$2:AG$2815,$B1065,'Duel Log'!AH$2:AH$2815,"Draw")</f>
        <v>0</v>
      </c>
      <c r="G1065" s="13" t="n">
        <f aca="false">IFERROR(D1065/C1065,"")</f>
        <v>1</v>
      </c>
    </row>
    <row r="1066" customFormat="false" ht="15" hidden="false" customHeight="true" outlineLevel="0" collapsed="false">
      <c r="A1066" s="7" t="s">
        <v>172</v>
      </c>
      <c r="B1066" s="7" t="s">
        <v>744</v>
      </c>
      <c r="C1066" s="7" t="n">
        <f aca="false">COUNTIFS('Duel Log'!AF$2:AF$2815,$A1066,'Duel Log'!AG$2:AG$2815,$B1066)</f>
        <v>2</v>
      </c>
      <c r="D1066" s="7" t="n">
        <f aca="false">COUNTIFS('Duel Log'!AF$2:AF$2815,$A1066,'Duel Log'!AG$2:AG$2815,$B1066,'Duel Log'!AH$2:AH$2815,"Win")</f>
        <v>2</v>
      </c>
      <c r="E1066" s="7" t="n">
        <f aca="false">COUNTIFS('Duel Log'!AF$2:AF$2815,$A1066,'Duel Log'!AG$2:AG$2815,$B1066,'Duel Log'!AH$2:AH$2815,"Loss")</f>
        <v>0</v>
      </c>
      <c r="F1066" s="7" t="n">
        <f aca="false">COUNTIFS('Duel Log'!AF$2:AF$2815,$A1066,'Duel Log'!AG$2:AG$2815,$B1066,'Duel Log'!AH$2:AH$2815,"Draw")</f>
        <v>0</v>
      </c>
      <c r="G1066" s="13" t="n">
        <f aca="false">IFERROR(D1066/C1066,"")</f>
        <v>1</v>
      </c>
    </row>
    <row r="1067" customFormat="false" ht="15" hidden="false" customHeight="true" outlineLevel="0" collapsed="false">
      <c r="A1067" s="7" t="s">
        <v>172</v>
      </c>
      <c r="B1067" s="7" t="s">
        <v>3826</v>
      </c>
      <c r="C1067" s="7" t="n">
        <f aca="false">COUNTIFS('Duel Log'!AF$2:AF$2815,$A1067,'Duel Log'!AG$2:AG$2815,$B1067)</f>
        <v>2</v>
      </c>
      <c r="D1067" s="7" t="n">
        <f aca="false">COUNTIFS('Duel Log'!AF$2:AF$2815,$A1067,'Duel Log'!AG$2:AG$2815,$B1067,'Duel Log'!AH$2:AH$2815,"Win")</f>
        <v>2</v>
      </c>
      <c r="E1067" s="7" t="n">
        <f aca="false">COUNTIFS('Duel Log'!AF$2:AF$2815,$A1067,'Duel Log'!AG$2:AG$2815,$B1067,'Duel Log'!AH$2:AH$2815,"Loss")</f>
        <v>0</v>
      </c>
      <c r="F1067" s="7" t="n">
        <f aca="false">COUNTIFS('Duel Log'!AF$2:AF$2815,$A1067,'Duel Log'!AG$2:AG$2815,$B1067,'Duel Log'!AH$2:AH$2815,"Draw")</f>
        <v>0</v>
      </c>
      <c r="G1067" s="13" t="n">
        <f aca="false">IFERROR(D1067/C1067,"")</f>
        <v>1</v>
      </c>
    </row>
    <row r="1068" customFormat="false" ht="15" hidden="false" customHeight="true" outlineLevel="0" collapsed="false">
      <c r="A1068" s="7" t="s">
        <v>172</v>
      </c>
      <c r="B1068" s="7" t="s">
        <v>818</v>
      </c>
      <c r="C1068" s="7" t="n">
        <f aca="false">COUNTIFS('Duel Log'!AF$2:AF$2815,$A1068,'Duel Log'!AG$2:AG$2815,$B1068)</f>
        <v>1</v>
      </c>
      <c r="D1068" s="7" t="n">
        <f aca="false">COUNTIFS('Duel Log'!AF$2:AF$2815,$A1068,'Duel Log'!AG$2:AG$2815,$B1068,'Duel Log'!AH$2:AH$2815,"Win")</f>
        <v>0</v>
      </c>
      <c r="E1068" s="7" t="n">
        <f aca="false">COUNTIFS('Duel Log'!AF$2:AF$2815,$A1068,'Duel Log'!AG$2:AG$2815,$B1068,'Duel Log'!AH$2:AH$2815,"Loss")</f>
        <v>1</v>
      </c>
      <c r="F1068" s="7" t="n">
        <f aca="false">COUNTIFS('Duel Log'!AF$2:AF$2815,$A1068,'Duel Log'!AG$2:AG$2815,$B1068,'Duel Log'!AH$2:AH$2815,"Draw")</f>
        <v>0</v>
      </c>
      <c r="G1068" s="13" t="n">
        <f aca="false">IFERROR(D1068/C1068,"")</f>
        <v>0</v>
      </c>
    </row>
    <row r="1069" customFormat="false" ht="15" hidden="false" customHeight="true" outlineLevel="0" collapsed="false">
      <c r="A1069" s="7" t="s">
        <v>172</v>
      </c>
      <c r="B1069" s="7" t="s">
        <v>980</v>
      </c>
      <c r="C1069" s="7" t="n">
        <f aca="false">COUNTIFS('Duel Log'!AF$2:AF$2815,$A1069,'Duel Log'!AG$2:AG$2815,$B1069)</f>
        <v>2</v>
      </c>
      <c r="D1069" s="7" t="n">
        <f aca="false">COUNTIFS('Duel Log'!AF$2:AF$2815,$A1069,'Duel Log'!AG$2:AG$2815,$B1069,'Duel Log'!AH$2:AH$2815,"Win")</f>
        <v>2</v>
      </c>
      <c r="E1069" s="7" t="n">
        <f aca="false">COUNTIFS('Duel Log'!AF$2:AF$2815,$A1069,'Duel Log'!AG$2:AG$2815,$B1069,'Duel Log'!AH$2:AH$2815,"Loss")</f>
        <v>0</v>
      </c>
      <c r="F1069" s="7" t="n">
        <f aca="false">COUNTIFS('Duel Log'!AF$2:AF$2815,$A1069,'Duel Log'!AG$2:AG$2815,$B1069,'Duel Log'!AH$2:AH$2815,"Draw")</f>
        <v>0</v>
      </c>
      <c r="G1069" s="13" t="n">
        <f aca="false">IFERROR(D1069/C1069,"")</f>
        <v>1</v>
      </c>
    </row>
    <row r="1070" customFormat="false" ht="15" hidden="false" customHeight="true" outlineLevel="0" collapsed="false">
      <c r="A1070" s="7" t="s">
        <v>172</v>
      </c>
      <c r="B1070" s="7" t="s">
        <v>1210</v>
      </c>
      <c r="C1070" s="7" t="n">
        <f aca="false">COUNTIFS('Duel Log'!AF$2:AF$2815,$A1070,'Duel Log'!AG$2:AG$2815,$B1070)</f>
        <v>2</v>
      </c>
      <c r="D1070" s="7" t="n">
        <f aca="false">COUNTIFS('Duel Log'!AF$2:AF$2815,$A1070,'Duel Log'!AG$2:AG$2815,$B1070,'Duel Log'!AH$2:AH$2815,"Win")</f>
        <v>0</v>
      </c>
      <c r="E1070" s="7" t="n">
        <f aca="false">COUNTIFS('Duel Log'!AF$2:AF$2815,$A1070,'Duel Log'!AG$2:AG$2815,$B1070,'Duel Log'!AH$2:AH$2815,"Loss")</f>
        <v>2</v>
      </c>
      <c r="F1070" s="7" t="n">
        <f aca="false">COUNTIFS('Duel Log'!AF$2:AF$2815,$A1070,'Duel Log'!AG$2:AG$2815,$B1070,'Duel Log'!AH$2:AH$2815,"Draw")</f>
        <v>0</v>
      </c>
      <c r="G1070" s="13" t="n">
        <f aca="false">IFERROR(D1070/C1070,"")</f>
        <v>0</v>
      </c>
    </row>
    <row r="1071" customFormat="false" ht="15" hidden="false" customHeight="true" outlineLevel="0" collapsed="false">
      <c r="A1071" s="7" t="s">
        <v>172</v>
      </c>
      <c r="B1071" s="7" t="s">
        <v>3950</v>
      </c>
      <c r="C1071" s="7" t="n">
        <f aca="false">COUNTIFS('Duel Log'!AF$2:AF$2815,$A1071,'Duel Log'!AG$2:AG$2815,$B1071)</f>
        <v>1</v>
      </c>
      <c r="D1071" s="7" t="n">
        <f aca="false">COUNTIFS('Duel Log'!AF$2:AF$2815,$A1071,'Duel Log'!AG$2:AG$2815,$B1071,'Duel Log'!AH$2:AH$2815,"Win")</f>
        <v>1</v>
      </c>
      <c r="E1071" s="7" t="n">
        <f aca="false">COUNTIFS('Duel Log'!AF$2:AF$2815,$A1071,'Duel Log'!AG$2:AG$2815,$B1071,'Duel Log'!AH$2:AH$2815,"Loss")</f>
        <v>0</v>
      </c>
      <c r="F1071" s="7" t="n">
        <f aca="false">COUNTIFS('Duel Log'!AF$2:AF$2815,$A1071,'Duel Log'!AG$2:AG$2815,$B1071,'Duel Log'!AH$2:AH$2815,"Draw")</f>
        <v>0</v>
      </c>
      <c r="G1071" s="13" t="n">
        <f aca="false">IFERROR(D1071/C1071,"")</f>
        <v>1</v>
      </c>
    </row>
    <row r="1072" customFormat="false" ht="15" hidden="false" customHeight="true" outlineLevel="0" collapsed="false">
      <c r="A1072" s="7" t="s">
        <v>172</v>
      </c>
      <c r="B1072" s="7" t="s">
        <v>1147</v>
      </c>
      <c r="C1072" s="7" t="n">
        <f aca="false">COUNTIFS('Duel Log'!AF$2:AF$2815,$A1072,'Duel Log'!AG$2:AG$2815,$B1072)</f>
        <v>2</v>
      </c>
      <c r="D1072" s="7" t="n">
        <f aca="false">COUNTIFS('Duel Log'!AF$2:AF$2815,$A1072,'Duel Log'!AG$2:AG$2815,$B1072,'Duel Log'!AH$2:AH$2815,"Win")</f>
        <v>0</v>
      </c>
      <c r="E1072" s="7" t="n">
        <f aca="false">COUNTIFS('Duel Log'!AF$2:AF$2815,$A1072,'Duel Log'!AG$2:AG$2815,$B1072,'Duel Log'!AH$2:AH$2815,"Loss")</f>
        <v>2</v>
      </c>
      <c r="F1072" s="7" t="n">
        <f aca="false">COUNTIFS('Duel Log'!AF$2:AF$2815,$A1072,'Duel Log'!AG$2:AG$2815,$B1072,'Duel Log'!AH$2:AH$2815,"Draw")</f>
        <v>0</v>
      </c>
      <c r="G1072" s="13" t="n">
        <f aca="false">IFERROR(D1072/C1072,"")</f>
        <v>0</v>
      </c>
    </row>
    <row r="1073" customFormat="false" ht="15" hidden="false" customHeight="true" outlineLevel="0" collapsed="false">
      <c r="A1073" s="7" t="s">
        <v>172</v>
      </c>
      <c r="B1073" s="7" t="s">
        <v>425</v>
      </c>
      <c r="C1073" s="7" t="n">
        <f aca="false">COUNTIFS('Duel Log'!AF$2:AF$2815,$A1073,'Duel Log'!AG$2:AG$2815,$B1073)</f>
        <v>1</v>
      </c>
      <c r="D1073" s="7" t="n">
        <f aca="false">COUNTIFS('Duel Log'!AF$2:AF$2815,$A1073,'Duel Log'!AG$2:AG$2815,$B1073,'Duel Log'!AH$2:AH$2815,"Win")</f>
        <v>0</v>
      </c>
      <c r="E1073" s="7" t="n">
        <f aca="false">COUNTIFS('Duel Log'!AF$2:AF$2815,$A1073,'Duel Log'!AG$2:AG$2815,$B1073,'Duel Log'!AH$2:AH$2815,"Loss")</f>
        <v>1</v>
      </c>
      <c r="F1073" s="7" t="n">
        <f aca="false">COUNTIFS('Duel Log'!AF$2:AF$2815,$A1073,'Duel Log'!AG$2:AG$2815,$B1073,'Duel Log'!AH$2:AH$2815,"Draw")</f>
        <v>0</v>
      </c>
      <c r="G1073" s="13" t="n">
        <f aca="false">IFERROR(D1073/C1073,"")</f>
        <v>0</v>
      </c>
    </row>
    <row r="1074" customFormat="false" ht="15" hidden="false" customHeight="true" outlineLevel="0" collapsed="false">
      <c r="A1074" s="7" t="s">
        <v>4201</v>
      </c>
      <c r="B1074" s="7" t="s">
        <v>4200</v>
      </c>
      <c r="C1074" s="7" t="n">
        <f aca="false">COUNTIFS('Duel Log'!AF$2:AF$2815,$A1074,'Duel Log'!AG$2:AG$2815,$B1074)</f>
        <v>1</v>
      </c>
      <c r="D1074" s="7" t="n">
        <f aca="false">COUNTIFS('Duel Log'!AF$2:AF$2815,$A1074,'Duel Log'!AG$2:AG$2815,$B1074,'Duel Log'!AH$2:AH$2815,"Win")</f>
        <v>0</v>
      </c>
      <c r="E1074" s="7" t="n">
        <f aca="false">COUNTIFS('Duel Log'!AF$2:AF$2815,$A1074,'Duel Log'!AG$2:AG$2815,$B1074,'Duel Log'!AH$2:AH$2815,"Loss")</f>
        <v>1</v>
      </c>
      <c r="F1074" s="7" t="n">
        <f aca="false">COUNTIFS('Duel Log'!AF$2:AF$2815,$A1074,'Duel Log'!AG$2:AG$2815,$B1074,'Duel Log'!AH$2:AH$2815,"Draw")</f>
        <v>0</v>
      </c>
      <c r="G1074" s="13" t="n">
        <f aca="false">IFERROR(D1074/C1074,"")</f>
        <v>0</v>
      </c>
    </row>
    <row r="1075" customFormat="false" ht="15" hidden="false" customHeight="true" outlineLevel="0" collapsed="false">
      <c r="A1075" s="7" t="s">
        <v>5689</v>
      </c>
      <c r="B1075" s="7" t="s">
        <v>4521</v>
      </c>
      <c r="C1075" s="7" t="n">
        <f aca="false">COUNTIFS('Duel Log'!AF$2:AF$2815,$A1075,'Duel Log'!AG$2:AG$2815,$B1075)</f>
        <v>1</v>
      </c>
      <c r="D1075" s="7" t="n">
        <f aca="false">COUNTIFS('Duel Log'!AF$2:AF$2815,$A1075,'Duel Log'!AG$2:AG$2815,$B1075,'Duel Log'!AH$2:AH$2815,"Win")</f>
        <v>0</v>
      </c>
      <c r="E1075" s="7" t="n">
        <f aca="false">COUNTIFS('Duel Log'!AF$2:AF$2815,$A1075,'Duel Log'!AG$2:AG$2815,$B1075,'Duel Log'!AH$2:AH$2815,"Loss")</f>
        <v>1</v>
      </c>
      <c r="F1075" s="7" t="n">
        <f aca="false">COUNTIFS('Duel Log'!AF$2:AF$2815,$A1075,'Duel Log'!AG$2:AG$2815,$B1075,'Duel Log'!AH$2:AH$2815,"Draw")</f>
        <v>0</v>
      </c>
      <c r="G1075" s="13" t="n">
        <f aca="false">IFERROR(D1075/C1075,"")</f>
        <v>0</v>
      </c>
    </row>
    <row r="1076" customFormat="false" ht="15" hidden="false" customHeight="true" outlineLevel="0" collapsed="false">
      <c r="A1076" s="7" t="s">
        <v>2773</v>
      </c>
      <c r="B1076" s="7" t="s">
        <v>1281</v>
      </c>
      <c r="C1076" s="7" t="n">
        <f aca="false">COUNTIFS('Duel Log'!AF$2:AF$2815,$A1076,'Duel Log'!AG$2:AG$2815,$B1076)</f>
        <v>1</v>
      </c>
      <c r="D1076" s="7" t="n">
        <f aca="false">COUNTIFS('Duel Log'!AF$2:AF$2815,$A1076,'Duel Log'!AG$2:AG$2815,$B1076,'Duel Log'!AH$2:AH$2815,"Win")</f>
        <v>0</v>
      </c>
      <c r="E1076" s="7" t="n">
        <f aca="false">COUNTIFS('Duel Log'!AF$2:AF$2815,$A1076,'Duel Log'!AG$2:AG$2815,$B1076,'Duel Log'!AH$2:AH$2815,"Loss")</f>
        <v>1</v>
      </c>
      <c r="F1076" s="7" t="n">
        <f aca="false">COUNTIFS('Duel Log'!AF$2:AF$2815,$A1076,'Duel Log'!AG$2:AG$2815,$B1076,'Duel Log'!AH$2:AH$2815,"Draw")</f>
        <v>0</v>
      </c>
      <c r="G1076" s="13" t="n">
        <f aca="false">IFERROR(D1076/C1076,"")</f>
        <v>0</v>
      </c>
    </row>
    <row r="1077" customFormat="false" ht="15" hidden="false" customHeight="true" outlineLevel="0" collapsed="false">
      <c r="A1077" s="7" t="s">
        <v>2773</v>
      </c>
      <c r="B1077" s="7" t="s">
        <v>4797</v>
      </c>
      <c r="C1077" s="7" t="n">
        <f aca="false">COUNTIFS('Duel Log'!AF$2:AF$2815,$A1077,'Duel Log'!AG$2:AG$2815,$B1077)</f>
        <v>2</v>
      </c>
      <c r="D1077" s="7" t="n">
        <f aca="false">COUNTIFS('Duel Log'!AF$2:AF$2815,$A1077,'Duel Log'!AG$2:AG$2815,$B1077,'Duel Log'!AH$2:AH$2815,"Win")</f>
        <v>2</v>
      </c>
      <c r="E1077" s="7" t="n">
        <f aca="false">COUNTIFS('Duel Log'!AF$2:AF$2815,$A1077,'Duel Log'!AG$2:AG$2815,$B1077,'Duel Log'!AH$2:AH$2815,"Loss")</f>
        <v>0</v>
      </c>
      <c r="F1077" s="7" t="n">
        <f aca="false">COUNTIFS('Duel Log'!AF$2:AF$2815,$A1077,'Duel Log'!AG$2:AG$2815,$B1077,'Duel Log'!AH$2:AH$2815,"Draw")</f>
        <v>0</v>
      </c>
      <c r="G1077" s="13" t="n">
        <f aca="false">IFERROR(D1077/C1077,"")</f>
        <v>1</v>
      </c>
    </row>
    <row r="1078" customFormat="false" ht="15" hidden="false" customHeight="true" outlineLevel="0" collapsed="false">
      <c r="A1078" s="7" t="s">
        <v>2773</v>
      </c>
      <c r="B1078" s="7" t="s">
        <v>277</v>
      </c>
      <c r="C1078" s="7" t="n">
        <f aca="false">COUNTIFS('Duel Log'!AF$2:AF$2815,$A1078,'Duel Log'!AG$2:AG$2815,$B1078)</f>
        <v>1</v>
      </c>
      <c r="D1078" s="7" t="n">
        <f aca="false">COUNTIFS('Duel Log'!AF$2:AF$2815,$A1078,'Duel Log'!AG$2:AG$2815,$B1078,'Duel Log'!AH$2:AH$2815,"Win")</f>
        <v>0</v>
      </c>
      <c r="E1078" s="7" t="n">
        <f aca="false">COUNTIFS('Duel Log'!AF$2:AF$2815,$A1078,'Duel Log'!AG$2:AG$2815,$B1078,'Duel Log'!AH$2:AH$2815,"Loss")</f>
        <v>1</v>
      </c>
      <c r="F1078" s="7" t="n">
        <f aca="false">COUNTIFS('Duel Log'!AF$2:AF$2815,$A1078,'Duel Log'!AG$2:AG$2815,$B1078,'Duel Log'!AH$2:AH$2815,"Draw")</f>
        <v>0</v>
      </c>
      <c r="G1078" s="13" t="n">
        <f aca="false">IFERROR(D1078/C1078,"")</f>
        <v>0</v>
      </c>
    </row>
    <row r="1079" customFormat="false" ht="15" hidden="false" customHeight="true" outlineLevel="0" collapsed="false">
      <c r="A1079" s="7" t="s">
        <v>418</v>
      </c>
      <c r="B1079" s="7" t="s">
        <v>418</v>
      </c>
      <c r="C1079" s="7" t="n">
        <f aca="false">COUNTIFS('Duel Log'!AF$2:AF$2815,$A1079,'Duel Log'!AG$2:AG$2815,$B1079)</f>
        <v>1</v>
      </c>
      <c r="D1079" s="7" t="n">
        <f aca="false">COUNTIFS('Duel Log'!AF$2:AF$2815,$A1079,'Duel Log'!AG$2:AG$2815,$B1079,'Duel Log'!AH$2:AH$2815,"Win")</f>
        <v>0</v>
      </c>
      <c r="E1079" s="7" t="n">
        <f aca="false">COUNTIFS('Duel Log'!AF$2:AF$2815,$A1079,'Duel Log'!AG$2:AG$2815,$B1079,'Duel Log'!AH$2:AH$2815,"Loss")</f>
        <v>1</v>
      </c>
      <c r="F1079" s="7" t="n">
        <f aca="false">COUNTIFS('Duel Log'!AF$2:AF$2815,$A1079,'Duel Log'!AG$2:AG$2815,$B1079,'Duel Log'!AH$2:AH$2815,"Draw")</f>
        <v>0</v>
      </c>
      <c r="G1079" s="13" t="n">
        <f aca="false">IFERROR(D1079/C1079,"")</f>
        <v>0</v>
      </c>
    </row>
    <row r="1080" customFormat="false" ht="15" hidden="false" customHeight="true" outlineLevel="0" collapsed="false">
      <c r="A1080" s="7" t="s">
        <v>418</v>
      </c>
      <c r="B1080" s="7" t="s">
        <v>569</v>
      </c>
      <c r="C1080" s="7" t="n">
        <f aca="false">COUNTIFS('Duel Log'!AF$2:AF$2815,$A1080,'Duel Log'!AG$2:AG$2815,$B1080)</f>
        <v>1</v>
      </c>
      <c r="D1080" s="7" t="n">
        <f aca="false">COUNTIFS('Duel Log'!AF$2:AF$2815,$A1080,'Duel Log'!AG$2:AG$2815,$B1080,'Duel Log'!AH$2:AH$2815,"Win")</f>
        <v>1</v>
      </c>
      <c r="E1080" s="7" t="n">
        <f aca="false">COUNTIFS('Duel Log'!AF$2:AF$2815,$A1080,'Duel Log'!AG$2:AG$2815,$B1080,'Duel Log'!AH$2:AH$2815,"Loss")</f>
        <v>0</v>
      </c>
      <c r="F1080" s="7" t="n">
        <f aca="false">COUNTIFS('Duel Log'!AF$2:AF$2815,$A1080,'Duel Log'!AG$2:AG$2815,$B1080,'Duel Log'!AH$2:AH$2815,"Draw")</f>
        <v>0</v>
      </c>
      <c r="G1080" s="13" t="n">
        <f aca="false">IFERROR(D1080/C1080,"")</f>
        <v>1</v>
      </c>
    </row>
    <row r="1081" customFormat="false" ht="15" hidden="false" customHeight="true" outlineLevel="0" collapsed="false">
      <c r="A1081" s="7" t="s">
        <v>418</v>
      </c>
      <c r="B1081" s="7" t="s">
        <v>2274</v>
      </c>
      <c r="C1081" s="7" t="n">
        <f aca="false">COUNTIFS('Duel Log'!AF$2:AF$2815,$A1081,'Duel Log'!AG$2:AG$2815,$B1081)</f>
        <v>1</v>
      </c>
      <c r="D1081" s="7" t="n">
        <f aca="false">COUNTIFS('Duel Log'!AF$2:AF$2815,$A1081,'Duel Log'!AG$2:AG$2815,$B1081,'Duel Log'!AH$2:AH$2815,"Win")</f>
        <v>1</v>
      </c>
      <c r="E1081" s="7" t="n">
        <f aca="false">COUNTIFS('Duel Log'!AF$2:AF$2815,$A1081,'Duel Log'!AG$2:AG$2815,$B1081,'Duel Log'!AH$2:AH$2815,"Loss")</f>
        <v>0</v>
      </c>
      <c r="F1081" s="7" t="n">
        <f aca="false">COUNTIFS('Duel Log'!AF$2:AF$2815,$A1081,'Duel Log'!AG$2:AG$2815,$B1081,'Duel Log'!AH$2:AH$2815,"Draw")</f>
        <v>0</v>
      </c>
      <c r="G1081" s="13" t="n">
        <f aca="false">IFERROR(D1081/C1081,"")</f>
        <v>1</v>
      </c>
    </row>
    <row r="1082" customFormat="false" ht="15" hidden="false" customHeight="true" outlineLevel="0" collapsed="false">
      <c r="A1082" s="7" t="s">
        <v>418</v>
      </c>
      <c r="B1082" s="7" t="s">
        <v>2526</v>
      </c>
      <c r="C1082" s="7" t="n">
        <f aca="false">COUNTIFS('Duel Log'!AF$2:AF$2815,$A1082,'Duel Log'!AG$2:AG$2815,$B1082)</f>
        <v>1</v>
      </c>
      <c r="D1082" s="7" t="n">
        <f aca="false">COUNTIFS('Duel Log'!AF$2:AF$2815,$A1082,'Duel Log'!AG$2:AG$2815,$B1082,'Duel Log'!AH$2:AH$2815,"Win")</f>
        <v>1</v>
      </c>
      <c r="E1082" s="7" t="n">
        <f aca="false">COUNTIFS('Duel Log'!AF$2:AF$2815,$A1082,'Duel Log'!AG$2:AG$2815,$B1082,'Duel Log'!AH$2:AH$2815,"Loss")</f>
        <v>0</v>
      </c>
      <c r="F1082" s="7" t="n">
        <f aca="false">COUNTIFS('Duel Log'!AF$2:AF$2815,$A1082,'Duel Log'!AG$2:AG$2815,$B1082,'Duel Log'!AH$2:AH$2815,"Draw")</f>
        <v>0</v>
      </c>
      <c r="G1082" s="13" t="n">
        <f aca="false">IFERROR(D1082/C1082,"")</f>
        <v>1</v>
      </c>
    </row>
    <row r="1083" customFormat="false" ht="15" hidden="false" customHeight="true" outlineLevel="0" collapsed="false">
      <c r="A1083" s="7" t="s">
        <v>418</v>
      </c>
      <c r="B1083" s="7" t="s">
        <v>718</v>
      </c>
      <c r="C1083" s="7" t="n">
        <f aca="false">COUNTIFS('Duel Log'!AF$2:AF$2815,$A1083,'Duel Log'!AG$2:AG$2815,$B1083)</f>
        <v>1</v>
      </c>
      <c r="D1083" s="7" t="n">
        <f aca="false">COUNTIFS('Duel Log'!AF$2:AF$2815,$A1083,'Duel Log'!AG$2:AG$2815,$B1083,'Duel Log'!AH$2:AH$2815,"Win")</f>
        <v>0</v>
      </c>
      <c r="E1083" s="7" t="n">
        <f aca="false">COUNTIFS('Duel Log'!AF$2:AF$2815,$A1083,'Duel Log'!AG$2:AG$2815,$B1083,'Duel Log'!AH$2:AH$2815,"Loss")</f>
        <v>1</v>
      </c>
      <c r="F1083" s="7" t="n">
        <f aca="false">COUNTIFS('Duel Log'!AF$2:AF$2815,$A1083,'Duel Log'!AG$2:AG$2815,$B1083,'Duel Log'!AH$2:AH$2815,"Draw")</f>
        <v>0</v>
      </c>
      <c r="G1083" s="13" t="n">
        <f aca="false">IFERROR(D1083/C1083,"")</f>
        <v>0</v>
      </c>
    </row>
    <row r="1084" customFormat="false" ht="15" hidden="false" customHeight="true" outlineLevel="0" collapsed="false">
      <c r="A1084" s="7" t="s">
        <v>418</v>
      </c>
      <c r="B1084" s="7" t="s">
        <v>450</v>
      </c>
      <c r="C1084" s="7" t="n">
        <f aca="false">COUNTIFS('Duel Log'!AF$2:AF$2815,$A1084,'Duel Log'!AG$2:AG$2815,$B1084)</f>
        <v>6</v>
      </c>
      <c r="D1084" s="7" t="n">
        <f aca="false">COUNTIFS('Duel Log'!AF$2:AF$2815,$A1084,'Duel Log'!AG$2:AG$2815,$B1084,'Duel Log'!AH$2:AH$2815,"Win")</f>
        <v>4</v>
      </c>
      <c r="E1084" s="7" t="n">
        <f aca="false">COUNTIFS('Duel Log'!AF$2:AF$2815,$A1084,'Duel Log'!AG$2:AG$2815,$B1084,'Duel Log'!AH$2:AH$2815,"Loss")</f>
        <v>2</v>
      </c>
      <c r="F1084" s="7" t="n">
        <f aca="false">COUNTIFS('Duel Log'!AF$2:AF$2815,$A1084,'Duel Log'!AG$2:AG$2815,$B1084,'Duel Log'!AH$2:AH$2815,"Draw")</f>
        <v>0</v>
      </c>
      <c r="G1084" s="13" t="n">
        <f aca="false">IFERROR(D1084/C1084,"")</f>
        <v>0.666666666666667</v>
      </c>
    </row>
    <row r="1085" customFormat="false" ht="15" hidden="false" customHeight="true" outlineLevel="0" collapsed="false">
      <c r="A1085" s="7" t="s">
        <v>418</v>
      </c>
      <c r="B1085" s="7" t="s">
        <v>711</v>
      </c>
      <c r="C1085" s="7" t="n">
        <f aca="false">COUNTIFS('Duel Log'!AF$2:AF$2815,$A1085,'Duel Log'!AG$2:AG$2815,$B1085)</f>
        <v>7</v>
      </c>
      <c r="D1085" s="7" t="n">
        <f aca="false">COUNTIFS('Duel Log'!AF$2:AF$2815,$A1085,'Duel Log'!AG$2:AG$2815,$B1085,'Duel Log'!AH$2:AH$2815,"Win")</f>
        <v>1</v>
      </c>
      <c r="E1085" s="7" t="n">
        <f aca="false">COUNTIFS('Duel Log'!AF$2:AF$2815,$A1085,'Duel Log'!AG$2:AG$2815,$B1085,'Duel Log'!AH$2:AH$2815,"Loss")</f>
        <v>6</v>
      </c>
      <c r="F1085" s="7" t="n">
        <f aca="false">COUNTIFS('Duel Log'!AF$2:AF$2815,$A1085,'Duel Log'!AG$2:AG$2815,$B1085,'Duel Log'!AH$2:AH$2815,"Draw")</f>
        <v>0</v>
      </c>
      <c r="G1085" s="13" t="n">
        <f aca="false">IFERROR(D1085/C1085,"")</f>
        <v>0.142857142857143</v>
      </c>
    </row>
    <row r="1086" customFormat="false" ht="15" hidden="false" customHeight="true" outlineLevel="0" collapsed="false">
      <c r="A1086" s="7" t="s">
        <v>418</v>
      </c>
      <c r="B1086" s="7" t="s">
        <v>2521</v>
      </c>
      <c r="C1086" s="7" t="n">
        <f aca="false">COUNTIFS('Duel Log'!AF$2:AF$2815,$A1086,'Duel Log'!AG$2:AG$2815,$B1086)</f>
        <v>1</v>
      </c>
      <c r="D1086" s="7" t="n">
        <f aca="false">COUNTIFS('Duel Log'!AF$2:AF$2815,$A1086,'Duel Log'!AG$2:AG$2815,$B1086,'Duel Log'!AH$2:AH$2815,"Win")</f>
        <v>1</v>
      </c>
      <c r="E1086" s="7" t="n">
        <f aca="false">COUNTIFS('Duel Log'!AF$2:AF$2815,$A1086,'Duel Log'!AG$2:AG$2815,$B1086,'Duel Log'!AH$2:AH$2815,"Loss")</f>
        <v>0</v>
      </c>
      <c r="F1086" s="7" t="n">
        <f aca="false">COUNTIFS('Duel Log'!AF$2:AF$2815,$A1086,'Duel Log'!AG$2:AG$2815,$B1086,'Duel Log'!AH$2:AH$2815,"Draw")</f>
        <v>0</v>
      </c>
      <c r="G1086" s="13" t="n">
        <f aca="false">IFERROR(D1086/C1086,"")</f>
        <v>1</v>
      </c>
    </row>
    <row r="1087" customFormat="false" ht="15" hidden="false" customHeight="true" outlineLevel="0" collapsed="false">
      <c r="A1087" s="7" t="s">
        <v>418</v>
      </c>
      <c r="B1087" s="7" t="s">
        <v>614</v>
      </c>
      <c r="C1087" s="7" t="n">
        <f aca="false">COUNTIFS('Duel Log'!AF$2:AF$2815,$A1087,'Duel Log'!AG$2:AG$2815,$B1087)</f>
        <v>1</v>
      </c>
      <c r="D1087" s="7" t="n">
        <f aca="false">COUNTIFS('Duel Log'!AF$2:AF$2815,$A1087,'Duel Log'!AG$2:AG$2815,$B1087,'Duel Log'!AH$2:AH$2815,"Win")</f>
        <v>1</v>
      </c>
      <c r="E1087" s="7" t="n">
        <f aca="false">COUNTIFS('Duel Log'!AF$2:AF$2815,$A1087,'Duel Log'!AG$2:AG$2815,$B1087,'Duel Log'!AH$2:AH$2815,"Loss")</f>
        <v>0</v>
      </c>
      <c r="F1087" s="7" t="n">
        <f aca="false">COUNTIFS('Duel Log'!AF$2:AF$2815,$A1087,'Duel Log'!AG$2:AG$2815,$B1087,'Duel Log'!AH$2:AH$2815,"Draw")</f>
        <v>0</v>
      </c>
      <c r="G1087" s="13" t="n">
        <f aca="false">IFERROR(D1087/C1087,"")</f>
        <v>1</v>
      </c>
    </row>
    <row r="1088" customFormat="false" ht="15" hidden="false" customHeight="true" outlineLevel="0" collapsed="false">
      <c r="A1088" s="7" t="s">
        <v>418</v>
      </c>
      <c r="B1088" s="7" t="s">
        <v>3890</v>
      </c>
      <c r="C1088" s="7" t="n">
        <f aca="false">COUNTIFS('Duel Log'!AF$2:AF$2815,$A1088,'Duel Log'!AG$2:AG$2815,$B1088)</f>
        <v>1</v>
      </c>
      <c r="D1088" s="7" t="n">
        <f aca="false">COUNTIFS('Duel Log'!AF$2:AF$2815,$A1088,'Duel Log'!AG$2:AG$2815,$B1088,'Duel Log'!AH$2:AH$2815,"Win")</f>
        <v>1</v>
      </c>
      <c r="E1088" s="7" t="n">
        <f aca="false">COUNTIFS('Duel Log'!AF$2:AF$2815,$A1088,'Duel Log'!AG$2:AG$2815,$B1088,'Duel Log'!AH$2:AH$2815,"Loss")</f>
        <v>0</v>
      </c>
      <c r="F1088" s="7" t="n">
        <f aca="false">COUNTIFS('Duel Log'!AF$2:AF$2815,$A1088,'Duel Log'!AG$2:AG$2815,$B1088,'Duel Log'!AH$2:AH$2815,"Draw")</f>
        <v>0</v>
      </c>
      <c r="G1088" s="13" t="n">
        <f aca="false">IFERROR(D1088/C1088,"")</f>
        <v>1</v>
      </c>
    </row>
    <row r="1089" customFormat="false" ht="15" hidden="false" customHeight="true" outlineLevel="0" collapsed="false">
      <c r="A1089" s="7" t="s">
        <v>418</v>
      </c>
      <c r="B1089" s="7" t="s">
        <v>4084</v>
      </c>
      <c r="C1089" s="7" t="n">
        <f aca="false">COUNTIFS('Duel Log'!AF$2:AF$2815,$A1089,'Duel Log'!AG$2:AG$2815,$B1089)</f>
        <v>1</v>
      </c>
      <c r="D1089" s="7" t="n">
        <f aca="false">COUNTIFS('Duel Log'!AF$2:AF$2815,$A1089,'Duel Log'!AG$2:AG$2815,$B1089,'Duel Log'!AH$2:AH$2815,"Win")</f>
        <v>1</v>
      </c>
      <c r="E1089" s="7" t="n">
        <f aca="false">COUNTIFS('Duel Log'!AF$2:AF$2815,$A1089,'Duel Log'!AG$2:AG$2815,$B1089,'Duel Log'!AH$2:AH$2815,"Loss")</f>
        <v>0</v>
      </c>
      <c r="F1089" s="7" t="n">
        <f aca="false">COUNTIFS('Duel Log'!AF$2:AF$2815,$A1089,'Duel Log'!AG$2:AG$2815,$B1089,'Duel Log'!AH$2:AH$2815,"Draw")</f>
        <v>0</v>
      </c>
      <c r="G1089" s="13" t="n">
        <f aca="false">IFERROR(D1089/C1089,"")</f>
        <v>1</v>
      </c>
    </row>
    <row r="1090" customFormat="false" ht="15" hidden="false" customHeight="true" outlineLevel="0" collapsed="false">
      <c r="A1090" s="7" t="s">
        <v>418</v>
      </c>
      <c r="B1090" s="7" t="s">
        <v>477</v>
      </c>
      <c r="C1090" s="7" t="n">
        <f aca="false">COUNTIFS('Duel Log'!AF$2:AF$2815,$A1090,'Duel Log'!AG$2:AG$2815,$B1090)</f>
        <v>2</v>
      </c>
      <c r="D1090" s="7" t="n">
        <f aca="false">COUNTIFS('Duel Log'!AF$2:AF$2815,$A1090,'Duel Log'!AG$2:AG$2815,$B1090,'Duel Log'!AH$2:AH$2815,"Win")</f>
        <v>1</v>
      </c>
      <c r="E1090" s="7" t="n">
        <f aca="false">COUNTIFS('Duel Log'!AF$2:AF$2815,$A1090,'Duel Log'!AG$2:AG$2815,$B1090,'Duel Log'!AH$2:AH$2815,"Loss")</f>
        <v>1</v>
      </c>
      <c r="F1090" s="7" t="n">
        <f aca="false">COUNTIFS('Duel Log'!AF$2:AF$2815,$A1090,'Duel Log'!AG$2:AG$2815,$B1090,'Duel Log'!AH$2:AH$2815,"Draw")</f>
        <v>0</v>
      </c>
      <c r="G1090" s="13" t="n">
        <f aca="false">IFERROR(D1090/C1090,"")</f>
        <v>0.5</v>
      </c>
    </row>
    <row r="1091" customFormat="false" ht="15" hidden="false" customHeight="true" outlineLevel="0" collapsed="false">
      <c r="A1091" s="7" t="s">
        <v>418</v>
      </c>
      <c r="B1091" s="7" t="s">
        <v>1373</v>
      </c>
      <c r="C1091" s="7" t="n">
        <f aca="false">COUNTIFS('Duel Log'!AF$2:AF$2815,$A1091,'Duel Log'!AG$2:AG$2815,$B1091)</f>
        <v>1</v>
      </c>
      <c r="D1091" s="7" t="n">
        <f aca="false">COUNTIFS('Duel Log'!AF$2:AF$2815,$A1091,'Duel Log'!AG$2:AG$2815,$B1091,'Duel Log'!AH$2:AH$2815,"Win")</f>
        <v>1</v>
      </c>
      <c r="E1091" s="7" t="n">
        <f aca="false">COUNTIFS('Duel Log'!AF$2:AF$2815,$A1091,'Duel Log'!AG$2:AG$2815,$B1091,'Duel Log'!AH$2:AH$2815,"Loss")</f>
        <v>0</v>
      </c>
      <c r="F1091" s="7" t="n">
        <f aca="false">COUNTIFS('Duel Log'!AF$2:AF$2815,$A1091,'Duel Log'!AG$2:AG$2815,$B1091,'Duel Log'!AH$2:AH$2815,"Draw")</f>
        <v>0</v>
      </c>
      <c r="G1091" s="13" t="n">
        <f aca="false">IFERROR(D1091/C1091,"")</f>
        <v>1</v>
      </c>
    </row>
    <row r="1092" customFormat="false" ht="15" hidden="false" customHeight="true" outlineLevel="0" collapsed="false">
      <c r="A1092" s="7" t="s">
        <v>418</v>
      </c>
      <c r="B1092" s="7" t="s">
        <v>185</v>
      </c>
      <c r="C1092" s="7" t="n">
        <f aca="false">COUNTIFS('Duel Log'!AF$2:AF$2815,$A1092,'Duel Log'!AG$2:AG$2815,$B1092)</f>
        <v>1</v>
      </c>
      <c r="D1092" s="7" t="n">
        <f aca="false">COUNTIFS('Duel Log'!AF$2:AF$2815,$A1092,'Duel Log'!AG$2:AG$2815,$B1092,'Duel Log'!AH$2:AH$2815,"Win")</f>
        <v>1</v>
      </c>
      <c r="E1092" s="7" t="n">
        <f aca="false">COUNTIFS('Duel Log'!AF$2:AF$2815,$A1092,'Duel Log'!AG$2:AG$2815,$B1092,'Duel Log'!AH$2:AH$2815,"Loss")</f>
        <v>0</v>
      </c>
      <c r="F1092" s="7" t="n">
        <f aca="false">COUNTIFS('Duel Log'!AF$2:AF$2815,$A1092,'Duel Log'!AG$2:AG$2815,$B1092,'Duel Log'!AH$2:AH$2815,"Draw")</f>
        <v>0</v>
      </c>
      <c r="G1092" s="13" t="n">
        <f aca="false">IFERROR(D1092/C1092,"")</f>
        <v>1</v>
      </c>
    </row>
    <row r="1093" customFormat="false" ht="15" hidden="false" customHeight="true" outlineLevel="0" collapsed="false">
      <c r="A1093" s="7" t="s">
        <v>418</v>
      </c>
      <c r="B1093" s="7" t="s">
        <v>160</v>
      </c>
      <c r="C1093" s="7" t="n">
        <f aca="false">COUNTIFS('Duel Log'!AF$2:AF$2815,$A1093,'Duel Log'!AG$2:AG$2815,$B1093)</f>
        <v>3</v>
      </c>
      <c r="D1093" s="7" t="n">
        <f aca="false">COUNTIFS('Duel Log'!AF$2:AF$2815,$A1093,'Duel Log'!AG$2:AG$2815,$B1093,'Duel Log'!AH$2:AH$2815,"Win")</f>
        <v>3</v>
      </c>
      <c r="E1093" s="7" t="n">
        <f aca="false">COUNTIFS('Duel Log'!AF$2:AF$2815,$A1093,'Duel Log'!AG$2:AG$2815,$B1093,'Duel Log'!AH$2:AH$2815,"Loss")</f>
        <v>0</v>
      </c>
      <c r="F1093" s="7" t="n">
        <f aca="false">COUNTIFS('Duel Log'!AF$2:AF$2815,$A1093,'Duel Log'!AG$2:AG$2815,$B1093,'Duel Log'!AH$2:AH$2815,"Draw")</f>
        <v>0</v>
      </c>
      <c r="G1093" s="13" t="n">
        <f aca="false">IFERROR(D1093/C1093,"")</f>
        <v>1</v>
      </c>
    </row>
    <row r="1094" customFormat="false" ht="15" hidden="false" customHeight="true" outlineLevel="0" collapsed="false">
      <c r="A1094" s="7" t="s">
        <v>418</v>
      </c>
      <c r="B1094" s="7" t="s">
        <v>1457</v>
      </c>
      <c r="C1094" s="7" t="n">
        <f aca="false">COUNTIFS('Duel Log'!AF$2:AF$2815,$A1094,'Duel Log'!AG$2:AG$2815,$B1094)</f>
        <v>1</v>
      </c>
      <c r="D1094" s="7" t="n">
        <f aca="false">COUNTIFS('Duel Log'!AF$2:AF$2815,$A1094,'Duel Log'!AG$2:AG$2815,$B1094,'Duel Log'!AH$2:AH$2815,"Win")</f>
        <v>1</v>
      </c>
      <c r="E1094" s="7" t="n">
        <f aca="false">COUNTIFS('Duel Log'!AF$2:AF$2815,$A1094,'Duel Log'!AG$2:AG$2815,$B1094,'Duel Log'!AH$2:AH$2815,"Loss")</f>
        <v>0</v>
      </c>
      <c r="F1094" s="7" t="n">
        <f aca="false">COUNTIFS('Duel Log'!AF$2:AF$2815,$A1094,'Duel Log'!AG$2:AG$2815,$B1094,'Duel Log'!AH$2:AH$2815,"Draw")</f>
        <v>0</v>
      </c>
      <c r="G1094" s="13" t="n">
        <f aca="false">IFERROR(D1094/C1094,"")</f>
        <v>1</v>
      </c>
    </row>
    <row r="1095" customFormat="false" ht="15" hidden="false" customHeight="true" outlineLevel="0" collapsed="false">
      <c r="A1095" s="7" t="s">
        <v>418</v>
      </c>
      <c r="B1095" s="7" t="s">
        <v>5669</v>
      </c>
      <c r="C1095" s="7" t="n">
        <f aca="false">COUNTIFS('Duel Log'!AF$2:AF$2815,$A1095,'Duel Log'!AG$2:AG$2815,$B1095)</f>
        <v>1</v>
      </c>
      <c r="D1095" s="7" t="n">
        <f aca="false">COUNTIFS('Duel Log'!AF$2:AF$2815,$A1095,'Duel Log'!AG$2:AG$2815,$B1095,'Duel Log'!AH$2:AH$2815,"Win")</f>
        <v>1</v>
      </c>
      <c r="E1095" s="7" t="n">
        <f aca="false">COUNTIFS('Duel Log'!AF$2:AF$2815,$A1095,'Duel Log'!AG$2:AG$2815,$B1095,'Duel Log'!AH$2:AH$2815,"Loss")</f>
        <v>0</v>
      </c>
      <c r="F1095" s="7" t="n">
        <f aca="false">COUNTIFS('Duel Log'!AF$2:AF$2815,$A1095,'Duel Log'!AG$2:AG$2815,$B1095,'Duel Log'!AH$2:AH$2815,"Draw")</f>
        <v>0</v>
      </c>
      <c r="G1095" s="13" t="n">
        <f aca="false">IFERROR(D1095/C1095,"")</f>
        <v>1</v>
      </c>
    </row>
    <row r="1096" customFormat="false" ht="15" hidden="false" customHeight="true" outlineLevel="0" collapsed="false">
      <c r="A1096" s="7" t="s">
        <v>418</v>
      </c>
      <c r="B1096" s="7" t="s">
        <v>2761</v>
      </c>
      <c r="C1096" s="7" t="n">
        <f aca="false">COUNTIFS('Duel Log'!AF$2:AF$2815,$A1096,'Duel Log'!AG$2:AG$2815,$B1096)</f>
        <v>2</v>
      </c>
      <c r="D1096" s="7" t="n">
        <f aca="false">COUNTIFS('Duel Log'!AF$2:AF$2815,$A1096,'Duel Log'!AG$2:AG$2815,$B1096,'Duel Log'!AH$2:AH$2815,"Win")</f>
        <v>2</v>
      </c>
      <c r="E1096" s="7" t="n">
        <f aca="false">COUNTIFS('Duel Log'!AF$2:AF$2815,$A1096,'Duel Log'!AG$2:AG$2815,$B1096,'Duel Log'!AH$2:AH$2815,"Loss")</f>
        <v>0</v>
      </c>
      <c r="F1096" s="7" t="n">
        <f aca="false">COUNTIFS('Duel Log'!AF$2:AF$2815,$A1096,'Duel Log'!AG$2:AG$2815,$B1096,'Duel Log'!AH$2:AH$2815,"Draw")</f>
        <v>0</v>
      </c>
      <c r="G1096" s="13" t="n">
        <f aca="false">IFERROR(D1096/C1096,"")</f>
        <v>1</v>
      </c>
    </row>
    <row r="1097" customFormat="false" ht="15" hidden="false" customHeight="true" outlineLevel="0" collapsed="false">
      <c r="A1097" s="7" t="s">
        <v>418</v>
      </c>
      <c r="B1097" s="7" t="s">
        <v>3622</v>
      </c>
      <c r="C1097" s="7" t="n">
        <f aca="false">COUNTIFS('Duel Log'!AF$2:AF$2815,$A1097,'Duel Log'!AG$2:AG$2815,$B1097)</f>
        <v>1</v>
      </c>
      <c r="D1097" s="7" t="n">
        <f aca="false">COUNTIFS('Duel Log'!AF$2:AF$2815,$A1097,'Duel Log'!AG$2:AG$2815,$B1097,'Duel Log'!AH$2:AH$2815,"Win")</f>
        <v>0</v>
      </c>
      <c r="E1097" s="7" t="n">
        <f aca="false">COUNTIFS('Duel Log'!AF$2:AF$2815,$A1097,'Duel Log'!AG$2:AG$2815,$B1097,'Duel Log'!AH$2:AH$2815,"Loss")</f>
        <v>1</v>
      </c>
      <c r="F1097" s="7" t="n">
        <f aca="false">COUNTIFS('Duel Log'!AF$2:AF$2815,$A1097,'Duel Log'!AG$2:AG$2815,$B1097,'Duel Log'!AH$2:AH$2815,"Draw")</f>
        <v>0</v>
      </c>
      <c r="G1097" s="13" t="n">
        <f aca="false">IFERROR(D1097/C1097,"")</f>
        <v>0</v>
      </c>
    </row>
    <row r="1098" customFormat="false" ht="15" hidden="false" customHeight="true" outlineLevel="0" collapsed="false">
      <c r="A1098" s="7" t="s">
        <v>418</v>
      </c>
      <c r="B1098" s="7" t="s">
        <v>1696</v>
      </c>
      <c r="C1098" s="7" t="n">
        <f aca="false">COUNTIFS('Duel Log'!AF$2:AF$2815,$A1098,'Duel Log'!AG$2:AG$2815,$B1098)</f>
        <v>2</v>
      </c>
      <c r="D1098" s="7" t="n">
        <f aca="false">COUNTIFS('Duel Log'!AF$2:AF$2815,$A1098,'Duel Log'!AG$2:AG$2815,$B1098,'Duel Log'!AH$2:AH$2815,"Win")</f>
        <v>2</v>
      </c>
      <c r="E1098" s="7" t="n">
        <f aca="false">COUNTIFS('Duel Log'!AF$2:AF$2815,$A1098,'Duel Log'!AG$2:AG$2815,$B1098,'Duel Log'!AH$2:AH$2815,"Loss")</f>
        <v>0</v>
      </c>
      <c r="F1098" s="7" t="n">
        <f aca="false">COUNTIFS('Duel Log'!AF$2:AF$2815,$A1098,'Duel Log'!AG$2:AG$2815,$B1098,'Duel Log'!AH$2:AH$2815,"Draw")</f>
        <v>0</v>
      </c>
      <c r="G1098" s="13" t="n">
        <f aca="false">IFERROR(D1098/C1098,"")</f>
        <v>1</v>
      </c>
    </row>
    <row r="1099" customFormat="false" ht="15" hidden="false" customHeight="true" outlineLevel="0" collapsed="false">
      <c r="A1099" s="7" t="s">
        <v>418</v>
      </c>
      <c r="B1099" s="7" t="s">
        <v>2318</v>
      </c>
      <c r="C1099" s="7" t="n">
        <f aca="false">COUNTIFS('Duel Log'!AF$2:AF$2815,$A1099,'Duel Log'!AG$2:AG$2815,$B1099)</f>
        <v>2</v>
      </c>
      <c r="D1099" s="7" t="n">
        <f aca="false">COUNTIFS('Duel Log'!AF$2:AF$2815,$A1099,'Duel Log'!AG$2:AG$2815,$B1099,'Duel Log'!AH$2:AH$2815,"Win")</f>
        <v>2</v>
      </c>
      <c r="E1099" s="7" t="n">
        <f aca="false">COUNTIFS('Duel Log'!AF$2:AF$2815,$A1099,'Duel Log'!AG$2:AG$2815,$B1099,'Duel Log'!AH$2:AH$2815,"Loss")</f>
        <v>0</v>
      </c>
      <c r="F1099" s="7" t="n">
        <f aca="false">COUNTIFS('Duel Log'!AF$2:AF$2815,$A1099,'Duel Log'!AG$2:AG$2815,$B1099,'Duel Log'!AH$2:AH$2815,"Draw")</f>
        <v>0</v>
      </c>
      <c r="G1099" s="13" t="n">
        <f aca="false">IFERROR(D1099/C1099,"")</f>
        <v>1</v>
      </c>
    </row>
    <row r="1100" customFormat="false" ht="15" hidden="false" customHeight="true" outlineLevel="0" collapsed="false">
      <c r="A1100" s="7" t="s">
        <v>418</v>
      </c>
      <c r="B1100" s="7" t="s">
        <v>765</v>
      </c>
      <c r="C1100" s="7" t="n">
        <f aca="false">COUNTIFS('Duel Log'!AF$2:AF$2815,$A1100,'Duel Log'!AG$2:AG$2815,$B1100)</f>
        <v>3</v>
      </c>
      <c r="D1100" s="7" t="n">
        <f aca="false">COUNTIFS('Duel Log'!AF$2:AF$2815,$A1100,'Duel Log'!AG$2:AG$2815,$B1100,'Duel Log'!AH$2:AH$2815,"Win")</f>
        <v>3</v>
      </c>
      <c r="E1100" s="7" t="n">
        <f aca="false">COUNTIFS('Duel Log'!AF$2:AF$2815,$A1100,'Duel Log'!AG$2:AG$2815,$B1100,'Duel Log'!AH$2:AH$2815,"Loss")</f>
        <v>0</v>
      </c>
      <c r="F1100" s="7" t="n">
        <f aca="false">COUNTIFS('Duel Log'!AF$2:AF$2815,$A1100,'Duel Log'!AG$2:AG$2815,$B1100,'Duel Log'!AH$2:AH$2815,"Draw")</f>
        <v>0</v>
      </c>
      <c r="G1100" s="13" t="n">
        <f aca="false">IFERROR(D1100/C1100,"")</f>
        <v>1</v>
      </c>
    </row>
    <row r="1101" customFormat="false" ht="15" hidden="false" customHeight="true" outlineLevel="0" collapsed="false">
      <c r="A1101" s="7" t="s">
        <v>418</v>
      </c>
      <c r="B1101" s="7" t="s">
        <v>101</v>
      </c>
      <c r="C1101" s="7" t="n">
        <f aca="false">COUNTIFS('Duel Log'!AF$2:AF$2815,$A1101,'Duel Log'!AG$2:AG$2815,$B1101)</f>
        <v>4</v>
      </c>
      <c r="D1101" s="7" t="n">
        <f aca="false">COUNTIFS('Duel Log'!AF$2:AF$2815,$A1101,'Duel Log'!AG$2:AG$2815,$B1101,'Duel Log'!AH$2:AH$2815,"Win")</f>
        <v>1</v>
      </c>
      <c r="E1101" s="7" t="n">
        <f aca="false">COUNTIFS('Duel Log'!AF$2:AF$2815,$A1101,'Duel Log'!AG$2:AG$2815,$B1101,'Duel Log'!AH$2:AH$2815,"Loss")</f>
        <v>3</v>
      </c>
      <c r="F1101" s="7" t="n">
        <f aca="false">COUNTIFS('Duel Log'!AF$2:AF$2815,$A1101,'Duel Log'!AG$2:AG$2815,$B1101,'Duel Log'!AH$2:AH$2815,"Draw")</f>
        <v>0</v>
      </c>
      <c r="G1101" s="13" t="n">
        <f aca="false">IFERROR(D1101/C1101,"")</f>
        <v>0.25</v>
      </c>
    </row>
    <row r="1102" customFormat="false" ht="15" hidden="false" customHeight="true" outlineLevel="0" collapsed="false">
      <c r="A1102" s="7" t="s">
        <v>418</v>
      </c>
      <c r="B1102" s="7" t="s">
        <v>1532</v>
      </c>
      <c r="C1102" s="7" t="n">
        <f aca="false">COUNTIFS('Duel Log'!AF$2:AF$2815,$A1102,'Duel Log'!AG$2:AG$2815,$B1102)</f>
        <v>1</v>
      </c>
      <c r="D1102" s="7" t="n">
        <f aca="false">COUNTIFS('Duel Log'!AF$2:AF$2815,$A1102,'Duel Log'!AG$2:AG$2815,$B1102,'Duel Log'!AH$2:AH$2815,"Win")</f>
        <v>1</v>
      </c>
      <c r="E1102" s="7" t="n">
        <f aca="false">COUNTIFS('Duel Log'!AF$2:AF$2815,$A1102,'Duel Log'!AG$2:AG$2815,$B1102,'Duel Log'!AH$2:AH$2815,"Loss")</f>
        <v>0</v>
      </c>
      <c r="F1102" s="7" t="n">
        <f aca="false">COUNTIFS('Duel Log'!AF$2:AF$2815,$A1102,'Duel Log'!AG$2:AG$2815,$B1102,'Duel Log'!AH$2:AH$2815,"Draw")</f>
        <v>0</v>
      </c>
      <c r="G1102" s="13" t="n">
        <f aca="false">IFERROR(D1102/C1102,"")</f>
        <v>1</v>
      </c>
    </row>
    <row r="1103" customFormat="false" ht="15" hidden="false" customHeight="true" outlineLevel="0" collapsed="false">
      <c r="A1103" s="7" t="s">
        <v>418</v>
      </c>
      <c r="B1103" s="7" t="s">
        <v>488</v>
      </c>
      <c r="C1103" s="7" t="n">
        <f aca="false">COUNTIFS('Duel Log'!AF$2:AF$2815,$A1103,'Duel Log'!AG$2:AG$2815,$B1103)</f>
        <v>6</v>
      </c>
      <c r="D1103" s="7" t="n">
        <f aca="false">COUNTIFS('Duel Log'!AF$2:AF$2815,$A1103,'Duel Log'!AG$2:AG$2815,$B1103,'Duel Log'!AH$2:AH$2815,"Win")</f>
        <v>2</v>
      </c>
      <c r="E1103" s="7" t="n">
        <f aca="false">COUNTIFS('Duel Log'!AF$2:AF$2815,$A1103,'Duel Log'!AG$2:AG$2815,$B1103,'Duel Log'!AH$2:AH$2815,"Loss")</f>
        <v>4</v>
      </c>
      <c r="F1103" s="7" t="n">
        <f aca="false">COUNTIFS('Duel Log'!AF$2:AF$2815,$A1103,'Duel Log'!AG$2:AG$2815,$B1103,'Duel Log'!AH$2:AH$2815,"Draw")</f>
        <v>0</v>
      </c>
      <c r="G1103" s="13" t="n">
        <f aca="false">IFERROR(D1103/C1103,"")</f>
        <v>0.333333333333333</v>
      </c>
    </row>
    <row r="1104" customFormat="false" ht="15" hidden="false" customHeight="true" outlineLevel="0" collapsed="false">
      <c r="A1104" s="7" t="s">
        <v>418</v>
      </c>
      <c r="B1104" s="7" t="s">
        <v>2410</v>
      </c>
      <c r="C1104" s="7" t="n">
        <f aca="false">COUNTIFS('Duel Log'!AF$2:AF$2815,$A1104,'Duel Log'!AG$2:AG$2815,$B1104)</f>
        <v>1</v>
      </c>
      <c r="D1104" s="7" t="n">
        <f aca="false">COUNTIFS('Duel Log'!AF$2:AF$2815,$A1104,'Duel Log'!AG$2:AG$2815,$B1104,'Duel Log'!AH$2:AH$2815,"Win")</f>
        <v>0</v>
      </c>
      <c r="E1104" s="7" t="n">
        <f aca="false">COUNTIFS('Duel Log'!AF$2:AF$2815,$A1104,'Duel Log'!AG$2:AG$2815,$B1104,'Duel Log'!AH$2:AH$2815,"Loss")</f>
        <v>1</v>
      </c>
      <c r="F1104" s="7" t="n">
        <f aca="false">COUNTIFS('Duel Log'!AF$2:AF$2815,$A1104,'Duel Log'!AG$2:AG$2815,$B1104,'Duel Log'!AH$2:AH$2815,"Draw")</f>
        <v>0</v>
      </c>
      <c r="G1104" s="13" t="n">
        <f aca="false">IFERROR(D1104/C1104,"")</f>
        <v>0</v>
      </c>
    </row>
    <row r="1105" customFormat="false" ht="15" hidden="false" customHeight="true" outlineLevel="0" collapsed="false">
      <c r="A1105" s="7" t="s">
        <v>418</v>
      </c>
      <c r="B1105" s="7" t="s">
        <v>793</v>
      </c>
      <c r="C1105" s="7" t="n">
        <f aca="false">COUNTIFS('Duel Log'!AF$2:AF$2815,$A1105,'Duel Log'!AG$2:AG$2815,$B1105)</f>
        <v>2</v>
      </c>
      <c r="D1105" s="7" t="n">
        <f aca="false">COUNTIFS('Duel Log'!AF$2:AF$2815,$A1105,'Duel Log'!AG$2:AG$2815,$B1105,'Duel Log'!AH$2:AH$2815,"Win")</f>
        <v>2</v>
      </c>
      <c r="E1105" s="7" t="n">
        <f aca="false">COUNTIFS('Duel Log'!AF$2:AF$2815,$A1105,'Duel Log'!AG$2:AG$2815,$B1105,'Duel Log'!AH$2:AH$2815,"Loss")</f>
        <v>0</v>
      </c>
      <c r="F1105" s="7" t="n">
        <f aca="false">COUNTIFS('Duel Log'!AF$2:AF$2815,$A1105,'Duel Log'!AG$2:AG$2815,$B1105,'Duel Log'!AH$2:AH$2815,"Draw")</f>
        <v>0</v>
      </c>
      <c r="G1105" s="13" t="n">
        <f aca="false">IFERROR(D1105/C1105,"")</f>
        <v>1</v>
      </c>
    </row>
    <row r="1106" customFormat="false" ht="15" hidden="false" customHeight="true" outlineLevel="0" collapsed="false">
      <c r="A1106" s="7" t="s">
        <v>418</v>
      </c>
      <c r="B1106" s="7" t="s">
        <v>715</v>
      </c>
      <c r="C1106" s="7" t="n">
        <f aca="false">COUNTIFS('Duel Log'!AF$2:AF$2815,$A1106,'Duel Log'!AG$2:AG$2815,$B1106)</f>
        <v>3</v>
      </c>
      <c r="D1106" s="7" t="n">
        <f aca="false">COUNTIFS('Duel Log'!AF$2:AF$2815,$A1106,'Duel Log'!AG$2:AG$2815,$B1106,'Duel Log'!AH$2:AH$2815,"Win")</f>
        <v>2</v>
      </c>
      <c r="E1106" s="7" t="n">
        <f aca="false">COUNTIFS('Duel Log'!AF$2:AF$2815,$A1106,'Duel Log'!AG$2:AG$2815,$B1106,'Duel Log'!AH$2:AH$2815,"Loss")</f>
        <v>1</v>
      </c>
      <c r="F1106" s="7" t="n">
        <f aca="false">COUNTIFS('Duel Log'!AF$2:AF$2815,$A1106,'Duel Log'!AG$2:AG$2815,$B1106,'Duel Log'!AH$2:AH$2815,"Draw")</f>
        <v>0</v>
      </c>
      <c r="G1106" s="13" t="n">
        <f aca="false">IFERROR(D1106/C1106,"")</f>
        <v>0.666666666666667</v>
      </c>
    </row>
    <row r="1107" customFormat="false" ht="15" hidden="false" customHeight="true" outlineLevel="0" collapsed="false">
      <c r="A1107" s="7" t="s">
        <v>418</v>
      </c>
      <c r="B1107" s="7" t="s">
        <v>2495</v>
      </c>
      <c r="C1107" s="7" t="n">
        <f aca="false">COUNTIFS('Duel Log'!AF$2:AF$2815,$A1107,'Duel Log'!AG$2:AG$2815,$B1107)</f>
        <v>1</v>
      </c>
      <c r="D1107" s="7" t="n">
        <f aca="false">COUNTIFS('Duel Log'!AF$2:AF$2815,$A1107,'Duel Log'!AG$2:AG$2815,$B1107,'Duel Log'!AH$2:AH$2815,"Win")</f>
        <v>1</v>
      </c>
      <c r="E1107" s="7" t="n">
        <f aca="false">COUNTIFS('Duel Log'!AF$2:AF$2815,$A1107,'Duel Log'!AG$2:AG$2815,$B1107,'Duel Log'!AH$2:AH$2815,"Loss")</f>
        <v>0</v>
      </c>
      <c r="F1107" s="7" t="n">
        <f aca="false">COUNTIFS('Duel Log'!AF$2:AF$2815,$A1107,'Duel Log'!AG$2:AG$2815,$B1107,'Duel Log'!AH$2:AH$2815,"Draw")</f>
        <v>0</v>
      </c>
      <c r="G1107" s="13" t="n">
        <f aca="false">IFERROR(D1107/C1107,"")</f>
        <v>1</v>
      </c>
    </row>
    <row r="1108" customFormat="false" ht="15" hidden="false" customHeight="true" outlineLevel="0" collapsed="false">
      <c r="A1108" s="7" t="s">
        <v>418</v>
      </c>
      <c r="B1108" s="7" t="s">
        <v>1247</v>
      </c>
      <c r="C1108" s="7" t="n">
        <f aca="false">COUNTIFS('Duel Log'!AF$2:AF$2815,$A1108,'Duel Log'!AG$2:AG$2815,$B1108)</f>
        <v>2</v>
      </c>
      <c r="D1108" s="7" t="n">
        <f aca="false">COUNTIFS('Duel Log'!AF$2:AF$2815,$A1108,'Duel Log'!AG$2:AG$2815,$B1108,'Duel Log'!AH$2:AH$2815,"Win")</f>
        <v>2</v>
      </c>
      <c r="E1108" s="7" t="n">
        <f aca="false">COUNTIFS('Duel Log'!AF$2:AF$2815,$A1108,'Duel Log'!AG$2:AG$2815,$B1108,'Duel Log'!AH$2:AH$2815,"Loss")</f>
        <v>0</v>
      </c>
      <c r="F1108" s="7" t="n">
        <f aca="false">COUNTIFS('Duel Log'!AF$2:AF$2815,$A1108,'Duel Log'!AG$2:AG$2815,$B1108,'Duel Log'!AH$2:AH$2815,"Draw")</f>
        <v>0</v>
      </c>
      <c r="G1108" s="13" t="n">
        <f aca="false">IFERROR(D1108/C1108,"")</f>
        <v>1</v>
      </c>
    </row>
    <row r="1109" customFormat="false" ht="15" hidden="false" customHeight="true" outlineLevel="0" collapsed="false">
      <c r="A1109" s="7" t="s">
        <v>418</v>
      </c>
      <c r="B1109" s="7" t="s">
        <v>898</v>
      </c>
      <c r="C1109" s="7" t="n">
        <f aca="false">COUNTIFS('Duel Log'!AF$2:AF$2815,$A1109,'Duel Log'!AG$2:AG$2815,$B1109)</f>
        <v>1</v>
      </c>
      <c r="D1109" s="7" t="n">
        <f aca="false">COUNTIFS('Duel Log'!AF$2:AF$2815,$A1109,'Duel Log'!AG$2:AG$2815,$B1109,'Duel Log'!AH$2:AH$2815,"Win")</f>
        <v>1</v>
      </c>
      <c r="E1109" s="7" t="n">
        <f aca="false">COUNTIFS('Duel Log'!AF$2:AF$2815,$A1109,'Duel Log'!AG$2:AG$2815,$B1109,'Duel Log'!AH$2:AH$2815,"Loss")</f>
        <v>0</v>
      </c>
      <c r="F1109" s="7" t="n">
        <f aca="false">COUNTIFS('Duel Log'!AF$2:AF$2815,$A1109,'Duel Log'!AG$2:AG$2815,$B1109,'Duel Log'!AH$2:AH$2815,"Draw")</f>
        <v>0</v>
      </c>
      <c r="G1109" s="13" t="n">
        <f aca="false">IFERROR(D1109/C1109,"")</f>
        <v>1</v>
      </c>
    </row>
    <row r="1110" customFormat="false" ht="15" hidden="false" customHeight="true" outlineLevel="0" collapsed="false">
      <c r="A1110" s="7" t="s">
        <v>418</v>
      </c>
      <c r="B1110" s="7" t="s">
        <v>228</v>
      </c>
      <c r="C1110" s="7" t="n">
        <f aca="false">COUNTIFS('Duel Log'!AF$2:AF$2815,$A1110,'Duel Log'!AG$2:AG$2815,$B1110)</f>
        <v>4</v>
      </c>
      <c r="D1110" s="7" t="n">
        <f aca="false">COUNTIFS('Duel Log'!AF$2:AF$2815,$A1110,'Duel Log'!AG$2:AG$2815,$B1110,'Duel Log'!AH$2:AH$2815,"Win")</f>
        <v>3</v>
      </c>
      <c r="E1110" s="7" t="n">
        <f aca="false">COUNTIFS('Duel Log'!AF$2:AF$2815,$A1110,'Duel Log'!AG$2:AG$2815,$B1110,'Duel Log'!AH$2:AH$2815,"Loss")</f>
        <v>1</v>
      </c>
      <c r="F1110" s="7" t="n">
        <f aca="false">COUNTIFS('Duel Log'!AF$2:AF$2815,$A1110,'Duel Log'!AG$2:AG$2815,$B1110,'Duel Log'!AH$2:AH$2815,"Draw")</f>
        <v>0</v>
      </c>
      <c r="G1110" s="13" t="n">
        <f aca="false">IFERROR(D1110/C1110,"")</f>
        <v>0.75</v>
      </c>
    </row>
    <row r="1111" customFormat="false" ht="15" hidden="false" customHeight="true" outlineLevel="0" collapsed="false">
      <c r="A1111" s="7" t="s">
        <v>418</v>
      </c>
      <c r="B1111" s="7" t="s">
        <v>997</v>
      </c>
      <c r="C1111" s="7" t="n">
        <f aca="false">COUNTIFS('Duel Log'!AF$2:AF$2815,$A1111,'Duel Log'!AG$2:AG$2815,$B1111)</f>
        <v>2</v>
      </c>
      <c r="D1111" s="7" t="n">
        <f aca="false">COUNTIFS('Duel Log'!AF$2:AF$2815,$A1111,'Duel Log'!AG$2:AG$2815,$B1111,'Duel Log'!AH$2:AH$2815,"Win")</f>
        <v>0</v>
      </c>
      <c r="E1111" s="7" t="n">
        <f aca="false">COUNTIFS('Duel Log'!AF$2:AF$2815,$A1111,'Duel Log'!AG$2:AG$2815,$B1111,'Duel Log'!AH$2:AH$2815,"Loss")</f>
        <v>2</v>
      </c>
      <c r="F1111" s="7" t="n">
        <f aca="false">COUNTIFS('Duel Log'!AF$2:AF$2815,$A1111,'Duel Log'!AG$2:AG$2815,$B1111,'Duel Log'!AH$2:AH$2815,"Draw")</f>
        <v>0</v>
      </c>
      <c r="G1111" s="13" t="n">
        <f aca="false">IFERROR(D1111/C1111,"")</f>
        <v>0</v>
      </c>
    </row>
    <row r="1112" customFormat="false" ht="15" hidden="false" customHeight="true" outlineLevel="0" collapsed="false">
      <c r="A1112" s="7" t="s">
        <v>418</v>
      </c>
      <c r="B1112" s="7" t="s">
        <v>5712</v>
      </c>
      <c r="C1112" s="7" t="n">
        <f aca="false">COUNTIFS('Duel Log'!AF$2:AF$2815,$A1112,'Duel Log'!AG$2:AG$2815,$B1112)</f>
        <v>1</v>
      </c>
      <c r="D1112" s="7" t="n">
        <f aca="false">COUNTIFS('Duel Log'!AF$2:AF$2815,$A1112,'Duel Log'!AG$2:AG$2815,$B1112,'Duel Log'!AH$2:AH$2815,"Win")</f>
        <v>1</v>
      </c>
      <c r="E1112" s="7" t="n">
        <f aca="false">COUNTIFS('Duel Log'!AF$2:AF$2815,$A1112,'Duel Log'!AG$2:AG$2815,$B1112,'Duel Log'!AH$2:AH$2815,"Loss")</f>
        <v>0</v>
      </c>
      <c r="F1112" s="7" t="n">
        <f aca="false">COUNTIFS('Duel Log'!AF$2:AF$2815,$A1112,'Duel Log'!AG$2:AG$2815,$B1112,'Duel Log'!AH$2:AH$2815,"Draw")</f>
        <v>0</v>
      </c>
      <c r="G1112" s="13" t="n">
        <f aca="false">IFERROR(D1112/C1112,"")</f>
        <v>1</v>
      </c>
    </row>
    <row r="1113" customFormat="false" ht="15" hidden="false" customHeight="true" outlineLevel="0" collapsed="false">
      <c r="A1113" s="7" t="s">
        <v>418</v>
      </c>
      <c r="B1113" s="7" t="s">
        <v>2766</v>
      </c>
      <c r="C1113" s="7" t="n">
        <f aca="false">COUNTIFS('Duel Log'!AF$2:AF$2815,$A1113,'Duel Log'!AG$2:AG$2815,$B1113)</f>
        <v>1</v>
      </c>
      <c r="D1113" s="7" t="n">
        <f aca="false">COUNTIFS('Duel Log'!AF$2:AF$2815,$A1113,'Duel Log'!AG$2:AG$2815,$B1113,'Duel Log'!AH$2:AH$2815,"Win")</f>
        <v>0</v>
      </c>
      <c r="E1113" s="7" t="n">
        <f aca="false">COUNTIFS('Duel Log'!AF$2:AF$2815,$A1113,'Duel Log'!AG$2:AG$2815,$B1113,'Duel Log'!AH$2:AH$2815,"Loss")</f>
        <v>1</v>
      </c>
      <c r="F1113" s="7" t="n">
        <f aca="false">COUNTIFS('Duel Log'!AF$2:AF$2815,$A1113,'Duel Log'!AG$2:AG$2815,$B1113,'Duel Log'!AH$2:AH$2815,"Draw")</f>
        <v>0</v>
      </c>
      <c r="G1113" s="13" t="n">
        <f aca="false">IFERROR(D1113/C1113,"")</f>
        <v>0</v>
      </c>
    </row>
    <row r="1114" customFormat="false" ht="15" hidden="false" customHeight="true" outlineLevel="0" collapsed="false">
      <c r="A1114" s="7" t="s">
        <v>418</v>
      </c>
      <c r="B1114" s="7" t="s">
        <v>1106</v>
      </c>
      <c r="C1114" s="7" t="n">
        <f aca="false">COUNTIFS('Duel Log'!AF$2:AF$2815,$A1114,'Duel Log'!AG$2:AG$2815,$B1114)</f>
        <v>1</v>
      </c>
      <c r="D1114" s="7" t="n">
        <f aca="false">COUNTIFS('Duel Log'!AF$2:AF$2815,$A1114,'Duel Log'!AG$2:AG$2815,$B1114,'Duel Log'!AH$2:AH$2815,"Win")</f>
        <v>0</v>
      </c>
      <c r="E1114" s="7" t="n">
        <f aca="false">COUNTIFS('Duel Log'!AF$2:AF$2815,$A1114,'Duel Log'!AG$2:AG$2815,$B1114,'Duel Log'!AH$2:AH$2815,"Loss")</f>
        <v>1</v>
      </c>
      <c r="F1114" s="7" t="n">
        <f aca="false">COUNTIFS('Duel Log'!AF$2:AF$2815,$A1114,'Duel Log'!AG$2:AG$2815,$B1114,'Duel Log'!AH$2:AH$2815,"Draw")</f>
        <v>0</v>
      </c>
      <c r="G1114" s="13" t="n">
        <f aca="false">IFERROR(D1114/C1114,"")</f>
        <v>0</v>
      </c>
    </row>
    <row r="1115" customFormat="false" ht="15" hidden="false" customHeight="true" outlineLevel="0" collapsed="false">
      <c r="A1115" s="7" t="s">
        <v>418</v>
      </c>
      <c r="B1115" s="7" t="s">
        <v>1442</v>
      </c>
      <c r="C1115" s="7" t="n">
        <f aca="false">COUNTIFS('Duel Log'!AF$2:AF$2815,$A1115,'Duel Log'!AG$2:AG$2815,$B1115)</f>
        <v>1</v>
      </c>
      <c r="D1115" s="7" t="n">
        <f aca="false">COUNTIFS('Duel Log'!AF$2:AF$2815,$A1115,'Duel Log'!AG$2:AG$2815,$B1115,'Duel Log'!AH$2:AH$2815,"Win")</f>
        <v>1</v>
      </c>
      <c r="E1115" s="7" t="n">
        <f aca="false">COUNTIFS('Duel Log'!AF$2:AF$2815,$A1115,'Duel Log'!AG$2:AG$2815,$B1115,'Duel Log'!AH$2:AH$2815,"Loss")</f>
        <v>0</v>
      </c>
      <c r="F1115" s="7" t="n">
        <f aca="false">COUNTIFS('Duel Log'!AF$2:AF$2815,$A1115,'Duel Log'!AG$2:AG$2815,$B1115,'Duel Log'!AH$2:AH$2815,"Draw")</f>
        <v>0</v>
      </c>
      <c r="G1115" s="13" t="n">
        <f aca="false">IFERROR(D1115/C1115,"")</f>
        <v>1</v>
      </c>
    </row>
    <row r="1116" customFormat="false" ht="15" hidden="false" customHeight="true" outlineLevel="0" collapsed="false">
      <c r="A1116" s="7" t="s">
        <v>418</v>
      </c>
      <c r="B1116" s="7" t="s">
        <v>5561</v>
      </c>
      <c r="C1116" s="7" t="n">
        <f aca="false">COUNTIFS('Duel Log'!AF$2:AF$2815,$A1116,'Duel Log'!AG$2:AG$2815,$B1116)</f>
        <v>1</v>
      </c>
      <c r="D1116" s="7" t="n">
        <f aca="false">COUNTIFS('Duel Log'!AF$2:AF$2815,$A1116,'Duel Log'!AG$2:AG$2815,$B1116,'Duel Log'!AH$2:AH$2815,"Win")</f>
        <v>0</v>
      </c>
      <c r="E1116" s="7" t="n">
        <f aca="false">COUNTIFS('Duel Log'!AF$2:AF$2815,$A1116,'Duel Log'!AG$2:AG$2815,$B1116,'Duel Log'!AH$2:AH$2815,"Loss")</f>
        <v>1</v>
      </c>
      <c r="F1116" s="7" t="n">
        <f aca="false">COUNTIFS('Duel Log'!AF$2:AF$2815,$A1116,'Duel Log'!AG$2:AG$2815,$B1116,'Duel Log'!AH$2:AH$2815,"Draw")</f>
        <v>0</v>
      </c>
      <c r="G1116" s="13" t="n">
        <f aca="false">IFERROR(D1116/C1116,"")</f>
        <v>0</v>
      </c>
    </row>
    <row r="1117" customFormat="false" ht="15" hidden="false" customHeight="true" outlineLevel="0" collapsed="false">
      <c r="A1117" s="7" t="s">
        <v>418</v>
      </c>
      <c r="B1117" s="7" t="s">
        <v>417</v>
      </c>
      <c r="C1117" s="7" t="n">
        <f aca="false">COUNTIFS('Duel Log'!AF$2:AF$2815,$A1117,'Duel Log'!AG$2:AG$2815,$B1117)</f>
        <v>2</v>
      </c>
      <c r="D1117" s="7" t="n">
        <f aca="false">COUNTIFS('Duel Log'!AF$2:AF$2815,$A1117,'Duel Log'!AG$2:AG$2815,$B1117,'Duel Log'!AH$2:AH$2815,"Win")</f>
        <v>0</v>
      </c>
      <c r="E1117" s="7" t="n">
        <f aca="false">COUNTIFS('Duel Log'!AF$2:AF$2815,$A1117,'Duel Log'!AG$2:AG$2815,$B1117,'Duel Log'!AH$2:AH$2815,"Loss")</f>
        <v>2</v>
      </c>
      <c r="F1117" s="7" t="n">
        <f aca="false">COUNTIFS('Duel Log'!AF$2:AF$2815,$A1117,'Duel Log'!AG$2:AG$2815,$B1117,'Duel Log'!AH$2:AH$2815,"Draw")</f>
        <v>0</v>
      </c>
      <c r="G1117" s="13" t="n">
        <f aca="false">IFERROR(D1117/C1117,"")</f>
        <v>0</v>
      </c>
    </row>
    <row r="1118" customFormat="false" ht="15" hidden="false" customHeight="true" outlineLevel="0" collapsed="false">
      <c r="A1118" s="7" t="s">
        <v>418</v>
      </c>
      <c r="B1118" s="7" t="s">
        <v>4105</v>
      </c>
      <c r="C1118" s="7" t="n">
        <f aca="false">COUNTIFS('Duel Log'!AF$2:AF$2815,$A1118,'Duel Log'!AG$2:AG$2815,$B1118)</f>
        <v>1</v>
      </c>
      <c r="D1118" s="7" t="n">
        <f aca="false">COUNTIFS('Duel Log'!AF$2:AF$2815,$A1118,'Duel Log'!AG$2:AG$2815,$B1118,'Duel Log'!AH$2:AH$2815,"Win")</f>
        <v>0</v>
      </c>
      <c r="E1118" s="7" t="n">
        <f aca="false">COUNTIFS('Duel Log'!AF$2:AF$2815,$A1118,'Duel Log'!AG$2:AG$2815,$B1118,'Duel Log'!AH$2:AH$2815,"Loss")</f>
        <v>1</v>
      </c>
      <c r="F1118" s="7" t="n">
        <f aca="false">COUNTIFS('Duel Log'!AF$2:AF$2815,$A1118,'Duel Log'!AG$2:AG$2815,$B1118,'Duel Log'!AH$2:AH$2815,"Draw")</f>
        <v>0</v>
      </c>
      <c r="G1118" s="13" t="n">
        <f aca="false">IFERROR(D1118/C1118,"")</f>
        <v>0</v>
      </c>
    </row>
    <row r="1119" customFormat="false" ht="15" hidden="false" customHeight="true" outlineLevel="0" collapsed="false">
      <c r="A1119" s="7" t="s">
        <v>418</v>
      </c>
      <c r="B1119" s="7" t="s">
        <v>315</v>
      </c>
      <c r="C1119" s="7" t="n">
        <f aca="false">COUNTIFS('Duel Log'!AF$2:AF$2815,$A1119,'Duel Log'!AG$2:AG$2815,$B1119)</f>
        <v>2</v>
      </c>
      <c r="D1119" s="7" t="n">
        <f aca="false">COUNTIFS('Duel Log'!AF$2:AF$2815,$A1119,'Duel Log'!AG$2:AG$2815,$B1119,'Duel Log'!AH$2:AH$2815,"Win")</f>
        <v>2</v>
      </c>
      <c r="E1119" s="7" t="n">
        <f aca="false">COUNTIFS('Duel Log'!AF$2:AF$2815,$A1119,'Duel Log'!AG$2:AG$2815,$B1119,'Duel Log'!AH$2:AH$2815,"Loss")</f>
        <v>0</v>
      </c>
      <c r="F1119" s="7" t="n">
        <f aca="false">COUNTIFS('Duel Log'!AF$2:AF$2815,$A1119,'Duel Log'!AG$2:AG$2815,$B1119,'Duel Log'!AH$2:AH$2815,"Draw")</f>
        <v>0</v>
      </c>
      <c r="G1119" s="13" t="n">
        <f aca="false">IFERROR(D1119/C1119,"")</f>
        <v>1</v>
      </c>
    </row>
    <row r="1120" customFormat="false" ht="15" hidden="false" customHeight="true" outlineLevel="0" collapsed="false">
      <c r="A1120" s="7" t="s">
        <v>418</v>
      </c>
      <c r="B1120" s="7" t="s">
        <v>4180</v>
      </c>
      <c r="C1120" s="7" t="n">
        <f aca="false">COUNTIFS('Duel Log'!AF$2:AF$2815,$A1120,'Duel Log'!AG$2:AG$2815,$B1120)</f>
        <v>2</v>
      </c>
      <c r="D1120" s="7" t="n">
        <f aca="false">COUNTIFS('Duel Log'!AF$2:AF$2815,$A1120,'Duel Log'!AG$2:AG$2815,$B1120,'Duel Log'!AH$2:AH$2815,"Win")</f>
        <v>2</v>
      </c>
      <c r="E1120" s="7" t="n">
        <f aca="false">COUNTIFS('Duel Log'!AF$2:AF$2815,$A1120,'Duel Log'!AG$2:AG$2815,$B1120,'Duel Log'!AH$2:AH$2815,"Loss")</f>
        <v>0</v>
      </c>
      <c r="F1120" s="7" t="n">
        <f aca="false">COUNTIFS('Duel Log'!AF$2:AF$2815,$A1120,'Duel Log'!AG$2:AG$2815,$B1120,'Duel Log'!AH$2:AH$2815,"Draw")</f>
        <v>0</v>
      </c>
      <c r="G1120" s="13" t="n">
        <f aca="false">IFERROR(D1120/C1120,"")</f>
        <v>1</v>
      </c>
    </row>
    <row r="1121" customFormat="false" ht="15" hidden="false" customHeight="true" outlineLevel="0" collapsed="false">
      <c r="A1121" s="7" t="s">
        <v>418</v>
      </c>
      <c r="B1121" s="7" t="s">
        <v>608</v>
      </c>
      <c r="C1121" s="7" t="n">
        <f aca="false">COUNTIFS('Duel Log'!AF$2:AF$2815,$A1121,'Duel Log'!AG$2:AG$2815,$B1121)</f>
        <v>2</v>
      </c>
      <c r="D1121" s="7" t="n">
        <f aca="false">COUNTIFS('Duel Log'!AF$2:AF$2815,$A1121,'Duel Log'!AG$2:AG$2815,$B1121,'Duel Log'!AH$2:AH$2815,"Win")</f>
        <v>2</v>
      </c>
      <c r="E1121" s="7" t="n">
        <f aca="false">COUNTIFS('Duel Log'!AF$2:AF$2815,$A1121,'Duel Log'!AG$2:AG$2815,$B1121,'Duel Log'!AH$2:AH$2815,"Loss")</f>
        <v>0</v>
      </c>
      <c r="F1121" s="7" t="n">
        <f aca="false">COUNTIFS('Duel Log'!AF$2:AF$2815,$A1121,'Duel Log'!AG$2:AG$2815,$B1121,'Duel Log'!AH$2:AH$2815,"Draw")</f>
        <v>0</v>
      </c>
      <c r="G1121" s="13" t="n">
        <f aca="false">IFERROR(D1121/C1121,"")</f>
        <v>1</v>
      </c>
    </row>
    <row r="1122" customFormat="false" ht="15" hidden="false" customHeight="true" outlineLevel="0" collapsed="false">
      <c r="A1122" s="7" t="s">
        <v>418</v>
      </c>
      <c r="B1122" s="7" t="s">
        <v>307</v>
      </c>
      <c r="C1122" s="7" t="n">
        <f aca="false">COUNTIFS('Duel Log'!AF$2:AF$2815,$A1122,'Duel Log'!AG$2:AG$2815,$B1122)</f>
        <v>3</v>
      </c>
      <c r="D1122" s="7" t="n">
        <f aca="false">COUNTIFS('Duel Log'!AF$2:AF$2815,$A1122,'Duel Log'!AG$2:AG$2815,$B1122,'Duel Log'!AH$2:AH$2815,"Win")</f>
        <v>3</v>
      </c>
      <c r="E1122" s="7" t="n">
        <f aca="false">COUNTIFS('Duel Log'!AF$2:AF$2815,$A1122,'Duel Log'!AG$2:AG$2815,$B1122,'Duel Log'!AH$2:AH$2815,"Loss")</f>
        <v>0</v>
      </c>
      <c r="F1122" s="7" t="n">
        <f aca="false">COUNTIFS('Duel Log'!AF$2:AF$2815,$A1122,'Duel Log'!AG$2:AG$2815,$B1122,'Duel Log'!AH$2:AH$2815,"Draw")</f>
        <v>0</v>
      </c>
      <c r="G1122" s="13" t="n">
        <f aca="false">IFERROR(D1122/C1122,"")</f>
        <v>1</v>
      </c>
    </row>
    <row r="1123" customFormat="false" ht="15" hidden="false" customHeight="true" outlineLevel="0" collapsed="false">
      <c r="A1123" s="7" t="s">
        <v>418</v>
      </c>
      <c r="B1123" s="7" t="s">
        <v>764</v>
      </c>
      <c r="C1123" s="7" t="n">
        <f aca="false">COUNTIFS('Duel Log'!AF$2:AF$2815,$A1123,'Duel Log'!AG$2:AG$2815,$B1123)</f>
        <v>2</v>
      </c>
      <c r="D1123" s="7" t="n">
        <f aca="false">COUNTIFS('Duel Log'!AF$2:AF$2815,$A1123,'Duel Log'!AG$2:AG$2815,$B1123,'Duel Log'!AH$2:AH$2815,"Win")</f>
        <v>0</v>
      </c>
      <c r="E1123" s="7" t="n">
        <f aca="false">COUNTIFS('Duel Log'!AF$2:AF$2815,$A1123,'Duel Log'!AG$2:AG$2815,$B1123,'Duel Log'!AH$2:AH$2815,"Loss")</f>
        <v>2</v>
      </c>
      <c r="F1123" s="7" t="n">
        <f aca="false">COUNTIFS('Duel Log'!AF$2:AF$2815,$A1123,'Duel Log'!AG$2:AG$2815,$B1123,'Duel Log'!AH$2:AH$2815,"Draw")</f>
        <v>0</v>
      </c>
      <c r="G1123" s="13" t="n">
        <f aca="false">IFERROR(D1123/C1123,"")</f>
        <v>0</v>
      </c>
    </row>
    <row r="1124" customFormat="false" ht="15" hidden="false" customHeight="true" outlineLevel="0" collapsed="false">
      <c r="A1124" s="7" t="s">
        <v>418</v>
      </c>
      <c r="B1124" s="7" t="s">
        <v>456</v>
      </c>
      <c r="C1124" s="7" t="n">
        <f aca="false">COUNTIFS('Duel Log'!AF$2:AF$2815,$A1124,'Duel Log'!AG$2:AG$2815,$B1124)</f>
        <v>2</v>
      </c>
      <c r="D1124" s="7" t="n">
        <f aca="false">COUNTIFS('Duel Log'!AF$2:AF$2815,$A1124,'Duel Log'!AG$2:AG$2815,$B1124,'Duel Log'!AH$2:AH$2815,"Win")</f>
        <v>2</v>
      </c>
      <c r="E1124" s="7" t="n">
        <f aca="false">COUNTIFS('Duel Log'!AF$2:AF$2815,$A1124,'Duel Log'!AG$2:AG$2815,$B1124,'Duel Log'!AH$2:AH$2815,"Loss")</f>
        <v>0</v>
      </c>
      <c r="F1124" s="7" t="n">
        <f aca="false">COUNTIFS('Duel Log'!AF$2:AF$2815,$A1124,'Duel Log'!AG$2:AG$2815,$B1124,'Duel Log'!AH$2:AH$2815,"Draw")</f>
        <v>0</v>
      </c>
      <c r="G1124" s="13" t="n">
        <f aca="false">IFERROR(D1124/C1124,"")</f>
        <v>1</v>
      </c>
    </row>
    <row r="1125" customFormat="false" ht="15" hidden="false" customHeight="true" outlineLevel="0" collapsed="false">
      <c r="A1125" s="7" t="s">
        <v>418</v>
      </c>
      <c r="B1125" s="7" t="s">
        <v>2113</v>
      </c>
      <c r="C1125" s="7" t="n">
        <f aca="false">COUNTIFS('Duel Log'!AF$2:AF$2815,$A1125,'Duel Log'!AG$2:AG$2815,$B1125)</f>
        <v>1</v>
      </c>
      <c r="D1125" s="7" t="n">
        <f aca="false">COUNTIFS('Duel Log'!AF$2:AF$2815,$A1125,'Duel Log'!AG$2:AG$2815,$B1125,'Duel Log'!AH$2:AH$2815,"Win")</f>
        <v>1</v>
      </c>
      <c r="E1125" s="7" t="n">
        <f aca="false">COUNTIFS('Duel Log'!AF$2:AF$2815,$A1125,'Duel Log'!AG$2:AG$2815,$B1125,'Duel Log'!AH$2:AH$2815,"Loss")</f>
        <v>0</v>
      </c>
      <c r="F1125" s="7" t="n">
        <f aca="false">COUNTIFS('Duel Log'!AF$2:AF$2815,$A1125,'Duel Log'!AG$2:AG$2815,$B1125,'Duel Log'!AH$2:AH$2815,"Draw")</f>
        <v>0</v>
      </c>
      <c r="G1125" s="13" t="n">
        <f aca="false">IFERROR(D1125/C1125,"")</f>
        <v>1</v>
      </c>
    </row>
    <row r="1126" customFormat="false" ht="15" hidden="false" customHeight="true" outlineLevel="0" collapsed="false">
      <c r="A1126" s="7" t="s">
        <v>418</v>
      </c>
      <c r="B1126" s="7" t="s">
        <v>1755</v>
      </c>
      <c r="C1126" s="7" t="n">
        <f aca="false">COUNTIFS('Duel Log'!AF$2:AF$2815,$A1126,'Duel Log'!AG$2:AG$2815,$B1126)</f>
        <v>1</v>
      </c>
      <c r="D1126" s="7" t="n">
        <f aca="false">COUNTIFS('Duel Log'!AF$2:AF$2815,$A1126,'Duel Log'!AG$2:AG$2815,$B1126,'Duel Log'!AH$2:AH$2815,"Win")</f>
        <v>1</v>
      </c>
      <c r="E1126" s="7" t="n">
        <f aca="false">COUNTIFS('Duel Log'!AF$2:AF$2815,$A1126,'Duel Log'!AG$2:AG$2815,$B1126,'Duel Log'!AH$2:AH$2815,"Loss")</f>
        <v>0</v>
      </c>
      <c r="F1126" s="7" t="n">
        <f aca="false">COUNTIFS('Duel Log'!AF$2:AF$2815,$A1126,'Duel Log'!AG$2:AG$2815,$B1126,'Duel Log'!AH$2:AH$2815,"Draw")</f>
        <v>0</v>
      </c>
      <c r="G1126" s="13" t="n">
        <f aca="false">IFERROR(D1126/C1126,"")</f>
        <v>1</v>
      </c>
    </row>
    <row r="1127" customFormat="false" ht="15" hidden="false" customHeight="true" outlineLevel="0" collapsed="false">
      <c r="A1127" s="7" t="s">
        <v>418</v>
      </c>
      <c r="B1127" s="7" t="s">
        <v>720</v>
      </c>
      <c r="C1127" s="7" t="n">
        <f aca="false">COUNTIFS('Duel Log'!AF$2:AF$2815,$A1127,'Duel Log'!AG$2:AG$2815,$B1127)</f>
        <v>1</v>
      </c>
      <c r="D1127" s="7" t="n">
        <f aca="false">COUNTIFS('Duel Log'!AF$2:AF$2815,$A1127,'Duel Log'!AG$2:AG$2815,$B1127,'Duel Log'!AH$2:AH$2815,"Win")</f>
        <v>0</v>
      </c>
      <c r="E1127" s="7" t="n">
        <f aca="false">COUNTIFS('Duel Log'!AF$2:AF$2815,$A1127,'Duel Log'!AG$2:AG$2815,$B1127,'Duel Log'!AH$2:AH$2815,"Loss")</f>
        <v>1</v>
      </c>
      <c r="F1127" s="7" t="n">
        <f aca="false">COUNTIFS('Duel Log'!AF$2:AF$2815,$A1127,'Duel Log'!AG$2:AG$2815,$B1127,'Duel Log'!AH$2:AH$2815,"Draw")</f>
        <v>0</v>
      </c>
      <c r="G1127" s="13" t="n">
        <f aca="false">IFERROR(D1127/C1127,"")</f>
        <v>0</v>
      </c>
    </row>
    <row r="1128" customFormat="false" ht="15" hidden="false" customHeight="true" outlineLevel="0" collapsed="false">
      <c r="A1128" s="7" t="s">
        <v>418</v>
      </c>
      <c r="B1128" s="7" t="s">
        <v>2058</v>
      </c>
      <c r="C1128" s="7" t="n">
        <f aca="false">COUNTIFS('Duel Log'!AF$2:AF$2815,$A1128,'Duel Log'!AG$2:AG$2815,$B1128)</f>
        <v>2</v>
      </c>
      <c r="D1128" s="7" t="n">
        <f aca="false">COUNTIFS('Duel Log'!AF$2:AF$2815,$A1128,'Duel Log'!AG$2:AG$2815,$B1128,'Duel Log'!AH$2:AH$2815,"Win")</f>
        <v>2</v>
      </c>
      <c r="E1128" s="7" t="n">
        <f aca="false">COUNTIFS('Duel Log'!AF$2:AF$2815,$A1128,'Duel Log'!AG$2:AG$2815,$B1128,'Duel Log'!AH$2:AH$2815,"Loss")</f>
        <v>0</v>
      </c>
      <c r="F1128" s="7" t="n">
        <f aca="false">COUNTIFS('Duel Log'!AF$2:AF$2815,$A1128,'Duel Log'!AG$2:AG$2815,$B1128,'Duel Log'!AH$2:AH$2815,"Draw")</f>
        <v>0</v>
      </c>
      <c r="G1128" s="13" t="n">
        <f aca="false">IFERROR(D1128/C1128,"")</f>
        <v>1</v>
      </c>
    </row>
    <row r="1129" customFormat="false" ht="15" hidden="false" customHeight="true" outlineLevel="0" collapsed="false">
      <c r="A1129" s="7" t="s">
        <v>418</v>
      </c>
      <c r="B1129" s="7" t="s">
        <v>1147</v>
      </c>
      <c r="C1129" s="7" t="n">
        <f aca="false">COUNTIFS('Duel Log'!AF$2:AF$2815,$A1129,'Duel Log'!AG$2:AG$2815,$B1129)</f>
        <v>2</v>
      </c>
      <c r="D1129" s="7" t="n">
        <f aca="false">COUNTIFS('Duel Log'!AF$2:AF$2815,$A1129,'Duel Log'!AG$2:AG$2815,$B1129,'Duel Log'!AH$2:AH$2815,"Win")</f>
        <v>0</v>
      </c>
      <c r="E1129" s="7" t="n">
        <f aca="false">COUNTIFS('Duel Log'!AF$2:AF$2815,$A1129,'Duel Log'!AG$2:AG$2815,$B1129,'Duel Log'!AH$2:AH$2815,"Loss")</f>
        <v>2</v>
      </c>
      <c r="F1129" s="7" t="n">
        <f aca="false">COUNTIFS('Duel Log'!AF$2:AF$2815,$A1129,'Duel Log'!AG$2:AG$2815,$B1129,'Duel Log'!AH$2:AH$2815,"Draw")</f>
        <v>0</v>
      </c>
      <c r="G1129" s="13" t="n">
        <f aca="false">IFERROR(D1129/C1129,"")</f>
        <v>0</v>
      </c>
    </row>
    <row r="1130" customFormat="false" ht="15" hidden="false" customHeight="true" outlineLevel="0" collapsed="false">
      <c r="A1130" s="7" t="s">
        <v>418</v>
      </c>
      <c r="B1130" s="7" t="s">
        <v>394</v>
      </c>
      <c r="C1130" s="7" t="n">
        <f aca="false">COUNTIFS('Duel Log'!AF$2:AF$2815,$A1130,'Duel Log'!AG$2:AG$2815,$B1130)</f>
        <v>3</v>
      </c>
      <c r="D1130" s="7" t="n">
        <f aca="false">COUNTIFS('Duel Log'!AF$2:AF$2815,$A1130,'Duel Log'!AG$2:AG$2815,$B1130,'Duel Log'!AH$2:AH$2815,"Win")</f>
        <v>3</v>
      </c>
      <c r="E1130" s="7" t="n">
        <f aca="false">COUNTIFS('Duel Log'!AF$2:AF$2815,$A1130,'Duel Log'!AG$2:AG$2815,$B1130,'Duel Log'!AH$2:AH$2815,"Loss")</f>
        <v>0</v>
      </c>
      <c r="F1130" s="7" t="n">
        <f aca="false">COUNTIFS('Duel Log'!AF$2:AF$2815,$A1130,'Duel Log'!AG$2:AG$2815,$B1130,'Duel Log'!AH$2:AH$2815,"Draw")</f>
        <v>0</v>
      </c>
      <c r="G1130" s="13" t="n">
        <f aca="false">IFERROR(D1130/C1130,"")</f>
        <v>1</v>
      </c>
    </row>
    <row r="1131" customFormat="false" ht="15" hidden="false" customHeight="true" outlineLevel="0" collapsed="false">
      <c r="A1131" s="7" t="s">
        <v>418</v>
      </c>
      <c r="B1131" s="7" t="s">
        <v>529</v>
      </c>
      <c r="C1131" s="7" t="n">
        <f aca="false">COUNTIFS('Duel Log'!AF$2:AF$2815,$A1131,'Duel Log'!AG$2:AG$2815,$B1131)</f>
        <v>2</v>
      </c>
      <c r="D1131" s="7" t="n">
        <f aca="false">COUNTIFS('Duel Log'!AF$2:AF$2815,$A1131,'Duel Log'!AG$2:AG$2815,$B1131,'Duel Log'!AH$2:AH$2815,"Win")</f>
        <v>2</v>
      </c>
      <c r="E1131" s="7" t="n">
        <f aca="false">COUNTIFS('Duel Log'!AF$2:AF$2815,$A1131,'Duel Log'!AG$2:AG$2815,$B1131,'Duel Log'!AH$2:AH$2815,"Loss")</f>
        <v>0</v>
      </c>
      <c r="F1131" s="7" t="n">
        <f aca="false">COUNTIFS('Duel Log'!AF$2:AF$2815,$A1131,'Duel Log'!AG$2:AG$2815,$B1131,'Duel Log'!AH$2:AH$2815,"Draw")</f>
        <v>0</v>
      </c>
      <c r="G1131" s="13" t="n">
        <f aca="false">IFERROR(D1131/C1131,"")</f>
        <v>1</v>
      </c>
    </row>
    <row r="1132" customFormat="false" ht="15" hidden="false" customHeight="true" outlineLevel="0" collapsed="false">
      <c r="A1132" s="7" t="s">
        <v>418</v>
      </c>
      <c r="B1132" s="7" t="s">
        <v>3847</v>
      </c>
      <c r="C1132" s="7" t="n">
        <f aca="false">COUNTIFS('Duel Log'!AF$2:AF$2815,$A1132,'Duel Log'!AG$2:AG$2815,$B1132)</f>
        <v>2</v>
      </c>
      <c r="D1132" s="7" t="n">
        <f aca="false">COUNTIFS('Duel Log'!AF$2:AF$2815,$A1132,'Duel Log'!AG$2:AG$2815,$B1132,'Duel Log'!AH$2:AH$2815,"Win")</f>
        <v>2</v>
      </c>
      <c r="E1132" s="7" t="n">
        <f aca="false">COUNTIFS('Duel Log'!AF$2:AF$2815,$A1132,'Duel Log'!AG$2:AG$2815,$B1132,'Duel Log'!AH$2:AH$2815,"Loss")</f>
        <v>0</v>
      </c>
      <c r="F1132" s="7" t="n">
        <f aca="false">COUNTIFS('Duel Log'!AF$2:AF$2815,$A1132,'Duel Log'!AG$2:AG$2815,$B1132,'Duel Log'!AH$2:AH$2815,"Draw")</f>
        <v>0</v>
      </c>
      <c r="G1132" s="13" t="n">
        <f aca="false">IFERROR(D1132/C1132,"")</f>
        <v>1</v>
      </c>
    </row>
    <row r="1133" customFormat="false" ht="15" hidden="false" customHeight="true" outlineLevel="0" collapsed="false">
      <c r="A1133" s="7" t="s">
        <v>418</v>
      </c>
      <c r="B1133" s="7" t="s">
        <v>4047</v>
      </c>
      <c r="C1133" s="7" t="n">
        <f aca="false">COUNTIFS('Duel Log'!AF$2:AF$2815,$A1133,'Duel Log'!AG$2:AG$2815,$B1133)</f>
        <v>1</v>
      </c>
      <c r="D1133" s="7" t="n">
        <f aca="false">COUNTIFS('Duel Log'!AF$2:AF$2815,$A1133,'Duel Log'!AG$2:AG$2815,$B1133,'Duel Log'!AH$2:AH$2815,"Win")</f>
        <v>0</v>
      </c>
      <c r="E1133" s="7" t="n">
        <f aca="false">COUNTIFS('Duel Log'!AF$2:AF$2815,$A1133,'Duel Log'!AG$2:AG$2815,$B1133,'Duel Log'!AH$2:AH$2815,"Loss")</f>
        <v>1</v>
      </c>
      <c r="F1133" s="7" t="n">
        <f aca="false">COUNTIFS('Duel Log'!AF$2:AF$2815,$A1133,'Duel Log'!AG$2:AG$2815,$B1133,'Duel Log'!AH$2:AH$2815,"Draw")</f>
        <v>0</v>
      </c>
      <c r="G1133" s="13" t="n">
        <f aca="false">IFERROR(D1133/C1133,"")</f>
        <v>0</v>
      </c>
    </row>
    <row r="1134" customFormat="false" ht="15" hidden="false" customHeight="true" outlineLevel="0" collapsed="false">
      <c r="A1134" s="7" t="s">
        <v>418</v>
      </c>
      <c r="B1134" s="7" t="s">
        <v>1795</v>
      </c>
      <c r="C1134" s="7" t="n">
        <f aca="false">COUNTIFS('Duel Log'!AF$2:AF$2815,$A1134,'Duel Log'!AG$2:AG$2815,$B1134)</f>
        <v>2</v>
      </c>
      <c r="D1134" s="7" t="n">
        <f aca="false">COUNTIFS('Duel Log'!AF$2:AF$2815,$A1134,'Duel Log'!AG$2:AG$2815,$B1134,'Duel Log'!AH$2:AH$2815,"Win")</f>
        <v>2</v>
      </c>
      <c r="E1134" s="7" t="n">
        <f aca="false">COUNTIFS('Duel Log'!AF$2:AF$2815,$A1134,'Duel Log'!AG$2:AG$2815,$B1134,'Duel Log'!AH$2:AH$2815,"Loss")</f>
        <v>0</v>
      </c>
      <c r="F1134" s="7" t="n">
        <f aca="false">COUNTIFS('Duel Log'!AF$2:AF$2815,$A1134,'Duel Log'!AG$2:AG$2815,$B1134,'Duel Log'!AH$2:AH$2815,"Draw")</f>
        <v>0</v>
      </c>
      <c r="G1134" s="13" t="n">
        <f aca="false">IFERROR(D1134/C1134,"")</f>
        <v>1</v>
      </c>
    </row>
    <row r="1135" customFormat="false" ht="15" hidden="false" customHeight="true" outlineLevel="0" collapsed="false">
      <c r="A1135" s="7" t="s">
        <v>418</v>
      </c>
      <c r="B1135" s="7" t="s">
        <v>504</v>
      </c>
      <c r="C1135" s="7" t="n">
        <f aca="false">COUNTIFS('Duel Log'!AF$2:AF$2815,$A1135,'Duel Log'!AG$2:AG$2815,$B1135)</f>
        <v>2</v>
      </c>
      <c r="D1135" s="7" t="n">
        <f aca="false">COUNTIFS('Duel Log'!AF$2:AF$2815,$A1135,'Duel Log'!AG$2:AG$2815,$B1135,'Duel Log'!AH$2:AH$2815,"Win")</f>
        <v>0</v>
      </c>
      <c r="E1135" s="7" t="n">
        <f aca="false">COUNTIFS('Duel Log'!AF$2:AF$2815,$A1135,'Duel Log'!AG$2:AG$2815,$B1135,'Duel Log'!AH$2:AH$2815,"Loss")</f>
        <v>2</v>
      </c>
      <c r="F1135" s="7" t="n">
        <f aca="false">COUNTIFS('Duel Log'!AF$2:AF$2815,$A1135,'Duel Log'!AG$2:AG$2815,$B1135,'Duel Log'!AH$2:AH$2815,"Draw")</f>
        <v>0</v>
      </c>
      <c r="G1135" s="13" t="n">
        <f aca="false">IFERROR(D1135/C1135,"")</f>
        <v>0</v>
      </c>
    </row>
    <row r="1136" customFormat="false" ht="15" hidden="false" customHeight="true" outlineLevel="0" collapsed="false">
      <c r="A1136" s="7" t="s">
        <v>418</v>
      </c>
      <c r="B1136" s="7" t="s">
        <v>2083</v>
      </c>
      <c r="C1136" s="7" t="n">
        <f aca="false">COUNTIFS('Duel Log'!AF$2:AF$2815,$A1136,'Duel Log'!AG$2:AG$2815,$B1136)</f>
        <v>1</v>
      </c>
      <c r="D1136" s="7" t="n">
        <f aca="false">COUNTIFS('Duel Log'!AF$2:AF$2815,$A1136,'Duel Log'!AG$2:AG$2815,$B1136,'Duel Log'!AH$2:AH$2815,"Win")</f>
        <v>1</v>
      </c>
      <c r="E1136" s="7" t="n">
        <f aca="false">COUNTIFS('Duel Log'!AF$2:AF$2815,$A1136,'Duel Log'!AG$2:AG$2815,$B1136,'Duel Log'!AH$2:AH$2815,"Loss")</f>
        <v>0</v>
      </c>
      <c r="F1136" s="7" t="n">
        <f aca="false">COUNTIFS('Duel Log'!AF$2:AF$2815,$A1136,'Duel Log'!AG$2:AG$2815,$B1136,'Duel Log'!AH$2:AH$2815,"Draw")</f>
        <v>0</v>
      </c>
      <c r="G1136" s="13" t="n">
        <f aca="false">IFERROR(D1136/C1136,"")</f>
        <v>1</v>
      </c>
    </row>
    <row r="1137" customFormat="false" ht="15" hidden="false" customHeight="true" outlineLevel="0" collapsed="false">
      <c r="A1137" s="7" t="s">
        <v>418</v>
      </c>
      <c r="B1137" s="7" t="s">
        <v>4361</v>
      </c>
      <c r="C1137" s="7" t="n">
        <f aca="false">COUNTIFS('Duel Log'!AF$2:AF$2815,$A1137,'Duel Log'!AG$2:AG$2815,$B1137)</f>
        <v>2</v>
      </c>
      <c r="D1137" s="7" t="n">
        <f aca="false">COUNTIFS('Duel Log'!AF$2:AF$2815,$A1137,'Duel Log'!AG$2:AG$2815,$B1137,'Duel Log'!AH$2:AH$2815,"Win")</f>
        <v>2</v>
      </c>
      <c r="E1137" s="7" t="n">
        <f aca="false">COUNTIFS('Duel Log'!AF$2:AF$2815,$A1137,'Duel Log'!AG$2:AG$2815,$B1137,'Duel Log'!AH$2:AH$2815,"Loss")</f>
        <v>0</v>
      </c>
      <c r="F1137" s="7" t="n">
        <f aca="false">COUNTIFS('Duel Log'!AF$2:AF$2815,$A1137,'Duel Log'!AG$2:AG$2815,$B1137,'Duel Log'!AH$2:AH$2815,"Draw")</f>
        <v>0</v>
      </c>
      <c r="G1137" s="13" t="n">
        <f aca="false">IFERROR(D1137/C1137,"")</f>
        <v>1</v>
      </c>
    </row>
    <row r="1138" customFormat="false" ht="15" hidden="false" customHeight="true" outlineLevel="0" collapsed="false">
      <c r="A1138" s="7" t="s">
        <v>418</v>
      </c>
      <c r="B1138" s="7" t="s">
        <v>2039</v>
      </c>
      <c r="C1138" s="7" t="n">
        <f aca="false">COUNTIFS('Duel Log'!AF$2:AF$2815,$A1138,'Duel Log'!AG$2:AG$2815,$B1138)</f>
        <v>1</v>
      </c>
      <c r="D1138" s="7" t="n">
        <f aca="false">COUNTIFS('Duel Log'!AF$2:AF$2815,$A1138,'Duel Log'!AG$2:AG$2815,$B1138,'Duel Log'!AH$2:AH$2815,"Win")</f>
        <v>1</v>
      </c>
      <c r="E1138" s="7" t="n">
        <f aca="false">COUNTIFS('Duel Log'!AF$2:AF$2815,$A1138,'Duel Log'!AG$2:AG$2815,$B1138,'Duel Log'!AH$2:AH$2815,"Loss")</f>
        <v>0</v>
      </c>
      <c r="F1138" s="7" t="n">
        <f aca="false">COUNTIFS('Duel Log'!AF$2:AF$2815,$A1138,'Duel Log'!AG$2:AG$2815,$B1138,'Duel Log'!AH$2:AH$2815,"Draw")</f>
        <v>0</v>
      </c>
      <c r="G1138" s="13" t="n">
        <f aca="false">IFERROR(D1138/C1138,"")</f>
        <v>1</v>
      </c>
    </row>
    <row r="1139" customFormat="false" ht="15" hidden="false" customHeight="true" outlineLevel="0" collapsed="false">
      <c r="A1139" s="7" t="s">
        <v>418</v>
      </c>
      <c r="B1139" s="7" t="s">
        <v>5502</v>
      </c>
      <c r="C1139" s="7" t="n">
        <f aca="false">COUNTIFS('Duel Log'!AF$2:AF$2815,$A1139,'Duel Log'!AG$2:AG$2815,$B1139)</f>
        <v>1</v>
      </c>
      <c r="D1139" s="7" t="n">
        <f aca="false">COUNTIFS('Duel Log'!AF$2:AF$2815,$A1139,'Duel Log'!AG$2:AG$2815,$B1139,'Duel Log'!AH$2:AH$2815,"Win")</f>
        <v>1</v>
      </c>
      <c r="E1139" s="7" t="n">
        <f aca="false">COUNTIFS('Duel Log'!AF$2:AF$2815,$A1139,'Duel Log'!AG$2:AG$2815,$B1139,'Duel Log'!AH$2:AH$2815,"Loss")</f>
        <v>0</v>
      </c>
      <c r="F1139" s="7" t="n">
        <f aca="false">COUNTIFS('Duel Log'!AF$2:AF$2815,$A1139,'Duel Log'!AG$2:AG$2815,$B1139,'Duel Log'!AH$2:AH$2815,"Draw")</f>
        <v>0</v>
      </c>
      <c r="G1139" s="13" t="n">
        <f aca="false">IFERROR(D1139/C1139,"")</f>
        <v>1</v>
      </c>
    </row>
    <row r="1140" customFormat="false" ht="15" hidden="false" customHeight="true" outlineLevel="0" collapsed="false">
      <c r="A1140" s="7" t="s">
        <v>418</v>
      </c>
      <c r="B1140" s="7" t="s">
        <v>924</v>
      </c>
      <c r="C1140" s="7" t="n">
        <f aca="false">COUNTIFS('Duel Log'!AF$2:AF$2815,$A1140,'Duel Log'!AG$2:AG$2815,$B1140)</f>
        <v>1</v>
      </c>
      <c r="D1140" s="7" t="n">
        <f aca="false">COUNTIFS('Duel Log'!AF$2:AF$2815,$A1140,'Duel Log'!AG$2:AG$2815,$B1140,'Duel Log'!AH$2:AH$2815,"Win")</f>
        <v>1</v>
      </c>
      <c r="E1140" s="7" t="n">
        <f aca="false">COUNTIFS('Duel Log'!AF$2:AF$2815,$A1140,'Duel Log'!AG$2:AG$2815,$B1140,'Duel Log'!AH$2:AH$2815,"Loss")</f>
        <v>0</v>
      </c>
      <c r="F1140" s="7" t="n">
        <f aca="false">COUNTIFS('Duel Log'!AF$2:AF$2815,$A1140,'Duel Log'!AG$2:AG$2815,$B1140,'Duel Log'!AH$2:AH$2815,"Draw")</f>
        <v>0</v>
      </c>
      <c r="G1140" s="13" t="n">
        <f aca="false">IFERROR(D1140/C1140,"")</f>
        <v>1</v>
      </c>
    </row>
    <row r="1141" customFormat="false" ht="15" hidden="false" customHeight="true" outlineLevel="0" collapsed="false">
      <c r="A1141" s="7" t="s">
        <v>418</v>
      </c>
      <c r="B1141" s="7" t="s">
        <v>2144</v>
      </c>
      <c r="C1141" s="7" t="n">
        <f aca="false">COUNTIFS('Duel Log'!AF$2:AF$2815,$A1141,'Duel Log'!AG$2:AG$2815,$B1141)</f>
        <v>1</v>
      </c>
      <c r="D1141" s="7" t="n">
        <f aca="false">COUNTIFS('Duel Log'!AF$2:AF$2815,$A1141,'Duel Log'!AG$2:AG$2815,$B1141,'Duel Log'!AH$2:AH$2815,"Win")</f>
        <v>1</v>
      </c>
      <c r="E1141" s="7" t="n">
        <f aca="false">COUNTIFS('Duel Log'!AF$2:AF$2815,$A1141,'Duel Log'!AG$2:AG$2815,$B1141,'Duel Log'!AH$2:AH$2815,"Loss")</f>
        <v>0</v>
      </c>
      <c r="F1141" s="7" t="n">
        <f aca="false">COUNTIFS('Duel Log'!AF$2:AF$2815,$A1141,'Duel Log'!AG$2:AG$2815,$B1141,'Duel Log'!AH$2:AH$2815,"Draw")</f>
        <v>0</v>
      </c>
      <c r="G1141" s="13" t="n">
        <f aca="false">IFERROR(D1141/C1141,"")</f>
        <v>1</v>
      </c>
    </row>
    <row r="1142" customFormat="false" ht="15" hidden="false" customHeight="true" outlineLevel="0" collapsed="false">
      <c r="A1142" s="7" t="s">
        <v>418</v>
      </c>
      <c r="B1142" s="7" t="s">
        <v>1419</v>
      </c>
      <c r="C1142" s="7" t="n">
        <f aca="false">COUNTIFS('Duel Log'!AF$2:AF$2815,$A1142,'Duel Log'!AG$2:AG$2815,$B1142)</f>
        <v>1</v>
      </c>
      <c r="D1142" s="7" t="n">
        <f aca="false">COUNTIFS('Duel Log'!AF$2:AF$2815,$A1142,'Duel Log'!AG$2:AG$2815,$B1142,'Duel Log'!AH$2:AH$2815,"Win")</f>
        <v>1</v>
      </c>
      <c r="E1142" s="7" t="n">
        <f aca="false">COUNTIFS('Duel Log'!AF$2:AF$2815,$A1142,'Duel Log'!AG$2:AG$2815,$B1142,'Duel Log'!AH$2:AH$2815,"Loss")</f>
        <v>0</v>
      </c>
      <c r="F1142" s="7" t="n">
        <f aca="false">COUNTIFS('Duel Log'!AF$2:AF$2815,$A1142,'Duel Log'!AG$2:AG$2815,$B1142,'Duel Log'!AH$2:AH$2815,"Draw")</f>
        <v>0</v>
      </c>
      <c r="G1142" s="13" t="n">
        <f aca="false">IFERROR(D1142/C1142,"")</f>
        <v>1</v>
      </c>
    </row>
    <row r="1143" customFormat="false" ht="15" hidden="false" customHeight="true" outlineLevel="0" collapsed="false">
      <c r="A1143" s="7" t="s">
        <v>418</v>
      </c>
      <c r="B1143" s="7" t="s">
        <v>2925</v>
      </c>
      <c r="C1143" s="7" t="n">
        <f aca="false">COUNTIFS('Duel Log'!AF$2:AF$2815,$A1143,'Duel Log'!AG$2:AG$2815,$B1143)</f>
        <v>1</v>
      </c>
      <c r="D1143" s="7" t="n">
        <f aca="false">COUNTIFS('Duel Log'!AF$2:AF$2815,$A1143,'Duel Log'!AG$2:AG$2815,$B1143,'Duel Log'!AH$2:AH$2815,"Win")</f>
        <v>0</v>
      </c>
      <c r="E1143" s="7" t="n">
        <f aca="false">COUNTIFS('Duel Log'!AF$2:AF$2815,$A1143,'Duel Log'!AG$2:AG$2815,$B1143,'Duel Log'!AH$2:AH$2815,"Loss")</f>
        <v>1</v>
      </c>
      <c r="F1143" s="7" t="n">
        <f aca="false">COUNTIFS('Duel Log'!AF$2:AF$2815,$A1143,'Duel Log'!AG$2:AG$2815,$B1143,'Duel Log'!AH$2:AH$2815,"Draw")</f>
        <v>0</v>
      </c>
      <c r="G1143" s="13" t="n">
        <f aca="false">IFERROR(D1143/C1143,"")</f>
        <v>0</v>
      </c>
    </row>
    <row r="1144" customFormat="false" ht="15" hidden="false" customHeight="true" outlineLevel="0" collapsed="false">
      <c r="A1144" s="7" t="s">
        <v>418</v>
      </c>
      <c r="B1144" s="7" t="s">
        <v>1600</v>
      </c>
      <c r="C1144" s="7" t="n">
        <f aca="false">COUNTIFS('Duel Log'!AF$2:AF$2815,$A1144,'Duel Log'!AG$2:AG$2815,$B1144)</f>
        <v>2</v>
      </c>
      <c r="D1144" s="7" t="n">
        <f aca="false">COUNTIFS('Duel Log'!AF$2:AF$2815,$A1144,'Duel Log'!AG$2:AG$2815,$B1144,'Duel Log'!AH$2:AH$2815,"Win")</f>
        <v>2</v>
      </c>
      <c r="E1144" s="7" t="n">
        <f aca="false">COUNTIFS('Duel Log'!AF$2:AF$2815,$A1144,'Duel Log'!AG$2:AG$2815,$B1144,'Duel Log'!AH$2:AH$2815,"Loss")</f>
        <v>0</v>
      </c>
      <c r="F1144" s="7" t="n">
        <f aca="false">COUNTIFS('Duel Log'!AF$2:AF$2815,$A1144,'Duel Log'!AG$2:AG$2815,$B1144,'Duel Log'!AH$2:AH$2815,"Draw")</f>
        <v>0</v>
      </c>
      <c r="G1144" s="13" t="n">
        <f aca="false">IFERROR(D1144/C1144,"")</f>
        <v>1</v>
      </c>
    </row>
    <row r="1145" customFormat="false" ht="15" hidden="false" customHeight="true" outlineLevel="0" collapsed="false">
      <c r="A1145" s="7" t="s">
        <v>2973</v>
      </c>
      <c r="B1145" s="7" t="s">
        <v>488</v>
      </c>
      <c r="C1145" s="7" t="n">
        <f aca="false">COUNTIFS('Duel Log'!AF$2:AF$2815,$A1145,'Duel Log'!AG$2:AG$2815,$B1145)</f>
        <v>1</v>
      </c>
      <c r="D1145" s="7" t="n">
        <f aca="false">COUNTIFS('Duel Log'!AF$2:AF$2815,$A1145,'Duel Log'!AG$2:AG$2815,$B1145,'Duel Log'!AH$2:AH$2815,"Win")</f>
        <v>0</v>
      </c>
      <c r="E1145" s="7" t="n">
        <f aca="false">COUNTIFS('Duel Log'!AF$2:AF$2815,$A1145,'Duel Log'!AG$2:AG$2815,$B1145,'Duel Log'!AH$2:AH$2815,"Loss")</f>
        <v>1</v>
      </c>
      <c r="F1145" s="7" t="n">
        <f aca="false">COUNTIFS('Duel Log'!AF$2:AF$2815,$A1145,'Duel Log'!AG$2:AG$2815,$B1145,'Duel Log'!AH$2:AH$2815,"Draw")</f>
        <v>0</v>
      </c>
      <c r="G1145" s="13" t="n">
        <f aca="false">IFERROR(D1145/C1145,"")</f>
        <v>0</v>
      </c>
    </row>
    <row r="1146" customFormat="false" ht="15" hidden="false" customHeight="true" outlineLevel="0" collapsed="false">
      <c r="A1146" s="7" t="s">
        <v>2973</v>
      </c>
      <c r="B1146" s="7" t="s">
        <v>228</v>
      </c>
      <c r="C1146" s="7" t="n">
        <f aca="false">COUNTIFS('Duel Log'!AF$2:AF$2815,$A1146,'Duel Log'!AG$2:AG$2815,$B1146)</f>
        <v>1</v>
      </c>
      <c r="D1146" s="7" t="n">
        <f aca="false">COUNTIFS('Duel Log'!AF$2:AF$2815,$A1146,'Duel Log'!AG$2:AG$2815,$B1146,'Duel Log'!AH$2:AH$2815,"Win")</f>
        <v>1</v>
      </c>
      <c r="E1146" s="7" t="n">
        <f aca="false">COUNTIFS('Duel Log'!AF$2:AF$2815,$A1146,'Duel Log'!AG$2:AG$2815,$B1146,'Duel Log'!AH$2:AH$2815,"Loss")</f>
        <v>0</v>
      </c>
      <c r="F1146" s="7" t="n">
        <f aca="false">COUNTIFS('Duel Log'!AF$2:AF$2815,$A1146,'Duel Log'!AG$2:AG$2815,$B1146,'Duel Log'!AH$2:AH$2815,"Draw")</f>
        <v>0</v>
      </c>
      <c r="G1146" s="13" t="n">
        <f aca="false">IFERROR(D1146/C1146,"")</f>
        <v>1</v>
      </c>
    </row>
    <row r="1147" customFormat="false" ht="15" hidden="false" customHeight="true" outlineLevel="0" collapsed="false">
      <c r="A1147" s="7" t="s">
        <v>2580</v>
      </c>
      <c r="B1147" s="7" t="s">
        <v>185</v>
      </c>
      <c r="C1147" s="7" t="n">
        <f aca="false">COUNTIFS('Duel Log'!AF$2:AF$2815,$A1147,'Duel Log'!AG$2:AG$2815,$B1147)</f>
        <v>1</v>
      </c>
      <c r="D1147" s="7" t="n">
        <f aca="false">COUNTIFS('Duel Log'!AF$2:AF$2815,$A1147,'Duel Log'!AG$2:AG$2815,$B1147,'Duel Log'!AH$2:AH$2815,"Win")</f>
        <v>0</v>
      </c>
      <c r="E1147" s="7" t="n">
        <f aca="false">COUNTIFS('Duel Log'!AF$2:AF$2815,$A1147,'Duel Log'!AG$2:AG$2815,$B1147,'Duel Log'!AH$2:AH$2815,"Loss")</f>
        <v>1</v>
      </c>
      <c r="F1147" s="7" t="n">
        <f aca="false">COUNTIFS('Duel Log'!AF$2:AF$2815,$A1147,'Duel Log'!AG$2:AG$2815,$B1147,'Duel Log'!AH$2:AH$2815,"Draw")</f>
        <v>0</v>
      </c>
      <c r="G1147" s="13" t="n">
        <f aca="false">IFERROR(D1147/C1147,"")</f>
        <v>0</v>
      </c>
    </row>
    <row r="1148" customFormat="false" ht="15" hidden="false" customHeight="true" outlineLevel="0" collapsed="false">
      <c r="A1148" s="7" t="s">
        <v>1161</v>
      </c>
      <c r="B1148" s="7" t="s">
        <v>1162</v>
      </c>
      <c r="C1148" s="7" t="n">
        <f aca="false">COUNTIFS('Duel Log'!AF$2:AF$2815,$A1148,'Duel Log'!AG$2:AG$2815,$B1148)</f>
        <v>2</v>
      </c>
      <c r="D1148" s="7" t="n">
        <f aca="false">COUNTIFS('Duel Log'!AF$2:AF$2815,$A1148,'Duel Log'!AG$2:AG$2815,$B1148,'Duel Log'!AH$2:AH$2815,"Win")</f>
        <v>2</v>
      </c>
      <c r="E1148" s="7" t="n">
        <f aca="false">COUNTIFS('Duel Log'!AF$2:AF$2815,$A1148,'Duel Log'!AG$2:AG$2815,$B1148,'Duel Log'!AH$2:AH$2815,"Loss")</f>
        <v>0</v>
      </c>
      <c r="F1148" s="7" t="n">
        <f aca="false">COUNTIFS('Duel Log'!AF$2:AF$2815,$A1148,'Duel Log'!AG$2:AG$2815,$B1148,'Duel Log'!AH$2:AH$2815,"Draw")</f>
        <v>0</v>
      </c>
      <c r="G1148" s="13" t="n">
        <f aca="false">IFERROR(D1148/C1148,"")</f>
        <v>1</v>
      </c>
    </row>
    <row r="1149" customFormat="false" ht="15" hidden="false" customHeight="true" outlineLevel="0" collapsed="false">
      <c r="A1149" s="7" t="s">
        <v>3888</v>
      </c>
      <c r="B1149" s="7" t="s">
        <v>3887</v>
      </c>
      <c r="C1149" s="7" t="n">
        <f aca="false">COUNTIFS('Duel Log'!AF$2:AF$2815,$A1149,'Duel Log'!AG$2:AG$2815,$B1149)</f>
        <v>1</v>
      </c>
      <c r="D1149" s="7" t="n">
        <f aca="false">COUNTIFS('Duel Log'!AF$2:AF$2815,$A1149,'Duel Log'!AG$2:AG$2815,$B1149,'Duel Log'!AH$2:AH$2815,"Win")</f>
        <v>1</v>
      </c>
      <c r="E1149" s="7" t="n">
        <f aca="false">COUNTIFS('Duel Log'!AF$2:AF$2815,$A1149,'Duel Log'!AG$2:AG$2815,$B1149,'Duel Log'!AH$2:AH$2815,"Loss")</f>
        <v>0</v>
      </c>
      <c r="F1149" s="7" t="n">
        <f aca="false">COUNTIFS('Duel Log'!AF$2:AF$2815,$A1149,'Duel Log'!AG$2:AG$2815,$B1149,'Duel Log'!AH$2:AH$2815,"Draw")</f>
        <v>0</v>
      </c>
      <c r="G1149" s="13" t="n">
        <f aca="false">IFERROR(D1149/C1149,"")</f>
        <v>1</v>
      </c>
    </row>
    <row r="1150" customFormat="false" ht="15" hidden="false" customHeight="true" outlineLevel="0" collapsed="false">
      <c r="A1150" s="7" t="s">
        <v>3899</v>
      </c>
      <c r="B1150" s="7" t="s">
        <v>1322</v>
      </c>
      <c r="C1150" s="7" t="n">
        <f aca="false">COUNTIFS('Duel Log'!AF$2:AF$2815,$A1150,'Duel Log'!AG$2:AG$2815,$B1150)</f>
        <v>1</v>
      </c>
      <c r="D1150" s="7" t="n">
        <f aca="false">COUNTIFS('Duel Log'!AF$2:AF$2815,$A1150,'Duel Log'!AG$2:AG$2815,$B1150,'Duel Log'!AH$2:AH$2815,"Win")</f>
        <v>0</v>
      </c>
      <c r="E1150" s="7" t="n">
        <f aca="false">COUNTIFS('Duel Log'!AF$2:AF$2815,$A1150,'Duel Log'!AG$2:AG$2815,$B1150,'Duel Log'!AH$2:AH$2815,"Loss")</f>
        <v>1</v>
      </c>
      <c r="F1150" s="7" t="n">
        <f aca="false">COUNTIFS('Duel Log'!AF$2:AF$2815,$A1150,'Duel Log'!AG$2:AG$2815,$B1150,'Duel Log'!AH$2:AH$2815,"Draw")</f>
        <v>0</v>
      </c>
      <c r="G1150" s="13" t="n">
        <f aca="false">IFERROR(D1150/C1150,"")</f>
        <v>0</v>
      </c>
    </row>
    <row r="1151" customFormat="false" ht="15" hidden="false" customHeight="true" outlineLevel="0" collapsed="false">
      <c r="A1151" s="7" t="s">
        <v>3899</v>
      </c>
      <c r="B1151" s="7" t="s">
        <v>315</v>
      </c>
      <c r="C1151" s="7" t="n">
        <f aca="false">COUNTIFS('Duel Log'!AF$2:AF$2815,$A1151,'Duel Log'!AG$2:AG$2815,$B1151)</f>
        <v>1</v>
      </c>
      <c r="D1151" s="7" t="n">
        <f aca="false">COUNTIFS('Duel Log'!AF$2:AF$2815,$A1151,'Duel Log'!AG$2:AG$2815,$B1151,'Duel Log'!AH$2:AH$2815,"Win")</f>
        <v>0</v>
      </c>
      <c r="E1151" s="7" t="n">
        <f aca="false">COUNTIFS('Duel Log'!AF$2:AF$2815,$A1151,'Duel Log'!AG$2:AG$2815,$B1151,'Duel Log'!AH$2:AH$2815,"Loss")</f>
        <v>1</v>
      </c>
      <c r="F1151" s="7" t="n">
        <f aca="false">COUNTIFS('Duel Log'!AF$2:AF$2815,$A1151,'Duel Log'!AG$2:AG$2815,$B1151,'Duel Log'!AH$2:AH$2815,"Draw")</f>
        <v>0</v>
      </c>
      <c r="G1151" s="13" t="n">
        <f aca="false">IFERROR(D1151/C1151,"")</f>
        <v>0</v>
      </c>
    </row>
    <row r="1152" customFormat="false" ht="15" hidden="false" customHeight="true" outlineLevel="0" collapsed="false">
      <c r="A1152" s="7" t="s">
        <v>4074</v>
      </c>
      <c r="B1152" s="7" t="s">
        <v>4073</v>
      </c>
      <c r="C1152" s="7" t="n">
        <f aca="false">COUNTIFS('Duel Log'!AF$2:AF$2815,$A1152,'Duel Log'!AG$2:AG$2815,$B1152)</f>
        <v>1</v>
      </c>
      <c r="D1152" s="7" t="n">
        <f aca="false">COUNTIFS('Duel Log'!AF$2:AF$2815,$A1152,'Duel Log'!AG$2:AG$2815,$B1152,'Duel Log'!AH$2:AH$2815,"Win")</f>
        <v>0</v>
      </c>
      <c r="E1152" s="7" t="n">
        <f aca="false">COUNTIFS('Duel Log'!AF$2:AF$2815,$A1152,'Duel Log'!AG$2:AG$2815,$B1152,'Duel Log'!AH$2:AH$2815,"Loss")</f>
        <v>1</v>
      </c>
      <c r="F1152" s="7" t="n">
        <f aca="false">COUNTIFS('Duel Log'!AF$2:AF$2815,$A1152,'Duel Log'!AG$2:AG$2815,$B1152,'Duel Log'!AH$2:AH$2815,"Draw")</f>
        <v>0</v>
      </c>
      <c r="G1152" s="13" t="n">
        <f aca="false">IFERROR(D1152/C1152,"")</f>
        <v>0</v>
      </c>
    </row>
    <row r="1153" customFormat="false" ht="15" hidden="false" customHeight="true" outlineLevel="0" collapsed="false">
      <c r="A1153" s="7" t="s">
        <v>5635</v>
      </c>
      <c r="B1153" s="7" t="s">
        <v>1644</v>
      </c>
      <c r="C1153" s="7" t="n">
        <f aca="false">COUNTIFS('Duel Log'!AF$2:AF$2815,$A1153,'Duel Log'!AG$2:AG$2815,$B1153)</f>
        <v>1</v>
      </c>
      <c r="D1153" s="7" t="n">
        <f aca="false">COUNTIFS('Duel Log'!AF$2:AF$2815,$A1153,'Duel Log'!AG$2:AG$2815,$B1153,'Duel Log'!AH$2:AH$2815,"Win")</f>
        <v>0</v>
      </c>
      <c r="E1153" s="7" t="n">
        <f aca="false">COUNTIFS('Duel Log'!AF$2:AF$2815,$A1153,'Duel Log'!AG$2:AG$2815,$B1153,'Duel Log'!AH$2:AH$2815,"Loss")</f>
        <v>1</v>
      </c>
      <c r="F1153" s="7" t="n">
        <f aca="false">COUNTIFS('Duel Log'!AF$2:AF$2815,$A1153,'Duel Log'!AG$2:AG$2815,$B1153,'Duel Log'!AH$2:AH$2815,"Draw")</f>
        <v>0</v>
      </c>
      <c r="G1153" s="13" t="n">
        <f aca="false">IFERROR(D1153/C1153,"")</f>
        <v>0</v>
      </c>
    </row>
    <row r="1154" customFormat="false" ht="15" hidden="false" customHeight="true" outlineLevel="0" collapsed="false">
      <c r="A1154" s="7" t="s">
        <v>3264</v>
      </c>
      <c r="B1154" s="7" t="s">
        <v>272</v>
      </c>
      <c r="C1154" s="7" t="n">
        <f aca="false">COUNTIFS('Duel Log'!AF$2:AF$2815,$A1154,'Duel Log'!AG$2:AG$2815,$B1154)</f>
        <v>1</v>
      </c>
      <c r="D1154" s="7" t="n">
        <f aca="false">COUNTIFS('Duel Log'!AF$2:AF$2815,$A1154,'Duel Log'!AG$2:AG$2815,$B1154,'Duel Log'!AH$2:AH$2815,"Win")</f>
        <v>0</v>
      </c>
      <c r="E1154" s="7" t="n">
        <f aca="false">COUNTIFS('Duel Log'!AF$2:AF$2815,$A1154,'Duel Log'!AG$2:AG$2815,$B1154,'Duel Log'!AH$2:AH$2815,"Loss")</f>
        <v>1</v>
      </c>
      <c r="F1154" s="7" t="n">
        <f aca="false">COUNTIFS('Duel Log'!AF$2:AF$2815,$A1154,'Duel Log'!AG$2:AG$2815,$B1154,'Duel Log'!AH$2:AH$2815,"Draw")</f>
        <v>0</v>
      </c>
      <c r="G1154" s="13" t="n">
        <f aca="false">IFERROR(D1154/C1154,"")</f>
        <v>0</v>
      </c>
    </row>
    <row r="1155" customFormat="false" ht="15" hidden="false" customHeight="true" outlineLevel="0" collapsed="false">
      <c r="A1155" s="7" t="s">
        <v>4903</v>
      </c>
      <c r="B1155" s="7" t="s">
        <v>4904</v>
      </c>
      <c r="C1155" s="7" t="n">
        <f aca="false">COUNTIFS('Duel Log'!AF$2:AF$2815,$A1155,'Duel Log'!AG$2:AG$2815,$B1155)</f>
        <v>1</v>
      </c>
      <c r="D1155" s="7" t="n">
        <f aca="false">COUNTIFS('Duel Log'!AF$2:AF$2815,$A1155,'Duel Log'!AG$2:AG$2815,$B1155,'Duel Log'!AH$2:AH$2815,"Win")</f>
        <v>1</v>
      </c>
      <c r="E1155" s="7" t="n">
        <f aca="false">COUNTIFS('Duel Log'!AF$2:AF$2815,$A1155,'Duel Log'!AG$2:AG$2815,$B1155,'Duel Log'!AH$2:AH$2815,"Loss")</f>
        <v>0</v>
      </c>
      <c r="F1155" s="7" t="n">
        <f aca="false">COUNTIFS('Duel Log'!AF$2:AF$2815,$A1155,'Duel Log'!AG$2:AG$2815,$B1155,'Duel Log'!AH$2:AH$2815,"Draw")</f>
        <v>0</v>
      </c>
      <c r="G1155" s="13" t="n">
        <f aca="false">IFERROR(D1155/C1155,"")</f>
        <v>1</v>
      </c>
    </row>
    <row r="1156" customFormat="false" ht="15" hidden="false" customHeight="true" outlineLevel="0" collapsed="false">
      <c r="A1156" s="7" t="s">
        <v>2009</v>
      </c>
      <c r="B1156" s="7" t="s">
        <v>2010</v>
      </c>
      <c r="C1156" s="7" t="n">
        <f aca="false">COUNTIFS('Duel Log'!AF$2:AF$2815,$A1156,'Duel Log'!AG$2:AG$2815,$B1156)</f>
        <v>2</v>
      </c>
      <c r="D1156" s="7" t="n">
        <f aca="false">COUNTIFS('Duel Log'!AF$2:AF$2815,$A1156,'Duel Log'!AG$2:AG$2815,$B1156,'Duel Log'!AH$2:AH$2815,"Win")</f>
        <v>0</v>
      </c>
      <c r="E1156" s="7" t="n">
        <f aca="false">COUNTIFS('Duel Log'!AF$2:AF$2815,$A1156,'Duel Log'!AG$2:AG$2815,$B1156,'Duel Log'!AH$2:AH$2815,"Loss")</f>
        <v>2</v>
      </c>
      <c r="F1156" s="7" t="n">
        <f aca="false">COUNTIFS('Duel Log'!AF$2:AF$2815,$A1156,'Duel Log'!AG$2:AG$2815,$B1156,'Duel Log'!AH$2:AH$2815,"Draw")</f>
        <v>0</v>
      </c>
      <c r="G1156" s="13" t="n">
        <f aca="false">IFERROR(D1156/C1156,"")</f>
        <v>0</v>
      </c>
    </row>
    <row r="1157" customFormat="false" ht="15" hidden="false" customHeight="true" outlineLevel="0" collapsed="false">
      <c r="A1157" s="7" t="s">
        <v>4604</v>
      </c>
      <c r="B1157" s="7" t="s">
        <v>692</v>
      </c>
      <c r="C1157" s="7" t="n">
        <f aca="false">COUNTIFS('Duel Log'!AF$2:AF$2815,$A1157,'Duel Log'!AG$2:AG$2815,$B1157)</f>
        <v>1</v>
      </c>
      <c r="D1157" s="7" t="n">
        <f aca="false">COUNTIFS('Duel Log'!AF$2:AF$2815,$A1157,'Duel Log'!AG$2:AG$2815,$B1157,'Duel Log'!AH$2:AH$2815,"Win")</f>
        <v>0</v>
      </c>
      <c r="E1157" s="7" t="n">
        <f aca="false">COUNTIFS('Duel Log'!AF$2:AF$2815,$A1157,'Duel Log'!AG$2:AG$2815,$B1157,'Duel Log'!AH$2:AH$2815,"Loss")</f>
        <v>1</v>
      </c>
      <c r="F1157" s="7" t="n">
        <f aca="false">COUNTIFS('Duel Log'!AF$2:AF$2815,$A1157,'Duel Log'!AG$2:AG$2815,$B1157,'Duel Log'!AH$2:AH$2815,"Draw")</f>
        <v>0</v>
      </c>
      <c r="G1157" s="13" t="n">
        <f aca="false">IFERROR(D1157/C1157,"")</f>
        <v>0</v>
      </c>
    </row>
    <row r="1158" customFormat="false" ht="15" hidden="false" customHeight="true" outlineLevel="0" collapsed="false">
      <c r="A1158" s="7" t="s">
        <v>4094</v>
      </c>
      <c r="B1158" s="7" t="s">
        <v>1298</v>
      </c>
      <c r="C1158" s="7" t="n">
        <f aca="false">COUNTIFS('Duel Log'!AF$2:AF$2815,$A1158,'Duel Log'!AG$2:AG$2815,$B1158)</f>
        <v>1</v>
      </c>
      <c r="D1158" s="7" t="n">
        <f aca="false">COUNTIFS('Duel Log'!AF$2:AF$2815,$A1158,'Duel Log'!AG$2:AG$2815,$B1158,'Duel Log'!AH$2:AH$2815,"Win")</f>
        <v>0</v>
      </c>
      <c r="E1158" s="7" t="n">
        <f aca="false">COUNTIFS('Duel Log'!AF$2:AF$2815,$A1158,'Duel Log'!AG$2:AG$2815,$B1158,'Duel Log'!AH$2:AH$2815,"Loss")</f>
        <v>1</v>
      </c>
      <c r="F1158" s="7" t="n">
        <f aca="false">COUNTIFS('Duel Log'!AF$2:AF$2815,$A1158,'Duel Log'!AG$2:AG$2815,$B1158,'Duel Log'!AH$2:AH$2815,"Draw")</f>
        <v>0</v>
      </c>
      <c r="G1158" s="13" t="n">
        <f aca="false">IFERROR(D1158/C1158,"")</f>
        <v>0</v>
      </c>
    </row>
    <row r="1159" customFormat="false" ht="15" hidden="false" customHeight="true" outlineLevel="0" collapsed="false">
      <c r="A1159" s="7" t="s">
        <v>1266</v>
      </c>
      <c r="B1159" s="7" t="s">
        <v>1258</v>
      </c>
      <c r="C1159" s="7" t="n">
        <f aca="false">COUNTIFS('Duel Log'!AF$2:AF$2815,$A1159,'Duel Log'!AG$2:AG$2815,$B1159)</f>
        <v>1</v>
      </c>
      <c r="D1159" s="7" t="n">
        <f aca="false">COUNTIFS('Duel Log'!AF$2:AF$2815,$A1159,'Duel Log'!AG$2:AG$2815,$B1159,'Duel Log'!AH$2:AH$2815,"Win")</f>
        <v>1</v>
      </c>
      <c r="E1159" s="7" t="n">
        <f aca="false">COUNTIFS('Duel Log'!AF$2:AF$2815,$A1159,'Duel Log'!AG$2:AG$2815,$B1159,'Duel Log'!AH$2:AH$2815,"Loss")</f>
        <v>0</v>
      </c>
      <c r="F1159" s="7" t="n">
        <f aca="false">COUNTIFS('Duel Log'!AF$2:AF$2815,$A1159,'Duel Log'!AG$2:AG$2815,$B1159,'Duel Log'!AH$2:AH$2815,"Draw")</f>
        <v>0</v>
      </c>
      <c r="G1159" s="13" t="n">
        <f aca="false">IFERROR(D1159/C1159,"")</f>
        <v>1</v>
      </c>
    </row>
    <row r="1160" customFormat="false" ht="15" hidden="false" customHeight="true" outlineLevel="0" collapsed="false">
      <c r="A1160" s="7" t="s">
        <v>4317</v>
      </c>
      <c r="B1160" s="7" t="s">
        <v>2761</v>
      </c>
      <c r="C1160" s="7" t="n">
        <f aca="false">COUNTIFS('Duel Log'!AF$2:AF$2815,$A1160,'Duel Log'!AG$2:AG$2815,$B1160)</f>
        <v>1</v>
      </c>
      <c r="D1160" s="7" t="n">
        <f aca="false">COUNTIFS('Duel Log'!AF$2:AF$2815,$A1160,'Duel Log'!AG$2:AG$2815,$B1160,'Duel Log'!AH$2:AH$2815,"Win")</f>
        <v>1</v>
      </c>
      <c r="E1160" s="7" t="n">
        <f aca="false">COUNTIFS('Duel Log'!AF$2:AF$2815,$A1160,'Duel Log'!AG$2:AG$2815,$B1160,'Duel Log'!AH$2:AH$2815,"Loss")</f>
        <v>0</v>
      </c>
      <c r="F1160" s="7" t="n">
        <f aca="false">COUNTIFS('Duel Log'!AF$2:AF$2815,$A1160,'Duel Log'!AG$2:AG$2815,$B1160,'Duel Log'!AH$2:AH$2815,"Draw")</f>
        <v>0</v>
      </c>
      <c r="G1160" s="13" t="n">
        <f aca="false">IFERROR(D1160/C1160,"")</f>
        <v>1</v>
      </c>
    </row>
    <row r="1161" customFormat="false" ht="15" hidden="false" customHeight="true" outlineLevel="0" collapsed="false">
      <c r="A1161" s="7" t="s">
        <v>313</v>
      </c>
      <c r="B1161" s="7" t="s">
        <v>272</v>
      </c>
      <c r="C1161" s="7" t="n">
        <f aca="false">COUNTIFS('Duel Log'!AF$2:AF$2815,$A1161,'Duel Log'!AG$2:AG$2815,$B1161)</f>
        <v>1</v>
      </c>
      <c r="D1161" s="7" t="n">
        <f aca="false">COUNTIFS('Duel Log'!AF$2:AF$2815,$A1161,'Duel Log'!AG$2:AG$2815,$B1161,'Duel Log'!AH$2:AH$2815,"Win")</f>
        <v>0</v>
      </c>
      <c r="E1161" s="7" t="n">
        <f aca="false">COUNTIFS('Duel Log'!AF$2:AF$2815,$A1161,'Duel Log'!AG$2:AG$2815,$B1161,'Duel Log'!AH$2:AH$2815,"Loss")</f>
        <v>1</v>
      </c>
      <c r="F1161" s="7" t="n">
        <f aca="false">COUNTIFS('Duel Log'!AF$2:AF$2815,$A1161,'Duel Log'!AG$2:AG$2815,$B1161,'Duel Log'!AH$2:AH$2815,"Draw")</f>
        <v>0</v>
      </c>
      <c r="G1161" s="13" t="n">
        <f aca="false">IFERROR(D1161/C1161,"")</f>
        <v>0</v>
      </c>
    </row>
    <row r="1162" customFormat="false" ht="15" hidden="false" customHeight="true" outlineLevel="0" collapsed="false">
      <c r="A1162" s="7" t="s">
        <v>2872</v>
      </c>
      <c r="B1162" s="7" t="s">
        <v>2873</v>
      </c>
      <c r="C1162" s="7" t="n">
        <f aca="false">COUNTIFS('Duel Log'!AF$2:AF$2815,$A1162,'Duel Log'!AG$2:AG$2815,$B1162)</f>
        <v>1</v>
      </c>
      <c r="D1162" s="7" t="n">
        <f aca="false">COUNTIFS('Duel Log'!AF$2:AF$2815,$A1162,'Duel Log'!AG$2:AG$2815,$B1162,'Duel Log'!AH$2:AH$2815,"Win")</f>
        <v>0</v>
      </c>
      <c r="E1162" s="7" t="n">
        <f aca="false">COUNTIFS('Duel Log'!AF$2:AF$2815,$A1162,'Duel Log'!AG$2:AG$2815,$B1162,'Duel Log'!AH$2:AH$2815,"Loss")</f>
        <v>1</v>
      </c>
      <c r="F1162" s="7" t="n">
        <f aca="false">COUNTIFS('Duel Log'!AF$2:AF$2815,$A1162,'Duel Log'!AG$2:AG$2815,$B1162,'Duel Log'!AH$2:AH$2815,"Draw")</f>
        <v>0</v>
      </c>
      <c r="G1162" s="13" t="n">
        <f aca="false">IFERROR(D1162/C1162,"")</f>
        <v>0</v>
      </c>
    </row>
    <row r="1163" customFormat="false" ht="15" hidden="false" customHeight="true" outlineLevel="0" collapsed="false">
      <c r="A1163" s="7" t="s">
        <v>4833</v>
      </c>
      <c r="B1163" s="7" t="s">
        <v>228</v>
      </c>
      <c r="C1163" s="7" t="n">
        <f aca="false">COUNTIFS('Duel Log'!AF$2:AF$2815,$A1163,'Duel Log'!AG$2:AG$2815,$B1163)</f>
        <v>1</v>
      </c>
      <c r="D1163" s="7" t="n">
        <f aca="false">COUNTIFS('Duel Log'!AF$2:AF$2815,$A1163,'Duel Log'!AG$2:AG$2815,$B1163,'Duel Log'!AH$2:AH$2815,"Win")</f>
        <v>0</v>
      </c>
      <c r="E1163" s="7" t="n">
        <f aca="false">COUNTIFS('Duel Log'!AF$2:AF$2815,$A1163,'Duel Log'!AG$2:AG$2815,$B1163,'Duel Log'!AH$2:AH$2815,"Loss")</f>
        <v>1</v>
      </c>
      <c r="F1163" s="7" t="n">
        <f aca="false">COUNTIFS('Duel Log'!AF$2:AF$2815,$A1163,'Duel Log'!AG$2:AG$2815,$B1163,'Duel Log'!AH$2:AH$2815,"Draw")</f>
        <v>0</v>
      </c>
      <c r="G1163" s="13" t="n">
        <f aca="false">IFERROR(D1163/C1163,"")</f>
        <v>0</v>
      </c>
    </row>
    <row r="1164" customFormat="false" ht="15" hidden="false" customHeight="true" outlineLevel="0" collapsed="false">
      <c r="A1164" s="7" t="s">
        <v>2047</v>
      </c>
      <c r="B1164" s="7" t="s">
        <v>2048</v>
      </c>
      <c r="C1164" s="7" t="n">
        <f aca="false">COUNTIFS('Duel Log'!AF$2:AF$2815,$A1164,'Duel Log'!AG$2:AG$2815,$B1164)</f>
        <v>1</v>
      </c>
      <c r="D1164" s="7" t="n">
        <f aca="false">COUNTIFS('Duel Log'!AF$2:AF$2815,$A1164,'Duel Log'!AG$2:AG$2815,$B1164,'Duel Log'!AH$2:AH$2815,"Win")</f>
        <v>0</v>
      </c>
      <c r="E1164" s="7" t="n">
        <f aca="false">COUNTIFS('Duel Log'!AF$2:AF$2815,$A1164,'Duel Log'!AG$2:AG$2815,$B1164,'Duel Log'!AH$2:AH$2815,"Loss")</f>
        <v>1</v>
      </c>
      <c r="F1164" s="7" t="n">
        <f aca="false">COUNTIFS('Duel Log'!AF$2:AF$2815,$A1164,'Duel Log'!AG$2:AG$2815,$B1164,'Duel Log'!AH$2:AH$2815,"Draw")</f>
        <v>0</v>
      </c>
      <c r="G1164" s="13" t="n">
        <f aca="false">IFERROR(D1164/C1164,"")</f>
        <v>0</v>
      </c>
    </row>
    <row r="1165" customFormat="false" ht="15" hidden="false" customHeight="true" outlineLevel="0" collapsed="false">
      <c r="A1165" s="7" t="s">
        <v>2047</v>
      </c>
      <c r="B1165" s="7" t="s">
        <v>4839</v>
      </c>
      <c r="C1165" s="7" t="n">
        <f aca="false">COUNTIFS('Duel Log'!AF$2:AF$2815,$A1165,'Duel Log'!AG$2:AG$2815,$B1165)</f>
        <v>1</v>
      </c>
      <c r="D1165" s="7" t="n">
        <f aca="false">COUNTIFS('Duel Log'!AF$2:AF$2815,$A1165,'Duel Log'!AG$2:AG$2815,$B1165,'Duel Log'!AH$2:AH$2815,"Win")</f>
        <v>1</v>
      </c>
      <c r="E1165" s="7" t="n">
        <f aca="false">COUNTIFS('Duel Log'!AF$2:AF$2815,$A1165,'Duel Log'!AG$2:AG$2815,$B1165,'Duel Log'!AH$2:AH$2815,"Loss")</f>
        <v>0</v>
      </c>
      <c r="F1165" s="7" t="n">
        <f aca="false">COUNTIFS('Duel Log'!AF$2:AF$2815,$A1165,'Duel Log'!AG$2:AG$2815,$B1165,'Duel Log'!AH$2:AH$2815,"Draw")</f>
        <v>0</v>
      </c>
      <c r="G1165" s="13" t="n">
        <f aca="false">IFERROR(D1165/C1165,"")</f>
        <v>1</v>
      </c>
    </row>
    <row r="1166" customFormat="false" ht="15" hidden="false" customHeight="true" outlineLevel="0" collapsed="false">
      <c r="A1166" s="7" t="s">
        <v>2365</v>
      </c>
      <c r="B1166" s="7" t="s">
        <v>2364</v>
      </c>
      <c r="C1166" s="7" t="n">
        <f aca="false">COUNTIFS('Duel Log'!AF$2:AF$2815,$A1166,'Duel Log'!AG$2:AG$2815,$B1166)</f>
        <v>1</v>
      </c>
      <c r="D1166" s="7" t="n">
        <f aca="false">COUNTIFS('Duel Log'!AF$2:AF$2815,$A1166,'Duel Log'!AG$2:AG$2815,$B1166,'Duel Log'!AH$2:AH$2815,"Win")</f>
        <v>0</v>
      </c>
      <c r="E1166" s="7" t="n">
        <f aca="false">COUNTIFS('Duel Log'!AF$2:AF$2815,$A1166,'Duel Log'!AG$2:AG$2815,$B1166,'Duel Log'!AH$2:AH$2815,"Loss")</f>
        <v>1</v>
      </c>
      <c r="F1166" s="7" t="n">
        <f aca="false">COUNTIFS('Duel Log'!AF$2:AF$2815,$A1166,'Duel Log'!AG$2:AG$2815,$B1166,'Duel Log'!AH$2:AH$2815,"Draw")</f>
        <v>0</v>
      </c>
      <c r="G1166" s="13" t="n">
        <f aca="false">IFERROR(D1166/C1166,"")</f>
        <v>0</v>
      </c>
    </row>
    <row r="1167" customFormat="false" ht="15" hidden="false" customHeight="true" outlineLevel="0" collapsed="false">
      <c r="A1167" s="7" t="s">
        <v>5709</v>
      </c>
      <c r="B1167" s="7" t="s">
        <v>5710</v>
      </c>
      <c r="C1167" s="7" t="n">
        <f aca="false">COUNTIFS('Duel Log'!AF$2:AF$2815,$A1167,'Duel Log'!AG$2:AG$2815,$B1167)</f>
        <v>1</v>
      </c>
      <c r="D1167" s="7" t="n">
        <f aca="false">COUNTIFS('Duel Log'!AF$2:AF$2815,$A1167,'Duel Log'!AG$2:AG$2815,$B1167,'Duel Log'!AH$2:AH$2815,"Win")</f>
        <v>0</v>
      </c>
      <c r="E1167" s="7" t="n">
        <f aca="false">COUNTIFS('Duel Log'!AF$2:AF$2815,$A1167,'Duel Log'!AG$2:AG$2815,$B1167,'Duel Log'!AH$2:AH$2815,"Loss")</f>
        <v>1</v>
      </c>
      <c r="F1167" s="7" t="n">
        <f aca="false">COUNTIFS('Duel Log'!AF$2:AF$2815,$A1167,'Duel Log'!AG$2:AG$2815,$B1167,'Duel Log'!AH$2:AH$2815,"Draw")</f>
        <v>0</v>
      </c>
      <c r="G1167" s="13" t="n">
        <f aca="false">IFERROR(D1167/C1167,"")</f>
        <v>0</v>
      </c>
    </row>
    <row r="1168" customFormat="false" ht="15" hidden="false" customHeight="true" outlineLevel="0" collapsed="false">
      <c r="A1168" s="7" t="s">
        <v>4954</v>
      </c>
      <c r="B1168" s="7" t="s">
        <v>252</v>
      </c>
      <c r="C1168" s="7" t="n">
        <f aca="false">COUNTIFS('Duel Log'!AF$2:AF$2815,$A1168,'Duel Log'!AG$2:AG$2815,$B1168)</f>
        <v>1</v>
      </c>
      <c r="D1168" s="7" t="n">
        <f aca="false">COUNTIFS('Duel Log'!AF$2:AF$2815,$A1168,'Duel Log'!AG$2:AG$2815,$B1168,'Duel Log'!AH$2:AH$2815,"Win")</f>
        <v>0</v>
      </c>
      <c r="E1168" s="7" t="n">
        <f aca="false">COUNTIFS('Duel Log'!AF$2:AF$2815,$A1168,'Duel Log'!AG$2:AG$2815,$B1168,'Duel Log'!AH$2:AH$2815,"Loss")</f>
        <v>1</v>
      </c>
      <c r="F1168" s="7" t="n">
        <f aca="false">COUNTIFS('Duel Log'!AF$2:AF$2815,$A1168,'Duel Log'!AG$2:AG$2815,$B1168,'Duel Log'!AH$2:AH$2815,"Draw")</f>
        <v>0</v>
      </c>
      <c r="G1168" s="13" t="n">
        <f aca="false">IFERROR(D1168/C1168,"")</f>
        <v>0</v>
      </c>
    </row>
    <row r="1169" customFormat="false" ht="15" hidden="false" customHeight="true" outlineLevel="0" collapsed="false">
      <c r="A1169" s="7" t="s">
        <v>633</v>
      </c>
      <c r="B1169" s="7" t="s">
        <v>488</v>
      </c>
      <c r="C1169" s="7" t="n">
        <f aca="false">COUNTIFS('Duel Log'!AF$2:AF$2815,$A1169,'Duel Log'!AG$2:AG$2815,$B1169)</f>
        <v>1</v>
      </c>
      <c r="D1169" s="7" t="n">
        <f aca="false">COUNTIFS('Duel Log'!AF$2:AF$2815,$A1169,'Duel Log'!AG$2:AG$2815,$B1169,'Duel Log'!AH$2:AH$2815,"Win")</f>
        <v>0</v>
      </c>
      <c r="E1169" s="7" t="n">
        <f aca="false">COUNTIFS('Duel Log'!AF$2:AF$2815,$A1169,'Duel Log'!AG$2:AG$2815,$B1169,'Duel Log'!AH$2:AH$2815,"Loss")</f>
        <v>1</v>
      </c>
      <c r="F1169" s="7" t="n">
        <f aca="false">COUNTIFS('Duel Log'!AF$2:AF$2815,$A1169,'Duel Log'!AG$2:AG$2815,$B1169,'Duel Log'!AH$2:AH$2815,"Draw")</f>
        <v>0</v>
      </c>
      <c r="G1169" s="13" t="n">
        <f aca="false">IFERROR(D1169/C1169,"")</f>
        <v>0</v>
      </c>
    </row>
    <row r="1170" customFormat="false" ht="15" hidden="false" customHeight="true" outlineLevel="0" collapsed="false">
      <c r="A1170" s="7" t="s">
        <v>3393</v>
      </c>
      <c r="B1170" s="7" t="s">
        <v>3392</v>
      </c>
      <c r="C1170" s="7" t="n">
        <f aca="false">COUNTIFS('Duel Log'!AF$2:AF$2815,$A1170,'Duel Log'!AG$2:AG$2815,$B1170)</f>
        <v>1</v>
      </c>
      <c r="D1170" s="7" t="n">
        <f aca="false">COUNTIFS('Duel Log'!AF$2:AF$2815,$A1170,'Duel Log'!AG$2:AG$2815,$B1170,'Duel Log'!AH$2:AH$2815,"Win")</f>
        <v>0</v>
      </c>
      <c r="E1170" s="7" t="n">
        <f aca="false">COUNTIFS('Duel Log'!AF$2:AF$2815,$A1170,'Duel Log'!AG$2:AG$2815,$B1170,'Duel Log'!AH$2:AH$2815,"Loss")</f>
        <v>1</v>
      </c>
      <c r="F1170" s="7" t="n">
        <f aca="false">COUNTIFS('Duel Log'!AF$2:AF$2815,$A1170,'Duel Log'!AG$2:AG$2815,$B1170,'Duel Log'!AH$2:AH$2815,"Draw")</f>
        <v>0</v>
      </c>
      <c r="G1170" s="13" t="n">
        <f aca="false">IFERROR(D1170/C1170,"")</f>
        <v>0</v>
      </c>
    </row>
    <row r="1171" customFormat="false" ht="15" hidden="false" customHeight="true" outlineLevel="0" collapsed="false">
      <c r="A1171" s="7" t="s">
        <v>4858</v>
      </c>
      <c r="B1171" s="7" t="s">
        <v>338</v>
      </c>
      <c r="C1171" s="7" t="n">
        <f aca="false">COUNTIFS('Duel Log'!AF$2:AF$2815,$A1171,'Duel Log'!AG$2:AG$2815,$B1171)</f>
        <v>1</v>
      </c>
      <c r="D1171" s="7" t="n">
        <f aca="false">COUNTIFS('Duel Log'!AF$2:AF$2815,$A1171,'Duel Log'!AG$2:AG$2815,$B1171,'Duel Log'!AH$2:AH$2815,"Win")</f>
        <v>0</v>
      </c>
      <c r="E1171" s="7" t="n">
        <f aca="false">COUNTIFS('Duel Log'!AF$2:AF$2815,$A1171,'Duel Log'!AG$2:AG$2815,$B1171,'Duel Log'!AH$2:AH$2815,"Loss")</f>
        <v>1</v>
      </c>
      <c r="F1171" s="7" t="n">
        <f aca="false">COUNTIFS('Duel Log'!AF$2:AF$2815,$A1171,'Duel Log'!AG$2:AG$2815,$B1171,'Duel Log'!AH$2:AH$2815,"Draw")</f>
        <v>0</v>
      </c>
      <c r="G1171" s="13" t="n">
        <f aca="false">IFERROR(D1171/C1171,"")</f>
        <v>0</v>
      </c>
    </row>
    <row r="1172" customFormat="false" ht="15" hidden="false" customHeight="true" outlineLevel="0" collapsed="false">
      <c r="A1172" s="7" t="s">
        <v>4756</v>
      </c>
      <c r="B1172" s="7" t="s">
        <v>1937</v>
      </c>
      <c r="C1172" s="7" t="n">
        <f aca="false">COUNTIFS('Duel Log'!AF$2:AF$2815,$A1172,'Duel Log'!AG$2:AG$2815,$B1172)</f>
        <v>2</v>
      </c>
      <c r="D1172" s="7" t="n">
        <f aca="false">COUNTIFS('Duel Log'!AF$2:AF$2815,$A1172,'Duel Log'!AG$2:AG$2815,$B1172,'Duel Log'!AH$2:AH$2815,"Win")</f>
        <v>2</v>
      </c>
      <c r="E1172" s="7" t="n">
        <f aca="false">COUNTIFS('Duel Log'!AF$2:AF$2815,$A1172,'Duel Log'!AG$2:AG$2815,$B1172,'Duel Log'!AH$2:AH$2815,"Loss")</f>
        <v>0</v>
      </c>
      <c r="F1172" s="7" t="n">
        <f aca="false">COUNTIFS('Duel Log'!AF$2:AF$2815,$A1172,'Duel Log'!AG$2:AG$2815,$B1172,'Duel Log'!AH$2:AH$2815,"Draw")</f>
        <v>0</v>
      </c>
      <c r="G1172" s="13" t="n">
        <f aca="false">IFERROR(D1172/C1172,"")</f>
        <v>1</v>
      </c>
    </row>
    <row r="1173" customFormat="false" ht="15" hidden="false" customHeight="true" outlineLevel="0" collapsed="false">
      <c r="A1173" s="7" t="s">
        <v>316</v>
      </c>
      <c r="B1173" s="7" t="s">
        <v>315</v>
      </c>
      <c r="C1173" s="7" t="n">
        <f aca="false">COUNTIFS('Duel Log'!AF$2:AF$2815,$A1173,'Duel Log'!AG$2:AG$2815,$B1173)</f>
        <v>1</v>
      </c>
      <c r="D1173" s="7" t="n">
        <f aca="false">COUNTIFS('Duel Log'!AF$2:AF$2815,$A1173,'Duel Log'!AG$2:AG$2815,$B1173,'Duel Log'!AH$2:AH$2815,"Win")</f>
        <v>0</v>
      </c>
      <c r="E1173" s="7" t="n">
        <f aca="false">COUNTIFS('Duel Log'!AF$2:AF$2815,$A1173,'Duel Log'!AG$2:AG$2815,$B1173,'Duel Log'!AH$2:AH$2815,"Loss")</f>
        <v>1</v>
      </c>
      <c r="F1173" s="7" t="n">
        <f aca="false">COUNTIFS('Duel Log'!AF$2:AF$2815,$A1173,'Duel Log'!AG$2:AG$2815,$B1173,'Duel Log'!AH$2:AH$2815,"Draw")</f>
        <v>0</v>
      </c>
      <c r="G1173" s="13" t="n">
        <f aca="false">IFERROR(D1173/C1173,"")</f>
        <v>0</v>
      </c>
    </row>
    <row r="1174" customFormat="false" ht="15" hidden="false" customHeight="true" outlineLevel="0" collapsed="false">
      <c r="A1174" s="7" t="s">
        <v>2610</v>
      </c>
      <c r="B1174" s="7" t="s">
        <v>614</v>
      </c>
      <c r="C1174" s="7" t="n">
        <f aca="false">COUNTIFS('Duel Log'!AF$2:AF$2815,$A1174,'Duel Log'!AG$2:AG$2815,$B1174)</f>
        <v>2</v>
      </c>
      <c r="D1174" s="7" t="n">
        <f aca="false">COUNTIFS('Duel Log'!AF$2:AF$2815,$A1174,'Duel Log'!AG$2:AG$2815,$B1174,'Duel Log'!AH$2:AH$2815,"Win")</f>
        <v>2</v>
      </c>
      <c r="E1174" s="7" t="n">
        <f aca="false">COUNTIFS('Duel Log'!AF$2:AF$2815,$A1174,'Duel Log'!AG$2:AG$2815,$B1174,'Duel Log'!AH$2:AH$2815,"Loss")</f>
        <v>0</v>
      </c>
      <c r="F1174" s="7" t="n">
        <f aca="false">COUNTIFS('Duel Log'!AF$2:AF$2815,$A1174,'Duel Log'!AG$2:AG$2815,$B1174,'Duel Log'!AH$2:AH$2815,"Draw")</f>
        <v>0</v>
      </c>
      <c r="G1174" s="13" t="n">
        <f aca="false">IFERROR(D1174/C1174,"")</f>
        <v>1</v>
      </c>
    </row>
    <row r="1175" customFormat="false" ht="15" hidden="false" customHeight="true" outlineLevel="0" collapsed="false">
      <c r="A1175" s="7" t="s">
        <v>2610</v>
      </c>
      <c r="B1175" s="7" t="s">
        <v>150</v>
      </c>
      <c r="C1175" s="7" t="n">
        <f aca="false">COUNTIFS('Duel Log'!AF$2:AF$2815,$A1175,'Duel Log'!AG$2:AG$2815,$B1175)</f>
        <v>2</v>
      </c>
      <c r="D1175" s="7" t="n">
        <f aca="false">COUNTIFS('Duel Log'!AF$2:AF$2815,$A1175,'Duel Log'!AG$2:AG$2815,$B1175,'Duel Log'!AH$2:AH$2815,"Win")</f>
        <v>0</v>
      </c>
      <c r="E1175" s="7" t="n">
        <f aca="false">COUNTIFS('Duel Log'!AF$2:AF$2815,$A1175,'Duel Log'!AG$2:AG$2815,$B1175,'Duel Log'!AH$2:AH$2815,"Loss")</f>
        <v>2</v>
      </c>
      <c r="F1175" s="7" t="n">
        <f aca="false">COUNTIFS('Duel Log'!AF$2:AF$2815,$A1175,'Duel Log'!AG$2:AG$2815,$B1175,'Duel Log'!AH$2:AH$2815,"Draw")</f>
        <v>0</v>
      </c>
      <c r="G1175" s="13" t="n">
        <f aca="false">IFERROR(D1175/C1175,"")</f>
        <v>0</v>
      </c>
    </row>
    <row r="1176" customFormat="false" ht="15" hidden="false" customHeight="true" outlineLevel="0" collapsed="false">
      <c r="A1176" s="7" t="s">
        <v>2610</v>
      </c>
      <c r="B1176" s="7" t="s">
        <v>726</v>
      </c>
      <c r="C1176" s="7" t="n">
        <f aca="false">COUNTIFS('Duel Log'!AF$2:AF$2815,$A1176,'Duel Log'!AG$2:AG$2815,$B1176)</f>
        <v>1</v>
      </c>
      <c r="D1176" s="7" t="n">
        <f aca="false">COUNTIFS('Duel Log'!AF$2:AF$2815,$A1176,'Duel Log'!AG$2:AG$2815,$B1176,'Duel Log'!AH$2:AH$2815,"Win")</f>
        <v>0</v>
      </c>
      <c r="E1176" s="7" t="n">
        <f aca="false">COUNTIFS('Duel Log'!AF$2:AF$2815,$A1176,'Duel Log'!AG$2:AG$2815,$B1176,'Duel Log'!AH$2:AH$2815,"Loss")</f>
        <v>1</v>
      </c>
      <c r="F1176" s="7" t="n">
        <f aca="false">COUNTIFS('Duel Log'!AF$2:AF$2815,$A1176,'Duel Log'!AG$2:AG$2815,$B1176,'Duel Log'!AH$2:AH$2815,"Draw")</f>
        <v>0</v>
      </c>
      <c r="G1176" s="13" t="n">
        <f aca="false">IFERROR(D1176/C1176,"")</f>
        <v>0</v>
      </c>
    </row>
    <row r="1177" customFormat="false" ht="15" hidden="false" customHeight="true" outlineLevel="0" collapsed="false">
      <c r="A1177" s="7" t="s">
        <v>2889</v>
      </c>
      <c r="B1177" s="7" t="s">
        <v>2888</v>
      </c>
      <c r="C1177" s="7" t="n">
        <f aca="false">COUNTIFS('Duel Log'!AF$2:AF$2815,$A1177,'Duel Log'!AG$2:AG$2815,$B1177)</f>
        <v>1</v>
      </c>
      <c r="D1177" s="7" t="n">
        <f aca="false">COUNTIFS('Duel Log'!AF$2:AF$2815,$A1177,'Duel Log'!AG$2:AG$2815,$B1177,'Duel Log'!AH$2:AH$2815,"Win")</f>
        <v>0</v>
      </c>
      <c r="E1177" s="7" t="n">
        <f aca="false">COUNTIFS('Duel Log'!AF$2:AF$2815,$A1177,'Duel Log'!AG$2:AG$2815,$B1177,'Duel Log'!AH$2:AH$2815,"Loss")</f>
        <v>1</v>
      </c>
      <c r="F1177" s="7" t="n">
        <f aca="false">COUNTIFS('Duel Log'!AF$2:AF$2815,$A1177,'Duel Log'!AG$2:AG$2815,$B1177,'Duel Log'!AH$2:AH$2815,"Draw")</f>
        <v>0</v>
      </c>
      <c r="G1177" s="13" t="n">
        <f aca="false">IFERROR(D1177/C1177,"")</f>
        <v>0</v>
      </c>
    </row>
    <row r="1178" customFormat="false" ht="15" hidden="false" customHeight="true" outlineLevel="0" collapsed="false">
      <c r="A1178" s="7" t="s">
        <v>3978</v>
      </c>
      <c r="B1178" s="7" t="s">
        <v>3979</v>
      </c>
      <c r="C1178" s="7" t="n">
        <f aca="false">COUNTIFS('Duel Log'!AF$2:AF$2815,$A1178,'Duel Log'!AG$2:AG$2815,$B1178)</f>
        <v>1</v>
      </c>
      <c r="D1178" s="7" t="n">
        <f aca="false">COUNTIFS('Duel Log'!AF$2:AF$2815,$A1178,'Duel Log'!AG$2:AG$2815,$B1178,'Duel Log'!AH$2:AH$2815,"Win")</f>
        <v>0</v>
      </c>
      <c r="E1178" s="7" t="n">
        <f aca="false">COUNTIFS('Duel Log'!AF$2:AF$2815,$A1178,'Duel Log'!AG$2:AG$2815,$B1178,'Duel Log'!AH$2:AH$2815,"Loss")</f>
        <v>1</v>
      </c>
      <c r="F1178" s="7" t="n">
        <f aca="false">COUNTIFS('Duel Log'!AF$2:AF$2815,$A1178,'Duel Log'!AG$2:AG$2815,$B1178,'Duel Log'!AH$2:AH$2815,"Draw")</f>
        <v>0</v>
      </c>
      <c r="G1178" s="13" t="n">
        <f aca="false">IFERROR(D1178/C1178,"")</f>
        <v>0</v>
      </c>
    </row>
    <row r="1179" customFormat="false" ht="15" hidden="false" customHeight="true" outlineLevel="0" collapsed="false">
      <c r="A1179" s="7" t="s">
        <v>1127</v>
      </c>
      <c r="B1179" s="7" t="s">
        <v>277</v>
      </c>
      <c r="C1179" s="7" t="n">
        <f aca="false">COUNTIFS('Duel Log'!AF$2:AF$2815,$A1179,'Duel Log'!AG$2:AG$2815,$B1179)</f>
        <v>2</v>
      </c>
      <c r="D1179" s="7" t="n">
        <f aca="false">COUNTIFS('Duel Log'!AF$2:AF$2815,$A1179,'Duel Log'!AG$2:AG$2815,$B1179,'Duel Log'!AH$2:AH$2815,"Win")</f>
        <v>2</v>
      </c>
      <c r="E1179" s="7" t="n">
        <f aca="false">COUNTIFS('Duel Log'!AF$2:AF$2815,$A1179,'Duel Log'!AG$2:AG$2815,$B1179,'Duel Log'!AH$2:AH$2815,"Loss")</f>
        <v>0</v>
      </c>
      <c r="F1179" s="7" t="n">
        <f aca="false">COUNTIFS('Duel Log'!AF$2:AF$2815,$A1179,'Duel Log'!AG$2:AG$2815,$B1179,'Duel Log'!AH$2:AH$2815,"Draw")</f>
        <v>0</v>
      </c>
      <c r="G1179" s="13" t="n">
        <f aca="false">IFERROR(D1179/C1179,"")</f>
        <v>1</v>
      </c>
    </row>
    <row r="1180" customFormat="false" ht="15" hidden="false" customHeight="true" outlineLevel="0" collapsed="false">
      <c r="A1180" s="7" t="s">
        <v>2221</v>
      </c>
      <c r="B1180" s="7" t="s">
        <v>1442</v>
      </c>
      <c r="C1180" s="7" t="n">
        <f aca="false">COUNTIFS('Duel Log'!AF$2:AF$2815,$A1180,'Duel Log'!AG$2:AG$2815,$B1180)</f>
        <v>1</v>
      </c>
      <c r="D1180" s="7" t="n">
        <f aca="false">COUNTIFS('Duel Log'!AF$2:AF$2815,$A1180,'Duel Log'!AG$2:AG$2815,$B1180,'Duel Log'!AH$2:AH$2815,"Win")</f>
        <v>0</v>
      </c>
      <c r="E1180" s="7" t="n">
        <f aca="false">COUNTIFS('Duel Log'!AF$2:AF$2815,$A1180,'Duel Log'!AG$2:AG$2815,$B1180,'Duel Log'!AH$2:AH$2815,"Loss")</f>
        <v>1</v>
      </c>
      <c r="F1180" s="7" t="n">
        <f aca="false">COUNTIFS('Duel Log'!AF$2:AF$2815,$A1180,'Duel Log'!AG$2:AG$2815,$B1180,'Duel Log'!AH$2:AH$2815,"Draw")</f>
        <v>0</v>
      </c>
      <c r="G1180" s="13" t="n">
        <f aca="false">IFERROR(D1180/C1180,"")</f>
        <v>0</v>
      </c>
    </row>
    <row r="1181" customFormat="false" ht="15" hidden="false" customHeight="true" outlineLevel="0" collapsed="false">
      <c r="A1181" s="7" t="s">
        <v>2221</v>
      </c>
      <c r="B1181" s="7" t="s">
        <v>2220</v>
      </c>
      <c r="C1181" s="7" t="n">
        <f aca="false">COUNTIFS('Duel Log'!AF$2:AF$2815,$A1181,'Duel Log'!AG$2:AG$2815,$B1181)</f>
        <v>1</v>
      </c>
      <c r="D1181" s="7" t="n">
        <f aca="false">COUNTIFS('Duel Log'!AF$2:AF$2815,$A1181,'Duel Log'!AG$2:AG$2815,$B1181,'Duel Log'!AH$2:AH$2815,"Win")</f>
        <v>1</v>
      </c>
      <c r="E1181" s="7" t="n">
        <f aca="false">COUNTIFS('Duel Log'!AF$2:AF$2815,$A1181,'Duel Log'!AG$2:AG$2815,$B1181,'Duel Log'!AH$2:AH$2815,"Loss")</f>
        <v>0</v>
      </c>
      <c r="F1181" s="7" t="n">
        <f aca="false">COUNTIFS('Duel Log'!AF$2:AF$2815,$A1181,'Duel Log'!AG$2:AG$2815,$B1181,'Duel Log'!AH$2:AH$2815,"Draw")</f>
        <v>0</v>
      </c>
      <c r="G1181" s="13" t="n">
        <f aca="false">IFERROR(D1181/C1181,"")</f>
        <v>1</v>
      </c>
    </row>
    <row r="1182" customFormat="false" ht="15" hidden="false" customHeight="true" outlineLevel="0" collapsed="false">
      <c r="A1182" s="7" t="s">
        <v>3973</v>
      </c>
      <c r="B1182" s="7" t="s">
        <v>422</v>
      </c>
      <c r="C1182" s="7" t="n">
        <f aca="false">COUNTIFS('Duel Log'!AF$2:AF$2815,$A1182,'Duel Log'!AG$2:AG$2815,$B1182)</f>
        <v>1</v>
      </c>
      <c r="D1182" s="7" t="n">
        <f aca="false">COUNTIFS('Duel Log'!AF$2:AF$2815,$A1182,'Duel Log'!AG$2:AG$2815,$B1182,'Duel Log'!AH$2:AH$2815,"Win")</f>
        <v>0</v>
      </c>
      <c r="E1182" s="7" t="n">
        <f aca="false">COUNTIFS('Duel Log'!AF$2:AF$2815,$A1182,'Duel Log'!AG$2:AG$2815,$B1182,'Duel Log'!AH$2:AH$2815,"Loss")</f>
        <v>1</v>
      </c>
      <c r="F1182" s="7" t="n">
        <f aca="false">COUNTIFS('Duel Log'!AF$2:AF$2815,$A1182,'Duel Log'!AG$2:AG$2815,$B1182,'Duel Log'!AH$2:AH$2815,"Draw")</f>
        <v>0</v>
      </c>
      <c r="G1182" s="13" t="n">
        <f aca="false">IFERROR(D1182/C1182,"")</f>
        <v>0</v>
      </c>
    </row>
    <row r="1183" customFormat="false" ht="15" hidden="false" customHeight="true" outlineLevel="0" collapsed="false">
      <c r="A1183" s="7" t="s">
        <v>4235</v>
      </c>
      <c r="B1183" s="7" t="s">
        <v>2144</v>
      </c>
      <c r="C1183" s="7" t="n">
        <f aca="false">COUNTIFS('Duel Log'!AF$2:AF$2815,$A1183,'Duel Log'!AG$2:AG$2815,$B1183)</f>
        <v>1</v>
      </c>
      <c r="D1183" s="7" t="n">
        <f aca="false">COUNTIFS('Duel Log'!AF$2:AF$2815,$A1183,'Duel Log'!AG$2:AG$2815,$B1183,'Duel Log'!AH$2:AH$2815,"Win")</f>
        <v>1</v>
      </c>
      <c r="E1183" s="7" t="n">
        <f aca="false">COUNTIFS('Duel Log'!AF$2:AF$2815,$A1183,'Duel Log'!AG$2:AG$2815,$B1183,'Duel Log'!AH$2:AH$2815,"Loss")</f>
        <v>0</v>
      </c>
      <c r="F1183" s="7" t="n">
        <f aca="false">COUNTIFS('Duel Log'!AF$2:AF$2815,$A1183,'Duel Log'!AG$2:AG$2815,$B1183,'Duel Log'!AH$2:AH$2815,"Draw")</f>
        <v>0</v>
      </c>
      <c r="G1183" s="13" t="n">
        <f aca="false">IFERROR(D1183/C1183,"")</f>
        <v>1</v>
      </c>
    </row>
    <row r="1184" customFormat="false" ht="15" hidden="false" customHeight="true" outlineLevel="0" collapsed="false">
      <c r="A1184" s="7" t="s">
        <v>377</v>
      </c>
      <c r="B1184" s="7" t="s">
        <v>1334</v>
      </c>
      <c r="C1184" s="7" t="n">
        <f aca="false">COUNTIFS('Duel Log'!AF$2:AF$2815,$A1184,'Duel Log'!AG$2:AG$2815,$B1184)</f>
        <v>2</v>
      </c>
      <c r="D1184" s="7" t="n">
        <f aca="false">COUNTIFS('Duel Log'!AF$2:AF$2815,$A1184,'Duel Log'!AG$2:AG$2815,$B1184,'Duel Log'!AH$2:AH$2815,"Win")</f>
        <v>0</v>
      </c>
      <c r="E1184" s="7" t="n">
        <f aca="false">COUNTIFS('Duel Log'!AF$2:AF$2815,$A1184,'Duel Log'!AG$2:AG$2815,$B1184,'Duel Log'!AH$2:AH$2815,"Loss")</f>
        <v>2</v>
      </c>
      <c r="F1184" s="7" t="n">
        <f aca="false">COUNTIFS('Duel Log'!AF$2:AF$2815,$A1184,'Duel Log'!AG$2:AG$2815,$B1184,'Duel Log'!AH$2:AH$2815,"Draw")</f>
        <v>0</v>
      </c>
      <c r="G1184" s="13" t="n">
        <f aca="false">IFERROR(D1184/C1184,"")</f>
        <v>0</v>
      </c>
    </row>
    <row r="1185" customFormat="false" ht="15" hidden="false" customHeight="true" outlineLevel="0" collapsed="false">
      <c r="A1185" s="7" t="s">
        <v>377</v>
      </c>
      <c r="B1185" s="7" t="s">
        <v>718</v>
      </c>
      <c r="C1185" s="7" t="n">
        <f aca="false">COUNTIFS('Duel Log'!AF$2:AF$2815,$A1185,'Duel Log'!AG$2:AG$2815,$B1185)</f>
        <v>1</v>
      </c>
      <c r="D1185" s="7" t="n">
        <f aca="false">COUNTIFS('Duel Log'!AF$2:AF$2815,$A1185,'Duel Log'!AG$2:AG$2815,$B1185,'Duel Log'!AH$2:AH$2815,"Win")</f>
        <v>1</v>
      </c>
      <c r="E1185" s="7" t="n">
        <f aca="false">COUNTIFS('Duel Log'!AF$2:AF$2815,$A1185,'Duel Log'!AG$2:AG$2815,$B1185,'Duel Log'!AH$2:AH$2815,"Loss")</f>
        <v>0</v>
      </c>
      <c r="F1185" s="7" t="n">
        <f aca="false">COUNTIFS('Duel Log'!AF$2:AF$2815,$A1185,'Duel Log'!AG$2:AG$2815,$B1185,'Duel Log'!AH$2:AH$2815,"Draw")</f>
        <v>0</v>
      </c>
      <c r="G1185" s="13" t="n">
        <f aca="false">IFERROR(D1185/C1185,"")</f>
        <v>1</v>
      </c>
    </row>
    <row r="1186" customFormat="false" ht="15" hidden="false" customHeight="true" outlineLevel="0" collapsed="false">
      <c r="A1186" s="7" t="s">
        <v>377</v>
      </c>
      <c r="B1186" s="7" t="s">
        <v>185</v>
      </c>
      <c r="C1186" s="7" t="n">
        <f aca="false">COUNTIFS('Duel Log'!AF$2:AF$2815,$A1186,'Duel Log'!AG$2:AG$2815,$B1186)</f>
        <v>2</v>
      </c>
      <c r="D1186" s="7" t="n">
        <f aca="false">COUNTIFS('Duel Log'!AF$2:AF$2815,$A1186,'Duel Log'!AG$2:AG$2815,$B1186,'Duel Log'!AH$2:AH$2815,"Win")</f>
        <v>2</v>
      </c>
      <c r="E1186" s="7" t="n">
        <f aca="false">COUNTIFS('Duel Log'!AF$2:AF$2815,$A1186,'Duel Log'!AG$2:AG$2815,$B1186,'Duel Log'!AH$2:AH$2815,"Loss")</f>
        <v>0</v>
      </c>
      <c r="F1186" s="7" t="n">
        <f aca="false">COUNTIFS('Duel Log'!AF$2:AF$2815,$A1186,'Duel Log'!AG$2:AG$2815,$B1186,'Duel Log'!AH$2:AH$2815,"Draw")</f>
        <v>0</v>
      </c>
      <c r="G1186" s="13" t="n">
        <f aca="false">IFERROR(D1186/C1186,"")</f>
        <v>1</v>
      </c>
    </row>
    <row r="1187" customFormat="false" ht="15" hidden="false" customHeight="true" outlineLevel="0" collapsed="false">
      <c r="A1187" s="7" t="s">
        <v>377</v>
      </c>
      <c r="B1187" s="7" t="s">
        <v>160</v>
      </c>
      <c r="C1187" s="7" t="n">
        <f aca="false">COUNTIFS('Duel Log'!AF$2:AF$2815,$A1187,'Duel Log'!AG$2:AG$2815,$B1187)</f>
        <v>1</v>
      </c>
      <c r="D1187" s="7" t="n">
        <f aca="false">COUNTIFS('Duel Log'!AF$2:AF$2815,$A1187,'Duel Log'!AG$2:AG$2815,$B1187,'Duel Log'!AH$2:AH$2815,"Win")</f>
        <v>0</v>
      </c>
      <c r="E1187" s="7" t="n">
        <f aca="false">COUNTIFS('Duel Log'!AF$2:AF$2815,$A1187,'Duel Log'!AG$2:AG$2815,$B1187,'Duel Log'!AH$2:AH$2815,"Loss")</f>
        <v>1</v>
      </c>
      <c r="F1187" s="7" t="n">
        <f aca="false">COUNTIFS('Duel Log'!AF$2:AF$2815,$A1187,'Duel Log'!AG$2:AG$2815,$B1187,'Duel Log'!AH$2:AH$2815,"Draw")</f>
        <v>0</v>
      </c>
      <c r="G1187" s="13" t="n">
        <f aca="false">IFERROR(D1187/C1187,"")</f>
        <v>0</v>
      </c>
    </row>
    <row r="1188" customFormat="false" ht="15" hidden="false" customHeight="true" outlineLevel="0" collapsed="false">
      <c r="A1188" s="7" t="s">
        <v>377</v>
      </c>
      <c r="B1188" s="7" t="s">
        <v>2650</v>
      </c>
      <c r="C1188" s="7" t="n">
        <f aca="false">COUNTIFS('Duel Log'!AF$2:AF$2815,$A1188,'Duel Log'!AG$2:AG$2815,$B1188)</f>
        <v>2</v>
      </c>
      <c r="D1188" s="7" t="n">
        <f aca="false">COUNTIFS('Duel Log'!AF$2:AF$2815,$A1188,'Duel Log'!AG$2:AG$2815,$B1188,'Duel Log'!AH$2:AH$2815,"Win")</f>
        <v>0</v>
      </c>
      <c r="E1188" s="7" t="n">
        <f aca="false">COUNTIFS('Duel Log'!AF$2:AF$2815,$A1188,'Duel Log'!AG$2:AG$2815,$B1188,'Duel Log'!AH$2:AH$2815,"Loss")</f>
        <v>2</v>
      </c>
      <c r="F1188" s="7" t="n">
        <f aca="false">COUNTIFS('Duel Log'!AF$2:AF$2815,$A1188,'Duel Log'!AG$2:AG$2815,$B1188,'Duel Log'!AH$2:AH$2815,"Draw")</f>
        <v>0</v>
      </c>
      <c r="G1188" s="13" t="n">
        <f aca="false">IFERROR(D1188/C1188,"")</f>
        <v>0</v>
      </c>
    </row>
    <row r="1189" customFormat="false" ht="15" hidden="false" customHeight="true" outlineLevel="0" collapsed="false">
      <c r="A1189" s="7" t="s">
        <v>377</v>
      </c>
      <c r="B1189" s="7" t="s">
        <v>228</v>
      </c>
      <c r="C1189" s="7" t="n">
        <f aca="false">COUNTIFS('Duel Log'!AF$2:AF$2815,$A1189,'Duel Log'!AG$2:AG$2815,$B1189)</f>
        <v>2</v>
      </c>
      <c r="D1189" s="7" t="n">
        <f aca="false">COUNTIFS('Duel Log'!AF$2:AF$2815,$A1189,'Duel Log'!AG$2:AG$2815,$B1189,'Duel Log'!AH$2:AH$2815,"Win")</f>
        <v>2</v>
      </c>
      <c r="E1189" s="7" t="n">
        <f aca="false">COUNTIFS('Duel Log'!AF$2:AF$2815,$A1189,'Duel Log'!AG$2:AG$2815,$B1189,'Duel Log'!AH$2:AH$2815,"Loss")</f>
        <v>0</v>
      </c>
      <c r="F1189" s="7" t="n">
        <f aca="false">COUNTIFS('Duel Log'!AF$2:AF$2815,$A1189,'Duel Log'!AG$2:AG$2815,$B1189,'Duel Log'!AH$2:AH$2815,"Draw")</f>
        <v>0</v>
      </c>
      <c r="G1189" s="13" t="n">
        <f aca="false">IFERROR(D1189/C1189,"")</f>
        <v>1</v>
      </c>
    </row>
    <row r="1190" customFormat="false" ht="15" hidden="false" customHeight="true" outlineLevel="0" collapsed="false">
      <c r="A1190" s="7" t="s">
        <v>377</v>
      </c>
      <c r="B1190" s="7" t="s">
        <v>5605</v>
      </c>
      <c r="C1190" s="7" t="n">
        <f aca="false">COUNTIFS('Duel Log'!AF$2:AF$2815,$A1190,'Duel Log'!AG$2:AG$2815,$B1190)</f>
        <v>1</v>
      </c>
      <c r="D1190" s="7" t="n">
        <f aca="false">COUNTIFS('Duel Log'!AF$2:AF$2815,$A1190,'Duel Log'!AG$2:AG$2815,$B1190,'Duel Log'!AH$2:AH$2815,"Win")</f>
        <v>0</v>
      </c>
      <c r="E1190" s="7" t="n">
        <f aca="false">COUNTIFS('Duel Log'!AF$2:AF$2815,$A1190,'Duel Log'!AG$2:AG$2815,$B1190,'Duel Log'!AH$2:AH$2815,"Loss")</f>
        <v>1</v>
      </c>
      <c r="F1190" s="7" t="n">
        <f aca="false">COUNTIFS('Duel Log'!AF$2:AF$2815,$A1190,'Duel Log'!AG$2:AG$2815,$B1190,'Duel Log'!AH$2:AH$2815,"Draw")</f>
        <v>0</v>
      </c>
      <c r="G1190" s="13" t="n">
        <f aca="false">IFERROR(D1190/C1190,"")</f>
        <v>0</v>
      </c>
    </row>
    <row r="1191" customFormat="false" ht="15" hidden="false" customHeight="true" outlineLevel="0" collapsed="false">
      <c r="A1191" s="7" t="s">
        <v>377</v>
      </c>
      <c r="B1191" s="7" t="s">
        <v>351</v>
      </c>
      <c r="C1191" s="7" t="n">
        <f aca="false">COUNTIFS('Duel Log'!AF$2:AF$2815,$A1191,'Duel Log'!AG$2:AG$2815,$B1191)</f>
        <v>4</v>
      </c>
      <c r="D1191" s="7" t="n">
        <f aca="false">COUNTIFS('Duel Log'!AF$2:AF$2815,$A1191,'Duel Log'!AG$2:AG$2815,$B1191,'Duel Log'!AH$2:AH$2815,"Win")</f>
        <v>4</v>
      </c>
      <c r="E1191" s="7" t="n">
        <f aca="false">COUNTIFS('Duel Log'!AF$2:AF$2815,$A1191,'Duel Log'!AG$2:AG$2815,$B1191,'Duel Log'!AH$2:AH$2815,"Loss")</f>
        <v>0</v>
      </c>
      <c r="F1191" s="7" t="n">
        <f aca="false">COUNTIFS('Duel Log'!AF$2:AF$2815,$A1191,'Duel Log'!AG$2:AG$2815,$B1191,'Duel Log'!AH$2:AH$2815,"Draw")</f>
        <v>0</v>
      </c>
      <c r="G1191" s="13" t="n">
        <f aca="false">IFERROR(D1191/C1191,"")</f>
        <v>1</v>
      </c>
    </row>
    <row r="1192" customFormat="false" ht="15" hidden="false" customHeight="true" outlineLevel="0" collapsed="false">
      <c r="A1192" s="7" t="s">
        <v>377</v>
      </c>
      <c r="B1192" s="7" t="s">
        <v>818</v>
      </c>
      <c r="C1192" s="7" t="n">
        <f aca="false">COUNTIFS('Duel Log'!AF$2:AF$2815,$A1192,'Duel Log'!AG$2:AG$2815,$B1192)</f>
        <v>2</v>
      </c>
      <c r="D1192" s="7" t="n">
        <f aca="false">COUNTIFS('Duel Log'!AF$2:AF$2815,$A1192,'Duel Log'!AG$2:AG$2815,$B1192,'Duel Log'!AH$2:AH$2815,"Win")</f>
        <v>2</v>
      </c>
      <c r="E1192" s="7" t="n">
        <f aca="false">COUNTIFS('Duel Log'!AF$2:AF$2815,$A1192,'Duel Log'!AG$2:AG$2815,$B1192,'Duel Log'!AH$2:AH$2815,"Loss")</f>
        <v>0</v>
      </c>
      <c r="F1192" s="7" t="n">
        <f aca="false">COUNTIFS('Duel Log'!AF$2:AF$2815,$A1192,'Duel Log'!AG$2:AG$2815,$B1192,'Duel Log'!AH$2:AH$2815,"Draw")</f>
        <v>0</v>
      </c>
      <c r="G1192" s="13" t="n">
        <f aca="false">IFERROR(D1192/C1192,"")</f>
        <v>1</v>
      </c>
    </row>
    <row r="1193" customFormat="false" ht="15" hidden="false" customHeight="true" outlineLevel="0" collapsed="false">
      <c r="A1193" s="7" t="s">
        <v>377</v>
      </c>
      <c r="B1193" s="7" t="s">
        <v>5699</v>
      </c>
      <c r="C1193" s="7" t="n">
        <f aca="false">COUNTIFS('Duel Log'!AF$2:AF$2815,$A1193,'Duel Log'!AG$2:AG$2815,$B1193)</f>
        <v>1</v>
      </c>
      <c r="D1193" s="7" t="n">
        <f aca="false">COUNTIFS('Duel Log'!AF$2:AF$2815,$A1193,'Duel Log'!AG$2:AG$2815,$B1193,'Duel Log'!AH$2:AH$2815,"Win")</f>
        <v>0</v>
      </c>
      <c r="E1193" s="7" t="n">
        <f aca="false">COUNTIFS('Duel Log'!AF$2:AF$2815,$A1193,'Duel Log'!AG$2:AG$2815,$B1193,'Duel Log'!AH$2:AH$2815,"Loss")</f>
        <v>1</v>
      </c>
      <c r="F1193" s="7" t="n">
        <f aca="false">COUNTIFS('Duel Log'!AF$2:AF$2815,$A1193,'Duel Log'!AG$2:AG$2815,$B1193,'Duel Log'!AH$2:AH$2815,"Draw")</f>
        <v>0</v>
      </c>
      <c r="G1193" s="13" t="n">
        <f aca="false">IFERROR(D1193/C1193,"")</f>
        <v>0</v>
      </c>
    </row>
    <row r="1194" customFormat="false" ht="15" hidden="false" customHeight="true" outlineLevel="0" collapsed="false">
      <c r="A1194" s="7" t="s">
        <v>377</v>
      </c>
      <c r="B1194" s="7" t="s">
        <v>1585</v>
      </c>
      <c r="C1194" s="7" t="n">
        <f aca="false">COUNTIFS('Duel Log'!AF$2:AF$2815,$A1194,'Duel Log'!AG$2:AG$2815,$B1194)</f>
        <v>1</v>
      </c>
      <c r="D1194" s="7" t="n">
        <f aca="false">COUNTIFS('Duel Log'!AF$2:AF$2815,$A1194,'Duel Log'!AG$2:AG$2815,$B1194,'Duel Log'!AH$2:AH$2815,"Win")</f>
        <v>1</v>
      </c>
      <c r="E1194" s="7" t="n">
        <f aca="false">COUNTIFS('Duel Log'!AF$2:AF$2815,$A1194,'Duel Log'!AG$2:AG$2815,$B1194,'Duel Log'!AH$2:AH$2815,"Loss")</f>
        <v>0</v>
      </c>
      <c r="F1194" s="7" t="n">
        <f aca="false">COUNTIFS('Duel Log'!AF$2:AF$2815,$A1194,'Duel Log'!AG$2:AG$2815,$B1194,'Duel Log'!AH$2:AH$2815,"Draw")</f>
        <v>0</v>
      </c>
      <c r="G1194" s="13" t="n">
        <f aca="false">IFERROR(D1194/C1194,"")</f>
        <v>1</v>
      </c>
    </row>
    <row r="1195" customFormat="false" ht="15" hidden="false" customHeight="true" outlineLevel="0" collapsed="false">
      <c r="A1195" s="7" t="s">
        <v>377</v>
      </c>
      <c r="B1195" s="7" t="s">
        <v>730</v>
      </c>
      <c r="C1195" s="7" t="n">
        <f aca="false">COUNTIFS('Duel Log'!AF$2:AF$2815,$A1195,'Duel Log'!AG$2:AG$2815,$B1195)</f>
        <v>2</v>
      </c>
      <c r="D1195" s="7" t="n">
        <f aca="false">COUNTIFS('Duel Log'!AF$2:AF$2815,$A1195,'Duel Log'!AG$2:AG$2815,$B1195,'Duel Log'!AH$2:AH$2815,"Win")</f>
        <v>2</v>
      </c>
      <c r="E1195" s="7" t="n">
        <f aca="false">COUNTIFS('Duel Log'!AF$2:AF$2815,$A1195,'Duel Log'!AG$2:AG$2815,$B1195,'Duel Log'!AH$2:AH$2815,"Loss")</f>
        <v>0</v>
      </c>
      <c r="F1195" s="7" t="n">
        <f aca="false">COUNTIFS('Duel Log'!AF$2:AF$2815,$A1195,'Duel Log'!AG$2:AG$2815,$B1195,'Duel Log'!AH$2:AH$2815,"Draw")</f>
        <v>0</v>
      </c>
      <c r="G1195" s="13" t="n">
        <f aca="false">IFERROR(D1195/C1195,"")</f>
        <v>1</v>
      </c>
    </row>
    <row r="1196" customFormat="false" ht="15" hidden="false" customHeight="true" outlineLevel="0" collapsed="false">
      <c r="A1196" s="7" t="s">
        <v>377</v>
      </c>
      <c r="B1196" s="7" t="s">
        <v>1066</v>
      </c>
      <c r="C1196" s="7" t="n">
        <f aca="false">COUNTIFS('Duel Log'!AF$2:AF$2815,$A1196,'Duel Log'!AG$2:AG$2815,$B1196)</f>
        <v>2</v>
      </c>
      <c r="D1196" s="7" t="n">
        <f aca="false">COUNTIFS('Duel Log'!AF$2:AF$2815,$A1196,'Duel Log'!AG$2:AG$2815,$B1196,'Duel Log'!AH$2:AH$2815,"Win")</f>
        <v>2</v>
      </c>
      <c r="E1196" s="7" t="n">
        <f aca="false">COUNTIFS('Duel Log'!AF$2:AF$2815,$A1196,'Duel Log'!AG$2:AG$2815,$B1196,'Duel Log'!AH$2:AH$2815,"Loss")</f>
        <v>0</v>
      </c>
      <c r="F1196" s="7" t="n">
        <f aca="false">COUNTIFS('Duel Log'!AF$2:AF$2815,$A1196,'Duel Log'!AG$2:AG$2815,$B1196,'Duel Log'!AH$2:AH$2815,"Draw")</f>
        <v>0</v>
      </c>
      <c r="G1196" s="13" t="n">
        <f aca="false">IFERROR(D1196/C1196,"")</f>
        <v>1</v>
      </c>
    </row>
    <row r="1197" customFormat="false" ht="15" hidden="false" customHeight="true" outlineLevel="0" collapsed="false">
      <c r="A1197" s="7" t="s">
        <v>377</v>
      </c>
      <c r="B1197" s="7" t="s">
        <v>5865</v>
      </c>
      <c r="C1197" s="7" t="n">
        <f aca="false">COUNTIFS('Duel Log'!AF$2:AF$2815,$A1197,'Duel Log'!AG$2:AG$2815,$B1197)</f>
        <v>1</v>
      </c>
      <c r="D1197" s="7" t="n">
        <f aca="false">COUNTIFS('Duel Log'!AF$2:AF$2815,$A1197,'Duel Log'!AG$2:AG$2815,$B1197,'Duel Log'!AH$2:AH$2815,"Win")</f>
        <v>0</v>
      </c>
      <c r="E1197" s="7" t="n">
        <f aca="false">COUNTIFS('Duel Log'!AF$2:AF$2815,$A1197,'Duel Log'!AG$2:AG$2815,$B1197,'Duel Log'!AH$2:AH$2815,"Loss")</f>
        <v>1</v>
      </c>
      <c r="F1197" s="7" t="n">
        <f aca="false">COUNTIFS('Duel Log'!AF$2:AF$2815,$A1197,'Duel Log'!AG$2:AG$2815,$B1197,'Duel Log'!AH$2:AH$2815,"Draw")</f>
        <v>0</v>
      </c>
      <c r="G1197" s="13" t="n">
        <f aca="false">IFERROR(D1197/C1197,"")</f>
        <v>0</v>
      </c>
    </row>
    <row r="1198" customFormat="false" ht="15" hidden="false" customHeight="true" outlineLevel="0" collapsed="false">
      <c r="A1198" s="7" t="s">
        <v>377</v>
      </c>
      <c r="B1198" s="7" t="s">
        <v>4821</v>
      </c>
      <c r="C1198" s="7" t="n">
        <f aca="false">COUNTIFS('Duel Log'!AF$2:AF$2815,$A1198,'Duel Log'!AG$2:AG$2815,$B1198)</f>
        <v>2</v>
      </c>
      <c r="D1198" s="7" t="n">
        <f aca="false">COUNTIFS('Duel Log'!AF$2:AF$2815,$A1198,'Duel Log'!AG$2:AG$2815,$B1198,'Duel Log'!AH$2:AH$2815,"Win")</f>
        <v>0</v>
      </c>
      <c r="E1198" s="7" t="n">
        <f aca="false">COUNTIFS('Duel Log'!AF$2:AF$2815,$A1198,'Duel Log'!AG$2:AG$2815,$B1198,'Duel Log'!AH$2:AH$2815,"Loss")</f>
        <v>2</v>
      </c>
      <c r="F1198" s="7" t="n">
        <f aca="false">COUNTIFS('Duel Log'!AF$2:AF$2815,$A1198,'Duel Log'!AG$2:AG$2815,$B1198,'Duel Log'!AH$2:AH$2815,"Draw")</f>
        <v>0</v>
      </c>
      <c r="G1198" s="13" t="n">
        <f aca="false">IFERROR(D1198/C1198,"")</f>
        <v>0</v>
      </c>
    </row>
    <row r="1199" customFormat="false" ht="15" hidden="false" customHeight="true" outlineLevel="0" collapsed="false">
      <c r="A1199" s="7" t="s">
        <v>377</v>
      </c>
      <c r="B1199" s="7" t="s">
        <v>1215</v>
      </c>
      <c r="C1199" s="7" t="n">
        <f aca="false">COUNTIFS('Duel Log'!AF$2:AF$2815,$A1199,'Duel Log'!AG$2:AG$2815,$B1199)</f>
        <v>1</v>
      </c>
      <c r="D1199" s="7" t="n">
        <f aca="false">COUNTIFS('Duel Log'!AF$2:AF$2815,$A1199,'Duel Log'!AG$2:AG$2815,$B1199,'Duel Log'!AH$2:AH$2815,"Win")</f>
        <v>0</v>
      </c>
      <c r="E1199" s="7" t="n">
        <f aca="false">COUNTIFS('Duel Log'!AF$2:AF$2815,$A1199,'Duel Log'!AG$2:AG$2815,$B1199,'Duel Log'!AH$2:AH$2815,"Loss")</f>
        <v>1</v>
      </c>
      <c r="F1199" s="7" t="n">
        <f aca="false">COUNTIFS('Duel Log'!AF$2:AF$2815,$A1199,'Duel Log'!AG$2:AG$2815,$B1199,'Duel Log'!AH$2:AH$2815,"Draw")</f>
        <v>0</v>
      </c>
      <c r="G1199" s="13" t="n">
        <f aca="false">IFERROR(D1199/C1199,"")</f>
        <v>0</v>
      </c>
    </row>
    <row r="1200" customFormat="false" ht="15" hidden="false" customHeight="true" outlineLevel="0" collapsed="false">
      <c r="A1200" s="7" t="s">
        <v>569</v>
      </c>
      <c r="B1200" s="7" t="s">
        <v>351</v>
      </c>
      <c r="C1200" s="7" t="n">
        <f aca="false">COUNTIFS('Duel Log'!AF$2:AF$2815,$A1200,'Duel Log'!AG$2:AG$2815,$B1200)</f>
        <v>2</v>
      </c>
      <c r="D1200" s="7" t="n">
        <f aca="false">COUNTIFS('Duel Log'!AF$2:AF$2815,$A1200,'Duel Log'!AG$2:AG$2815,$B1200,'Duel Log'!AH$2:AH$2815,"Win")</f>
        <v>2</v>
      </c>
      <c r="E1200" s="7" t="n">
        <f aca="false">COUNTIFS('Duel Log'!AF$2:AF$2815,$A1200,'Duel Log'!AG$2:AG$2815,$B1200,'Duel Log'!AH$2:AH$2815,"Loss")</f>
        <v>0</v>
      </c>
      <c r="F1200" s="7" t="n">
        <f aca="false">COUNTIFS('Duel Log'!AF$2:AF$2815,$A1200,'Duel Log'!AG$2:AG$2815,$B1200,'Duel Log'!AH$2:AH$2815,"Draw")</f>
        <v>0</v>
      </c>
      <c r="G1200" s="13" t="n">
        <f aca="false">IFERROR(D1200/C1200,"")</f>
        <v>1</v>
      </c>
    </row>
    <row r="1201" customFormat="false" ht="15" hidden="false" customHeight="true" outlineLevel="0" collapsed="false">
      <c r="A1201" s="7" t="s">
        <v>562</v>
      </c>
      <c r="B1201" s="7" t="s">
        <v>5067</v>
      </c>
      <c r="C1201" s="7" t="n">
        <f aca="false">COUNTIFS('Duel Log'!AF$2:AF$2815,$A1201,'Duel Log'!AG$2:AG$2815,$B1201)</f>
        <v>1</v>
      </c>
      <c r="D1201" s="7" t="n">
        <f aca="false">COUNTIFS('Duel Log'!AF$2:AF$2815,$A1201,'Duel Log'!AG$2:AG$2815,$B1201,'Duel Log'!AH$2:AH$2815,"Win")</f>
        <v>0</v>
      </c>
      <c r="E1201" s="7" t="n">
        <f aca="false">COUNTIFS('Duel Log'!AF$2:AF$2815,$A1201,'Duel Log'!AG$2:AG$2815,$B1201,'Duel Log'!AH$2:AH$2815,"Loss")</f>
        <v>1</v>
      </c>
      <c r="F1201" s="7" t="n">
        <f aca="false">COUNTIFS('Duel Log'!AF$2:AF$2815,$A1201,'Duel Log'!AG$2:AG$2815,$B1201,'Duel Log'!AH$2:AH$2815,"Draw")</f>
        <v>0</v>
      </c>
      <c r="G1201" s="13" t="n">
        <f aca="false">IFERROR(D1201/C1201,"")</f>
        <v>0</v>
      </c>
    </row>
    <row r="1202" customFormat="false" ht="15" hidden="false" customHeight="true" outlineLevel="0" collapsed="false">
      <c r="A1202" s="7" t="s">
        <v>562</v>
      </c>
      <c r="B1202" s="7" t="s">
        <v>1793</v>
      </c>
      <c r="C1202" s="7" t="n">
        <f aca="false">COUNTIFS('Duel Log'!AF$2:AF$2815,$A1202,'Duel Log'!AG$2:AG$2815,$B1202)</f>
        <v>2</v>
      </c>
      <c r="D1202" s="7" t="n">
        <f aca="false">COUNTIFS('Duel Log'!AF$2:AF$2815,$A1202,'Duel Log'!AG$2:AG$2815,$B1202,'Duel Log'!AH$2:AH$2815,"Win")</f>
        <v>2</v>
      </c>
      <c r="E1202" s="7" t="n">
        <f aca="false">COUNTIFS('Duel Log'!AF$2:AF$2815,$A1202,'Duel Log'!AG$2:AG$2815,$B1202,'Duel Log'!AH$2:AH$2815,"Loss")</f>
        <v>0</v>
      </c>
      <c r="F1202" s="7" t="n">
        <f aca="false">COUNTIFS('Duel Log'!AF$2:AF$2815,$A1202,'Duel Log'!AG$2:AG$2815,$B1202,'Duel Log'!AH$2:AH$2815,"Draw")</f>
        <v>0</v>
      </c>
      <c r="G1202" s="13" t="n">
        <f aca="false">IFERROR(D1202/C1202,"")</f>
        <v>1</v>
      </c>
    </row>
    <row r="1203" customFormat="false" ht="15" hidden="false" customHeight="true" outlineLevel="0" collapsed="false">
      <c r="A1203" s="7" t="s">
        <v>562</v>
      </c>
      <c r="B1203" s="7" t="s">
        <v>3921</v>
      </c>
      <c r="C1203" s="7" t="n">
        <f aca="false">COUNTIFS('Duel Log'!AF$2:AF$2815,$A1203,'Duel Log'!AG$2:AG$2815,$B1203)</f>
        <v>1</v>
      </c>
      <c r="D1203" s="7" t="n">
        <f aca="false">COUNTIFS('Duel Log'!AF$2:AF$2815,$A1203,'Duel Log'!AG$2:AG$2815,$B1203,'Duel Log'!AH$2:AH$2815,"Win")</f>
        <v>1</v>
      </c>
      <c r="E1203" s="7" t="n">
        <f aca="false">COUNTIFS('Duel Log'!AF$2:AF$2815,$A1203,'Duel Log'!AG$2:AG$2815,$B1203,'Duel Log'!AH$2:AH$2815,"Loss")</f>
        <v>0</v>
      </c>
      <c r="F1203" s="7" t="n">
        <f aca="false">COUNTIFS('Duel Log'!AF$2:AF$2815,$A1203,'Duel Log'!AG$2:AG$2815,$B1203,'Duel Log'!AH$2:AH$2815,"Draw")</f>
        <v>0</v>
      </c>
      <c r="G1203" s="13" t="n">
        <f aca="false">IFERROR(D1203/C1203,"")</f>
        <v>1</v>
      </c>
    </row>
    <row r="1204" customFormat="false" ht="15" hidden="false" customHeight="true" outlineLevel="0" collapsed="false">
      <c r="A1204" s="7" t="s">
        <v>562</v>
      </c>
      <c r="B1204" s="7" t="s">
        <v>4086</v>
      </c>
      <c r="C1204" s="7" t="n">
        <f aca="false">COUNTIFS('Duel Log'!AF$2:AF$2815,$A1204,'Duel Log'!AG$2:AG$2815,$B1204)</f>
        <v>1</v>
      </c>
      <c r="D1204" s="7" t="n">
        <f aca="false">COUNTIFS('Duel Log'!AF$2:AF$2815,$A1204,'Duel Log'!AG$2:AG$2815,$B1204,'Duel Log'!AH$2:AH$2815,"Win")</f>
        <v>0</v>
      </c>
      <c r="E1204" s="7" t="n">
        <f aca="false">COUNTIFS('Duel Log'!AF$2:AF$2815,$A1204,'Duel Log'!AG$2:AG$2815,$B1204,'Duel Log'!AH$2:AH$2815,"Loss")</f>
        <v>1</v>
      </c>
      <c r="F1204" s="7" t="n">
        <f aca="false">COUNTIFS('Duel Log'!AF$2:AF$2815,$A1204,'Duel Log'!AG$2:AG$2815,$B1204,'Duel Log'!AH$2:AH$2815,"Draw")</f>
        <v>0</v>
      </c>
      <c r="G1204" s="13" t="n">
        <f aca="false">IFERROR(D1204/C1204,"")</f>
        <v>0</v>
      </c>
    </row>
    <row r="1205" customFormat="false" ht="15" hidden="false" customHeight="true" outlineLevel="0" collapsed="false">
      <c r="A1205" s="7" t="s">
        <v>562</v>
      </c>
      <c r="B1205" s="7" t="s">
        <v>999</v>
      </c>
      <c r="C1205" s="7" t="n">
        <f aca="false">COUNTIFS('Duel Log'!AF$2:AF$2815,$A1205,'Duel Log'!AG$2:AG$2815,$B1205)</f>
        <v>2</v>
      </c>
      <c r="D1205" s="7" t="n">
        <f aca="false">COUNTIFS('Duel Log'!AF$2:AF$2815,$A1205,'Duel Log'!AG$2:AG$2815,$B1205,'Duel Log'!AH$2:AH$2815,"Win")</f>
        <v>0</v>
      </c>
      <c r="E1205" s="7" t="n">
        <f aca="false">COUNTIFS('Duel Log'!AF$2:AF$2815,$A1205,'Duel Log'!AG$2:AG$2815,$B1205,'Duel Log'!AH$2:AH$2815,"Loss")</f>
        <v>2</v>
      </c>
      <c r="F1205" s="7" t="n">
        <f aca="false">COUNTIFS('Duel Log'!AF$2:AF$2815,$A1205,'Duel Log'!AG$2:AG$2815,$B1205,'Duel Log'!AH$2:AH$2815,"Draw")</f>
        <v>0</v>
      </c>
      <c r="G1205" s="13" t="n">
        <f aca="false">IFERROR(D1205/C1205,"")</f>
        <v>0</v>
      </c>
    </row>
    <row r="1206" customFormat="false" ht="15" hidden="false" customHeight="true" outlineLevel="0" collapsed="false">
      <c r="A1206" s="7" t="s">
        <v>562</v>
      </c>
      <c r="B1206" s="7" t="s">
        <v>1771</v>
      </c>
      <c r="C1206" s="7" t="n">
        <f aca="false">COUNTIFS('Duel Log'!AF$2:AF$2815,$A1206,'Duel Log'!AG$2:AG$2815,$B1206)</f>
        <v>1</v>
      </c>
      <c r="D1206" s="7" t="n">
        <f aca="false">COUNTIFS('Duel Log'!AF$2:AF$2815,$A1206,'Duel Log'!AG$2:AG$2815,$B1206,'Duel Log'!AH$2:AH$2815,"Win")</f>
        <v>1</v>
      </c>
      <c r="E1206" s="7" t="n">
        <f aca="false">COUNTIFS('Duel Log'!AF$2:AF$2815,$A1206,'Duel Log'!AG$2:AG$2815,$B1206,'Duel Log'!AH$2:AH$2815,"Loss")</f>
        <v>0</v>
      </c>
      <c r="F1206" s="7" t="n">
        <f aca="false">COUNTIFS('Duel Log'!AF$2:AF$2815,$A1206,'Duel Log'!AG$2:AG$2815,$B1206,'Duel Log'!AH$2:AH$2815,"Draw")</f>
        <v>0</v>
      </c>
      <c r="G1206" s="13" t="n">
        <f aca="false">IFERROR(D1206/C1206,"")</f>
        <v>1</v>
      </c>
    </row>
    <row r="1207" customFormat="false" ht="15" hidden="false" customHeight="true" outlineLevel="0" collapsed="false">
      <c r="A1207" s="7" t="s">
        <v>562</v>
      </c>
      <c r="B1207" s="7" t="s">
        <v>563</v>
      </c>
      <c r="C1207" s="7" t="n">
        <f aca="false">COUNTIFS('Duel Log'!AF$2:AF$2815,$A1207,'Duel Log'!AG$2:AG$2815,$B1207)</f>
        <v>1</v>
      </c>
      <c r="D1207" s="7" t="n">
        <f aca="false">COUNTIFS('Duel Log'!AF$2:AF$2815,$A1207,'Duel Log'!AG$2:AG$2815,$B1207,'Duel Log'!AH$2:AH$2815,"Win")</f>
        <v>0</v>
      </c>
      <c r="E1207" s="7" t="n">
        <f aca="false">COUNTIFS('Duel Log'!AF$2:AF$2815,$A1207,'Duel Log'!AG$2:AG$2815,$B1207,'Duel Log'!AH$2:AH$2815,"Loss")</f>
        <v>1</v>
      </c>
      <c r="F1207" s="7" t="n">
        <f aca="false">COUNTIFS('Duel Log'!AF$2:AF$2815,$A1207,'Duel Log'!AG$2:AG$2815,$B1207,'Duel Log'!AH$2:AH$2815,"Draw")</f>
        <v>0</v>
      </c>
      <c r="G1207" s="13" t="n">
        <f aca="false">IFERROR(D1207/C1207,"")</f>
        <v>0</v>
      </c>
    </row>
    <row r="1208" customFormat="false" ht="15" hidden="false" customHeight="true" outlineLevel="0" collapsed="false">
      <c r="A1208" s="7" t="s">
        <v>562</v>
      </c>
      <c r="B1208" s="7" t="s">
        <v>924</v>
      </c>
      <c r="C1208" s="7" t="n">
        <f aca="false">COUNTIFS('Duel Log'!AF$2:AF$2815,$A1208,'Duel Log'!AG$2:AG$2815,$B1208)</f>
        <v>2</v>
      </c>
      <c r="D1208" s="7" t="n">
        <f aca="false">COUNTIFS('Duel Log'!AF$2:AF$2815,$A1208,'Duel Log'!AG$2:AG$2815,$B1208,'Duel Log'!AH$2:AH$2815,"Win")</f>
        <v>2</v>
      </c>
      <c r="E1208" s="7" t="n">
        <f aca="false">COUNTIFS('Duel Log'!AF$2:AF$2815,$A1208,'Duel Log'!AG$2:AG$2815,$B1208,'Duel Log'!AH$2:AH$2815,"Loss")</f>
        <v>0</v>
      </c>
      <c r="F1208" s="7" t="n">
        <f aca="false">COUNTIFS('Duel Log'!AF$2:AF$2815,$A1208,'Duel Log'!AG$2:AG$2815,$B1208,'Duel Log'!AH$2:AH$2815,"Draw")</f>
        <v>0</v>
      </c>
      <c r="G1208" s="13" t="n">
        <f aca="false">IFERROR(D1208/C1208,"")</f>
        <v>1</v>
      </c>
    </row>
    <row r="1209" customFormat="false" ht="15" hidden="false" customHeight="true" outlineLevel="0" collapsed="false">
      <c r="A1209" s="7" t="s">
        <v>3773</v>
      </c>
      <c r="B1209" s="7" t="s">
        <v>1824</v>
      </c>
      <c r="C1209" s="7" t="n">
        <f aca="false">COUNTIFS('Duel Log'!AF$2:AF$2815,$A1209,'Duel Log'!AG$2:AG$2815,$B1209)</f>
        <v>2</v>
      </c>
      <c r="D1209" s="7" t="n">
        <f aca="false">COUNTIFS('Duel Log'!AF$2:AF$2815,$A1209,'Duel Log'!AG$2:AG$2815,$B1209,'Duel Log'!AH$2:AH$2815,"Win")</f>
        <v>0</v>
      </c>
      <c r="E1209" s="7" t="n">
        <f aca="false">COUNTIFS('Duel Log'!AF$2:AF$2815,$A1209,'Duel Log'!AG$2:AG$2815,$B1209,'Duel Log'!AH$2:AH$2815,"Loss")</f>
        <v>2</v>
      </c>
      <c r="F1209" s="7" t="n">
        <f aca="false">COUNTIFS('Duel Log'!AF$2:AF$2815,$A1209,'Duel Log'!AG$2:AG$2815,$B1209,'Duel Log'!AH$2:AH$2815,"Draw")</f>
        <v>0</v>
      </c>
      <c r="G1209" s="13" t="n">
        <f aca="false">IFERROR(D1209/C1209,"")</f>
        <v>0</v>
      </c>
    </row>
    <row r="1210" customFormat="false" ht="15" hidden="false" customHeight="true" outlineLevel="0" collapsed="false">
      <c r="A1210" s="7" t="s">
        <v>5755</v>
      </c>
      <c r="B1210" s="7" t="s">
        <v>5756</v>
      </c>
      <c r="C1210" s="7" t="n">
        <f aca="false">COUNTIFS('Duel Log'!AF$2:AF$2815,$A1210,'Duel Log'!AG$2:AG$2815,$B1210)</f>
        <v>1</v>
      </c>
      <c r="D1210" s="7" t="n">
        <f aca="false">COUNTIFS('Duel Log'!AF$2:AF$2815,$A1210,'Duel Log'!AG$2:AG$2815,$B1210,'Duel Log'!AH$2:AH$2815,"Win")</f>
        <v>1</v>
      </c>
      <c r="E1210" s="7" t="n">
        <f aca="false">COUNTIFS('Duel Log'!AF$2:AF$2815,$A1210,'Duel Log'!AG$2:AG$2815,$B1210,'Duel Log'!AH$2:AH$2815,"Loss")</f>
        <v>0</v>
      </c>
      <c r="F1210" s="7" t="n">
        <f aca="false">COUNTIFS('Duel Log'!AF$2:AF$2815,$A1210,'Duel Log'!AG$2:AG$2815,$B1210,'Duel Log'!AH$2:AH$2815,"Draw")</f>
        <v>0</v>
      </c>
      <c r="G1210" s="13" t="n">
        <f aca="false">IFERROR(D1210/C1210,"")</f>
        <v>1</v>
      </c>
    </row>
    <row r="1211" customFormat="false" ht="15" hidden="false" customHeight="true" outlineLevel="0" collapsed="false">
      <c r="A1211" s="7" t="s">
        <v>5885</v>
      </c>
      <c r="B1211" s="7" t="s">
        <v>5886</v>
      </c>
      <c r="C1211" s="7" t="n">
        <f aca="false">COUNTIFS('Duel Log'!AF$2:AF$2815,$A1211,'Duel Log'!AG$2:AG$2815,$B1211)</f>
        <v>1</v>
      </c>
      <c r="D1211" s="7" t="n">
        <f aca="false">COUNTIFS('Duel Log'!AF$2:AF$2815,$A1211,'Duel Log'!AG$2:AG$2815,$B1211,'Duel Log'!AH$2:AH$2815,"Win")</f>
        <v>0</v>
      </c>
      <c r="E1211" s="7" t="n">
        <f aca="false">COUNTIFS('Duel Log'!AF$2:AF$2815,$A1211,'Duel Log'!AG$2:AG$2815,$B1211,'Duel Log'!AH$2:AH$2815,"Loss")</f>
        <v>1</v>
      </c>
      <c r="F1211" s="7" t="n">
        <f aca="false">COUNTIFS('Duel Log'!AF$2:AF$2815,$A1211,'Duel Log'!AG$2:AG$2815,$B1211,'Duel Log'!AH$2:AH$2815,"Draw")</f>
        <v>0</v>
      </c>
      <c r="G1211" s="13" t="n">
        <f aca="false">IFERROR(D1211/C1211,"")</f>
        <v>0</v>
      </c>
    </row>
    <row r="1212" customFormat="false" ht="15" hidden="false" customHeight="true" outlineLevel="0" collapsed="false">
      <c r="A1212" s="7" t="s">
        <v>5189</v>
      </c>
      <c r="B1212" s="7" t="s">
        <v>5188</v>
      </c>
      <c r="C1212" s="7" t="n">
        <f aca="false">COUNTIFS('Duel Log'!AF$2:AF$2815,$A1212,'Duel Log'!AG$2:AG$2815,$B1212)</f>
        <v>1</v>
      </c>
      <c r="D1212" s="7" t="n">
        <f aca="false">COUNTIFS('Duel Log'!AF$2:AF$2815,$A1212,'Duel Log'!AG$2:AG$2815,$B1212,'Duel Log'!AH$2:AH$2815,"Win")</f>
        <v>0</v>
      </c>
      <c r="E1212" s="7" t="n">
        <f aca="false">COUNTIFS('Duel Log'!AF$2:AF$2815,$A1212,'Duel Log'!AG$2:AG$2815,$B1212,'Duel Log'!AH$2:AH$2815,"Loss")</f>
        <v>1</v>
      </c>
      <c r="F1212" s="7" t="n">
        <f aca="false">COUNTIFS('Duel Log'!AF$2:AF$2815,$A1212,'Duel Log'!AG$2:AG$2815,$B1212,'Duel Log'!AH$2:AH$2815,"Draw")</f>
        <v>0</v>
      </c>
      <c r="G1212" s="13" t="n">
        <f aca="false">IFERROR(D1212/C1212,"")</f>
        <v>0</v>
      </c>
    </row>
    <row r="1213" customFormat="false" ht="15" hidden="false" customHeight="true" outlineLevel="0" collapsed="false">
      <c r="A1213" s="7" t="s">
        <v>2115</v>
      </c>
      <c r="B1213" s="7" t="s">
        <v>1419</v>
      </c>
      <c r="C1213" s="7" t="n">
        <f aca="false">COUNTIFS('Duel Log'!AF$2:AF$2815,$A1213,'Duel Log'!AG$2:AG$2815,$B1213)</f>
        <v>1</v>
      </c>
      <c r="D1213" s="7" t="n">
        <f aca="false">COUNTIFS('Duel Log'!AF$2:AF$2815,$A1213,'Duel Log'!AG$2:AG$2815,$B1213,'Duel Log'!AH$2:AH$2815,"Win")</f>
        <v>1</v>
      </c>
      <c r="E1213" s="7" t="n">
        <f aca="false">COUNTIFS('Duel Log'!AF$2:AF$2815,$A1213,'Duel Log'!AG$2:AG$2815,$B1213,'Duel Log'!AH$2:AH$2815,"Loss")</f>
        <v>0</v>
      </c>
      <c r="F1213" s="7" t="n">
        <f aca="false">COUNTIFS('Duel Log'!AF$2:AF$2815,$A1213,'Duel Log'!AG$2:AG$2815,$B1213,'Duel Log'!AH$2:AH$2815,"Draw")</f>
        <v>0</v>
      </c>
      <c r="G1213" s="13" t="n">
        <f aca="false">IFERROR(D1213/C1213,"")</f>
        <v>1</v>
      </c>
    </row>
    <row r="1214" customFormat="false" ht="15" hidden="false" customHeight="true" outlineLevel="0" collapsed="false">
      <c r="A1214" s="7" t="s">
        <v>5653</v>
      </c>
      <c r="B1214" s="7" t="s">
        <v>5654</v>
      </c>
      <c r="C1214" s="7" t="n">
        <f aca="false">COUNTIFS('Duel Log'!AF$2:AF$2815,$A1214,'Duel Log'!AG$2:AG$2815,$B1214)</f>
        <v>1</v>
      </c>
      <c r="D1214" s="7" t="n">
        <f aca="false">COUNTIFS('Duel Log'!AF$2:AF$2815,$A1214,'Duel Log'!AG$2:AG$2815,$B1214,'Duel Log'!AH$2:AH$2815,"Win")</f>
        <v>0</v>
      </c>
      <c r="E1214" s="7" t="n">
        <f aca="false">COUNTIFS('Duel Log'!AF$2:AF$2815,$A1214,'Duel Log'!AG$2:AG$2815,$B1214,'Duel Log'!AH$2:AH$2815,"Loss")</f>
        <v>1</v>
      </c>
      <c r="F1214" s="7" t="n">
        <f aca="false">COUNTIFS('Duel Log'!AF$2:AF$2815,$A1214,'Duel Log'!AG$2:AG$2815,$B1214,'Duel Log'!AH$2:AH$2815,"Draw")</f>
        <v>0</v>
      </c>
      <c r="G1214" s="13" t="n">
        <f aca="false">IFERROR(D1214/C1214,"")</f>
        <v>0</v>
      </c>
    </row>
    <row r="1215" customFormat="false" ht="15" hidden="false" customHeight="true" outlineLevel="0" collapsed="false">
      <c r="A1215" s="7" t="s">
        <v>4044</v>
      </c>
      <c r="B1215" s="7" t="s">
        <v>2671</v>
      </c>
      <c r="C1215" s="7" t="n">
        <f aca="false">COUNTIFS('Duel Log'!AF$2:AF$2815,$A1215,'Duel Log'!AG$2:AG$2815,$B1215)</f>
        <v>1</v>
      </c>
      <c r="D1215" s="7" t="n">
        <f aca="false">COUNTIFS('Duel Log'!AF$2:AF$2815,$A1215,'Duel Log'!AG$2:AG$2815,$B1215,'Duel Log'!AH$2:AH$2815,"Win")</f>
        <v>1</v>
      </c>
      <c r="E1215" s="7" t="n">
        <f aca="false">COUNTIFS('Duel Log'!AF$2:AF$2815,$A1215,'Duel Log'!AG$2:AG$2815,$B1215,'Duel Log'!AH$2:AH$2815,"Loss")</f>
        <v>0</v>
      </c>
      <c r="F1215" s="7" t="n">
        <f aca="false">COUNTIFS('Duel Log'!AF$2:AF$2815,$A1215,'Duel Log'!AG$2:AG$2815,$B1215,'Duel Log'!AH$2:AH$2815,"Draw")</f>
        <v>0</v>
      </c>
      <c r="G1215" s="13" t="n">
        <f aca="false">IFERROR(D1215/C1215,"")</f>
        <v>1</v>
      </c>
    </row>
    <row r="1216" customFormat="false" ht="15" hidden="false" customHeight="true" outlineLevel="0" collapsed="false">
      <c r="A1216" s="7" t="s">
        <v>2301</v>
      </c>
      <c r="B1216" s="7" t="s">
        <v>904</v>
      </c>
      <c r="C1216" s="7" t="n">
        <f aca="false">COUNTIFS('Duel Log'!AF$2:AF$2815,$A1216,'Duel Log'!AG$2:AG$2815,$B1216)</f>
        <v>1</v>
      </c>
      <c r="D1216" s="7" t="n">
        <f aca="false">COUNTIFS('Duel Log'!AF$2:AF$2815,$A1216,'Duel Log'!AG$2:AG$2815,$B1216,'Duel Log'!AH$2:AH$2815,"Win")</f>
        <v>0</v>
      </c>
      <c r="E1216" s="7" t="n">
        <f aca="false">COUNTIFS('Duel Log'!AF$2:AF$2815,$A1216,'Duel Log'!AG$2:AG$2815,$B1216,'Duel Log'!AH$2:AH$2815,"Loss")</f>
        <v>1</v>
      </c>
      <c r="F1216" s="7" t="n">
        <f aca="false">COUNTIFS('Duel Log'!AF$2:AF$2815,$A1216,'Duel Log'!AG$2:AG$2815,$B1216,'Duel Log'!AH$2:AH$2815,"Draw")</f>
        <v>0</v>
      </c>
      <c r="G1216" s="13" t="n">
        <f aca="false">IFERROR(D1216/C1216,"")</f>
        <v>0</v>
      </c>
    </row>
    <row r="1217" customFormat="false" ht="15" hidden="false" customHeight="true" outlineLevel="0" collapsed="false">
      <c r="A1217" s="7" t="s">
        <v>2301</v>
      </c>
      <c r="B1217" s="7" t="s">
        <v>4258</v>
      </c>
      <c r="C1217" s="7" t="n">
        <f aca="false">COUNTIFS('Duel Log'!AF$2:AF$2815,$A1217,'Duel Log'!AG$2:AG$2815,$B1217)</f>
        <v>1</v>
      </c>
      <c r="D1217" s="7" t="n">
        <f aca="false">COUNTIFS('Duel Log'!AF$2:AF$2815,$A1217,'Duel Log'!AG$2:AG$2815,$B1217,'Duel Log'!AH$2:AH$2815,"Win")</f>
        <v>1</v>
      </c>
      <c r="E1217" s="7" t="n">
        <f aca="false">COUNTIFS('Duel Log'!AF$2:AF$2815,$A1217,'Duel Log'!AG$2:AG$2815,$B1217,'Duel Log'!AH$2:AH$2815,"Loss")</f>
        <v>0</v>
      </c>
      <c r="F1217" s="7" t="n">
        <f aca="false">COUNTIFS('Duel Log'!AF$2:AF$2815,$A1217,'Duel Log'!AG$2:AG$2815,$B1217,'Duel Log'!AH$2:AH$2815,"Draw")</f>
        <v>0</v>
      </c>
      <c r="G1217" s="13" t="n">
        <f aca="false">IFERROR(D1217/C1217,"")</f>
        <v>1</v>
      </c>
    </row>
    <row r="1218" customFormat="false" ht="15" hidden="false" customHeight="true" outlineLevel="0" collapsed="false">
      <c r="A1218" s="7" t="s">
        <v>2301</v>
      </c>
      <c r="B1218" s="7" t="s">
        <v>2302</v>
      </c>
      <c r="C1218" s="7" t="n">
        <f aca="false">COUNTIFS('Duel Log'!AF$2:AF$2815,$A1218,'Duel Log'!AG$2:AG$2815,$B1218)</f>
        <v>1</v>
      </c>
      <c r="D1218" s="7" t="n">
        <f aca="false">COUNTIFS('Duel Log'!AF$2:AF$2815,$A1218,'Duel Log'!AG$2:AG$2815,$B1218,'Duel Log'!AH$2:AH$2815,"Win")</f>
        <v>0</v>
      </c>
      <c r="E1218" s="7" t="n">
        <f aca="false">COUNTIFS('Duel Log'!AF$2:AF$2815,$A1218,'Duel Log'!AG$2:AG$2815,$B1218,'Duel Log'!AH$2:AH$2815,"Loss")</f>
        <v>1</v>
      </c>
      <c r="F1218" s="7" t="n">
        <f aca="false">COUNTIFS('Duel Log'!AF$2:AF$2815,$A1218,'Duel Log'!AG$2:AG$2815,$B1218,'Duel Log'!AH$2:AH$2815,"Draw")</f>
        <v>0</v>
      </c>
      <c r="G1218" s="13" t="n">
        <f aca="false">IFERROR(D1218/C1218,"")</f>
        <v>0</v>
      </c>
    </row>
    <row r="1219" customFormat="false" ht="15" hidden="false" customHeight="true" outlineLevel="0" collapsed="false">
      <c r="A1219" s="7" t="s">
        <v>2241</v>
      </c>
      <c r="B1219" s="7" t="s">
        <v>5701</v>
      </c>
      <c r="C1219" s="7" t="n">
        <f aca="false">COUNTIFS('Duel Log'!AF$2:AF$2815,$A1219,'Duel Log'!AG$2:AG$2815,$B1219)</f>
        <v>1</v>
      </c>
      <c r="D1219" s="7" t="n">
        <f aca="false">COUNTIFS('Duel Log'!AF$2:AF$2815,$A1219,'Duel Log'!AG$2:AG$2815,$B1219,'Duel Log'!AH$2:AH$2815,"Win")</f>
        <v>0</v>
      </c>
      <c r="E1219" s="7" t="n">
        <f aca="false">COUNTIFS('Duel Log'!AF$2:AF$2815,$A1219,'Duel Log'!AG$2:AG$2815,$B1219,'Duel Log'!AH$2:AH$2815,"Loss")</f>
        <v>1</v>
      </c>
      <c r="F1219" s="7" t="n">
        <f aca="false">COUNTIFS('Duel Log'!AF$2:AF$2815,$A1219,'Duel Log'!AG$2:AG$2815,$B1219,'Duel Log'!AH$2:AH$2815,"Draw")</f>
        <v>0</v>
      </c>
      <c r="G1219" s="13" t="n">
        <f aca="false">IFERROR(D1219/C1219,"")</f>
        <v>0</v>
      </c>
    </row>
    <row r="1220" customFormat="false" ht="15" hidden="false" customHeight="true" outlineLevel="0" collapsed="false">
      <c r="A1220" s="7" t="s">
        <v>2241</v>
      </c>
      <c r="B1220" s="7" t="s">
        <v>2242</v>
      </c>
      <c r="C1220" s="7" t="n">
        <f aca="false">COUNTIFS('Duel Log'!AF$2:AF$2815,$A1220,'Duel Log'!AG$2:AG$2815,$B1220)</f>
        <v>2</v>
      </c>
      <c r="D1220" s="7" t="n">
        <f aca="false">COUNTIFS('Duel Log'!AF$2:AF$2815,$A1220,'Duel Log'!AG$2:AG$2815,$B1220,'Duel Log'!AH$2:AH$2815,"Win")</f>
        <v>2</v>
      </c>
      <c r="E1220" s="7" t="n">
        <f aca="false">COUNTIFS('Duel Log'!AF$2:AF$2815,$A1220,'Duel Log'!AG$2:AG$2815,$B1220,'Duel Log'!AH$2:AH$2815,"Loss")</f>
        <v>0</v>
      </c>
      <c r="F1220" s="7" t="n">
        <f aca="false">COUNTIFS('Duel Log'!AF$2:AF$2815,$A1220,'Duel Log'!AG$2:AG$2815,$B1220,'Duel Log'!AH$2:AH$2815,"Draw")</f>
        <v>0</v>
      </c>
      <c r="G1220" s="13" t="n">
        <f aca="false">IFERROR(D1220/C1220,"")</f>
        <v>1</v>
      </c>
    </row>
    <row r="1221" customFormat="false" ht="15" hidden="false" customHeight="true" outlineLevel="0" collapsed="false">
      <c r="A1221" s="7" t="s">
        <v>927</v>
      </c>
      <c r="B1221" s="7" t="s">
        <v>741</v>
      </c>
      <c r="C1221" s="7" t="n">
        <f aca="false">COUNTIFS('Duel Log'!AF$2:AF$2815,$A1221,'Duel Log'!AG$2:AG$2815,$B1221)</f>
        <v>2</v>
      </c>
      <c r="D1221" s="7" t="n">
        <f aca="false">COUNTIFS('Duel Log'!AF$2:AF$2815,$A1221,'Duel Log'!AG$2:AG$2815,$B1221,'Duel Log'!AH$2:AH$2815,"Win")</f>
        <v>2</v>
      </c>
      <c r="E1221" s="7" t="n">
        <f aca="false">COUNTIFS('Duel Log'!AF$2:AF$2815,$A1221,'Duel Log'!AG$2:AG$2815,$B1221,'Duel Log'!AH$2:AH$2815,"Loss")</f>
        <v>0</v>
      </c>
      <c r="F1221" s="7" t="n">
        <f aca="false">COUNTIFS('Duel Log'!AF$2:AF$2815,$A1221,'Duel Log'!AG$2:AG$2815,$B1221,'Duel Log'!AH$2:AH$2815,"Draw")</f>
        <v>0</v>
      </c>
      <c r="G1221" s="13" t="n">
        <f aca="false">IFERROR(D1221/C1221,"")</f>
        <v>1</v>
      </c>
    </row>
    <row r="1222" customFormat="false" ht="15" hidden="false" customHeight="true" outlineLevel="0" collapsed="false">
      <c r="A1222" s="7" t="s">
        <v>3605</v>
      </c>
      <c r="B1222" s="7" t="s">
        <v>3731</v>
      </c>
      <c r="C1222" s="7" t="n">
        <f aca="false">COUNTIFS('Duel Log'!AF$2:AF$2815,$A1222,'Duel Log'!AG$2:AG$2815,$B1222)</f>
        <v>1</v>
      </c>
      <c r="D1222" s="7" t="n">
        <f aca="false">COUNTIFS('Duel Log'!AF$2:AF$2815,$A1222,'Duel Log'!AG$2:AG$2815,$B1222,'Duel Log'!AH$2:AH$2815,"Win")</f>
        <v>0</v>
      </c>
      <c r="E1222" s="7" t="n">
        <f aca="false">COUNTIFS('Duel Log'!AF$2:AF$2815,$A1222,'Duel Log'!AG$2:AG$2815,$B1222,'Duel Log'!AH$2:AH$2815,"Loss")</f>
        <v>1</v>
      </c>
      <c r="F1222" s="7" t="n">
        <f aca="false">COUNTIFS('Duel Log'!AF$2:AF$2815,$A1222,'Duel Log'!AG$2:AG$2815,$B1222,'Duel Log'!AH$2:AH$2815,"Draw")</f>
        <v>0</v>
      </c>
      <c r="G1222" s="13" t="n">
        <f aca="false">IFERROR(D1222/C1222,"")</f>
        <v>0</v>
      </c>
    </row>
    <row r="1223" customFormat="false" ht="15" hidden="false" customHeight="true" outlineLevel="0" collapsed="false">
      <c r="A1223" s="7" t="s">
        <v>5554</v>
      </c>
      <c r="B1223" s="7" t="s">
        <v>1542</v>
      </c>
      <c r="C1223" s="7" t="n">
        <f aca="false">COUNTIFS('Duel Log'!AF$2:AF$2815,$A1223,'Duel Log'!AG$2:AG$2815,$B1223)</f>
        <v>1</v>
      </c>
      <c r="D1223" s="7" t="n">
        <f aca="false">COUNTIFS('Duel Log'!AF$2:AF$2815,$A1223,'Duel Log'!AG$2:AG$2815,$B1223,'Duel Log'!AH$2:AH$2815,"Win")</f>
        <v>1</v>
      </c>
      <c r="E1223" s="7" t="n">
        <f aca="false">COUNTIFS('Duel Log'!AF$2:AF$2815,$A1223,'Duel Log'!AG$2:AG$2815,$B1223,'Duel Log'!AH$2:AH$2815,"Loss")</f>
        <v>0</v>
      </c>
      <c r="F1223" s="7" t="n">
        <f aca="false">COUNTIFS('Duel Log'!AF$2:AF$2815,$A1223,'Duel Log'!AG$2:AG$2815,$B1223,'Duel Log'!AH$2:AH$2815,"Draw")</f>
        <v>0</v>
      </c>
      <c r="G1223" s="13" t="n">
        <f aca="false">IFERROR(D1223/C1223,"")</f>
        <v>1</v>
      </c>
    </row>
    <row r="1224" customFormat="false" ht="15" hidden="false" customHeight="true" outlineLevel="0" collapsed="false">
      <c r="A1224" s="7" t="s">
        <v>2274</v>
      </c>
      <c r="B1224" s="7" t="s">
        <v>228</v>
      </c>
      <c r="C1224" s="7" t="n">
        <f aca="false">COUNTIFS('Duel Log'!AF$2:AF$2815,$A1224,'Duel Log'!AG$2:AG$2815,$B1224)</f>
        <v>1</v>
      </c>
      <c r="D1224" s="7" t="n">
        <f aca="false">COUNTIFS('Duel Log'!AF$2:AF$2815,$A1224,'Duel Log'!AG$2:AG$2815,$B1224,'Duel Log'!AH$2:AH$2815,"Win")</f>
        <v>0</v>
      </c>
      <c r="E1224" s="7" t="n">
        <f aca="false">COUNTIFS('Duel Log'!AF$2:AF$2815,$A1224,'Duel Log'!AG$2:AG$2815,$B1224,'Duel Log'!AH$2:AH$2815,"Loss")</f>
        <v>1</v>
      </c>
      <c r="F1224" s="7" t="n">
        <f aca="false">COUNTIFS('Duel Log'!AF$2:AF$2815,$A1224,'Duel Log'!AG$2:AG$2815,$B1224,'Duel Log'!AH$2:AH$2815,"Draw")</f>
        <v>0</v>
      </c>
      <c r="G1224" s="13" t="n">
        <f aca="false">IFERROR(D1224/C1224,"")</f>
        <v>0</v>
      </c>
    </row>
    <row r="1225" customFormat="false" ht="15" hidden="false" customHeight="true" outlineLevel="0" collapsed="false">
      <c r="A1225" s="7" t="s">
        <v>2274</v>
      </c>
      <c r="B1225" s="7" t="s">
        <v>840</v>
      </c>
      <c r="C1225" s="7" t="n">
        <f aca="false">COUNTIFS('Duel Log'!AF$2:AF$2815,$A1225,'Duel Log'!AG$2:AG$2815,$B1225)</f>
        <v>2</v>
      </c>
      <c r="D1225" s="7" t="n">
        <f aca="false">COUNTIFS('Duel Log'!AF$2:AF$2815,$A1225,'Duel Log'!AG$2:AG$2815,$B1225,'Duel Log'!AH$2:AH$2815,"Win")</f>
        <v>0</v>
      </c>
      <c r="E1225" s="7" t="n">
        <f aca="false">COUNTIFS('Duel Log'!AF$2:AF$2815,$A1225,'Duel Log'!AG$2:AG$2815,$B1225,'Duel Log'!AH$2:AH$2815,"Loss")</f>
        <v>2</v>
      </c>
      <c r="F1225" s="7" t="n">
        <f aca="false">COUNTIFS('Duel Log'!AF$2:AF$2815,$A1225,'Duel Log'!AG$2:AG$2815,$B1225,'Duel Log'!AH$2:AH$2815,"Draw")</f>
        <v>0</v>
      </c>
      <c r="G1225" s="13" t="n">
        <f aca="false">IFERROR(D1225/C1225,"")</f>
        <v>0</v>
      </c>
    </row>
    <row r="1226" customFormat="false" ht="15" hidden="false" customHeight="true" outlineLevel="0" collapsed="false">
      <c r="A1226" s="7" t="s">
        <v>2274</v>
      </c>
      <c r="B1226" s="7" t="s">
        <v>277</v>
      </c>
      <c r="C1226" s="7" t="n">
        <f aca="false">COUNTIFS('Duel Log'!AF$2:AF$2815,$A1226,'Duel Log'!AG$2:AG$2815,$B1226)</f>
        <v>1</v>
      </c>
      <c r="D1226" s="7" t="n">
        <f aca="false">COUNTIFS('Duel Log'!AF$2:AF$2815,$A1226,'Duel Log'!AG$2:AG$2815,$B1226,'Duel Log'!AH$2:AH$2815,"Win")</f>
        <v>1</v>
      </c>
      <c r="E1226" s="7" t="n">
        <f aca="false">COUNTIFS('Duel Log'!AF$2:AF$2815,$A1226,'Duel Log'!AG$2:AG$2815,$B1226,'Duel Log'!AH$2:AH$2815,"Loss")</f>
        <v>0</v>
      </c>
      <c r="F1226" s="7" t="n">
        <f aca="false">COUNTIFS('Duel Log'!AF$2:AF$2815,$A1226,'Duel Log'!AG$2:AG$2815,$B1226,'Duel Log'!AH$2:AH$2815,"Draw")</f>
        <v>0</v>
      </c>
      <c r="G1226" s="13" t="n">
        <f aca="false">IFERROR(D1226/C1226,"")</f>
        <v>1</v>
      </c>
    </row>
    <row r="1227" customFormat="false" ht="15" hidden="false" customHeight="true" outlineLevel="0" collapsed="false">
      <c r="A1227" s="7" t="s">
        <v>2183</v>
      </c>
      <c r="B1227" s="7" t="s">
        <v>4028</v>
      </c>
      <c r="C1227" s="7" t="n">
        <f aca="false">COUNTIFS('Duel Log'!AF$2:AF$2815,$A1227,'Duel Log'!AG$2:AG$2815,$B1227)</f>
        <v>1</v>
      </c>
      <c r="D1227" s="7" t="n">
        <f aca="false">COUNTIFS('Duel Log'!AF$2:AF$2815,$A1227,'Duel Log'!AG$2:AG$2815,$B1227,'Duel Log'!AH$2:AH$2815,"Win")</f>
        <v>1</v>
      </c>
      <c r="E1227" s="7" t="n">
        <f aca="false">COUNTIFS('Duel Log'!AF$2:AF$2815,$A1227,'Duel Log'!AG$2:AG$2815,$B1227,'Duel Log'!AH$2:AH$2815,"Loss")</f>
        <v>0</v>
      </c>
      <c r="F1227" s="7" t="n">
        <f aca="false">COUNTIFS('Duel Log'!AF$2:AF$2815,$A1227,'Duel Log'!AG$2:AG$2815,$B1227,'Duel Log'!AH$2:AH$2815,"Draw")</f>
        <v>0</v>
      </c>
      <c r="G1227" s="13" t="n">
        <f aca="false">IFERROR(D1227/C1227,"")</f>
        <v>1</v>
      </c>
    </row>
    <row r="1228" customFormat="false" ht="15" hidden="false" customHeight="true" outlineLevel="0" collapsed="false">
      <c r="A1228" s="7" t="s">
        <v>2183</v>
      </c>
      <c r="B1228" s="7" t="s">
        <v>448</v>
      </c>
      <c r="C1228" s="7" t="n">
        <f aca="false">COUNTIFS('Duel Log'!AF$2:AF$2815,$A1228,'Duel Log'!AG$2:AG$2815,$B1228)</f>
        <v>2</v>
      </c>
      <c r="D1228" s="7" t="n">
        <f aca="false">COUNTIFS('Duel Log'!AF$2:AF$2815,$A1228,'Duel Log'!AG$2:AG$2815,$B1228,'Duel Log'!AH$2:AH$2815,"Win")</f>
        <v>0</v>
      </c>
      <c r="E1228" s="7" t="n">
        <f aca="false">COUNTIFS('Duel Log'!AF$2:AF$2815,$A1228,'Duel Log'!AG$2:AG$2815,$B1228,'Duel Log'!AH$2:AH$2815,"Loss")</f>
        <v>2</v>
      </c>
      <c r="F1228" s="7" t="n">
        <f aca="false">COUNTIFS('Duel Log'!AF$2:AF$2815,$A1228,'Duel Log'!AG$2:AG$2815,$B1228,'Duel Log'!AH$2:AH$2815,"Draw")</f>
        <v>0</v>
      </c>
      <c r="G1228" s="13" t="n">
        <f aca="false">IFERROR(D1228/C1228,"")</f>
        <v>0</v>
      </c>
    </row>
    <row r="1229" customFormat="false" ht="15" hidden="false" customHeight="true" outlineLevel="0" collapsed="false">
      <c r="A1229" s="7" t="s">
        <v>5578</v>
      </c>
      <c r="B1229" s="7" t="s">
        <v>1281</v>
      </c>
      <c r="C1229" s="7" t="n">
        <f aca="false">COUNTIFS('Duel Log'!AF$2:AF$2815,$A1229,'Duel Log'!AG$2:AG$2815,$B1229)</f>
        <v>1</v>
      </c>
      <c r="D1229" s="7" t="n">
        <f aca="false">COUNTIFS('Duel Log'!AF$2:AF$2815,$A1229,'Duel Log'!AG$2:AG$2815,$B1229,'Duel Log'!AH$2:AH$2815,"Win")</f>
        <v>0</v>
      </c>
      <c r="E1229" s="7" t="n">
        <f aca="false">COUNTIFS('Duel Log'!AF$2:AF$2815,$A1229,'Duel Log'!AG$2:AG$2815,$B1229,'Duel Log'!AH$2:AH$2815,"Loss")</f>
        <v>1</v>
      </c>
      <c r="F1229" s="7" t="n">
        <f aca="false">COUNTIFS('Duel Log'!AF$2:AF$2815,$A1229,'Duel Log'!AG$2:AG$2815,$B1229,'Duel Log'!AH$2:AH$2815,"Draw")</f>
        <v>0</v>
      </c>
      <c r="G1229" s="13" t="n">
        <f aca="false">IFERROR(D1229/C1229,"")</f>
        <v>0</v>
      </c>
    </row>
    <row r="1230" customFormat="false" ht="15" hidden="false" customHeight="true" outlineLevel="0" collapsed="false">
      <c r="A1230" s="7" t="s">
        <v>3582</v>
      </c>
      <c r="B1230" s="7" t="s">
        <v>3583</v>
      </c>
      <c r="C1230" s="7" t="n">
        <f aca="false">COUNTIFS('Duel Log'!AF$2:AF$2815,$A1230,'Duel Log'!AG$2:AG$2815,$B1230)</f>
        <v>1</v>
      </c>
      <c r="D1230" s="7" t="n">
        <f aca="false">COUNTIFS('Duel Log'!AF$2:AF$2815,$A1230,'Duel Log'!AG$2:AG$2815,$B1230,'Duel Log'!AH$2:AH$2815,"Win")</f>
        <v>1</v>
      </c>
      <c r="E1230" s="7" t="n">
        <f aca="false">COUNTIFS('Duel Log'!AF$2:AF$2815,$A1230,'Duel Log'!AG$2:AG$2815,$B1230,'Duel Log'!AH$2:AH$2815,"Loss")</f>
        <v>0</v>
      </c>
      <c r="F1230" s="7" t="n">
        <f aca="false">COUNTIFS('Duel Log'!AF$2:AF$2815,$A1230,'Duel Log'!AG$2:AG$2815,$B1230,'Duel Log'!AH$2:AH$2815,"Draw")</f>
        <v>0</v>
      </c>
      <c r="G1230" s="13" t="n">
        <f aca="false">IFERROR(D1230/C1230,"")</f>
        <v>1</v>
      </c>
    </row>
    <row r="1231" customFormat="false" ht="15" hidden="false" customHeight="true" outlineLevel="0" collapsed="false">
      <c r="A1231" s="7" t="s">
        <v>491</v>
      </c>
      <c r="B1231" s="7" t="s">
        <v>490</v>
      </c>
      <c r="C1231" s="7" t="n">
        <f aca="false">COUNTIFS('Duel Log'!AF$2:AF$2815,$A1231,'Duel Log'!AG$2:AG$2815,$B1231)</f>
        <v>2</v>
      </c>
      <c r="D1231" s="7" t="n">
        <f aca="false">COUNTIFS('Duel Log'!AF$2:AF$2815,$A1231,'Duel Log'!AG$2:AG$2815,$B1231,'Duel Log'!AH$2:AH$2815,"Win")</f>
        <v>2</v>
      </c>
      <c r="E1231" s="7" t="n">
        <f aca="false">COUNTIFS('Duel Log'!AF$2:AF$2815,$A1231,'Duel Log'!AG$2:AG$2815,$B1231,'Duel Log'!AH$2:AH$2815,"Loss")</f>
        <v>0</v>
      </c>
      <c r="F1231" s="7" t="n">
        <f aca="false">COUNTIFS('Duel Log'!AF$2:AF$2815,$A1231,'Duel Log'!AG$2:AG$2815,$B1231,'Duel Log'!AH$2:AH$2815,"Draw")</f>
        <v>0</v>
      </c>
      <c r="G1231" s="13" t="n">
        <f aca="false">IFERROR(D1231/C1231,"")</f>
        <v>1</v>
      </c>
    </row>
    <row r="1232" customFormat="false" ht="15" hidden="false" customHeight="true" outlineLevel="0" collapsed="false">
      <c r="A1232" s="7" t="s">
        <v>491</v>
      </c>
      <c r="B1232" s="7" t="s">
        <v>639</v>
      </c>
      <c r="C1232" s="7" t="n">
        <f aca="false">COUNTIFS('Duel Log'!AF$2:AF$2815,$A1232,'Duel Log'!AG$2:AG$2815,$B1232)</f>
        <v>1</v>
      </c>
      <c r="D1232" s="7" t="n">
        <f aca="false">COUNTIFS('Duel Log'!AF$2:AF$2815,$A1232,'Duel Log'!AG$2:AG$2815,$B1232,'Duel Log'!AH$2:AH$2815,"Win")</f>
        <v>1</v>
      </c>
      <c r="E1232" s="7" t="n">
        <f aca="false">COUNTIFS('Duel Log'!AF$2:AF$2815,$A1232,'Duel Log'!AG$2:AG$2815,$B1232,'Duel Log'!AH$2:AH$2815,"Loss")</f>
        <v>0</v>
      </c>
      <c r="F1232" s="7" t="n">
        <f aca="false">COUNTIFS('Duel Log'!AF$2:AF$2815,$A1232,'Duel Log'!AG$2:AG$2815,$B1232,'Duel Log'!AH$2:AH$2815,"Draw")</f>
        <v>0</v>
      </c>
      <c r="G1232" s="13" t="n">
        <f aca="false">IFERROR(D1232/C1232,"")</f>
        <v>1</v>
      </c>
    </row>
    <row r="1233" customFormat="false" ht="15" hidden="false" customHeight="true" outlineLevel="0" collapsed="false">
      <c r="A1233" s="7" t="s">
        <v>491</v>
      </c>
      <c r="B1233" s="7" t="s">
        <v>3406</v>
      </c>
      <c r="C1233" s="7" t="n">
        <f aca="false">COUNTIFS('Duel Log'!AF$2:AF$2815,$A1233,'Duel Log'!AG$2:AG$2815,$B1233)</f>
        <v>1</v>
      </c>
      <c r="D1233" s="7" t="n">
        <f aca="false">COUNTIFS('Duel Log'!AF$2:AF$2815,$A1233,'Duel Log'!AG$2:AG$2815,$B1233,'Duel Log'!AH$2:AH$2815,"Win")</f>
        <v>1</v>
      </c>
      <c r="E1233" s="7" t="n">
        <f aca="false">COUNTIFS('Duel Log'!AF$2:AF$2815,$A1233,'Duel Log'!AG$2:AG$2815,$B1233,'Duel Log'!AH$2:AH$2815,"Loss")</f>
        <v>0</v>
      </c>
      <c r="F1233" s="7" t="n">
        <f aca="false">COUNTIFS('Duel Log'!AF$2:AF$2815,$A1233,'Duel Log'!AG$2:AG$2815,$B1233,'Duel Log'!AH$2:AH$2815,"Draw")</f>
        <v>0</v>
      </c>
      <c r="G1233" s="13" t="n">
        <f aca="false">IFERROR(D1233/C1233,"")</f>
        <v>1</v>
      </c>
    </row>
    <row r="1234" customFormat="false" ht="15" hidden="false" customHeight="true" outlineLevel="0" collapsed="false">
      <c r="A1234" s="7" t="s">
        <v>491</v>
      </c>
      <c r="B1234" s="7" t="s">
        <v>649</v>
      </c>
      <c r="C1234" s="7" t="n">
        <f aca="false">COUNTIFS('Duel Log'!AF$2:AF$2815,$A1234,'Duel Log'!AG$2:AG$2815,$B1234)</f>
        <v>1</v>
      </c>
      <c r="D1234" s="7" t="n">
        <f aca="false">COUNTIFS('Duel Log'!AF$2:AF$2815,$A1234,'Duel Log'!AG$2:AG$2815,$B1234,'Duel Log'!AH$2:AH$2815,"Win")</f>
        <v>0</v>
      </c>
      <c r="E1234" s="7" t="n">
        <f aca="false">COUNTIFS('Duel Log'!AF$2:AF$2815,$A1234,'Duel Log'!AG$2:AG$2815,$B1234,'Duel Log'!AH$2:AH$2815,"Loss")</f>
        <v>1</v>
      </c>
      <c r="F1234" s="7" t="n">
        <f aca="false">COUNTIFS('Duel Log'!AF$2:AF$2815,$A1234,'Duel Log'!AG$2:AG$2815,$B1234,'Duel Log'!AH$2:AH$2815,"Draw")</f>
        <v>0</v>
      </c>
      <c r="G1234" s="13" t="n">
        <f aca="false">IFERROR(D1234/C1234,"")</f>
        <v>0</v>
      </c>
    </row>
    <row r="1235" customFormat="false" ht="15" hidden="false" customHeight="true" outlineLevel="0" collapsed="false">
      <c r="A1235" s="7" t="s">
        <v>5265</v>
      </c>
      <c r="B1235" s="7" t="s">
        <v>5266</v>
      </c>
      <c r="C1235" s="7" t="n">
        <f aca="false">COUNTIFS('Duel Log'!AF$2:AF$2815,$A1235,'Duel Log'!AG$2:AG$2815,$B1235)</f>
        <v>1</v>
      </c>
      <c r="D1235" s="7" t="n">
        <f aca="false">COUNTIFS('Duel Log'!AF$2:AF$2815,$A1235,'Duel Log'!AG$2:AG$2815,$B1235,'Duel Log'!AH$2:AH$2815,"Win")</f>
        <v>1</v>
      </c>
      <c r="E1235" s="7" t="n">
        <f aca="false">COUNTIFS('Duel Log'!AF$2:AF$2815,$A1235,'Duel Log'!AG$2:AG$2815,$B1235,'Duel Log'!AH$2:AH$2815,"Loss")</f>
        <v>0</v>
      </c>
      <c r="F1235" s="7" t="n">
        <f aca="false">COUNTIFS('Duel Log'!AF$2:AF$2815,$A1235,'Duel Log'!AG$2:AG$2815,$B1235,'Duel Log'!AH$2:AH$2815,"Draw")</f>
        <v>0</v>
      </c>
      <c r="G1235" s="13" t="n">
        <f aca="false">IFERROR(D1235/C1235,"")</f>
        <v>1</v>
      </c>
    </row>
    <row r="1236" customFormat="false" ht="15" hidden="false" customHeight="true" outlineLevel="0" collapsed="false">
      <c r="A1236" s="7" t="s">
        <v>4409</v>
      </c>
      <c r="B1236" s="7" t="s">
        <v>4410</v>
      </c>
      <c r="C1236" s="7" t="n">
        <f aca="false">COUNTIFS('Duel Log'!AF$2:AF$2815,$A1236,'Duel Log'!AG$2:AG$2815,$B1236)</f>
        <v>1</v>
      </c>
      <c r="D1236" s="7" t="n">
        <f aca="false">COUNTIFS('Duel Log'!AF$2:AF$2815,$A1236,'Duel Log'!AG$2:AG$2815,$B1236,'Duel Log'!AH$2:AH$2815,"Win")</f>
        <v>0</v>
      </c>
      <c r="E1236" s="7" t="n">
        <f aca="false">COUNTIFS('Duel Log'!AF$2:AF$2815,$A1236,'Duel Log'!AG$2:AG$2815,$B1236,'Duel Log'!AH$2:AH$2815,"Loss")</f>
        <v>1</v>
      </c>
      <c r="F1236" s="7" t="n">
        <f aca="false">COUNTIFS('Duel Log'!AF$2:AF$2815,$A1236,'Duel Log'!AG$2:AG$2815,$B1236,'Duel Log'!AH$2:AH$2815,"Draw")</f>
        <v>0</v>
      </c>
      <c r="G1236" s="13" t="n">
        <f aca="false">IFERROR(D1236/C1236,"")</f>
        <v>0</v>
      </c>
    </row>
    <row r="1237" customFormat="false" ht="15" hidden="false" customHeight="true" outlineLevel="0" collapsed="false">
      <c r="A1237" s="7" t="s">
        <v>3238</v>
      </c>
      <c r="B1237" s="7" t="s">
        <v>3237</v>
      </c>
      <c r="C1237" s="7" t="n">
        <f aca="false">COUNTIFS('Duel Log'!AF$2:AF$2815,$A1237,'Duel Log'!AG$2:AG$2815,$B1237)</f>
        <v>1</v>
      </c>
      <c r="D1237" s="7" t="n">
        <f aca="false">COUNTIFS('Duel Log'!AF$2:AF$2815,$A1237,'Duel Log'!AG$2:AG$2815,$B1237,'Duel Log'!AH$2:AH$2815,"Win")</f>
        <v>0</v>
      </c>
      <c r="E1237" s="7" t="n">
        <f aca="false">COUNTIFS('Duel Log'!AF$2:AF$2815,$A1237,'Duel Log'!AG$2:AG$2815,$B1237,'Duel Log'!AH$2:AH$2815,"Loss")</f>
        <v>1</v>
      </c>
      <c r="F1237" s="7" t="n">
        <f aca="false">COUNTIFS('Duel Log'!AF$2:AF$2815,$A1237,'Duel Log'!AG$2:AG$2815,$B1237,'Duel Log'!AH$2:AH$2815,"Draw")</f>
        <v>0</v>
      </c>
      <c r="G1237" s="13" t="n">
        <f aca="false">IFERROR(D1237/C1237,"")</f>
        <v>0</v>
      </c>
    </row>
    <row r="1238" customFormat="false" ht="15" hidden="false" customHeight="true" outlineLevel="0" collapsed="false">
      <c r="A1238" s="7" t="s">
        <v>718</v>
      </c>
      <c r="B1238" s="7" t="s">
        <v>1812</v>
      </c>
      <c r="C1238" s="7" t="n">
        <f aca="false">COUNTIFS('Duel Log'!AF$2:AF$2815,$A1238,'Duel Log'!AG$2:AG$2815,$B1238)</f>
        <v>1</v>
      </c>
      <c r="D1238" s="7" t="n">
        <f aca="false">COUNTIFS('Duel Log'!AF$2:AF$2815,$A1238,'Duel Log'!AG$2:AG$2815,$B1238,'Duel Log'!AH$2:AH$2815,"Win")</f>
        <v>0</v>
      </c>
      <c r="E1238" s="7" t="n">
        <f aca="false">COUNTIFS('Duel Log'!AF$2:AF$2815,$A1238,'Duel Log'!AG$2:AG$2815,$B1238,'Duel Log'!AH$2:AH$2815,"Loss")</f>
        <v>1</v>
      </c>
      <c r="F1238" s="7" t="n">
        <f aca="false">COUNTIFS('Duel Log'!AF$2:AF$2815,$A1238,'Duel Log'!AG$2:AG$2815,$B1238,'Duel Log'!AH$2:AH$2815,"Draw")</f>
        <v>0</v>
      </c>
      <c r="G1238" s="13" t="n">
        <f aca="false">IFERROR(D1238/C1238,"")</f>
        <v>0</v>
      </c>
    </row>
    <row r="1239" customFormat="false" ht="15" hidden="false" customHeight="true" outlineLevel="0" collapsed="false">
      <c r="A1239" s="7" t="s">
        <v>718</v>
      </c>
      <c r="B1239" s="7" t="s">
        <v>488</v>
      </c>
      <c r="C1239" s="7" t="n">
        <f aca="false">COUNTIFS('Duel Log'!AF$2:AF$2815,$A1239,'Duel Log'!AG$2:AG$2815,$B1239)</f>
        <v>2</v>
      </c>
      <c r="D1239" s="7" t="n">
        <f aca="false">COUNTIFS('Duel Log'!AF$2:AF$2815,$A1239,'Duel Log'!AG$2:AG$2815,$B1239,'Duel Log'!AH$2:AH$2815,"Win")</f>
        <v>2</v>
      </c>
      <c r="E1239" s="7" t="n">
        <f aca="false">COUNTIFS('Duel Log'!AF$2:AF$2815,$A1239,'Duel Log'!AG$2:AG$2815,$B1239,'Duel Log'!AH$2:AH$2815,"Loss")</f>
        <v>0</v>
      </c>
      <c r="F1239" s="7" t="n">
        <f aca="false">COUNTIFS('Duel Log'!AF$2:AF$2815,$A1239,'Duel Log'!AG$2:AG$2815,$B1239,'Duel Log'!AH$2:AH$2815,"Draw")</f>
        <v>0</v>
      </c>
      <c r="G1239" s="13" t="n">
        <f aca="false">IFERROR(D1239/C1239,"")</f>
        <v>1</v>
      </c>
    </row>
    <row r="1240" customFormat="false" ht="15" hidden="false" customHeight="true" outlineLevel="0" collapsed="false">
      <c r="A1240" s="7" t="s">
        <v>718</v>
      </c>
      <c r="B1240" s="7" t="s">
        <v>717</v>
      </c>
      <c r="C1240" s="7" t="n">
        <f aca="false">COUNTIFS('Duel Log'!AF$2:AF$2815,$A1240,'Duel Log'!AG$2:AG$2815,$B1240)</f>
        <v>2</v>
      </c>
      <c r="D1240" s="7" t="n">
        <f aca="false">COUNTIFS('Duel Log'!AF$2:AF$2815,$A1240,'Duel Log'!AG$2:AG$2815,$B1240,'Duel Log'!AH$2:AH$2815,"Win")</f>
        <v>0</v>
      </c>
      <c r="E1240" s="7" t="n">
        <f aca="false">COUNTIFS('Duel Log'!AF$2:AF$2815,$A1240,'Duel Log'!AG$2:AG$2815,$B1240,'Duel Log'!AH$2:AH$2815,"Loss")</f>
        <v>2</v>
      </c>
      <c r="F1240" s="7" t="n">
        <f aca="false">COUNTIFS('Duel Log'!AF$2:AF$2815,$A1240,'Duel Log'!AG$2:AG$2815,$B1240,'Duel Log'!AH$2:AH$2815,"Draw")</f>
        <v>0</v>
      </c>
      <c r="G1240" s="13" t="n">
        <f aca="false">IFERROR(D1240/C1240,"")</f>
        <v>0</v>
      </c>
    </row>
    <row r="1241" customFormat="false" ht="15" hidden="false" customHeight="true" outlineLevel="0" collapsed="false">
      <c r="A1241" s="7" t="s">
        <v>718</v>
      </c>
      <c r="B1241" s="7" t="s">
        <v>228</v>
      </c>
      <c r="C1241" s="7" t="n">
        <f aca="false">COUNTIFS('Duel Log'!AF$2:AF$2815,$A1241,'Duel Log'!AG$2:AG$2815,$B1241)</f>
        <v>1</v>
      </c>
      <c r="D1241" s="7" t="n">
        <f aca="false">COUNTIFS('Duel Log'!AF$2:AF$2815,$A1241,'Duel Log'!AG$2:AG$2815,$B1241,'Duel Log'!AH$2:AH$2815,"Win")</f>
        <v>0</v>
      </c>
      <c r="E1241" s="7" t="n">
        <f aca="false">COUNTIFS('Duel Log'!AF$2:AF$2815,$A1241,'Duel Log'!AG$2:AG$2815,$B1241,'Duel Log'!AH$2:AH$2815,"Loss")</f>
        <v>1</v>
      </c>
      <c r="F1241" s="7" t="n">
        <f aca="false">COUNTIFS('Duel Log'!AF$2:AF$2815,$A1241,'Duel Log'!AG$2:AG$2815,$B1241,'Duel Log'!AH$2:AH$2815,"Draw")</f>
        <v>0</v>
      </c>
      <c r="G1241" s="13" t="n">
        <f aca="false">IFERROR(D1241/C1241,"")</f>
        <v>0</v>
      </c>
    </row>
    <row r="1242" customFormat="false" ht="15" hidden="false" customHeight="true" outlineLevel="0" collapsed="false">
      <c r="A1242" s="7" t="s">
        <v>718</v>
      </c>
      <c r="B1242" s="7" t="s">
        <v>639</v>
      </c>
      <c r="C1242" s="7" t="n">
        <f aca="false">COUNTIFS('Duel Log'!AF$2:AF$2815,$A1242,'Duel Log'!AG$2:AG$2815,$B1242)</f>
        <v>3</v>
      </c>
      <c r="D1242" s="7" t="n">
        <f aca="false">COUNTIFS('Duel Log'!AF$2:AF$2815,$A1242,'Duel Log'!AG$2:AG$2815,$B1242,'Duel Log'!AH$2:AH$2815,"Win")</f>
        <v>1</v>
      </c>
      <c r="E1242" s="7" t="n">
        <f aca="false">COUNTIFS('Duel Log'!AF$2:AF$2815,$A1242,'Duel Log'!AG$2:AG$2815,$B1242,'Duel Log'!AH$2:AH$2815,"Loss")</f>
        <v>2</v>
      </c>
      <c r="F1242" s="7" t="n">
        <f aca="false">COUNTIFS('Duel Log'!AF$2:AF$2815,$A1242,'Duel Log'!AG$2:AG$2815,$B1242,'Duel Log'!AH$2:AH$2815,"Draw")</f>
        <v>0</v>
      </c>
      <c r="G1242" s="13" t="n">
        <f aca="false">IFERROR(D1242/C1242,"")</f>
        <v>0.333333333333333</v>
      </c>
    </row>
    <row r="1243" customFormat="false" ht="15" hidden="false" customHeight="true" outlineLevel="0" collapsed="false">
      <c r="A1243" s="7" t="s">
        <v>718</v>
      </c>
      <c r="B1243" s="7" t="s">
        <v>150</v>
      </c>
      <c r="C1243" s="7" t="n">
        <f aca="false">COUNTIFS('Duel Log'!AF$2:AF$2815,$A1243,'Duel Log'!AG$2:AG$2815,$B1243)</f>
        <v>1</v>
      </c>
      <c r="D1243" s="7" t="n">
        <f aca="false">COUNTIFS('Duel Log'!AF$2:AF$2815,$A1243,'Duel Log'!AG$2:AG$2815,$B1243,'Duel Log'!AH$2:AH$2815,"Win")</f>
        <v>0</v>
      </c>
      <c r="E1243" s="7" t="n">
        <f aca="false">COUNTIFS('Duel Log'!AF$2:AF$2815,$A1243,'Duel Log'!AG$2:AG$2815,$B1243,'Duel Log'!AH$2:AH$2815,"Loss")</f>
        <v>1</v>
      </c>
      <c r="F1243" s="7" t="n">
        <f aca="false">COUNTIFS('Duel Log'!AF$2:AF$2815,$A1243,'Duel Log'!AG$2:AG$2815,$B1243,'Duel Log'!AH$2:AH$2815,"Draw")</f>
        <v>0</v>
      </c>
      <c r="G1243" s="13" t="n">
        <f aca="false">IFERROR(D1243/C1243,"")</f>
        <v>0</v>
      </c>
    </row>
    <row r="1244" customFormat="false" ht="15" hidden="false" customHeight="true" outlineLevel="0" collapsed="false">
      <c r="A1244" s="7" t="s">
        <v>718</v>
      </c>
      <c r="B1244" s="7" t="s">
        <v>3000</v>
      </c>
      <c r="C1244" s="7" t="n">
        <f aca="false">COUNTIFS('Duel Log'!AF$2:AF$2815,$A1244,'Duel Log'!AG$2:AG$2815,$B1244)</f>
        <v>1</v>
      </c>
      <c r="D1244" s="7" t="n">
        <f aca="false">COUNTIFS('Duel Log'!AF$2:AF$2815,$A1244,'Duel Log'!AG$2:AG$2815,$B1244,'Duel Log'!AH$2:AH$2815,"Win")</f>
        <v>0</v>
      </c>
      <c r="E1244" s="7" t="n">
        <f aca="false">COUNTIFS('Duel Log'!AF$2:AF$2815,$A1244,'Duel Log'!AG$2:AG$2815,$B1244,'Duel Log'!AH$2:AH$2815,"Loss")</f>
        <v>1</v>
      </c>
      <c r="F1244" s="7" t="n">
        <f aca="false">COUNTIFS('Duel Log'!AF$2:AF$2815,$A1244,'Duel Log'!AG$2:AG$2815,$B1244,'Duel Log'!AH$2:AH$2815,"Draw")</f>
        <v>0</v>
      </c>
      <c r="G1244" s="13" t="n">
        <f aca="false">IFERROR(D1244/C1244,"")</f>
        <v>0</v>
      </c>
    </row>
    <row r="1245" customFormat="false" ht="15" hidden="false" customHeight="true" outlineLevel="0" collapsed="false">
      <c r="A1245" s="7" t="s">
        <v>718</v>
      </c>
      <c r="B1245" s="7" t="s">
        <v>1224</v>
      </c>
      <c r="C1245" s="7" t="n">
        <f aca="false">COUNTIFS('Duel Log'!AF$2:AF$2815,$A1245,'Duel Log'!AG$2:AG$2815,$B1245)</f>
        <v>2</v>
      </c>
      <c r="D1245" s="7" t="n">
        <f aca="false">COUNTIFS('Duel Log'!AF$2:AF$2815,$A1245,'Duel Log'!AG$2:AG$2815,$B1245,'Duel Log'!AH$2:AH$2815,"Win")</f>
        <v>2</v>
      </c>
      <c r="E1245" s="7" t="n">
        <f aca="false">COUNTIFS('Duel Log'!AF$2:AF$2815,$A1245,'Duel Log'!AG$2:AG$2815,$B1245,'Duel Log'!AH$2:AH$2815,"Loss")</f>
        <v>0</v>
      </c>
      <c r="F1245" s="7" t="n">
        <f aca="false">COUNTIFS('Duel Log'!AF$2:AF$2815,$A1245,'Duel Log'!AG$2:AG$2815,$B1245,'Duel Log'!AH$2:AH$2815,"Draw")</f>
        <v>0</v>
      </c>
      <c r="G1245" s="13" t="n">
        <f aca="false">IFERROR(D1245/C1245,"")</f>
        <v>1</v>
      </c>
    </row>
    <row r="1246" customFormat="false" ht="15" hidden="false" customHeight="true" outlineLevel="0" collapsed="false">
      <c r="A1246" s="7" t="s">
        <v>718</v>
      </c>
      <c r="B1246" s="7" t="s">
        <v>2315</v>
      </c>
      <c r="C1246" s="7" t="n">
        <f aca="false">COUNTIFS('Duel Log'!AF$2:AF$2815,$A1246,'Duel Log'!AG$2:AG$2815,$B1246)</f>
        <v>2</v>
      </c>
      <c r="D1246" s="7" t="n">
        <f aca="false">COUNTIFS('Duel Log'!AF$2:AF$2815,$A1246,'Duel Log'!AG$2:AG$2815,$B1246,'Duel Log'!AH$2:AH$2815,"Win")</f>
        <v>2</v>
      </c>
      <c r="E1246" s="7" t="n">
        <f aca="false">COUNTIFS('Duel Log'!AF$2:AF$2815,$A1246,'Duel Log'!AG$2:AG$2815,$B1246,'Duel Log'!AH$2:AH$2815,"Loss")</f>
        <v>0</v>
      </c>
      <c r="F1246" s="7" t="n">
        <f aca="false">COUNTIFS('Duel Log'!AF$2:AF$2815,$A1246,'Duel Log'!AG$2:AG$2815,$B1246,'Duel Log'!AH$2:AH$2815,"Draw")</f>
        <v>0</v>
      </c>
      <c r="G1246" s="13" t="n">
        <f aca="false">IFERROR(D1246/C1246,"")</f>
        <v>1</v>
      </c>
    </row>
    <row r="1247" customFormat="false" ht="15" hidden="false" customHeight="true" outlineLevel="0" collapsed="false">
      <c r="A1247" s="7" t="s">
        <v>2532</v>
      </c>
      <c r="B1247" s="7" t="s">
        <v>277</v>
      </c>
      <c r="C1247" s="7" t="n">
        <f aca="false">COUNTIFS('Duel Log'!AF$2:AF$2815,$A1247,'Duel Log'!AG$2:AG$2815,$B1247)</f>
        <v>1</v>
      </c>
      <c r="D1247" s="7" t="n">
        <f aca="false">COUNTIFS('Duel Log'!AF$2:AF$2815,$A1247,'Duel Log'!AG$2:AG$2815,$B1247,'Duel Log'!AH$2:AH$2815,"Win")</f>
        <v>0</v>
      </c>
      <c r="E1247" s="7" t="n">
        <f aca="false">COUNTIFS('Duel Log'!AF$2:AF$2815,$A1247,'Duel Log'!AG$2:AG$2815,$B1247,'Duel Log'!AH$2:AH$2815,"Loss")</f>
        <v>1</v>
      </c>
      <c r="F1247" s="7" t="n">
        <f aca="false">COUNTIFS('Duel Log'!AF$2:AF$2815,$A1247,'Duel Log'!AG$2:AG$2815,$B1247,'Duel Log'!AH$2:AH$2815,"Draw")</f>
        <v>0</v>
      </c>
      <c r="G1247" s="13" t="n">
        <f aca="false">IFERROR(D1247/C1247,"")</f>
        <v>0</v>
      </c>
    </row>
    <row r="1248" customFormat="false" ht="15" hidden="false" customHeight="true" outlineLevel="0" collapsed="false">
      <c r="A1248" s="7" t="s">
        <v>4854</v>
      </c>
      <c r="B1248" s="7" t="s">
        <v>5916</v>
      </c>
      <c r="C1248" s="7" t="n">
        <f aca="false">COUNTIFS('Duel Log'!AF$2:AF$2815,$A1248,'Duel Log'!AG$2:AG$2815,$B1248)</f>
        <v>1</v>
      </c>
      <c r="D1248" s="7" t="n">
        <f aca="false">COUNTIFS('Duel Log'!AF$2:AF$2815,$A1248,'Duel Log'!AG$2:AG$2815,$B1248,'Duel Log'!AH$2:AH$2815,"Win")</f>
        <v>0</v>
      </c>
      <c r="E1248" s="7" t="n">
        <f aca="false">COUNTIFS('Duel Log'!AF$2:AF$2815,$A1248,'Duel Log'!AG$2:AG$2815,$B1248,'Duel Log'!AH$2:AH$2815,"Loss")</f>
        <v>1</v>
      </c>
      <c r="F1248" s="7" t="n">
        <f aca="false">COUNTIFS('Duel Log'!AF$2:AF$2815,$A1248,'Duel Log'!AG$2:AG$2815,$B1248,'Duel Log'!AH$2:AH$2815,"Draw")</f>
        <v>0</v>
      </c>
      <c r="G1248" s="13" t="n">
        <f aca="false">IFERROR(D1248/C1248,"")</f>
        <v>0</v>
      </c>
    </row>
    <row r="1249" customFormat="false" ht="15" hidden="false" customHeight="true" outlineLevel="0" collapsed="false">
      <c r="A1249" s="7" t="s">
        <v>451</v>
      </c>
      <c r="B1249" s="7" t="s">
        <v>450</v>
      </c>
      <c r="C1249" s="7" t="n">
        <f aca="false">COUNTIFS('Duel Log'!AF$2:AF$2815,$A1249,'Duel Log'!AG$2:AG$2815,$B1249)</f>
        <v>2</v>
      </c>
      <c r="D1249" s="7" t="n">
        <f aca="false">COUNTIFS('Duel Log'!AF$2:AF$2815,$A1249,'Duel Log'!AG$2:AG$2815,$B1249,'Duel Log'!AH$2:AH$2815,"Win")</f>
        <v>2</v>
      </c>
      <c r="E1249" s="7" t="n">
        <f aca="false">COUNTIFS('Duel Log'!AF$2:AF$2815,$A1249,'Duel Log'!AG$2:AG$2815,$B1249,'Duel Log'!AH$2:AH$2815,"Loss")</f>
        <v>0</v>
      </c>
      <c r="F1249" s="7" t="n">
        <f aca="false">COUNTIFS('Duel Log'!AF$2:AF$2815,$A1249,'Duel Log'!AG$2:AG$2815,$B1249,'Duel Log'!AH$2:AH$2815,"Draw")</f>
        <v>0</v>
      </c>
      <c r="G1249" s="13" t="n">
        <f aca="false">IFERROR(D1249/C1249,"")</f>
        <v>1</v>
      </c>
    </row>
    <row r="1250" customFormat="false" ht="15" hidden="false" customHeight="true" outlineLevel="0" collapsed="false">
      <c r="A1250" s="7" t="s">
        <v>451</v>
      </c>
      <c r="B1250" s="7" t="s">
        <v>315</v>
      </c>
      <c r="C1250" s="7" t="n">
        <f aca="false">COUNTIFS('Duel Log'!AF$2:AF$2815,$A1250,'Duel Log'!AG$2:AG$2815,$B1250)</f>
        <v>1</v>
      </c>
      <c r="D1250" s="7" t="n">
        <f aca="false">COUNTIFS('Duel Log'!AF$2:AF$2815,$A1250,'Duel Log'!AG$2:AG$2815,$B1250,'Duel Log'!AH$2:AH$2815,"Win")</f>
        <v>0</v>
      </c>
      <c r="E1250" s="7" t="n">
        <f aca="false">COUNTIFS('Duel Log'!AF$2:AF$2815,$A1250,'Duel Log'!AG$2:AG$2815,$B1250,'Duel Log'!AH$2:AH$2815,"Loss")</f>
        <v>1</v>
      </c>
      <c r="F1250" s="7" t="n">
        <f aca="false">COUNTIFS('Duel Log'!AF$2:AF$2815,$A1250,'Duel Log'!AG$2:AG$2815,$B1250,'Duel Log'!AH$2:AH$2815,"Draw")</f>
        <v>0</v>
      </c>
      <c r="G1250" s="13" t="n">
        <f aca="false">IFERROR(D1250/C1250,"")</f>
        <v>0</v>
      </c>
    </row>
    <row r="1251" customFormat="false" ht="15" hidden="false" customHeight="true" outlineLevel="0" collapsed="false">
      <c r="A1251" s="7" t="s">
        <v>5350</v>
      </c>
      <c r="B1251" s="7" t="s">
        <v>980</v>
      </c>
      <c r="C1251" s="7" t="n">
        <f aca="false">COUNTIFS('Duel Log'!AF$2:AF$2815,$A1251,'Duel Log'!AG$2:AG$2815,$B1251)</f>
        <v>1</v>
      </c>
      <c r="D1251" s="7" t="n">
        <f aca="false">COUNTIFS('Duel Log'!AF$2:AF$2815,$A1251,'Duel Log'!AG$2:AG$2815,$B1251,'Duel Log'!AH$2:AH$2815,"Win")</f>
        <v>1</v>
      </c>
      <c r="E1251" s="7" t="n">
        <f aca="false">COUNTIFS('Duel Log'!AF$2:AF$2815,$A1251,'Duel Log'!AG$2:AG$2815,$B1251,'Duel Log'!AH$2:AH$2815,"Loss")</f>
        <v>0</v>
      </c>
      <c r="F1251" s="7" t="n">
        <f aca="false">COUNTIFS('Duel Log'!AF$2:AF$2815,$A1251,'Duel Log'!AG$2:AG$2815,$B1251,'Duel Log'!AH$2:AH$2815,"Draw")</f>
        <v>0</v>
      </c>
      <c r="G1251" s="13" t="n">
        <f aca="false">IFERROR(D1251/C1251,"")</f>
        <v>1</v>
      </c>
    </row>
    <row r="1252" customFormat="false" ht="15" hidden="false" customHeight="true" outlineLevel="0" collapsed="false">
      <c r="A1252" s="7" t="s">
        <v>2489</v>
      </c>
      <c r="B1252" s="7" t="s">
        <v>623</v>
      </c>
      <c r="C1252" s="7" t="n">
        <f aca="false">COUNTIFS('Duel Log'!AF$2:AF$2815,$A1252,'Duel Log'!AG$2:AG$2815,$B1252)</f>
        <v>1</v>
      </c>
      <c r="D1252" s="7" t="n">
        <f aca="false">COUNTIFS('Duel Log'!AF$2:AF$2815,$A1252,'Duel Log'!AG$2:AG$2815,$B1252,'Duel Log'!AH$2:AH$2815,"Win")</f>
        <v>0</v>
      </c>
      <c r="E1252" s="7" t="n">
        <f aca="false">COUNTIFS('Duel Log'!AF$2:AF$2815,$A1252,'Duel Log'!AG$2:AG$2815,$B1252,'Duel Log'!AH$2:AH$2815,"Loss")</f>
        <v>1</v>
      </c>
      <c r="F1252" s="7" t="n">
        <f aca="false">COUNTIFS('Duel Log'!AF$2:AF$2815,$A1252,'Duel Log'!AG$2:AG$2815,$B1252,'Duel Log'!AH$2:AH$2815,"Draw")</f>
        <v>0</v>
      </c>
      <c r="G1252" s="13" t="n">
        <f aca="false">IFERROR(D1252/C1252,"")</f>
        <v>0</v>
      </c>
    </row>
    <row r="1253" customFormat="false" ht="15" hidden="false" customHeight="true" outlineLevel="0" collapsed="false">
      <c r="A1253" s="7" t="s">
        <v>2489</v>
      </c>
      <c r="B1253" s="7" t="s">
        <v>150</v>
      </c>
      <c r="C1253" s="7" t="n">
        <f aca="false">COUNTIFS('Duel Log'!AF$2:AF$2815,$A1253,'Duel Log'!AG$2:AG$2815,$B1253)</f>
        <v>2</v>
      </c>
      <c r="D1253" s="7" t="n">
        <f aca="false">COUNTIFS('Duel Log'!AF$2:AF$2815,$A1253,'Duel Log'!AG$2:AG$2815,$B1253,'Duel Log'!AH$2:AH$2815,"Win")</f>
        <v>0</v>
      </c>
      <c r="E1253" s="7" t="n">
        <f aca="false">COUNTIFS('Duel Log'!AF$2:AF$2815,$A1253,'Duel Log'!AG$2:AG$2815,$B1253,'Duel Log'!AH$2:AH$2815,"Loss")</f>
        <v>2</v>
      </c>
      <c r="F1253" s="7" t="n">
        <f aca="false">COUNTIFS('Duel Log'!AF$2:AF$2815,$A1253,'Duel Log'!AG$2:AG$2815,$B1253,'Duel Log'!AH$2:AH$2815,"Draw")</f>
        <v>0</v>
      </c>
      <c r="G1253" s="13" t="n">
        <f aca="false">IFERROR(D1253/C1253,"")</f>
        <v>0</v>
      </c>
    </row>
    <row r="1254" customFormat="false" ht="15" hidden="false" customHeight="true" outlineLevel="0" collapsed="false">
      <c r="A1254" s="7" t="s">
        <v>1763</v>
      </c>
      <c r="B1254" s="7" t="s">
        <v>307</v>
      </c>
      <c r="C1254" s="7" t="n">
        <f aca="false">COUNTIFS('Duel Log'!AF$2:AF$2815,$A1254,'Duel Log'!AG$2:AG$2815,$B1254)</f>
        <v>1</v>
      </c>
      <c r="D1254" s="7" t="n">
        <f aca="false">COUNTIFS('Duel Log'!AF$2:AF$2815,$A1254,'Duel Log'!AG$2:AG$2815,$B1254,'Duel Log'!AH$2:AH$2815,"Win")</f>
        <v>0</v>
      </c>
      <c r="E1254" s="7" t="n">
        <f aca="false">COUNTIFS('Duel Log'!AF$2:AF$2815,$A1254,'Duel Log'!AG$2:AG$2815,$B1254,'Duel Log'!AH$2:AH$2815,"Loss")</f>
        <v>1</v>
      </c>
      <c r="F1254" s="7" t="n">
        <f aca="false">COUNTIFS('Duel Log'!AF$2:AF$2815,$A1254,'Duel Log'!AG$2:AG$2815,$B1254,'Duel Log'!AH$2:AH$2815,"Draw")</f>
        <v>0</v>
      </c>
      <c r="G1254" s="13" t="n">
        <f aca="false">IFERROR(D1254/C1254,"")</f>
        <v>0</v>
      </c>
    </row>
    <row r="1255" customFormat="false" ht="15" hidden="false" customHeight="true" outlineLevel="0" collapsed="false">
      <c r="A1255" s="7" t="s">
        <v>5321</v>
      </c>
      <c r="B1255" s="7" t="s">
        <v>185</v>
      </c>
      <c r="C1255" s="7" t="n">
        <f aca="false">COUNTIFS('Duel Log'!AF$2:AF$2815,$A1255,'Duel Log'!AG$2:AG$2815,$B1255)</f>
        <v>1</v>
      </c>
      <c r="D1255" s="7" t="n">
        <f aca="false">COUNTIFS('Duel Log'!AF$2:AF$2815,$A1255,'Duel Log'!AG$2:AG$2815,$B1255,'Duel Log'!AH$2:AH$2815,"Win")</f>
        <v>0</v>
      </c>
      <c r="E1255" s="7" t="n">
        <f aca="false">COUNTIFS('Duel Log'!AF$2:AF$2815,$A1255,'Duel Log'!AG$2:AG$2815,$B1255,'Duel Log'!AH$2:AH$2815,"Loss")</f>
        <v>1</v>
      </c>
      <c r="F1255" s="7" t="n">
        <f aca="false">COUNTIFS('Duel Log'!AF$2:AF$2815,$A1255,'Duel Log'!AG$2:AG$2815,$B1255,'Duel Log'!AH$2:AH$2815,"Draw")</f>
        <v>0</v>
      </c>
      <c r="G1255" s="13" t="n">
        <f aca="false">IFERROR(D1255/C1255,"")</f>
        <v>0</v>
      </c>
    </row>
    <row r="1256" customFormat="false" ht="15" hidden="false" customHeight="true" outlineLevel="0" collapsed="false">
      <c r="A1256" s="7" t="s">
        <v>5659</v>
      </c>
      <c r="B1256" s="7" t="s">
        <v>5660</v>
      </c>
      <c r="C1256" s="7" t="n">
        <f aca="false">COUNTIFS('Duel Log'!AF$2:AF$2815,$A1256,'Duel Log'!AG$2:AG$2815,$B1256)</f>
        <v>1</v>
      </c>
      <c r="D1256" s="7" t="n">
        <f aca="false">COUNTIFS('Duel Log'!AF$2:AF$2815,$A1256,'Duel Log'!AG$2:AG$2815,$B1256,'Duel Log'!AH$2:AH$2815,"Win")</f>
        <v>0</v>
      </c>
      <c r="E1256" s="7" t="n">
        <f aca="false">COUNTIFS('Duel Log'!AF$2:AF$2815,$A1256,'Duel Log'!AG$2:AG$2815,$B1256,'Duel Log'!AH$2:AH$2815,"Loss")</f>
        <v>1</v>
      </c>
      <c r="F1256" s="7" t="n">
        <f aca="false">COUNTIFS('Duel Log'!AF$2:AF$2815,$A1256,'Duel Log'!AG$2:AG$2815,$B1256,'Duel Log'!AH$2:AH$2815,"Draw")</f>
        <v>0</v>
      </c>
      <c r="G1256" s="13" t="n">
        <f aca="false">IFERROR(D1256/C1256,"")</f>
        <v>0</v>
      </c>
    </row>
    <row r="1257" customFormat="false" ht="15" hidden="false" customHeight="true" outlineLevel="0" collapsed="false">
      <c r="A1257" s="7" t="s">
        <v>1812</v>
      </c>
      <c r="B1257" s="7" t="s">
        <v>3285</v>
      </c>
      <c r="C1257" s="7" t="n">
        <f aca="false">COUNTIFS('Duel Log'!AF$2:AF$2815,$A1257,'Duel Log'!AG$2:AG$2815,$B1257)</f>
        <v>1</v>
      </c>
      <c r="D1257" s="7" t="n">
        <f aca="false">COUNTIFS('Duel Log'!AF$2:AF$2815,$A1257,'Duel Log'!AG$2:AG$2815,$B1257,'Duel Log'!AH$2:AH$2815,"Win")</f>
        <v>1</v>
      </c>
      <c r="E1257" s="7" t="n">
        <f aca="false">COUNTIFS('Duel Log'!AF$2:AF$2815,$A1257,'Duel Log'!AG$2:AG$2815,$B1257,'Duel Log'!AH$2:AH$2815,"Loss")</f>
        <v>0</v>
      </c>
      <c r="F1257" s="7" t="n">
        <f aca="false">COUNTIFS('Duel Log'!AF$2:AF$2815,$A1257,'Duel Log'!AG$2:AG$2815,$B1257,'Duel Log'!AH$2:AH$2815,"Draw")</f>
        <v>0</v>
      </c>
      <c r="G1257" s="13" t="n">
        <f aca="false">IFERROR(D1257/C1257,"")</f>
        <v>1</v>
      </c>
    </row>
    <row r="1258" customFormat="false" ht="15" hidden="false" customHeight="true" outlineLevel="0" collapsed="false">
      <c r="A1258" s="7" t="s">
        <v>1812</v>
      </c>
      <c r="B1258" s="7" t="s">
        <v>410</v>
      </c>
      <c r="C1258" s="7" t="n">
        <f aca="false">COUNTIFS('Duel Log'!AF$2:AF$2815,$A1258,'Duel Log'!AG$2:AG$2815,$B1258)</f>
        <v>1</v>
      </c>
      <c r="D1258" s="7" t="n">
        <f aca="false">COUNTIFS('Duel Log'!AF$2:AF$2815,$A1258,'Duel Log'!AG$2:AG$2815,$B1258,'Duel Log'!AH$2:AH$2815,"Win")</f>
        <v>1</v>
      </c>
      <c r="E1258" s="7" t="n">
        <f aca="false">COUNTIFS('Duel Log'!AF$2:AF$2815,$A1258,'Duel Log'!AG$2:AG$2815,$B1258,'Duel Log'!AH$2:AH$2815,"Loss")</f>
        <v>0</v>
      </c>
      <c r="F1258" s="7" t="n">
        <f aca="false">COUNTIFS('Duel Log'!AF$2:AF$2815,$A1258,'Duel Log'!AG$2:AG$2815,$B1258,'Duel Log'!AH$2:AH$2815,"Draw")</f>
        <v>0</v>
      </c>
      <c r="G1258" s="13" t="n">
        <f aca="false">IFERROR(D1258/C1258,"")</f>
        <v>1</v>
      </c>
    </row>
    <row r="1259" customFormat="false" ht="15" hidden="false" customHeight="true" outlineLevel="0" collapsed="false">
      <c r="A1259" s="7" t="s">
        <v>1812</v>
      </c>
      <c r="B1259" s="7" t="s">
        <v>466</v>
      </c>
      <c r="C1259" s="7" t="n">
        <f aca="false">COUNTIFS('Duel Log'!AF$2:AF$2815,$A1259,'Duel Log'!AG$2:AG$2815,$B1259)</f>
        <v>1</v>
      </c>
      <c r="D1259" s="7" t="n">
        <f aca="false">COUNTIFS('Duel Log'!AF$2:AF$2815,$A1259,'Duel Log'!AG$2:AG$2815,$B1259,'Duel Log'!AH$2:AH$2815,"Win")</f>
        <v>1</v>
      </c>
      <c r="E1259" s="7" t="n">
        <f aca="false">COUNTIFS('Duel Log'!AF$2:AF$2815,$A1259,'Duel Log'!AG$2:AG$2815,$B1259,'Duel Log'!AH$2:AH$2815,"Loss")</f>
        <v>0</v>
      </c>
      <c r="F1259" s="7" t="n">
        <f aca="false">COUNTIFS('Duel Log'!AF$2:AF$2815,$A1259,'Duel Log'!AG$2:AG$2815,$B1259,'Duel Log'!AH$2:AH$2815,"Draw")</f>
        <v>0</v>
      </c>
      <c r="G1259" s="13" t="n">
        <f aca="false">IFERROR(D1259/C1259,"")</f>
        <v>1</v>
      </c>
    </row>
    <row r="1260" customFormat="false" ht="15" hidden="false" customHeight="true" outlineLevel="0" collapsed="false">
      <c r="A1260" s="7" t="s">
        <v>1812</v>
      </c>
      <c r="B1260" s="7" t="s">
        <v>422</v>
      </c>
      <c r="C1260" s="7" t="n">
        <f aca="false">COUNTIFS('Duel Log'!AF$2:AF$2815,$A1260,'Duel Log'!AG$2:AG$2815,$B1260)</f>
        <v>1</v>
      </c>
      <c r="D1260" s="7" t="n">
        <f aca="false">COUNTIFS('Duel Log'!AF$2:AF$2815,$A1260,'Duel Log'!AG$2:AG$2815,$B1260,'Duel Log'!AH$2:AH$2815,"Win")</f>
        <v>1</v>
      </c>
      <c r="E1260" s="7" t="n">
        <f aca="false">COUNTIFS('Duel Log'!AF$2:AF$2815,$A1260,'Duel Log'!AG$2:AG$2815,$B1260,'Duel Log'!AH$2:AH$2815,"Loss")</f>
        <v>0</v>
      </c>
      <c r="F1260" s="7" t="n">
        <f aca="false">COUNTIFS('Duel Log'!AF$2:AF$2815,$A1260,'Duel Log'!AG$2:AG$2815,$B1260,'Duel Log'!AH$2:AH$2815,"Draw")</f>
        <v>0</v>
      </c>
      <c r="G1260" s="13" t="n">
        <f aca="false">IFERROR(D1260/C1260,"")</f>
        <v>1</v>
      </c>
    </row>
    <row r="1261" customFormat="false" ht="15" hidden="false" customHeight="true" outlineLevel="0" collapsed="false">
      <c r="A1261" s="7" t="s">
        <v>1812</v>
      </c>
      <c r="B1261" s="7" t="s">
        <v>1713</v>
      </c>
      <c r="C1261" s="7" t="n">
        <f aca="false">COUNTIFS('Duel Log'!AF$2:AF$2815,$A1261,'Duel Log'!AG$2:AG$2815,$B1261)</f>
        <v>2</v>
      </c>
      <c r="D1261" s="7" t="n">
        <f aca="false">COUNTIFS('Duel Log'!AF$2:AF$2815,$A1261,'Duel Log'!AG$2:AG$2815,$B1261,'Duel Log'!AH$2:AH$2815,"Win")</f>
        <v>2</v>
      </c>
      <c r="E1261" s="7" t="n">
        <f aca="false">COUNTIFS('Duel Log'!AF$2:AF$2815,$A1261,'Duel Log'!AG$2:AG$2815,$B1261,'Duel Log'!AH$2:AH$2815,"Loss")</f>
        <v>0</v>
      </c>
      <c r="F1261" s="7" t="n">
        <f aca="false">COUNTIFS('Duel Log'!AF$2:AF$2815,$A1261,'Duel Log'!AG$2:AG$2815,$B1261,'Duel Log'!AH$2:AH$2815,"Draw")</f>
        <v>0</v>
      </c>
      <c r="G1261" s="13" t="n">
        <f aca="false">IFERROR(D1261/C1261,"")</f>
        <v>1</v>
      </c>
    </row>
    <row r="1262" customFormat="false" ht="15" hidden="false" customHeight="true" outlineLevel="0" collapsed="false">
      <c r="A1262" s="7" t="s">
        <v>1812</v>
      </c>
      <c r="B1262" s="7" t="s">
        <v>4738</v>
      </c>
      <c r="C1262" s="7" t="n">
        <f aca="false">COUNTIFS('Duel Log'!AF$2:AF$2815,$A1262,'Duel Log'!AG$2:AG$2815,$B1262)</f>
        <v>2</v>
      </c>
      <c r="D1262" s="7" t="n">
        <f aca="false">COUNTIFS('Duel Log'!AF$2:AF$2815,$A1262,'Duel Log'!AG$2:AG$2815,$B1262,'Duel Log'!AH$2:AH$2815,"Win")</f>
        <v>2</v>
      </c>
      <c r="E1262" s="7" t="n">
        <f aca="false">COUNTIFS('Duel Log'!AF$2:AF$2815,$A1262,'Duel Log'!AG$2:AG$2815,$B1262,'Duel Log'!AH$2:AH$2815,"Loss")</f>
        <v>0</v>
      </c>
      <c r="F1262" s="7" t="n">
        <f aca="false">COUNTIFS('Duel Log'!AF$2:AF$2815,$A1262,'Duel Log'!AG$2:AG$2815,$B1262,'Duel Log'!AH$2:AH$2815,"Draw")</f>
        <v>0</v>
      </c>
      <c r="G1262" s="13" t="n">
        <f aca="false">IFERROR(D1262/C1262,"")</f>
        <v>1</v>
      </c>
    </row>
    <row r="1263" customFormat="false" ht="15" hidden="false" customHeight="true" outlineLevel="0" collapsed="false">
      <c r="A1263" s="7" t="s">
        <v>1812</v>
      </c>
      <c r="B1263" s="7" t="s">
        <v>504</v>
      </c>
      <c r="C1263" s="7" t="n">
        <f aca="false">COUNTIFS('Duel Log'!AF$2:AF$2815,$A1263,'Duel Log'!AG$2:AG$2815,$B1263)</f>
        <v>1</v>
      </c>
      <c r="D1263" s="7" t="n">
        <f aca="false">COUNTIFS('Duel Log'!AF$2:AF$2815,$A1263,'Duel Log'!AG$2:AG$2815,$B1263,'Duel Log'!AH$2:AH$2815,"Win")</f>
        <v>0</v>
      </c>
      <c r="E1263" s="7" t="n">
        <f aca="false">COUNTIFS('Duel Log'!AF$2:AF$2815,$A1263,'Duel Log'!AG$2:AG$2815,$B1263,'Duel Log'!AH$2:AH$2815,"Loss")</f>
        <v>1</v>
      </c>
      <c r="F1263" s="7" t="n">
        <f aca="false">COUNTIFS('Duel Log'!AF$2:AF$2815,$A1263,'Duel Log'!AG$2:AG$2815,$B1263,'Duel Log'!AH$2:AH$2815,"Draw")</f>
        <v>0</v>
      </c>
      <c r="G1263" s="13" t="n">
        <f aca="false">IFERROR(D1263/C1263,"")</f>
        <v>0</v>
      </c>
    </row>
    <row r="1264" customFormat="false" ht="15" hidden="false" customHeight="true" outlineLevel="0" collapsed="false">
      <c r="A1264" s="7" t="s">
        <v>1980</v>
      </c>
      <c r="B1264" s="7" t="s">
        <v>1979</v>
      </c>
      <c r="C1264" s="7" t="n">
        <f aca="false">COUNTIFS('Duel Log'!AF$2:AF$2815,$A1264,'Duel Log'!AG$2:AG$2815,$B1264)</f>
        <v>1</v>
      </c>
      <c r="D1264" s="7" t="n">
        <f aca="false">COUNTIFS('Duel Log'!AF$2:AF$2815,$A1264,'Duel Log'!AG$2:AG$2815,$B1264,'Duel Log'!AH$2:AH$2815,"Win")</f>
        <v>0</v>
      </c>
      <c r="E1264" s="7" t="n">
        <f aca="false">COUNTIFS('Duel Log'!AF$2:AF$2815,$A1264,'Duel Log'!AG$2:AG$2815,$B1264,'Duel Log'!AH$2:AH$2815,"Loss")</f>
        <v>1</v>
      </c>
      <c r="F1264" s="7" t="n">
        <f aca="false">COUNTIFS('Duel Log'!AF$2:AF$2815,$A1264,'Duel Log'!AG$2:AG$2815,$B1264,'Duel Log'!AH$2:AH$2815,"Draw")</f>
        <v>0</v>
      </c>
      <c r="G1264" s="13" t="n">
        <f aca="false">IFERROR(D1264/C1264,"")</f>
        <v>0</v>
      </c>
    </row>
    <row r="1265" customFormat="false" ht="15" hidden="false" customHeight="true" outlineLevel="0" collapsed="false">
      <c r="A1265" s="7" t="s">
        <v>450</v>
      </c>
      <c r="B1265" s="7" t="s">
        <v>2476</v>
      </c>
      <c r="C1265" s="7" t="n">
        <f aca="false">COUNTIFS('Duel Log'!AF$2:AF$2815,$A1265,'Duel Log'!AG$2:AG$2815,$B1265)</f>
        <v>1</v>
      </c>
      <c r="D1265" s="7" t="n">
        <f aca="false">COUNTIFS('Duel Log'!AF$2:AF$2815,$A1265,'Duel Log'!AG$2:AG$2815,$B1265,'Duel Log'!AH$2:AH$2815,"Win")</f>
        <v>1</v>
      </c>
      <c r="E1265" s="7" t="n">
        <f aca="false">COUNTIFS('Duel Log'!AF$2:AF$2815,$A1265,'Duel Log'!AG$2:AG$2815,$B1265,'Duel Log'!AH$2:AH$2815,"Loss")</f>
        <v>0</v>
      </c>
      <c r="F1265" s="7" t="n">
        <f aca="false">COUNTIFS('Duel Log'!AF$2:AF$2815,$A1265,'Duel Log'!AG$2:AG$2815,$B1265,'Duel Log'!AH$2:AH$2815,"Draw")</f>
        <v>0</v>
      </c>
      <c r="G1265" s="13" t="n">
        <f aca="false">IFERROR(D1265/C1265,"")</f>
        <v>1</v>
      </c>
    </row>
    <row r="1266" customFormat="false" ht="15" hidden="false" customHeight="true" outlineLevel="0" collapsed="false">
      <c r="A1266" s="7" t="s">
        <v>450</v>
      </c>
      <c r="B1266" s="7" t="s">
        <v>2418</v>
      </c>
      <c r="C1266" s="7" t="n">
        <f aca="false">COUNTIFS('Duel Log'!AF$2:AF$2815,$A1266,'Duel Log'!AG$2:AG$2815,$B1266)</f>
        <v>1</v>
      </c>
      <c r="D1266" s="7" t="n">
        <f aca="false">COUNTIFS('Duel Log'!AF$2:AF$2815,$A1266,'Duel Log'!AG$2:AG$2815,$B1266,'Duel Log'!AH$2:AH$2815,"Win")</f>
        <v>0</v>
      </c>
      <c r="E1266" s="7" t="n">
        <f aca="false">COUNTIFS('Duel Log'!AF$2:AF$2815,$A1266,'Duel Log'!AG$2:AG$2815,$B1266,'Duel Log'!AH$2:AH$2815,"Loss")</f>
        <v>1</v>
      </c>
      <c r="F1266" s="7" t="n">
        <f aca="false">COUNTIFS('Duel Log'!AF$2:AF$2815,$A1266,'Duel Log'!AG$2:AG$2815,$B1266,'Duel Log'!AH$2:AH$2815,"Draw")</f>
        <v>0</v>
      </c>
      <c r="G1266" s="13" t="n">
        <f aca="false">IFERROR(D1266/C1266,"")</f>
        <v>0</v>
      </c>
    </row>
    <row r="1267" customFormat="false" ht="15" hidden="false" customHeight="true" outlineLevel="0" collapsed="false">
      <c r="A1267" s="7" t="s">
        <v>450</v>
      </c>
      <c r="B1267" s="7" t="s">
        <v>3763</v>
      </c>
      <c r="C1267" s="7" t="n">
        <f aca="false">COUNTIFS('Duel Log'!AF$2:AF$2815,$A1267,'Duel Log'!AG$2:AG$2815,$B1267)</f>
        <v>2</v>
      </c>
      <c r="D1267" s="7" t="n">
        <f aca="false">COUNTIFS('Duel Log'!AF$2:AF$2815,$A1267,'Duel Log'!AG$2:AG$2815,$B1267,'Duel Log'!AH$2:AH$2815,"Win")</f>
        <v>2</v>
      </c>
      <c r="E1267" s="7" t="n">
        <f aca="false">COUNTIFS('Duel Log'!AF$2:AF$2815,$A1267,'Duel Log'!AG$2:AG$2815,$B1267,'Duel Log'!AH$2:AH$2815,"Loss")</f>
        <v>0</v>
      </c>
      <c r="F1267" s="7" t="n">
        <f aca="false">COUNTIFS('Duel Log'!AF$2:AF$2815,$A1267,'Duel Log'!AG$2:AG$2815,$B1267,'Duel Log'!AH$2:AH$2815,"Draw")</f>
        <v>0</v>
      </c>
      <c r="G1267" s="13" t="n">
        <f aca="false">IFERROR(D1267/C1267,"")</f>
        <v>1</v>
      </c>
    </row>
    <row r="1268" customFormat="false" ht="15" hidden="false" customHeight="true" outlineLevel="0" collapsed="false">
      <c r="A1268" s="7" t="s">
        <v>450</v>
      </c>
      <c r="B1268" s="7" t="s">
        <v>2557</v>
      </c>
      <c r="C1268" s="7" t="n">
        <f aca="false">COUNTIFS('Duel Log'!AF$2:AF$2815,$A1268,'Duel Log'!AG$2:AG$2815,$B1268)</f>
        <v>1</v>
      </c>
      <c r="D1268" s="7" t="n">
        <f aca="false">COUNTIFS('Duel Log'!AF$2:AF$2815,$A1268,'Duel Log'!AG$2:AG$2815,$B1268,'Duel Log'!AH$2:AH$2815,"Win")</f>
        <v>1</v>
      </c>
      <c r="E1268" s="7" t="n">
        <f aca="false">COUNTIFS('Duel Log'!AF$2:AF$2815,$A1268,'Duel Log'!AG$2:AG$2815,$B1268,'Duel Log'!AH$2:AH$2815,"Loss")</f>
        <v>0</v>
      </c>
      <c r="F1268" s="7" t="n">
        <f aca="false">COUNTIFS('Duel Log'!AF$2:AF$2815,$A1268,'Duel Log'!AG$2:AG$2815,$B1268,'Duel Log'!AH$2:AH$2815,"Draw")</f>
        <v>0</v>
      </c>
      <c r="G1268" s="13" t="n">
        <f aca="false">IFERROR(D1268/C1268,"")</f>
        <v>1</v>
      </c>
    </row>
    <row r="1269" customFormat="false" ht="15" hidden="false" customHeight="true" outlineLevel="0" collapsed="false">
      <c r="A1269" s="7" t="s">
        <v>450</v>
      </c>
      <c r="B1269" s="7" t="s">
        <v>726</v>
      </c>
      <c r="C1269" s="7" t="n">
        <f aca="false">COUNTIFS('Duel Log'!AF$2:AF$2815,$A1269,'Duel Log'!AG$2:AG$2815,$B1269)</f>
        <v>1</v>
      </c>
      <c r="D1269" s="7" t="n">
        <f aca="false">COUNTIFS('Duel Log'!AF$2:AF$2815,$A1269,'Duel Log'!AG$2:AG$2815,$B1269,'Duel Log'!AH$2:AH$2815,"Win")</f>
        <v>1</v>
      </c>
      <c r="E1269" s="7" t="n">
        <f aca="false">COUNTIFS('Duel Log'!AF$2:AF$2815,$A1269,'Duel Log'!AG$2:AG$2815,$B1269,'Duel Log'!AH$2:AH$2815,"Loss")</f>
        <v>0</v>
      </c>
      <c r="F1269" s="7" t="n">
        <f aca="false">COUNTIFS('Duel Log'!AF$2:AF$2815,$A1269,'Duel Log'!AG$2:AG$2815,$B1269,'Duel Log'!AH$2:AH$2815,"Draw")</f>
        <v>0</v>
      </c>
      <c r="G1269" s="13" t="n">
        <f aca="false">IFERROR(D1269/C1269,"")</f>
        <v>1</v>
      </c>
    </row>
    <row r="1270" customFormat="false" ht="15" hidden="false" customHeight="true" outlineLevel="0" collapsed="false">
      <c r="A1270" s="7" t="s">
        <v>450</v>
      </c>
      <c r="B1270" s="7" t="s">
        <v>307</v>
      </c>
      <c r="C1270" s="7" t="n">
        <f aca="false">COUNTIFS('Duel Log'!AF$2:AF$2815,$A1270,'Duel Log'!AG$2:AG$2815,$B1270)</f>
        <v>4</v>
      </c>
      <c r="D1270" s="7" t="n">
        <f aca="false">COUNTIFS('Duel Log'!AF$2:AF$2815,$A1270,'Duel Log'!AG$2:AG$2815,$B1270,'Duel Log'!AH$2:AH$2815,"Win")</f>
        <v>2</v>
      </c>
      <c r="E1270" s="7" t="n">
        <f aca="false">COUNTIFS('Duel Log'!AF$2:AF$2815,$A1270,'Duel Log'!AG$2:AG$2815,$B1270,'Duel Log'!AH$2:AH$2815,"Loss")</f>
        <v>2</v>
      </c>
      <c r="F1270" s="7" t="n">
        <f aca="false">COUNTIFS('Duel Log'!AF$2:AF$2815,$A1270,'Duel Log'!AG$2:AG$2815,$B1270,'Duel Log'!AH$2:AH$2815,"Draw")</f>
        <v>0</v>
      </c>
      <c r="G1270" s="13" t="n">
        <f aca="false">IFERROR(D1270/C1270,"")</f>
        <v>0.5</v>
      </c>
    </row>
    <row r="1271" customFormat="false" ht="15" hidden="false" customHeight="true" outlineLevel="0" collapsed="false">
      <c r="A1271" s="7" t="s">
        <v>450</v>
      </c>
      <c r="B1271" s="7" t="s">
        <v>5504</v>
      </c>
      <c r="C1271" s="7" t="n">
        <f aca="false">COUNTIFS('Duel Log'!AF$2:AF$2815,$A1271,'Duel Log'!AG$2:AG$2815,$B1271)</f>
        <v>1</v>
      </c>
      <c r="D1271" s="7" t="n">
        <f aca="false">COUNTIFS('Duel Log'!AF$2:AF$2815,$A1271,'Duel Log'!AG$2:AG$2815,$B1271,'Duel Log'!AH$2:AH$2815,"Win")</f>
        <v>1</v>
      </c>
      <c r="E1271" s="7" t="n">
        <f aca="false">COUNTIFS('Duel Log'!AF$2:AF$2815,$A1271,'Duel Log'!AG$2:AG$2815,$B1271,'Duel Log'!AH$2:AH$2815,"Loss")</f>
        <v>0</v>
      </c>
      <c r="F1271" s="7" t="n">
        <f aca="false">COUNTIFS('Duel Log'!AF$2:AF$2815,$A1271,'Duel Log'!AG$2:AG$2815,$B1271,'Duel Log'!AH$2:AH$2815,"Draw")</f>
        <v>0</v>
      </c>
      <c r="G1271" s="13" t="n">
        <f aca="false">IFERROR(D1271/C1271,"")</f>
        <v>1</v>
      </c>
    </row>
    <row r="1272" customFormat="false" ht="15" hidden="false" customHeight="true" outlineLevel="0" collapsed="false">
      <c r="A1272" s="7" t="s">
        <v>450</v>
      </c>
      <c r="B1272" s="7" t="s">
        <v>2068</v>
      </c>
      <c r="C1272" s="7" t="n">
        <f aca="false">COUNTIFS('Duel Log'!AF$2:AF$2815,$A1272,'Duel Log'!AG$2:AG$2815,$B1272)</f>
        <v>2</v>
      </c>
      <c r="D1272" s="7" t="n">
        <f aca="false">COUNTIFS('Duel Log'!AF$2:AF$2815,$A1272,'Duel Log'!AG$2:AG$2815,$B1272,'Duel Log'!AH$2:AH$2815,"Win")</f>
        <v>2</v>
      </c>
      <c r="E1272" s="7" t="n">
        <f aca="false">COUNTIFS('Duel Log'!AF$2:AF$2815,$A1272,'Duel Log'!AG$2:AG$2815,$B1272,'Duel Log'!AH$2:AH$2815,"Loss")</f>
        <v>0</v>
      </c>
      <c r="F1272" s="7" t="n">
        <f aca="false">COUNTIFS('Duel Log'!AF$2:AF$2815,$A1272,'Duel Log'!AG$2:AG$2815,$B1272,'Duel Log'!AH$2:AH$2815,"Draw")</f>
        <v>0</v>
      </c>
      <c r="G1272" s="13" t="n">
        <f aca="false">IFERROR(D1272/C1272,"")</f>
        <v>1</v>
      </c>
    </row>
    <row r="1273" customFormat="false" ht="15" hidden="false" customHeight="true" outlineLevel="0" collapsed="false">
      <c r="A1273" s="7" t="s">
        <v>450</v>
      </c>
      <c r="B1273" s="7" t="s">
        <v>1114</v>
      </c>
      <c r="C1273" s="7" t="n">
        <f aca="false">COUNTIFS('Duel Log'!AF$2:AF$2815,$A1273,'Duel Log'!AG$2:AG$2815,$B1273)</f>
        <v>6</v>
      </c>
      <c r="D1273" s="7" t="n">
        <f aca="false">COUNTIFS('Duel Log'!AF$2:AF$2815,$A1273,'Duel Log'!AG$2:AG$2815,$B1273,'Duel Log'!AH$2:AH$2815,"Win")</f>
        <v>2</v>
      </c>
      <c r="E1273" s="7" t="n">
        <f aca="false">COUNTIFS('Duel Log'!AF$2:AF$2815,$A1273,'Duel Log'!AG$2:AG$2815,$B1273,'Duel Log'!AH$2:AH$2815,"Loss")</f>
        <v>4</v>
      </c>
      <c r="F1273" s="7" t="n">
        <f aca="false">COUNTIFS('Duel Log'!AF$2:AF$2815,$A1273,'Duel Log'!AG$2:AG$2815,$B1273,'Duel Log'!AH$2:AH$2815,"Draw")</f>
        <v>0</v>
      </c>
      <c r="G1273" s="13" t="n">
        <f aca="false">IFERROR(D1273/C1273,"")</f>
        <v>0.333333333333333</v>
      </c>
    </row>
    <row r="1274" customFormat="false" ht="15" hidden="false" customHeight="true" outlineLevel="0" collapsed="false">
      <c r="A1274" s="7" t="s">
        <v>450</v>
      </c>
      <c r="B1274" s="7" t="s">
        <v>229</v>
      </c>
      <c r="C1274" s="7" t="n">
        <f aca="false">COUNTIFS('Duel Log'!AF$2:AF$2815,$A1274,'Duel Log'!AG$2:AG$2815,$B1274)</f>
        <v>1</v>
      </c>
      <c r="D1274" s="7" t="n">
        <f aca="false">COUNTIFS('Duel Log'!AF$2:AF$2815,$A1274,'Duel Log'!AG$2:AG$2815,$B1274,'Duel Log'!AH$2:AH$2815,"Win")</f>
        <v>0</v>
      </c>
      <c r="E1274" s="7" t="n">
        <f aca="false">COUNTIFS('Duel Log'!AF$2:AF$2815,$A1274,'Duel Log'!AG$2:AG$2815,$B1274,'Duel Log'!AH$2:AH$2815,"Loss")</f>
        <v>1</v>
      </c>
      <c r="F1274" s="7" t="n">
        <f aca="false">COUNTIFS('Duel Log'!AF$2:AF$2815,$A1274,'Duel Log'!AG$2:AG$2815,$B1274,'Duel Log'!AH$2:AH$2815,"Draw")</f>
        <v>0</v>
      </c>
      <c r="G1274" s="13" t="n">
        <f aca="false">IFERROR(D1274/C1274,"")</f>
        <v>0</v>
      </c>
    </row>
    <row r="1275" customFormat="false" ht="15" hidden="false" customHeight="true" outlineLevel="0" collapsed="false">
      <c r="A1275" s="7" t="s">
        <v>450</v>
      </c>
      <c r="B1275" s="7" t="s">
        <v>5436</v>
      </c>
      <c r="C1275" s="7" t="n">
        <f aca="false">COUNTIFS('Duel Log'!AF$2:AF$2815,$A1275,'Duel Log'!AG$2:AG$2815,$B1275)</f>
        <v>1</v>
      </c>
      <c r="D1275" s="7" t="n">
        <f aca="false">COUNTIFS('Duel Log'!AF$2:AF$2815,$A1275,'Duel Log'!AG$2:AG$2815,$B1275,'Duel Log'!AH$2:AH$2815,"Win")</f>
        <v>1</v>
      </c>
      <c r="E1275" s="7" t="n">
        <f aca="false">COUNTIFS('Duel Log'!AF$2:AF$2815,$A1275,'Duel Log'!AG$2:AG$2815,$B1275,'Duel Log'!AH$2:AH$2815,"Loss")</f>
        <v>0</v>
      </c>
      <c r="F1275" s="7" t="n">
        <f aca="false">COUNTIFS('Duel Log'!AF$2:AF$2815,$A1275,'Duel Log'!AG$2:AG$2815,$B1275,'Duel Log'!AH$2:AH$2815,"Draw")</f>
        <v>0</v>
      </c>
      <c r="G1275" s="13" t="n">
        <f aca="false">IFERROR(D1275/C1275,"")</f>
        <v>1</v>
      </c>
    </row>
    <row r="1276" customFormat="false" ht="15" hidden="false" customHeight="true" outlineLevel="0" collapsed="false">
      <c r="A1276" s="7" t="s">
        <v>5524</v>
      </c>
      <c r="B1276" s="7" t="s">
        <v>5523</v>
      </c>
      <c r="C1276" s="7" t="n">
        <f aca="false">COUNTIFS('Duel Log'!AF$2:AF$2815,$A1276,'Duel Log'!AG$2:AG$2815,$B1276)</f>
        <v>1</v>
      </c>
      <c r="D1276" s="7" t="n">
        <f aca="false">COUNTIFS('Duel Log'!AF$2:AF$2815,$A1276,'Duel Log'!AG$2:AG$2815,$B1276,'Duel Log'!AH$2:AH$2815,"Win")</f>
        <v>0</v>
      </c>
      <c r="E1276" s="7" t="n">
        <f aca="false">COUNTIFS('Duel Log'!AF$2:AF$2815,$A1276,'Duel Log'!AG$2:AG$2815,$B1276,'Duel Log'!AH$2:AH$2815,"Loss")</f>
        <v>1</v>
      </c>
      <c r="F1276" s="7" t="n">
        <f aca="false">COUNTIFS('Duel Log'!AF$2:AF$2815,$A1276,'Duel Log'!AG$2:AG$2815,$B1276,'Duel Log'!AH$2:AH$2815,"Draw")</f>
        <v>0</v>
      </c>
      <c r="G1276" s="13" t="n">
        <f aca="false">IFERROR(D1276/C1276,"")</f>
        <v>0</v>
      </c>
    </row>
    <row r="1277" customFormat="false" ht="15" hidden="false" customHeight="true" outlineLevel="0" collapsed="false">
      <c r="A1277" s="7" t="s">
        <v>711</v>
      </c>
      <c r="B1277" s="7" t="s">
        <v>614</v>
      </c>
      <c r="C1277" s="7" t="n">
        <f aca="false">COUNTIFS('Duel Log'!AF$2:AF$2815,$A1277,'Duel Log'!AG$2:AG$2815,$B1277)</f>
        <v>1</v>
      </c>
      <c r="D1277" s="7" t="n">
        <f aca="false">COUNTIFS('Duel Log'!AF$2:AF$2815,$A1277,'Duel Log'!AG$2:AG$2815,$B1277,'Duel Log'!AH$2:AH$2815,"Win")</f>
        <v>0</v>
      </c>
      <c r="E1277" s="7" t="n">
        <f aca="false">COUNTIFS('Duel Log'!AF$2:AF$2815,$A1277,'Duel Log'!AG$2:AG$2815,$B1277,'Duel Log'!AH$2:AH$2815,"Loss")</f>
        <v>1</v>
      </c>
      <c r="F1277" s="7" t="n">
        <f aca="false">COUNTIFS('Duel Log'!AF$2:AF$2815,$A1277,'Duel Log'!AG$2:AG$2815,$B1277,'Duel Log'!AH$2:AH$2815,"Draw")</f>
        <v>0</v>
      </c>
      <c r="G1277" s="13" t="n">
        <f aca="false">IFERROR(D1277/C1277,"")</f>
        <v>0</v>
      </c>
    </row>
    <row r="1278" customFormat="false" ht="15" hidden="false" customHeight="true" outlineLevel="0" collapsed="false">
      <c r="A1278" s="7" t="s">
        <v>711</v>
      </c>
      <c r="B1278" s="7" t="s">
        <v>1644</v>
      </c>
      <c r="C1278" s="7" t="n">
        <f aca="false">COUNTIFS('Duel Log'!AF$2:AF$2815,$A1278,'Duel Log'!AG$2:AG$2815,$B1278)</f>
        <v>1</v>
      </c>
      <c r="D1278" s="7" t="n">
        <f aca="false">COUNTIFS('Duel Log'!AF$2:AF$2815,$A1278,'Duel Log'!AG$2:AG$2815,$B1278,'Duel Log'!AH$2:AH$2815,"Win")</f>
        <v>1</v>
      </c>
      <c r="E1278" s="7" t="n">
        <f aca="false">COUNTIFS('Duel Log'!AF$2:AF$2815,$A1278,'Duel Log'!AG$2:AG$2815,$B1278,'Duel Log'!AH$2:AH$2815,"Loss")</f>
        <v>0</v>
      </c>
      <c r="F1278" s="7" t="n">
        <f aca="false">COUNTIFS('Duel Log'!AF$2:AF$2815,$A1278,'Duel Log'!AG$2:AG$2815,$B1278,'Duel Log'!AH$2:AH$2815,"Draw")</f>
        <v>0</v>
      </c>
      <c r="G1278" s="13" t="n">
        <f aca="false">IFERROR(D1278/C1278,"")</f>
        <v>1</v>
      </c>
    </row>
    <row r="1279" customFormat="false" ht="15" hidden="false" customHeight="true" outlineLevel="0" collapsed="false">
      <c r="A1279" s="7" t="s">
        <v>711</v>
      </c>
      <c r="B1279" s="7" t="s">
        <v>160</v>
      </c>
      <c r="C1279" s="7" t="n">
        <f aca="false">COUNTIFS('Duel Log'!AF$2:AF$2815,$A1279,'Duel Log'!AG$2:AG$2815,$B1279)</f>
        <v>1</v>
      </c>
      <c r="D1279" s="7" t="n">
        <f aca="false">COUNTIFS('Duel Log'!AF$2:AF$2815,$A1279,'Duel Log'!AG$2:AG$2815,$B1279,'Duel Log'!AH$2:AH$2815,"Win")</f>
        <v>0</v>
      </c>
      <c r="E1279" s="7" t="n">
        <f aca="false">COUNTIFS('Duel Log'!AF$2:AF$2815,$A1279,'Duel Log'!AG$2:AG$2815,$B1279,'Duel Log'!AH$2:AH$2815,"Loss")</f>
        <v>1</v>
      </c>
      <c r="F1279" s="7" t="n">
        <f aca="false">COUNTIFS('Duel Log'!AF$2:AF$2815,$A1279,'Duel Log'!AG$2:AG$2815,$B1279,'Duel Log'!AH$2:AH$2815,"Draw")</f>
        <v>0</v>
      </c>
      <c r="G1279" s="13" t="n">
        <f aca="false">IFERROR(D1279/C1279,"")</f>
        <v>0</v>
      </c>
    </row>
    <row r="1280" customFormat="false" ht="15" hidden="false" customHeight="true" outlineLevel="0" collapsed="false">
      <c r="A1280" s="7" t="s">
        <v>711</v>
      </c>
      <c r="B1280" s="7" t="s">
        <v>715</v>
      </c>
      <c r="C1280" s="7" t="n">
        <f aca="false">COUNTIFS('Duel Log'!AF$2:AF$2815,$A1280,'Duel Log'!AG$2:AG$2815,$B1280)</f>
        <v>2</v>
      </c>
      <c r="D1280" s="7" t="n">
        <f aca="false">COUNTIFS('Duel Log'!AF$2:AF$2815,$A1280,'Duel Log'!AG$2:AG$2815,$B1280,'Duel Log'!AH$2:AH$2815,"Win")</f>
        <v>2</v>
      </c>
      <c r="E1280" s="7" t="n">
        <f aca="false">COUNTIFS('Duel Log'!AF$2:AF$2815,$A1280,'Duel Log'!AG$2:AG$2815,$B1280,'Duel Log'!AH$2:AH$2815,"Loss")</f>
        <v>0</v>
      </c>
      <c r="F1280" s="7" t="n">
        <f aca="false">COUNTIFS('Duel Log'!AF$2:AF$2815,$A1280,'Duel Log'!AG$2:AG$2815,$B1280,'Duel Log'!AH$2:AH$2815,"Draw")</f>
        <v>0</v>
      </c>
      <c r="G1280" s="13" t="n">
        <f aca="false">IFERROR(D1280/C1280,"")</f>
        <v>1</v>
      </c>
    </row>
    <row r="1281" customFormat="false" ht="15" hidden="false" customHeight="true" outlineLevel="0" collapsed="false">
      <c r="A1281" s="7" t="s">
        <v>711</v>
      </c>
      <c r="B1281" s="7" t="s">
        <v>5608</v>
      </c>
      <c r="C1281" s="7" t="n">
        <f aca="false">COUNTIFS('Duel Log'!AF$2:AF$2815,$A1281,'Duel Log'!AG$2:AG$2815,$B1281)</f>
        <v>1</v>
      </c>
      <c r="D1281" s="7" t="n">
        <f aca="false">COUNTIFS('Duel Log'!AF$2:AF$2815,$A1281,'Duel Log'!AG$2:AG$2815,$B1281,'Duel Log'!AH$2:AH$2815,"Win")</f>
        <v>1</v>
      </c>
      <c r="E1281" s="7" t="n">
        <f aca="false">COUNTIFS('Duel Log'!AF$2:AF$2815,$A1281,'Duel Log'!AG$2:AG$2815,$B1281,'Duel Log'!AH$2:AH$2815,"Loss")</f>
        <v>0</v>
      </c>
      <c r="F1281" s="7" t="n">
        <f aca="false">COUNTIFS('Duel Log'!AF$2:AF$2815,$A1281,'Duel Log'!AG$2:AG$2815,$B1281,'Duel Log'!AH$2:AH$2815,"Draw")</f>
        <v>0</v>
      </c>
      <c r="G1281" s="13" t="n">
        <f aca="false">IFERROR(D1281/C1281,"")</f>
        <v>1</v>
      </c>
    </row>
    <row r="1282" customFormat="false" ht="15" hidden="false" customHeight="true" outlineLevel="0" collapsed="false">
      <c r="A1282" s="7" t="s">
        <v>711</v>
      </c>
      <c r="B1282" s="7" t="s">
        <v>4646</v>
      </c>
      <c r="C1282" s="7" t="n">
        <f aca="false">COUNTIFS('Duel Log'!AF$2:AF$2815,$A1282,'Duel Log'!AG$2:AG$2815,$B1282)</f>
        <v>1</v>
      </c>
      <c r="D1282" s="7" t="n">
        <f aca="false">COUNTIFS('Duel Log'!AF$2:AF$2815,$A1282,'Duel Log'!AG$2:AG$2815,$B1282,'Duel Log'!AH$2:AH$2815,"Win")</f>
        <v>1</v>
      </c>
      <c r="E1282" s="7" t="n">
        <f aca="false">COUNTIFS('Duel Log'!AF$2:AF$2815,$A1282,'Duel Log'!AG$2:AG$2815,$B1282,'Duel Log'!AH$2:AH$2815,"Loss")</f>
        <v>0</v>
      </c>
      <c r="F1282" s="7" t="n">
        <f aca="false">COUNTIFS('Duel Log'!AF$2:AF$2815,$A1282,'Duel Log'!AG$2:AG$2815,$B1282,'Duel Log'!AH$2:AH$2815,"Draw")</f>
        <v>0</v>
      </c>
      <c r="G1282" s="13" t="n">
        <f aca="false">IFERROR(D1282/C1282,"")</f>
        <v>1</v>
      </c>
    </row>
    <row r="1283" customFormat="false" ht="15" hidden="false" customHeight="true" outlineLevel="0" collapsed="false">
      <c r="A1283" s="7" t="s">
        <v>711</v>
      </c>
      <c r="B1283" s="7" t="s">
        <v>328</v>
      </c>
      <c r="C1283" s="7" t="n">
        <f aca="false">COUNTIFS('Duel Log'!AF$2:AF$2815,$A1283,'Duel Log'!AG$2:AG$2815,$B1283)</f>
        <v>2</v>
      </c>
      <c r="D1283" s="7" t="n">
        <f aca="false">COUNTIFS('Duel Log'!AF$2:AF$2815,$A1283,'Duel Log'!AG$2:AG$2815,$B1283,'Duel Log'!AH$2:AH$2815,"Win")</f>
        <v>2</v>
      </c>
      <c r="E1283" s="7" t="n">
        <f aca="false">COUNTIFS('Duel Log'!AF$2:AF$2815,$A1283,'Duel Log'!AG$2:AG$2815,$B1283,'Duel Log'!AH$2:AH$2815,"Loss")</f>
        <v>0</v>
      </c>
      <c r="F1283" s="7" t="n">
        <f aca="false">COUNTIFS('Duel Log'!AF$2:AF$2815,$A1283,'Duel Log'!AG$2:AG$2815,$B1283,'Duel Log'!AH$2:AH$2815,"Draw")</f>
        <v>0</v>
      </c>
      <c r="G1283" s="13" t="n">
        <f aca="false">IFERROR(D1283/C1283,"")</f>
        <v>1</v>
      </c>
    </row>
    <row r="1284" customFormat="false" ht="15" hidden="false" customHeight="true" outlineLevel="0" collapsed="false">
      <c r="A1284" s="7" t="s">
        <v>711</v>
      </c>
      <c r="B1284" s="7" t="s">
        <v>943</v>
      </c>
      <c r="C1284" s="7" t="n">
        <f aca="false">COUNTIFS('Duel Log'!AF$2:AF$2815,$A1284,'Duel Log'!AG$2:AG$2815,$B1284)</f>
        <v>2</v>
      </c>
      <c r="D1284" s="7" t="n">
        <f aca="false">COUNTIFS('Duel Log'!AF$2:AF$2815,$A1284,'Duel Log'!AG$2:AG$2815,$B1284,'Duel Log'!AH$2:AH$2815,"Win")</f>
        <v>0</v>
      </c>
      <c r="E1284" s="7" t="n">
        <f aca="false">COUNTIFS('Duel Log'!AF$2:AF$2815,$A1284,'Duel Log'!AG$2:AG$2815,$B1284,'Duel Log'!AH$2:AH$2815,"Loss")</f>
        <v>2</v>
      </c>
      <c r="F1284" s="7" t="n">
        <f aca="false">COUNTIFS('Duel Log'!AF$2:AF$2815,$A1284,'Duel Log'!AG$2:AG$2815,$B1284,'Duel Log'!AH$2:AH$2815,"Draw")</f>
        <v>0</v>
      </c>
      <c r="G1284" s="13" t="n">
        <f aca="false">IFERROR(D1284/C1284,"")</f>
        <v>0</v>
      </c>
    </row>
    <row r="1285" customFormat="false" ht="15" hidden="false" customHeight="true" outlineLevel="0" collapsed="false">
      <c r="A1285" s="7" t="s">
        <v>711</v>
      </c>
      <c r="B1285" s="7" t="s">
        <v>2946</v>
      </c>
      <c r="C1285" s="7" t="n">
        <f aca="false">COUNTIFS('Duel Log'!AF$2:AF$2815,$A1285,'Duel Log'!AG$2:AG$2815,$B1285)</f>
        <v>1</v>
      </c>
      <c r="D1285" s="7" t="n">
        <f aca="false">COUNTIFS('Duel Log'!AF$2:AF$2815,$A1285,'Duel Log'!AG$2:AG$2815,$B1285,'Duel Log'!AH$2:AH$2815,"Win")</f>
        <v>1</v>
      </c>
      <c r="E1285" s="7" t="n">
        <f aca="false">COUNTIFS('Duel Log'!AF$2:AF$2815,$A1285,'Duel Log'!AG$2:AG$2815,$B1285,'Duel Log'!AH$2:AH$2815,"Loss")</f>
        <v>0</v>
      </c>
      <c r="F1285" s="7" t="n">
        <f aca="false">COUNTIFS('Duel Log'!AF$2:AF$2815,$A1285,'Duel Log'!AG$2:AG$2815,$B1285,'Duel Log'!AH$2:AH$2815,"Draw")</f>
        <v>0</v>
      </c>
      <c r="G1285" s="13" t="n">
        <f aca="false">IFERROR(D1285/C1285,"")</f>
        <v>1</v>
      </c>
    </row>
    <row r="1286" customFormat="false" ht="15" hidden="false" customHeight="true" outlineLevel="0" collapsed="false">
      <c r="A1286" s="7" t="s">
        <v>711</v>
      </c>
      <c r="B1286" s="7" t="s">
        <v>150</v>
      </c>
      <c r="C1286" s="7" t="n">
        <f aca="false">COUNTIFS('Duel Log'!AF$2:AF$2815,$A1286,'Duel Log'!AG$2:AG$2815,$B1286)</f>
        <v>2</v>
      </c>
      <c r="D1286" s="7" t="n">
        <f aca="false">COUNTIFS('Duel Log'!AF$2:AF$2815,$A1286,'Duel Log'!AG$2:AG$2815,$B1286,'Duel Log'!AH$2:AH$2815,"Win")</f>
        <v>0</v>
      </c>
      <c r="E1286" s="7" t="n">
        <f aca="false">COUNTIFS('Duel Log'!AF$2:AF$2815,$A1286,'Duel Log'!AG$2:AG$2815,$B1286,'Duel Log'!AH$2:AH$2815,"Loss")</f>
        <v>2</v>
      </c>
      <c r="F1286" s="7" t="n">
        <f aca="false">COUNTIFS('Duel Log'!AF$2:AF$2815,$A1286,'Duel Log'!AG$2:AG$2815,$B1286,'Duel Log'!AH$2:AH$2815,"Draw")</f>
        <v>0</v>
      </c>
      <c r="G1286" s="13" t="n">
        <f aca="false">IFERROR(D1286/C1286,"")</f>
        <v>0</v>
      </c>
    </row>
    <row r="1287" customFormat="false" ht="15" hidden="false" customHeight="true" outlineLevel="0" collapsed="false">
      <c r="A1287" s="7" t="s">
        <v>711</v>
      </c>
      <c r="B1287" s="7" t="s">
        <v>2259</v>
      </c>
      <c r="C1287" s="7" t="n">
        <f aca="false">COUNTIFS('Duel Log'!AF$2:AF$2815,$A1287,'Duel Log'!AG$2:AG$2815,$B1287)</f>
        <v>2</v>
      </c>
      <c r="D1287" s="7" t="n">
        <f aca="false">COUNTIFS('Duel Log'!AF$2:AF$2815,$A1287,'Duel Log'!AG$2:AG$2815,$B1287,'Duel Log'!AH$2:AH$2815,"Win")</f>
        <v>0</v>
      </c>
      <c r="E1287" s="7" t="n">
        <f aca="false">COUNTIFS('Duel Log'!AF$2:AF$2815,$A1287,'Duel Log'!AG$2:AG$2815,$B1287,'Duel Log'!AH$2:AH$2815,"Loss")</f>
        <v>2</v>
      </c>
      <c r="F1287" s="7" t="n">
        <f aca="false">COUNTIFS('Duel Log'!AF$2:AF$2815,$A1287,'Duel Log'!AG$2:AG$2815,$B1287,'Duel Log'!AH$2:AH$2815,"Draw")</f>
        <v>0</v>
      </c>
      <c r="G1287" s="13" t="n">
        <f aca="false">IFERROR(D1287/C1287,"")</f>
        <v>0</v>
      </c>
    </row>
    <row r="1288" customFormat="false" ht="15" hidden="false" customHeight="true" outlineLevel="0" collapsed="false">
      <c r="A1288" s="7" t="s">
        <v>711</v>
      </c>
      <c r="B1288" s="7" t="s">
        <v>4814</v>
      </c>
      <c r="C1288" s="7" t="n">
        <f aca="false">COUNTIFS('Duel Log'!AF$2:AF$2815,$A1288,'Duel Log'!AG$2:AG$2815,$B1288)</f>
        <v>1</v>
      </c>
      <c r="D1288" s="7" t="n">
        <f aca="false">COUNTIFS('Duel Log'!AF$2:AF$2815,$A1288,'Duel Log'!AG$2:AG$2815,$B1288,'Duel Log'!AH$2:AH$2815,"Win")</f>
        <v>1</v>
      </c>
      <c r="E1288" s="7" t="n">
        <f aca="false">COUNTIFS('Duel Log'!AF$2:AF$2815,$A1288,'Duel Log'!AG$2:AG$2815,$B1288,'Duel Log'!AH$2:AH$2815,"Loss")</f>
        <v>0</v>
      </c>
      <c r="F1288" s="7" t="n">
        <f aca="false">COUNTIFS('Duel Log'!AF$2:AF$2815,$A1288,'Duel Log'!AG$2:AG$2815,$B1288,'Duel Log'!AH$2:AH$2815,"Draw")</f>
        <v>0</v>
      </c>
      <c r="G1288" s="13" t="n">
        <f aca="false">IFERROR(D1288/C1288,"")</f>
        <v>1</v>
      </c>
    </row>
    <row r="1289" customFormat="false" ht="15" hidden="false" customHeight="true" outlineLevel="0" collapsed="false">
      <c r="A1289" s="7" t="s">
        <v>711</v>
      </c>
      <c r="B1289" s="7" t="s">
        <v>5680</v>
      </c>
      <c r="C1289" s="7" t="n">
        <f aca="false">COUNTIFS('Duel Log'!AF$2:AF$2815,$A1289,'Duel Log'!AG$2:AG$2815,$B1289)</f>
        <v>1</v>
      </c>
      <c r="D1289" s="7" t="n">
        <f aca="false">COUNTIFS('Duel Log'!AF$2:AF$2815,$A1289,'Duel Log'!AG$2:AG$2815,$B1289,'Duel Log'!AH$2:AH$2815,"Win")</f>
        <v>1</v>
      </c>
      <c r="E1289" s="7" t="n">
        <f aca="false">COUNTIFS('Duel Log'!AF$2:AF$2815,$A1289,'Duel Log'!AG$2:AG$2815,$B1289,'Duel Log'!AH$2:AH$2815,"Loss")</f>
        <v>0</v>
      </c>
      <c r="F1289" s="7" t="n">
        <f aca="false">COUNTIFS('Duel Log'!AF$2:AF$2815,$A1289,'Duel Log'!AG$2:AG$2815,$B1289,'Duel Log'!AH$2:AH$2815,"Draw")</f>
        <v>0</v>
      </c>
      <c r="G1289" s="13" t="n">
        <f aca="false">IFERROR(D1289/C1289,"")</f>
        <v>1</v>
      </c>
    </row>
    <row r="1290" customFormat="false" ht="15" hidden="false" customHeight="true" outlineLevel="0" collapsed="false">
      <c r="A1290" s="7" t="s">
        <v>711</v>
      </c>
      <c r="B1290" s="7" t="s">
        <v>2840</v>
      </c>
      <c r="C1290" s="7" t="n">
        <f aca="false">COUNTIFS('Duel Log'!AF$2:AF$2815,$A1290,'Duel Log'!AG$2:AG$2815,$B1290)</f>
        <v>1</v>
      </c>
      <c r="D1290" s="7" t="n">
        <f aca="false">COUNTIFS('Duel Log'!AF$2:AF$2815,$A1290,'Duel Log'!AG$2:AG$2815,$B1290,'Duel Log'!AH$2:AH$2815,"Win")</f>
        <v>1</v>
      </c>
      <c r="E1290" s="7" t="n">
        <f aca="false">COUNTIFS('Duel Log'!AF$2:AF$2815,$A1290,'Duel Log'!AG$2:AG$2815,$B1290,'Duel Log'!AH$2:AH$2815,"Loss")</f>
        <v>0</v>
      </c>
      <c r="F1290" s="7" t="n">
        <f aca="false">COUNTIFS('Duel Log'!AF$2:AF$2815,$A1290,'Duel Log'!AG$2:AG$2815,$B1290,'Duel Log'!AH$2:AH$2815,"Draw")</f>
        <v>0</v>
      </c>
      <c r="G1290" s="13" t="n">
        <f aca="false">IFERROR(D1290/C1290,"")</f>
        <v>1</v>
      </c>
    </row>
    <row r="1291" customFormat="false" ht="15" hidden="false" customHeight="true" outlineLevel="0" collapsed="false">
      <c r="A1291" s="7" t="s">
        <v>711</v>
      </c>
      <c r="B1291" s="7" t="s">
        <v>414</v>
      </c>
      <c r="C1291" s="7" t="n">
        <f aca="false">COUNTIFS('Duel Log'!AF$2:AF$2815,$A1291,'Duel Log'!AG$2:AG$2815,$B1291)</f>
        <v>1</v>
      </c>
      <c r="D1291" s="7" t="n">
        <f aca="false">COUNTIFS('Duel Log'!AF$2:AF$2815,$A1291,'Duel Log'!AG$2:AG$2815,$B1291,'Duel Log'!AH$2:AH$2815,"Win")</f>
        <v>1</v>
      </c>
      <c r="E1291" s="7" t="n">
        <f aca="false">COUNTIFS('Duel Log'!AF$2:AF$2815,$A1291,'Duel Log'!AG$2:AG$2815,$B1291,'Duel Log'!AH$2:AH$2815,"Loss")</f>
        <v>0</v>
      </c>
      <c r="F1291" s="7" t="n">
        <f aca="false">COUNTIFS('Duel Log'!AF$2:AF$2815,$A1291,'Duel Log'!AG$2:AG$2815,$B1291,'Duel Log'!AH$2:AH$2815,"Draw")</f>
        <v>0</v>
      </c>
      <c r="G1291" s="13" t="n">
        <f aca="false">IFERROR(D1291/C1291,"")</f>
        <v>1</v>
      </c>
    </row>
    <row r="1292" customFormat="false" ht="15" hidden="false" customHeight="true" outlineLevel="0" collapsed="false">
      <c r="A1292" s="7" t="s">
        <v>711</v>
      </c>
      <c r="B1292" s="7" t="s">
        <v>2158</v>
      </c>
      <c r="C1292" s="7" t="n">
        <f aca="false">COUNTIFS('Duel Log'!AF$2:AF$2815,$A1292,'Duel Log'!AG$2:AG$2815,$B1292)</f>
        <v>1</v>
      </c>
      <c r="D1292" s="7" t="n">
        <f aca="false">COUNTIFS('Duel Log'!AF$2:AF$2815,$A1292,'Duel Log'!AG$2:AG$2815,$B1292,'Duel Log'!AH$2:AH$2815,"Win")</f>
        <v>1</v>
      </c>
      <c r="E1292" s="7" t="n">
        <f aca="false">COUNTIFS('Duel Log'!AF$2:AF$2815,$A1292,'Duel Log'!AG$2:AG$2815,$B1292,'Duel Log'!AH$2:AH$2815,"Loss")</f>
        <v>0</v>
      </c>
      <c r="F1292" s="7" t="n">
        <f aca="false">COUNTIFS('Duel Log'!AF$2:AF$2815,$A1292,'Duel Log'!AG$2:AG$2815,$B1292,'Duel Log'!AH$2:AH$2815,"Draw")</f>
        <v>0</v>
      </c>
      <c r="G1292" s="13" t="n">
        <f aca="false">IFERROR(D1292/C1292,"")</f>
        <v>1</v>
      </c>
    </row>
    <row r="1293" customFormat="false" ht="15" hidden="false" customHeight="true" outlineLevel="0" collapsed="false">
      <c r="A1293" s="7" t="s">
        <v>711</v>
      </c>
      <c r="B1293" s="7" t="s">
        <v>906</v>
      </c>
      <c r="C1293" s="7" t="n">
        <f aca="false">COUNTIFS('Duel Log'!AF$2:AF$2815,$A1293,'Duel Log'!AG$2:AG$2815,$B1293)</f>
        <v>2</v>
      </c>
      <c r="D1293" s="7" t="n">
        <f aca="false">COUNTIFS('Duel Log'!AF$2:AF$2815,$A1293,'Duel Log'!AG$2:AG$2815,$B1293,'Duel Log'!AH$2:AH$2815,"Win")</f>
        <v>0</v>
      </c>
      <c r="E1293" s="7" t="n">
        <f aca="false">COUNTIFS('Duel Log'!AF$2:AF$2815,$A1293,'Duel Log'!AG$2:AG$2815,$B1293,'Duel Log'!AH$2:AH$2815,"Loss")</f>
        <v>2</v>
      </c>
      <c r="F1293" s="7" t="n">
        <f aca="false">COUNTIFS('Duel Log'!AF$2:AF$2815,$A1293,'Duel Log'!AG$2:AG$2815,$B1293,'Duel Log'!AH$2:AH$2815,"Draw")</f>
        <v>0</v>
      </c>
      <c r="G1293" s="13" t="n">
        <f aca="false">IFERROR(D1293/C1293,"")</f>
        <v>0</v>
      </c>
    </row>
    <row r="1294" customFormat="false" ht="15" hidden="false" customHeight="true" outlineLevel="0" collapsed="false">
      <c r="A1294" s="7" t="s">
        <v>5480</v>
      </c>
      <c r="B1294" s="7" t="s">
        <v>649</v>
      </c>
      <c r="C1294" s="7" t="n">
        <f aca="false">COUNTIFS('Duel Log'!AF$2:AF$2815,$A1294,'Duel Log'!AG$2:AG$2815,$B1294)</f>
        <v>1</v>
      </c>
      <c r="D1294" s="7" t="n">
        <f aca="false">COUNTIFS('Duel Log'!AF$2:AF$2815,$A1294,'Duel Log'!AG$2:AG$2815,$B1294,'Duel Log'!AH$2:AH$2815,"Win")</f>
        <v>0</v>
      </c>
      <c r="E1294" s="7" t="n">
        <f aca="false">COUNTIFS('Duel Log'!AF$2:AF$2815,$A1294,'Duel Log'!AG$2:AG$2815,$B1294,'Duel Log'!AH$2:AH$2815,"Loss")</f>
        <v>1</v>
      </c>
      <c r="F1294" s="7" t="n">
        <f aca="false">COUNTIFS('Duel Log'!AF$2:AF$2815,$A1294,'Duel Log'!AG$2:AG$2815,$B1294,'Duel Log'!AH$2:AH$2815,"Draw")</f>
        <v>0</v>
      </c>
      <c r="G1294" s="13" t="n">
        <f aca="false">IFERROR(D1294/C1294,"")</f>
        <v>0</v>
      </c>
    </row>
    <row r="1295" customFormat="false" ht="15" hidden="false" customHeight="true" outlineLevel="0" collapsed="false">
      <c r="A1295" s="7" t="s">
        <v>3329</v>
      </c>
      <c r="B1295" s="7" t="s">
        <v>3330</v>
      </c>
      <c r="C1295" s="7" t="n">
        <f aca="false">COUNTIFS('Duel Log'!AF$2:AF$2815,$A1295,'Duel Log'!AG$2:AG$2815,$B1295)</f>
        <v>1</v>
      </c>
      <c r="D1295" s="7" t="n">
        <f aca="false">COUNTIFS('Duel Log'!AF$2:AF$2815,$A1295,'Duel Log'!AG$2:AG$2815,$B1295,'Duel Log'!AH$2:AH$2815,"Win")</f>
        <v>1</v>
      </c>
      <c r="E1295" s="7" t="n">
        <f aca="false">COUNTIFS('Duel Log'!AF$2:AF$2815,$A1295,'Duel Log'!AG$2:AG$2815,$B1295,'Duel Log'!AH$2:AH$2815,"Loss")</f>
        <v>0</v>
      </c>
      <c r="F1295" s="7" t="n">
        <f aca="false">COUNTIFS('Duel Log'!AF$2:AF$2815,$A1295,'Duel Log'!AG$2:AG$2815,$B1295,'Duel Log'!AH$2:AH$2815,"Draw")</f>
        <v>0</v>
      </c>
      <c r="G1295" s="13" t="n">
        <f aca="false">IFERROR(D1295/C1295,"")</f>
        <v>1</v>
      </c>
    </row>
    <row r="1296" customFormat="false" ht="15" hidden="false" customHeight="true" outlineLevel="0" collapsed="false">
      <c r="A1296" s="7" t="s">
        <v>1699</v>
      </c>
      <c r="B1296" s="7" t="s">
        <v>684</v>
      </c>
      <c r="C1296" s="7" t="n">
        <f aca="false">COUNTIFS('Duel Log'!AF$2:AF$2815,$A1296,'Duel Log'!AG$2:AG$2815,$B1296)</f>
        <v>2</v>
      </c>
      <c r="D1296" s="7" t="n">
        <f aca="false">COUNTIFS('Duel Log'!AF$2:AF$2815,$A1296,'Duel Log'!AG$2:AG$2815,$B1296,'Duel Log'!AH$2:AH$2815,"Win")</f>
        <v>0</v>
      </c>
      <c r="E1296" s="7" t="n">
        <f aca="false">COUNTIFS('Duel Log'!AF$2:AF$2815,$A1296,'Duel Log'!AG$2:AG$2815,$B1296,'Duel Log'!AH$2:AH$2815,"Loss")</f>
        <v>2</v>
      </c>
      <c r="F1296" s="7" t="n">
        <f aca="false">COUNTIFS('Duel Log'!AF$2:AF$2815,$A1296,'Duel Log'!AG$2:AG$2815,$B1296,'Duel Log'!AH$2:AH$2815,"Draw")</f>
        <v>0</v>
      </c>
      <c r="G1296" s="13" t="n">
        <f aca="false">IFERROR(D1296/C1296,"")</f>
        <v>0</v>
      </c>
    </row>
    <row r="1297" customFormat="false" ht="15" hidden="false" customHeight="true" outlineLevel="0" collapsed="false">
      <c r="A1297" s="7" t="s">
        <v>5247</v>
      </c>
      <c r="B1297" s="7" t="s">
        <v>639</v>
      </c>
      <c r="C1297" s="7" t="n">
        <f aca="false">COUNTIFS('Duel Log'!AF$2:AF$2815,$A1297,'Duel Log'!AG$2:AG$2815,$B1297)</f>
        <v>1</v>
      </c>
      <c r="D1297" s="7" t="n">
        <f aca="false">COUNTIFS('Duel Log'!AF$2:AF$2815,$A1297,'Duel Log'!AG$2:AG$2815,$B1297,'Duel Log'!AH$2:AH$2815,"Win")</f>
        <v>1</v>
      </c>
      <c r="E1297" s="7" t="n">
        <f aca="false">COUNTIFS('Duel Log'!AF$2:AF$2815,$A1297,'Duel Log'!AG$2:AG$2815,$B1297,'Duel Log'!AH$2:AH$2815,"Loss")</f>
        <v>0</v>
      </c>
      <c r="F1297" s="7" t="n">
        <f aca="false">COUNTIFS('Duel Log'!AF$2:AF$2815,$A1297,'Duel Log'!AG$2:AG$2815,$B1297,'Duel Log'!AH$2:AH$2815,"Draw")</f>
        <v>0</v>
      </c>
      <c r="G1297" s="13" t="n">
        <f aca="false">IFERROR(D1297/C1297,"")</f>
        <v>1</v>
      </c>
    </row>
    <row r="1298" customFormat="false" ht="15" hidden="false" customHeight="true" outlineLevel="0" collapsed="false">
      <c r="A1298" s="7" t="s">
        <v>151</v>
      </c>
      <c r="B1298" s="7" t="s">
        <v>150</v>
      </c>
      <c r="C1298" s="7" t="n">
        <f aca="false">COUNTIFS('Duel Log'!AF$2:AF$2815,$A1298,'Duel Log'!AG$2:AG$2815,$B1298)</f>
        <v>1</v>
      </c>
      <c r="D1298" s="7" t="n">
        <f aca="false">COUNTIFS('Duel Log'!AF$2:AF$2815,$A1298,'Duel Log'!AG$2:AG$2815,$B1298,'Duel Log'!AH$2:AH$2815,"Win")</f>
        <v>0</v>
      </c>
      <c r="E1298" s="7" t="n">
        <f aca="false">COUNTIFS('Duel Log'!AF$2:AF$2815,$A1298,'Duel Log'!AG$2:AG$2815,$B1298,'Duel Log'!AH$2:AH$2815,"Loss")</f>
        <v>1</v>
      </c>
      <c r="F1298" s="7" t="n">
        <f aca="false">COUNTIFS('Duel Log'!AF$2:AF$2815,$A1298,'Duel Log'!AG$2:AG$2815,$B1298,'Duel Log'!AH$2:AH$2815,"Draw")</f>
        <v>0</v>
      </c>
      <c r="G1298" s="13" t="n">
        <f aca="false">IFERROR(D1298/C1298,"")</f>
        <v>0</v>
      </c>
    </row>
    <row r="1299" customFormat="false" ht="15" hidden="false" customHeight="true" outlineLevel="0" collapsed="false">
      <c r="A1299" s="7" t="s">
        <v>2511</v>
      </c>
      <c r="B1299" s="7" t="s">
        <v>448</v>
      </c>
      <c r="C1299" s="7" t="n">
        <f aca="false">COUNTIFS('Duel Log'!AF$2:AF$2815,$A1299,'Duel Log'!AG$2:AG$2815,$B1299)</f>
        <v>1</v>
      </c>
      <c r="D1299" s="7" t="n">
        <f aca="false">COUNTIFS('Duel Log'!AF$2:AF$2815,$A1299,'Duel Log'!AG$2:AG$2815,$B1299,'Duel Log'!AH$2:AH$2815,"Win")</f>
        <v>0</v>
      </c>
      <c r="E1299" s="7" t="n">
        <f aca="false">COUNTIFS('Duel Log'!AF$2:AF$2815,$A1299,'Duel Log'!AG$2:AG$2815,$B1299,'Duel Log'!AH$2:AH$2815,"Loss")</f>
        <v>1</v>
      </c>
      <c r="F1299" s="7" t="n">
        <f aca="false">COUNTIFS('Duel Log'!AF$2:AF$2815,$A1299,'Duel Log'!AG$2:AG$2815,$B1299,'Duel Log'!AH$2:AH$2815,"Draw")</f>
        <v>0</v>
      </c>
      <c r="G1299" s="13" t="n">
        <f aca="false">IFERROR(D1299/C1299,"")</f>
        <v>0</v>
      </c>
    </row>
    <row r="1300" customFormat="false" ht="15" hidden="false" customHeight="true" outlineLevel="0" collapsed="false">
      <c r="A1300" s="7" t="s">
        <v>298</v>
      </c>
      <c r="B1300" s="7" t="s">
        <v>241</v>
      </c>
      <c r="C1300" s="7" t="n">
        <f aca="false">COUNTIFS('Duel Log'!AF$2:AF$2815,$A1300,'Duel Log'!AG$2:AG$2815,$B1300)</f>
        <v>2</v>
      </c>
      <c r="D1300" s="7" t="n">
        <f aca="false">COUNTIFS('Duel Log'!AF$2:AF$2815,$A1300,'Duel Log'!AG$2:AG$2815,$B1300,'Duel Log'!AH$2:AH$2815,"Win")</f>
        <v>0</v>
      </c>
      <c r="E1300" s="7" t="n">
        <f aca="false">COUNTIFS('Duel Log'!AF$2:AF$2815,$A1300,'Duel Log'!AG$2:AG$2815,$B1300,'Duel Log'!AH$2:AH$2815,"Loss")</f>
        <v>2</v>
      </c>
      <c r="F1300" s="7" t="n">
        <f aca="false">COUNTIFS('Duel Log'!AF$2:AF$2815,$A1300,'Duel Log'!AG$2:AG$2815,$B1300,'Duel Log'!AH$2:AH$2815,"Draw")</f>
        <v>0</v>
      </c>
      <c r="G1300" s="13" t="n">
        <f aca="false">IFERROR(D1300/C1300,"")</f>
        <v>0</v>
      </c>
    </row>
    <row r="1301" customFormat="false" ht="15" hidden="false" customHeight="true" outlineLevel="0" collapsed="false">
      <c r="A1301" s="7" t="s">
        <v>511</v>
      </c>
      <c r="B1301" s="7" t="s">
        <v>623</v>
      </c>
      <c r="C1301" s="7" t="n">
        <f aca="false">COUNTIFS('Duel Log'!AF$2:AF$2815,$A1301,'Duel Log'!AG$2:AG$2815,$B1301)</f>
        <v>1</v>
      </c>
      <c r="D1301" s="7" t="n">
        <f aca="false">COUNTIFS('Duel Log'!AF$2:AF$2815,$A1301,'Duel Log'!AG$2:AG$2815,$B1301,'Duel Log'!AH$2:AH$2815,"Win")</f>
        <v>0</v>
      </c>
      <c r="E1301" s="7" t="n">
        <f aca="false">COUNTIFS('Duel Log'!AF$2:AF$2815,$A1301,'Duel Log'!AG$2:AG$2815,$B1301,'Duel Log'!AH$2:AH$2815,"Loss")</f>
        <v>1</v>
      </c>
      <c r="F1301" s="7" t="n">
        <f aca="false">COUNTIFS('Duel Log'!AF$2:AF$2815,$A1301,'Duel Log'!AG$2:AG$2815,$B1301,'Duel Log'!AH$2:AH$2815,"Draw")</f>
        <v>0</v>
      </c>
      <c r="G1301" s="13" t="n">
        <f aca="false">IFERROR(D1301/C1301,"")</f>
        <v>0</v>
      </c>
    </row>
    <row r="1302" customFormat="false" ht="15" hidden="false" customHeight="true" outlineLevel="0" collapsed="false">
      <c r="A1302" s="7" t="s">
        <v>511</v>
      </c>
      <c r="B1302" s="7" t="s">
        <v>2278</v>
      </c>
      <c r="C1302" s="7" t="n">
        <f aca="false">COUNTIFS('Duel Log'!AF$2:AF$2815,$A1302,'Duel Log'!AG$2:AG$2815,$B1302)</f>
        <v>1</v>
      </c>
      <c r="D1302" s="7" t="n">
        <f aca="false">COUNTIFS('Duel Log'!AF$2:AF$2815,$A1302,'Duel Log'!AG$2:AG$2815,$B1302,'Duel Log'!AH$2:AH$2815,"Win")</f>
        <v>0</v>
      </c>
      <c r="E1302" s="7" t="n">
        <f aca="false">COUNTIFS('Duel Log'!AF$2:AF$2815,$A1302,'Duel Log'!AG$2:AG$2815,$B1302,'Duel Log'!AH$2:AH$2815,"Loss")</f>
        <v>1</v>
      </c>
      <c r="F1302" s="7" t="n">
        <f aca="false">COUNTIFS('Duel Log'!AF$2:AF$2815,$A1302,'Duel Log'!AG$2:AG$2815,$B1302,'Duel Log'!AH$2:AH$2815,"Draw")</f>
        <v>0</v>
      </c>
      <c r="G1302" s="13" t="n">
        <f aca="false">IFERROR(D1302/C1302,"")</f>
        <v>0</v>
      </c>
    </row>
    <row r="1303" customFormat="false" ht="15" hidden="false" customHeight="true" outlineLevel="0" collapsed="false">
      <c r="A1303" s="7" t="s">
        <v>511</v>
      </c>
      <c r="B1303" s="7" t="s">
        <v>229</v>
      </c>
      <c r="C1303" s="7" t="n">
        <f aca="false">COUNTIFS('Duel Log'!AF$2:AF$2815,$A1303,'Duel Log'!AG$2:AG$2815,$B1303)</f>
        <v>1</v>
      </c>
      <c r="D1303" s="7" t="n">
        <f aca="false">COUNTIFS('Duel Log'!AF$2:AF$2815,$A1303,'Duel Log'!AG$2:AG$2815,$B1303,'Duel Log'!AH$2:AH$2815,"Win")</f>
        <v>1</v>
      </c>
      <c r="E1303" s="7" t="n">
        <f aca="false">COUNTIFS('Duel Log'!AF$2:AF$2815,$A1303,'Duel Log'!AG$2:AG$2815,$B1303,'Duel Log'!AH$2:AH$2815,"Loss")</f>
        <v>0</v>
      </c>
      <c r="F1303" s="7" t="n">
        <f aca="false">COUNTIFS('Duel Log'!AF$2:AF$2815,$A1303,'Duel Log'!AG$2:AG$2815,$B1303,'Duel Log'!AH$2:AH$2815,"Draw")</f>
        <v>0</v>
      </c>
      <c r="G1303" s="13" t="n">
        <f aca="false">IFERROR(D1303/C1303,"")</f>
        <v>1</v>
      </c>
    </row>
    <row r="1304" customFormat="false" ht="15" hidden="false" customHeight="true" outlineLevel="0" collapsed="false">
      <c r="A1304" s="7" t="s">
        <v>3010</v>
      </c>
      <c r="B1304" s="7" t="s">
        <v>614</v>
      </c>
      <c r="C1304" s="7" t="n">
        <f aca="false">COUNTIFS('Duel Log'!AF$2:AF$2815,$A1304,'Duel Log'!AG$2:AG$2815,$B1304)</f>
        <v>1</v>
      </c>
      <c r="D1304" s="7" t="n">
        <f aca="false">COUNTIFS('Duel Log'!AF$2:AF$2815,$A1304,'Duel Log'!AG$2:AG$2815,$B1304,'Duel Log'!AH$2:AH$2815,"Win")</f>
        <v>0</v>
      </c>
      <c r="E1304" s="7" t="n">
        <f aca="false">COUNTIFS('Duel Log'!AF$2:AF$2815,$A1304,'Duel Log'!AG$2:AG$2815,$B1304,'Duel Log'!AH$2:AH$2815,"Loss")</f>
        <v>1</v>
      </c>
      <c r="F1304" s="7" t="n">
        <f aca="false">COUNTIFS('Duel Log'!AF$2:AF$2815,$A1304,'Duel Log'!AG$2:AG$2815,$B1304,'Duel Log'!AH$2:AH$2815,"Draw")</f>
        <v>0</v>
      </c>
      <c r="G1304" s="13" t="n">
        <f aca="false">IFERROR(D1304/C1304,"")</f>
        <v>0</v>
      </c>
    </row>
    <row r="1305" customFormat="false" ht="15" hidden="false" customHeight="true" outlineLevel="0" collapsed="false">
      <c r="A1305" s="7" t="s">
        <v>469</v>
      </c>
      <c r="B1305" s="7" t="s">
        <v>1941</v>
      </c>
      <c r="C1305" s="7" t="n">
        <f aca="false">COUNTIFS('Duel Log'!AF$2:AF$2815,$A1305,'Duel Log'!AG$2:AG$2815,$B1305)</f>
        <v>1</v>
      </c>
      <c r="D1305" s="7" t="n">
        <f aca="false">COUNTIFS('Duel Log'!AF$2:AF$2815,$A1305,'Duel Log'!AG$2:AG$2815,$B1305,'Duel Log'!AH$2:AH$2815,"Win")</f>
        <v>1</v>
      </c>
      <c r="E1305" s="7" t="n">
        <f aca="false">COUNTIFS('Duel Log'!AF$2:AF$2815,$A1305,'Duel Log'!AG$2:AG$2815,$B1305,'Duel Log'!AH$2:AH$2815,"Loss")</f>
        <v>0</v>
      </c>
      <c r="F1305" s="7" t="n">
        <f aca="false">COUNTIFS('Duel Log'!AF$2:AF$2815,$A1305,'Duel Log'!AG$2:AG$2815,$B1305,'Duel Log'!AH$2:AH$2815,"Draw")</f>
        <v>0</v>
      </c>
      <c r="G1305" s="13" t="n">
        <f aca="false">IFERROR(D1305/C1305,"")</f>
        <v>1</v>
      </c>
    </row>
    <row r="1306" customFormat="false" ht="15" hidden="false" customHeight="true" outlineLevel="0" collapsed="false">
      <c r="A1306" s="7" t="s">
        <v>469</v>
      </c>
      <c r="B1306" s="7" t="s">
        <v>4650</v>
      </c>
      <c r="C1306" s="7" t="n">
        <f aca="false">COUNTIFS('Duel Log'!AF$2:AF$2815,$A1306,'Duel Log'!AG$2:AG$2815,$B1306)</f>
        <v>1</v>
      </c>
      <c r="D1306" s="7" t="n">
        <f aca="false">COUNTIFS('Duel Log'!AF$2:AF$2815,$A1306,'Duel Log'!AG$2:AG$2815,$B1306,'Duel Log'!AH$2:AH$2815,"Win")</f>
        <v>1</v>
      </c>
      <c r="E1306" s="7" t="n">
        <f aca="false">COUNTIFS('Duel Log'!AF$2:AF$2815,$A1306,'Duel Log'!AG$2:AG$2815,$B1306,'Duel Log'!AH$2:AH$2815,"Loss")</f>
        <v>0</v>
      </c>
      <c r="F1306" s="7" t="n">
        <f aca="false">COUNTIFS('Duel Log'!AF$2:AF$2815,$A1306,'Duel Log'!AG$2:AG$2815,$B1306,'Duel Log'!AH$2:AH$2815,"Draw")</f>
        <v>0</v>
      </c>
      <c r="G1306" s="13" t="n">
        <f aca="false">IFERROR(D1306/C1306,"")</f>
        <v>1</v>
      </c>
    </row>
    <row r="1307" customFormat="false" ht="15" hidden="false" customHeight="true" outlineLevel="0" collapsed="false">
      <c r="A1307" s="7" t="s">
        <v>1198</v>
      </c>
      <c r="B1307" s="7" t="s">
        <v>101</v>
      </c>
      <c r="C1307" s="7" t="n">
        <f aca="false">COUNTIFS('Duel Log'!AF$2:AF$2815,$A1307,'Duel Log'!AG$2:AG$2815,$B1307)</f>
        <v>1</v>
      </c>
      <c r="D1307" s="7" t="n">
        <f aca="false">COUNTIFS('Duel Log'!AF$2:AF$2815,$A1307,'Duel Log'!AG$2:AG$2815,$B1307,'Duel Log'!AH$2:AH$2815,"Win")</f>
        <v>0</v>
      </c>
      <c r="E1307" s="7" t="n">
        <f aca="false">COUNTIFS('Duel Log'!AF$2:AF$2815,$A1307,'Duel Log'!AG$2:AG$2815,$B1307,'Duel Log'!AH$2:AH$2815,"Loss")</f>
        <v>1</v>
      </c>
      <c r="F1307" s="7" t="n">
        <f aca="false">COUNTIFS('Duel Log'!AF$2:AF$2815,$A1307,'Duel Log'!AG$2:AG$2815,$B1307,'Duel Log'!AH$2:AH$2815,"Draw")</f>
        <v>0</v>
      </c>
      <c r="G1307" s="13" t="n">
        <f aca="false">IFERROR(D1307/C1307,"")</f>
        <v>0</v>
      </c>
    </row>
    <row r="1308" customFormat="false" ht="15" hidden="false" customHeight="true" outlineLevel="0" collapsed="false">
      <c r="A1308" s="7" t="s">
        <v>3500</v>
      </c>
      <c r="B1308" s="7" t="s">
        <v>150</v>
      </c>
      <c r="C1308" s="7" t="n">
        <f aca="false">COUNTIFS('Duel Log'!AF$2:AF$2815,$A1308,'Duel Log'!AG$2:AG$2815,$B1308)</f>
        <v>2</v>
      </c>
      <c r="D1308" s="7" t="n">
        <f aca="false">COUNTIFS('Duel Log'!AF$2:AF$2815,$A1308,'Duel Log'!AG$2:AG$2815,$B1308,'Duel Log'!AH$2:AH$2815,"Win")</f>
        <v>0</v>
      </c>
      <c r="E1308" s="7" t="n">
        <f aca="false">COUNTIFS('Duel Log'!AF$2:AF$2815,$A1308,'Duel Log'!AG$2:AG$2815,$B1308,'Duel Log'!AH$2:AH$2815,"Loss")</f>
        <v>2</v>
      </c>
      <c r="F1308" s="7" t="n">
        <f aca="false">COUNTIFS('Duel Log'!AF$2:AF$2815,$A1308,'Duel Log'!AG$2:AG$2815,$B1308,'Duel Log'!AH$2:AH$2815,"Draw")</f>
        <v>0</v>
      </c>
      <c r="G1308" s="13" t="n">
        <f aca="false">IFERROR(D1308/C1308,"")</f>
        <v>0</v>
      </c>
    </row>
    <row r="1309" customFormat="false" ht="15" hidden="false" customHeight="true" outlineLevel="0" collapsed="false">
      <c r="A1309" s="7" t="s">
        <v>4771</v>
      </c>
      <c r="B1309" s="7" t="s">
        <v>4770</v>
      </c>
      <c r="C1309" s="7" t="n">
        <f aca="false">COUNTIFS('Duel Log'!AF$2:AF$2815,$A1309,'Duel Log'!AG$2:AG$2815,$B1309)</f>
        <v>1</v>
      </c>
      <c r="D1309" s="7" t="n">
        <f aca="false">COUNTIFS('Duel Log'!AF$2:AF$2815,$A1309,'Duel Log'!AG$2:AG$2815,$B1309,'Duel Log'!AH$2:AH$2815,"Win")</f>
        <v>0</v>
      </c>
      <c r="E1309" s="7" t="n">
        <f aca="false">COUNTIFS('Duel Log'!AF$2:AF$2815,$A1309,'Duel Log'!AG$2:AG$2815,$B1309,'Duel Log'!AH$2:AH$2815,"Loss")</f>
        <v>1</v>
      </c>
      <c r="F1309" s="7" t="n">
        <f aca="false">COUNTIFS('Duel Log'!AF$2:AF$2815,$A1309,'Duel Log'!AG$2:AG$2815,$B1309,'Duel Log'!AH$2:AH$2815,"Draw")</f>
        <v>0</v>
      </c>
      <c r="G1309" s="13" t="n">
        <f aca="false">IFERROR(D1309/C1309,"")</f>
        <v>0</v>
      </c>
    </row>
    <row r="1310" customFormat="false" ht="15" hidden="false" customHeight="true" outlineLevel="0" collapsed="false">
      <c r="A1310" s="7" t="s">
        <v>388</v>
      </c>
      <c r="B1310" s="7" t="s">
        <v>387</v>
      </c>
      <c r="C1310" s="7" t="n">
        <f aca="false">COUNTIFS('Duel Log'!AF$2:AF$2815,$A1310,'Duel Log'!AG$2:AG$2815,$B1310)</f>
        <v>2</v>
      </c>
      <c r="D1310" s="7" t="n">
        <f aca="false">COUNTIFS('Duel Log'!AF$2:AF$2815,$A1310,'Duel Log'!AG$2:AG$2815,$B1310,'Duel Log'!AH$2:AH$2815,"Win")</f>
        <v>0</v>
      </c>
      <c r="E1310" s="7" t="n">
        <f aca="false">COUNTIFS('Duel Log'!AF$2:AF$2815,$A1310,'Duel Log'!AG$2:AG$2815,$B1310,'Duel Log'!AH$2:AH$2815,"Loss")</f>
        <v>2</v>
      </c>
      <c r="F1310" s="7" t="n">
        <f aca="false">COUNTIFS('Duel Log'!AF$2:AF$2815,$A1310,'Duel Log'!AG$2:AG$2815,$B1310,'Duel Log'!AH$2:AH$2815,"Draw")</f>
        <v>0</v>
      </c>
      <c r="G1310" s="13" t="n">
        <f aca="false">IFERROR(D1310/C1310,"")</f>
        <v>0</v>
      </c>
    </row>
    <row r="1311" customFormat="false" ht="15" hidden="false" customHeight="true" outlineLevel="0" collapsed="false">
      <c r="A1311" s="7" t="s">
        <v>1725</v>
      </c>
      <c r="B1311" s="7" t="s">
        <v>1136</v>
      </c>
      <c r="C1311" s="7" t="n">
        <f aca="false">COUNTIFS('Duel Log'!AF$2:AF$2815,$A1311,'Duel Log'!AG$2:AG$2815,$B1311)</f>
        <v>1</v>
      </c>
      <c r="D1311" s="7" t="n">
        <f aca="false">COUNTIFS('Duel Log'!AF$2:AF$2815,$A1311,'Duel Log'!AG$2:AG$2815,$B1311,'Duel Log'!AH$2:AH$2815,"Win")</f>
        <v>0</v>
      </c>
      <c r="E1311" s="7" t="n">
        <f aca="false">COUNTIFS('Duel Log'!AF$2:AF$2815,$A1311,'Duel Log'!AG$2:AG$2815,$B1311,'Duel Log'!AH$2:AH$2815,"Loss")</f>
        <v>1</v>
      </c>
      <c r="F1311" s="7" t="n">
        <f aca="false">COUNTIFS('Duel Log'!AF$2:AF$2815,$A1311,'Duel Log'!AG$2:AG$2815,$B1311,'Duel Log'!AH$2:AH$2815,"Draw")</f>
        <v>0</v>
      </c>
      <c r="G1311" s="13" t="n">
        <f aca="false">IFERROR(D1311/C1311,"")</f>
        <v>0</v>
      </c>
    </row>
    <row r="1312" customFormat="false" ht="15" hidden="false" customHeight="true" outlineLevel="0" collapsed="false">
      <c r="A1312" s="7" t="s">
        <v>4238</v>
      </c>
      <c r="B1312" s="7" t="s">
        <v>4237</v>
      </c>
      <c r="C1312" s="7" t="n">
        <f aca="false">COUNTIFS('Duel Log'!AF$2:AF$2815,$A1312,'Duel Log'!AG$2:AG$2815,$B1312)</f>
        <v>1</v>
      </c>
      <c r="D1312" s="7" t="n">
        <f aca="false">COUNTIFS('Duel Log'!AF$2:AF$2815,$A1312,'Duel Log'!AG$2:AG$2815,$B1312,'Duel Log'!AH$2:AH$2815,"Win")</f>
        <v>0</v>
      </c>
      <c r="E1312" s="7" t="n">
        <f aca="false">COUNTIFS('Duel Log'!AF$2:AF$2815,$A1312,'Duel Log'!AG$2:AG$2815,$B1312,'Duel Log'!AH$2:AH$2815,"Loss")</f>
        <v>1</v>
      </c>
      <c r="F1312" s="7" t="n">
        <f aca="false">COUNTIFS('Duel Log'!AF$2:AF$2815,$A1312,'Duel Log'!AG$2:AG$2815,$B1312,'Duel Log'!AH$2:AH$2815,"Draw")</f>
        <v>0</v>
      </c>
      <c r="G1312" s="13" t="n">
        <f aca="false">IFERROR(D1312/C1312,"")</f>
        <v>0</v>
      </c>
    </row>
    <row r="1313" customFormat="false" ht="15" hidden="false" customHeight="true" outlineLevel="0" collapsed="false">
      <c r="A1313" s="7" t="s">
        <v>2886</v>
      </c>
      <c r="B1313" s="7" t="s">
        <v>2808</v>
      </c>
      <c r="C1313" s="7" t="n">
        <f aca="false">COUNTIFS('Duel Log'!AF$2:AF$2815,$A1313,'Duel Log'!AG$2:AG$2815,$B1313)</f>
        <v>1</v>
      </c>
      <c r="D1313" s="7" t="n">
        <f aca="false">COUNTIFS('Duel Log'!AF$2:AF$2815,$A1313,'Duel Log'!AG$2:AG$2815,$B1313,'Duel Log'!AH$2:AH$2815,"Win")</f>
        <v>0</v>
      </c>
      <c r="E1313" s="7" t="n">
        <f aca="false">COUNTIFS('Duel Log'!AF$2:AF$2815,$A1313,'Duel Log'!AG$2:AG$2815,$B1313,'Duel Log'!AH$2:AH$2815,"Loss")</f>
        <v>1</v>
      </c>
      <c r="F1313" s="7" t="n">
        <f aca="false">COUNTIFS('Duel Log'!AF$2:AF$2815,$A1313,'Duel Log'!AG$2:AG$2815,$B1313,'Duel Log'!AH$2:AH$2815,"Draw")</f>
        <v>0</v>
      </c>
      <c r="G1313" s="13" t="n">
        <f aca="false">IFERROR(D1313/C1313,"")</f>
        <v>0</v>
      </c>
    </row>
    <row r="1314" customFormat="false" ht="15" hidden="false" customHeight="true" outlineLevel="0" collapsed="false">
      <c r="A1314" s="7" t="s">
        <v>1987</v>
      </c>
      <c r="B1314" s="7" t="s">
        <v>1986</v>
      </c>
      <c r="C1314" s="7" t="n">
        <f aca="false">COUNTIFS('Duel Log'!AF$2:AF$2815,$A1314,'Duel Log'!AG$2:AG$2815,$B1314)</f>
        <v>1</v>
      </c>
      <c r="D1314" s="7" t="n">
        <f aca="false">COUNTIFS('Duel Log'!AF$2:AF$2815,$A1314,'Duel Log'!AG$2:AG$2815,$B1314,'Duel Log'!AH$2:AH$2815,"Win")</f>
        <v>0</v>
      </c>
      <c r="E1314" s="7" t="n">
        <f aca="false">COUNTIFS('Duel Log'!AF$2:AF$2815,$A1314,'Duel Log'!AG$2:AG$2815,$B1314,'Duel Log'!AH$2:AH$2815,"Loss")</f>
        <v>1</v>
      </c>
      <c r="F1314" s="7" t="n">
        <f aca="false">COUNTIFS('Duel Log'!AF$2:AF$2815,$A1314,'Duel Log'!AG$2:AG$2815,$B1314,'Duel Log'!AH$2:AH$2815,"Draw")</f>
        <v>0</v>
      </c>
      <c r="G1314" s="13" t="n">
        <f aca="false">IFERROR(D1314/C1314,"")</f>
        <v>0</v>
      </c>
    </row>
    <row r="1315" customFormat="false" ht="15" hidden="false" customHeight="true" outlineLevel="0" collapsed="false">
      <c r="A1315" s="7" t="s">
        <v>1701</v>
      </c>
      <c r="B1315" s="7" t="s">
        <v>1702</v>
      </c>
      <c r="C1315" s="7" t="n">
        <f aca="false">COUNTIFS('Duel Log'!AF$2:AF$2815,$A1315,'Duel Log'!AG$2:AG$2815,$B1315)</f>
        <v>2</v>
      </c>
      <c r="D1315" s="7" t="n">
        <f aca="false">COUNTIFS('Duel Log'!AF$2:AF$2815,$A1315,'Duel Log'!AG$2:AG$2815,$B1315,'Duel Log'!AH$2:AH$2815,"Win")</f>
        <v>0</v>
      </c>
      <c r="E1315" s="7" t="n">
        <f aca="false">COUNTIFS('Duel Log'!AF$2:AF$2815,$A1315,'Duel Log'!AG$2:AG$2815,$B1315,'Duel Log'!AH$2:AH$2815,"Loss")</f>
        <v>2</v>
      </c>
      <c r="F1315" s="7" t="n">
        <f aca="false">COUNTIFS('Duel Log'!AF$2:AF$2815,$A1315,'Duel Log'!AG$2:AG$2815,$B1315,'Duel Log'!AH$2:AH$2815,"Draw")</f>
        <v>0</v>
      </c>
      <c r="G1315" s="13" t="n">
        <f aca="false">IFERROR(D1315/C1315,"")</f>
        <v>0</v>
      </c>
    </row>
    <row r="1316" customFormat="false" ht="15" hidden="false" customHeight="true" outlineLevel="0" collapsed="false">
      <c r="A1316" s="7" t="s">
        <v>4533</v>
      </c>
      <c r="B1316" s="7" t="s">
        <v>765</v>
      </c>
      <c r="C1316" s="7" t="n">
        <f aca="false">COUNTIFS('Duel Log'!AF$2:AF$2815,$A1316,'Duel Log'!AG$2:AG$2815,$B1316)</f>
        <v>1</v>
      </c>
      <c r="D1316" s="7" t="n">
        <f aca="false">COUNTIFS('Duel Log'!AF$2:AF$2815,$A1316,'Duel Log'!AG$2:AG$2815,$B1316,'Duel Log'!AH$2:AH$2815,"Win")</f>
        <v>1</v>
      </c>
      <c r="E1316" s="7" t="n">
        <f aca="false">COUNTIFS('Duel Log'!AF$2:AF$2815,$A1316,'Duel Log'!AG$2:AG$2815,$B1316,'Duel Log'!AH$2:AH$2815,"Loss")</f>
        <v>0</v>
      </c>
      <c r="F1316" s="7" t="n">
        <f aca="false">COUNTIFS('Duel Log'!AF$2:AF$2815,$A1316,'Duel Log'!AG$2:AG$2815,$B1316,'Duel Log'!AH$2:AH$2815,"Draw")</f>
        <v>0</v>
      </c>
      <c r="G1316" s="13" t="n">
        <f aca="false">IFERROR(D1316/C1316,"")</f>
        <v>1</v>
      </c>
    </row>
    <row r="1317" customFormat="false" ht="15" hidden="false" customHeight="true" outlineLevel="0" collapsed="false">
      <c r="A1317" s="7" t="s">
        <v>1604</v>
      </c>
      <c r="B1317" s="7" t="s">
        <v>3373</v>
      </c>
      <c r="C1317" s="7" t="n">
        <f aca="false">COUNTIFS('Duel Log'!AF$2:AF$2815,$A1317,'Duel Log'!AG$2:AG$2815,$B1317)</f>
        <v>1</v>
      </c>
      <c r="D1317" s="7" t="n">
        <f aca="false">COUNTIFS('Duel Log'!AF$2:AF$2815,$A1317,'Duel Log'!AG$2:AG$2815,$B1317,'Duel Log'!AH$2:AH$2815,"Win")</f>
        <v>0</v>
      </c>
      <c r="E1317" s="7" t="n">
        <f aca="false">COUNTIFS('Duel Log'!AF$2:AF$2815,$A1317,'Duel Log'!AG$2:AG$2815,$B1317,'Duel Log'!AH$2:AH$2815,"Loss")</f>
        <v>1</v>
      </c>
      <c r="F1317" s="7" t="n">
        <f aca="false">COUNTIFS('Duel Log'!AF$2:AF$2815,$A1317,'Duel Log'!AG$2:AG$2815,$B1317,'Duel Log'!AH$2:AH$2815,"Draw")</f>
        <v>0</v>
      </c>
      <c r="G1317" s="13" t="n">
        <f aca="false">IFERROR(D1317/C1317,"")</f>
        <v>0</v>
      </c>
    </row>
    <row r="1318" customFormat="false" ht="15" hidden="false" customHeight="true" outlineLevel="0" collapsed="false">
      <c r="A1318" s="7" t="s">
        <v>1604</v>
      </c>
      <c r="B1318" s="7" t="s">
        <v>150</v>
      </c>
      <c r="C1318" s="7" t="n">
        <f aca="false">COUNTIFS('Duel Log'!AF$2:AF$2815,$A1318,'Duel Log'!AG$2:AG$2815,$B1318)</f>
        <v>1</v>
      </c>
      <c r="D1318" s="7" t="n">
        <f aca="false">COUNTIFS('Duel Log'!AF$2:AF$2815,$A1318,'Duel Log'!AG$2:AG$2815,$B1318,'Duel Log'!AH$2:AH$2815,"Win")</f>
        <v>0</v>
      </c>
      <c r="E1318" s="7" t="n">
        <f aca="false">COUNTIFS('Duel Log'!AF$2:AF$2815,$A1318,'Duel Log'!AG$2:AG$2815,$B1318,'Duel Log'!AH$2:AH$2815,"Loss")</f>
        <v>1</v>
      </c>
      <c r="F1318" s="7" t="n">
        <f aca="false">COUNTIFS('Duel Log'!AF$2:AF$2815,$A1318,'Duel Log'!AG$2:AG$2815,$B1318,'Duel Log'!AH$2:AH$2815,"Draw")</f>
        <v>0</v>
      </c>
      <c r="G1318" s="13" t="n">
        <f aca="false">IFERROR(D1318/C1318,"")</f>
        <v>0</v>
      </c>
    </row>
    <row r="1319" customFormat="false" ht="15" hidden="false" customHeight="true" outlineLevel="0" collapsed="false">
      <c r="A1319" s="7" t="s">
        <v>1604</v>
      </c>
      <c r="B1319" s="7" t="s">
        <v>3351</v>
      </c>
      <c r="C1319" s="7" t="n">
        <f aca="false">COUNTIFS('Duel Log'!AF$2:AF$2815,$A1319,'Duel Log'!AG$2:AG$2815,$B1319)</f>
        <v>2</v>
      </c>
      <c r="D1319" s="7" t="n">
        <f aca="false">COUNTIFS('Duel Log'!AF$2:AF$2815,$A1319,'Duel Log'!AG$2:AG$2815,$B1319,'Duel Log'!AH$2:AH$2815,"Win")</f>
        <v>0</v>
      </c>
      <c r="E1319" s="7" t="n">
        <f aca="false">COUNTIFS('Duel Log'!AF$2:AF$2815,$A1319,'Duel Log'!AG$2:AG$2815,$B1319,'Duel Log'!AH$2:AH$2815,"Loss")</f>
        <v>2</v>
      </c>
      <c r="F1319" s="7" t="n">
        <f aca="false">COUNTIFS('Duel Log'!AF$2:AF$2815,$A1319,'Duel Log'!AG$2:AG$2815,$B1319,'Duel Log'!AH$2:AH$2815,"Draw")</f>
        <v>0</v>
      </c>
      <c r="G1319" s="13" t="n">
        <f aca="false">IFERROR(D1319/C1319,"")</f>
        <v>0</v>
      </c>
    </row>
    <row r="1320" customFormat="false" ht="15" hidden="false" customHeight="true" outlineLevel="0" collapsed="false">
      <c r="A1320" s="7" t="s">
        <v>1604</v>
      </c>
      <c r="B1320" s="7" t="s">
        <v>832</v>
      </c>
      <c r="C1320" s="7" t="n">
        <f aca="false">COUNTIFS('Duel Log'!AF$2:AF$2815,$A1320,'Duel Log'!AG$2:AG$2815,$B1320)</f>
        <v>1</v>
      </c>
      <c r="D1320" s="7" t="n">
        <f aca="false">COUNTIFS('Duel Log'!AF$2:AF$2815,$A1320,'Duel Log'!AG$2:AG$2815,$B1320,'Duel Log'!AH$2:AH$2815,"Win")</f>
        <v>0</v>
      </c>
      <c r="E1320" s="7" t="n">
        <f aca="false">COUNTIFS('Duel Log'!AF$2:AF$2815,$A1320,'Duel Log'!AG$2:AG$2815,$B1320,'Duel Log'!AH$2:AH$2815,"Loss")</f>
        <v>1</v>
      </c>
      <c r="F1320" s="7" t="n">
        <f aca="false">COUNTIFS('Duel Log'!AF$2:AF$2815,$A1320,'Duel Log'!AG$2:AG$2815,$B1320,'Duel Log'!AH$2:AH$2815,"Draw")</f>
        <v>0</v>
      </c>
      <c r="G1320" s="13" t="n">
        <f aca="false">IFERROR(D1320/C1320,"")</f>
        <v>0</v>
      </c>
    </row>
    <row r="1321" customFormat="false" ht="15" hidden="false" customHeight="true" outlineLevel="0" collapsed="false">
      <c r="A1321" s="7" t="s">
        <v>4011</v>
      </c>
      <c r="B1321" s="7" t="s">
        <v>351</v>
      </c>
      <c r="C1321" s="7" t="n">
        <f aca="false">COUNTIFS('Duel Log'!AF$2:AF$2815,$A1321,'Duel Log'!AG$2:AG$2815,$B1321)</f>
        <v>1</v>
      </c>
      <c r="D1321" s="7" t="n">
        <f aca="false">COUNTIFS('Duel Log'!AF$2:AF$2815,$A1321,'Duel Log'!AG$2:AG$2815,$B1321,'Duel Log'!AH$2:AH$2815,"Win")</f>
        <v>0</v>
      </c>
      <c r="E1321" s="7" t="n">
        <f aca="false">COUNTIFS('Duel Log'!AF$2:AF$2815,$A1321,'Duel Log'!AG$2:AG$2815,$B1321,'Duel Log'!AH$2:AH$2815,"Loss")</f>
        <v>1</v>
      </c>
      <c r="F1321" s="7" t="n">
        <f aca="false">COUNTIFS('Duel Log'!AF$2:AF$2815,$A1321,'Duel Log'!AG$2:AG$2815,$B1321,'Duel Log'!AH$2:AH$2815,"Draw")</f>
        <v>0</v>
      </c>
      <c r="G1321" s="13" t="n">
        <f aca="false">IFERROR(D1321/C1321,"")</f>
        <v>0</v>
      </c>
    </row>
    <row r="1322" customFormat="false" ht="15" hidden="false" customHeight="true" outlineLevel="0" collapsed="false">
      <c r="A1322" s="7" t="s">
        <v>4780</v>
      </c>
      <c r="B1322" s="7" t="s">
        <v>708</v>
      </c>
      <c r="C1322" s="7" t="n">
        <f aca="false">COUNTIFS('Duel Log'!AF$2:AF$2815,$A1322,'Duel Log'!AG$2:AG$2815,$B1322)</f>
        <v>1</v>
      </c>
      <c r="D1322" s="7" t="n">
        <f aca="false">COUNTIFS('Duel Log'!AF$2:AF$2815,$A1322,'Duel Log'!AG$2:AG$2815,$B1322,'Duel Log'!AH$2:AH$2815,"Win")</f>
        <v>0</v>
      </c>
      <c r="E1322" s="7" t="n">
        <f aca="false">COUNTIFS('Duel Log'!AF$2:AF$2815,$A1322,'Duel Log'!AG$2:AG$2815,$B1322,'Duel Log'!AH$2:AH$2815,"Loss")</f>
        <v>1</v>
      </c>
      <c r="F1322" s="7" t="n">
        <f aca="false">COUNTIFS('Duel Log'!AF$2:AF$2815,$A1322,'Duel Log'!AG$2:AG$2815,$B1322,'Duel Log'!AH$2:AH$2815,"Draw")</f>
        <v>0</v>
      </c>
      <c r="G1322" s="13" t="n">
        <f aca="false">IFERROR(D1322/C1322,"")</f>
        <v>0</v>
      </c>
    </row>
    <row r="1323" customFormat="false" ht="15" hidden="false" customHeight="true" outlineLevel="0" collapsed="false">
      <c r="A1323" s="7" t="s">
        <v>1890</v>
      </c>
      <c r="B1323" s="7" t="s">
        <v>840</v>
      </c>
      <c r="C1323" s="7" t="n">
        <f aca="false">COUNTIFS('Duel Log'!AF$2:AF$2815,$A1323,'Duel Log'!AG$2:AG$2815,$B1323)</f>
        <v>1</v>
      </c>
      <c r="D1323" s="7" t="n">
        <f aca="false">COUNTIFS('Duel Log'!AF$2:AF$2815,$A1323,'Duel Log'!AG$2:AG$2815,$B1323,'Duel Log'!AH$2:AH$2815,"Win")</f>
        <v>1</v>
      </c>
      <c r="E1323" s="7" t="n">
        <f aca="false">COUNTIFS('Duel Log'!AF$2:AF$2815,$A1323,'Duel Log'!AG$2:AG$2815,$B1323,'Duel Log'!AH$2:AH$2815,"Loss")</f>
        <v>0</v>
      </c>
      <c r="F1323" s="7" t="n">
        <f aca="false">COUNTIFS('Duel Log'!AF$2:AF$2815,$A1323,'Duel Log'!AG$2:AG$2815,$B1323,'Duel Log'!AH$2:AH$2815,"Draw")</f>
        <v>0</v>
      </c>
      <c r="G1323" s="13" t="n">
        <f aca="false">IFERROR(D1323/C1323,"")</f>
        <v>1</v>
      </c>
    </row>
    <row r="1324" customFormat="false" ht="15" hidden="false" customHeight="true" outlineLevel="0" collapsed="false">
      <c r="A1324" s="7" t="s">
        <v>1907</v>
      </c>
      <c r="B1324" s="7" t="s">
        <v>3858</v>
      </c>
      <c r="C1324" s="7" t="n">
        <f aca="false">COUNTIFS('Duel Log'!AF$2:AF$2815,$A1324,'Duel Log'!AG$2:AG$2815,$B1324)</f>
        <v>2</v>
      </c>
      <c r="D1324" s="7" t="n">
        <f aca="false">COUNTIFS('Duel Log'!AF$2:AF$2815,$A1324,'Duel Log'!AG$2:AG$2815,$B1324,'Duel Log'!AH$2:AH$2815,"Win")</f>
        <v>2</v>
      </c>
      <c r="E1324" s="7" t="n">
        <f aca="false">COUNTIFS('Duel Log'!AF$2:AF$2815,$A1324,'Duel Log'!AG$2:AG$2815,$B1324,'Duel Log'!AH$2:AH$2815,"Loss")</f>
        <v>0</v>
      </c>
      <c r="F1324" s="7" t="n">
        <f aca="false">COUNTIFS('Duel Log'!AF$2:AF$2815,$A1324,'Duel Log'!AG$2:AG$2815,$B1324,'Duel Log'!AH$2:AH$2815,"Draw")</f>
        <v>0</v>
      </c>
      <c r="G1324" s="13" t="n">
        <f aca="false">IFERROR(D1324/C1324,"")</f>
        <v>1</v>
      </c>
    </row>
    <row r="1325" customFormat="false" ht="15" hidden="false" customHeight="true" outlineLevel="0" collapsed="false">
      <c r="A1325" s="7" t="s">
        <v>1907</v>
      </c>
      <c r="B1325" s="7" t="s">
        <v>1906</v>
      </c>
      <c r="C1325" s="7" t="n">
        <f aca="false">COUNTIFS('Duel Log'!AF$2:AF$2815,$A1325,'Duel Log'!AG$2:AG$2815,$B1325)</f>
        <v>1</v>
      </c>
      <c r="D1325" s="7" t="n">
        <f aca="false">COUNTIFS('Duel Log'!AF$2:AF$2815,$A1325,'Duel Log'!AG$2:AG$2815,$B1325,'Duel Log'!AH$2:AH$2815,"Win")</f>
        <v>1</v>
      </c>
      <c r="E1325" s="7" t="n">
        <f aca="false">COUNTIFS('Duel Log'!AF$2:AF$2815,$A1325,'Duel Log'!AG$2:AG$2815,$B1325,'Duel Log'!AH$2:AH$2815,"Loss")</f>
        <v>0</v>
      </c>
      <c r="F1325" s="7" t="n">
        <f aca="false">COUNTIFS('Duel Log'!AF$2:AF$2815,$A1325,'Duel Log'!AG$2:AG$2815,$B1325,'Duel Log'!AH$2:AH$2815,"Draw")</f>
        <v>0</v>
      </c>
      <c r="G1325" s="13" t="n">
        <f aca="false">IFERROR(D1325/C1325,"")</f>
        <v>1</v>
      </c>
    </row>
    <row r="1326" customFormat="false" ht="15" hidden="false" customHeight="true" outlineLevel="0" collapsed="false">
      <c r="A1326" s="7" t="s">
        <v>2629</v>
      </c>
      <c r="B1326" s="7" t="s">
        <v>488</v>
      </c>
      <c r="C1326" s="7" t="n">
        <f aca="false">COUNTIFS('Duel Log'!AF$2:AF$2815,$A1326,'Duel Log'!AG$2:AG$2815,$B1326)</f>
        <v>1</v>
      </c>
      <c r="D1326" s="7" t="n">
        <f aca="false">COUNTIFS('Duel Log'!AF$2:AF$2815,$A1326,'Duel Log'!AG$2:AG$2815,$B1326,'Duel Log'!AH$2:AH$2815,"Win")</f>
        <v>0</v>
      </c>
      <c r="E1326" s="7" t="n">
        <f aca="false">COUNTIFS('Duel Log'!AF$2:AF$2815,$A1326,'Duel Log'!AG$2:AG$2815,$B1326,'Duel Log'!AH$2:AH$2815,"Loss")</f>
        <v>1</v>
      </c>
      <c r="F1326" s="7" t="n">
        <f aca="false">COUNTIFS('Duel Log'!AF$2:AF$2815,$A1326,'Duel Log'!AG$2:AG$2815,$B1326,'Duel Log'!AH$2:AH$2815,"Draw")</f>
        <v>0</v>
      </c>
      <c r="G1326" s="13" t="n">
        <f aca="false">IFERROR(D1326/C1326,"")</f>
        <v>0</v>
      </c>
    </row>
    <row r="1327" customFormat="false" ht="15" hidden="false" customHeight="true" outlineLevel="0" collapsed="false">
      <c r="A1327" s="7" t="s">
        <v>3909</v>
      </c>
      <c r="B1327" s="7" t="s">
        <v>3910</v>
      </c>
      <c r="C1327" s="7" t="n">
        <f aca="false">COUNTIFS('Duel Log'!AF$2:AF$2815,$A1327,'Duel Log'!AG$2:AG$2815,$B1327)</f>
        <v>1</v>
      </c>
      <c r="D1327" s="7" t="n">
        <f aca="false">COUNTIFS('Duel Log'!AF$2:AF$2815,$A1327,'Duel Log'!AG$2:AG$2815,$B1327,'Duel Log'!AH$2:AH$2815,"Win")</f>
        <v>1</v>
      </c>
      <c r="E1327" s="7" t="n">
        <f aca="false">COUNTIFS('Duel Log'!AF$2:AF$2815,$A1327,'Duel Log'!AG$2:AG$2815,$B1327,'Duel Log'!AH$2:AH$2815,"Loss")</f>
        <v>0</v>
      </c>
      <c r="F1327" s="7" t="n">
        <f aca="false">COUNTIFS('Duel Log'!AF$2:AF$2815,$A1327,'Duel Log'!AG$2:AG$2815,$B1327,'Duel Log'!AH$2:AH$2815,"Draw")</f>
        <v>0</v>
      </c>
      <c r="G1327" s="13" t="n">
        <f aca="false">IFERROR(D1327/C1327,"")</f>
        <v>1</v>
      </c>
    </row>
    <row r="1328" customFormat="false" ht="15" hidden="false" customHeight="true" outlineLevel="0" collapsed="false">
      <c r="A1328" s="7" t="s">
        <v>2687</v>
      </c>
      <c r="B1328" s="7" t="s">
        <v>2686</v>
      </c>
      <c r="C1328" s="7" t="n">
        <f aca="false">COUNTIFS('Duel Log'!AF$2:AF$2815,$A1328,'Duel Log'!AG$2:AG$2815,$B1328)</f>
        <v>1</v>
      </c>
      <c r="D1328" s="7" t="n">
        <f aca="false">COUNTIFS('Duel Log'!AF$2:AF$2815,$A1328,'Duel Log'!AG$2:AG$2815,$B1328,'Duel Log'!AH$2:AH$2815,"Win")</f>
        <v>1</v>
      </c>
      <c r="E1328" s="7" t="n">
        <f aca="false">COUNTIFS('Duel Log'!AF$2:AF$2815,$A1328,'Duel Log'!AG$2:AG$2815,$B1328,'Duel Log'!AH$2:AH$2815,"Loss")</f>
        <v>0</v>
      </c>
      <c r="F1328" s="7" t="n">
        <f aca="false">COUNTIFS('Duel Log'!AF$2:AF$2815,$A1328,'Duel Log'!AG$2:AG$2815,$B1328,'Duel Log'!AH$2:AH$2815,"Draw")</f>
        <v>0</v>
      </c>
      <c r="G1328" s="13" t="n">
        <f aca="false">IFERROR(D1328/C1328,"")</f>
        <v>1</v>
      </c>
    </row>
    <row r="1329" customFormat="false" ht="15" hidden="false" customHeight="true" outlineLevel="0" collapsed="false">
      <c r="A1329" s="7" t="s">
        <v>4808</v>
      </c>
      <c r="B1329" s="7" t="s">
        <v>706</v>
      </c>
      <c r="C1329" s="7" t="n">
        <f aca="false">COUNTIFS('Duel Log'!AF$2:AF$2815,$A1329,'Duel Log'!AG$2:AG$2815,$B1329)</f>
        <v>1</v>
      </c>
      <c r="D1329" s="7" t="n">
        <f aca="false">COUNTIFS('Duel Log'!AF$2:AF$2815,$A1329,'Duel Log'!AG$2:AG$2815,$B1329,'Duel Log'!AH$2:AH$2815,"Win")</f>
        <v>0</v>
      </c>
      <c r="E1329" s="7" t="n">
        <f aca="false">COUNTIFS('Duel Log'!AF$2:AF$2815,$A1329,'Duel Log'!AG$2:AG$2815,$B1329,'Duel Log'!AH$2:AH$2815,"Loss")</f>
        <v>1</v>
      </c>
      <c r="F1329" s="7" t="n">
        <f aca="false">COUNTIFS('Duel Log'!AF$2:AF$2815,$A1329,'Duel Log'!AG$2:AG$2815,$B1329,'Duel Log'!AH$2:AH$2815,"Draw")</f>
        <v>0</v>
      </c>
      <c r="G1329" s="13" t="n">
        <f aca="false">IFERROR(D1329/C1329,"")</f>
        <v>0</v>
      </c>
    </row>
    <row r="1330" customFormat="false" ht="15" hidden="false" customHeight="true" outlineLevel="0" collapsed="false">
      <c r="A1330" s="7" t="s">
        <v>1622</v>
      </c>
      <c r="B1330" s="7" t="s">
        <v>1623</v>
      </c>
      <c r="C1330" s="7" t="n">
        <f aca="false">COUNTIFS('Duel Log'!AF$2:AF$2815,$A1330,'Duel Log'!AG$2:AG$2815,$B1330)</f>
        <v>1</v>
      </c>
      <c r="D1330" s="7" t="n">
        <f aca="false">COUNTIFS('Duel Log'!AF$2:AF$2815,$A1330,'Duel Log'!AG$2:AG$2815,$B1330,'Duel Log'!AH$2:AH$2815,"Win")</f>
        <v>0</v>
      </c>
      <c r="E1330" s="7" t="n">
        <f aca="false">COUNTIFS('Duel Log'!AF$2:AF$2815,$A1330,'Duel Log'!AG$2:AG$2815,$B1330,'Duel Log'!AH$2:AH$2815,"Loss")</f>
        <v>1</v>
      </c>
      <c r="F1330" s="7" t="n">
        <f aca="false">COUNTIFS('Duel Log'!AF$2:AF$2815,$A1330,'Duel Log'!AG$2:AG$2815,$B1330,'Duel Log'!AH$2:AH$2815,"Draw")</f>
        <v>0</v>
      </c>
      <c r="G1330" s="13" t="n">
        <f aca="false">IFERROR(D1330/C1330,"")</f>
        <v>0</v>
      </c>
    </row>
    <row r="1331" customFormat="false" ht="15" hidden="false" customHeight="true" outlineLevel="0" collapsed="false">
      <c r="A1331" s="7" t="s">
        <v>2107</v>
      </c>
      <c r="B1331" s="7" t="s">
        <v>2374</v>
      </c>
      <c r="C1331" s="7" t="n">
        <f aca="false">COUNTIFS('Duel Log'!AF$2:AF$2815,$A1331,'Duel Log'!AG$2:AG$2815,$B1331)</f>
        <v>1</v>
      </c>
      <c r="D1331" s="7" t="n">
        <f aca="false">COUNTIFS('Duel Log'!AF$2:AF$2815,$A1331,'Duel Log'!AG$2:AG$2815,$B1331,'Duel Log'!AH$2:AH$2815,"Win")</f>
        <v>0</v>
      </c>
      <c r="E1331" s="7" t="n">
        <f aca="false">COUNTIFS('Duel Log'!AF$2:AF$2815,$A1331,'Duel Log'!AG$2:AG$2815,$B1331,'Duel Log'!AH$2:AH$2815,"Loss")</f>
        <v>1</v>
      </c>
      <c r="F1331" s="7" t="n">
        <f aca="false">COUNTIFS('Duel Log'!AF$2:AF$2815,$A1331,'Duel Log'!AG$2:AG$2815,$B1331,'Duel Log'!AH$2:AH$2815,"Draw")</f>
        <v>0</v>
      </c>
      <c r="G1331" s="13" t="n">
        <f aca="false">IFERROR(D1331/C1331,"")</f>
        <v>0</v>
      </c>
    </row>
    <row r="1332" customFormat="false" ht="15" hidden="false" customHeight="true" outlineLevel="0" collapsed="false">
      <c r="A1332" s="7" t="s">
        <v>1613</v>
      </c>
      <c r="B1332" s="7" t="s">
        <v>1614</v>
      </c>
      <c r="C1332" s="7" t="n">
        <f aca="false">COUNTIFS('Duel Log'!AF$2:AF$2815,$A1332,'Duel Log'!AG$2:AG$2815,$B1332)</f>
        <v>1</v>
      </c>
      <c r="D1332" s="7" t="n">
        <f aca="false">COUNTIFS('Duel Log'!AF$2:AF$2815,$A1332,'Duel Log'!AG$2:AG$2815,$B1332,'Duel Log'!AH$2:AH$2815,"Win")</f>
        <v>1</v>
      </c>
      <c r="E1332" s="7" t="n">
        <f aca="false">COUNTIFS('Duel Log'!AF$2:AF$2815,$A1332,'Duel Log'!AG$2:AG$2815,$B1332,'Duel Log'!AH$2:AH$2815,"Loss")</f>
        <v>0</v>
      </c>
      <c r="F1332" s="7" t="n">
        <f aca="false">COUNTIFS('Duel Log'!AF$2:AF$2815,$A1332,'Duel Log'!AG$2:AG$2815,$B1332,'Duel Log'!AH$2:AH$2815,"Draw")</f>
        <v>0</v>
      </c>
      <c r="G1332" s="13" t="n">
        <f aca="false">IFERROR(D1332/C1332,"")</f>
        <v>1</v>
      </c>
    </row>
    <row r="1333" customFormat="false" ht="15" hidden="false" customHeight="true" outlineLevel="0" collapsed="false">
      <c r="A1333" s="7" t="s">
        <v>1014</v>
      </c>
      <c r="B1333" s="7" t="s">
        <v>1013</v>
      </c>
      <c r="C1333" s="7" t="n">
        <f aca="false">COUNTIFS('Duel Log'!AF$2:AF$2815,$A1333,'Duel Log'!AG$2:AG$2815,$B1333)</f>
        <v>1</v>
      </c>
      <c r="D1333" s="7" t="n">
        <f aca="false">COUNTIFS('Duel Log'!AF$2:AF$2815,$A1333,'Duel Log'!AG$2:AG$2815,$B1333,'Duel Log'!AH$2:AH$2815,"Win")</f>
        <v>0</v>
      </c>
      <c r="E1333" s="7" t="n">
        <f aca="false">COUNTIFS('Duel Log'!AF$2:AF$2815,$A1333,'Duel Log'!AG$2:AG$2815,$B1333,'Duel Log'!AH$2:AH$2815,"Loss")</f>
        <v>1</v>
      </c>
      <c r="F1333" s="7" t="n">
        <f aca="false">COUNTIFS('Duel Log'!AF$2:AF$2815,$A1333,'Duel Log'!AG$2:AG$2815,$B1333,'Duel Log'!AH$2:AH$2815,"Draw")</f>
        <v>0</v>
      </c>
      <c r="G1333" s="13" t="n">
        <f aca="false">IFERROR(D1333/C1333,"")</f>
        <v>0</v>
      </c>
    </row>
    <row r="1334" customFormat="false" ht="15" hidden="false" customHeight="true" outlineLevel="0" collapsed="false">
      <c r="A1334" s="7" t="s">
        <v>1828</v>
      </c>
      <c r="B1334" s="7" t="s">
        <v>1827</v>
      </c>
      <c r="C1334" s="7" t="n">
        <f aca="false">COUNTIFS('Duel Log'!AF$2:AF$2815,$A1334,'Duel Log'!AG$2:AG$2815,$B1334)</f>
        <v>2</v>
      </c>
      <c r="D1334" s="7" t="n">
        <f aca="false">COUNTIFS('Duel Log'!AF$2:AF$2815,$A1334,'Duel Log'!AG$2:AG$2815,$B1334,'Duel Log'!AH$2:AH$2815,"Win")</f>
        <v>2</v>
      </c>
      <c r="E1334" s="7" t="n">
        <f aca="false">COUNTIFS('Duel Log'!AF$2:AF$2815,$A1334,'Duel Log'!AG$2:AG$2815,$B1334,'Duel Log'!AH$2:AH$2815,"Loss")</f>
        <v>0</v>
      </c>
      <c r="F1334" s="7" t="n">
        <f aca="false">COUNTIFS('Duel Log'!AF$2:AF$2815,$A1334,'Duel Log'!AG$2:AG$2815,$B1334,'Duel Log'!AH$2:AH$2815,"Draw")</f>
        <v>0</v>
      </c>
      <c r="G1334" s="13" t="n">
        <f aca="false">IFERROR(D1334/C1334,"")</f>
        <v>1</v>
      </c>
    </row>
    <row r="1335" customFormat="false" ht="15" hidden="false" customHeight="true" outlineLevel="0" collapsed="false">
      <c r="A1335" s="7" t="s">
        <v>4249</v>
      </c>
      <c r="B1335" s="7" t="s">
        <v>4221</v>
      </c>
      <c r="C1335" s="7" t="n">
        <f aca="false">COUNTIFS('Duel Log'!AF$2:AF$2815,$A1335,'Duel Log'!AG$2:AG$2815,$B1335)</f>
        <v>1</v>
      </c>
      <c r="D1335" s="7" t="n">
        <f aca="false">COUNTIFS('Duel Log'!AF$2:AF$2815,$A1335,'Duel Log'!AG$2:AG$2815,$B1335,'Duel Log'!AH$2:AH$2815,"Win")</f>
        <v>0</v>
      </c>
      <c r="E1335" s="7" t="n">
        <f aca="false">COUNTIFS('Duel Log'!AF$2:AF$2815,$A1335,'Duel Log'!AG$2:AG$2815,$B1335,'Duel Log'!AH$2:AH$2815,"Loss")</f>
        <v>1</v>
      </c>
      <c r="F1335" s="7" t="n">
        <f aca="false">COUNTIFS('Duel Log'!AF$2:AF$2815,$A1335,'Duel Log'!AG$2:AG$2815,$B1335,'Duel Log'!AH$2:AH$2815,"Draw")</f>
        <v>0</v>
      </c>
      <c r="G1335" s="13" t="n">
        <f aca="false">IFERROR(D1335/C1335,"")</f>
        <v>0</v>
      </c>
    </row>
    <row r="1336" customFormat="false" ht="15" hidden="false" customHeight="true" outlineLevel="0" collapsed="false">
      <c r="A1336" s="7" t="s">
        <v>2813</v>
      </c>
      <c r="B1336" s="7" t="s">
        <v>1522</v>
      </c>
      <c r="C1336" s="7" t="n">
        <f aca="false">COUNTIFS('Duel Log'!AF$2:AF$2815,$A1336,'Duel Log'!AG$2:AG$2815,$B1336)</f>
        <v>1</v>
      </c>
      <c r="D1336" s="7" t="n">
        <f aca="false">COUNTIFS('Duel Log'!AF$2:AF$2815,$A1336,'Duel Log'!AG$2:AG$2815,$B1336,'Duel Log'!AH$2:AH$2815,"Win")</f>
        <v>0</v>
      </c>
      <c r="E1336" s="7" t="n">
        <f aca="false">COUNTIFS('Duel Log'!AF$2:AF$2815,$A1336,'Duel Log'!AG$2:AG$2815,$B1336,'Duel Log'!AH$2:AH$2815,"Loss")</f>
        <v>1</v>
      </c>
      <c r="F1336" s="7" t="n">
        <f aca="false">COUNTIFS('Duel Log'!AF$2:AF$2815,$A1336,'Duel Log'!AG$2:AG$2815,$B1336,'Duel Log'!AH$2:AH$2815,"Draw")</f>
        <v>0</v>
      </c>
      <c r="G1336" s="13" t="n">
        <f aca="false">IFERROR(D1336/C1336,"")</f>
        <v>0</v>
      </c>
    </row>
    <row r="1337" customFormat="false" ht="15" hidden="false" customHeight="true" outlineLevel="0" collapsed="false">
      <c r="A1337" s="7" t="s">
        <v>2813</v>
      </c>
      <c r="B1337" s="7" t="s">
        <v>1003</v>
      </c>
      <c r="C1337" s="7" t="n">
        <f aca="false">COUNTIFS('Duel Log'!AF$2:AF$2815,$A1337,'Duel Log'!AG$2:AG$2815,$B1337)</f>
        <v>1</v>
      </c>
      <c r="D1337" s="7" t="n">
        <f aca="false">COUNTIFS('Duel Log'!AF$2:AF$2815,$A1337,'Duel Log'!AG$2:AG$2815,$B1337,'Duel Log'!AH$2:AH$2815,"Win")</f>
        <v>0</v>
      </c>
      <c r="E1337" s="7" t="n">
        <f aca="false">COUNTIFS('Duel Log'!AF$2:AF$2815,$A1337,'Duel Log'!AG$2:AG$2815,$B1337,'Duel Log'!AH$2:AH$2815,"Loss")</f>
        <v>1</v>
      </c>
      <c r="F1337" s="7" t="n">
        <f aca="false">COUNTIFS('Duel Log'!AF$2:AF$2815,$A1337,'Duel Log'!AG$2:AG$2815,$B1337,'Duel Log'!AH$2:AH$2815,"Draw")</f>
        <v>0</v>
      </c>
      <c r="G1337" s="13" t="n">
        <f aca="false">IFERROR(D1337/C1337,"")</f>
        <v>0</v>
      </c>
    </row>
    <row r="1338" customFormat="false" ht="15" hidden="false" customHeight="true" outlineLevel="0" collapsed="false">
      <c r="A1338" s="7" t="s">
        <v>4630</v>
      </c>
      <c r="B1338" s="7" t="s">
        <v>1273</v>
      </c>
      <c r="C1338" s="7" t="n">
        <f aca="false">COUNTIFS('Duel Log'!AF$2:AF$2815,$A1338,'Duel Log'!AG$2:AG$2815,$B1338)</f>
        <v>1</v>
      </c>
      <c r="D1338" s="7" t="n">
        <f aca="false">COUNTIFS('Duel Log'!AF$2:AF$2815,$A1338,'Duel Log'!AG$2:AG$2815,$B1338,'Duel Log'!AH$2:AH$2815,"Win")</f>
        <v>0</v>
      </c>
      <c r="E1338" s="7" t="n">
        <f aca="false">COUNTIFS('Duel Log'!AF$2:AF$2815,$A1338,'Duel Log'!AG$2:AG$2815,$B1338,'Duel Log'!AH$2:AH$2815,"Loss")</f>
        <v>1</v>
      </c>
      <c r="F1338" s="7" t="n">
        <f aca="false">COUNTIFS('Duel Log'!AF$2:AF$2815,$A1338,'Duel Log'!AG$2:AG$2815,$B1338,'Duel Log'!AH$2:AH$2815,"Draw")</f>
        <v>0</v>
      </c>
      <c r="G1338" s="13" t="n">
        <f aca="false">IFERROR(D1338/C1338,"")</f>
        <v>0</v>
      </c>
    </row>
    <row r="1339" customFormat="false" ht="15" hidden="false" customHeight="true" outlineLevel="0" collapsed="false">
      <c r="A1339" s="7" t="s">
        <v>2205</v>
      </c>
      <c r="B1339" s="7" t="s">
        <v>2204</v>
      </c>
      <c r="C1339" s="7" t="n">
        <f aca="false">COUNTIFS('Duel Log'!AF$2:AF$2815,$A1339,'Duel Log'!AG$2:AG$2815,$B1339)</f>
        <v>1</v>
      </c>
      <c r="D1339" s="7" t="n">
        <f aca="false">COUNTIFS('Duel Log'!AF$2:AF$2815,$A1339,'Duel Log'!AG$2:AG$2815,$B1339,'Duel Log'!AH$2:AH$2815,"Win")</f>
        <v>0</v>
      </c>
      <c r="E1339" s="7" t="n">
        <f aca="false">COUNTIFS('Duel Log'!AF$2:AF$2815,$A1339,'Duel Log'!AG$2:AG$2815,$B1339,'Duel Log'!AH$2:AH$2815,"Loss")</f>
        <v>1</v>
      </c>
      <c r="F1339" s="7" t="n">
        <f aca="false">COUNTIFS('Duel Log'!AF$2:AF$2815,$A1339,'Duel Log'!AG$2:AG$2815,$B1339,'Duel Log'!AH$2:AH$2815,"Draw")</f>
        <v>0</v>
      </c>
      <c r="G1339" s="13" t="n">
        <f aca="false">IFERROR(D1339/C1339,"")</f>
        <v>0</v>
      </c>
    </row>
    <row r="1340" customFormat="false" ht="15" hidden="false" customHeight="true" outlineLevel="0" collapsed="false">
      <c r="A1340" s="7" t="s">
        <v>1452</v>
      </c>
      <c r="B1340" s="7" t="s">
        <v>1451</v>
      </c>
      <c r="C1340" s="7" t="n">
        <f aca="false">COUNTIFS('Duel Log'!AF$2:AF$2815,$A1340,'Duel Log'!AG$2:AG$2815,$B1340)</f>
        <v>1</v>
      </c>
      <c r="D1340" s="7" t="n">
        <f aca="false">COUNTIFS('Duel Log'!AF$2:AF$2815,$A1340,'Duel Log'!AG$2:AG$2815,$B1340,'Duel Log'!AH$2:AH$2815,"Win")</f>
        <v>1</v>
      </c>
      <c r="E1340" s="7" t="n">
        <f aca="false">COUNTIFS('Duel Log'!AF$2:AF$2815,$A1340,'Duel Log'!AG$2:AG$2815,$B1340,'Duel Log'!AH$2:AH$2815,"Loss")</f>
        <v>0</v>
      </c>
      <c r="F1340" s="7" t="n">
        <f aca="false">COUNTIFS('Duel Log'!AF$2:AF$2815,$A1340,'Duel Log'!AG$2:AG$2815,$B1340,'Duel Log'!AH$2:AH$2815,"Draw")</f>
        <v>0</v>
      </c>
      <c r="G1340" s="13" t="n">
        <f aca="false">IFERROR(D1340/C1340,"")</f>
        <v>1</v>
      </c>
    </row>
    <row r="1341" customFormat="false" ht="15" hidden="false" customHeight="true" outlineLevel="0" collapsed="false">
      <c r="A1341" s="7" t="s">
        <v>2093</v>
      </c>
      <c r="B1341" s="7" t="s">
        <v>497</v>
      </c>
      <c r="C1341" s="7" t="n">
        <f aca="false">COUNTIFS('Duel Log'!AF$2:AF$2815,$A1341,'Duel Log'!AG$2:AG$2815,$B1341)</f>
        <v>1</v>
      </c>
      <c r="D1341" s="7" t="n">
        <f aca="false">COUNTIFS('Duel Log'!AF$2:AF$2815,$A1341,'Duel Log'!AG$2:AG$2815,$B1341,'Duel Log'!AH$2:AH$2815,"Win")</f>
        <v>0</v>
      </c>
      <c r="E1341" s="7" t="n">
        <f aca="false">COUNTIFS('Duel Log'!AF$2:AF$2815,$A1341,'Duel Log'!AG$2:AG$2815,$B1341,'Duel Log'!AH$2:AH$2815,"Loss")</f>
        <v>1</v>
      </c>
      <c r="F1341" s="7" t="n">
        <f aca="false">COUNTIFS('Duel Log'!AF$2:AF$2815,$A1341,'Duel Log'!AG$2:AG$2815,$B1341,'Duel Log'!AH$2:AH$2815,"Draw")</f>
        <v>0</v>
      </c>
      <c r="G1341" s="13" t="n">
        <f aca="false">IFERROR(D1341/C1341,"")</f>
        <v>0</v>
      </c>
    </row>
    <row r="1342" customFormat="false" ht="15" hidden="false" customHeight="true" outlineLevel="0" collapsed="false">
      <c r="A1342" s="7" t="s">
        <v>3981</v>
      </c>
      <c r="B1342" s="7" t="s">
        <v>3982</v>
      </c>
      <c r="C1342" s="7" t="n">
        <f aca="false">COUNTIFS('Duel Log'!AF$2:AF$2815,$A1342,'Duel Log'!AG$2:AG$2815,$B1342)</f>
        <v>1</v>
      </c>
      <c r="D1342" s="7" t="n">
        <f aca="false">COUNTIFS('Duel Log'!AF$2:AF$2815,$A1342,'Duel Log'!AG$2:AG$2815,$B1342,'Duel Log'!AH$2:AH$2815,"Win")</f>
        <v>1</v>
      </c>
      <c r="E1342" s="7" t="n">
        <f aca="false">COUNTIFS('Duel Log'!AF$2:AF$2815,$A1342,'Duel Log'!AG$2:AG$2815,$B1342,'Duel Log'!AH$2:AH$2815,"Loss")</f>
        <v>0</v>
      </c>
      <c r="F1342" s="7" t="n">
        <f aca="false">COUNTIFS('Duel Log'!AF$2:AF$2815,$A1342,'Duel Log'!AG$2:AG$2815,$B1342,'Duel Log'!AH$2:AH$2815,"Draw")</f>
        <v>0</v>
      </c>
      <c r="G1342" s="13" t="n">
        <f aca="false">IFERROR(D1342/C1342,"")</f>
        <v>1</v>
      </c>
    </row>
    <row r="1343" customFormat="false" ht="15" hidden="false" customHeight="true" outlineLevel="0" collapsed="false">
      <c r="A1343" s="7" t="s">
        <v>3981</v>
      </c>
      <c r="B1343" s="7" t="s">
        <v>924</v>
      </c>
      <c r="C1343" s="7" t="n">
        <f aca="false">COUNTIFS('Duel Log'!AF$2:AF$2815,$A1343,'Duel Log'!AG$2:AG$2815,$B1343)</f>
        <v>1</v>
      </c>
      <c r="D1343" s="7" t="n">
        <f aca="false">COUNTIFS('Duel Log'!AF$2:AF$2815,$A1343,'Duel Log'!AG$2:AG$2815,$B1343,'Duel Log'!AH$2:AH$2815,"Win")</f>
        <v>1</v>
      </c>
      <c r="E1343" s="7" t="n">
        <f aca="false">COUNTIFS('Duel Log'!AF$2:AF$2815,$A1343,'Duel Log'!AG$2:AG$2815,$B1343,'Duel Log'!AH$2:AH$2815,"Loss")</f>
        <v>0</v>
      </c>
      <c r="F1343" s="7" t="n">
        <f aca="false">COUNTIFS('Duel Log'!AF$2:AF$2815,$A1343,'Duel Log'!AG$2:AG$2815,$B1343,'Duel Log'!AH$2:AH$2815,"Draw")</f>
        <v>0</v>
      </c>
      <c r="G1343" s="13" t="n">
        <f aca="false">IFERROR(D1343/C1343,"")</f>
        <v>1</v>
      </c>
    </row>
    <row r="1344" customFormat="false" ht="15" hidden="false" customHeight="true" outlineLevel="0" collapsed="false">
      <c r="A1344" s="7" t="s">
        <v>1271</v>
      </c>
      <c r="B1344" s="7" t="s">
        <v>150</v>
      </c>
      <c r="C1344" s="7" t="n">
        <f aca="false">COUNTIFS('Duel Log'!AF$2:AF$2815,$A1344,'Duel Log'!AG$2:AG$2815,$B1344)</f>
        <v>1</v>
      </c>
      <c r="D1344" s="7" t="n">
        <f aca="false">COUNTIFS('Duel Log'!AF$2:AF$2815,$A1344,'Duel Log'!AG$2:AG$2815,$B1344,'Duel Log'!AH$2:AH$2815,"Win")</f>
        <v>0</v>
      </c>
      <c r="E1344" s="7" t="n">
        <f aca="false">COUNTIFS('Duel Log'!AF$2:AF$2815,$A1344,'Duel Log'!AG$2:AG$2815,$B1344,'Duel Log'!AH$2:AH$2815,"Loss")</f>
        <v>1</v>
      </c>
      <c r="F1344" s="7" t="n">
        <f aca="false">COUNTIFS('Duel Log'!AF$2:AF$2815,$A1344,'Duel Log'!AG$2:AG$2815,$B1344,'Duel Log'!AH$2:AH$2815,"Draw")</f>
        <v>0</v>
      </c>
      <c r="G1344" s="13" t="n">
        <f aca="false">IFERROR(D1344/C1344,"")</f>
        <v>0</v>
      </c>
    </row>
    <row r="1345" customFormat="false" ht="15" hidden="false" customHeight="true" outlineLevel="0" collapsed="false">
      <c r="A1345" s="7" t="s">
        <v>5245</v>
      </c>
      <c r="B1345" s="7" t="s">
        <v>2781</v>
      </c>
      <c r="C1345" s="7" t="n">
        <f aca="false">COUNTIFS('Duel Log'!AF$2:AF$2815,$A1345,'Duel Log'!AG$2:AG$2815,$B1345)</f>
        <v>1</v>
      </c>
      <c r="D1345" s="7" t="n">
        <f aca="false">COUNTIFS('Duel Log'!AF$2:AF$2815,$A1345,'Duel Log'!AG$2:AG$2815,$B1345,'Duel Log'!AH$2:AH$2815,"Win")</f>
        <v>0</v>
      </c>
      <c r="E1345" s="7" t="n">
        <f aca="false">COUNTIFS('Duel Log'!AF$2:AF$2815,$A1345,'Duel Log'!AG$2:AG$2815,$B1345,'Duel Log'!AH$2:AH$2815,"Loss")</f>
        <v>1</v>
      </c>
      <c r="F1345" s="7" t="n">
        <f aca="false">COUNTIFS('Duel Log'!AF$2:AF$2815,$A1345,'Duel Log'!AG$2:AG$2815,$B1345,'Duel Log'!AH$2:AH$2815,"Draw")</f>
        <v>0</v>
      </c>
      <c r="G1345" s="13" t="n">
        <f aca="false">IFERROR(D1345/C1345,"")</f>
        <v>0</v>
      </c>
    </row>
    <row r="1346" customFormat="false" ht="15" hidden="false" customHeight="true" outlineLevel="0" collapsed="false">
      <c r="A1346" s="7" t="s">
        <v>2248</v>
      </c>
      <c r="B1346" s="7" t="s">
        <v>578</v>
      </c>
      <c r="C1346" s="7" t="n">
        <f aca="false">COUNTIFS('Duel Log'!AF$2:AF$2815,$A1346,'Duel Log'!AG$2:AG$2815,$B1346)</f>
        <v>2</v>
      </c>
      <c r="D1346" s="7" t="n">
        <f aca="false">COUNTIFS('Duel Log'!AF$2:AF$2815,$A1346,'Duel Log'!AG$2:AG$2815,$B1346,'Duel Log'!AH$2:AH$2815,"Win")</f>
        <v>0</v>
      </c>
      <c r="E1346" s="7" t="n">
        <f aca="false">COUNTIFS('Duel Log'!AF$2:AF$2815,$A1346,'Duel Log'!AG$2:AG$2815,$B1346,'Duel Log'!AH$2:AH$2815,"Loss")</f>
        <v>2</v>
      </c>
      <c r="F1346" s="7" t="n">
        <f aca="false">COUNTIFS('Duel Log'!AF$2:AF$2815,$A1346,'Duel Log'!AG$2:AG$2815,$B1346,'Duel Log'!AH$2:AH$2815,"Draw")</f>
        <v>0</v>
      </c>
      <c r="G1346" s="13" t="n">
        <f aca="false">IFERROR(D1346/C1346,"")</f>
        <v>0</v>
      </c>
    </row>
    <row r="1347" customFormat="false" ht="15" hidden="false" customHeight="true" outlineLevel="0" collapsed="false">
      <c r="A1347" s="7" t="s">
        <v>2248</v>
      </c>
      <c r="B1347" s="7" t="s">
        <v>185</v>
      </c>
      <c r="C1347" s="7" t="n">
        <f aca="false">COUNTIFS('Duel Log'!AF$2:AF$2815,$A1347,'Duel Log'!AG$2:AG$2815,$B1347)</f>
        <v>1</v>
      </c>
      <c r="D1347" s="7" t="n">
        <f aca="false">COUNTIFS('Duel Log'!AF$2:AF$2815,$A1347,'Duel Log'!AG$2:AG$2815,$B1347,'Duel Log'!AH$2:AH$2815,"Win")</f>
        <v>0</v>
      </c>
      <c r="E1347" s="7" t="n">
        <f aca="false">COUNTIFS('Duel Log'!AF$2:AF$2815,$A1347,'Duel Log'!AG$2:AG$2815,$B1347,'Duel Log'!AH$2:AH$2815,"Loss")</f>
        <v>1</v>
      </c>
      <c r="F1347" s="7" t="n">
        <f aca="false">COUNTIFS('Duel Log'!AF$2:AF$2815,$A1347,'Duel Log'!AG$2:AG$2815,$B1347,'Duel Log'!AH$2:AH$2815,"Draw")</f>
        <v>0</v>
      </c>
      <c r="G1347" s="13" t="n">
        <f aca="false">IFERROR(D1347/C1347,"")</f>
        <v>0</v>
      </c>
    </row>
    <row r="1348" customFormat="false" ht="15" hidden="false" customHeight="true" outlineLevel="0" collapsed="false">
      <c r="A1348" s="7" t="s">
        <v>2248</v>
      </c>
      <c r="B1348" s="7" t="s">
        <v>488</v>
      </c>
      <c r="C1348" s="7" t="n">
        <f aca="false">COUNTIFS('Duel Log'!AF$2:AF$2815,$A1348,'Duel Log'!AG$2:AG$2815,$B1348)</f>
        <v>1</v>
      </c>
      <c r="D1348" s="7" t="n">
        <f aca="false">COUNTIFS('Duel Log'!AF$2:AF$2815,$A1348,'Duel Log'!AG$2:AG$2815,$B1348,'Duel Log'!AH$2:AH$2815,"Win")</f>
        <v>1</v>
      </c>
      <c r="E1348" s="7" t="n">
        <f aca="false">COUNTIFS('Duel Log'!AF$2:AF$2815,$A1348,'Duel Log'!AG$2:AG$2815,$B1348,'Duel Log'!AH$2:AH$2815,"Loss")</f>
        <v>0</v>
      </c>
      <c r="F1348" s="7" t="n">
        <f aca="false">COUNTIFS('Duel Log'!AF$2:AF$2815,$A1348,'Duel Log'!AG$2:AG$2815,$B1348,'Duel Log'!AH$2:AH$2815,"Draw")</f>
        <v>0</v>
      </c>
      <c r="G1348" s="13" t="n">
        <f aca="false">IFERROR(D1348/C1348,"")</f>
        <v>1</v>
      </c>
    </row>
    <row r="1349" customFormat="false" ht="15" hidden="false" customHeight="true" outlineLevel="0" collapsed="false">
      <c r="A1349" s="7" t="s">
        <v>2248</v>
      </c>
      <c r="B1349" s="7" t="s">
        <v>228</v>
      </c>
      <c r="C1349" s="7" t="n">
        <f aca="false">COUNTIFS('Duel Log'!AF$2:AF$2815,$A1349,'Duel Log'!AG$2:AG$2815,$B1349)</f>
        <v>4</v>
      </c>
      <c r="D1349" s="7" t="n">
        <f aca="false">COUNTIFS('Duel Log'!AF$2:AF$2815,$A1349,'Duel Log'!AG$2:AG$2815,$B1349,'Duel Log'!AH$2:AH$2815,"Win")</f>
        <v>2</v>
      </c>
      <c r="E1349" s="7" t="n">
        <f aca="false">COUNTIFS('Duel Log'!AF$2:AF$2815,$A1349,'Duel Log'!AG$2:AG$2815,$B1349,'Duel Log'!AH$2:AH$2815,"Loss")</f>
        <v>2</v>
      </c>
      <c r="F1349" s="7" t="n">
        <f aca="false">COUNTIFS('Duel Log'!AF$2:AF$2815,$A1349,'Duel Log'!AG$2:AG$2815,$B1349,'Duel Log'!AH$2:AH$2815,"Draw")</f>
        <v>0</v>
      </c>
      <c r="G1349" s="13" t="n">
        <f aca="false">IFERROR(D1349/C1349,"")</f>
        <v>0.5</v>
      </c>
    </row>
    <row r="1350" customFormat="false" ht="15" hidden="false" customHeight="true" outlineLevel="0" collapsed="false">
      <c r="A1350" s="7" t="s">
        <v>2248</v>
      </c>
      <c r="B1350" s="7" t="s">
        <v>639</v>
      </c>
      <c r="C1350" s="7" t="n">
        <f aca="false">COUNTIFS('Duel Log'!AF$2:AF$2815,$A1350,'Duel Log'!AG$2:AG$2815,$B1350)</f>
        <v>2</v>
      </c>
      <c r="D1350" s="7" t="n">
        <f aca="false">COUNTIFS('Duel Log'!AF$2:AF$2815,$A1350,'Duel Log'!AG$2:AG$2815,$B1350,'Duel Log'!AH$2:AH$2815,"Win")</f>
        <v>2</v>
      </c>
      <c r="E1350" s="7" t="n">
        <f aca="false">COUNTIFS('Duel Log'!AF$2:AF$2815,$A1350,'Duel Log'!AG$2:AG$2815,$B1350,'Duel Log'!AH$2:AH$2815,"Loss")</f>
        <v>0</v>
      </c>
      <c r="F1350" s="7" t="n">
        <f aca="false">COUNTIFS('Duel Log'!AF$2:AF$2815,$A1350,'Duel Log'!AG$2:AG$2815,$B1350,'Duel Log'!AH$2:AH$2815,"Draw")</f>
        <v>0</v>
      </c>
      <c r="G1350" s="13" t="n">
        <f aca="false">IFERROR(D1350/C1350,"")</f>
        <v>1</v>
      </c>
    </row>
    <row r="1351" customFormat="false" ht="15" hidden="false" customHeight="true" outlineLevel="0" collapsed="false">
      <c r="A1351" s="7" t="s">
        <v>2248</v>
      </c>
      <c r="B1351" s="7" t="s">
        <v>351</v>
      </c>
      <c r="C1351" s="7" t="n">
        <f aca="false">COUNTIFS('Duel Log'!AF$2:AF$2815,$A1351,'Duel Log'!AG$2:AG$2815,$B1351)</f>
        <v>2</v>
      </c>
      <c r="D1351" s="7" t="n">
        <f aca="false">COUNTIFS('Duel Log'!AF$2:AF$2815,$A1351,'Duel Log'!AG$2:AG$2815,$B1351,'Duel Log'!AH$2:AH$2815,"Win")</f>
        <v>0</v>
      </c>
      <c r="E1351" s="7" t="n">
        <f aca="false">COUNTIFS('Duel Log'!AF$2:AF$2815,$A1351,'Duel Log'!AG$2:AG$2815,$B1351,'Duel Log'!AH$2:AH$2815,"Loss")</f>
        <v>2</v>
      </c>
      <c r="F1351" s="7" t="n">
        <f aca="false">COUNTIFS('Duel Log'!AF$2:AF$2815,$A1351,'Duel Log'!AG$2:AG$2815,$B1351,'Duel Log'!AH$2:AH$2815,"Draw")</f>
        <v>0</v>
      </c>
      <c r="G1351" s="13" t="n">
        <f aca="false">IFERROR(D1351/C1351,"")</f>
        <v>0</v>
      </c>
    </row>
    <row r="1352" customFormat="false" ht="15" hidden="false" customHeight="true" outlineLevel="0" collapsed="false">
      <c r="A1352" s="7" t="s">
        <v>2248</v>
      </c>
      <c r="B1352" s="7" t="s">
        <v>150</v>
      </c>
      <c r="C1352" s="7" t="n">
        <f aca="false">COUNTIFS('Duel Log'!AF$2:AF$2815,$A1352,'Duel Log'!AG$2:AG$2815,$B1352)</f>
        <v>1</v>
      </c>
      <c r="D1352" s="7" t="n">
        <f aca="false">COUNTIFS('Duel Log'!AF$2:AF$2815,$A1352,'Duel Log'!AG$2:AG$2815,$B1352,'Duel Log'!AH$2:AH$2815,"Win")</f>
        <v>0</v>
      </c>
      <c r="E1352" s="7" t="n">
        <f aca="false">COUNTIFS('Duel Log'!AF$2:AF$2815,$A1352,'Duel Log'!AG$2:AG$2815,$B1352,'Duel Log'!AH$2:AH$2815,"Loss")</f>
        <v>1</v>
      </c>
      <c r="F1352" s="7" t="n">
        <f aca="false">COUNTIFS('Duel Log'!AF$2:AF$2815,$A1352,'Duel Log'!AG$2:AG$2815,$B1352,'Duel Log'!AH$2:AH$2815,"Draw")</f>
        <v>0</v>
      </c>
      <c r="G1352" s="13" t="n">
        <f aca="false">IFERROR(D1352/C1352,"")</f>
        <v>0</v>
      </c>
    </row>
    <row r="1353" customFormat="false" ht="15" hidden="false" customHeight="true" outlineLevel="0" collapsed="false">
      <c r="A1353" s="7" t="s">
        <v>950</v>
      </c>
      <c r="B1353" s="7" t="s">
        <v>949</v>
      </c>
      <c r="C1353" s="7" t="n">
        <f aca="false">COUNTIFS('Duel Log'!AF$2:AF$2815,$A1353,'Duel Log'!AG$2:AG$2815,$B1353)</f>
        <v>2</v>
      </c>
      <c r="D1353" s="7" t="n">
        <f aca="false">COUNTIFS('Duel Log'!AF$2:AF$2815,$A1353,'Duel Log'!AG$2:AG$2815,$B1353,'Duel Log'!AH$2:AH$2815,"Win")</f>
        <v>2</v>
      </c>
      <c r="E1353" s="7" t="n">
        <f aca="false">COUNTIFS('Duel Log'!AF$2:AF$2815,$A1353,'Duel Log'!AG$2:AG$2815,$B1353,'Duel Log'!AH$2:AH$2815,"Loss")</f>
        <v>0</v>
      </c>
      <c r="F1353" s="7" t="n">
        <f aca="false">COUNTIFS('Duel Log'!AF$2:AF$2815,$A1353,'Duel Log'!AG$2:AG$2815,$B1353,'Duel Log'!AH$2:AH$2815,"Draw")</f>
        <v>0</v>
      </c>
      <c r="G1353" s="13" t="n">
        <f aca="false">IFERROR(D1353/C1353,"")</f>
        <v>1</v>
      </c>
    </row>
    <row r="1354" customFormat="false" ht="15" hidden="false" customHeight="true" outlineLevel="0" collapsed="false">
      <c r="A1354" s="7" t="s">
        <v>614</v>
      </c>
      <c r="B1354" s="7" t="s">
        <v>477</v>
      </c>
      <c r="C1354" s="7" t="n">
        <f aca="false">COUNTIFS('Duel Log'!AF$2:AF$2815,$A1354,'Duel Log'!AG$2:AG$2815,$B1354)</f>
        <v>1</v>
      </c>
      <c r="D1354" s="7" t="n">
        <f aca="false">COUNTIFS('Duel Log'!AF$2:AF$2815,$A1354,'Duel Log'!AG$2:AG$2815,$B1354,'Duel Log'!AH$2:AH$2815,"Win")</f>
        <v>0</v>
      </c>
      <c r="E1354" s="7" t="n">
        <f aca="false">COUNTIFS('Duel Log'!AF$2:AF$2815,$A1354,'Duel Log'!AG$2:AG$2815,$B1354,'Duel Log'!AH$2:AH$2815,"Loss")</f>
        <v>1</v>
      </c>
      <c r="F1354" s="7" t="n">
        <f aca="false">COUNTIFS('Duel Log'!AF$2:AF$2815,$A1354,'Duel Log'!AG$2:AG$2815,$B1354,'Duel Log'!AH$2:AH$2815,"Draw")</f>
        <v>0</v>
      </c>
      <c r="G1354" s="13" t="n">
        <f aca="false">IFERROR(D1354/C1354,"")</f>
        <v>0</v>
      </c>
    </row>
    <row r="1355" customFormat="false" ht="15" hidden="false" customHeight="true" outlineLevel="0" collapsed="false">
      <c r="A1355" s="7" t="s">
        <v>614</v>
      </c>
      <c r="B1355" s="7" t="s">
        <v>3019</v>
      </c>
      <c r="C1355" s="7" t="n">
        <f aca="false">COUNTIFS('Duel Log'!AF$2:AF$2815,$A1355,'Duel Log'!AG$2:AG$2815,$B1355)</f>
        <v>2</v>
      </c>
      <c r="D1355" s="7" t="n">
        <f aca="false">COUNTIFS('Duel Log'!AF$2:AF$2815,$A1355,'Duel Log'!AG$2:AG$2815,$B1355,'Duel Log'!AH$2:AH$2815,"Win")</f>
        <v>2</v>
      </c>
      <c r="E1355" s="7" t="n">
        <f aca="false">COUNTIFS('Duel Log'!AF$2:AF$2815,$A1355,'Duel Log'!AG$2:AG$2815,$B1355,'Duel Log'!AH$2:AH$2815,"Loss")</f>
        <v>0</v>
      </c>
      <c r="F1355" s="7" t="n">
        <f aca="false">COUNTIFS('Duel Log'!AF$2:AF$2815,$A1355,'Duel Log'!AG$2:AG$2815,$B1355,'Duel Log'!AH$2:AH$2815,"Draw")</f>
        <v>0</v>
      </c>
      <c r="G1355" s="13" t="n">
        <f aca="false">IFERROR(D1355/C1355,"")</f>
        <v>1</v>
      </c>
    </row>
    <row r="1356" customFormat="false" ht="15" hidden="false" customHeight="true" outlineLevel="0" collapsed="false">
      <c r="A1356" s="7" t="s">
        <v>614</v>
      </c>
      <c r="B1356" s="7" t="s">
        <v>5906</v>
      </c>
      <c r="C1356" s="7" t="n">
        <f aca="false">COUNTIFS('Duel Log'!AF$2:AF$2815,$A1356,'Duel Log'!AG$2:AG$2815,$B1356)</f>
        <v>1</v>
      </c>
      <c r="D1356" s="7" t="n">
        <f aca="false">COUNTIFS('Duel Log'!AF$2:AF$2815,$A1356,'Duel Log'!AG$2:AG$2815,$B1356,'Duel Log'!AH$2:AH$2815,"Win")</f>
        <v>0</v>
      </c>
      <c r="E1356" s="7" t="n">
        <f aca="false">COUNTIFS('Duel Log'!AF$2:AF$2815,$A1356,'Duel Log'!AG$2:AG$2815,$B1356,'Duel Log'!AH$2:AH$2815,"Loss")</f>
        <v>1</v>
      </c>
      <c r="F1356" s="7" t="n">
        <f aca="false">COUNTIFS('Duel Log'!AF$2:AF$2815,$A1356,'Duel Log'!AG$2:AG$2815,$B1356,'Duel Log'!AH$2:AH$2815,"Draw")</f>
        <v>0</v>
      </c>
      <c r="G1356" s="13" t="n">
        <f aca="false">IFERROR(D1356/C1356,"")</f>
        <v>0</v>
      </c>
    </row>
    <row r="1357" customFormat="false" ht="15" hidden="false" customHeight="true" outlineLevel="0" collapsed="false">
      <c r="A1357" s="7" t="s">
        <v>614</v>
      </c>
      <c r="B1357" s="7" t="s">
        <v>1916</v>
      </c>
      <c r="C1357" s="7" t="n">
        <f aca="false">COUNTIFS('Duel Log'!AF$2:AF$2815,$A1357,'Duel Log'!AG$2:AG$2815,$B1357)</f>
        <v>1</v>
      </c>
      <c r="D1357" s="7" t="n">
        <f aca="false">COUNTIFS('Duel Log'!AF$2:AF$2815,$A1357,'Duel Log'!AG$2:AG$2815,$B1357,'Duel Log'!AH$2:AH$2815,"Win")</f>
        <v>0</v>
      </c>
      <c r="E1357" s="7" t="n">
        <f aca="false">COUNTIFS('Duel Log'!AF$2:AF$2815,$A1357,'Duel Log'!AG$2:AG$2815,$B1357,'Duel Log'!AH$2:AH$2815,"Loss")</f>
        <v>1</v>
      </c>
      <c r="F1357" s="7" t="n">
        <f aca="false">COUNTIFS('Duel Log'!AF$2:AF$2815,$A1357,'Duel Log'!AG$2:AG$2815,$B1357,'Duel Log'!AH$2:AH$2815,"Draw")</f>
        <v>0</v>
      </c>
      <c r="G1357" s="13" t="n">
        <f aca="false">IFERROR(D1357/C1357,"")</f>
        <v>0</v>
      </c>
    </row>
    <row r="1358" customFormat="false" ht="15" hidden="false" customHeight="true" outlineLevel="0" collapsed="false">
      <c r="A1358" s="7" t="s">
        <v>614</v>
      </c>
      <c r="B1358" s="7" t="s">
        <v>497</v>
      </c>
      <c r="C1358" s="7" t="n">
        <f aca="false">COUNTIFS('Duel Log'!AF$2:AF$2815,$A1358,'Duel Log'!AG$2:AG$2815,$B1358)</f>
        <v>1</v>
      </c>
      <c r="D1358" s="7" t="n">
        <f aca="false">COUNTIFS('Duel Log'!AF$2:AF$2815,$A1358,'Duel Log'!AG$2:AG$2815,$B1358,'Duel Log'!AH$2:AH$2815,"Win")</f>
        <v>0</v>
      </c>
      <c r="E1358" s="7" t="n">
        <f aca="false">COUNTIFS('Duel Log'!AF$2:AF$2815,$A1358,'Duel Log'!AG$2:AG$2815,$B1358,'Duel Log'!AH$2:AH$2815,"Loss")</f>
        <v>1</v>
      </c>
      <c r="F1358" s="7" t="n">
        <f aca="false">COUNTIFS('Duel Log'!AF$2:AF$2815,$A1358,'Duel Log'!AG$2:AG$2815,$B1358,'Duel Log'!AH$2:AH$2815,"Draw")</f>
        <v>0</v>
      </c>
      <c r="G1358" s="13" t="n">
        <f aca="false">IFERROR(D1358/C1358,"")</f>
        <v>0</v>
      </c>
    </row>
    <row r="1359" customFormat="false" ht="15" hidden="false" customHeight="true" outlineLevel="0" collapsed="false">
      <c r="A1359" s="7" t="s">
        <v>614</v>
      </c>
      <c r="B1359" s="7" t="s">
        <v>3467</v>
      </c>
      <c r="C1359" s="7" t="n">
        <f aca="false">COUNTIFS('Duel Log'!AF$2:AF$2815,$A1359,'Duel Log'!AG$2:AG$2815,$B1359)</f>
        <v>1</v>
      </c>
      <c r="D1359" s="7" t="n">
        <f aca="false">COUNTIFS('Duel Log'!AF$2:AF$2815,$A1359,'Duel Log'!AG$2:AG$2815,$B1359,'Duel Log'!AH$2:AH$2815,"Win")</f>
        <v>1</v>
      </c>
      <c r="E1359" s="7" t="n">
        <f aca="false">COUNTIFS('Duel Log'!AF$2:AF$2815,$A1359,'Duel Log'!AG$2:AG$2815,$B1359,'Duel Log'!AH$2:AH$2815,"Loss")</f>
        <v>0</v>
      </c>
      <c r="F1359" s="7" t="n">
        <f aca="false">COUNTIFS('Duel Log'!AF$2:AF$2815,$A1359,'Duel Log'!AG$2:AG$2815,$B1359,'Duel Log'!AH$2:AH$2815,"Draw")</f>
        <v>0</v>
      </c>
      <c r="G1359" s="13" t="n">
        <f aca="false">IFERROR(D1359/C1359,"")</f>
        <v>1</v>
      </c>
    </row>
    <row r="1360" customFormat="false" ht="15" hidden="false" customHeight="true" outlineLevel="0" collapsed="false">
      <c r="A1360" s="7" t="s">
        <v>614</v>
      </c>
      <c r="B1360" s="7" t="s">
        <v>351</v>
      </c>
      <c r="C1360" s="7" t="n">
        <f aca="false">COUNTIFS('Duel Log'!AF$2:AF$2815,$A1360,'Duel Log'!AG$2:AG$2815,$B1360)</f>
        <v>2</v>
      </c>
      <c r="D1360" s="7" t="n">
        <f aca="false">COUNTIFS('Duel Log'!AF$2:AF$2815,$A1360,'Duel Log'!AG$2:AG$2815,$B1360,'Duel Log'!AH$2:AH$2815,"Win")</f>
        <v>2</v>
      </c>
      <c r="E1360" s="7" t="n">
        <f aca="false">COUNTIFS('Duel Log'!AF$2:AF$2815,$A1360,'Duel Log'!AG$2:AG$2815,$B1360,'Duel Log'!AH$2:AH$2815,"Loss")</f>
        <v>0</v>
      </c>
      <c r="F1360" s="7" t="n">
        <f aca="false">COUNTIFS('Duel Log'!AF$2:AF$2815,$A1360,'Duel Log'!AG$2:AG$2815,$B1360,'Duel Log'!AH$2:AH$2815,"Draw")</f>
        <v>0</v>
      </c>
      <c r="G1360" s="13" t="n">
        <f aca="false">IFERROR(D1360/C1360,"")</f>
        <v>1</v>
      </c>
    </row>
    <row r="1361" customFormat="false" ht="15" hidden="false" customHeight="true" outlineLevel="0" collapsed="false">
      <c r="A1361" s="7" t="s">
        <v>614</v>
      </c>
      <c r="B1361" s="7" t="s">
        <v>4792</v>
      </c>
      <c r="C1361" s="7" t="n">
        <f aca="false">COUNTIFS('Duel Log'!AF$2:AF$2815,$A1361,'Duel Log'!AG$2:AG$2815,$B1361)</f>
        <v>1</v>
      </c>
      <c r="D1361" s="7" t="n">
        <f aca="false">COUNTIFS('Duel Log'!AF$2:AF$2815,$A1361,'Duel Log'!AG$2:AG$2815,$B1361,'Duel Log'!AH$2:AH$2815,"Win")</f>
        <v>0</v>
      </c>
      <c r="E1361" s="7" t="n">
        <f aca="false">COUNTIFS('Duel Log'!AF$2:AF$2815,$A1361,'Duel Log'!AG$2:AG$2815,$B1361,'Duel Log'!AH$2:AH$2815,"Loss")</f>
        <v>1</v>
      </c>
      <c r="F1361" s="7" t="n">
        <f aca="false">COUNTIFS('Duel Log'!AF$2:AF$2815,$A1361,'Duel Log'!AG$2:AG$2815,$B1361,'Duel Log'!AH$2:AH$2815,"Draw")</f>
        <v>0</v>
      </c>
      <c r="G1361" s="13" t="n">
        <f aca="false">IFERROR(D1361/C1361,"")</f>
        <v>0</v>
      </c>
    </row>
    <row r="1362" customFormat="false" ht="15" hidden="false" customHeight="true" outlineLevel="0" collapsed="false">
      <c r="A1362" s="7" t="s">
        <v>614</v>
      </c>
      <c r="B1362" s="7" t="s">
        <v>3203</v>
      </c>
      <c r="C1362" s="7" t="n">
        <f aca="false">COUNTIFS('Duel Log'!AF$2:AF$2815,$A1362,'Duel Log'!AG$2:AG$2815,$B1362)</f>
        <v>2</v>
      </c>
      <c r="D1362" s="7" t="n">
        <f aca="false">COUNTIFS('Duel Log'!AF$2:AF$2815,$A1362,'Duel Log'!AG$2:AG$2815,$B1362,'Duel Log'!AH$2:AH$2815,"Win")</f>
        <v>2</v>
      </c>
      <c r="E1362" s="7" t="n">
        <f aca="false">COUNTIFS('Duel Log'!AF$2:AF$2815,$A1362,'Duel Log'!AG$2:AG$2815,$B1362,'Duel Log'!AH$2:AH$2815,"Loss")</f>
        <v>0</v>
      </c>
      <c r="F1362" s="7" t="n">
        <f aca="false">COUNTIFS('Duel Log'!AF$2:AF$2815,$A1362,'Duel Log'!AG$2:AG$2815,$B1362,'Duel Log'!AH$2:AH$2815,"Draw")</f>
        <v>0</v>
      </c>
      <c r="G1362" s="13" t="n">
        <f aca="false">IFERROR(D1362/C1362,"")</f>
        <v>1</v>
      </c>
    </row>
    <row r="1363" customFormat="false" ht="15" hidden="false" customHeight="true" outlineLevel="0" collapsed="false">
      <c r="A1363" s="7" t="s">
        <v>614</v>
      </c>
      <c r="B1363" s="7" t="s">
        <v>1155</v>
      </c>
      <c r="C1363" s="7" t="n">
        <f aca="false">COUNTIFS('Duel Log'!AF$2:AF$2815,$A1363,'Duel Log'!AG$2:AG$2815,$B1363)</f>
        <v>1</v>
      </c>
      <c r="D1363" s="7" t="n">
        <f aca="false">COUNTIFS('Duel Log'!AF$2:AF$2815,$A1363,'Duel Log'!AG$2:AG$2815,$B1363,'Duel Log'!AH$2:AH$2815,"Win")</f>
        <v>1</v>
      </c>
      <c r="E1363" s="7" t="n">
        <f aca="false">COUNTIFS('Duel Log'!AF$2:AF$2815,$A1363,'Duel Log'!AG$2:AG$2815,$B1363,'Duel Log'!AH$2:AH$2815,"Loss")</f>
        <v>0</v>
      </c>
      <c r="F1363" s="7" t="n">
        <f aca="false">COUNTIFS('Duel Log'!AF$2:AF$2815,$A1363,'Duel Log'!AG$2:AG$2815,$B1363,'Duel Log'!AH$2:AH$2815,"Draw")</f>
        <v>0</v>
      </c>
      <c r="G1363" s="13" t="n">
        <f aca="false">IFERROR(D1363/C1363,"")</f>
        <v>1</v>
      </c>
    </row>
    <row r="1364" customFormat="false" ht="15" hidden="false" customHeight="true" outlineLevel="0" collapsed="false">
      <c r="A1364" s="7" t="s">
        <v>614</v>
      </c>
      <c r="B1364" s="7" t="s">
        <v>615</v>
      </c>
      <c r="C1364" s="7" t="n">
        <f aca="false">COUNTIFS('Duel Log'!AF$2:AF$2815,$A1364,'Duel Log'!AG$2:AG$2815,$B1364)</f>
        <v>1</v>
      </c>
      <c r="D1364" s="7" t="n">
        <f aca="false">COUNTIFS('Duel Log'!AF$2:AF$2815,$A1364,'Duel Log'!AG$2:AG$2815,$B1364,'Duel Log'!AH$2:AH$2815,"Win")</f>
        <v>1</v>
      </c>
      <c r="E1364" s="7" t="n">
        <f aca="false">COUNTIFS('Duel Log'!AF$2:AF$2815,$A1364,'Duel Log'!AG$2:AG$2815,$B1364,'Duel Log'!AH$2:AH$2815,"Loss")</f>
        <v>0</v>
      </c>
      <c r="F1364" s="7" t="n">
        <f aca="false">COUNTIFS('Duel Log'!AF$2:AF$2815,$A1364,'Duel Log'!AG$2:AG$2815,$B1364,'Duel Log'!AH$2:AH$2815,"Draw")</f>
        <v>0</v>
      </c>
      <c r="G1364" s="13" t="n">
        <f aca="false">IFERROR(D1364/C1364,"")</f>
        <v>1</v>
      </c>
    </row>
    <row r="1365" customFormat="false" ht="15" hidden="false" customHeight="true" outlineLevel="0" collapsed="false">
      <c r="A1365" s="7" t="s">
        <v>614</v>
      </c>
      <c r="B1365" s="7" t="s">
        <v>2307</v>
      </c>
      <c r="C1365" s="7" t="n">
        <f aca="false">COUNTIFS('Duel Log'!AF$2:AF$2815,$A1365,'Duel Log'!AG$2:AG$2815,$B1365)</f>
        <v>1</v>
      </c>
      <c r="D1365" s="7" t="n">
        <f aca="false">COUNTIFS('Duel Log'!AF$2:AF$2815,$A1365,'Duel Log'!AG$2:AG$2815,$B1365,'Duel Log'!AH$2:AH$2815,"Win")</f>
        <v>1</v>
      </c>
      <c r="E1365" s="7" t="n">
        <f aca="false">COUNTIFS('Duel Log'!AF$2:AF$2815,$A1365,'Duel Log'!AG$2:AG$2815,$B1365,'Duel Log'!AH$2:AH$2815,"Loss")</f>
        <v>0</v>
      </c>
      <c r="F1365" s="7" t="n">
        <f aca="false">COUNTIFS('Duel Log'!AF$2:AF$2815,$A1365,'Duel Log'!AG$2:AG$2815,$B1365,'Duel Log'!AH$2:AH$2815,"Draw")</f>
        <v>0</v>
      </c>
      <c r="G1365" s="13" t="n">
        <f aca="false">IFERROR(D1365/C1365,"")</f>
        <v>1</v>
      </c>
    </row>
    <row r="1366" customFormat="false" ht="15" hidden="false" customHeight="true" outlineLevel="0" collapsed="false">
      <c r="A1366" s="7" t="s">
        <v>614</v>
      </c>
      <c r="B1366" s="7" t="s">
        <v>1114</v>
      </c>
      <c r="C1366" s="7" t="n">
        <f aca="false">COUNTIFS('Duel Log'!AF$2:AF$2815,$A1366,'Duel Log'!AG$2:AG$2815,$B1366)</f>
        <v>1</v>
      </c>
      <c r="D1366" s="7" t="n">
        <f aca="false">COUNTIFS('Duel Log'!AF$2:AF$2815,$A1366,'Duel Log'!AG$2:AG$2815,$B1366,'Duel Log'!AH$2:AH$2815,"Win")</f>
        <v>0</v>
      </c>
      <c r="E1366" s="7" t="n">
        <f aca="false">COUNTIFS('Duel Log'!AF$2:AF$2815,$A1366,'Duel Log'!AG$2:AG$2815,$B1366,'Duel Log'!AH$2:AH$2815,"Loss")</f>
        <v>1</v>
      </c>
      <c r="F1366" s="7" t="n">
        <f aca="false">COUNTIFS('Duel Log'!AF$2:AF$2815,$A1366,'Duel Log'!AG$2:AG$2815,$B1366,'Duel Log'!AH$2:AH$2815,"Draw")</f>
        <v>0</v>
      </c>
      <c r="G1366" s="13" t="n">
        <f aca="false">IFERROR(D1366/C1366,"")</f>
        <v>0</v>
      </c>
    </row>
    <row r="1367" customFormat="false" ht="15" hidden="false" customHeight="true" outlineLevel="0" collapsed="false">
      <c r="A1367" s="7" t="s">
        <v>614</v>
      </c>
      <c r="B1367" s="7" t="s">
        <v>2154</v>
      </c>
      <c r="C1367" s="7" t="n">
        <f aca="false">COUNTIFS('Duel Log'!AF$2:AF$2815,$A1367,'Duel Log'!AG$2:AG$2815,$B1367)</f>
        <v>1</v>
      </c>
      <c r="D1367" s="7" t="n">
        <f aca="false">COUNTIFS('Duel Log'!AF$2:AF$2815,$A1367,'Duel Log'!AG$2:AG$2815,$B1367,'Duel Log'!AH$2:AH$2815,"Win")</f>
        <v>1</v>
      </c>
      <c r="E1367" s="7" t="n">
        <f aca="false">COUNTIFS('Duel Log'!AF$2:AF$2815,$A1367,'Duel Log'!AG$2:AG$2815,$B1367,'Duel Log'!AH$2:AH$2815,"Loss")</f>
        <v>0</v>
      </c>
      <c r="F1367" s="7" t="n">
        <f aca="false">COUNTIFS('Duel Log'!AF$2:AF$2815,$A1367,'Duel Log'!AG$2:AG$2815,$B1367,'Duel Log'!AH$2:AH$2815,"Draw")</f>
        <v>0</v>
      </c>
      <c r="G1367" s="13" t="n">
        <f aca="false">IFERROR(D1367/C1367,"")</f>
        <v>1</v>
      </c>
    </row>
    <row r="1368" customFormat="false" ht="15" hidden="false" customHeight="true" outlineLevel="0" collapsed="false">
      <c r="A1368" s="7" t="s">
        <v>614</v>
      </c>
      <c r="B1368" s="7" t="s">
        <v>2934</v>
      </c>
      <c r="C1368" s="7" t="n">
        <f aca="false">COUNTIFS('Duel Log'!AF$2:AF$2815,$A1368,'Duel Log'!AG$2:AG$2815,$B1368)</f>
        <v>1</v>
      </c>
      <c r="D1368" s="7" t="n">
        <f aca="false">COUNTIFS('Duel Log'!AF$2:AF$2815,$A1368,'Duel Log'!AG$2:AG$2815,$B1368,'Duel Log'!AH$2:AH$2815,"Win")</f>
        <v>1</v>
      </c>
      <c r="E1368" s="7" t="n">
        <f aca="false">COUNTIFS('Duel Log'!AF$2:AF$2815,$A1368,'Duel Log'!AG$2:AG$2815,$B1368,'Duel Log'!AH$2:AH$2815,"Loss")</f>
        <v>0</v>
      </c>
      <c r="F1368" s="7" t="n">
        <f aca="false">COUNTIFS('Duel Log'!AF$2:AF$2815,$A1368,'Duel Log'!AG$2:AG$2815,$B1368,'Duel Log'!AH$2:AH$2815,"Draw")</f>
        <v>0</v>
      </c>
      <c r="G1368" s="13" t="n">
        <f aca="false">IFERROR(D1368/C1368,"")</f>
        <v>1</v>
      </c>
    </row>
    <row r="1369" customFormat="false" ht="15" hidden="false" customHeight="true" outlineLevel="0" collapsed="false">
      <c r="A1369" s="7" t="s">
        <v>614</v>
      </c>
      <c r="B1369" s="7" t="s">
        <v>277</v>
      </c>
      <c r="C1369" s="7" t="n">
        <f aca="false">COUNTIFS('Duel Log'!AF$2:AF$2815,$A1369,'Duel Log'!AG$2:AG$2815,$B1369)</f>
        <v>1</v>
      </c>
      <c r="D1369" s="7" t="n">
        <f aca="false">COUNTIFS('Duel Log'!AF$2:AF$2815,$A1369,'Duel Log'!AG$2:AG$2815,$B1369,'Duel Log'!AH$2:AH$2815,"Win")</f>
        <v>1</v>
      </c>
      <c r="E1369" s="7" t="n">
        <f aca="false">COUNTIFS('Duel Log'!AF$2:AF$2815,$A1369,'Duel Log'!AG$2:AG$2815,$B1369,'Duel Log'!AH$2:AH$2815,"Loss")</f>
        <v>0</v>
      </c>
      <c r="F1369" s="7" t="n">
        <f aca="false">COUNTIFS('Duel Log'!AF$2:AF$2815,$A1369,'Duel Log'!AG$2:AG$2815,$B1369,'Duel Log'!AH$2:AH$2815,"Draw")</f>
        <v>0</v>
      </c>
      <c r="G1369" s="13" t="n">
        <f aca="false">IFERROR(D1369/C1369,"")</f>
        <v>1</v>
      </c>
    </row>
    <row r="1370" customFormat="false" ht="15" hidden="false" customHeight="true" outlineLevel="0" collapsed="false">
      <c r="A1370" s="7" t="s">
        <v>614</v>
      </c>
      <c r="B1370" s="7" t="s">
        <v>1215</v>
      </c>
      <c r="C1370" s="7" t="n">
        <f aca="false">COUNTIFS('Duel Log'!AF$2:AF$2815,$A1370,'Duel Log'!AG$2:AG$2815,$B1370)</f>
        <v>2</v>
      </c>
      <c r="D1370" s="7" t="n">
        <f aca="false">COUNTIFS('Duel Log'!AF$2:AF$2815,$A1370,'Duel Log'!AG$2:AG$2815,$B1370,'Duel Log'!AH$2:AH$2815,"Win")</f>
        <v>2</v>
      </c>
      <c r="E1370" s="7" t="n">
        <f aca="false">COUNTIFS('Duel Log'!AF$2:AF$2815,$A1370,'Duel Log'!AG$2:AG$2815,$B1370,'Duel Log'!AH$2:AH$2815,"Loss")</f>
        <v>0</v>
      </c>
      <c r="F1370" s="7" t="n">
        <f aca="false">COUNTIFS('Duel Log'!AF$2:AF$2815,$A1370,'Duel Log'!AG$2:AG$2815,$B1370,'Duel Log'!AH$2:AH$2815,"Draw")</f>
        <v>0</v>
      </c>
      <c r="G1370" s="13" t="n">
        <f aca="false">IFERROR(D1370/C1370,"")</f>
        <v>1</v>
      </c>
    </row>
    <row r="1371" customFormat="false" ht="15" hidden="false" customHeight="true" outlineLevel="0" collapsed="false">
      <c r="A1371" s="7" t="s">
        <v>614</v>
      </c>
      <c r="B1371" s="7" t="s">
        <v>1426</v>
      </c>
      <c r="C1371" s="7" t="n">
        <f aca="false">COUNTIFS('Duel Log'!AF$2:AF$2815,$A1371,'Duel Log'!AG$2:AG$2815,$B1371)</f>
        <v>1</v>
      </c>
      <c r="D1371" s="7" t="n">
        <f aca="false">COUNTIFS('Duel Log'!AF$2:AF$2815,$A1371,'Duel Log'!AG$2:AG$2815,$B1371,'Duel Log'!AH$2:AH$2815,"Win")</f>
        <v>0</v>
      </c>
      <c r="E1371" s="7" t="n">
        <f aca="false">COUNTIFS('Duel Log'!AF$2:AF$2815,$A1371,'Duel Log'!AG$2:AG$2815,$B1371,'Duel Log'!AH$2:AH$2815,"Loss")</f>
        <v>1</v>
      </c>
      <c r="F1371" s="7" t="n">
        <f aca="false">COUNTIFS('Duel Log'!AF$2:AF$2815,$A1371,'Duel Log'!AG$2:AG$2815,$B1371,'Duel Log'!AH$2:AH$2815,"Draw")</f>
        <v>0</v>
      </c>
      <c r="G1371" s="13" t="n">
        <f aca="false">IFERROR(D1371/C1371,"")</f>
        <v>0</v>
      </c>
    </row>
    <row r="1372" customFormat="false" ht="15" hidden="false" customHeight="true" outlineLevel="0" collapsed="false">
      <c r="A1372" s="7" t="s">
        <v>1919</v>
      </c>
      <c r="B1372" s="7" t="s">
        <v>1918</v>
      </c>
      <c r="C1372" s="7" t="n">
        <f aca="false">COUNTIFS('Duel Log'!AF$2:AF$2815,$A1372,'Duel Log'!AG$2:AG$2815,$B1372)</f>
        <v>2</v>
      </c>
      <c r="D1372" s="7" t="n">
        <f aca="false">COUNTIFS('Duel Log'!AF$2:AF$2815,$A1372,'Duel Log'!AG$2:AG$2815,$B1372,'Duel Log'!AH$2:AH$2815,"Win")</f>
        <v>2</v>
      </c>
      <c r="E1372" s="7" t="n">
        <f aca="false">COUNTIFS('Duel Log'!AF$2:AF$2815,$A1372,'Duel Log'!AG$2:AG$2815,$B1372,'Duel Log'!AH$2:AH$2815,"Loss")</f>
        <v>0</v>
      </c>
      <c r="F1372" s="7" t="n">
        <f aca="false">COUNTIFS('Duel Log'!AF$2:AF$2815,$A1372,'Duel Log'!AG$2:AG$2815,$B1372,'Duel Log'!AH$2:AH$2815,"Draw")</f>
        <v>0</v>
      </c>
      <c r="G1372" s="13" t="n">
        <f aca="false">IFERROR(D1372/C1372,"")</f>
        <v>1</v>
      </c>
    </row>
    <row r="1373" customFormat="false" ht="15" hidden="false" customHeight="true" outlineLevel="0" collapsed="false">
      <c r="A1373" s="7" t="s">
        <v>338</v>
      </c>
      <c r="B1373" s="7" t="s">
        <v>1230</v>
      </c>
      <c r="C1373" s="7" t="n">
        <f aca="false">COUNTIFS('Duel Log'!AF$2:AF$2815,$A1373,'Duel Log'!AG$2:AG$2815,$B1373)</f>
        <v>2</v>
      </c>
      <c r="D1373" s="7" t="n">
        <f aca="false">COUNTIFS('Duel Log'!AF$2:AF$2815,$A1373,'Duel Log'!AG$2:AG$2815,$B1373,'Duel Log'!AH$2:AH$2815,"Win")</f>
        <v>0</v>
      </c>
      <c r="E1373" s="7" t="n">
        <f aca="false">COUNTIFS('Duel Log'!AF$2:AF$2815,$A1373,'Duel Log'!AG$2:AG$2815,$B1373,'Duel Log'!AH$2:AH$2815,"Loss")</f>
        <v>2</v>
      </c>
      <c r="F1373" s="7" t="n">
        <f aca="false">COUNTIFS('Duel Log'!AF$2:AF$2815,$A1373,'Duel Log'!AG$2:AG$2815,$B1373,'Duel Log'!AH$2:AH$2815,"Draw")</f>
        <v>0</v>
      </c>
      <c r="G1373" s="13" t="n">
        <f aca="false">IFERROR(D1373/C1373,"")</f>
        <v>0</v>
      </c>
    </row>
    <row r="1374" customFormat="false" ht="15" hidden="false" customHeight="true" outlineLevel="0" collapsed="false">
      <c r="A1374" s="7" t="s">
        <v>338</v>
      </c>
      <c r="B1374" s="7" t="s">
        <v>160</v>
      </c>
      <c r="C1374" s="7" t="n">
        <f aca="false">COUNTIFS('Duel Log'!AF$2:AF$2815,$A1374,'Duel Log'!AG$2:AG$2815,$B1374)</f>
        <v>1</v>
      </c>
      <c r="D1374" s="7" t="n">
        <f aca="false">COUNTIFS('Duel Log'!AF$2:AF$2815,$A1374,'Duel Log'!AG$2:AG$2815,$B1374,'Duel Log'!AH$2:AH$2815,"Win")</f>
        <v>0</v>
      </c>
      <c r="E1374" s="7" t="n">
        <f aca="false">COUNTIFS('Duel Log'!AF$2:AF$2815,$A1374,'Duel Log'!AG$2:AG$2815,$B1374,'Duel Log'!AH$2:AH$2815,"Loss")</f>
        <v>1</v>
      </c>
      <c r="F1374" s="7" t="n">
        <f aca="false">COUNTIFS('Duel Log'!AF$2:AF$2815,$A1374,'Duel Log'!AG$2:AG$2815,$B1374,'Duel Log'!AH$2:AH$2815,"Draw")</f>
        <v>0</v>
      </c>
      <c r="G1374" s="13" t="n">
        <f aca="false">IFERROR(D1374/C1374,"")</f>
        <v>0</v>
      </c>
    </row>
    <row r="1375" customFormat="false" ht="15" hidden="false" customHeight="true" outlineLevel="0" collapsed="false">
      <c r="A1375" s="7" t="s">
        <v>338</v>
      </c>
      <c r="B1375" s="7" t="s">
        <v>343</v>
      </c>
      <c r="C1375" s="7" t="n">
        <f aca="false">COUNTIFS('Duel Log'!AF$2:AF$2815,$A1375,'Duel Log'!AG$2:AG$2815,$B1375)</f>
        <v>1</v>
      </c>
      <c r="D1375" s="7" t="n">
        <f aca="false">COUNTIFS('Duel Log'!AF$2:AF$2815,$A1375,'Duel Log'!AG$2:AG$2815,$B1375,'Duel Log'!AH$2:AH$2815,"Win")</f>
        <v>0</v>
      </c>
      <c r="E1375" s="7" t="n">
        <f aca="false">COUNTIFS('Duel Log'!AF$2:AF$2815,$A1375,'Duel Log'!AG$2:AG$2815,$B1375,'Duel Log'!AH$2:AH$2815,"Loss")</f>
        <v>1</v>
      </c>
      <c r="F1375" s="7" t="n">
        <f aca="false">COUNTIFS('Duel Log'!AF$2:AF$2815,$A1375,'Duel Log'!AG$2:AG$2815,$B1375,'Duel Log'!AH$2:AH$2815,"Draw")</f>
        <v>0</v>
      </c>
      <c r="G1375" s="13" t="n">
        <f aca="false">IFERROR(D1375/C1375,"")</f>
        <v>0</v>
      </c>
    </row>
    <row r="1376" customFormat="false" ht="15" hidden="false" customHeight="true" outlineLevel="0" collapsed="false">
      <c r="A1376" s="7" t="s">
        <v>338</v>
      </c>
      <c r="B1376" s="7" t="s">
        <v>849</v>
      </c>
      <c r="C1376" s="7" t="n">
        <f aca="false">COUNTIFS('Duel Log'!AF$2:AF$2815,$A1376,'Duel Log'!AG$2:AG$2815,$B1376)</f>
        <v>1</v>
      </c>
      <c r="D1376" s="7" t="n">
        <f aca="false">COUNTIFS('Duel Log'!AF$2:AF$2815,$A1376,'Duel Log'!AG$2:AG$2815,$B1376,'Duel Log'!AH$2:AH$2815,"Win")</f>
        <v>1</v>
      </c>
      <c r="E1376" s="7" t="n">
        <f aca="false">COUNTIFS('Duel Log'!AF$2:AF$2815,$A1376,'Duel Log'!AG$2:AG$2815,$B1376,'Duel Log'!AH$2:AH$2815,"Loss")</f>
        <v>0</v>
      </c>
      <c r="F1376" s="7" t="n">
        <f aca="false">COUNTIFS('Duel Log'!AF$2:AF$2815,$A1376,'Duel Log'!AG$2:AG$2815,$B1376,'Duel Log'!AH$2:AH$2815,"Draw")</f>
        <v>0</v>
      </c>
      <c r="G1376" s="13" t="n">
        <f aca="false">IFERROR(D1376/C1376,"")</f>
        <v>1</v>
      </c>
    </row>
    <row r="1377" customFormat="false" ht="15" hidden="false" customHeight="true" outlineLevel="0" collapsed="false">
      <c r="A1377" s="7" t="s">
        <v>338</v>
      </c>
      <c r="B1377" s="7" t="s">
        <v>410</v>
      </c>
      <c r="C1377" s="7" t="n">
        <f aca="false">COUNTIFS('Duel Log'!AF$2:AF$2815,$A1377,'Duel Log'!AG$2:AG$2815,$B1377)</f>
        <v>1</v>
      </c>
      <c r="D1377" s="7" t="n">
        <f aca="false">COUNTIFS('Duel Log'!AF$2:AF$2815,$A1377,'Duel Log'!AG$2:AG$2815,$B1377,'Duel Log'!AH$2:AH$2815,"Win")</f>
        <v>0</v>
      </c>
      <c r="E1377" s="7" t="n">
        <f aca="false">COUNTIFS('Duel Log'!AF$2:AF$2815,$A1377,'Duel Log'!AG$2:AG$2815,$B1377,'Duel Log'!AH$2:AH$2815,"Loss")</f>
        <v>1</v>
      </c>
      <c r="F1377" s="7" t="n">
        <f aca="false">COUNTIFS('Duel Log'!AF$2:AF$2815,$A1377,'Duel Log'!AG$2:AG$2815,$B1377,'Duel Log'!AH$2:AH$2815,"Draw")</f>
        <v>0</v>
      </c>
      <c r="G1377" s="13" t="n">
        <f aca="false">IFERROR(D1377/C1377,"")</f>
        <v>0</v>
      </c>
    </row>
    <row r="1378" customFormat="false" ht="15" hidden="false" customHeight="true" outlineLevel="0" collapsed="false">
      <c r="A1378" s="7" t="s">
        <v>338</v>
      </c>
      <c r="B1378" s="7" t="s">
        <v>394</v>
      </c>
      <c r="C1378" s="7" t="n">
        <f aca="false">COUNTIFS('Duel Log'!AF$2:AF$2815,$A1378,'Duel Log'!AG$2:AG$2815,$B1378)</f>
        <v>1</v>
      </c>
      <c r="D1378" s="7" t="n">
        <f aca="false">COUNTIFS('Duel Log'!AF$2:AF$2815,$A1378,'Duel Log'!AG$2:AG$2815,$B1378,'Duel Log'!AH$2:AH$2815,"Win")</f>
        <v>1</v>
      </c>
      <c r="E1378" s="7" t="n">
        <f aca="false">COUNTIFS('Duel Log'!AF$2:AF$2815,$A1378,'Duel Log'!AG$2:AG$2815,$B1378,'Duel Log'!AH$2:AH$2815,"Loss")</f>
        <v>0</v>
      </c>
      <c r="F1378" s="7" t="n">
        <f aca="false">COUNTIFS('Duel Log'!AF$2:AF$2815,$A1378,'Duel Log'!AG$2:AG$2815,$B1378,'Duel Log'!AH$2:AH$2815,"Draw")</f>
        <v>0</v>
      </c>
      <c r="G1378" s="13" t="n">
        <f aca="false">IFERROR(D1378/C1378,"")</f>
        <v>1</v>
      </c>
    </row>
    <row r="1379" customFormat="false" ht="15" hidden="false" customHeight="true" outlineLevel="0" collapsed="false">
      <c r="A1379" s="7" t="s">
        <v>338</v>
      </c>
      <c r="B1379" s="7" t="s">
        <v>337</v>
      </c>
      <c r="C1379" s="7" t="n">
        <f aca="false">COUNTIFS('Duel Log'!AF$2:AF$2815,$A1379,'Duel Log'!AG$2:AG$2815,$B1379)</f>
        <v>1</v>
      </c>
      <c r="D1379" s="7" t="n">
        <f aca="false">COUNTIFS('Duel Log'!AF$2:AF$2815,$A1379,'Duel Log'!AG$2:AG$2815,$B1379,'Duel Log'!AH$2:AH$2815,"Win")</f>
        <v>0</v>
      </c>
      <c r="E1379" s="7" t="n">
        <f aca="false">COUNTIFS('Duel Log'!AF$2:AF$2815,$A1379,'Duel Log'!AG$2:AG$2815,$B1379,'Duel Log'!AH$2:AH$2815,"Loss")</f>
        <v>1</v>
      </c>
      <c r="F1379" s="7" t="n">
        <f aca="false">COUNTIFS('Duel Log'!AF$2:AF$2815,$A1379,'Duel Log'!AG$2:AG$2815,$B1379,'Duel Log'!AH$2:AH$2815,"Draw")</f>
        <v>0</v>
      </c>
      <c r="G1379" s="13" t="n">
        <f aca="false">IFERROR(D1379/C1379,"")</f>
        <v>0</v>
      </c>
    </row>
    <row r="1380" customFormat="false" ht="15" hidden="false" customHeight="true" outlineLevel="0" collapsed="false">
      <c r="A1380" s="7" t="s">
        <v>338</v>
      </c>
      <c r="B1380" s="7" t="s">
        <v>832</v>
      </c>
      <c r="C1380" s="7" t="n">
        <f aca="false">COUNTIFS('Duel Log'!AF$2:AF$2815,$A1380,'Duel Log'!AG$2:AG$2815,$B1380)</f>
        <v>1</v>
      </c>
      <c r="D1380" s="7" t="n">
        <f aca="false">COUNTIFS('Duel Log'!AF$2:AF$2815,$A1380,'Duel Log'!AG$2:AG$2815,$B1380,'Duel Log'!AH$2:AH$2815,"Win")</f>
        <v>1</v>
      </c>
      <c r="E1380" s="7" t="n">
        <f aca="false">COUNTIFS('Duel Log'!AF$2:AF$2815,$A1380,'Duel Log'!AG$2:AG$2815,$B1380,'Duel Log'!AH$2:AH$2815,"Loss")</f>
        <v>0</v>
      </c>
      <c r="F1380" s="7" t="n">
        <f aca="false">COUNTIFS('Duel Log'!AF$2:AF$2815,$A1380,'Duel Log'!AG$2:AG$2815,$B1380,'Duel Log'!AH$2:AH$2815,"Draw")</f>
        <v>0</v>
      </c>
      <c r="G1380" s="13" t="n">
        <f aca="false">IFERROR(D1380/C1380,"")</f>
        <v>1</v>
      </c>
    </row>
    <row r="1381" customFormat="false" ht="15" hidden="false" customHeight="true" outlineLevel="0" collapsed="false">
      <c r="A1381" s="7" t="s">
        <v>338</v>
      </c>
      <c r="B1381" s="7" t="s">
        <v>649</v>
      </c>
      <c r="C1381" s="7" t="n">
        <f aca="false">COUNTIFS('Duel Log'!AF$2:AF$2815,$A1381,'Duel Log'!AG$2:AG$2815,$B1381)</f>
        <v>1</v>
      </c>
      <c r="D1381" s="7" t="n">
        <f aca="false">COUNTIFS('Duel Log'!AF$2:AF$2815,$A1381,'Duel Log'!AG$2:AG$2815,$B1381,'Duel Log'!AH$2:AH$2815,"Win")</f>
        <v>0</v>
      </c>
      <c r="E1381" s="7" t="n">
        <f aca="false">COUNTIFS('Duel Log'!AF$2:AF$2815,$A1381,'Duel Log'!AG$2:AG$2815,$B1381,'Duel Log'!AH$2:AH$2815,"Loss")</f>
        <v>1</v>
      </c>
      <c r="F1381" s="7" t="n">
        <f aca="false">COUNTIFS('Duel Log'!AF$2:AF$2815,$A1381,'Duel Log'!AG$2:AG$2815,$B1381,'Duel Log'!AH$2:AH$2815,"Draw")</f>
        <v>0</v>
      </c>
      <c r="G1381" s="13" t="n">
        <f aca="false">IFERROR(D1381/C1381,"")</f>
        <v>0</v>
      </c>
    </row>
    <row r="1382" customFormat="false" ht="15" hidden="false" customHeight="true" outlineLevel="0" collapsed="false">
      <c r="A1382" s="7" t="s">
        <v>338</v>
      </c>
      <c r="B1382" s="7" t="s">
        <v>4736</v>
      </c>
      <c r="C1382" s="7" t="n">
        <f aca="false">COUNTIFS('Duel Log'!AF$2:AF$2815,$A1382,'Duel Log'!AG$2:AG$2815,$B1382)</f>
        <v>2</v>
      </c>
      <c r="D1382" s="7" t="n">
        <f aca="false">COUNTIFS('Duel Log'!AF$2:AF$2815,$A1382,'Duel Log'!AG$2:AG$2815,$B1382,'Duel Log'!AH$2:AH$2815,"Win")</f>
        <v>2</v>
      </c>
      <c r="E1382" s="7" t="n">
        <f aca="false">COUNTIFS('Duel Log'!AF$2:AF$2815,$A1382,'Duel Log'!AG$2:AG$2815,$B1382,'Duel Log'!AH$2:AH$2815,"Loss")</f>
        <v>0</v>
      </c>
      <c r="F1382" s="7" t="n">
        <f aca="false">COUNTIFS('Duel Log'!AF$2:AF$2815,$A1382,'Duel Log'!AG$2:AG$2815,$B1382,'Duel Log'!AH$2:AH$2815,"Draw")</f>
        <v>0</v>
      </c>
      <c r="G1382" s="13" t="n">
        <f aca="false">IFERROR(D1382/C1382,"")</f>
        <v>1</v>
      </c>
    </row>
    <row r="1383" customFormat="false" ht="15" hidden="false" customHeight="true" outlineLevel="0" collapsed="false">
      <c r="A1383" s="7" t="s">
        <v>1093</v>
      </c>
      <c r="B1383" s="7" t="s">
        <v>223</v>
      </c>
      <c r="C1383" s="7" t="n">
        <f aca="false">COUNTIFS('Duel Log'!AF$2:AF$2815,$A1383,'Duel Log'!AG$2:AG$2815,$B1383)</f>
        <v>1</v>
      </c>
      <c r="D1383" s="7" t="n">
        <f aca="false">COUNTIFS('Duel Log'!AF$2:AF$2815,$A1383,'Duel Log'!AG$2:AG$2815,$B1383,'Duel Log'!AH$2:AH$2815,"Win")</f>
        <v>0</v>
      </c>
      <c r="E1383" s="7" t="n">
        <f aca="false">COUNTIFS('Duel Log'!AF$2:AF$2815,$A1383,'Duel Log'!AG$2:AG$2815,$B1383,'Duel Log'!AH$2:AH$2815,"Loss")</f>
        <v>1</v>
      </c>
      <c r="F1383" s="7" t="n">
        <f aca="false">COUNTIFS('Duel Log'!AF$2:AF$2815,$A1383,'Duel Log'!AG$2:AG$2815,$B1383,'Duel Log'!AH$2:AH$2815,"Draw")</f>
        <v>0</v>
      </c>
      <c r="G1383" s="13" t="n">
        <f aca="false">IFERROR(D1383/C1383,"")</f>
        <v>0</v>
      </c>
    </row>
    <row r="1384" customFormat="false" ht="15" hidden="false" customHeight="true" outlineLevel="0" collapsed="false">
      <c r="A1384" s="7" t="s">
        <v>1472</v>
      </c>
      <c r="B1384" s="7" t="s">
        <v>1473</v>
      </c>
      <c r="C1384" s="7" t="n">
        <f aca="false">COUNTIFS('Duel Log'!AF$2:AF$2815,$A1384,'Duel Log'!AG$2:AG$2815,$B1384)</f>
        <v>2</v>
      </c>
      <c r="D1384" s="7" t="n">
        <f aca="false">COUNTIFS('Duel Log'!AF$2:AF$2815,$A1384,'Duel Log'!AG$2:AG$2815,$B1384,'Duel Log'!AH$2:AH$2815,"Win")</f>
        <v>0</v>
      </c>
      <c r="E1384" s="7" t="n">
        <f aca="false">COUNTIFS('Duel Log'!AF$2:AF$2815,$A1384,'Duel Log'!AG$2:AG$2815,$B1384,'Duel Log'!AH$2:AH$2815,"Loss")</f>
        <v>2</v>
      </c>
      <c r="F1384" s="7" t="n">
        <f aca="false">COUNTIFS('Duel Log'!AF$2:AF$2815,$A1384,'Duel Log'!AG$2:AG$2815,$B1384,'Duel Log'!AH$2:AH$2815,"Draw")</f>
        <v>0</v>
      </c>
      <c r="G1384" s="13" t="n">
        <f aca="false">IFERROR(D1384/C1384,"")</f>
        <v>0</v>
      </c>
    </row>
    <row r="1385" customFormat="false" ht="15" hidden="false" customHeight="true" outlineLevel="0" collapsed="false">
      <c r="A1385" s="7" t="s">
        <v>3560</v>
      </c>
      <c r="B1385" s="7" t="s">
        <v>765</v>
      </c>
      <c r="C1385" s="7" t="n">
        <f aca="false">COUNTIFS('Duel Log'!AF$2:AF$2815,$A1385,'Duel Log'!AG$2:AG$2815,$B1385)</f>
        <v>1</v>
      </c>
      <c r="D1385" s="7" t="n">
        <f aca="false">COUNTIFS('Duel Log'!AF$2:AF$2815,$A1385,'Duel Log'!AG$2:AG$2815,$B1385,'Duel Log'!AH$2:AH$2815,"Win")</f>
        <v>0</v>
      </c>
      <c r="E1385" s="7" t="n">
        <f aca="false">COUNTIFS('Duel Log'!AF$2:AF$2815,$A1385,'Duel Log'!AG$2:AG$2815,$B1385,'Duel Log'!AH$2:AH$2815,"Loss")</f>
        <v>1</v>
      </c>
      <c r="F1385" s="7" t="n">
        <f aca="false">COUNTIFS('Duel Log'!AF$2:AF$2815,$A1385,'Duel Log'!AG$2:AG$2815,$B1385,'Duel Log'!AH$2:AH$2815,"Draw")</f>
        <v>0</v>
      </c>
      <c r="G1385" s="13" t="n">
        <f aca="false">IFERROR(D1385/C1385,"")</f>
        <v>0</v>
      </c>
    </row>
    <row r="1386" customFormat="false" ht="15" hidden="false" customHeight="true" outlineLevel="0" collapsed="false">
      <c r="A1386" s="7" t="s">
        <v>3560</v>
      </c>
      <c r="B1386" s="7" t="s">
        <v>101</v>
      </c>
      <c r="C1386" s="7" t="n">
        <f aca="false">COUNTIFS('Duel Log'!AF$2:AF$2815,$A1386,'Duel Log'!AG$2:AG$2815,$B1386)</f>
        <v>1</v>
      </c>
      <c r="D1386" s="7" t="n">
        <f aca="false">COUNTIFS('Duel Log'!AF$2:AF$2815,$A1386,'Duel Log'!AG$2:AG$2815,$B1386,'Duel Log'!AH$2:AH$2815,"Win")</f>
        <v>1</v>
      </c>
      <c r="E1386" s="7" t="n">
        <f aca="false">COUNTIFS('Duel Log'!AF$2:AF$2815,$A1386,'Duel Log'!AG$2:AG$2815,$B1386,'Duel Log'!AH$2:AH$2815,"Loss")</f>
        <v>0</v>
      </c>
      <c r="F1386" s="7" t="n">
        <f aca="false">COUNTIFS('Duel Log'!AF$2:AF$2815,$A1386,'Duel Log'!AG$2:AG$2815,$B1386,'Duel Log'!AH$2:AH$2815,"Draw")</f>
        <v>0</v>
      </c>
      <c r="G1386" s="13" t="n">
        <f aca="false">IFERROR(D1386/C1386,"")</f>
        <v>1</v>
      </c>
    </row>
    <row r="1387" customFormat="false" ht="15" hidden="false" customHeight="true" outlineLevel="0" collapsed="false">
      <c r="A1387" s="7" t="s">
        <v>3560</v>
      </c>
      <c r="B1387" s="7" t="s">
        <v>2573</v>
      </c>
      <c r="C1387" s="7" t="n">
        <f aca="false">COUNTIFS('Duel Log'!AF$2:AF$2815,$A1387,'Duel Log'!AG$2:AG$2815,$B1387)</f>
        <v>1</v>
      </c>
      <c r="D1387" s="7" t="n">
        <f aca="false">COUNTIFS('Duel Log'!AF$2:AF$2815,$A1387,'Duel Log'!AG$2:AG$2815,$B1387,'Duel Log'!AH$2:AH$2815,"Win")</f>
        <v>1</v>
      </c>
      <c r="E1387" s="7" t="n">
        <f aca="false">COUNTIFS('Duel Log'!AF$2:AF$2815,$A1387,'Duel Log'!AG$2:AG$2815,$B1387,'Duel Log'!AH$2:AH$2815,"Loss")</f>
        <v>0</v>
      </c>
      <c r="F1387" s="7" t="n">
        <f aca="false">COUNTIFS('Duel Log'!AF$2:AF$2815,$A1387,'Duel Log'!AG$2:AG$2815,$B1387,'Duel Log'!AH$2:AH$2815,"Draw")</f>
        <v>0</v>
      </c>
      <c r="G1387" s="13" t="n">
        <f aca="false">IFERROR(D1387/C1387,"")</f>
        <v>1</v>
      </c>
    </row>
    <row r="1388" customFormat="false" ht="15" hidden="false" customHeight="true" outlineLevel="0" collapsed="false">
      <c r="A1388" s="7" t="s">
        <v>3560</v>
      </c>
      <c r="B1388" s="7" t="s">
        <v>422</v>
      </c>
      <c r="C1388" s="7" t="n">
        <f aca="false">COUNTIFS('Duel Log'!AF$2:AF$2815,$A1388,'Duel Log'!AG$2:AG$2815,$B1388)</f>
        <v>1</v>
      </c>
      <c r="D1388" s="7" t="n">
        <f aca="false">COUNTIFS('Duel Log'!AF$2:AF$2815,$A1388,'Duel Log'!AG$2:AG$2815,$B1388,'Duel Log'!AH$2:AH$2815,"Win")</f>
        <v>0</v>
      </c>
      <c r="E1388" s="7" t="n">
        <f aca="false">COUNTIFS('Duel Log'!AF$2:AF$2815,$A1388,'Duel Log'!AG$2:AG$2815,$B1388,'Duel Log'!AH$2:AH$2815,"Loss")</f>
        <v>1</v>
      </c>
      <c r="F1388" s="7" t="n">
        <f aca="false">COUNTIFS('Duel Log'!AF$2:AF$2815,$A1388,'Duel Log'!AG$2:AG$2815,$B1388,'Duel Log'!AH$2:AH$2815,"Draw")</f>
        <v>0</v>
      </c>
      <c r="G1388" s="13" t="n">
        <f aca="false">IFERROR(D1388/C1388,"")</f>
        <v>0</v>
      </c>
    </row>
    <row r="1389" customFormat="false" ht="15" hidden="false" customHeight="true" outlineLevel="0" collapsed="false">
      <c r="A1389" s="7" t="s">
        <v>1999</v>
      </c>
      <c r="B1389" s="7" t="s">
        <v>488</v>
      </c>
      <c r="C1389" s="7" t="n">
        <f aca="false">COUNTIFS('Duel Log'!AF$2:AF$2815,$A1389,'Duel Log'!AG$2:AG$2815,$B1389)</f>
        <v>1</v>
      </c>
      <c r="D1389" s="7" t="n">
        <f aca="false">COUNTIFS('Duel Log'!AF$2:AF$2815,$A1389,'Duel Log'!AG$2:AG$2815,$B1389,'Duel Log'!AH$2:AH$2815,"Win")</f>
        <v>0</v>
      </c>
      <c r="E1389" s="7" t="n">
        <f aca="false">COUNTIFS('Duel Log'!AF$2:AF$2815,$A1389,'Duel Log'!AG$2:AG$2815,$B1389,'Duel Log'!AH$2:AH$2815,"Loss")</f>
        <v>1</v>
      </c>
      <c r="F1389" s="7" t="n">
        <f aca="false">COUNTIFS('Duel Log'!AF$2:AF$2815,$A1389,'Duel Log'!AG$2:AG$2815,$B1389,'Duel Log'!AH$2:AH$2815,"Draw")</f>
        <v>0</v>
      </c>
      <c r="G1389" s="13" t="n">
        <f aca="false">IFERROR(D1389/C1389,"")</f>
        <v>0</v>
      </c>
    </row>
    <row r="1390" customFormat="false" ht="15" hidden="false" customHeight="true" outlineLevel="0" collapsed="false">
      <c r="A1390" s="7" t="s">
        <v>1999</v>
      </c>
      <c r="B1390" s="7" t="s">
        <v>2000</v>
      </c>
      <c r="C1390" s="7" t="n">
        <f aca="false">COUNTIFS('Duel Log'!AF$2:AF$2815,$A1390,'Duel Log'!AG$2:AG$2815,$B1390)</f>
        <v>2</v>
      </c>
      <c r="D1390" s="7" t="n">
        <f aca="false">COUNTIFS('Duel Log'!AF$2:AF$2815,$A1390,'Duel Log'!AG$2:AG$2815,$B1390,'Duel Log'!AH$2:AH$2815,"Win")</f>
        <v>0</v>
      </c>
      <c r="E1390" s="7" t="n">
        <f aca="false">COUNTIFS('Duel Log'!AF$2:AF$2815,$A1390,'Duel Log'!AG$2:AG$2815,$B1390,'Duel Log'!AH$2:AH$2815,"Loss")</f>
        <v>2</v>
      </c>
      <c r="F1390" s="7" t="n">
        <f aca="false">COUNTIFS('Duel Log'!AF$2:AF$2815,$A1390,'Duel Log'!AG$2:AG$2815,$B1390,'Duel Log'!AH$2:AH$2815,"Draw")</f>
        <v>0</v>
      </c>
      <c r="G1390" s="13" t="n">
        <f aca="false">IFERROR(D1390/C1390,"")</f>
        <v>0</v>
      </c>
    </row>
    <row r="1391" customFormat="false" ht="15" hidden="false" customHeight="true" outlineLevel="0" collapsed="false">
      <c r="A1391" s="7" t="s">
        <v>1961</v>
      </c>
      <c r="B1391" s="7" t="s">
        <v>1962</v>
      </c>
      <c r="C1391" s="7" t="n">
        <f aca="false">COUNTIFS('Duel Log'!AF$2:AF$2815,$A1391,'Duel Log'!AG$2:AG$2815,$B1391)</f>
        <v>1</v>
      </c>
      <c r="D1391" s="7" t="n">
        <f aca="false">COUNTIFS('Duel Log'!AF$2:AF$2815,$A1391,'Duel Log'!AG$2:AG$2815,$B1391,'Duel Log'!AH$2:AH$2815,"Win")</f>
        <v>1</v>
      </c>
      <c r="E1391" s="7" t="n">
        <f aca="false">COUNTIFS('Duel Log'!AF$2:AF$2815,$A1391,'Duel Log'!AG$2:AG$2815,$B1391,'Duel Log'!AH$2:AH$2815,"Loss")</f>
        <v>0</v>
      </c>
      <c r="F1391" s="7" t="n">
        <f aca="false">COUNTIFS('Duel Log'!AF$2:AF$2815,$A1391,'Duel Log'!AG$2:AG$2815,$B1391,'Duel Log'!AH$2:AH$2815,"Draw")</f>
        <v>0</v>
      </c>
      <c r="G1391" s="13" t="n">
        <f aca="false">IFERROR(D1391/C1391,"")</f>
        <v>1</v>
      </c>
    </row>
    <row r="1392" customFormat="false" ht="15" hidden="false" customHeight="true" outlineLevel="0" collapsed="false">
      <c r="A1392" s="7" t="s">
        <v>274</v>
      </c>
      <c r="B1392" s="7" t="s">
        <v>275</v>
      </c>
      <c r="C1392" s="7" t="n">
        <f aca="false">COUNTIFS('Duel Log'!AF$2:AF$2815,$A1392,'Duel Log'!AG$2:AG$2815,$B1392)</f>
        <v>2</v>
      </c>
      <c r="D1392" s="7" t="n">
        <f aca="false">COUNTIFS('Duel Log'!AF$2:AF$2815,$A1392,'Duel Log'!AG$2:AG$2815,$B1392,'Duel Log'!AH$2:AH$2815,"Win")</f>
        <v>0</v>
      </c>
      <c r="E1392" s="7" t="n">
        <f aca="false">COUNTIFS('Duel Log'!AF$2:AF$2815,$A1392,'Duel Log'!AG$2:AG$2815,$B1392,'Duel Log'!AH$2:AH$2815,"Loss")</f>
        <v>2</v>
      </c>
      <c r="F1392" s="7" t="n">
        <f aca="false">COUNTIFS('Duel Log'!AF$2:AF$2815,$A1392,'Duel Log'!AG$2:AG$2815,$B1392,'Duel Log'!AH$2:AH$2815,"Draw")</f>
        <v>0</v>
      </c>
      <c r="G1392" s="13" t="n">
        <f aca="false">IFERROR(D1392/C1392,"")</f>
        <v>0</v>
      </c>
    </row>
    <row r="1393" customFormat="false" ht="15" hidden="false" customHeight="true" outlineLevel="0" collapsed="false">
      <c r="A1393" s="7" t="s">
        <v>296</v>
      </c>
      <c r="B1393" s="7" t="s">
        <v>228</v>
      </c>
      <c r="C1393" s="7" t="n">
        <f aca="false">COUNTIFS('Duel Log'!AF$2:AF$2815,$A1393,'Duel Log'!AG$2:AG$2815,$B1393)</f>
        <v>2</v>
      </c>
      <c r="D1393" s="7" t="n">
        <f aca="false">COUNTIFS('Duel Log'!AF$2:AF$2815,$A1393,'Duel Log'!AG$2:AG$2815,$B1393,'Duel Log'!AH$2:AH$2815,"Win")</f>
        <v>2</v>
      </c>
      <c r="E1393" s="7" t="n">
        <f aca="false">COUNTIFS('Duel Log'!AF$2:AF$2815,$A1393,'Duel Log'!AG$2:AG$2815,$B1393,'Duel Log'!AH$2:AH$2815,"Loss")</f>
        <v>0</v>
      </c>
      <c r="F1393" s="7" t="n">
        <f aca="false">COUNTIFS('Duel Log'!AF$2:AF$2815,$A1393,'Duel Log'!AG$2:AG$2815,$B1393,'Duel Log'!AH$2:AH$2815,"Draw")</f>
        <v>0</v>
      </c>
      <c r="G1393" s="13" t="n">
        <f aca="false">IFERROR(D1393/C1393,"")</f>
        <v>1</v>
      </c>
    </row>
    <row r="1394" customFormat="false" ht="15" hidden="false" customHeight="true" outlineLevel="0" collapsed="false">
      <c r="A1394" s="7" t="s">
        <v>5099</v>
      </c>
      <c r="B1394" s="7" t="s">
        <v>448</v>
      </c>
      <c r="C1394" s="7" t="n">
        <f aca="false">COUNTIFS('Duel Log'!AF$2:AF$2815,$A1394,'Duel Log'!AG$2:AG$2815,$B1394)</f>
        <v>2</v>
      </c>
      <c r="D1394" s="7" t="n">
        <f aca="false">COUNTIFS('Duel Log'!AF$2:AF$2815,$A1394,'Duel Log'!AG$2:AG$2815,$B1394,'Duel Log'!AH$2:AH$2815,"Win")</f>
        <v>0</v>
      </c>
      <c r="E1394" s="7" t="n">
        <f aca="false">COUNTIFS('Duel Log'!AF$2:AF$2815,$A1394,'Duel Log'!AG$2:AG$2815,$B1394,'Duel Log'!AH$2:AH$2815,"Loss")</f>
        <v>2</v>
      </c>
      <c r="F1394" s="7" t="n">
        <f aca="false">COUNTIFS('Duel Log'!AF$2:AF$2815,$A1394,'Duel Log'!AG$2:AG$2815,$B1394,'Duel Log'!AH$2:AH$2815,"Draw")</f>
        <v>0</v>
      </c>
      <c r="G1394" s="13" t="n">
        <f aca="false">IFERROR(D1394/C1394,"")</f>
        <v>0</v>
      </c>
    </row>
    <row r="1395" customFormat="false" ht="15" hidden="false" customHeight="true" outlineLevel="0" collapsed="false">
      <c r="A1395" s="7" t="s">
        <v>1144</v>
      </c>
      <c r="B1395" s="7" t="s">
        <v>1882</v>
      </c>
      <c r="C1395" s="7" t="n">
        <f aca="false">COUNTIFS('Duel Log'!AF$2:AF$2815,$A1395,'Duel Log'!AG$2:AG$2815,$B1395)</f>
        <v>1</v>
      </c>
      <c r="D1395" s="7" t="n">
        <f aca="false">COUNTIFS('Duel Log'!AF$2:AF$2815,$A1395,'Duel Log'!AG$2:AG$2815,$B1395,'Duel Log'!AH$2:AH$2815,"Win")</f>
        <v>1</v>
      </c>
      <c r="E1395" s="7" t="n">
        <f aca="false">COUNTIFS('Duel Log'!AF$2:AF$2815,$A1395,'Duel Log'!AG$2:AG$2815,$B1395,'Duel Log'!AH$2:AH$2815,"Loss")</f>
        <v>0</v>
      </c>
      <c r="F1395" s="7" t="n">
        <f aca="false">COUNTIFS('Duel Log'!AF$2:AF$2815,$A1395,'Duel Log'!AG$2:AG$2815,$B1395,'Duel Log'!AH$2:AH$2815,"Draw")</f>
        <v>0</v>
      </c>
      <c r="G1395" s="13" t="n">
        <f aca="false">IFERROR(D1395/C1395,"")</f>
        <v>1</v>
      </c>
    </row>
    <row r="1396" customFormat="false" ht="15" hidden="false" customHeight="true" outlineLevel="0" collapsed="false">
      <c r="A1396" s="7" t="s">
        <v>3172</v>
      </c>
      <c r="B1396" s="7" t="s">
        <v>410</v>
      </c>
      <c r="C1396" s="7" t="n">
        <f aca="false">COUNTIFS('Duel Log'!AF$2:AF$2815,$A1396,'Duel Log'!AG$2:AG$2815,$B1396)</f>
        <v>1</v>
      </c>
      <c r="D1396" s="7" t="n">
        <f aca="false">COUNTIFS('Duel Log'!AF$2:AF$2815,$A1396,'Duel Log'!AG$2:AG$2815,$B1396,'Duel Log'!AH$2:AH$2815,"Win")</f>
        <v>0</v>
      </c>
      <c r="E1396" s="7" t="n">
        <f aca="false">COUNTIFS('Duel Log'!AF$2:AF$2815,$A1396,'Duel Log'!AG$2:AG$2815,$B1396,'Duel Log'!AH$2:AH$2815,"Loss")</f>
        <v>1</v>
      </c>
      <c r="F1396" s="7" t="n">
        <f aca="false">COUNTIFS('Duel Log'!AF$2:AF$2815,$A1396,'Duel Log'!AG$2:AG$2815,$B1396,'Duel Log'!AH$2:AH$2815,"Draw")</f>
        <v>0</v>
      </c>
      <c r="G1396" s="13" t="n">
        <f aca="false">IFERROR(D1396/C1396,"")</f>
        <v>0</v>
      </c>
    </row>
    <row r="1397" customFormat="false" ht="15" hidden="false" customHeight="true" outlineLevel="0" collapsed="false">
      <c r="A1397" s="7" t="s">
        <v>1280</v>
      </c>
      <c r="B1397" s="7" t="s">
        <v>1281</v>
      </c>
      <c r="C1397" s="7" t="n">
        <f aca="false">COUNTIFS('Duel Log'!AF$2:AF$2815,$A1397,'Duel Log'!AG$2:AG$2815,$B1397)</f>
        <v>1</v>
      </c>
      <c r="D1397" s="7" t="n">
        <f aca="false">COUNTIFS('Duel Log'!AF$2:AF$2815,$A1397,'Duel Log'!AG$2:AG$2815,$B1397,'Duel Log'!AH$2:AH$2815,"Win")</f>
        <v>1</v>
      </c>
      <c r="E1397" s="7" t="n">
        <f aca="false">COUNTIFS('Duel Log'!AF$2:AF$2815,$A1397,'Duel Log'!AG$2:AG$2815,$B1397,'Duel Log'!AH$2:AH$2815,"Loss")</f>
        <v>0</v>
      </c>
      <c r="F1397" s="7" t="n">
        <f aca="false">COUNTIFS('Duel Log'!AF$2:AF$2815,$A1397,'Duel Log'!AG$2:AG$2815,$B1397,'Duel Log'!AH$2:AH$2815,"Draw")</f>
        <v>0</v>
      </c>
      <c r="G1397" s="13" t="n">
        <f aca="false">IFERROR(D1397/C1397,"")</f>
        <v>1</v>
      </c>
    </row>
    <row r="1398" customFormat="false" ht="15" hidden="false" customHeight="true" outlineLevel="0" collapsed="false">
      <c r="A1398" s="7" t="s">
        <v>5776</v>
      </c>
      <c r="B1398" s="7" t="s">
        <v>5775</v>
      </c>
      <c r="C1398" s="7" t="n">
        <f aca="false">COUNTIFS('Duel Log'!AF$2:AF$2815,$A1398,'Duel Log'!AG$2:AG$2815,$B1398)</f>
        <v>1</v>
      </c>
      <c r="D1398" s="7" t="n">
        <f aca="false">COUNTIFS('Duel Log'!AF$2:AF$2815,$A1398,'Duel Log'!AG$2:AG$2815,$B1398,'Duel Log'!AH$2:AH$2815,"Win")</f>
        <v>1</v>
      </c>
      <c r="E1398" s="7" t="n">
        <f aca="false">COUNTIFS('Duel Log'!AF$2:AF$2815,$A1398,'Duel Log'!AG$2:AG$2815,$B1398,'Duel Log'!AH$2:AH$2815,"Loss")</f>
        <v>0</v>
      </c>
      <c r="F1398" s="7" t="n">
        <f aca="false">COUNTIFS('Duel Log'!AF$2:AF$2815,$A1398,'Duel Log'!AG$2:AG$2815,$B1398,'Duel Log'!AH$2:AH$2815,"Draw")</f>
        <v>0</v>
      </c>
      <c r="G1398" s="13" t="n">
        <f aca="false">IFERROR(D1398/C1398,"")</f>
        <v>1</v>
      </c>
    </row>
    <row r="1399" customFormat="false" ht="15" hidden="false" customHeight="true" outlineLevel="0" collapsed="false">
      <c r="A1399" s="7" t="s">
        <v>758</v>
      </c>
      <c r="B1399" s="7" t="s">
        <v>759</v>
      </c>
      <c r="C1399" s="7" t="n">
        <f aca="false">COUNTIFS('Duel Log'!AF$2:AF$2815,$A1399,'Duel Log'!AG$2:AG$2815,$B1399)</f>
        <v>2</v>
      </c>
      <c r="D1399" s="7" t="n">
        <f aca="false">COUNTIFS('Duel Log'!AF$2:AF$2815,$A1399,'Duel Log'!AG$2:AG$2815,$B1399,'Duel Log'!AH$2:AH$2815,"Win")</f>
        <v>2</v>
      </c>
      <c r="E1399" s="7" t="n">
        <f aca="false">COUNTIFS('Duel Log'!AF$2:AF$2815,$A1399,'Duel Log'!AG$2:AG$2815,$B1399,'Duel Log'!AH$2:AH$2815,"Loss")</f>
        <v>0</v>
      </c>
      <c r="F1399" s="7" t="n">
        <f aca="false">COUNTIFS('Duel Log'!AF$2:AF$2815,$A1399,'Duel Log'!AG$2:AG$2815,$B1399,'Duel Log'!AH$2:AH$2815,"Draw")</f>
        <v>0</v>
      </c>
      <c r="G1399" s="13" t="n">
        <f aca="false">IFERROR(D1399/C1399,"")</f>
        <v>1</v>
      </c>
    </row>
    <row r="1400" customFormat="false" ht="15" hidden="false" customHeight="true" outlineLevel="0" collapsed="false">
      <c r="A1400" s="7" t="s">
        <v>709</v>
      </c>
      <c r="B1400" s="7" t="s">
        <v>708</v>
      </c>
      <c r="C1400" s="7" t="n">
        <f aca="false">COUNTIFS('Duel Log'!AF$2:AF$2815,$A1400,'Duel Log'!AG$2:AG$2815,$B1400)</f>
        <v>2</v>
      </c>
      <c r="D1400" s="7" t="n">
        <f aca="false">COUNTIFS('Duel Log'!AF$2:AF$2815,$A1400,'Duel Log'!AG$2:AG$2815,$B1400,'Duel Log'!AH$2:AH$2815,"Win")</f>
        <v>0</v>
      </c>
      <c r="E1400" s="7" t="n">
        <f aca="false">COUNTIFS('Duel Log'!AF$2:AF$2815,$A1400,'Duel Log'!AG$2:AG$2815,$B1400,'Duel Log'!AH$2:AH$2815,"Loss")</f>
        <v>2</v>
      </c>
      <c r="F1400" s="7" t="n">
        <f aca="false">COUNTIFS('Duel Log'!AF$2:AF$2815,$A1400,'Duel Log'!AG$2:AG$2815,$B1400,'Duel Log'!AH$2:AH$2815,"Draw")</f>
        <v>0</v>
      </c>
      <c r="G1400" s="13" t="n">
        <f aca="false">IFERROR(D1400/C1400,"")</f>
        <v>0</v>
      </c>
    </row>
    <row r="1401" customFormat="false" ht="15" hidden="false" customHeight="true" outlineLevel="0" collapsed="false">
      <c r="A1401" s="7" t="s">
        <v>2859</v>
      </c>
      <c r="B1401" s="7" t="s">
        <v>1849</v>
      </c>
      <c r="C1401" s="7" t="n">
        <f aca="false">COUNTIFS('Duel Log'!AF$2:AF$2815,$A1401,'Duel Log'!AG$2:AG$2815,$B1401)</f>
        <v>1</v>
      </c>
      <c r="D1401" s="7" t="n">
        <f aca="false">COUNTIFS('Duel Log'!AF$2:AF$2815,$A1401,'Duel Log'!AG$2:AG$2815,$B1401,'Duel Log'!AH$2:AH$2815,"Win")</f>
        <v>1</v>
      </c>
      <c r="E1401" s="7" t="n">
        <f aca="false">COUNTIFS('Duel Log'!AF$2:AF$2815,$A1401,'Duel Log'!AG$2:AG$2815,$B1401,'Duel Log'!AH$2:AH$2815,"Loss")</f>
        <v>0</v>
      </c>
      <c r="F1401" s="7" t="n">
        <f aca="false">COUNTIFS('Duel Log'!AF$2:AF$2815,$A1401,'Duel Log'!AG$2:AG$2815,$B1401,'Duel Log'!AH$2:AH$2815,"Draw")</f>
        <v>0</v>
      </c>
      <c r="G1401" s="13" t="n">
        <f aca="false">IFERROR(D1401/C1401,"")</f>
        <v>1</v>
      </c>
    </row>
    <row r="1402" customFormat="false" ht="15" hidden="false" customHeight="true" outlineLevel="0" collapsed="false">
      <c r="A1402" s="7" t="s">
        <v>3555</v>
      </c>
      <c r="B1402" s="7" t="s">
        <v>1155</v>
      </c>
      <c r="C1402" s="7" t="n">
        <f aca="false">COUNTIFS('Duel Log'!AF$2:AF$2815,$A1402,'Duel Log'!AG$2:AG$2815,$B1402)</f>
        <v>1</v>
      </c>
      <c r="D1402" s="7" t="n">
        <f aca="false">COUNTIFS('Duel Log'!AF$2:AF$2815,$A1402,'Duel Log'!AG$2:AG$2815,$B1402,'Duel Log'!AH$2:AH$2815,"Win")</f>
        <v>0</v>
      </c>
      <c r="E1402" s="7" t="n">
        <f aca="false">COUNTIFS('Duel Log'!AF$2:AF$2815,$A1402,'Duel Log'!AG$2:AG$2815,$B1402,'Duel Log'!AH$2:AH$2815,"Loss")</f>
        <v>1</v>
      </c>
      <c r="F1402" s="7" t="n">
        <f aca="false">COUNTIFS('Duel Log'!AF$2:AF$2815,$A1402,'Duel Log'!AG$2:AG$2815,$B1402,'Duel Log'!AH$2:AH$2815,"Draw")</f>
        <v>0</v>
      </c>
      <c r="G1402" s="13" t="n">
        <f aca="false">IFERROR(D1402/C1402,"")</f>
        <v>0</v>
      </c>
    </row>
    <row r="1403" customFormat="false" ht="15" hidden="false" customHeight="true" outlineLevel="0" collapsed="false">
      <c r="A1403" s="7" t="s">
        <v>2908</v>
      </c>
      <c r="B1403" s="7" t="s">
        <v>648</v>
      </c>
      <c r="C1403" s="7" t="n">
        <f aca="false">COUNTIFS('Duel Log'!AF$2:AF$2815,$A1403,'Duel Log'!AG$2:AG$2815,$B1403)</f>
        <v>1</v>
      </c>
      <c r="D1403" s="7" t="n">
        <f aca="false">COUNTIFS('Duel Log'!AF$2:AF$2815,$A1403,'Duel Log'!AG$2:AG$2815,$B1403,'Duel Log'!AH$2:AH$2815,"Win")</f>
        <v>0</v>
      </c>
      <c r="E1403" s="7" t="n">
        <f aca="false">COUNTIFS('Duel Log'!AF$2:AF$2815,$A1403,'Duel Log'!AG$2:AG$2815,$B1403,'Duel Log'!AH$2:AH$2815,"Loss")</f>
        <v>1</v>
      </c>
      <c r="F1403" s="7" t="n">
        <f aca="false">COUNTIFS('Duel Log'!AF$2:AF$2815,$A1403,'Duel Log'!AG$2:AG$2815,$B1403,'Duel Log'!AH$2:AH$2815,"Draw")</f>
        <v>0</v>
      </c>
      <c r="G1403" s="13" t="n">
        <f aca="false">IFERROR(D1403/C1403,"")</f>
        <v>0</v>
      </c>
    </row>
    <row r="1404" customFormat="false" ht="15" hidden="false" customHeight="true" outlineLevel="0" collapsed="false">
      <c r="A1404" s="7" t="s">
        <v>1564</v>
      </c>
      <c r="B1404" s="7" t="s">
        <v>1565</v>
      </c>
      <c r="C1404" s="7" t="n">
        <f aca="false">COUNTIFS('Duel Log'!AF$2:AF$2815,$A1404,'Duel Log'!AG$2:AG$2815,$B1404)</f>
        <v>2</v>
      </c>
      <c r="D1404" s="7" t="n">
        <f aca="false">COUNTIFS('Duel Log'!AF$2:AF$2815,$A1404,'Duel Log'!AG$2:AG$2815,$B1404,'Duel Log'!AH$2:AH$2815,"Win")</f>
        <v>0</v>
      </c>
      <c r="E1404" s="7" t="n">
        <f aca="false">COUNTIFS('Duel Log'!AF$2:AF$2815,$A1404,'Duel Log'!AG$2:AG$2815,$B1404,'Duel Log'!AH$2:AH$2815,"Loss")</f>
        <v>2</v>
      </c>
      <c r="F1404" s="7" t="n">
        <f aca="false">COUNTIFS('Duel Log'!AF$2:AF$2815,$A1404,'Duel Log'!AG$2:AG$2815,$B1404,'Duel Log'!AH$2:AH$2815,"Draw")</f>
        <v>0</v>
      </c>
      <c r="G1404" s="13" t="n">
        <f aca="false">IFERROR(D1404/C1404,"")</f>
        <v>0</v>
      </c>
    </row>
    <row r="1405" customFormat="false" ht="15" hidden="false" customHeight="true" outlineLevel="0" collapsed="false">
      <c r="A1405" s="7" t="s">
        <v>5155</v>
      </c>
      <c r="B1405" s="7" t="s">
        <v>101</v>
      </c>
      <c r="C1405" s="7" t="n">
        <f aca="false">COUNTIFS('Duel Log'!AF$2:AF$2815,$A1405,'Duel Log'!AG$2:AG$2815,$B1405)</f>
        <v>1</v>
      </c>
      <c r="D1405" s="7" t="n">
        <f aca="false">COUNTIFS('Duel Log'!AF$2:AF$2815,$A1405,'Duel Log'!AG$2:AG$2815,$B1405,'Duel Log'!AH$2:AH$2815,"Win")</f>
        <v>0</v>
      </c>
      <c r="E1405" s="7" t="n">
        <f aca="false">COUNTIFS('Duel Log'!AF$2:AF$2815,$A1405,'Duel Log'!AG$2:AG$2815,$B1405,'Duel Log'!AH$2:AH$2815,"Loss")</f>
        <v>1</v>
      </c>
      <c r="F1405" s="7" t="n">
        <f aca="false">COUNTIFS('Duel Log'!AF$2:AF$2815,$A1405,'Duel Log'!AG$2:AG$2815,$B1405,'Duel Log'!AH$2:AH$2815,"Draw")</f>
        <v>0</v>
      </c>
      <c r="G1405" s="13" t="n">
        <f aca="false">IFERROR(D1405/C1405,"")</f>
        <v>0</v>
      </c>
    </row>
    <row r="1406" customFormat="false" ht="15" hidden="false" customHeight="true" outlineLevel="0" collapsed="false">
      <c r="A1406" s="7" t="s">
        <v>1230</v>
      </c>
      <c r="B1406" s="7" t="s">
        <v>488</v>
      </c>
      <c r="C1406" s="7" t="n">
        <f aca="false">COUNTIFS('Duel Log'!AF$2:AF$2815,$A1406,'Duel Log'!AG$2:AG$2815,$B1406)</f>
        <v>2</v>
      </c>
      <c r="D1406" s="7" t="n">
        <f aca="false">COUNTIFS('Duel Log'!AF$2:AF$2815,$A1406,'Duel Log'!AG$2:AG$2815,$B1406,'Duel Log'!AH$2:AH$2815,"Win")</f>
        <v>0</v>
      </c>
      <c r="E1406" s="7" t="n">
        <f aca="false">COUNTIFS('Duel Log'!AF$2:AF$2815,$A1406,'Duel Log'!AG$2:AG$2815,$B1406,'Duel Log'!AH$2:AH$2815,"Loss")</f>
        <v>2</v>
      </c>
      <c r="F1406" s="7" t="n">
        <f aca="false">COUNTIFS('Duel Log'!AF$2:AF$2815,$A1406,'Duel Log'!AG$2:AG$2815,$B1406,'Duel Log'!AH$2:AH$2815,"Draw")</f>
        <v>0</v>
      </c>
      <c r="G1406" s="13" t="n">
        <f aca="false">IFERROR(D1406/C1406,"")</f>
        <v>0</v>
      </c>
    </row>
    <row r="1407" customFormat="false" ht="15" hidden="false" customHeight="true" outlineLevel="0" collapsed="false">
      <c r="A1407" s="7" t="s">
        <v>1837</v>
      </c>
      <c r="B1407" s="7" t="s">
        <v>1836</v>
      </c>
      <c r="C1407" s="7" t="n">
        <f aca="false">COUNTIFS('Duel Log'!AF$2:AF$2815,$A1407,'Duel Log'!AG$2:AG$2815,$B1407)</f>
        <v>2</v>
      </c>
      <c r="D1407" s="7" t="n">
        <f aca="false">COUNTIFS('Duel Log'!AF$2:AF$2815,$A1407,'Duel Log'!AG$2:AG$2815,$B1407,'Duel Log'!AH$2:AH$2815,"Win")</f>
        <v>2</v>
      </c>
      <c r="E1407" s="7" t="n">
        <f aca="false">COUNTIFS('Duel Log'!AF$2:AF$2815,$A1407,'Duel Log'!AG$2:AG$2815,$B1407,'Duel Log'!AH$2:AH$2815,"Loss")</f>
        <v>0</v>
      </c>
      <c r="F1407" s="7" t="n">
        <f aca="false">COUNTIFS('Duel Log'!AF$2:AF$2815,$A1407,'Duel Log'!AG$2:AG$2815,$B1407,'Duel Log'!AH$2:AH$2815,"Draw")</f>
        <v>0</v>
      </c>
      <c r="G1407" s="13" t="n">
        <f aca="false">IFERROR(D1407/C1407,"")</f>
        <v>1</v>
      </c>
    </row>
    <row r="1408" customFormat="false" ht="15" hidden="false" customHeight="true" outlineLevel="0" collapsed="false">
      <c r="A1408" s="7" t="s">
        <v>1837</v>
      </c>
      <c r="B1408" s="7" t="s">
        <v>4209</v>
      </c>
      <c r="C1408" s="7" t="n">
        <f aca="false">COUNTIFS('Duel Log'!AF$2:AF$2815,$A1408,'Duel Log'!AG$2:AG$2815,$B1408)</f>
        <v>1</v>
      </c>
      <c r="D1408" s="7" t="n">
        <f aca="false">COUNTIFS('Duel Log'!AF$2:AF$2815,$A1408,'Duel Log'!AG$2:AG$2815,$B1408,'Duel Log'!AH$2:AH$2815,"Win")</f>
        <v>1</v>
      </c>
      <c r="E1408" s="7" t="n">
        <f aca="false">COUNTIFS('Duel Log'!AF$2:AF$2815,$A1408,'Duel Log'!AG$2:AG$2815,$B1408,'Duel Log'!AH$2:AH$2815,"Loss")</f>
        <v>0</v>
      </c>
      <c r="F1408" s="7" t="n">
        <f aca="false">COUNTIFS('Duel Log'!AF$2:AF$2815,$A1408,'Duel Log'!AG$2:AG$2815,$B1408,'Duel Log'!AH$2:AH$2815,"Draw")</f>
        <v>0</v>
      </c>
      <c r="G1408" s="13" t="n">
        <f aca="false">IFERROR(D1408/C1408,"")</f>
        <v>1</v>
      </c>
    </row>
    <row r="1409" customFormat="false" ht="15" hidden="false" customHeight="true" outlineLevel="0" collapsed="false">
      <c r="A1409" s="7" t="s">
        <v>4718</v>
      </c>
      <c r="B1409" s="7" t="s">
        <v>748</v>
      </c>
      <c r="C1409" s="7" t="n">
        <f aca="false">COUNTIFS('Duel Log'!AF$2:AF$2815,$A1409,'Duel Log'!AG$2:AG$2815,$B1409)</f>
        <v>2</v>
      </c>
      <c r="D1409" s="7" t="n">
        <f aca="false">COUNTIFS('Duel Log'!AF$2:AF$2815,$A1409,'Duel Log'!AG$2:AG$2815,$B1409,'Duel Log'!AH$2:AH$2815,"Win")</f>
        <v>2</v>
      </c>
      <c r="E1409" s="7" t="n">
        <f aca="false">COUNTIFS('Duel Log'!AF$2:AF$2815,$A1409,'Duel Log'!AG$2:AG$2815,$B1409,'Duel Log'!AH$2:AH$2815,"Loss")</f>
        <v>0</v>
      </c>
      <c r="F1409" s="7" t="n">
        <f aca="false">COUNTIFS('Duel Log'!AF$2:AF$2815,$A1409,'Duel Log'!AG$2:AG$2815,$B1409,'Duel Log'!AH$2:AH$2815,"Draw")</f>
        <v>0</v>
      </c>
      <c r="G1409" s="13" t="n">
        <f aca="false">IFERROR(D1409/C1409,"")</f>
        <v>1</v>
      </c>
    </row>
    <row r="1410" customFormat="false" ht="15" hidden="false" customHeight="true" outlineLevel="0" collapsed="false">
      <c r="A1410" s="7" t="s">
        <v>1565</v>
      </c>
      <c r="B1410" s="7" t="s">
        <v>101</v>
      </c>
      <c r="C1410" s="7" t="n">
        <f aca="false">COUNTIFS('Duel Log'!AF$2:AF$2815,$A1410,'Duel Log'!AG$2:AG$2815,$B1410)</f>
        <v>2</v>
      </c>
      <c r="D1410" s="7" t="n">
        <f aca="false">COUNTIFS('Duel Log'!AF$2:AF$2815,$A1410,'Duel Log'!AG$2:AG$2815,$B1410,'Duel Log'!AH$2:AH$2815,"Win")</f>
        <v>2</v>
      </c>
      <c r="E1410" s="7" t="n">
        <f aca="false">COUNTIFS('Duel Log'!AF$2:AF$2815,$A1410,'Duel Log'!AG$2:AG$2815,$B1410,'Duel Log'!AH$2:AH$2815,"Loss")</f>
        <v>0</v>
      </c>
      <c r="F1410" s="7" t="n">
        <f aca="false">COUNTIFS('Duel Log'!AF$2:AF$2815,$A1410,'Duel Log'!AG$2:AG$2815,$B1410,'Duel Log'!AH$2:AH$2815,"Draw")</f>
        <v>0</v>
      </c>
      <c r="G1410" s="13" t="n">
        <f aca="false">IFERROR(D1410/C1410,"")</f>
        <v>1</v>
      </c>
    </row>
    <row r="1411" customFormat="false" ht="15" hidden="false" customHeight="true" outlineLevel="0" collapsed="false">
      <c r="A1411" s="7" t="s">
        <v>1565</v>
      </c>
      <c r="B1411" s="7" t="s">
        <v>4500</v>
      </c>
      <c r="C1411" s="7" t="n">
        <f aca="false">COUNTIFS('Duel Log'!AF$2:AF$2815,$A1411,'Duel Log'!AG$2:AG$2815,$B1411)</f>
        <v>1</v>
      </c>
      <c r="D1411" s="7" t="n">
        <f aca="false">COUNTIFS('Duel Log'!AF$2:AF$2815,$A1411,'Duel Log'!AG$2:AG$2815,$B1411,'Duel Log'!AH$2:AH$2815,"Win")</f>
        <v>1</v>
      </c>
      <c r="E1411" s="7" t="n">
        <f aca="false">COUNTIFS('Duel Log'!AF$2:AF$2815,$A1411,'Duel Log'!AG$2:AG$2815,$B1411,'Duel Log'!AH$2:AH$2815,"Loss")</f>
        <v>0</v>
      </c>
      <c r="F1411" s="7" t="n">
        <f aca="false">COUNTIFS('Duel Log'!AF$2:AF$2815,$A1411,'Duel Log'!AG$2:AG$2815,$B1411,'Duel Log'!AH$2:AH$2815,"Draw")</f>
        <v>0</v>
      </c>
      <c r="G1411" s="13" t="n">
        <f aca="false">IFERROR(D1411/C1411,"")</f>
        <v>1</v>
      </c>
    </row>
    <row r="1412" customFormat="false" ht="15" hidden="false" customHeight="true" outlineLevel="0" collapsed="false">
      <c r="A1412" s="7" t="s">
        <v>5789</v>
      </c>
      <c r="B1412" s="7" t="s">
        <v>1419</v>
      </c>
      <c r="C1412" s="7" t="n">
        <f aca="false">COUNTIFS('Duel Log'!AF$2:AF$2815,$A1412,'Duel Log'!AG$2:AG$2815,$B1412)</f>
        <v>1</v>
      </c>
      <c r="D1412" s="7" t="n">
        <f aca="false">COUNTIFS('Duel Log'!AF$2:AF$2815,$A1412,'Duel Log'!AG$2:AG$2815,$B1412,'Duel Log'!AH$2:AH$2815,"Win")</f>
        <v>1</v>
      </c>
      <c r="E1412" s="7" t="n">
        <f aca="false">COUNTIFS('Duel Log'!AF$2:AF$2815,$A1412,'Duel Log'!AG$2:AG$2815,$B1412,'Duel Log'!AH$2:AH$2815,"Loss")</f>
        <v>0</v>
      </c>
      <c r="F1412" s="7" t="n">
        <f aca="false">COUNTIFS('Duel Log'!AF$2:AF$2815,$A1412,'Duel Log'!AG$2:AG$2815,$B1412,'Duel Log'!AH$2:AH$2815,"Draw")</f>
        <v>0</v>
      </c>
      <c r="G1412" s="13" t="n">
        <f aca="false">IFERROR(D1412/C1412,"")</f>
        <v>1</v>
      </c>
    </row>
    <row r="1413" customFormat="false" ht="15" hidden="false" customHeight="true" outlineLevel="0" collapsed="false">
      <c r="A1413" s="7" t="s">
        <v>1941</v>
      </c>
      <c r="B1413" s="7" t="s">
        <v>897</v>
      </c>
      <c r="C1413" s="7" t="n">
        <f aca="false">COUNTIFS('Duel Log'!AF$2:AF$2815,$A1413,'Duel Log'!AG$2:AG$2815,$B1413)</f>
        <v>1</v>
      </c>
      <c r="D1413" s="7" t="n">
        <f aca="false">COUNTIFS('Duel Log'!AF$2:AF$2815,$A1413,'Duel Log'!AG$2:AG$2815,$B1413,'Duel Log'!AH$2:AH$2815,"Win")</f>
        <v>1</v>
      </c>
      <c r="E1413" s="7" t="n">
        <f aca="false">COUNTIFS('Duel Log'!AF$2:AF$2815,$A1413,'Duel Log'!AG$2:AG$2815,$B1413,'Duel Log'!AH$2:AH$2815,"Loss")</f>
        <v>0</v>
      </c>
      <c r="F1413" s="7" t="n">
        <f aca="false">COUNTIFS('Duel Log'!AF$2:AF$2815,$A1413,'Duel Log'!AG$2:AG$2815,$B1413,'Duel Log'!AH$2:AH$2815,"Draw")</f>
        <v>0</v>
      </c>
      <c r="G1413" s="13" t="n">
        <f aca="false">IFERROR(D1413/C1413,"")</f>
        <v>1</v>
      </c>
    </row>
    <row r="1414" customFormat="false" ht="15" hidden="false" customHeight="true" outlineLevel="0" collapsed="false">
      <c r="A1414" s="7" t="s">
        <v>1941</v>
      </c>
      <c r="B1414" s="7" t="s">
        <v>1942</v>
      </c>
      <c r="C1414" s="7" t="n">
        <f aca="false">COUNTIFS('Duel Log'!AF$2:AF$2815,$A1414,'Duel Log'!AG$2:AG$2815,$B1414)</f>
        <v>2</v>
      </c>
      <c r="D1414" s="7" t="n">
        <f aca="false">COUNTIFS('Duel Log'!AF$2:AF$2815,$A1414,'Duel Log'!AG$2:AG$2815,$B1414,'Duel Log'!AH$2:AH$2815,"Win")</f>
        <v>2</v>
      </c>
      <c r="E1414" s="7" t="n">
        <f aca="false">COUNTIFS('Duel Log'!AF$2:AF$2815,$A1414,'Duel Log'!AG$2:AG$2815,$B1414,'Duel Log'!AH$2:AH$2815,"Loss")</f>
        <v>0</v>
      </c>
      <c r="F1414" s="7" t="n">
        <f aca="false">COUNTIFS('Duel Log'!AF$2:AF$2815,$A1414,'Duel Log'!AG$2:AG$2815,$B1414,'Duel Log'!AH$2:AH$2815,"Draw")</f>
        <v>0</v>
      </c>
      <c r="G1414" s="13" t="n">
        <f aca="false">IFERROR(D1414/C1414,"")</f>
        <v>1</v>
      </c>
    </row>
    <row r="1415" customFormat="false" ht="15" hidden="false" customHeight="true" outlineLevel="0" collapsed="false">
      <c r="A1415" s="7" t="s">
        <v>3678</v>
      </c>
      <c r="B1415" s="7" t="s">
        <v>3679</v>
      </c>
      <c r="C1415" s="7" t="n">
        <f aca="false">COUNTIFS('Duel Log'!AF$2:AF$2815,$A1415,'Duel Log'!AG$2:AG$2815,$B1415)</f>
        <v>1</v>
      </c>
      <c r="D1415" s="7" t="n">
        <f aca="false">COUNTIFS('Duel Log'!AF$2:AF$2815,$A1415,'Duel Log'!AG$2:AG$2815,$B1415,'Duel Log'!AH$2:AH$2815,"Win")</f>
        <v>0</v>
      </c>
      <c r="E1415" s="7" t="n">
        <f aca="false">COUNTIFS('Duel Log'!AF$2:AF$2815,$A1415,'Duel Log'!AG$2:AG$2815,$B1415,'Duel Log'!AH$2:AH$2815,"Loss")</f>
        <v>1</v>
      </c>
      <c r="F1415" s="7" t="n">
        <f aca="false">COUNTIFS('Duel Log'!AF$2:AF$2815,$A1415,'Duel Log'!AG$2:AG$2815,$B1415,'Duel Log'!AH$2:AH$2815,"Draw")</f>
        <v>0</v>
      </c>
      <c r="G1415" s="13" t="n">
        <f aca="false">IFERROR(D1415/C1415,"")</f>
        <v>0</v>
      </c>
    </row>
    <row r="1416" customFormat="false" ht="15" hidden="false" customHeight="true" outlineLevel="0" collapsed="false">
      <c r="A1416" s="7" t="s">
        <v>2133</v>
      </c>
      <c r="B1416" s="7" t="s">
        <v>229</v>
      </c>
      <c r="C1416" s="7" t="n">
        <f aca="false">COUNTIFS('Duel Log'!AF$2:AF$2815,$A1416,'Duel Log'!AG$2:AG$2815,$B1416)</f>
        <v>2</v>
      </c>
      <c r="D1416" s="7" t="n">
        <f aca="false">COUNTIFS('Duel Log'!AF$2:AF$2815,$A1416,'Duel Log'!AG$2:AG$2815,$B1416,'Duel Log'!AH$2:AH$2815,"Win")</f>
        <v>2</v>
      </c>
      <c r="E1416" s="7" t="n">
        <f aca="false">COUNTIFS('Duel Log'!AF$2:AF$2815,$A1416,'Duel Log'!AG$2:AG$2815,$B1416,'Duel Log'!AH$2:AH$2815,"Loss")</f>
        <v>0</v>
      </c>
      <c r="F1416" s="7" t="n">
        <f aca="false">COUNTIFS('Duel Log'!AF$2:AF$2815,$A1416,'Duel Log'!AG$2:AG$2815,$B1416,'Duel Log'!AH$2:AH$2815,"Draw")</f>
        <v>0</v>
      </c>
      <c r="G1416" s="13" t="n">
        <f aca="false">IFERROR(D1416/C1416,"")</f>
        <v>1</v>
      </c>
    </row>
    <row r="1417" customFormat="false" ht="15" hidden="false" customHeight="true" outlineLevel="0" collapsed="false">
      <c r="A1417" s="7" t="s">
        <v>2586</v>
      </c>
      <c r="B1417" s="7" t="s">
        <v>2585</v>
      </c>
      <c r="C1417" s="7" t="n">
        <f aca="false">COUNTIFS('Duel Log'!AF$2:AF$2815,$A1417,'Duel Log'!AG$2:AG$2815,$B1417)</f>
        <v>1</v>
      </c>
      <c r="D1417" s="7" t="n">
        <f aca="false">COUNTIFS('Duel Log'!AF$2:AF$2815,$A1417,'Duel Log'!AG$2:AG$2815,$B1417,'Duel Log'!AH$2:AH$2815,"Win")</f>
        <v>1</v>
      </c>
      <c r="E1417" s="7" t="n">
        <f aca="false">COUNTIFS('Duel Log'!AF$2:AF$2815,$A1417,'Duel Log'!AG$2:AG$2815,$B1417,'Duel Log'!AH$2:AH$2815,"Loss")</f>
        <v>0</v>
      </c>
      <c r="F1417" s="7" t="n">
        <f aca="false">COUNTIFS('Duel Log'!AF$2:AF$2815,$A1417,'Duel Log'!AG$2:AG$2815,$B1417,'Duel Log'!AH$2:AH$2815,"Draw")</f>
        <v>0</v>
      </c>
      <c r="G1417" s="13" t="n">
        <f aca="false">IFERROR(D1417/C1417,"")</f>
        <v>1</v>
      </c>
    </row>
    <row r="1418" customFormat="false" ht="15" hidden="false" customHeight="true" outlineLevel="0" collapsed="false">
      <c r="A1418" s="7" t="s">
        <v>4811</v>
      </c>
      <c r="B1418" s="7" t="s">
        <v>904</v>
      </c>
      <c r="C1418" s="7" t="n">
        <f aca="false">COUNTIFS('Duel Log'!AF$2:AF$2815,$A1418,'Duel Log'!AG$2:AG$2815,$B1418)</f>
        <v>1</v>
      </c>
      <c r="D1418" s="7" t="n">
        <f aca="false">COUNTIFS('Duel Log'!AF$2:AF$2815,$A1418,'Duel Log'!AG$2:AG$2815,$B1418,'Duel Log'!AH$2:AH$2815,"Win")</f>
        <v>1</v>
      </c>
      <c r="E1418" s="7" t="n">
        <f aca="false">COUNTIFS('Duel Log'!AF$2:AF$2815,$A1418,'Duel Log'!AG$2:AG$2815,$B1418,'Duel Log'!AH$2:AH$2815,"Loss")</f>
        <v>0</v>
      </c>
      <c r="F1418" s="7" t="n">
        <f aca="false">COUNTIFS('Duel Log'!AF$2:AF$2815,$A1418,'Duel Log'!AG$2:AG$2815,$B1418,'Duel Log'!AH$2:AH$2815,"Draw")</f>
        <v>0</v>
      </c>
      <c r="G1418" s="13" t="n">
        <f aca="false">IFERROR(D1418/C1418,"")</f>
        <v>1</v>
      </c>
    </row>
    <row r="1419" customFormat="false" ht="15" hidden="false" customHeight="true" outlineLevel="0" collapsed="false">
      <c r="A1419" s="7" t="s">
        <v>2541</v>
      </c>
      <c r="B1419" s="7" t="s">
        <v>2540</v>
      </c>
      <c r="C1419" s="7" t="n">
        <f aca="false">COUNTIFS('Duel Log'!AF$2:AF$2815,$A1419,'Duel Log'!AG$2:AG$2815,$B1419)</f>
        <v>1</v>
      </c>
      <c r="D1419" s="7" t="n">
        <f aca="false">COUNTIFS('Duel Log'!AF$2:AF$2815,$A1419,'Duel Log'!AG$2:AG$2815,$B1419,'Duel Log'!AH$2:AH$2815,"Win")</f>
        <v>0</v>
      </c>
      <c r="E1419" s="7" t="n">
        <f aca="false">COUNTIFS('Duel Log'!AF$2:AF$2815,$A1419,'Duel Log'!AG$2:AG$2815,$B1419,'Duel Log'!AH$2:AH$2815,"Loss")</f>
        <v>1</v>
      </c>
      <c r="F1419" s="7" t="n">
        <f aca="false">COUNTIFS('Duel Log'!AF$2:AF$2815,$A1419,'Duel Log'!AG$2:AG$2815,$B1419,'Duel Log'!AH$2:AH$2815,"Draw")</f>
        <v>0</v>
      </c>
      <c r="G1419" s="13" t="n">
        <f aca="false">IFERROR(D1419/C1419,"")</f>
        <v>0</v>
      </c>
    </row>
    <row r="1420" customFormat="false" ht="15" hidden="false" customHeight="true" outlineLevel="0" collapsed="false">
      <c r="A1420" s="7" t="s">
        <v>1330</v>
      </c>
      <c r="B1420" s="7" t="s">
        <v>692</v>
      </c>
      <c r="C1420" s="7" t="n">
        <f aca="false">COUNTIFS('Duel Log'!AF$2:AF$2815,$A1420,'Duel Log'!AG$2:AG$2815,$B1420)</f>
        <v>2</v>
      </c>
      <c r="D1420" s="7" t="n">
        <f aca="false">COUNTIFS('Duel Log'!AF$2:AF$2815,$A1420,'Duel Log'!AG$2:AG$2815,$B1420,'Duel Log'!AH$2:AH$2815,"Win")</f>
        <v>2</v>
      </c>
      <c r="E1420" s="7" t="n">
        <f aca="false">COUNTIFS('Duel Log'!AF$2:AF$2815,$A1420,'Duel Log'!AG$2:AG$2815,$B1420,'Duel Log'!AH$2:AH$2815,"Loss")</f>
        <v>0</v>
      </c>
      <c r="F1420" s="7" t="n">
        <f aca="false">COUNTIFS('Duel Log'!AF$2:AF$2815,$A1420,'Duel Log'!AG$2:AG$2815,$B1420,'Duel Log'!AH$2:AH$2815,"Draw")</f>
        <v>0</v>
      </c>
      <c r="G1420" s="13" t="n">
        <f aca="false">IFERROR(D1420/C1420,"")</f>
        <v>1</v>
      </c>
    </row>
    <row r="1421" customFormat="false" ht="15" hidden="false" customHeight="true" outlineLevel="0" collapsed="false">
      <c r="A1421" s="7" t="s">
        <v>3739</v>
      </c>
      <c r="B1421" s="7" t="s">
        <v>3740</v>
      </c>
      <c r="C1421" s="7" t="n">
        <f aca="false">COUNTIFS('Duel Log'!AF$2:AF$2815,$A1421,'Duel Log'!AG$2:AG$2815,$B1421)</f>
        <v>1</v>
      </c>
      <c r="D1421" s="7" t="n">
        <f aca="false">COUNTIFS('Duel Log'!AF$2:AF$2815,$A1421,'Duel Log'!AG$2:AG$2815,$B1421,'Duel Log'!AH$2:AH$2815,"Win")</f>
        <v>0</v>
      </c>
      <c r="E1421" s="7" t="n">
        <f aca="false">COUNTIFS('Duel Log'!AF$2:AF$2815,$A1421,'Duel Log'!AG$2:AG$2815,$B1421,'Duel Log'!AH$2:AH$2815,"Loss")</f>
        <v>1</v>
      </c>
      <c r="F1421" s="7" t="n">
        <f aca="false">COUNTIFS('Duel Log'!AF$2:AF$2815,$A1421,'Duel Log'!AG$2:AG$2815,$B1421,'Duel Log'!AH$2:AH$2815,"Draw")</f>
        <v>0</v>
      </c>
      <c r="G1421" s="13" t="n">
        <f aca="false">IFERROR(D1421/C1421,"")</f>
        <v>0</v>
      </c>
    </row>
    <row r="1422" customFormat="false" ht="15" hidden="false" customHeight="true" outlineLevel="0" collapsed="false">
      <c r="A1422" s="7" t="s">
        <v>2708</v>
      </c>
      <c r="B1422" s="7" t="s">
        <v>2707</v>
      </c>
      <c r="C1422" s="7" t="n">
        <f aca="false">COUNTIFS('Duel Log'!AF$2:AF$2815,$A1422,'Duel Log'!AG$2:AG$2815,$B1422)</f>
        <v>1</v>
      </c>
      <c r="D1422" s="7" t="n">
        <f aca="false">COUNTIFS('Duel Log'!AF$2:AF$2815,$A1422,'Duel Log'!AG$2:AG$2815,$B1422,'Duel Log'!AH$2:AH$2815,"Win")</f>
        <v>0</v>
      </c>
      <c r="E1422" s="7" t="n">
        <f aca="false">COUNTIFS('Duel Log'!AF$2:AF$2815,$A1422,'Duel Log'!AG$2:AG$2815,$B1422,'Duel Log'!AH$2:AH$2815,"Loss")</f>
        <v>1</v>
      </c>
      <c r="F1422" s="7" t="n">
        <f aca="false">COUNTIFS('Duel Log'!AF$2:AF$2815,$A1422,'Duel Log'!AG$2:AG$2815,$B1422,'Duel Log'!AH$2:AH$2815,"Draw")</f>
        <v>0</v>
      </c>
      <c r="G1422" s="13" t="n">
        <f aca="false">IFERROR(D1422/C1422,"")</f>
        <v>0</v>
      </c>
    </row>
    <row r="1423" customFormat="false" ht="15" hidden="false" customHeight="true" outlineLevel="0" collapsed="false">
      <c r="A1423" s="7" t="s">
        <v>5388</v>
      </c>
      <c r="B1423" s="7" t="s">
        <v>5389</v>
      </c>
      <c r="C1423" s="7" t="n">
        <f aca="false">COUNTIFS('Duel Log'!AF$2:AF$2815,$A1423,'Duel Log'!AG$2:AG$2815,$B1423)</f>
        <v>1</v>
      </c>
      <c r="D1423" s="7" t="n">
        <f aca="false">COUNTIFS('Duel Log'!AF$2:AF$2815,$A1423,'Duel Log'!AG$2:AG$2815,$B1423,'Duel Log'!AH$2:AH$2815,"Win")</f>
        <v>0</v>
      </c>
      <c r="E1423" s="7" t="n">
        <f aca="false">COUNTIFS('Duel Log'!AF$2:AF$2815,$A1423,'Duel Log'!AG$2:AG$2815,$B1423,'Duel Log'!AH$2:AH$2815,"Loss")</f>
        <v>1</v>
      </c>
      <c r="F1423" s="7" t="n">
        <f aca="false">COUNTIFS('Duel Log'!AF$2:AF$2815,$A1423,'Duel Log'!AG$2:AG$2815,$B1423,'Duel Log'!AH$2:AH$2815,"Draw")</f>
        <v>0</v>
      </c>
      <c r="G1423" s="13" t="n">
        <f aca="false">IFERROR(D1423/C1423,"")</f>
        <v>0</v>
      </c>
    </row>
    <row r="1424" customFormat="false" ht="15" hidden="false" customHeight="true" outlineLevel="0" collapsed="false">
      <c r="A1424" s="7" t="s">
        <v>477</v>
      </c>
      <c r="B1424" s="7" t="s">
        <v>4978</v>
      </c>
      <c r="C1424" s="7" t="n">
        <f aca="false">COUNTIFS('Duel Log'!AF$2:AF$2815,$A1424,'Duel Log'!AG$2:AG$2815,$B1424)</f>
        <v>1</v>
      </c>
      <c r="D1424" s="7" t="n">
        <f aca="false">COUNTIFS('Duel Log'!AF$2:AF$2815,$A1424,'Duel Log'!AG$2:AG$2815,$B1424,'Duel Log'!AH$2:AH$2815,"Win")</f>
        <v>1</v>
      </c>
      <c r="E1424" s="7" t="n">
        <f aca="false">COUNTIFS('Duel Log'!AF$2:AF$2815,$A1424,'Duel Log'!AG$2:AG$2815,$B1424,'Duel Log'!AH$2:AH$2815,"Loss")</f>
        <v>0</v>
      </c>
      <c r="F1424" s="7" t="n">
        <f aca="false">COUNTIFS('Duel Log'!AF$2:AF$2815,$A1424,'Duel Log'!AG$2:AG$2815,$B1424,'Duel Log'!AH$2:AH$2815,"Draw")</f>
        <v>0</v>
      </c>
      <c r="G1424" s="13" t="n">
        <f aca="false">IFERROR(D1424/C1424,"")</f>
        <v>1</v>
      </c>
    </row>
    <row r="1425" customFormat="false" ht="15" hidden="false" customHeight="true" outlineLevel="0" collapsed="false">
      <c r="A1425" s="7" t="s">
        <v>477</v>
      </c>
      <c r="B1425" s="7" t="s">
        <v>488</v>
      </c>
      <c r="C1425" s="7" t="n">
        <f aca="false">COUNTIFS('Duel Log'!AF$2:AF$2815,$A1425,'Duel Log'!AG$2:AG$2815,$B1425)</f>
        <v>2</v>
      </c>
      <c r="D1425" s="7" t="n">
        <f aca="false">COUNTIFS('Duel Log'!AF$2:AF$2815,$A1425,'Duel Log'!AG$2:AG$2815,$B1425,'Duel Log'!AH$2:AH$2815,"Win")</f>
        <v>2</v>
      </c>
      <c r="E1425" s="7" t="n">
        <f aca="false">COUNTIFS('Duel Log'!AF$2:AF$2815,$A1425,'Duel Log'!AG$2:AG$2815,$B1425,'Duel Log'!AH$2:AH$2815,"Loss")</f>
        <v>0</v>
      </c>
      <c r="F1425" s="7" t="n">
        <f aca="false">COUNTIFS('Duel Log'!AF$2:AF$2815,$A1425,'Duel Log'!AG$2:AG$2815,$B1425,'Duel Log'!AH$2:AH$2815,"Draw")</f>
        <v>0</v>
      </c>
      <c r="G1425" s="13" t="n">
        <f aca="false">IFERROR(D1425/C1425,"")</f>
        <v>1</v>
      </c>
    </row>
    <row r="1426" customFormat="false" ht="15" hidden="false" customHeight="true" outlineLevel="0" collapsed="false">
      <c r="A1426" s="7" t="s">
        <v>477</v>
      </c>
      <c r="B1426" s="7" t="s">
        <v>228</v>
      </c>
      <c r="C1426" s="7" t="n">
        <f aca="false">COUNTIFS('Duel Log'!AF$2:AF$2815,$A1426,'Duel Log'!AG$2:AG$2815,$B1426)</f>
        <v>1</v>
      </c>
      <c r="D1426" s="7" t="n">
        <f aca="false">COUNTIFS('Duel Log'!AF$2:AF$2815,$A1426,'Duel Log'!AG$2:AG$2815,$B1426,'Duel Log'!AH$2:AH$2815,"Win")</f>
        <v>1</v>
      </c>
      <c r="E1426" s="7" t="n">
        <f aca="false">COUNTIFS('Duel Log'!AF$2:AF$2815,$A1426,'Duel Log'!AG$2:AG$2815,$B1426,'Duel Log'!AH$2:AH$2815,"Loss")</f>
        <v>0</v>
      </c>
      <c r="F1426" s="7" t="n">
        <f aca="false">COUNTIFS('Duel Log'!AF$2:AF$2815,$A1426,'Duel Log'!AG$2:AG$2815,$B1426,'Duel Log'!AH$2:AH$2815,"Draw")</f>
        <v>0</v>
      </c>
      <c r="G1426" s="13" t="n">
        <f aca="false">IFERROR(D1426/C1426,"")</f>
        <v>1</v>
      </c>
    </row>
    <row r="1427" customFormat="false" ht="15" hidden="false" customHeight="true" outlineLevel="0" collapsed="false">
      <c r="A1427" s="7" t="s">
        <v>477</v>
      </c>
      <c r="B1427" s="7" t="s">
        <v>726</v>
      </c>
      <c r="C1427" s="7" t="n">
        <f aca="false">COUNTIFS('Duel Log'!AF$2:AF$2815,$A1427,'Duel Log'!AG$2:AG$2815,$B1427)</f>
        <v>1</v>
      </c>
      <c r="D1427" s="7" t="n">
        <f aca="false">COUNTIFS('Duel Log'!AF$2:AF$2815,$A1427,'Duel Log'!AG$2:AG$2815,$B1427,'Duel Log'!AH$2:AH$2815,"Win")</f>
        <v>0</v>
      </c>
      <c r="E1427" s="7" t="n">
        <f aca="false">COUNTIFS('Duel Log'!AF$2:AF$2815,$A1427,'Duel Log'!AG$2:AG$2815,$B1427,'Duel Log'!AH$2:AH$2815,"Loss")</f>
        <v>1</v>
      </c>
      <c r="F1427" s="7" t="n">
        <f aca="false">COUNTIFS('Duel Log'!AF$2:AF$2815,$A1427,'Duel Log'!AG$2:AG$2815,$B1427,'Duel Log'!AH$2:AH$2815,"Draw")</f>
        <v>0</v>
      </c>
      <c r="G1427" s="13" t="n">
        <f aca="false">IFERROR(D1427/C1427,"")</f>
        <v>0</v>
      </c>
    </row>
    <row r="1428" customFormat="false" ht="15" hidden="false" customHeight="true" outlineLevel="0" collapsed="false">
      <c r="A1428" s="7" t="s">
        <v>477</v>
      </c>
      <c r="B1428" s="7" t="s">
        <v>1003</v>
      </c>
      <c r="C1428" s="7" t="n">
        <f aca="false">COUNTIFS('Duel Log'!AF$2:AF$2815,$A1428,'Duel Log'!AG$2:AG$2815,$B1428)</f>
        <v>2</v>
      </c>
      <c r="D1428" s="7" t="n">
        <f aca="false">COUNTIFS('Duel Log'!AF$2:AF$2815,$A1428,'Duel Log'!AG$2:AG$2815,$B1428,'Duel Log'!AH$2:AH$2815,"Win")</f>
        <v>0</v>
      </c>
      <c r="E1428" s="7" t="n">
        <f aca="false">COUNTIFS('Duel Log'!AF$2:AF$2815,$A1428,'Duel Log'!AG$2:AG$2815,$B1428,'Duel Log'!AH$2:AH$2815,"Loss")</f>
        <v>2</v>
      </c>
      <c r="F1428" s="7" t="n">
        <f aca="false">COUNTIFS('Duel Log'!AF$2:AF$2815,$A1428,'Duel Log'!AG$2:AG$2815,$B1428,'Duel Log'!AH$2:AH$2815,"Draw")</f>
        <v>0</v>
      </c>
      <c r="G1428" s="13" t="n">
        <f aca="false">IFERROR(D1428/C1428,"")</f>
        <v>0</v>
      </c>
    </row>
    <row r="1429" customFormat="false" ht="15" hidden="false" customHeight="true" outlineLevel="0" collapsed="false">
      <c r="A1429" s="7" t="s">
        <v>477</v>
      </c>
      <c r="B1429" s="7" t="s">
        <v>597</v>
      </c>
      <c r="C1429" s="7" t="n">
        <f aca="false">COUNTIFS('Duel Log'!AF$2:AF$2815,$A1429,'Duel Log'!AG$2:AG$2815,$B1429)</f>
        <v>1</v>
      </c>
      <c r="D1429" s="7" t="n">
        <f aca="false">COUNTIFS('Duel Log'!AF$2:AF$2815,$A1429,'Duel Log'!AG$2:AG$2815,$B1429,'Duel Log'!AH$2:AH$2815,"Win")</f>
        <v>1</v>
      </c>
      <c r="E1429" s="7" t="n">
        <f aca="false">COUNTIFS('Duel Log'!AF$2:AF$2815,$A1429,'Duel Log'!AG$2:AG$2815,$B1429,'Duel Log'!AH$2:AH$2815,"Loss")</f>
        <v>0</v>
      </c>
      <c r="F1429" s="7" t="n">
        <f aca="false">COUNTIFS('Duel Log'!AF$2:AF$2815,$A1429,'Duel Log'!AG$2:AG$2815,$B1429,'Duel Log'!AH$2:AH$2815,"Draw")</f>
        <v>0</v>
      </c>
      <c r="G1429" s="13" t="n">
        <f aca="false">IFERROR(D1429/C1429,"")</f>
        <v>1</v>
      </c>
    </row>
    <row r="1430" customFormat="false" ht="15" hidden="false" customHeight="true" outlineLevel="0" collapsed="false">
      <c r="A1430" s="7" t="s">
        <v>477</v>
      </c>
      <c r="B1430" s="7" t="s">
        <v>422</v>
      </c>
      <c r="C1430" s="7" t="n">
        <f aca="false">COUNTIFS('Duel Log'!AF$2:AF$2815,$A1430,'Duel Log'!AG$2:AG$2815,$B1430)</f>
        <v>2</v>
      </c>
      <c r="D1430" s="7" t="n">
        <f aca="false">COUNTIFS('Duel Log'!AF$2:AF$2815,$A1430,'Duel Log'!AG$2:AG$2815,$B1430,'Duel Log'!AH$2:AH$2815,"Win")</f>
        <v>0</v>
      </c>
      <c r="E1430" s="7" t="n">
        <f aca="false">COUNTIFS('Duel Log'!AF$2:AF$2815,$A1430,'Duel Log'!AG$2:AG$2815,$B1430,'Duel Log'!AH$2:AH$2815,"Loss")</f>
        <v>2</v>
      </c>
      <c r="F1430" s="7" t="n">
        <f aca="false">COUNTIFS('Duel Log'!AF$2:AF$2815,$A1430,'Duel Log'!AG$2:AG$2815,$B1430,'Duel Log'!AH$2:AH$2815,"Draw")</f>
        <v>0</v>
      </c>
      <c r="G1430" s="13" t="n">
        <f aca="false">IFERROR(D1430/C1430,"")</f>
        <v>0</v>
      </c>
    </row>
    <row r="1431" customFormat="false" ht="15" hidden="false" customHeight="true" outlineLevel="0" collapsed="false">
      <c r="A1431" s="7" t="s">
        <v>477</v>
      </c>
      <c r="B1431" s="7" t="s">
        <v>4225</v>
      </c>
      <c r="C1431" s="7" t="n">
        <f aca="false">COUNTIFS('Duel Log'!AF$2:AF$2815,$A1431,'Duel Log'!AG$2:AG$2815,$B1431)</f>
        <v>1</v>
      </c>
      <c r="D1431" s="7" t="n">
        <f aca="false">COUNTIFS('Duel Log'!AF$2:AF$2815,$A1431,'Duel Log'!AG$2:AG$2815,$B1431,'Duel Log'!AH$2:AH$2815,"Win")</f>
        <v>1</v>
      </c>
      <c r="E1431" s="7" t="n">
        <f aca="false">COUNTIFS('Duel Log'!AF$2:AF$2815,$A1431,'Duel Log'!AG$2:AG$2815,$B1431,'Duel Log'!AH$2:AH$2815,"Loss")</f>
        <v>0</v>
      </c>
      <c r="F1431" s="7" t="n">
        <f aca="false">COUNTIFS('Duel Log'!AF$2:AF$2815,$A1431,'Duel Log'!AG$2:AG$2815,$B1431,'Duel Log'!AH$2:AH$2815,"Draw")</f>
        <v>0</v>
      </c>
      <c r="G1431" s="13" t="n">
        <f aca="false">IFERROR(D1431/C1431,"")</f>
        <v>1</v>
      </c>
    </row>
    <row r="1432" customFormat="false" ht="15" hidden="false" customHeight="true" outlineLevel="0" collapsed="false">
      <c r="A1432" s="7" t="s">
        <v>477</v>
      </c>
      <c r="B1432" s="7" t="s">
        <v>456</v>
      </c>
      <c r="C1432" s="7" t="n">
        <f aca="false">COUNTIFS('Duel Log'!AF$2:AF$2815,$A1432,'Duel Log'!AG$2:AG$2815,$B1432)</f>
        <v>2</v>
      </c>
      <c r="D1432" s="7" t="n">
        <f aca="false">COUNTIFS('Duel Log'!AF$2:AF$2815,$A1432,'Duel Log'!AG$2:AG$2815,$B1432,'Duel Log'!AH$2:AH$2815,"Win")</f>
        <v>2</v>
      </c>
      <c r="E1432" s="7" t="n">
        <f aca="false">COUNTIFS('Duel Log'!AF$2:AF$2815,$A1432,'Duel Log'!AG$2:AG$2815,$B1432,'Duel Log'!AH$2:AH$2815,"Loss")</f>
        <v>0</v>
      </c>
      <c r="F1432" s="7" t="n">
        <f aca="false">COUNTIFS('Duel Log'!AF$2:AF$2815,$A1432,'Duel Log'!AG$2:AG$2815,$B1432,'Duel Log'!AH$2:AH$2815,"Draw")</f>
        <v>0</v>
      </c>
      <c r="G1432" s="13" t="n">
        <f aca="false">IFERROR(D1432/C1432,"")</f>
        <v>1</v>
      </c>
    </row>
    <row r="1433" customFormat="false" ht="15" hidden="false" customHeight="true" outlineLevel="0" collapsed="false">
      <c r="A1433" s="7" t="s">
        <v>477</v>
      </c>
      <c r="B1433" s="7" t="s">
        <v>5842</v>
      </c>
      <c r="C1433" s="7" t="n">
        <f aca="false">COUNTIFS('Duel Log'!AF$2:AF$2815,$A1433,'Duel Log'!AG$2:AG$2815,$B1433)</f>
        <v>1</v>
      </c>
      <c r="D1433" s="7" t="n">
        <f aca="false">COUNTIFS('Duel Log'!AF$2:AF$2815,$A1433,'Duel Log'!AG$2:AG$2815,$B1433,'Duel Log'!AH$2:AH$2815,"Win")</f>
        <v>0</v>
      </c>
      <c r="E1433" s="7" t="n">
        <f aca="false">COUNTIFS('Duel Log'!AF$2:AF$2815,$A1433,'Duel Log'!AG$2:AG$2815,$B1433,'Duel Log'!AH$2:AH$2815,"Loss")</f>
        <v>1</v>
      </c>
      <c r="F1433" s="7" t="n">
        <f aca="false">COUNTIFS('Duel Log'!AF$2:AF$2815,$A1433,'Duel Log'!AG$2:AG$2815,$B1433,'Duel Log'!AH$2:AH$2815,"Draw")</f>
        <v>0</v>
      </c>
      <c r="G1433" s="13" t="n">
        <f aca="false">IFERROR(D1433/C1433,"")</f>
        <v>0</v>
      </c>
    </row>
    <row r="1434" customFormat="false" ht="15" hidden="false" customHeight="true" outlineLevel="0" collapsed="false">
      <c r="A1434" s="7" t="s">
        <v>477</v>
      </c>
      <c r="B1434" s="7" t="s">
        <v>3318</v>
      </c>
      <c r="C1434" s="7" t="n">
        <f aca="false">COUNTIFS('Duel Log'!AF$2:AF$2815,$A1434,'Duel Log'!AG$2:AG$2815,$B1434)</f>
        <v>1</v>
      </c>
      <c r="D1434" s="7" t="n">
        <f aca="false">COUNTIFS('Duel Log'!AF$2:AF$2815,$A1434,'Duel Log'!AG$2:AG$2815,$B1434,'Duel Log'!AH$2:AH$2815,"Win")</f>
        <v>0</v>
      </c>
      <c r="E1434" s="7" t="n">
        <f aca="false">COUNTIFS('Duel Log'!AF$2:AF$2815,$A1434,'Duel Log'!AG$2:AG$2815,$B1434,'Duel Log'!AH$2:AH$2815,"Loss")</f>
        <v>1</v>
      </c>
      <c r="F1434" s="7" t="n">
        <f aca="false">COUNTIFS('Duel Log'!AF$2:AF$2815,$A1434,'Duel Log'!AG$2:AG$2815,$B1434,'Duel Log'!AH$2:AH$2815,"Draw")</f>
        <v>0</v>
      </c>
      <c r="G1434" s="13" t="n">
        <f aca="false">IFERROR(D1434/C1434,"")</f>
        <v>0</v>
      </c>
    </row>
    <row r="1435" customFormat="false" ht="15" hidden="false" customHeight="true" outlineLevel="0" collapsed="false">
      <c r="A1435" s="7" t="s">
        <v>3841</v>
      </c>
      <c r="B1435" s="7" t="s">
        <v>3842</v>
      </c>
      <c r="C1435" s="7" t="n">
        <f aca="false">COUNTIFS('Duel Log'!AF$2:AF$2815,$A1435,'Duel Log'!AG$2:AG$2815,$B1435)</f>
        <v>2</v>
      </c>
      <c r="D1435" s="7" t="n">
        <f aca="false">COUNTIFS('Duel Log'!AF$2:AF$2815,$A1435,'Duel Log'!AG$2:AG$2815,$B1435,'Duel Log'!AH$2:AH$2815,"Win")</f>
        <v>2</v>
      </c>
      <c r="E1435" s="7" t="n">
        <f aca="false">COUNTIFS('Duel Log'!AF$2:AF$2815,$A1435,'Duel Log'!AG$2:AG$2815,$B1435,'Duel Log'!AH$2:AH$2815,"Loss")</f>
        <v>0</v>
      </c>
      <c r="F1435" s="7" t="n">
        <f aca="false">COUNTIFS('Duel Log'!AF$2:AF$2815,$A1435,'Duel Log'!AG$2:AG$2815,$B1435,'Duel Log'!AH$2:AH$2815,"Draw")</f>
        <v>0</v>
      </c>
      <c r="G1435" s="13" t="n">
        <f aca="false">IFERROR(D1435/C1435,"")</f>
        <v>1</v>
      </c>
    </row>
    <row r="1436" customFormat="false" ht="15" hidden="false" customHeight="true" outlineLevel="0" collapsed="false">
      <c r="A1436" s="7" t="s">
        <v>1747</v>
      </c>
      <c r="B1436" s="7" t="s">
        <v>1746</v>
      </c>
      <c r="C1436" s="7" t="n">
        <f aca="false">COUNTIFS('Duel Log'!AF$2:AF$2815,$A1436,'Duel Log'!AG$2:AG$2815,$B1436)</f>
        <v>1</v>
      </c>
      <c r="D1436" s="7" t="n">
        <f aca="false">COUNTIFS('Duel Log'!AF$2:AF$2815,$A1436,'Duel Log'!AG$2:AG$2815,$B1436,'Duel Log'!AH$2:AH$2815,"Win")</f>
        <v>0</v>
      </c>
      <c r="E1436" s="7" t="n">
        <f aca="false">COUNTIFS('Duel Log'!AF$2:AF$2815,$A1436,'Duel Log'!AG$2:AG$2815,$B1436,'Duel Log'!AH$2:AH$2815,"Loss")</f>
        <v>1</v>
      </c>
      <c r="F1436" s="7" t="n">
        <f aca="false">COUNTIFS('Duel Log'!AF$2:AF$2815,$A1436,'Duel Log'!AG$2:AG$2815,$B1436,'Duel Log'!AH$2:AH$2815,"Draw")</f>
        <v>0</v>
      </c>
      <c r="G1436" s="13" t="n">
        <f aca="false">IFERROR(D1436/C1436,"")</f>
        <v>0</v>
      </c>
    </row>
    <row r="1437" customFormat="false" ht="15" hidden="false" customHeight="true" outlineLevel="0" collapsed="false">
      <c r="A1437" s="7" t="s">
        <v>1109</v>
      </c>
      <c r="B1437" s="7" t="s">
        <v>1108</v>
      </c>
      <c r="C1437" s="7" t="n">
        <f aca="false">COUNTIFS('Duel Log'!AF$2:AF$2815,$A1437,'Duel Log'!AG$2:AG$2815,$B1437)</f>
        <v>1</v>
      </c>
      <c r="D1437" s="7" t="n">
        <f aca="false">COUNTIFS('Duel Log'!AF$2:AF$2815,$A1437,'Duel Log'!AG$2:AG$2815,$B1437,'Duel Log'!AH$2:AH$2815,"Win")</f>
        <v>1</v>
      </c>
      <c r="E1437" s="7" t="n">
        <f aca="false">COUNTIFS('Duel Log'!AF$2:AF$2815,$A1437,'Duel Log'!AG$2:AG$2815,$B1437,'Duel Log'!AH$2:AH$2815,"Loss")</f>
        <v>0</v>
      </c>
      <c r="F1437" s="7" t="n">
        <f aca="false">COUNTIFS('Duel Log'!AF$2:AF$2815,$A1437,'Duel Log'!AG$2:AG$2815,$B1437,'Duel Log'!AH$2:AH$2815,"Draw")</f>
        <v>0</v>
      </c>
      <c r="G1437" s="13" t="n">
        <f aca="false">IFERROR(D1437/C1437,"")</f>
        <v>1</v>
      </c>
    </row>
    <row r="1438" customFormat="false" ht="15" hidden="false" customHeight="true" outlineLevel="0" collapsed="false">
      <c r="A1438" s="7" t="s">
        <v>4333</v>
      </c>
      <c r="B1438" s="7" t="s">
        <v>4332</v>
      </c>
      <c r="C1438" s="7" t="n">
        <f aca="false">COUNTIFS('Duel Log'!AF$2:AF$2815,$A1438,'Duel Log'!AG$2:AG$2815,$B1438)</f>
        <v>1</v>
      </c>
      <c r="D1438" s="7" t="n">
        <f aca="false">COUNTIFS('Duel Log'!AF$2:AF$2815,$A1438,'Duel Log'!AG$2:AG$2815,$B1438,'Duel Log'!AH$2:AH$2815,"Win")</f>
        <v>1</v>
      </c>
      <c r="E1438" s="7" t="n">
        <f aca="false">COUNTIFS('Duel Log'!AF$2:AF$2815,$A1438,'Duel Log'!AG$2:AG$2815,$B1438,'Duel Log'!AH$2:AH$2815,"Loss")</f>
        <v>0</v>
      </c>
      <c r="F1438" s="7" t="n">
        <f aca="false">COUNTIFS('Duel Log'!AF$2:AF$2815,$A1438,'Duel Log'!AG$2:AG$2815,$B1438,'Duel Log'!AH$2:AH$2815,"Draw")</f>
        <v>0</v>
      </c>
      <c r="G1438" s="13" t="n">
        <f aca="false">IFERROR(D1438/C1438,"")</f>
        <v>1</v>
      </c>
    </row>
    <row r="1439" customFormat="false" ht="15" hidden="false" customHeight="true" outlineLevel="0" collapsed="false">
      <c r="A1439" s="7" t="s">
        <v>5088</v>
      </c>
      <c r="B1439" s="7" t="s">
        <v>649</v>
      </c>
      <c r="C1439" s="7" t="n">
        <f aca="false">COUNTIFS('Duel Log'!AF$2:AF$2815,$A1439,'Duel Log'!AG$2:AG$2815,$B1439)</f>
        <v>2</v>
      </c>
      <c r="D1439" s="7" t="n">
        <f aca="false">COUNTIFS('Duel Log'!AF$2:AF$2815,$A1439,'Duel Log'!AG$2:AG$2815,$B1439,'Duel Log'!AH$2:AH$2815,"Win")</f>
        <v>0</v>
      </c>
      <c r="E1439" s="7" t="n">
        <f aca="false">COUNTIFS('Duel Log'!AF$2:AF$2815,$A1439,'Duel Log'!AG$2:AG$2815,$B1439,'Duel Log'!AH$2:AH$2815,"Loss")</f>
        <v>2</v>
      </c>
      <c r="F1439" s="7" t="n">
        <f aca="false">COUNTIFS('Duel Log'!AF$2:AF$2815,$A1439,'Duel Log'!AG$2:AG$2815,$B1439,'Duel Log'!AH$2:AH$2815,"Draw")</f>
        <v>0</v>
      </c>
      <c r="G1439" s="13" t="n">
        <f aca="false">IFERROR(D1439/C1439,"")</f>
        <v>0</v>
      </c>
    </row>
    <row r="1440" customFormat="false" ht="15" hidden="false" customHeight="true" outlineLevel="0" collapsed="false">
      <c r="A1440" s="7" t="s">
        <v>3594</v>
      </c>
      <c r="B1440" s="7" t="s">
        <v>3595</v>
      </c>
      <c r="C1440" s="7" t="n">
        <f aca="false">COUNTIFS('Duel Log'!AF$2:AF$2815,$A1440,'Duel Log'!AG$2:AG$2815,$B1440)</f>
        <v>1</v>
      </c>
      <c r="D1440" s="7" t="n">
        <f aca="false">COUNTIFS('Duel Log'!AF$2:AF$2815,$A1440,'Duel Log'!AG$2:AG$2815,$B1440,'Duel Log'!AH$2:AH$2815,"Win")</f>
        <v>1</v>
      </c>
      <c r="E1440" s="7" t="n">
        <f aca="false">COUNTIFS('Duel Log'!AF$2:AF$2815,$A1440,'Duel Log'!AG$2:AG$2815,$B1440,'Duel Log'!AH$2:AH$2815,"Loss")</f>
        <v>0</v>
      </c>
      <c r="F1440" s="7" t="n">
        <f aca="false">COUNTIFS('Duel Log'!AF$2:AF$2815,$A1440,'Duel Log'!AG$2:AG$2815,$B1440,'Duel Log'!AH$2:AH$2815,"Draw")</f>
        <v>0</v>
      </c>
      <c r="G1440" s="13" t="n">
        <f aca="false">IFERROR(D1440/C1440,"")</f>
        <v>1</v>
      </c>
    </row>
    <row r="1441" customFormat="false" ht="15" hidden="false" customHeight="true" outlineLevel="0" collapsed="false">
      <c r="A1441" s="7" t="s">
        <v>5875</v>
      </c>
      <c r="B1441" s="7" t="s">
        <v>5874</v>
      </c>
      <c r="C1441" s="7" t="n">
        <f aca="false">COUNTIFS('Duel Log'!AF$2:AF$2815,$A1441,'Duel Log'!AG$2:AG$2815,$B1441)</f>
        <v>1</v>
      </c>
      <c r="D1441" s="7" t="n">
        <f aca="false">COUNTIFS('Duel Log'!AF$2:AF$2815,$A1441,'Duel Log'!AG$2:AG$2815,$B1441,'Duel Log'!AH$2:AH$2815,"Win")</f>
        <v>1</v>
      </c>
      <c r="E1441" s="7" t="n">
        <f aca="false">COUNTIFS('Duel Log'!AF$2:AF$2815,$A1441,'Duel Log'!AG$2:AG$2815,$B1441,'Duel Log'!AH$2:AH$2815,"Loss")</f>
        <v>0</v>
      </c>
      <c r="F1441" s="7" t="n">
        <f aca="false">COUNTIFS('Duel Log'!AF$2:AF$2815,$A1441,'Duel Log'!AG$2:AG$2815,$B1441,'Duel Log'!AH$2:AH$2815,"Draw")</f>
        <v>0</v>
      </c>
      <c r="G1441" s="13" t="n">
        <f aca="false">IFERROR(D1441/C1441,"")</f>
        <v>1</v>
      </c>
    </row>
    <row r="1442" customFormat="false" ht="15" hidden="false" customHeight="true" outlineLevel="0" collapsed="false">
      <c r="A1442" s="7" t="s">
        <v>1124</v>
      </c>
      <c r="B1442" s="7" t="s">
        <v>988</v>
      </c>
      <c r="C1442" s="7" t="n">
        <f aca="false">COUNTIFS('Duel Log'!AF$2:AF$2815,$A1442,'Duel Log'!AG$2:AG$2815,$B1442)</f>
        <v>1</v>
      </c>
      <c r="D1442" s="7" t="n">
        <f aca="false">COUNTIFS('Duel Log'!AF$2:AF$2815,$A1442,'Duel Log'!AG$2:AG$2815,$B1442,'Duel Log'!AH$2:AH$2815,"Win")</f>
        <v>1</v>
      </c>
      <c r="E1442" s="7" t="n">
        <f aca="false">COUNTIFS('Duel Log'!AF$2:AF$2815,$A1442,'Duel Log'!AG$2:AG$2815,$B1442,'Duel Log'!AH$2:AH$2815,"Loss")</f>
        <v>0</v>
      </c>
      <c r="F1442" s="7" t="n">
        <f aca="false">COUNTIFS('Duel Log'!AF$2:AF$2815,$A1442,'Duel Log'!AG$2:AG$2815,$B1442,'Duel Log'!AH$2:AH$2815,"Draw")</f>
        <v>0</v>
      </c>
      <c r="G1442" s="13" t="n">
        <f aca="false">IFERROR(D1442/C1442,"")</f>
        <v>1</v>
      </c>
    </row>
    <row r="1443" customFormat="false" ht="15" hidden="false" customHeight="true" outlineLevel="0" collapsed="false">
      <c r="A1443" s="7" t="s">
        <v>1644</v>
      </c>
      <c r="B1443" s="7" t="s">
        <v>623</v>
      </c>
      <c r="C1443" s="7" t="n">
        <f aca="false">COUNTIFS('Duel Log'!AF$2:AF$2815,$A1443,'Duel Log'!AG$2:AG$2815,$B1443)</f>
        <v>1</v>
      </c>
      <c r="D1443" s="7" t="n">
        <f aca="false">COUNTIFS('Duel Log'!AF$2:AF$2815,$A1443,'Duel Log'!AG$2:AG$2815,$B1443,'Duel Log'!AH$2:AH$2815,"Win")</f>
        <v>0</v>
      </c>
      <c r="E1443" s="7" t="n">
        <f aca="false">COUNTIFS('Duel Log'!AF$2:AF$2815,$A1443,'Duel Log'!AG$2:AG$2815,$B1443,'Duel Log'!AH$2:AH$2815,"Loss")</f>
        <v>1</v>
      </c>
      <c r="F1443" s="7" t="n">
        <f aca="false">COUNTIFS('Duel Log'!AF$2:AF$2815,$A1443,'Duel Log'!AG$2:AG$2815,$B1443,'Duel Log'!AH$2:AH$2815,"Draw")</f>
        <v>0</v>
      </c>
      <c r="G1443" s="13" t="n">
        <f aca="false">IFERROR(D1443/C1443,"")</f>
        <v>0</v>
      </c>
    </row>
    <row r="1444" customFormat="false" ht="15" hidden="false" customHeight="true" outlineLevel="0" collapsed="false">
      <c r="A1444" s="7" t="s">
        <v>4828</v>
      </c>
      <c r="B1444" s="7" t="s">
        <v>4827</v>
      </c>
      <c r="C1444" s="7" t="n">
        <f aca="false">COUNTIFS('Duel Log'!AF$2:AF$2815,$A1444,'Duel Log'!AG$2:AG$2815,$B1444)</f>
        <v>1</v>
      </c>
      <c r="D1444" s="7" t="n">
        <f aca="false">COUNTIFS('Duel Log'!AF$2:AF$2815,$A1444,'Duel Log'!AG$2:AG$2815,$B1444,'Duel Log'!AH$2:AH$2815,"Win")</f>
        <v>0</v>
      </c>
      <c r="E1444" s="7" t="n">
        <f aca="false">COUNTIFS('Duel Log'!AF$2:AF$2815,$A1444,'Duel Log'!AG$2:AG$2815,$B1444,'Duel Log'!AH$2:AH$2815,"Loss")</f>
        <v>1</v>
      </c>
      <c r="F1444" s="7" t="n">
        <f aca="false">COUNTIFS('Duel Log'!AF$2:AF$2815,$A1444,'Duel Log'!AG$2:AG$2815,$B1444,'Duel Log'!AH$2:AH$2815,"Draw")</f>
        <v>0</v>
      </c>
      <c r="G1444" s="13" t="n">
        <f aca="false">IFERROR(D1444/C1444,"")</f>
        <v>0</v>
      </c>
    </row>
    <row r="1445" customFormat="false" ht="15" hidden="false" customHeight="true" outlineLevel="0" collapsed="false">
      <c r="A1445" s="7" t="s">
        <v>233</v>
      </c>
      <c r="B1445" s="7" t="s">
        <v>234</v>
      </c>
      <c r="C1445" s="7" t="n">
        <f aca="false">COUNTIFS('Duel Log'!AF$2:AF$2815,$A1445,'Duel Log'!AG$2:AG$2815,$B1445)</f>
        <v>1</v>
      </c>
      <c r="D1445" s="7" t="n">
        <f aca="false">COUNTIFS('Duel Log'!AF$2:AF$2815,$A1445,'Duel Log'!AG$2:AG$2815,$B1445,'Duel Log'!AH$2:AH$2815,"Win")</f>
        <v>0</v>
      </c>
      <c r="E1445" s="7" t="n">
        <f aca="false">COUNTIFS('Duel Log'!AF$2:AF$2815,$A1445,'Duel Log'!AG$2:AG$2815,$B1445,'Duel Log'!AH$2:AH$2815,"Loss")</f>
        <v>1</v>
      </c>
      <c r="F1445" s="7" t="n">
        <f aca="false">COUNTIFS('Duel Log'!AF$2:AF$2815,$A1445,'Duel Log'!AG$2:AG$2815,$B1445,'Duel Log'!AH$2:AH$2815,"Draw")</f>
        <v>0</v>
      </c>
      <c r="G1445" s="13" t="n">
        <f aca="false">IFERROR(D1445/C1445,"")</f>
        <v>0</v>
      </c>
    </row>
    <row r="1446" customFormat="false" ht="15" hidden="false" customHeight="true" outlineLevel="0" collapsed="false">
      <c r="A1446" s="7" t="s">
        <v>841</v>
      </c>
      <c r="B1446" s="7" t="s">
        <v>840</v>
      </c>
      <c r="C1446" s="7" t="n">
        <f aca="false">COUNTIFS('Duel Log'!AF$2:AF$2815,$A1446,'Duel Log'!AG$2:AG$2815,$B1446)</f>
        <v>1</v>
      </c>
      <c r="D1446" s="7" t="n">
        <f aca="false">COUNTIFS('Duel Log'!AF$2:AF$2815,$A1446,'Duel Log'!AG$2:AG$2815,$B1446,'Duel Log'!AH$2:AH$2815,"Win")</f>
        <v>0</v>
      </c>
      <c r="E1446" s="7" t="n">
        <f aca="false">COUNTIFS('Duel Log'!AF$2:AF$2815,$A1446,'Duel Log'!AG$2:AG$2815,$B1446,'Duel Log'!AH$2:AH$2815,"Loss")</f>
        <v>1</v>
      </c>
      <c r="F1446" s="7" t="n">
        <f aca="false">COUNTIFS('Duel Log'!AF$2:AF$2815,$A1446,'Duel Log'!AG$2:AG$2815,$B1446,'Duel Log'!AH$2:AH$2815,"Draw")</f>
        <v>0</v>
      </c>
      <c r="G1446" s="13" t="n">
        <f aca="false">IFERROR(D1446/C1446,"")</f>
        <v>0</v>
      </c>
    </row>
    <row r="1447" customFormat="false" ht="15" hidden="false" customHeight="true" outlineLevel="0" collapsed="false">
      <c r="A1447" s="7" t="s">
        <v>1313</v>
      </c>
      <c r="B1447" s="7" t="s">
        <v>1314</v>
      </c>
      <c r="C1447" s="7" t="n">
        <f aca="false">COUNTIFS('Duel Log'!AF$2:AF$2815,$A1447,'Duel Log'!AG$2:AG$2815,$B1447)</f>
        <v>1</v>
      </c>
      <c r="D1447" s="7" t="n">
        <f aca="false">COUNTIFS('Duel Log'!AF$2:AF$2815,$A1447,'Duel Log'!AG$2:AG$2815,$B1447,'Duel Log'!AH$2:AH$2815,"Win")</f>
        <v>1</v>
      </c>
      <c r="E1447" s="7" t="n">
        <f aca="false">COUNTIFS('Duel Log'!AF$2:AF$2815,$A1447,'Duel Log'!AG$2:AG$2815,$B1447,'Duel Log'!AH$2:AH$2815,"Loss")</f>
        <v>0</v>
      </c>
      <c r="F1447" s="7" t="n">
        <f aca="false">COUNTIFS('Duel Log'!AF$2:AF$2815,$A1447,'Duel Log'!AG$2:AG$2815,$B1447,'Duel Log'!AH$2:AH$2815,"Draw")</f>
        <v>0</v>
      </c>
      <c r="G1447" s="13" t="n">
        <f aca="false">IFERROR(D1447/C1447,"")</f>
        <v>1</v>
      </c>
    </row>
    <row r="1448" customFormat="false" ht="15" hidden="false" customHeight="true" outlineLevel="0" collapsed="false">
      <c r="A1448" s="7" t="s">
        <v>578</v>
      </c>
      <c r="B1448" s="7" t="s">
        <v>997</v>
      </c>
      <c r="C1448" s="7" t="n">
        <f aca="false">COUNTIFS('Duel Log'!AF$2:AF$2815,$A1448,'Duel Log'!AG$2:AG$2815,$B1448)</f>
        <v>2</v>
      </c>
      <c r="D1448" s="7" t="n">
        <f aca="false">COUNTIFS('Duel Log'!AF$2:AF$2815,$A1448,'Duel Log'!AG$2:AG$2815,$B1448,'Duel Log'!AH$2:AH$2815,"Win")</f>
        <v>0</v>
      </c>
      <c r="E1448" s="7" t="n">
        <f aca="false">COUNTIFS('Duel Log'!AF$2:AF$2815,$A1448,'Duel Log'!AG$2:AG$2815,$B1448,'Duel Log'!AH$2:AH$2815,"Loss")</f>
        <v>2</v>
      </c>
      <c r="F1448" s="7" t="n">
        <f aca="false">COUNTIFS('Duel Log'!AF$2:AF$2815,$A1448,'Duel Log'!AG$2:AG$2815,$B1448,'Duel Log'!AH$2:AH$2815,"Draw")</f>
        <v>0</v>
      </c>
      <c r="G1448" s="13" t="n">
        <f aca="false">IFERROR(D1448/C1448,"")</f>
        <v>0</v>
      </c>
    </row>
    <row r="1449" customFormat="false" ht="15" hidden="false" customHeight="true" outlineLevel="0" collapsed="false">
      <c r="A1449" s="7" t="s">
        <v>578</v>
      </c>
      <c r="B1449" s="7" t="s">
        <v>726</v>
      </c>
      <c r="C1449" s="7" t="n">
        <f aca="false">COUNTIFS('Duel Log'!AF$2:AF$2815,$A1449,'Duel Log'!AG$2:AG$2815,$B1449)</f>
        <v>1</v>
      </c>
      <c r="D1449" s="7" t="n">
        <f aca="false">COUNTIFS('Duel Log'!AF$2:AF$2815,$A1449,'Duel Log'!AG$2:AG$2815,$B1449,'Duel Log'!AH$2:AH$2815,"Win")</f>
        <v>1</v>
      </c>
      <c r="E1449" s="7" t="n">
        <f aca="false">COUNTIFS('Duel Log'!AF$2:AF$2815,$A1449,'Duel Log'!AG$2:AG$2815,$B1449,'Duel Log'!AH$2:AH$2815,"Loss")</f>
        <v>0</v>
      </c>
      <c r="F1449" s="7" t="n">
        <f aca="false">COUNTIFS('Duel Log'!AF$2:AF$2815,$A1449,'Duel Log'!AG$2:AG$2815,$B1449,'Duel Log'!AH$2:AH$2815,"Draw")</f>
        <v>0</v>
      </c>
      <c r="G1449" s="13" t="n">
        <f aca="false">IFERROR(D1449/C1449,"")</f>
        <v>1</v>
      </c>
    </row>
    <row r="1450" customFormat="false" ht="15" hidden="false" customHeight="true" outlineLevel="0" collapsed="false">
      <c r="A1450" s="7" t="s">
        <v>578</v>
      </c>
      <c r="B1450" s="7" t="s">
        <v>448</v>
      </c>
      <c r="C1450" s="7" t="n">
        <f aca="false">COUNTIFS('Duel Log'!AF$2:AF$2815,$A1450,'Duel Log'!AG$2:AG$2815,$B1450)</f>
        <v>1</v>
      </c>
      <c r="D1450" s="7" t="n">
        <f aca="false">COUNTIFS('Duel Log'!AF$2:AF$2815,$A1450,'Duel Log'!AG$2:AG$2815,$B1450,'Duel Log'!AH$2:AH$2815,"Win")</f>
        <v>0</v>
      </c>
      <c r="E1450" s="7" t="n">
        <f aca="false">COUNTIFS('Duel Log'!AF$2:AF$2815,$A1450,'Duel Log'!AG$2:AG$2815,$B1450,'Duel Log'!AH$2:AH$2815,"Loss")</f>
        <v>1</v>
      </c>
      <c r="F1450" s="7" t="n">
        <f aca="false">COUNTIFS('Duel Log'!AF$2:AF$2815,$A1450,'Duel Log'!AG$2:AG$2815,$B1450,'Duel Log'!AH$2:AH$2815,"Draw")</f>
        <v>0</v>
      </c>
      <c r="G1450" s="13" t="n">
        <f aca="false">IFERROR(D1450/C1450,"")</f>
        <v>0</v>
      </c>
    </row>
    <row r="1451" customFormat="false" ht="15" hidden="false" customHeight="true" outlineLevel="0" collapsed="false">
      <c r="A1451" s="7" t="s">
        <v>578</v>
      </c>
      <c r="B1451" s="7" t="s">
        <v>3619</v>
      </c>
      <c r="C1451" s="7" t="n">
        <f aca="false">COUNTIFS('Duel Log'!AF$2:AF$2815,$A1451,'Duel Log'!AG$2:AG$2815,$B1451)</f>
        <v>1</v>
      </c>
      <c r="D1451" s="7" t="n">
        <f aca="false">COUNTIFS('Duel Log'!AF$2:AF$2815,$A1451,'Duel Log'!AG$2:AG$2815,$B1451,'Duel Log'!AH$2:AH$2815,"Win")</f>
        <v>0</v>
      </c>
      <c r="E1451" s="7" t="n">
        <f aca="false">COUNTIFS('Duel Log'!AF$2:AF$2815,$A1451,'Duel Log'!AG$2:AG$2815,$B1451,'Duel Log'!AH$2:AH$2815,"Loss")</f>
        <v>1</v>
      </c>
      <c r="F1451" s="7" t="n">
        <f aca="false">COUNTIFS('Duel Log'!AF$2:AF$2815,$A1451,'Duel Log'!AG$2:AG$2815,$B1451,'Duel Log'!AH$2:AH$2815,"Draw")</f>
        <v>0</v>
      </c>
      <c r="G1451" s="13" t="n">
        <f aca="false">IFERROR(D1451/C1451,"")</f>
        <v>0</v>
      </c>
    </row>
    <row r="1452" customFormat="false" ht="15" hidden="false" customHeight="true" outlineLevel="0" collapsed="false">
      <c r="A1452" s="7" t="s">
        <v>578</v>
      </c>
      <c r="B1452" s="7" t="s">
        <v>577</v>
      </c>
      <c r="C1452" s="7" t="n">
        <f aca="false">COUNTIFS('Duel Log'!AF$2:AF$2815,$A1452,'Duel Log'!AG$2:AG$2815,$B1452)</f>
        <v>1</v>
      </c>
      <c r="D1452" s="7" t="n">
        <f aca="false">COUNTIFS('Duel Log'!AF$2:AF$2815,$A1452,'Duel Log'!AG$2:AG$2815,$B1452,'Duel Log'!AH$2:AH$2815,"Win")</f>
        <v>0</v>
      </c>
      <c r="E1452" s="7" t="n">
        <f aca="false">COUNTIFS('Duel Log'!AF$2:AF$2815,$A1452,'Duel Log'!AG$2:AG$2815,$B1452,'Duel Log'!AH$2:AH$2815,"Loss")</f>
        <v>1</v>
      </c>
      <c r="F1452" s="7" t="n">
        <f aca="false">COUNTIFS('Duel Log'!AF$2:AF$2815,$A1452,'Duel Log'!AG$2:AG$2815,$B1452,'Duel Log'!AH$2:AH$2815,"Draw")</f>
        <v>0</v>
      </c>
      <c r="G1452" s="13" t="n">
        <f aca="false">IFERROR(D1452/C1452,"")</f>
        <v>0</v>
      </c>
    </row>
    <row r="1453" customFormat="false" ht="15" hidden="false" customHeight="true" outlineLevel="0" collapsed="false">
      <c r="A1453" s="7" t="s">
        <v>1373</v>
      </c>
      <c r="B1453" s="7" t="s">
        <v>223</v>
      </c>
      <c r="C1453" s="7" t="n">
        <f aca="false">COUNTIFS('Duel Log'!AF$2:AF$2815,$A1453,'Duel Log'!AG$2:AG$2815,$B1453)</f>
        <v>1</v>
      </c>
      <c r="D1453" s="7" t="n">
        <f aca="false">COUNTIFS('Duel Log'!AF$2:AF$2815,$A1453,'Duel Log'!AG$2:AG$2815,$B1453,'Duel Log'!AH$2:AH$2815,"Win")</f>
        <v>0</v>
      </c>
      <c r="E1453" s="7" t="n">
        <f aca="false">COUNTIFS('Duel Log'!AF$2:AF$2815,$A1453,'Duel Log'!AG$2:AG$2815,$B1453,'Duel Log'!AH$2:AH$2815,"Loss")</f>
        <v>1</v>
      </c>
      <c r="F1453" s="7" t="n">
        <f aca="false">COUNTIFS('Duel Log'!AF$2:AF$2815,$A1453,'Duel Log'!AG$2:AG$2815,$B1453,'Duel Log'!AH$2:AH$2815,"Draw")</f>
        <v>0</v>
      </c>
      <c r="G1453" s="13" t="n">
        <f aca="false">IFERROR(D1453/C1453,"")</f>
        <v>0</v>
      </c>
    </row>
    <row r="1454" customFormat="false" ht="15" hidden="false" customHeight="true" outlineLevel="0" collapsed="false">
      <c r="A1454" s="7" t="s">
        <v>1373</v>
      </c>
      <c r="B1454" s="7" t="s">
        <v>4819</v>
      </c>
      <c r="C1454" s="7" t="n">
        <f aca="false">COUNTIFS('Duel Log'!AF$2:AF$2815,$A1454,'Duel Log'!AG$2:AG$2815,$B1454)</f>
        <v>2</v>
      </c>
      <c r="D1454" s="7" t="n">
        <f aca="false">COUNTIFS('Duel Log'!AF$2:AF$2815,$A1454,'Duel Log'!AG$2:AG$2815,$B1454,'Duel Log'!AH$2:AH$2815,"Win")</f>
        <v>2</v>
      </c>
      <c r="E1454" s="7" t="n">
        <f aca="false">COUNTIFS('Duel Log'!AF$2:AF$2815,$A1454,'Duel Log'!AG$2:AG$2815,$B1454,'Duel Log'!AH$2:AH$2815,"Loss")</f>
        <v>0</v>
      </c>
      <c r="F1454" s="7" t="n">
        <f aca="false">COUNTIFS('Duel Log'!AF$2:AF$2815,$A1454,'Duel Log'!AG$2:AG$2815,$B1454,'Duel Log'!AH$2:AH$2815,"Draw")</f>
        <v>0</v>
      </c>
      <c r="G1454" s="13" t="n">
        <f aca="false">IFERROR(D1454/C1454,"")</f>
        <v>1</v>
      </c>
    </row>
    <row r="1455" customFormat="false" ht="15" hidden="false" customHeight="true" outlineLevel="0" collapsed="false">
      <c r="A1455" s="7" t="s">
        <v>3806</v>
      </c>
      <c r="B1455" s="7" t="s">
        <v>759</v>
      </c>
      <c r="C1455" s="7" t="n">
        <f aca="false">COUNTIFS('Duel Log'!AF$2:AF$2815,$A1455,'Duel Log'!AG$2:AG$2815,$B1455)</f>
        <v>2</v>
      </c>
      <c r="D1455" s="7" t="n">
        <f aca="false">COUNTIFS('Duel Log'!AF$2:AF$2815,$A1455,'Duel Log'!AG$2:AG$2815,$B1455,'Duel Log'!AH$2:AH$2815,"Win")</f>
        <v>0</v>
      </c>
      <c r="E1455" s="7" t="n">
        <f aca="false">COUNTIFS('Duel Log'!AF$2:AF$2815,$A1455,'Duel Log'!AG$2:AG$2815,$B1455,'Duel Log'!AH$2:AH$2815,"Loss")</f>
        <v>2</v>
      </c>
      <c r="F1455" s="7" t="n">
        <f aca="false">COUNTIFS('Duel Log'!AF$2:AF$2815,$A1455,'Duel Log'!AG$2:AG$2815,$B1455,'Duel Log'!AH$2:AH$2815,"Draw")</f>
        <v>0</v>
      </c>
      <c r="G1455" s="13" t="n">
        <f aca="false">IFERROR(D1455/C1455,"")</f>
        <v>0</v>
      </c>
    </row>
    <row r="1456" customFormat="false" ht="15" hidden="false" customHeight="true" outlineLevel="0" collapsed="false">
      <c r="A1456" s="7" t="s">
        <v>5371</v>
      </c>
      <c r="B1456" s="7" t="s">
        <v>488</v>
      </c>
      <c r="C1456" s="7" t="n">
        <f aca="false">COUNTIFS('Duel Log'!AF$2:AF$2815,$A1456,'Duel Log'!AG$2:AG$2815,$B1456)</f>
        <v>2</v>
      </c>
      <c r="D1456" s="7" t="n">
        <f aca="false">COUNTIFS('Duel Log'!AF$2:AF$2815,$A1456,'Duel Log'!AG$2:AG$2815,$B1456,'Duel Log'!AH$2:AH$2815,"Win")</f>
        <v>0</v>
      </c>
      <c r="E1456" s="7" t="n">
        <f aca="false">COUNTIFS('Duel Log'!AF$2:AF$2815,$A1456,'Duel Log'!AG$2:AG$2815,$B1456,'Duel Log'!AH$2:AH$2815,"Loss")</f>
        <v>2</v>
      </c>
      <c r="F1456" s="7" t="n">
        <f aca="false">COUNTIFS('Duel Log'!AF$2:AF$2815,$A1456,'Duel Log'!AG$2:AG$2815,$B1456,'Duel Log'!AH$2:AH$2815,"Draw")</f>
        <v>0</v>
      </c>
      <c r="G1456" s="13" t="n">
        <f aca="false">IFERROR(D1456/C1456,"")</f>
        <v>0</v>
      </c>
    </row>
    <row r="1457" customFormat="false" ht="15" hidden="false" customHeight="true" outlineLevel="0" collapsed="false">
      <c r="A1457" s="7" t="s">
        <v>3874</v>
      </c>
      <c r="B1457" s="7" t="s">
        <v>3873</v>
      </c>
      <c r="C1457" s="7" t="n">
        <f aca="false">COUNTIFS('Duel Log'!AF$2:AF$2815,$A1457,'Duel Log'!AG$2:AG$2815,$B1457)</f>
        <v>1</v>
      </c>
      <c r="D1457" s="7" t="n">
        <f aca="false">COUNTIFS('Duel Log'!AF$2:AF$2815,$A1457,'Duel Log'!AG$2:AG$2815,$B1457,'Duel Log'!AH$2:AH$2815,"Win")</f>
        <v>1</v>
      </c>
      <c r="E1457" s="7" t="n">
        <f aca="false">COUNTIFS('Duel Log'!AF$2:AF$2815,$A1457,'Duel Log'!AG$2:AG$2815,$B1457,'Duel Log'!AH$2:AH$2815,"Loss")</f>
        <v>0</v>
      </c>
      <c r="F1457" s="7" t="n">
        <f aca="false">COUNTIFS('Duel Log'!AF$2:AF$2815,$A1457,'Duel Log'!AG$2:AG$2815,$B1457,'Duel Log'!AH$2:AH$2815,"Draw")</f>
        <v>0</v>
      </c>
      <c r="G1457" s="13" t="n">
        <f aca="false">IFERROR(D1457/C1457,"")</f>
        <v>1</v>
      </c>
    </row>
    <row r="1458" customFormat="false" ht="15" hidden="false" customHeight="true" outlineLevel="0" collapsed="false">
      <c r="A1458" s="7" t="s">
        <v>5053</v>
      </c>
      <c r="B1458" s="7" t="s">
        <v>5052</v>
      </c>
      <c r="C1458" s="7" t="n">
        <f aca="false">COUNTIFS('Duel Log'!AF$2:AF$2815,$A1458,'Duel Log'!AG$2:AG$2815,$B1458)</f>
        <v>1</v>
      </c>
      <c r="D1458" s="7" t="n">
        <f aca="false">COUNTIFS('Duel Log'!AF$2:AF$2815,$A1458,'Duel Log'!AG$2:AG$2815,$B1458,'Duel Log'!AH$2:AH$2815,"Win")</f>
        <v>0</v>
      </c>
      <c r="E1458" s="7" t="n">
        <f aca="false">COUNTIFS('Duel Log'!AF$2:AF$2815,$A1458,'Duel Log'!AG$2:AG$2815,$B1458,'Duel Log'!AH$2:AH$2815,"Loss")</f>
        <v>1</v>
      </c>
      <c r="F1458" s="7" t="n">
        <f aca="false">COUNTIFS('Duel Log'!AF$2:AF$2815,$A1458,'Duel Log'!AG$2:AG$2815,$B1458,'Duel Log'!AH$2:AH$2815,"Draw")</f>
        <v>0</v>
      </c>
      <c r="G1458" s="13" t="n">
        <f aca="false">IFERROR(D1458/C1458,"")</f>
        <v>0</v>
      </c>
    </row>
    <row r="1459" customFormat="false" ht="15" hidden="false" customHeight="true" outlineLevel="0" collapsed="false">
      <c r="A1459" s="7" t="s">
        <v>3085</v>
      </c>
      <c r="B1459" s="7" t="s">
        <v>726</v>
      </c>
      <c r="C1459" s="7" t="n">
        <f aca="false">COUNTIFS('Duel Log'!AF$2:AF$2815,$A1459,'Duel Log'!AG$2:AG$2815,$B1459)</f>
        <v>1</v>
      </c>
      <c r="D1459" s="7" t="n">
        <f aca="false">COUNTIFS('Duel Log'!AF$2:AF$2815,$A1459,'Duel Log'!AG$2:AG$2815,$B1459,'Duel Log'!AH$2:AH$2815,"Win")</f>
        <v>1</v>
      </c>
      <c r="E1459" s="7" t="n">
        <f aca="false">COUNTIFS('Duel Log'!AF$2:AF$2815,$A1459,'Duel Log'!AG$2:AG$2815,$B1459,'Duel Log'!AH$2:AH$2815,"Loss")</f>
        <v>0</v>
      </c>
      <c r="F1459" s="7" t="n">
        <f aca="false">COUNTIFS('Duel Log'!AF$2:AF$2815,$A1459,'Duel Log'!AG$2:AG$2815,$B1459,'Duel Log'!AH$2:AH$2815,"Draw")</f>
        <v>0</v>
      </c>
      <c r="G1459" s="13" t="n">
        <f aca="false">IFERROR(D1459/C1459,"")</f>
        <v>1</v>
      </c>
    </row>
    <row r="1460" customFormat="false" ht="15" hidden="false" customHeight="true" outlineLevel="0" collapsed="false">
      <c r="A1460" s="7" t="s">
        <v>4420</v>
      </c>
      <c r="B1460" s="7" t="s">
        <v>813</v>
      </c>
      <c r="C1460" s="7" t="n">
        <f aca="false">COUNTIFS('Duel Log'!AF$2:AF$2815,$A1460,'Duel Log'!AG$2:AG$2815,$B1460)</f>
        <v>1</v>
      </c>
      <c r="D1460" s="7" t="n">
        <f aca="false">COUNTIFS('Duel Log'!AF$2:AF$2815,$A1460,'Duel Log'!AG$2:AG$2815,$B1460,'Duel Log'!AH$2:AH$2815,"Win")</f>
        <v>0</v>
      </c>
      <c r="E1460" s="7" t="n">
        <f aca="false">COUNTIFS('Duel Log'!AF$2:AF$2815,$A1460,'Duel Log'!AG$2:AG$2815,$B1460,'Duel Log'!AH$2:AH$2815,"Loss")</f>
        <v>1</v>
      </c>
      <c r="F1460" s="7" t="n">
        <f aca="false">COUNTIFS('Duel Log'!AF$2:AF$2815,$A1460,'Duel Log'!AG$2:AG$2815,$B1460,'Duel Log'!AH$2:AH$2815,"Draw")</f>
        <v>0</v>
      </c>
      <c r="G1460" s="13" t="n">
        <f aca="false">IFERROR(D1460/C1460,"")</f>
        <v>0</v>
      </c>
    </row>
    <row r="1461" customFormat="false" ht="15" hidden="false" customHeight="true" outlineLevel="0" collapsed="false">
      <c r="A1461" s="7" t="s">
        <v>5839</v>
      </c>
      <c r="B1461" s="7" t="s">
        <v>5840</v>
      </c>
      <c r="C1461" s="7" t="n">
        <f aca="false">COUNTIFS('Duel Log'!AF$2:AF$2815,$A1461,'Duel Log'!AG$2:AG$2815,$B1461)</f>
        <v>1</v>
      </c>
      <c r="D1461" s="7" t="n">
        <f aca="false">COUNTIFS('Duel Log'!AF$2:AF$2815,$A1461,'Duel Log'!AG$2:AG$2815,$B1461,'Duel Log'!AH$2:AH$2815,"Win")</f>
        <v>0</v>
      </c>
      <c r="E1461" s="7" t="n">
        <f aca="false">COUNTIFS('Duel Log'!AF$2:AF$2815,$A1461,'Duel Log'!AG$2:AG$2815,$B1461,'Duel Log'!AH$2:AH$2815,"Loss")</f>
        <v>1</v>
      </c>
      <c r="F1461" s="7" t="n">
        <f aca="false">COUNTIFS('Duel Log'!AF$2:AF$2815,$A1461,'Duel Log'!AG$2:AG$2815,$B1461,'Duel Log'!AH$2:AH$2815,"Draw")</f>
        <v>0</v>
      </c>
      <c r="G1461" s="13" t="n">
        <f aca="false">IFERROR(D1461/C1461,"")</f>
        <v>0</v>
      </c>
    </row>
    <row r="1462" customFormat="false" ht="15" hidden="false" customHeight="true" outlineLevel="0" collapsed="false">
      <c r="A1462" s="7" t="s">
        <v>5828</v>
      </c>
      <c r="B1462" s="7" t="s">
        <v>223</v>
      </c>
      <c r="C1462" s="7" t="n">
        <f aca="false">COUNTIFS('Duel Log'!AF$2:AF$2815,$A1462,'Duel Log'!AG$2:AG$2815,$B1462)</f>
        <v>1</v>
      </c>
      <c r="D1462" s="7" t="n">
        <f aca="false">COUNTIFS('Duel Log'!AF$2:AF$2815,$A1462,'Duel Log'!AG$2:AG$2815,$B1462,'Duel Log'!AH$2:AH$2815,"Win")</f>
        <v>1</v>
      </c>
      <c r="E1462" s="7" t="n">
        <f aca="false">COUNTIFS('Duel Log'!AF$2:AF$2815,$A1462,'Duel Log'!AG$2:AG$2815,$B1462,'Duel Log'!AH$2:AH$2815,"Loss")</f>
        <v>0</v>
      </c>
      <c r="F1462" s="7" t="n">
        <f aca="false">COUNTIFS('Duel Log'!AF$2:AF$2815,$A1462,'Duel Log'!AG$2:AG$2815,$B1462,'Duel Log'!AH$2:AH$2815,"Draw")</f>
        <v>0</v>
      </c>
      <c r="G1462" s="13" t="n">
        <f aca="false">IFERROR(D1462/C1462,"")</f>
        <v>1</v>
      </c>
    </row>
    <row r="1463" customFormat="false" ht="15" hidden="false" customHeight="true" outlineLevel="0" collapsed="false">
      <c r="A1463" s="7" t="s">
        <v>5813</v>
      </c>
      <c r="B1463" s="7" t="s">
        <v>5812</v>
      </c>
      <c r="C1463" s="7" t="n">
        <f aca="false">COUNTIFS('Duel Log'!AF$2:AF$2815,$A1463,'Duel Log'!AG$2:AG$2815,$B1463)</f>
        <v>1</v>
      </c>
      <c r="D1463" s="7" t="n">
        <f aca="false">COUNTIFS('Duel Log'!AF$2:AF$2815,$A1463,'Duel Log'!AG$2:AG$2815,$B1463,'Duel Log'!AH$2:AH$2815,"Win")</f>
        <v>0</v>
      </c>
      <c r="E1463" s="7" t="n">
        <f aca="false">COUNTIFS('Duel Log'!AF$2:AF$2815,$A1463,'Duel Log'!AG$2:AG$2815,$B1463,'Duel Log'!AH$2:AH$2815,"Loss")</f>
        <v>1</v>
      </c>
      <c r="F1463" s="7" t="n">
        <f aca="false">COUNTIFS('Duel Log'!AF$2:AF$2815,$A1463,'Duel Log'!AG$2:AG$2815,$B1463,'Duel Log'!AH$2:AH$2815,"Draw")</f>
        <v>0</v>
      </c>
      <c r="G1463" s="13" t="n">
        <f aca="false">IFERROR(D1463/C1463,"")</f>
        <v>0</v>
      </c>
    </row>
    <row r="1464" customFormat="false" ht="15" hidden="false" customHeight="true" outlineLevel="0" collapsed="false">
      <c r="A1464" s="7" t="s">
        <v>367</v>
      </c>
      <c r="B1464" s="7" t="s">
        <v>366</v>
      </c>
      <c r="C1464" s="7" t="n">
        <f aca="false">COUNTIFS('Duel Log'!AF$2:AF$2815,$A1464,'Duel Log'!AG$2:AG$2815,$B1464)</f>
        <v>2</v>
      </c>
      <c r="D1464" s="7" t="n">
        <f aca="false">COUNTIFS('Duel Log'!AF$2:AF$2815,$A1464,'Duel Log'!AG$2:AG$2815,$B1464,'Duel Log'!AH$2:AH$2815,"Win")</f>
        <v>0</v>
      </c>
      <c r="E1464" s="7" t="n">
        <f aca="false">COUNTIFS('Duel Log'!AF$2:AF$2815,$A1464,'Duel Log'!AG$2:AG$2815,$B1464,'Duel Log'!AH$2:AH$2815,"Loss")</f>
        <v>2</v>
      </c>
      <c r="F1464" s="7" t="n">
        <f aca="false">COUNTIFS('Duel Log'!AF$2:AF$2815,$A1464,'Duel Log'!AG$2:AG$2815,$B1464,'Duel Log'!AH$2:AH$2815,"Draw")</f>
        <v>0</v>
      </c>
      <c r="G1464" s="13" t="n">
        <f aca="false">IFERROR(D1464/C1464,"")</f>
        <v>0</v>
      </c>
    </row>
    <row r="1465" customFormat="false" ht="15" hidden="false" customHeight="true" outlineLevel="0" collapsed="false">
      <c r="A1465" s="7" t="s">
        <v>5291</v>
      </c>
      <c r="B1465" s="7" t="s">
        <v>5292</v>
      </c>
      <c r="C1465" s="7" t="n">
        <f aca="false">COUNTIFS('Duel Log'!AF$2:AF$2815,$A1465,'Duel Log'!AG$2:AG$2815,$B1465)</f>
        <v>1</v>
      </c>
      <c r="D1465" s="7" t="n">
        <f aca="false">COUNTIFS('Duel Log'!AF$2:AF$2815,$A1465,'Duel Log'!AG$2:AG$2815,$B1465,'Duel Log'!AH$2:AH$2815,"Win")</f>
        <v>1</v>
      </c>
      <c r="E1465" s="7" t="n">
        <f aca="false">COUNTIFS('Duel Log'!AF$2:AF$2815,$A1465,'Duel Log'!AG$2:AG$2815,$B1465,'Duel Log'!AH$2:AH$2815,"Loss")</f>
        <v>0</v>
      </c>
      <c r="F1465" s="7" t="n">
        <f aca="false">COUNTIFS('Duel Log'!AF$2:AF$2815,$A1465,'Duel Log'!AG$2:AG$2815,$B1465,'Duel Log'!AH$2:AH$2815,"Draw")</f>
        <v>0</v>
      </c>
      <c r="G1465" s="13" t="n">
        <f aca="false">IFERROR(D1465/C1465,"")</f>
        <v>1</v>
      </c>
    </row>
    <row r="1466" customFormat="false" ht="15" hidden="false" customHeight="true" outlineLevel="0" collapsed="false">
      <c r="A1466" s="7" t="s">
        <v>1851</v>
      </c>
      <c r="B1466" s="7" t="s">
        <v>1852</v>
      </c>
      <c r="C1466" s="7" t="n">
        <f aca="false">COUNTIFS('Duel Log'!AF$2:AF$2815,$A1466,'Duel Log'!AG$2:AG$2815,$B1466)</f>
        <v>2</v>
      </c>
      <c r="D1466" s="7" t="n">
        <f aca="false">COUNTIFS('Duel Log'!AF$2:AF$2815,$A1466,'Duel Log'!AG$2:AG$2815,$B1466,'Duel Log'!AH$2:AH$2815,"Win")</f>
        <v>2</v>
      </c>
      <c r="E1466" s="7" t="n">
        <f aca="false">COUNTIFS('Duel Log'!AF$2:AF$2815,$A1466,'Duel Log'!AG$2:AG$2815,$B1466,'Duel Log'!AH$2:AH$2815,"Loss")</f>
        <v>0</v>
      </c>
      <c r="F1466" s="7" t="n">
        <f aca="false">COUNTIFS('Duel Log'!AF$2:AF$2815,$A1466,'Duel Log'!AG$2:AG$2815,$B1466,'Duel Log'!AH$2:AH$2815,"Draw")</f>
        <v>0</v>
      </c>
      <c r="G1466" s="13" t="n">
        <f aca="false">IFERROR(D1466/C1466,"")</f>
        <v>1</v>
      </c>
    </row>
    <row r="1467" customFormat="false" ht="15" hidden="false" customHeight="true" outlineLevel="0" collapsed="false">
      <c r="A1467" s="7" t="s">
        <v>1895</v>
      </c>
      <c r="B1467" s="7" t="s">
        <v>1894</v>
      </c>
      <c r="C1467" s="7" t="n">
        <f aca="false">COUNTIFS('Duel Log'!AF$2:AF$2815,$A1467,'Duel Log'!AG$2:AG$2815,$B1467)</f>
        <v>1</v>
      </c>
      <c r="D1467" s="7" t="n">
        <f aca="false">COUNTIFS('Duel Log'!AF$2:AF$2815,$A1467,'Duel Log'!AG$2:AG$2815,$B1467,'Duel Log'!AH$2:AH$2815,"Win")</f>
        <v>0</v>
      </c>
      <c r="E1467" s="7" t="n">
        <f aca="false">COUNTIFS('Duel Log'!AF$2:AF$2815,$A1467,'Duel Log'!AG$2:AG$2815,$B1467,'Duel Log'!AH$2:AH$2815,"Loss")</f>
        <v>1</v>
      </c>
      <c r="F1467" s="7" t="n">
        <f aca="false">COUNTIFS('Duel Log'!AF$2:AF$2815,$A1467,'Duel Log'!AG$2:AG$2815,$B1467,'Duel Log'!AH$2:AH$2815,"Draw")</f>
        <v>0</v>
      </c>
      <c r="G1467" s="13" t="n">
        <f aca="false">IFERROR(D1467/C1467,"")</f>
        <v>0</v>
      </c>
    </row>
    <row r="1468" customFormat="false" ht="15" hidden="false" customHeight="true" outlineLevel="0" collapsed="false">
      <c r="A1468" s="7" t="s">
        <v>263</v>
      </c>
      <c r="B1468" s="7" t="s">
        <v>264</v>
      </c>
      <c r="C1468" s="7" t="n">
        <f aca="false">COUNTIFS('Duel Log'!AF$2:AF$2815,$A1468,'Duel Log'!AG$2:AG$2815,$B1468)</f>
        <v>1</v>
      </c>
      <c r="D1468" s="7" t="n">
        <f aca="false">COUNTIFS('Duel Log'!AF$2:AF$2815,$A1468,'Duel Log'!AG$2:AG$2815,$B1468,'Duel Log'!AH$2:AH$2815,"Win")</f>
        <v>1</v>
      </c>
      <c r="E1468" s="7" t="n">
        <f aca="false">COUNTIFS('Duel Log'!AF$2:AF$2815,$A1468,'Duel Log'!AG$2:AG$2815,$B1468,'Duel Log'!AH$2:AH$2815,"Loss")</f>
        <v>0</v>
      </c>
      <c r="F1468" s="7" t="n">
        <f aca="false">COUNTIFS('Duel Log'!AF$2:AF$2815,$A1468,'Duel Log'!AG$2:AG$2815,$B1468,'Duel Log'!AH$2:AH$2815,"Draw")</f>
        <v>0</v>
      </c>
      <c r="G1468" s="13" t="n">
        <f aca="false">IFERROR(D1468/C1468,"")</f>
        <v>1</v>
      </c>
    </row>
    <row r="1469" customFormat="false" ht="15" hidden="false" customHeight="true" outlineLevel="0" collapsed="false">
      <c r="A1469" s="7" t="s">
        <v>263</v>
      </c>
      <c r="B1469" s="7" t="s">
        <v>5574</v>
      </c>
      <c r="C1469" s="7" t="n">
        <f aca="false">COUNTIFS('Duel Log'!AF$2:AF$2815,$A1469,'Duel Log'!AG$2:AG$2815,$B1469)</f>
        <v>1</v>
      </c>
      <c r="D1469" s="7" t="n">
        <f aca="false">COUNTIFS('Duel Log'!AF$2:AF$2815,$A1469,'Duel Log'!AG$2:AG$2815,$B1469,'Duel Log'!AH$2:AH$2815,"Win")</f>
        <v>0</v>
      </c>
      <c r="E1469" s="7" t="n">
        <f aca="false">COUNTIFS('Duel Log'!AF$2:AF$2815,$A1469,'Duel Log'!AG$2:AG$2815,$B1469,'Duel Log'!AH$2:AH$2815,"Loss")</f>
        <v>1</v>
      </c>
      <c r="F1469" s="7" t="n">
        <f aca="false">COUNTIFS('Duel Log'!AF$2:AF$2815,$A1469,'Duel Log'!AG$2:AG$2815,$B1469,'Duel Log'!AH$2:AH$2815,"Draw")</f>
        <v>0</v>
      </c>
      <c r="G1469" s="13" t="n">
        <f aca="false">IFERROR(D1469/C1469,"")</f>
        <v>0</v>
      </c>
    </row>
    <row r="1470" customFormat="false" ht="15" hidden="false" customHeight="true" outlineLevel="0" collapsed="false">
      <c r="A1470" s="7" t="s">
        <v>263</v>
      </c>
      <c r="B1470" s="7" t="s">
        <v>5567</v>
      </c>
      <c r="C1470" s="7" t="n">
        <f aca="false">COUNTIFS('Duel Log'!AF$2:AF$2815,$A1470,'Duel Log'!AG$2:AG$2815,$B1470)</f>
        <v>1</v>
      </c>
      <c r="D1470" s="7" t="n">
        <f aca="false">COUNTIFS('Duel Log'!AF$2:AF$2815,$A1470,'Duel Log'!AG$2:AG$2815,$B1470,'Duel Log'!AH$2:AH$2815,"Win")</f>
        <v>1</v>
      </c>
      <c r="E1470" s="7" t="n">
        <f aca="false">COUNTIFS('Duel Log'!AF$2:AF$2815,$A1470,'Duel Log'!AG$2:AG$2815,$B1470,'Duel Log'!AH$2:AH$2815,"Loss")</f>
        <v>0</v>
      </c>
      <c r="F1470" s="7" t="n">
        <f aca="false">COUNTIFS('Duel Log'!AF$2:AF$2815,$A1470,'Duel Log'!AG$2:AG$2815,$B1470,'Duel Log'!AH$2:AH$2815,"Draw")</f>
        <v>0</v>
      </c>
      <c r="G1470" s="13" t="n">
        <f aca="false">IFERROR(D1470/C1470,"")</f>
        <v>1</v>
      </c>
    </row>
    <row r="1471" customFormat="false" ht="15" hidden="false" customHeight="true" outlineLevel="0" collapsed="false">
      <c r="A1471" s="7" t="s">
        <v>4891</v>
      </c>
      <c r="B1471" s="7" t="s">
        <v>488</v>
      </c>
      <c r="C1471" s="7" t="n">
        <f aca="false">COUNTIFS('Duel Log'!AF$2:AF$2815,$A1471,'Duel Log'!AG$2:AG$2815,$B1471)</f>
        <v>1</v>
      </c>
      <c r="D1471" s="7" t="n">
        <f aca="false">COUNTIFS('Duel Log'!AF$2:AF$2815,$A1471,'Duel Log'!AG$2:AG$2815,$B1471,'Duel Log'!AH$2:AH$2815,"Win")</f>
        <v>0</v>
      </c>
      <c r="E1471" s="7" t="n">
        <f aca="false">COUNTIFS('Duel Log'!AF$2:AF$2815,$A1471,'Duel Log'!AG$2:AG$2815,$B1471,'Duel Log'!AH$2:AH$2815,"Loss")</f>
        <v>1</v>
      </c>
      <c r="F1471" s="7" t="n">
        <f aca="false">COUNTIFS('Duel Log'!AF$2:AF$2815,$A1471,'Duel Log'!AG$2:AG$2815,$B1471,'Duel Log'!AH$2:AH$2815,"Draw")</f>
        <v>0</v>
      </c>
      <c r="G1471" s="13" t="n">
        <f aca="false">IFERROR(D1471/C1471,"")</f>
        <v>0</v>
      </c>
    </row>
    <row r="1472" customFormat="false" ht="15" hidden="false" customHeight="true" outlineLevel="0" collapsed="false">
      <c r="A1472" s="7" t="s">
        <v>185</v>
      </c>
      <c r="B1472" s="7" t="s">
        <v>185</v>
      </c>
      <c r="C1472" s="7" t="n">
        <f aca="false">COUNTIFS('Duel Log'!AF$2:AF$2815,$A1472,'Duel Log'!AG$2:AG$2815,$B1472)</f>
        <v>1</v>
      </c>
      <c r="D1472" s="7" t="n">
        <f aca="false">COUNTIFS('Duel Log'!AF$2:AF$2815,$A1472,'Duel Log'!AG$2:AG$2815,$B1472,'Duel Log'!AH$2:AH$2815,"Win")</f>
        <v>1</v>
      </c>
      <c r="E1472" s="7" t="n">
        <f aca="false">COUNTIFS('Duel Log'!AF$2:AF$2815,$A1472,'Duel Log'!AG$2:AG$2815,$B1472,'Duel Log'!AH$2:AH$2815,"Loss")</f>
        <v>0</v>
      </c>
      <c r="F1472" s="7" t="n">
        <f aca="false">COUNTIFS('Duel Log'!AF$2:AF$2815,$A1472,'Duel Log'!AG$2:AG$2815,$B1472,'Duel Log'!AH$2:AH$2815,"Draw")</f>
        <v>0</v>
      </c>
      <c r="G1472" s="13" t="n">
        <f aca="false">IFERROR(D1472/C1472,"")</f>
        <v>1</v>
      </c>
    </row>
    <row r="1473" customFormat="false" ht="15" hidden="false" customHeight="true" outlineLevel="0" collapsed="false">
      <c r="A1473" s="7" t="s">
        <v>185</v>
      </c>
      <c r="B1473" s="7" t="s">
        <v>1974</v>
      </c>
      <c r="C1473" s="7" t="n">
        <f aca="false">COUNTIFS('Duel Log'!AF$2:AF$2815,$A1473,'Duel Log'!AG$2:AG$2815,$B1473)</f>
        <v>1</v>
      </c>
      <c r="D1473" s="7" t="n">
        <f aca="false">COUNTIFS('Duel Log'!AF$2:AF$2815,$A1473,'Duel Log'!AG$2:AG$2815,$B1473,'Duel Log'!AH$2:AH$2815,"Win")</f>
        <v>1</v>
      </c>
      <c r="E1473" s="7" t="n">
        <f aca="false">COUNTIFS('Duel Log'!AF$2:AF$2815,$A1473,'Duel Log'!AG$2:AG$2815,$B1473,'Duel Log'!AH$2:AH$2815,"Loss")</f>
        <v>0</v>
      </c>
      <c r="F1473" s="7" t="n">
        <f aca="false">COUNTIFS('Duel Log'!AF$2:AF$2815,$A1473,'Duel Log'!AG$2:AG$2815,$B1473,'Duel Log'!AH$2:AH$2815,"Draw")</f>
        <v>0</v>
      </c>
      <c r="G1473" s="13" t="n">
        <f aca="false">IFERROR(D1473/C1473,"")</f>
        <v>1</v>
      </c>
    </row>
    <row r="1474" customFormat="false" ht="15" hidden="false" customHeight="true" outlineLevel="0" collapsed="false">
      <c r="A1474" s="7" t="s">
        <v>185</v>
      </c>
      <c r="B1474" s="7" t="s">
        <v>223</v>
      </c>
      <c r="C1474" s="7" t="n">
        <f aca="false">COUNTIFS('Duel Log'!AF$2:AF$2815,$A1474,'Duel Log'!AG$2:AG$2815,$B1474)</f>
        <v>2</v>
      </c>
      <c r="D1474" s="7" t="n">
        <f aca="false">COUNTIFS('Duel Log'!AF$2:AF$2815,$A1474,'Duel Log'!AG$2:AG$2815,$B1474,'Duel Log'!AH$2:AH$2815,"Win")</f>
        <v>2</v>
      </c>
      <c r="E1474" s="7" t="n">
        <f aca="false">COUNTIFS('Duel Log'!AF$2:AF$2815,$A1474,'Duel Log'!AG$2:AG$2815,$B1474,'Duel Log'!AH$2:AH$2815,"Loss")</f>
        <v>0</v>
      </c>
      <c r="F1474" s="7" t="n">
        <f aca="false">COUNTIFS('Duel Log'!AF$2:AF$2815,$A1474,'Duel Log'!AG$2:AG$2815,$B1474,'Duel Log'!AH$2:AH$2815,"Draw")</f>
        <v>0</v>
      </c>
      <c r="G1474" s="13" t="n">
        <f aca="false">IFERROR(D1474/C1474,"")</f>
        <v>1</v>
      </c>
    </row>
    <row r="1475" customFormat="false" ht="15" hidden="false" customHeight="true" outlineLevel="0" collapsed="false">
      <c r="A1475" s="7" t="s">
        <v>185</v>
      </c>
      <c r="B1475" s="7" t="s">
        <v>410</v>
      </c>
      <c r="C1475" s="7" t="n">
        <f aca="false">COUNTIFS('Duel Log'!AF$2:AF$2815,$A1475,'Duel Log'!AG$2:AG$2815,$B1475)</f>
        <v>1</v>
      </c>
      <c r="D1475" s="7" t="n">
        <f aca="false">COUNTIFS('Duel Log'!AF$2:AF$2815,$A1475,'Duel Log'!AG$2:AG$2815,$B1475,'Duel Log'!AH$2:AH$2815,"Win")</f>
        <v>0</v>
      </c>
      <c r="E1475" s="7" t="n">
        <f aca="false">COUNTIFS('Duel Log'!AF$2:AF$2815,$A1475,'Duel Log'!AG$2:AG$2815,$B1475,'Duel Log'!AH$2:AH$2815,"Loss")</f>
        <v>1</v>
      </c>
      <c r="F1475" s="7" t="n">
        <f aca="false">COUNTIFS('Duel Log'!AF$2:AF$2815,$A1475,'Duel Log'!AG$2:AG$2815,$B1475,'Duel Log'!AH$2:AH$2815,"Draw")</f>
        <v>0</v>
      </c>
      <c r="G1475" s="13" t="n">
        <f aca="false">IFERROR(D1475/C1475,"")</f>
        <v>0</v>
      </c>
    </row>
    <row r="1476" customFormat="false" ht="15" hidden="false" customHeight="true" outlineLevel="0" collapsed="false">
      <c r="A1476" s="7" t="s">
        <v>185</v>
      </c>
      <c r="B1476" s="7" t="s">
        <v>1822</v>
      </c>
      <c r="C1476" s="7" t="n">
        <f aca="false">COUNTIFS('Duel Log'!AF$2:AF$2815,$A1476,'Duel Log'!AG$2:AG$2815,$B1476)</f>
        <v>1</v>
      </c>
      <c r="D1476" s="7" t="n">
        <f aca="false">COUNTIFS('Duel Log'!AF$2:AF$2815,$A1476,'Duel Log'!AG$2:AG$2815,$B1476,'Duel Log'!AH$2:AH$2815,"Win")</f>
        <v>1</v>
      </c>
      <c r="E1476" s="7" t="n">
        <f aca="false">COUNTIFS('Duel Log'!AF$2:AF$2815,$A1476,'Duel Log'!AG$2:AG$2815,$B1476,'Duel Log'!AH$2:AH$2815,"Loss")</f>
        <v>0</v>
      </c>
      <c r="F1476" s="7" t="n">
        <f aca="false">COUNTIFS('Duel Log'!AF$2:AF$2815,$A1476,'Duel Log'!AG$2:AG$2815,$B1476,'Duel Log'!AH$2:AH$2815,"Draw")</f>
        <v>0</v>
      </c>
      <c r="G1476" s="13" t="n">
        <f aca="false">IFERROR(D1476/C1476,"")</f>
        <v>1</v>
      </c>
    </row>
    <row r="1477" customFormat="false" ht="15" hidden="false" customHeight="true" outlineLevel="0" collapsed="false">
      <c r="A1477" s="7" t="s">
        <v>185</v>
      </c>
      <c r="B1477" s="7" t="s">
        <v>184</v>
      </c>
      <c r="C1477" s="7" t="n">
        <f aca="false">COUNTIFS('Duel Log'!AF$2:AF$2815,$A1477,'Duel Log'!AG$2:AG$2815,$B1477)</f>
        <v>1</v>
      </c>
      <c r="D1477" s="7" t="n">
        <f aca="false">COUNTIFS('Duel Log'!AF$2:AF$2815,$A1477,'Duel Log'!AG$2:AG$2815,$B1477,'Duel Log'!AH$2:AH$2815,"Win")</f>
        <v>0</v>
      </c>
      <c r="E1477" s="7" t="n">
        <f aca="false">COUNTIFS('Duel Log'!AF$2:AF$2815,$A1477,'Duel Log'!AG$2:AG$2815,$B1477,'Duel Log'!AH$2:AH$2815,"Loss")</f>
        <v>1</v>
      </c>
      <c r="F1477" s="7" t="n">
        <f aca="false">COUNTIFS('Duel Log'!AF$2:AF$2815,$A1477,'Duel Log'!AG$2:AG$2815,$B1477,'Duel Log'!AH$2:AH$2815,"Draw")</f>
        <v>0</v>
      </c>
      <c r="G1477" s="13" t="n">
        <f aca="false">IFERROR(D1477/C1477,"")</f>
        <v>0</v>
      </c>
    </row>
    <row r="1478" customFormat="false" ht="15" hidden="false" customHeight="true" outlineLevel="0" collapsed="false">
      <c r="A1478" s="7" t="s">
        <v>185</v>
      </c>
      <c r="B1478" s="7" t="s">
        <v>1147</v>
      </c>
      <c r="C1478" s="7" t="n">
        <f aca="false">COUNTIFS('Duel Log'!AF$2:AF$2815,$A1478,'Duel Log'!AG$2:AG$2815,$B1478)</f>
        <v>1</v>
      </c>
      <c r="D1478" s="7" t="n">
        <f aca="false">COUNTIFS('Duel Log'!AF$2:AF$2815,$A1478,'Duel Log'!AG$2:AG$2815,$B1478,'Duel Log'!AH$2:AH$2815,"Win")</f>
        <v>1</v>
      </c>
      <c r="E1478" s="7" t="n">
        <f aca="false">COUNTIFS('Duel Log'!AF$2:AF$2815,$A1478,'Duel Log'!AG$2:AG$2815,$B1478,'Duel Log'!AH$2:AH$2815,"Loss")</f>
        <v>0</v>
      </c>
      <c r="F1478" s="7" t="n">
        <f aca="false">COUNTIFS('Duel Log'!AF$2:AF$2815,$A1478,'Duel Log'!AG$2:AG$2815,$B1478,'Duel Log'!AH$2:AH$2815,"Draw")</f>
        <v>0</v>
      </c>
      <c r="G1478" s="13" t="n">
        <f aca="false">IFERROR(D1478/C1478,"")</f>
        <v>1</v>
      </c>
    </row>
    <row r="1479" customFormat="false" ht="15" hidden="false" customHeight="true" outlineLevel="0" collapsed="false">
      <c r="A1479" s="7" t="s">
        <v>185</v>
      </c>
      <c r="B1479" s="7" t="s">
        <v>1421</v>
      </c>
      <c r="C1479" s="7" t="n">
        <f aca="false">COUNTIFS('Duel Log'!AF$2:AF$2815,$A1479,'Duel Log'!AG$2:AG$2815,$B1479)</f>
        <v>1</v>
      </c>
      <c r="D1479" s="7" t="n">
        <f aca="false">COUNTIFS('Duel Log'!AF$2:AF$2815,$A1479,'Duel Log'!AG$2:AG$2815,$B1479,'Duel Log'!AH$2:AH$2815,"Win")</f>
        <v>0</v>
      </c>
      <c r="E1479" s="7" t="n">
        <f aca="false">COUNTIFS('Duel Log'!AF$2:AF$2815,$A1479,'Duel Log'!AG$2:AG$2815,$B1479,'Duel Log'!AH$2:AH$2815,"Loss")</f>
        <v>1</v>
      </c>
      <c r="F1479" s="7" t="n">
        <f aca="false">COUNTIFS('Duel Log'!AF$2:AF$2815,$A1479,'Duel Log'!AG$2:AG$2815,$B1479,'Duel Log'!AH$2:AH$2815,"Draw")</f>
        <v>0</v>
      </c>
      <c r="G1479" s="13" t="n">
        <f aca="false">IFERROR(D1479/C1479,"")</f>
        <v>0</v>
      </c>
    </row>
    <row r="1480" customFormat="false" ht="15" hidden="false" customHeight="true" outlineLevel="0" collapsed="false">
      <c r="A1480" s="7" t="s">
        <v>185</v>
      </c>
      <c r="B1480" s="7" t="s">
        <v>277</v>
      </c>
      <c r="C1480" s="7" t="n">
        <f aca="false">COUNTIFS('Duel Log'!AF$2:AF$2815,$A1480,'Duel Log'!AG$2:AG$2815,$B1480)</f>
        <v>1</v>
      </c>
      <c r="D1480" s="7" t="n">
        <f aca="false">COUNTIFS('Duel Log'!AF$2:AF$2815,$A1480,'Duel Log'!AG$2:AG$2815,$B1480,'Duel Log'!AH$2:AH$2815,"Win")</f>
        <v>1</v>
      </c>
      <c r="E1480" s="7" t="n">
        <f aca="false">COUNTIFS('Duel Log'!AF$2:AF$2815,$A1480,'Duel Log'!AG$2:AG$2815,$B1480,'Duel Log'!AH$2:AH$2815,"Loss")</f>
        <v>0</v>
      </c>
      <c r="F1480" s="7" t="n">
        <f aca="false">COUNTIFS('Duel Log'!AF$2:AF$2815,$A1480,'Duel Log'!AG$2:AG$2815,$B1480,'Duel Log'!AH$2:AH$2815,"Draw")</f>
        <v>0</v>
      </c>
      <c r="G1480" s="13" t="n">
        <f aca="false">IFERROR(D1480/C1480,"")</f>
        <v>1</v>
      </c>
    </row>
    <row r="1481" customFormat="false" ht="15" hidden="false" customHeight="true" outlineLevel="0" collapsed="false">
      <c r="A1481" s="7" t="s">
        <v>185</v>
      </c>
      <c r="B1481" s="7" t="s">
        <v>924</v>
      </c>
      <c r="C1481" s="7" t="n">
        <f aca="false">COUNTIFS('Duel Log'!AF$2:AF$2815,$A1481,'Duel Log'!AG$2:AG$2815,$B1481)</f>
        <v>4</v>
      </c>
      <c r="D1481" s="7" t="n">
        <f aca="false">COUNTIFS('Duel Log'!AF$2:AF$2815,$A1481,'Duel Log'!AG$2:AG$2815,$B1481,'Duel Log'!AH$2:AH$2815,"Win")</f>
        <v>3</v>
      </c>
      <c r="E1481" s="7" t="n">
        <f aca="false">COUNTIFS('Duel Log'!AF$2:AF$2815,$A1481,'Duel Log'!AG$2:AG$2815,$B1481,'Duel Log'!AH$2:AH$2815,"Loss")</f>
        <v>1</v>
      </c>
      <c r="F1481" s="7" t="n">
        <f aca="false">COUNTIFS('Duel Log'!AF$2:AF$2815,$A1481,'Duel Log'!AG$2:AG$2815,$B1481,'Duel Log'!AH$2:AH$2815,"Draw")</f>
        <v>0</v>
      </c>
      <c r="G1481" s="13" t="n">
        <f aca="false">IFERROR(D1481/C1481,"")</f>
        <v>0.75</v>
      </c>
    </row>
    <row r="1482" customFormat="false" ht="15" hidden="false" customHeight="true" outlineLevel="0" collapsed="false">
      <c r="A1482" s="7" t="s">
        <v>185</v>
      </c>
      <c r="B1482" s="7" t="s">
        <v>1419</v>
      </c>
      <c r="C1482" s="7" t="n">
        <f aca="false">COUNTIFS('Duel Log'!AF$2:AF$2815,$A1482,'Duel Log'!AG$2:AG$2815,$B1482)</f>
        <v>1</v>
      </c>
      <c r="D1482" s="7" t="n">
        <f aca="false">COUNTIFS('Duel Log'!AF$2:AF$2815,$A1482,'Duel Log'!AG$2:AG$2815,$B1482,'Duel Log'!AH$2:AH$2815,"Win")</f>
        <v>0</v>
      </c>
      <c r="E1482" s="7" t="n">
        <f aca="false">COUNTIFS('Duel Log'!AF$2:AF$2815,$A1482,'Duel Log'!AG$2:AG$2815,$B1482,'Duel Log'!AH$2:AH$2815,"Loss")</f>
        <v>1</v>
      </c>
      <c r="F1482" s="7" t="n">
        <f aca="false">COUNTIFS('Duel Log'!AF$2:AF$2815,$A1482,'Duel Log'!AG$2:AG$2815,$B1482,'Duel Log'!AH$2:AH$2815,"Draw")</f>
        <v>0</v>
      </c>
      <c r="G1482" s="13" t="n">
        <f aca="false">IFERROR(D1482/C1482,"")</f>
        <v>0</v>
      </c>
    </row>
    <row r="1483" customFormat="false" ht="15" hidden="false" customHeight="true" outlineLevel="0" collapsed="false">
      <c r="A1483" s="7" t="s">
        <v>185</v>
      </c>
      <c r="B1483" s="7" t="s">
        <v>2030</v>
      </c>
      <c r="C1483" s="7" t="n">
        <f aca="false">COUNTIFS('Duel Log'!AF$2:AF$2815,$A1483,'Duel Log'!AG$2:AG$2815,$B1483)</f>
        <v>1</v>
      </c>
      <c r="D1483" s="7" t="n">
        <f aca="false">COUNTIFS('Duel Log'!AF$2:AF$2815,$A1483,'Duel Log'!AG$2:AG$2815,$B1483,'Duel Log'!AH$2:AH$2815,"Win")</f>
        <v>1</v>
      </c>
      <c r="E1483" s="7" t="n">
        <f aca="false">COUNTIFS('Duel Log'!AF$2:AF$2815,$A1483,'Duel Log'!AG$2:AG$2815,$B1483,'Duel Log'!AH$2:AH$2815,"Loss")</f>
        <v>0</v>
      </c>
      <c r="F1483" s="7" t="n">
        <f aca="false">COUNTIFS('Duel Log'!AF$2:AF$2815,$A1483,'Duel Log'!AG$2:AG$2815,$B1483,'Duel Log'!AH$2:AH$2815,"Draw")</f>
        <v>0</v>
      </c>
      <c r="G1483" s="13" t="n">
        <f aca="false">IFERROR(D1483/C1483,"")</f>
        <v>1</v>
      </c>
    </row>
    <row r="1484" customFormat="false" ht="15" hidden="false" customHeight="true" outlineLevel="0" collapsed="false">
      <c r="A1484" s="7" t="s">
        <v>185</v>
      </c>
      <c r="B1484" s="7" t="s">
        <v>4693</v>
      </c>
      <c r="C1484" s="7" t="n">
        <f aca="false">COUNTIFS('Duel Log'!AF$2:AF$2815,$A1484,'Duel Log'!AG$2:AG$2815,$B1484)</f>
        <v>1</v>
      </c>
      <c r="D1484" s="7" t="n">
        <f aca="false">COUNTIFS('Duel Log'!AF$2:AF$2815,$A1484,'Duel Log'!AG$2:AG$2815,$B1484,'Duel Log'!AH$2:AH$2815,"Win")</f>
        <v>0</v>
      </c>
      <c r="E1484" s="7" t="n">
        <f aca="false">COUNTIFS('Duel Log'!AF$2:AF$2815,$A1484,'Duel Log'!AG$2:AG$2815,$B1484,'Duel Log'!AH$2:AH$2815,"Loss")</f>
        <v>1</v>
      </c>
      <c r="F1484" s="7" t="n">
        <f aca="false">COUNTIFS('Duel Log'!AF$2:AF$2815,$A1484,'Duel Log'!AG$2:AG$2815,$B1484,'Duel Log'!AH$2:AH$2815,"Draw")</f>
        <v>0</v>
      </c>
      <c r="G1484" s="13" t="n">
        <f aca="false">IFERROR(D1484/C1484,"")</f>
        <v>0</v>
      </c>
    </row>
    <row r="1485" customFormat="false" ht="15" hidden="false" customHeight="true" outlineLevel="0" collapsed="false">
      <c r="A1485" s="7" t="s">
        <v>185</v>
      </c>
      <c r="B1485" s="7" t="s">
        <v>453</v>
      </c>
      <c r="C1485" s="7" t="n">
        <f aca="false">COUNTIFS('Duel Log'!AF$2:AF$2815,$A1485,'Duel Log'!AG$2:AG$2815,$B1485)</f>
        <v>2</v>
      </c>
      <c r="D1485" s="7" t="n">
        <f aca="false">COUNTIFS('Duel Log'!AF$2:AF$2815,$A1485,'Duel Log'!AG$2:AG$2815,$B1485,'Duel Log'!AH$2:AH$2815,"Win")</f>
        <v>2</v>
      </c>
      <c r="E1485" s="7" t="n">
        <f aca="false">COUNTIFS('Duel Log'!AF$2:AF$2815,$A1485,'Duel Log'!AG$2:AG$2815,$B1485,'Duel Log'!AH$2:AH$2815,"Loss")</f>
        <v>0</v>
      </c>
      <c r="F1485" s="7" t="n">
        <f aca="false">COUNTIFS('Duel Log'!AF$2:AF$2815,$A1485,'Duel Log'!AG$2:AG$2815,$B1485,'Duel Log'!AH$2:AH$2815,"Draw")</f>
        <v>0</v>
      </c>
      <c r="G1485" s="13" t="n">
        <f aca="false">IFERROR(D1485/C1485,"")</f>
        <v>1</v>
      </c>
    </row>
    <row r="1486" customFormat="false" ht="15" hidden="false" customHeight="true" outlineLevel="0" collapsed="false">
      <c r="A1486" s="7" t="s">
        <v>3475</v>
      </c>
      <c r="B1486" s="7" t="s">
        <v>3474</v>
      </c>
      <c r="C1486" s="7" t="n">
        <f aca="false">COUNTIFS('Duel Log'!AF$2:AF$2815,$A1486,'Duel Log'!AG$2:AG$2815,$B1486)</f>
        <v>1</v>
      </c>
      <c r="D1486" s="7" t="n">
        <f aca="false">COUNTIFS('Duel Log'!AF$2:AF$2815,$A1486,'Duel Log'!AG$2:AG$2815,$B1486,'Duel Log'!AH$2:AH$2815,"Win")</f>
        <v>0</v>
      </c>
      <c r="E1486" s="7" t="n">
        <f aca="false">COUNTIFS('Duel Log'!AF$2:AF$2815,$A1486,'Duel Log'!AG$2:AG$2815,$B1486,'Duel Log'!AH$2:AH$2815,"Loss")</f>
        <v>1</v>
      </c>
      <c r="F1486" s="7" t="n">
        <f aca="false">COUNTIFS('Duel Log'!AF$2:AF$2815,$A1486,'Duel Log'!AG$2:AG$2815,$B1486,'Duel Log'!AH$2:AH$2815,"Draw")</f>
        <v>0</v>
      </c>
      <c r="G1486" s="13" t="n">
        <f aca="false">IFERROR(D1486/C1486,"")</f>
        <v>0</v>
      </c>
    </row>
    <row r="1487" customFormat="false" ht="15" hidden="false" customHeight="true" outlineLevel="0" collapsed="false">
      <c r="A1487" s="7" t="s">
        <v>1013</v>
      </c>
      <c r="B1487" s="7" t="s">
        <v>706</v>
      </c>
      <c r="C1487" s="7" t="n">
        <f aca="false">COUNTIFS('Duel Log'!AF$2:AF$2815,$A1487,'Duel Log'!AG$2:AG$2815,$B1487)</f>
        <v>2</v>
      </c>
      <c r="D1487" s="7" t="n">
        <f aca="false">COUNTIFS('Duel Log'!AF$2:AF$2815,$A1487,'Duel Log'!AG$2:AG$2815,$B1487,'Duel Log'!AH$2:AH$2815,"Win")</f>
        <v>0</v>
      </c>
      <c r="E1487" s="7" t="n">
        <f aca="false">COUNTIFS('Duel Log'!AF$2:AF$2815,$A1487,'Duel Log'!AG$2:AG$2815,$B1487,'Duel Log'!AH$2:AH$2815,"Loss")</f>
        <v>2</v>
      </c>
      <c r="F1487" s="7" t="n">
        <f aca="false">COUNTIFS('Duel Log'!AF$2:AF$2815,$A1487,'Duel Log'!AG$2:AG$2815,$B1487,'Duel Log'!AH$2:AH$2815,"Draw")</f>
        <v>0</v>
      </c>
      <c r="G1487" s="13" t="n">
        <f aca="false">IFERROR(D1487/C1487,"")</f>
        <v>0</v>
      </c>
    </row>
    <row r="1488" customFormat="false" ht="15" hidden="false" customHeight="true" outlineLevel="0" collapsed="false">
      <c r="A1488" s="7" t="s">
        <v>1013</v>
      </c>
      <c r="B1488" s="7" t="s">
        <v>1054</v>
      </c>
      <c r="C1488" s="7" t="n">
        <f aca="false">COUNTIFS('Duel Log'!AF$2:AF$2815,$A1488,'Duel Log'!AG$2:AG$2815,$B1488)</f>
        <v>2</v>
      </c>
      <c r="D1488" s="7" t="n">
        <f aca="false">COUNTIFS('Duel Log'!AF$2:AF$2815,$A1488,'Duel Log'!AG$2:AG$2815,$B1488,'Duel Log'!AH$2:AH$2815,"Win")</f>
        <v>2</v>
      </c>
      <c r="E1488" s="7" t="n">
        <f aca="false">COUNTIFS('Duel Log'!AF$2:AF$2815,$A1488,'Duel Log'!AG$2:AG$2815,$B1488,'Duel Log'!AH$2:AH$2815,"Loss")</f>
        <v>0</v>
      </c>
      <c r="F1488" s="7" t="n">
        <f aca="false">COUNTIFS('Duel Log'!AF$2:AF$2815,$A1488,'Duel Log'!AG$2:AG$2815,$B1488,'Duel Log'!AH$2:AH$2815,"Draw")</f>
        <v>0</v>
      </c>
      <c r="G1488" s="13" t="n">
        <f aca="false">IFERROR(D1488/C1488,"")</f>
        <v>1</v>
      </c>
    </row>
    <row r="1489" customFormat="false" ht="15" hidden="false" customHeight="true" outlineLevel="0" collapsed="false">
      <c r="A1489" s="7" t="s">
        <v>2689</v>
      </c>
      <c r="B1489" s="7" t="s">
        <v>1916</v>
      </c>
      <c r="C1489" s="7" t="n">
        <f aca="false">COUNTIFS('Duel Log'!AF$2:AF$2815,$A1489,'Duel Log'!AG$2:AG$2815,$B1489)</f>
        <v>1</v>
      </c>
      <c r="D1489" s="7" t="n">
        <f aca="false">COUNTIFS('Duel Log'!AF$2:AF$2815,$A1489,'Duel Log'!AG$2:AG$2815,$B1489,'Duel Log'!AH$2:AH$2815,"Win")</f>
        <v>1</v>
      </c>
      <c r="E1489" s="7" t="n">
        <f aca="false">COUNTIFS('Duel Log'!AF$2:AF$2815,$A1489,'Duel Log'!AG$2:AG$2815,$B1489,'Duel Log'!AH$2:AH$2815,"Loss")</f>
        <v>0</v>
      </c>
      <c r="F1489" s="7" t="n">
        <f aca="false">COUNTIFS('Duel Log'!AF$2:AF$2815,$A1489,'Duel Log'!AG$2:AG$2815,$B1489,'Duel Log'!AH$2:AH$2815,"Draw")</f>
        <v>0</v>
      </c>
      <c r="G1489" s="13" t="n">
        <f aca="false">IFERROR(D1489/C1489,"")</f>
        <v>1</v>
      </c>
    </row>
    <row r="1490" customFormat="false" ht="15" hidden="false" customHeight="true" outlineLevel="0" collapsed="false">
      <c r="A1490" s="7" t="s">
        <v>1931</v>
      </c>
      <c r="B1490" s="7" t="s">
        <v>706</v>
      </c>
      <c r="C1490" s="7" t="n">
        <f aca="false">COUNTIFS('Duel Log'!AF$2:AF$2815,$A1490,'Duel Log'!AG$2:AG$2815,$B1490)</f>
        <v>2</v>
      </c>
      <c r="D1490" s="7" t="n">
        <f aca="false">COUNTIFS('Duel Log'!AF$2:AF$2815,$A1490,'Duel Log'!AG$2:AG$2815,$B1490,'Duel Log'!AH$2:AH$2815,"Win")</f>
        <v>2</v>
      </c>
      <c r="E1490" s="7" t="n">
        <f aca="false">COUNTIFS('Duel Log'!AF$2:AF$2815,$A1490,'Duel Log'!AG$2:AG$2815,$B1490,'Duel Log'!AH$2:AH$2815,"Loss")</f>
        <v>0</v>
      </c>
      <c r="F1490" s="7" t="n">
        <f aca="false">COUNTIFS('Duel Log'!AF$2:AF$2815,$A1490,'Duel Log'!AG$2:AG$2815,$B1490,'Duel Log'!AH$2:AH$2815,"Draw")</f>
        <v>0</v>
      </c>
      <c r="G1490" s="13" t="n">
        <f aca="false">IFERROR(D1490/C1490,"")</f>
        <v>1</v>
      </c>
    </row>
    <row r="1491" customFormat="false" ht="15" hidden="false" customHeight="true" outlineLevel="0" collapsed="false">
      <c r="A1491" s="7" t="s">
        <v>193</v>
      </c>
      <c r="B1491" s="7" t="s">
        <v>192</v>
      </c>
      <c r="C1491" s="7" t="n">
        <f aca="false">COUNTIFS('Duel Log'!AF$2:AF$2815,$A1491,'Duel Log'!AG$2:AG$2815,$B1491)</f>
        <v>1</v>
      </c>
      <c r="D1491" s="7" t="n">
        <f aca="false">COUNTIFS('Duel Log'!AF$2:AF$2815,$A1491,'Duel Log'!AG$2:AG$2815,$B1491,'Duel Log'!AH$2:AH$2815,"Win")</f>
        <v>0</v>
      </c>
      <c r="E1491" s="7" t="n">
        <f aca="false">COUNTIFS('Duel Log'!AF$2:AF$2815,$A1491,'Duel Log'!AG$2:AG$2815,$B1491,'Duel Log'!AH$2:AH$2815,"Loss")</f>
        <v>1</v>
      </c>
      <c r="F1491" s="7" t="n">
        <f aca="false">COUNTIFS('Duel Log'!AF$2:AF$2815,$A1491,'Duel Log'!AG$2:AG$2815,$B1491,'Duel Log'!AH$2:AH$2815,"Draw")</f>
        <v>0</v>
      </c>
      <c r="G1491" s="13" t="n">
        <f aca="false">IFERROR(D1491/C1491,"")</f>
        <v>0</v>
      </c>
    </row>
    <row r="1492" customFormat="false" ht="15" hidden="false" customHeight="true" outlineLevel="0" collapsed="false">
      <c r="A1492" s="7" t="s">
        <v>160</v>
      </c>
      <c r="B1492" s="7" t="s">
        <v>160</v>
      </c>
      <c r="C1492" s="7" t="n">
        <f aca="false">COUNTIFS('Duel Log'!AF$2:AF$2815,$A1492,'Duel Log'!AG$2:AG$2815,$B1492)</f>
        <v>2</v>
      </c>
      <c r="D1492" s="7" t="n">
        <f aca="false">COUNTIFS('Duel Log'!AF$2:AF$2815,$A1492,'Duel Log'!AG$2:AG$2815,$B1492,'Duel Log'!AH$2:AH$2815,"Win")</f>
        <v>1</v>
      </c>
      <c r="E1492" s="7" t="n">
        <f aca="false">COUNTIFS('Duel Log'!AF$2:AF$2815,$A1492,'Duel Log'!AG$2:AG$2815,$B1492,'Duel Log'!AH$2:AH$2815,"Loss")</f>
        <v>1</v>
      </c>
      <c r="F1492" s="7" t="n">
        <f aca="false">COUNTIFS('Duel Log'!AF$2:AF$2815,$A1492,'Duel Log'!AG$2:AG$2815,$B1492,'Duel Log'!AH$2:AH$2815,"Draw")</f>
        <v>0</v>
      </c>
      <c r="G1492" s="13" t="n">
        <f aca="false">IFERROR(D1492/C1492,"")</f>
        <v>0.5</v>
      </c>
    </row>
    <row r="1493" customFormat="false" ht="15" hidden="false" customHeight="true" outlineLevel="0" collapsed="false">
      <c r="A1493" s="7" t="s">
        <v>160</v>
      </c>
      <c r="B1493" s="7" t="s">
        <v>4584</v>
      </c>
      <c r="C1493" s="7" t="n">
        <f aca="false">COUNTIFS('Duel Log'!AF$2:AF$2815,$A1493,'Duel Log'!AG$2:AG$2815,$B1493)</f>
        <v>1</v>
      </c>
      <c r="D1493" s="7" t="n">
        <f aca="false">COUNTIFS('Duel Log'!AF$2:AF$2815,$A1493,'Duel Log'!AG$2:AG$2815,$B1493,'Duel Log'!AH$2:AH$2815,"Win")</f>
        <v>1</v>
      </c>
      <c r="E1493" s="7" t="n">
        <f aca="false">COUNTIFS('Duel Log'!AF$2:AF$2815,$A1493,'Duel Log'!AG$2:AG$2815,$B1493,'Duel Log'!AH$2:AH$2815,"Loss")</f>
        <v>0</v>
      </c>
      <c r="F1493" s="7" t="n">
        <f aca="false">COUNTIFS('Duel Log'!AF$2:AF$2815,$A1493,'Duel Log'!AG$2:AG$2815,$B1493,'Duel Log'!AH$2:AH$2815,"Draw")</f>
        <v>0</v>
      </c>
      <c r="G1493" s="13" t="n">
        <f aca="false">IFERROR(D1493/C1493,"")</f>
        <v>1</v>
      </c>
    </row>
    <row r="1494" customFormat="false" ht="15" hidden="false" customHeight="true" outlineLevel="0" collapsed="false">
      <c r="A1494" s="7" t="s">
        <v>160</v>
      </c>
      <c r="B1494" s="7" t="s">
        <v>692</v>
      </c>
      <c r="C1494" s="7" t="n">
        <f aca="false">COUNTIFS('Duel Log'!AF$2:AF$2815,$A1494,'Duel Log'!AG$2:AG$2815,$B1494)</f>
        <v>1</v>
      </c>
      <c r="D1494" s="7" t="n">
        <f aca="false">COUNTIFS('Duel Log'!AF$2:AF$2815,$A1494,'Duel Log'!AG$2:AG$2815,$B1494,'Duel Log'!AH$2:AH$2815,"Win")</f>
        <v>1</v>
      </c>
      <c r="E1494" s="7" t="n">
        <f aca="false">COUNTIFS('Duel Log'!AF$2:AF$2815,$A1494,'Duel Log'!AG$2:AG$2815,$B1494,'Duel Log'!AH$2:AH$2815,"Loss")</f>
        <v>0</v>
      </c>
      <c r="F1494" s="7" t="n">
        <f aca="false">COUNTIFS('Duel Log'!AF$2:AF$2815,$A1494,'Duel Log'!AG$2:AG$2815,$B1494,'Duel Log'!AH$2:AH$2815,"Draw")</f>
        <v>0</v>
      </c>
      <c r="G1494" s="13" t="n">
        <f aca="false">IFERROR(D1494/C1494,"")</f>
        <v>1</v>
      </c>
    </row>
    <row r="1495" customFormat="false" ht="15" hidden="false" customHeight="true" outlineLevel="0" collapsed="false">
      <c r="A1495" s="7" t="s">
        <v>160</v>
      </c>
      <c r="B1495" s="7" t="s">
        <v>343</v>
      </c>
      <c r="C1495" s="7" t="n">
        <f aca="false">COUNTIFS('Duel Log'!AF$2:AF$2815,$A1495,'Duel Log'!AG$2:AG$2815,$B1495)</f>
        <v>2</v>
      </c>
      <c r="D1495" s="7" t="n">
        <f aca="false">COUNTIFS('Duel Log'!AF$2:AF$2815,$A1495,'Duel Log'!AG$2:AG$2815,$B1495,'Duel Log'!AH$2:AH$2815,"Win")</f>
        <v>0</v>
      </c>
      <c r="E1495" s="7" t="n">
        <f aca="false">COUNTIFS('Duel Log'!AF$2:AF$2815,$A1495,'Duel Log'!AG$2:AG$2815,$B1495,'Duel Log'!AH$2:AH$2815,"Loss")</f>
        <v>2</v>
      </c>
      <c r="F1495" s="7" t="n">
        <f aca="false">COUNTIFS('Duel Log'!AF$2:AF$2815,$A1495,'Duel Log'!AG$2:AG$2815,$B1495,'Duel Log'!AH$2:AH$2815,"Draw")</f>
        <v>0</v>
      </c>
      <c r="G1495" s="13" t="n">
        <f aca="false">IFERROR(D1495/C1495,"")</f>
        <v>0</v>
      </c>
    </row>
    <row r="1496" customFormat="false" ht="15" hidden="false" customHeight="true" outlineLevel="0" collapsed="false">
      <c r="A1496" s="7" t="s">
        <v>160</v>
      </c>
      <c r="B1496" s="7" t="s">
        <v>101</v>
      </c>
      <c r="C1496" s="7" t="n">
        <f aca="false">COUNTIFS('Duel Log'!AF$2:AF$2815,$A1496,'Duel Log'!AG$2:AG$2815,$B1496)</f>
        <v>1</v>
      </c>
      <c r="D1496" s="7" t="n">
        <f aca="false">COUNTIFS('Duel Log'!AF$2:AF$2815,$A1496,'Duel Log'!AG$2:AG$2815,$B1496,'Duel Log'!AH$2:AH$2815,"Win")</f>
        <v>1</v>
      </c>
      <c r="E1496" s="7" t="n">
        <f aca="false">COUNTIFS('Duel Log'!AF$2:AF$2815,$A1496,'Duel Log'!AG$2:AG$2815,$B1496,'Duel Log'!AH$2:AH$2815,"Loss")</f>
        <v>0</v>
      </c>
      <c r="F1496" s="7" t="n">
        <f aca="false">COUNTIFS('Duel Log'!AF$2:AF$2815,$A1496,'Duel Log'!AG$2:AG$2815,$B1496,'Duel Log'!AH$2:AH$2815,"Draw")</f>
        <v>0</v>
      </c>
      <c r="G1496" s="13" t="n">
        <f aca="false">IFERROR(D1496/C1496,"")</f>
        <v>1</v>
      </c>
    </row>
    <row r="1497" customFormat="false" ht="15" hidden="false" customHeight="true" outlineLevel="0" collapsed="false">
      <c r="A1497" s="7" t="s">
        <v>160</v>
      </c>
      <c r="B1497" s="7" t="s">
        <v>488</v>
      </c>
      <c r="C1497" s="7" t="n">
        <f aca="false">COUNTIFS('Duel Log'!AF$2:AF$2815,$A1497,'Duel Log'!AG$2:AG$2815,$B1497)</f>
        <v>3</v>
      </c>
      <c r="D1497" s="7" t="n">
        <f aca="false">COUNTIFS('Duel Log'!AF$2:AF$2815,$A1497,'Duel Log'!AG$2:AG$2815,$B1497,'Duel Log'!AH$2:AH$2815,"Win")</f>
        <v>0</v>
      </c>
      <c r="E1497" s="7" t="n">
        <f aca="false">COUNTIFS('Duel Log'!AF$2:AF$2815,$A1497,'Duel Log'!AG$2:AG$2815,$B1497,'Duel Log'!AH$2:AH$2815,"Loss")</f>
        <v>3</v>
      </c>
      <c r="F1497" s="7" t="n">
        <f aca="false">COUNTIFS('Duel Log'!AF$2:AF$2815,$A1497,'Duel Log'!AG$2:AG$2815,$B1497,'Duel Log'!AH$2:AH$2815,"Draw")</f>
        <v>0</v>
      </c>
      <c r="G1497" s="13" t="n">
        <f aca="false">IFERROR(D1497/C1497,"")</f>
        <v>0</v>
      </c>
    </row>
    <row r="1498" customFormat="false" ht="15" hidden="false" customHeight="true" outlineLevel="0" collapsed="false">
      <c r="A1498" s="7" t="s">
        <v>160</v>
      </c>
      <c r="B1498" s="7" t="s">
        <v>2410</v>
      </c>
      <c r="C1498" s="7" t="n">
        <f aca="false">COUNTIFS('Duel Log'!AF$2:AF$2815,$A1498,'Duel Log'!AG$2:AG$2815,$B1498)</f>
        <v>1</v>
      </c>
      <c r="D1498" s="7" t="n">
        <f aca="false">COUNTIFS('Duel Log'!AF$2:AF$2815,$A1498,'Duel Log'!AG$2:AG$2815,$B1498,'Duel Log'!AH$2:AH$2815,"Win")</f>
        <v>1</v>
      </c>
      <c r="E1498" s="7" t="n">
        <f aca="false">COUNTIFS('Duel Log'!AF$2:AF$2815,$A1498,'Duel Log'!AG$2:AG$2815,$B1498,'Duel Log'!AH$2:AH$2815,"Loss")</f>
        <v>0</v>
      </c>
      <c r="F1498" s="7" t="n">
        <f aca="false">COUNTIFS('Duel Log'!AF$2:AF$2815,$A1498,'Duel Log'!AG$2:AG$2815,$B1498,'Duel Log'!AH$2:AH$2815,"Draw")</f>
        <v>0</v>
      </c>
      <c r="G1498" s="13" t="n">
        <f aca="false">IFERROR(D1498/C1498,"")</f>
        <v>1</v>
      </c>
    </row>
    <row r="1499" customFormat="false" ht="15" hidden="false" customHeight="true" outlineLevel="0" collapsed="false">
      <c r="A1499" s="7" t="s">
        <v>160</v>
      </c>
      <c r="B1499" s="7" t="s">
        <v>228</v>
      </c>
      <c r="C1499" s="7" t="n">
        <f aca="false">COUNTIFS('Duel Log'!AF$2:AF$2815,$A1499,'Duel Log'!AG$2:AG$2815,$B1499)</f>
        <v>3</v>
      </c>
      <c r="D1499" s="7" t="n">
        <f aca="false">COUNTIFS('Duel Log'!AF$2:AF$2815,$A1499,'Duel Log'!AG$2:AG$2815,$B1499,'Duel Log'!AH$2:AH$2815,"Win")</f>
        <v>1</v>
      </c>
      <c r="E1499" s="7" t="n">
        <f aca="false">COUNTIFS('Duel Log'!AF$2:AF$2815,$A1499,'Duel Log'!AG$2:AG$2815,$B1499,'Duel Log'!AH$2:AH$2815,"Loss")</f>
        <v>2</v>
      </c>
      <c r="F1499" s="7" t="n">
        <f aca="false">COUNTIFS('Duel Log'!AF$2:AF$2815,$A1499,'Duel Log'!AG$2:AG$2815,$B1499,'Duel Log'!AH$2:AH$2815,"Draw")</f>
        <v>0</v>
      </c>
      <c r="G1499" s="13" t="n">
        <f aca="false">IFERROR(D1499/C1499,"")</f>
        <v>0.333333333333333</v>
      </c>
    </row>
    <row r="1500" customFormat="false" ht="15" hidden="false" customHeight="true" outlineLevel="0" collapsed="false">
      <c r="A1500" s="7" t="s">
        <v>160</v>
      </c>
      <c r="B1500" s="7" t="s">
        <v>497</v>
      </c>
      <c r="C1500" s="7" t="n">
        <f aca="false">COUNTIFS('Duel Log'!AF$2:AF$2815,$A1500,'Duel Log'!AG$2:AG$2815,$B1500)</f>
        <v>1</v>
      </c>
      <c r="D1500" s="7" t="n">
        <f aca="false">COUNTIFS('Duel Log'!AF$2:AF$2815,$A1500,'Duel Log'!AG$2:AG$2815,$B1500,'Duel Log'!AH$2:AH$2815,"Win")</f>
        <v>1</v>
      </c>
      <c r="E1500" s="7" t="n">
        <f aca="false">COUNTIFS('Duel Log'!AF$2:AF$2815,$A1500,'Duel Log'!AG$2:AG$2815,$B1500,'Duel Log'!AH$2:AH$2815,"Loss")</f>
        <v>0</v>
      </c>
      <c r="F1500" s="7" t="n">
        <f aca="false">COUNTIFS('Duel Log'!AF$2:AF$2815,$A1500,'Duel Log'!AG$2:AG$2815,$B1500,'Duel Log'!AH$2:AH$2815,"Draw")</f>
        <v>0</v>
      </c>
      <c r="G1500" s="13" t="n">
        <f aca="false">IFERROR(D1500/C1500,"")</f>
        <v>1</v>
      </c>
    </row>
    <row r="1501" customFormat="false" ht="15" hidden="false" customHeight="true" outlineLevel="0" collapsed="false">
      <c r="A1501" s="7" t="s">
        <v>160</v>
      </c>
      <c r="B1501" s="7" t="s">
        <v>2210</v>
      </c>
      <c r="C1501" s="7" t="n">
        <f aca="false">COUNTIFS('Duel Log'!AF$2:AF$2815,$A1501,'Duel Log'!AG$2:AG$2815,$B1501)</f>
        <v>1</v>
      </c>
      <c r="D1501" s="7" t="n">
        <f aca="false">COUNTIFS('Duel Log'!AF$2:AF$2815,$A1501,'Duel Log'!AG$2:AG$2815,$B1501,'Duel Log'!AH$2:AH$2815,"Win")</f>
        <v>1</v>
      </c>
      <c r="E1501" s="7" t="n">
        <f aca="false">COUNTIFS('Duel Log'!AF$2:AF$2815,$A1501,'Duel Log'!AG$2:AG$2815,$B1501,'Duel Log'!AH$2:AH$2815,"Loss")</f>
        <v>0</v>
      </c>
      <c r="F1501" s="7" t="n">
        <f aca="false">COUNTIFS('Duel Log'!AF$2:AF$2815,$A1501,'Duel Log'!AG$2:AG$2815,$B1501,'Duel Log'!AH$2:AH$2815,"Draw")</f>
        <v>0</v>
      </c>
      <c r="G1501" s="13" t="n">
        <f aca="false">IFERROR(D1501/C1501,"")</f>
        <v>1</v>
      </c>
    </row>
    <row r="1502" customFormat="false" ht="15" hidden="false" customHeight="true" outlineLevel="0" collapsed="false">
      <c r="A1502" s="7" t="s">
        <v>160</v>
      </c>
      <c r="B1502" s="7" t="s">
        <v>373</v>
      </c>
      <c r="C1502" s="7" t="n">
        <f aca="false">COUNTIFS('Duel Log'!AF$2:AF$2815,$A1502,'Duel Log'!AG$2:AG$2815,$B1502)</f>
        <v>2</v>
      </c>
      <c r="D1502" s="7" t="n">
        <f aca="false">COUNTIFS('Duel Log'!AF$2:AF$2815,$A1502,'Duel Log'!AG$2:AG$2815,$B1502,'Duel Log'!AH$2:AH$2815,"Win")</f>
        <v>0</v>
      </c>
      <c r="E1502" s="7" t="n">
        <f aca="false">COUNTIFS('Duel Log'!AF$2:AF$2815,$A1502,'Duel Log'!AG$2:AG$2815,$B1502,'Duel Log'!AH$2:AH$2815,"Loss")</f>
        <v>2</v>
      </c>
      <c r="F1502" s="7" t="n">
        <f aca="false">COUNTIFS('Duel Log'!AF$2:AF$2815,$A1502,'Duel Log'!AG$2:AG$2815,$B1502,'Duel Log'!AH$2:AH$2815,"Draw")</f>
        <v>0</v>
      </c>
      <c r="G1502" s="13" t="n">
        <f aca="false">IFERROR(D1502/C1502,"")</f>
        <v>0</v>
      </c>
    </row>
    <row r="1503" customFormat="false" ht="15" hidden="false" customHeight="true" outlineLevel="0" collapsed="false">
      <c r="A1503" s="7" t="s">
        <v>160</v>
      </c>
      <c r="B1503" s="7" t="s">
        <v>726</v>
      </c>
      <c r="C1503" s="7" t="n">
        <f aca="false">COUNTIFS('Duel Log'!AF$2:AF$2815,$A1503,'Duel Log'!AG$2:AG$2815,$B1503)</f>
        <v>2</v>
      </c>
      <c r="D1503" s="7" t="n">
        <f aca="false">COUNTIFS('Duel Log'!AF$2:AF$2815,$A1503,'Duel Log'!AG$2:AG$2815,$B1503,'Duel Log'!AH$2:AH$2815,"Win")</f>
        <v>2</v>
      </c>
      <c r="E1503" s="7" t="n">
        <f aca="false">COUNTIFS('Duel Log'!AF$2:AF$2815,$A1503,'Duel Log'!AG$2:AG$2815,$B1503,'Duel Log'!AH$2:AH$2815,"Loss")</f>
        <v>0</v>
      </c>
      <c r="F1503" s="7" t="n">
        <f aca="false">COUNTIFS('Duel Log'!AF$2:AF$2815,$A1503,'Duel Log'!AG$2:AG$2815,$B1503,'Duel Log'!AH$2:AH$2815,"Draw")</f>
        <v>0</v>
      </c>
      <c r="G1503" s="13" t="n">
        <f aca="false">IFERROR(D1503/C1503,"")</f>
        <v>1</v>
      </c>
    </row>
    <row r="1504" customFormat="false" ht="15" hidden="false" customHeight="true" outlineLevel="0" collapsed="false">
      <c r="A1504" s="7" t="s">
        <v>160</v>
      </c>
      <c r="B1504" s="7" t="s">
        <v>2293</v>
      </c>
      <c r="C1504" s="7" t="n">
        <f aca="false">COUNTIFS('Duel Log'!AF$2:AF$2815,$A1504,'Duel Log'!AG$2:AG$2815,$B1504)</f>
        <v>1</v>
      </c>
      <c r="D1504" s="7" t="n">
        <f aca="false">COUNTIFS('Duel Log'!AF$2:AF$2815,$A1504,'Duel Log'!AG$2:AG$2815,$B1504,'Duel Log'!AH$2:AH$2815,"Win")</f>
        <v>1</v>
      </c>
      <c r="E1504" s="7" t="n">
        <f aca="false">COUNTIFS('Duel Log'!AF$2:AF$2815,$A1504,'Duel Log'!AG$2:AG$2815,$B1504,'Duel Log'!AH$2:AH$2815,"Loss")</f>
        <v>0</v>
      </c>
      <c r="F1504" s="7" t="n">
        <f aca="false">COUNTIFS('Duel Log'!AF$2:AF$2815,$A1504,'Duel Log'!AG$2:AG$2815,$B1504,'Duel Log'!AH$2:AH$2815,"Draw")</f>
        <v>0</v>
      </c>
      <c r="G1504" s="13" t="n">
        <f aca="false">IFERROR(D1504/C1504,"")</f>
        <v>1</v>
      </c>
    </row>
    <row r="1505" customFormat="false" ht="15" hidden="false" customHeight="true" outlineLevel="0" collapsed="false">
      <c r="A1505" s="7" t="s">
        <v>160</v>
      </c>
      <c r="B1505" s="7" t="s">
        <v>448</v>
      </c>
      <c r="C1505" s="7" t="n">
        <f aca="false">COUNTIFS('Duel Log'!AF$2:AF$2815,$A1505,'Duel Log'!AG$2:AG$2815,$B1505)</f>
        <v>2</v>
      </c>
      <c r="D1505" s="7" t="n">
        <f aca="false">COUNTIFS('Duel Log'!AF$2:AF$2815,$A1505,'Duel Log'!AG$2:AG$2815,$B1505,'Duel Log'!AH$2:AH$2815,"Win")</f>
        <v>2</v>
      </c>
      <c r="E1505" s="7" t="n">
        <f aca="false">COUNTIFS('Duel Log'!AF$2:AF$2815,$A1505,'Duel Log'!AG$2:AG$2815,$B1505,'Duel Log'!AH$2:AH$2815,"Loss")</f>
        <v>0</v>
      </c>
      <c r="F1505" s="7" t="n">
        <f aca="false">COUNTIFS('Duel Log'!AF$2:AF$2815,$A1505,'Duel Log'!AG$2:AG$2815,$B1505,'Duel Log'!AH$2:AH$2815,"Draw")</f>
        <v>0</v>
      </c>
      <c r="G1505" s="13" t="n">
        <f aca="false">IFERROR(D1505/C1505,"")</f>
        <v>1</v>
      </c>
    </row>
    <row r="1506" customFormat="false" ht="15" hidden="false" customHeight="true" outlineLevel="0" collapsed="false">
      <c r="A1506" s="7" t="s">
        <v>160</v>
      </c>
      <c r="B1506" s="7" t="s">
        <v>706</v>
      </c>
      <c r="C1506" s="7" t="n">
        <f aca="false">COUNTIFS('Duel Log'!AF$2:AF$2815,$A1506,'Duel Log'!AG$2:AG$2815,$B1506)</f>
        <v>1</v>
      </c>
      <c r="D1506" s="7" t="n">
        <f aca="false">COUNTIFS('Duel Log'!AF$2:AF$2815,$A1506,'Duel Log'!AG$2:AG$2815,$B1506,'Duel Log'!AH$2:AH$2815,"Win")</f>
        <v>1</v>
      </c>
      <c r="E1506" s="7" t="n">
        <f aca="false">COUNTIFS('Duel Log'!AF$2:AF$2815,$A1506,'Duel Log'!AG$2:AG$2815,$B1506,'Duel Log'!AH$2:AH$2815,"Loss")</f>
        <v>0</v>
      </c>
      <c r="F1506" s="7" t="n">
        <f aca="false">COUNTIFS('Duel Log'!AF$2:AF$2815,$A1506,'Duel Log'!AG$2:AG$2815,$B1506,'Duel Log'!AH$2:AH$2815,"Draw")</f>
        <v>0</v>
      </c>
      <c r="G1506" s="13" t="n">
        <f aca="false">IFERROR(D1506/C1506,"")</f>
        <v>1</v>
      </c>
    </row>
    <row r="1507" customFormat="false" ht="15" hidden="false" customHeight="true" outlineLevel="0" collapsed="false">
      <c r="A1507" s="7" t="s">
        <v>160</v>
      </c>
      <c r="B1507" s="7" t="s">
        <v>759</v>
      </c>
      <c r="C1507" s="7" t="n">
        <f aca="false">COUNTIFS('Duel Log'!AF$2:AF$2815,$A1507,'Duel Log'!AG$2:AG$2815,$B1507)</f>
        <v>1</v>
      </c>
      <c r="D1507" s="7" t="n">
        <f aca="false">COUNTIFS('Duel Log'!AF$2:AF$2815,$A1507,'Duel Log'!AG$2:AG$2815,$B1507,'Duel Log'!AH$2:AH$2815,"Win")</f>
        <v>0</v>
      </c>
      <c r="E1507" s="7" t="n">
        <f aca="false">COUNTIFS('Duel Log'!AF$2:AF$2815,$A1507,'Duel Log'!AG$2:AG$2815,$B1507,'Duel Log'!AH$2:AH$2815,"Loss")</f>
        <v>1</v>
      </c>
      <c r="F1507" s="7" t="n">
        <f aca="false">COUNTIFS('Duel Log'!AF$2:AF$2815,$A1507,'Duel Log'!AG$2:AG$2815,$B1507,'Duel Log'!AH$2:AH$2815,"Draw")</f>
        <v>0</v>
      </c>
      <c r="G1507" s="13" t="n">
        <f aca="false">IFERROR(D1507/C1507,"")</f>
        <v>0</v>
      </c>
    </row>
    <row r="1508" customFormat="false" ht="15" hidden="false" customHeight="true" outlineLevel="0" collapsed="false">
      <c r="A1508" s="7" t="s">
        <v>160</v>
      </c>
      <c r="B1508" s="7" t="s">
        <v>2976</v>
      </c>
      <c r="C1508" s="7" t="n">
        <f aca="false">COUNTIFS('Duel Log'!AF$2:AF$2815,$A1508,'Duel Log'!AG$2:AG$2815,$B1508)</f>
        <v>2</v>
      </c>
      <c r="D1508" s="7" t="n">
        <f aca="false">COUNTIFS('Duel Log'!AF$2:AF$2815,$A1508,'Duel Log'!AG$2:AG$2815,$B1508,'Duel Log'!AH$2:AH$2815,"Win")</f>
        <v>2</v>
      </c>
      <c r="E1508" s="7" t="n">
        <f aca="false">COUNTIFS('Duel Log'!AF$2:AF$2815,$A1508,'Duel Log'!AG$2:AG$2815,$B1508,'Duel Log'!AH$2:AH$2815,"Loss")</f>
        <v>0</v>
      </c>
      <c r="F1508" s="7" t="n">
        <f aca="false">COUNTIFS('Duel Log'!AF$2:AF$2815,$A1508,'Duel Log'!AG$2:AG$2815,$B1508,'Duel Log'!AH$2:AH$2815,"Draw")</f>
        <v>0</v>
      </c>
      <c r="G1508" s="13" t="n">
        <f aca="false">IFERROR(D1508/C1508,"")</f>
        <v>1</v>
      </c>
    </row>
    <row r="1509" customFormat="false" ht="15" hidden="false" customHeight="true" outlineLevel="0" collapsed="false">
      <c r="A1509" s="7" t="s">
        <v>160</v>
      </c>
      <c r="B1509" s="7" t="s">
        <v>422</v>
      </c>
      <c r="C1509" s="7" t="n">
        <f aca="false">COUNTIFS('Duel Log'!AF$2:AF$2815,$A1509,'Duel Log'!AG$2:AG$2815,$B1509)</f>
        <v>1</v>
      </c>
      <c r="D1509" s="7" t="n">
        <f aca="false">COUNTIFS('Duel Log'!AF$2:AF$2815,$A1509,'Duel Log'!AG$2:AG$2815,$B1509,'Duel Log'!AH$2:AH$2815,"Win")</f>
        <v>1</v>
      </c>
      <c r="E1509" s="7" t="n">
        <f aca="false">COUNTIFS('Duel Log'!AF$2:AF$2815,$A1509,'Duel Log'!AG$2:AG$2815,$B1509,'Duel Log'!AH$2:AH$2815,"Loss")</f>
        <v>0</v>
      </c>
      <c r="F1509" s="7" t="n">
        <f aca="false">COUNTIFS('Duel Log'!AF$2:AF$2815,$A1509,'Duel Log'!AG$2:AG$2815,$B1509,'Duel Log'!AH$2:AH$2815,"Draw")</f>
        <v>0</v>
      </c>
      <c r="G1509" s="13" t="n">
        <f aca="false">IFERROR(D1509/C1509,"")</f>
        <v>1</v>
      </c>
    </row>
    <row r="1510" customFormat="false" ht="15" hidden="false" customHeight="true" outlineLevel="0" collapsed="false">
      <c r="A1510" s="7" t="s">
        <v>160</v>
      </c>
      <c r="B1510" s="7" t="s">
        <v>307</v>
      </c>
      <c r="C1510" s="7" t="n">
        <f aca="false">COUNTIFS('Duel Log'!AF$2:AF$2815,$A1510,'Duel Log'!AG$2:AG$2815,$B1510)</f>
        <v>2</v>
      </c>
      <c r="D1510" s="7" t="n">
        <f aca="false">COUNTIFS('Duel Log'!AF$2:AF$2815,$A1510,'Duel Log'!AG$2:AG$2815,$B1510,'Duel Log'!AH$2:AH$2815,"Win")</f>
        <v>0</v>
      </c>
      <c r="E1510" s="7" t="n">
        <f aca="false">COUNTIFS('Duel Log'!AF$2:AF$2815,$A1510,'Duel Log'!AG$2:AG$2815,$B1510,'Duel Log'!AH$2:AH$2815,"Loss")</f>
        <v>2</v>
      </c>
      <c r="F1510" s="7" t="n">
        <f aca="false">COUNTIFS('Duel Log'!AF$2:AF$2815,$A1510,'Duel Log'!AG$2:AG$2815,$B1510,'Duel Log'!AH$2:AH$2815,"Draw")</f>
        <v>0</v>
      </c>
      <c r="G1510" s="13" t="n">
        <f aca="false">IFERROR(D1510/C1510,"")</f>
        <v>0</v>
      </c>
    </row>
    <row r="1511" customFormat="false" ht="15" hidden="false" customHeight="true" outlineLevel="0" collapsed="false">
      <c r="A1511" s="7" t="s">
        <v>160</v>
      </c>
      <c r="B1511" s="7" t="s">
        <v>264</v>
      </c>
      <c r="C1511" s="7" t="n">
        <f aca="false">COUNTIFS('Duel Log'!AF$2:AF$2815,$A1511,'Duel Log'!AG$2:AG$2815,$B1511)</f>
        <v>1</v>
      </c>
      <c r="D1511" s="7" t="n">
        <f aca="false">COUNTIFS('Duel Log'!AF$2:AF$2815,$A1511,'Duel Log'!AG$2:AG$2815,$B1511,'Duel Log'!AH$2:AH$2815,"Win")</f>
        <v>1</v>
      </c>
      <c r="E1511" s="7" t="n">
        <f aca="false">COUNTIFS('Duel Log'!AF$2:AF$2815,$A1511,'Duel Log'!AG$2:AG$2815,$B1511,'Duel Log'!AH$2:AH$2815,"Loss")</f>
        <v>0</v>
      </c>
      <c r="F1511" s="7" t="n">
        <f aca="false">COUNTIFS('Duel Log'!AF$2:AF$2815,$A1511,'Duel Log'!AG$2:AG$2815,$B1511,'Duel Log'!AH$2:AH$2815,"Draw")</f>
        <v>0</v>
      </c>
      <c r="G1511" s="13" t="n">
        <f aca="false">IFERROR(D1511/C1511,"")</f>
        <v>1</v>
      </c>
    </row>
    <row r="1512" customFormat="false" ht="15" hidden="false" customHeight="true" outlineLevel="0" collapsed="false">
      <c r="A1512" s="7" t="s">
        <v>160</v>
      </c>
      <c r="B1512" s="7" t="s">
        <v>3997</v>
      </c>
      <c r="C1512" s="7" t="n">
        <f aca="false">COUNTIFS('Duel Log'!AF$2:AF$2815,$A1512,'Duel Log'!AG$2:AG$2815,$B1512)</f>
        <v>1</v>
      </c>
      <c r="D1512" s="7" t="n">
        <f aca="false">COUNTIFS('Duel Log'!AF$2:AF$2815,$A1512,'Duel Log'!AG$2:AG$2815,$B1512,'Duel Log'!AH$2:AH$2815,"Win")</f>
        <v>1</v>
      </c>
      <c r="E1512" s="7" t="n">
        <f aca="false">COUNTIFS('Duel Log'!AF$2:AF$2815,$A1512,'Duel Log'!AG$2:AG$2815,$B1512,'Duel Log'!AH$2:AH$2815,"Loss")</f>
        <v>0</v>
      </c>
      <c r="F1512" s="7" t="n">
        <f aca="false">COUNTIFS('Duel Log'!AF$2:AF$2815,$A1512,'Duel Log'!AG$2:AG$2815,$B1512,'Duel Log'!AH$2:AH$2815,"Draw")</f>
        <v>0</v>
      </c>
      <c r="G1512" s="13" t="n">
        <f aca="false">IFERROR(D1512/C1512,"")</f>
        <v>1</v>
      </c>
    </row>
    <row r="1513" customFormat="false" ht="15" hidden="false" customHeight="true" outlineLevel="0" collapsed="false">
      <c r="A1513" s="7" t="s">
        <v>160</v>
      </c>
      <c r="B1513" s="7" t="s">
        <v>211</v>
      </c>
      <c r="C1513" s="7" t="n">
        <f aca="false">COUNTIFS('Duel Log'!AF$2:AF$2815,$A1513,'Duel Log'!AG$2:AG$2815,$B1513)</f>
        <v>1</v>
      </c>
      <c r="D1513" s="7" t="n">
        <f aca="false">COUNTIFS('Duel Log'!AF$2:AF$2815,$A1513,'Duel Log'!AG$2:AG$2815,$B1513,'Duel Log'!AH$2:AH$2815,"Win")</f>
        <v>1</v>
      </c>
      <c r="E1513" s="7" t="n">
        <f aca="false">COUNTIFS('Duel Log'!AF$2:AF$2815,$A1513,'Duel Log'!AG$2:AG$2815,$B1513,'Duel Log'!AH$2:AH$2815,"Loss")</f>
        <v>0</v>
      </c>
      <c r="F1513" s="7" t="n">
        <f aca="false">COUNTIFS('Duel Log'!AF$2:AF$2815,$A1513,'Duel Log'!AG$2:AG$2815,$B1513,'Duel Log'!AH$2:AH$2815,"Draw")</f>
        <v>0</v>
      </c>
      <c r="G1513" s="13" t="n">
        <f aca="false">IFERROR(D1513/C1513,"")</f>
        <v>1</v>
      </c>
    </row>
    <row r="1514" customFormat="false" ht="15" hidden="false" customHeight="true" outlineLevel="0" collapsed="false">
      <c r="A1514" s="7" t="s">
        <v>160</v>
      </c>
      <c r="B1514" s="7" t="s">
        <v>161</v>
      </c>
      <c r="C1514" s="7" t="n">
        <f aca="false">COUNTIFS('Duel Log'!AF$2:AF$2815,$A1514,'Duel Log'!AG$2:AG$2815,$B1514)</f>
        <v>1</v>
      </c>
      <c r="D1514" s="7" t="n">
        <f aca="false">COUNTIFS('Duel Log'!AF$2:AF$2815,$A1514,'Duel Log'!AG$2:AG$2815,$B1514,'Duel Log'!AH$2:AH$2815,"Win")</f>
        <v>1</v>
      </c>
      <c r="E1514" s="7" t="n">
        <f aca="false">COUNTIFS('Duel Log'!AF$2:AF$2815,$A1514,'Duel Log'!AG$2:AG$2815,$B1514,'Duel Log'!AH$2:AH$2815,"Loss")</f>
        <v>0</v>
      </c>
      <c r="F1514" s="7" t="n">
        <f aca="false">COUNTIFS('Duel Log'!AF$2:AF$2815,$A1514,'Duel Log'!AG$2:AG$2815,$B1514,'Duel Log'!AH$2:AH$2815,"Draw")</f>
        <v>0</v>
      </c>
      <c r="G1514" s="13" t="n">
        <f aca="false">IFERROR(D1514/C1514,"")</f>
        <v>1</v>
      </c>
    </row>
    <row r="1515" customFormat="false" ht="15" hidden="false" customHeight="true" outlineLevel="0" collapsed="false">
      <c r="A1515" s="7" t="s">
        <v>160</v>
      </c>
      <c r="B1515" s="7" t="s">
        <v>529</v>
      </c>
      <c r="C1515" s="7" t="n">
        <f aca="false">COUNTIFS('Duel Log'!AF$2:AF$2815,$A1515,'Duel Log'!AG$2:AG$2815,$B1515)</f>
        <v>1</v>
      </c>
      <c r="D1515" s="7" t="n">
        <f aca="false">COUNTIFS('Duel Log'!AF$2:AF$2815,$A1515,'Duel Log'!AG$2:AG$2815,$B1515,'Duel Log'!AH$2:AH$2815,"Win")</f>
        <v>0</v>
      </c>
      <c r="E1515" s="7" t="n">
        <f aca="false">COUNTIFS('Duel Log'!AF$2:AF$2815,$A1515,'Duel Log'!AG$2:AG$2815,$B1515,'Duel Log'!AH$2:AH$2815,"Loss")</f>
        <v>1</v>
      </c>
      <c r="F1515" s="7" t="n">
        <f aca="false">COUNTIFS('Duel Log'!AF$2:AF$2815,$A1515,'Duel Log'!AG$2:AG$2815,$B1515,'Duel Log'!AH$2:AH$2815,"Draw")</f>
        <v>0</v>
      </c>
      <c r="G1515" s="13" t="n">
        <f aca="false">IFERROR(D1515/C1515,"")</f>
        <v>0</v>
      </c>
    </row>
    <row r="1516" customFormat="false" ht="15" hidden="false" customHeight="true" outlineLevel="0" collapsed="false">
      <c r="A1516" s="7" t="s">
        <v>160</v>
      </c>
      <c r="B1516" s="7" t="s">
        <v>258</v>
      </c>
      <c r="C1516" s="7" t="n">
        <f aca="false">COUNTIFS('Duel Log'!AF$2:AF$2815,$A1516,'Duel Log'!AG$2:AG$2815,$B1516)</f>
        <v>1</v>
      </c>
      <c r="D1516" s="7" t="n">
        <f aca="false">COUNTIFS('Duel Log'!AF$2:AF$2815,$A1516,'Duel Log'!AG$2:AG$2815,$B1516,'Duel Log'!AH$2:AH$2815,"Win")</f>
        <v>1</v>
      </c>
      <c r="E1516" s="7" t="n">
        <f aca="false">COUNTIFS('Duel Log'!AF$2:AF$2815,$A1516,'Duel Log'!AG$2:AG$2815,$B1516,'Duel Log'!AH$2:AH$2815,"Loss")</f>
        <v>0</v>
      </c>
      <c r="F1516" s="7" t="n">
        <f aca="false">COUNTIFS('Duel Log'!AF$2:AF$2815,$A1516,'Duel Log'!AG$2:AG$2815,$B1516,'Duel Log'!AH$2:AH$2815,"Draw")</f>
        <v>0</v>
      </c>
      <c r="G1516" s="13" t="n">
        <f aca="false">IFERROR(D1516/C1516,"")</f>
        <v>1</v>
      </c>
    </row>
    <row r="1517" customFormat="false" ht="15" hidden="false" customHeight="true" outlineLevel="0" collapsed="false">
      <c r="A1517" s="7" t="s">
        <v>160</v>
      </c>
      <c r="B1517" s="7" t="s">
        <v>955</v>
      </c>
      <c r="C1517" s="7" t="n">
        <f aca="false">COUNTIFS('Duel Log'!AF$2:AF$2815,$A1517,'Duel Log'!AG$2:AG$2815,$B1517)</f>
        <v>2</v>
      </c>
      <c r="D1517" s="7" t="n">
        <f aca="false">COUNTIFS('Duel Log'!AF$2:AF$2815,$A1517,'Duel Log'!AG$2:AG$2815,$B1517,'Duel Log'!AH$2:AH$2815,"Win")</f>
        <v>2</v>
      </c>
      <c r="E1517" s="7" t="n">
        <f aca="false">COUNTIFS('Duel Log'!AF$2:AF$2815,$A1517,'Duel Log'!AG$2:AG$2815,$B1517,'Duel Log'!AH$2:AH$2815,"Loss")</f>
        <v>0</v>
      </c>
      <c r="F1517" s="7" t="n">
        <f aca="false">COUNTIFS('Duel Log'!AF$2:AF$2815,$A1517,'Duel Log'!AG$2:AG$2815,$B1517,'Duel Log'!AH$2:AH$2815,"Draw")</f>
        <v>0</v>
      </c>
      <c r="G1517" s="13" t="n">
        <f aca="false">IFERROR(D1517/C1517,"")</f>
        <v>1</v>
      </c>
    </row>
    <row r="1518" customFormat="false" ht="15" hidden="false" customHeight="true" outlineLevel="0" collapsed="false">
      <c r="A1518" s="7" t="s">
        <v>160</v>
      </c>
      <c r="B1518" s="7" t="s">
        <v>1114</v>
      </c>
      <c r="C1518" s="7" t="n">
        <f aca="false">COUNTIFS('Duel Log'!AF$2:AF$2815,$A1518,'Duel Log'!AG$2:AG$2815,$B1518)</f>
        <v>2</v>
      </c>
      <c r="D1518" s="7" t="n">
        <f aca="false">COUNTIFS('Duel Log'!AF$2:AF$2815,$A1518,'Duel Log'!AG$2:AG$2815,$B1518,'Duel Log'!AH$2:AH$2815,"Win")</f>
        <v>2</v>
      </c>
      <c r="E1518" s="7" t="n">
        <f aca="false">COUNTIFS('Duel Log'!AF$2:AF$2815,$A1518,'Duel Log'!AG$2:AG$2815,$B1518,'Duel Log'!AH$2:AH$2815,"Loss")</f>
        <v>0</v>
      </c>
      <c r="F1518" s="7" t="n">
        <f aca="false">COUNTIFS('Duel Log'!AF$2:AF$2815,$A1518,'Duel Log'!AG$2:AG$2815,$B1518,'Duel Log'!AH$2:AH$2815,"Draw")</f>
        <v>0</v>
      </c>
      <c r="G1518" s="13" t="n">
        <f aca="false">IFERROR(D1518/C1518,"")</f>
        <v>1</v>
      </c>
    </row>
    <row r="1519" customFormat="false" ht="15" hidden="false" customHeight="true" outlineLevel="0" collapsed="false">
      <c r="A1519" s="7" t="s">
        <v>708</v>
      </c>
      <c r="B1519" s="7" t="s">
        <v>4418</v>
      </c>
      <c r="C1519" s="7" t="n">
        <f aca="false">COUNTIFS('Duel Log'!AF$2:AF$2815,$A1519,'Duel Log'!AG$2:AG$2815,$B1519)</f>
        <v>1</v>
      </c>
      <c r="D1519" s="7" t="n">
        <f aca="false">COUNTIFS('Duel Log'!AF$2:AF$2815,$A1519,'Duel Log'!AG$2:AG$2815,$B1519,'Duel Log'!AH$2:AH$2815,"Win")</f>
        <v>1</v>
      </c>
      <c r="E1519" s="7" t="n">
        <f aca="false">COUNTIFS('Duel Log'!AF$2:AF$2815,$A1519,'Duel Log'!AG$2:AG$2815,$B1519,'Duel Log'!AH$2:AH$2815,"Loss")</f>
        <v>0</v>
      </c>
      <c r="F1519" s="7" t="n">
        <f aca="false">COUNTIFS('Duel Log'!AF$2:AF$2815,$A1519,'Duel Log'!AG$2:AG$2815,$B1519,'Duel Log'!AH$2:AH$2815,"Draw")</f>
        <v>0</v>
      </c>
      <c r="G1519" s="13" t="n">
        <f aca="false">IFERROR(D1519/C1519,"")</f>
        <v>1</v>
      </c>
    </row>
    <row r="1520" customFormat="false" ht="15" hidden="false" customHeight="true" outlineLevel="0" collapsed="false">
      <c r="A1520" s="7" t="s">
        <v>708</v>
      </c>
      <c r="B1520" s="7" t="s">
        <v>608</v>
      </c>
      <c r="C1520" s="7" t="n">
        <f aca="false">COUNTIFS('Duel Log'!AF$2:AF$2815,$A1520,'Duel Log'!AG$2:AG$2815,$B1520)</f>
        <v>1</v>
      </c>
      <c r="D1520" s="7" t="n">
        <f aca="false">COUNTIFS('Duel Log'!AF$2:AF$2815,$A1520,'Duel Log'!AG$2:AG$2815,$B1520,'Duel Log'!AH$2:AH$2815,"Win")</f>
        <v>0</v>
      </c>
      <c r="E1520" s="7" t="n">
        <f aca="false">COUNTIFS('Duel Log'!AF$2:AF$2815,$A1520,'Duel Log'!AG$2:AG$2815,$B1520,'Duel Log'!AH$2:AH$2815,"Loss")</f>
        <v>1</v>
      </c>
      <c r="F1520" s="7" t="n">
        <f aca="false">COUNTIFS('Duel Log'!AF$2:AF$2815,$A1520,'Duel Log'!AG$2:AG$2815,$B1520,'Duel Log'!AH$2:AH$2815,"Draw")</f>
        <v>0</v>
      </c>
      <c r="G1520" s="13" t="n">
        <f aca="false">IFERROR(D1520/C1520,"")</f>
        <v>0</v>
      </c>
    </row>
    <row r="1521" customFormat="false" ht="15" hidden="false" customHeight="true" outlineLevel="0" collapsed="false">
      <c r="A1521" s="7" t="s">
        <v>3308</v>
      </c>
      <c r="B1521" s="7" t="s">
        <v>3309</v>
      </c>
      <c r="C1521" s="7" t="n">
        <f aca="false">COUNTIFS('Duel Log'!AF$2:AF$2815,$A1521,'Duel Log'!AG$2:AG$2815,$B1521)</f>
        <v>1</v>
      </c>
      <c r="D1521" s="7" t="n">
        <f aca="false">COUNTIFS('Duel Log'!AF$2:AF$2815,$A1521,'Duel Log'!AG$2:AG$2815,$B1521,'Duel Log'!AH$2:AH$2815,"Win")</f>
        <v>1</v>
      </c>
      <c r="E1521" s="7" t="n">
        <f aca="false">COUNTIFS('Duel Log'!AF$2:AF$2815,$A1521,'Duel Log'!AG$2:AG$2815,$B1521,'Duel Log'!AH$2:AH$2815,"Loss")</f>
        <v>0</v>
      </c>
      <c r="F1521" s="7" t="n">
        <f aca="false">COUNTIFS('Duel Log'!AF$2:AF$2815,$A1521,'Duel Log'!AG$2:AG$2815,$B1521,'Duel Log'!AH$2:AH$2815,"Draw")</f>
        <v>0</v>
      </c>
      <c r="G1521" s="13" t="n">
        <f aca="false">IFERROR(D1521/C1521,"")</f>
        <v>1</v>
      </c>
    </row>
    <row r="1522" customFormat="false" ht="15" hidden="false" customHeight="true" outlineLevel="0" collapsed="false">
      <c r="A1522" s="7" t="s">
        <v>1457</v>
      </c>
      <c r="B1522" s="7" t="s">
        <v>726</v>
      </c>
      <c r="C1522" s="7" t="n">
        <f aca="false">COUNTIFS('Duel Log'!AF$2:AF$2815,$A1522,'Duel Log'!AG$2:AG$2815,$B1522)</f>
        <v>2</v>
      </c>
      <c r="D1522" s="7" t="n">
        <f aca="false">COUNTIFS('Duel Log'!AF$2:AF$2815,$A1522,'Duel Log'!AG$2:AG$2815,$B1522,'Duel Log'!AH$2:AH$2815,"Win")</f>
        <v>0</v>
      </c>
      <c r="E1522" s="7" t="n">
        <f aca="false">COUNTIFS('Duel Log'!AF$2:AF$2815,$A1522,'Duel Log'!AG$2:AG$2815,$B1522,'Duel Log'!AH$2:AH$2815,"Loss")</f>
        <v>2</v>
      </c>
      <c r="F1522" s="7" t="n">
        <f aca="false">COUNTIFS('Duel Log'!AF$2:AF$2815,$A1522,'Duel Log'!AG$2:AG$2815,$B1522,'Duel Log'!AH$2:AH$2815,"Draw")</f>
        <v>0</v>
      </c>
      <c r="G1522" s="13" t="n">
        <f aca="false">IFERROR(D1522/C1522,"")</f>
        <v>0</v>
      </c>
    </row>
    <row r="1523" customFormat="false" ht="15" hidden="false" customHeight="true" outlineLevel="0" collapsed="false">
      <c r="A1523" s="7" t="s">
        <v>2425</v>
      </c>
      <c r="B1523" s="7" t="s">
        <v>2424</v>
      </c>
      <c r="C1523" s="7" t="n">
        <f aca="false">COUNTIFS('Duel Log'!AF$2:AF$2815,$A1523,'Duel Log'!AG$2:AG$2815,$B1523)</f>
        <v>2</v>
      </c>
      <c r="D1523" s="7" t="n">
        <f aca="false">COUNTIFS('Duel Log'!AF$2:AF$2815,$A1523,'Duel Log'!AG$2:AG$2815,$B1523,'Duel Log'!AH$2:AH$2815,"Win")</f>
        <v>0</v>
      </c>
      <c r="E1523" s="7" t="n">
        <f aca="false">COUNTIFS('Duel Log'!AF$2:AF$2815,$A1523,'Duel Log'!AG$2:AG$2815,$B1523,'Duel Log'!AH$2:AH$2815,"Loss")</f>
        <v>2</v>
      </c>
      <c r="F1523" s="7" t="n">
        <f aca="false">COUNTIFS('Duel Log'!AF$2:AF$2815,$A1523,'Duel Log'!AG$2:AG$2815,$B1523,'Duel Log'!AH$2:AH$2815,"Draw")</f>
        <v>0</v>
      </c>
      <c r="G1523" s="13" t="n">
        <f aca="false">IFERROR(D1523/C1523,"")</f>
        <v>0</v>
      </c>
    </row>
    <row r="1524" customFormat="false" ht="15" hidden="false" customHeight="true" outlineLevel="0" collapsed="false">
      <c r="A1524" s="7" t="s">
        <v>3080</v>
      </c>
      <c r="B1524" s="7" t="s">
        <v>826</v>
      </c>
      <c r="C1524" s="7" t="n">
        <f aca="false">COUNTIFS('Duel Log'!AF$2:AF$2815,$A1524,'Duel Log'!AG$2:AG$2815,$B1524)</f>
        <v>2</v>
      </c>
      <c r="D1524" s="7" t="n">
        <f aca="false">COUNTIFS('Duel Log'!AF$2:AF$2815,$A1524,'Duel Log'!AG$2:AG$2815,$B1524,'Duel Log'!AH$2:AH$2815,"Win")</f>
        <v>0</v>
      </c>
      <c r="E1524" s="7" t="n">
        <f aca="false">COUNTIFS('Duel Log'!AF$2:AF$2815,$A1524,'Duel Log'!AG$2:AG$2815,$B1524,'Duel Log'!AH$2:AH$2815,"Loss")</f>
        <v>2</v>
      </c>
      <c r="F1524" s="7" t="n">
        <f aca="false">COUNTIFS('Duel Log'!AF$2:AF$2815,$A1524,'Duel Log'!AG$2:AG$2815,$B1524,'Duel Log'!AH$2:AH$2815,"Draw")</f>
        <v>0</v>
      </c>
      <c r="G1524" s="13" t="n">
        <f aca="false">IFERROR(D1524/C1524,"")</f>
        <v>0</v>
      </c>
    </row>
    <row r="1525" customFormat="false" ht="15" hidden="false" customHeight="true" outlineLevel="0" collapsed="false">
      <c r="A1525" s="7" t="s">
        <v>4478</v>
      </c>
      <c r="B1525" s="7" t="s">
        <v>1085</v>
      </c>
      <c r="C1525" s="7" t="n">
        <f aca="false">COUNTIFS('Duel Log'!AF$2:AF$2815,$A1525,'Duel Log'!AG$2:AG$2815,$B1525)</f>
        <v>1</v>
      </c>
      <c r="D1525" s="7" t="n">
        <f aca="false">COUNTIFS('Duel Log'!AF$2:AF$2815,$A1525,'Duel Log'!AG$2:AG$2815,$B1525,'Duel Log'!AH$2:AH$2815,"Win")</f>
        <v>0</v>
      </c>
      <c r="E1525" s="7" t="n">
        <f aca="false">COUNTIFS('Duel Log'!AF$2:AF$2815,$A1525,'Duel Log'!AG$2:AG$2815,$B1525,'Duel Log'!AH$2:AH$2815,"Loss")</f>
        <v>1</v>
      </c>
      <c r="F1525" s="7" t="n">
        <f aca="false">COUNTIFS('Duel Log'!AF$2:AF$2815,$A1525,'Duel Log'!AG$2:AG$2815,$B1525,'Duel Log'!AH$2:AH$2815,"Draw")</f>
        <v>0</v>
      </c>
      <c r="G1525" s="13" t="n">
        <f aca="false">IFERROR(D1525/C1525,"")</f>
        <v>0</v>
      </c>
    </row>
    <row r="1526" customFormat="false" ht="15" hidden="false" customHeight="true" outlineLevel="0" collapsed="false">
      <c r="A1526" s="7" t="s">
        <v>5615</v>
      </c>
      <c r="B1526" s="7" t="s">
        <v>5616</v>
      </c>
      <c r="C1526" s="7" t="n">
        <f aca="false">COUNTIFS('Duel Log'!AF$2:AF$2815,$A1526,'Duel Log'!AG$2:AG$2815,$B1526)</f>
        <v>1</v>
      </c>
      <c r="D1526" s="7" t="n">
        <f aca="false">COUNTIFS('Duel Log'!AF$2:AF$2815,$A1526,'Duel Log'!AG$2:AG$2815,$B1526,'Duel Log'!AH$2:AH$2815,"Win")</f>
        <v>1</v>
      </c>
      <c r="E1526" s="7" t="n">
        <f aca="false">COUNTIFS('Duel Log'!AF$2:AF$2815,$A1526,'Duel Log'!AG$2:AG$2815,$B1526,'Duel Log'!AH$2:AH$2815,"Loss")</f>
        <v>0</v>
      </c>
      <c r="F1526" s="7" t="n">
        <f aca="false">COUNTIFS('Duel Log'!AF$2:AF$2815,$A1526,'Duel Log'!AG$2:AG$2815,$B1526,'Duel Log'!AH$2:AH$2815,"Draw")</f>
        <v>0</v>
      </c>
      <c r="G1526" s="13" t="n">
        <f aca="false">IFERROR(D1526/C1526,"")</f>
        <v>1</v>
      </c>
    </row>
    <row r="1527" customFormat="false" ht="15" hidden="false" customHeight="true" outlineLevel="0" collapsed="false">
      <c r="A1527" s="7" t="s">
        <v>1922</v>
      </c>
      <c r="B1527" s="7" t="s">
        <v>488</v>
      </c>
      <c r="C1527" s="7" t="n">
        <f aca="false">COUNTIFS('Duel Log'!AF$2:AF$2815,$A1527,'Duel Log'!AG$2:AG$2815,$B1527)</f>
        <v>2</v>
      </c>
      <c r="D1527" s="7" t="n">
        <f aca="false">COUNTIFS('Duel Log'!AF$2:AF$2815,$A1527,'Duel Log'!AG$2:AG$2815,$B1527,'Duel Log'!AH$2:AH$2815,"Win")</f>
        <v>0</v>
      </c>
      <c r="E1527" s="7" t="n">
        <f aca="false">COUNTIFS('Duel Log'!AF$2:AF$2815,$A1527,'Duel Log'!AG$2:AG$2815,$B1527,'Duel Log'!AH$2:AH$2815,"Loss")</f>
        <v>2</v>
      </c>
      <c r="F1527" s="7" t="n">
        <f aca="false">COUNTIFS('Duel Log'!AF$2:AF$2815,$A1527,'Duel Log'!AG$2:AG$2815,$B1527,'Duel Log'!AH$2:AH$2815,"Draw")</f>
        <v>0</v>
      </c>
      <c r="G1527" s="13" t="n">
        <f aca="false">IFERROR(D1527/C1527,"")</f>
        <v>0</v>
      </c>
    </row>
    <row r="1528" customFormat="false" ht="15" hidden="false" customHeight="true" outlineLevel="0" collapsed="false">
      <c r="A1528" s="7" t="s">
        <v>3422</v>
      </c>
      <c r="B1528" s="7" t="s">
        <v>497</v>
      </c>
      <c r="C1528" s="7" t="n">
        <f aca="false">COUNTIFS('Duel Log'!AF$2:AF$2815,$A1528,'Duel Log'!AG$2:AG$2815,$B1528)</f>
        <v>1</v>
      </c>
      <c r="D1528" s="7" t="n">
        <f aca="false">COUNTIFS('Duel Log'!AF$2:AF$2815,$A1528,'Duel Log'!AG$2:AG$2815,$B1528,'Duel Log'!AH$2:AH$2815,"Win")</f>
        <v>0</v>
      </c>
      <c r="E1528" s="7" t="n">
        <f aca="false">COUNTIFS('Duel Log'!AF$2:AF$2815,$A1528,'Duel Log'!AG$2:AG$2815,$B1528,'Duel Log'!AH$2:AH$2815,"Loss")</f>
        <v>1</v>
      </c>
      <c r="F1528" s="7" t="n">
        <f aca="false">COUNTIFS('Duel Log'!AF$2:AF$2815,$A1528,'Duel Log'!AG$2:AG$2815,$B1528,'Duel Log'!AH$2:AH$2815,"Draw")</f>
        <v>0</v>
      </c>
      <c r="G1528" s="13" t="n">
        <f aca="false">IFERROR(D1528/C1528,"")</f>
        <v>0</v>
      </c>
    </row>
    <row r="1529" customFormat="false" ht="15" hidden="false" customHeight="true" outlineLevel="0" collapsed="false">
      <c r="A1529" s="7" t="s">
        <v>4308</v>
      </c>
      <c r="B1529" s="7" t="s">
        <v>4307</v>
      </c>
      <c r="C1529" s="7" t="n">
        <f aca="false">COUNTIFS('Duel Log'!AF$2:AF$2815,$A1529,'Duel Log'!AG$2:AG$2815,$B1529)</f>
        <v>1</v>
      </c>
      <c r="D1529" s="7" t="n">
        <f aca="false">COUNTIFS('Duel Log'!AF$2:AF$2815,$A1529,'Duel Log'!AG$2:AG$2815,$B1529,'Duel Log'!AH$2:AH$2815,"Win")</f>
        <v>1</v>
      </c>
      <c r="E1529" s="7" t="n">
        <f aca="false">COUNTIFS('Duel Log'!AF$2:AF$2815,$A1529,'Duel Log'!AG$2:AG$2815,$B1529,'Duel Log'!AH$2:AH$2815,"Loss")</f>
        <v>0</v>
      </c>
      <c r="F1529" s="7" t="n">
        <f aca="false">COUNTIFS('Duel Log'!AF$2:AF$2815,$A1529,'Duel Log'!AG$2:AG$2815,$B1529,'Duel Log'!AH$2:AH$2815,"Draw")</f>
        <v>0</v>
      </c>
      <c r="G1529" s="13" t="n">
        <f aca="false">IFERROR(D1529/C1529,"")</f>
        <v>1</v>
      </c>
    </row>
    <row r="1530" customFormat="false" ht="15" hidden="false" customHeight="true" outlineLevel="0" collapsed="false">
      <c r="A1530" s="7" t="s">
        <v>1574</v>
      </c>
      <c r="B1530" s="7" t="s">
        <v>1573</v>
      </c>
      <c r="C1530" s="7" t="n">
        <f aca="false">COUNTIFS('Duel Log'!AF$2:AF$2815,$A1530,'Duel Log'!AG$2:AG$2815,$B1530)</f>
        <v>1</v>
      </c>
      <c r="D1530" s="7" t="n">
        <f aca="false">COUNTIFS('Duel Log'!AF$2:AF$2815,$A1530,'Duel Log'!AG$2:AG$2815,$B1530,'Duel Log'!AH$2:AH$2815,"Win")</f>
        <v>1</v>
      </c>
      <c r="E1530" s="7" t="n">
        <f aca="false">COUNTIFS('Duel Log'!AF$2:AF$2815,$A1530,'Duel Log'!AG$2:AG$2815,$B1530,'Duel Log'!AH$2:AH$2815,"Loss")</f>
        <v>0</v>
      </c>
      <c r="F1530" s="7" t="n">
        <f aca="false">COUNTIFS('Duel Log'!AF$2:AF$2815,$A1530,'Duel Log'!AG$2:AG$2815,$B1530,'Duel Log'!AH$2:AH$2815,"Draw")</f>
        <v>0</v>
      </c>
      <c r="G1530" s="13" t="n">
        <f aca="false">IFERROR(D1530/C1530,"")</f>
        <v>1</v>
      </c>
    </row>
    <row r="1531" customFormat="false" ht="15" hidden="false" customHeight="true" outlineLevel="0" collapsed="false">
      <c r="A1531" s="7" t="s">
        <v>4494</v>
      </c>
      <c r="B1531" s="7" t="s">
        <v>4495</v>
      </c>
      <c r="C1531" s="7" t="n">
        <f aca="false">COUNTIFS('Duel Log'!AF$2:AF$2815,$A1531,'Duel Log'!AG$2:AG$2815,$B1531)</f>
        <v>1</v>
      </c>
      <c r="D1531" s="7" t="n">
        <f aca="false">COUNTIFS('Duel Log'!AF$2:AF$2815,$A1531,'Duel Log'!AG$2:AG$2815,$B1531,'Duel Log'!AH$2:AH$2815,"Win")</f>
        <v>1</v>
      </c>
      <c r="E1531" s="7" t="n">
        <f aca="false">COUNTIFS('Duel Log'!AF$2:AF$2815,$A1531,'Duel Log'!AG$2:AG$2815,$B1531,'Duel Log'!AH$2:AH$2815,"Loss")</f>
        <v>0</v>
      </c>
      <c r="F1531" s="7" t="n">
        <f aca="false">COUNTIFS('Duel Log'!AF$2:AF$2815,$A1531,'Duel Log'!AG$2:AG$2815,$B1531,'Duel Log'!AH$2:AH$2815,"Draw")</f>
        <v>0</v>
      </c>
      <c r="G1531" s="13" t="n">
        <f aca="false">IFERROR(D1531/C1531,"")</f>
        <v>1</v>
      </c>
    </row>
    <row r="1532" customFormat="false" ht="15" hidden="false" customHeight="true" outlineLevel="0" collapsed="false">
      <c r="A1532" s="7" t="s">
        <v>2927</v>
      </c>
      <c r="B1532" s="7" t="s">
        <v>150</v>
      </c>
      <c r="C1532" s="7" t="n">
        <f aca="false">COUNTIFS('Duel Log'!AF$2:AF$2815,$A1532,'Duel Log'!AG$2:AG$2815,$B1532)</f>
        <v>1</v>
      </c>
      <c r="D1532" s="7" t="n">
        <f aca="false">COUNTIFS('Duel Log'!AF$2:AF$2815,$A1532,'Duel Log'!AG$2:AG$2815,$B1532,'Duel Log'!AH$2:AH$2815,"Win")</f>
        <v>0</v>
      </c>
      <c r="E1532" s="7" t="n">
        <f aca="false">COUNTIFS('Duel Log'!AF$2:AF$2815,$A1532,'Duel Log'!AG$2:AG$2815,$B1532,'Duel Log'!AH$2:AH$2815,"Loss")</f>
        <v>1</v>
      </c>
      <c r="F1532" s="7" t="n">
        <f aca="false">COUNTIFS('Duel Log'!AF$2:AF$2815,$A1532,'Duel Log'!AG$2:AG$2815,$B1532,'Duel Log'!AH$2:AH$2815,"Draw")</f>
        <v>0</v>
      </c>
      <c r="G1532" s="13" t="n">
        <f aca="false">IFERROR(D1532/C1532,"")</f>
        <v>0</v>
      </c>
    </row>
    <row r="1533" customFormat="false" ht="15" hidden="false" customHeight="true" outlineLevel="0" collapsed="false">
      <c r="A1533" s="7" t="s">
        <v>3693</v>
      </c>
      <c r="B1533" s="7" t="s">
        <v>394</v>
      </c>
      <c r="C1533" s="7" t="n">
        <f aca="false">COUNTIFS('Duel Log'!AF$2:AF$2815,$A1533,'Duel Log'!AG$2:AG$2815,$B1533)</f>
        <v>1</v>
      </c>
      <c r="D1533" s="7" t="n">
        <f aca="false">COUNTIFS('Duel Log'!AF$2:AF$2815,$A1533,'Duel Log'!AG$2:AG$2815,$B1533,'Duel Log'!AH$2:AH$2815,"Win")</f>
        <v>1</v>
      </c>
      <c r="E1533" s="7" t="n">
        <f aca="false">COUNTIFS('Duel Log'!AF$2:AF$2815,$A1533,'Duel Log'!AG$2:AG$2815,$B1533,'Duel Log'!AH$2:AH$2815,"Loss")</f>
        <v>0</v>
      </c>
      <c r="F1533" s="7" t="n">
        <f aca="false">COUNTIFS('Duel Log'!AF$2:AF$2815,$A1533,'Duel Log'!AG$2:AG$2815,$B1533,'Duel Log'!AH$2:AH$2815,"Draw")</f>
        <v>0</v>
      </c>
      <c r="G1533" s="13" t="n">
        <f aca="false">IFERROR(D1533/C1533,"")</f>
        <v>1</v>
      </c>
    </row>
    <row r="1534" customFormat="false" ht="15" hidden="false" customHeight="true" outlineLevel="0" collapsed="false">
      <c r="A1534" s="7" t="s">
        <v>3646</v>
      </c>
      <c r="B1534" s="7" t="s">
        <v>1085</v>
      </c>
      <c r="C1534" s="7" t="n">
        <f aca="false">COUNTIFS('Duel Log'!AF$2:AF$2815,$A1534,'Duel Log'!AG$2:AG$2815,$B1534)</f>
        <v>1</v>
      </c>
      <c r="D1534" s="7" t="n">
        <f aca="false">COUNTIFS('Duel Log'!AF$2:AF$2815,$A1534,'Duel Log'!AG$2:AG$2815,$B1534,'Duel Log'!AH$2:AH$2815,"Win")</f>
        <v>0</v>
      </c>
      <c r="E1534" s="7" t="n">
        <f aca="false">COUNTIFS('Duel Log'!AF$2:AF$2815,$A1534,'Duel Log'!AG$2:AG$2815,$B1534,'Duel Log'!AH$2:AH$2815,"Loss")</f>
        <v>1</v>
      </c>
      <c r="F1534" s="7" t="n">
        <f aca="false">COUNTIFS('Duel Log'!AF$2:AF$2815,$A1534,'Duel Log'!AG$2:AG$2815,$B1534,'Duel Log'!AH$2:AH$2815,"Draw")</f>
        <v>0</v>
      </c>
      <c r="G1534" s="13" t="n">
        <f aca="false">IFERROR(D1534/C1534,"")</f>
        <v>0</v>
      </c>
    </row>
    <row r="1535" customFormat="false" ht="15" hidden="false" customHeight="true" outlineLevel="0" collapsed="false">
      <c r="A1535" s="7" t="s">
        <v>3112</v>
      </c>
      <c r="B1535" s="7" t="s">
        <v>229</v>
      </c>
      <c r="C1535" s="7" t="n">
        <f aca="false">COUNTIFS('Duel Log'!AF$2:AF$2815,$A1535,'Duel Log'!AG$2:AG$2815,$B1535)</f>
        <v>1</v>
      </c>
      <c r="D1535" s="7" t="n">
        <f aca="false">COUNTIFS('Duel Log'!AF$2:AF$2815,$A1535,'Duel Log'!AG$2:AG$2815,$B1535,'Duel Log'!AH$2:AH$2815,"Win")</f>
        <v>1</v>
      </c>
      <c r="E1535" s="7" t="n">
        <f aca="false">COUNTIFS('Duel Log'!AF$2:AF$2815,$A1535,'Duel Log'!AG$2:AG$2815,$B1535,'Duel Log'!AH$2:AH$2815,"Loss")</f>
        <v>0</v>
      </c>
      <c r="F1535" s="7" t="n">
        <f aca="false">COUNTIFS('Duel Log'!AF$2:AF$2815,$A1535,'Duel Log'!AG$2:AG$2815,$B1535,'Duel Log'!AH$2:AH$2815,"Draw")</f>
        <v>0</v>
      </c>
      <c r="G1535" s="13" t="n">
        <f aca="false">IFERROR(D1535/C1535,"")</f>
        <v>1</v>
      </c>
    </row>
    <row r="1536" customFormat="false" ht="15" hidden="false" customHeight="true" outlineLevel="0" collapsed="false">
      <c r="A1536" s="7" t="s">
        <v>3769</v>
      </c>
      <c r="B1536" s="7" t="s">
        <v>101</v>
      </c>
      <c r="C1536" s="7" t="n">
        <f aca="false">COUNTIFS('Duel Log'!AF$2:AF$2815,$A1536,'Duel Log'!AG$2:AG$2815,$B1536)</f>
        <v>2</v>
      </c>
      <c r="D1536" s="7" t="n">
        <f aca="false">COUNTIFS('Duel Log'!AF$2:AF$2815,$A1536,'Duel Log'!AG$2:AG$2815,$B1536,'Duel Log'!AH$2:AH$2815,"Win")</f>
        <v>2</v>
      </c>
      <c r="E1536" s="7" t="n">
        <f aca="false">COUNTIFS('Duel Log'!AF$2:AF$2815,$A1536,'Duel Log'!AG$2:AG$2815,$B1536,'Duel Log'!AH$2:AH$2815,"Loss")</f>
        <v>0</v>
      </c>
      <c r="F1536" s="7" t="n">
        <f aca="false">COUNTIFS('Duel Log'!AF$2:AF$2815,$A1536,'Duel Log'!AG$2:AG$2815,$B1536,'Duel Log'!AH$2:AH$2815,"Draw")</f>
        <v>0</v>
      </c>
      <c r="G1536" s="13" t="n">
        <f aca="false">IFERROR(D1536/C1536,"")</f>
        <v>1</v>
      </c>
    </row>
    <row r="1537" customFormat="false" ht="15" hidden="false" customHeight="true" outlineLevel="0" collapsed="false">
      <c r="A1537" s="7" t="s">
        <v>3769</v>
      </c>
      <c r="B1537" s="7" t="s">
        <v>1421</v>
      </c>
      <c r="C1537" s="7" t="n">
        <f aca="false">COUNTIFS('Duel Log'!AF$2:AF$2815,$A1537,'Duel Log'!AG$2:AG$2815,$B1537)</f>
        <v>1</v>
      </c>
      <c r="D1537" s="7" t="n">
        <f aca="false">COUNTIFS('Duel Log'!AF$2:AF$2815,$A1537,'Duel Log'!AG$2:AG$2815,$B1537,'Duel Log'!AH$2:AH$2815,"Win")</f>
        <v>1</v>
      </c>
      <c r="E1537" s="7" t="n">
        <f aca="false">COUNTIFS('Duel Log'!AF$2:AF$2815,$A1537,'Duel Log'!AG$2:AG$2815,$B1537,'Duel Log'!AH$2:AH$2815,"Loss")</f>
        <v>0</v>
      </c>
      <c r="F1537" s="7" t="n">
        <f aca="false">COUNTIFS('Duel Log'!AF$2:AF$2815,$A1537,'Duel Log'!AG$2:AG$2815,$B1537,'Duel Log'!AH$2:AH$2815,"Draw")</f>
        <v>0</v>
      </c>
      <c r="G1537" s="13" t="n">
        <f aca="false">IFERROR(D1537/C1537,"")</f>
        <v>1</v>
      </c>
    </row>
    <row r="1538" customFormat="false" ht="15" hidden="false" customHeight="true" outlineLevel="0" collapsed="false">
      <c r="A1538" s="7" t="s">
        <v>2761</v>
      </c>
      <c r="B1538" s="7" t="s">
        <v>228</v>
      </c>
      <c r="C1538" s="7" t="n">
        <f aca="false">COUNTIFS('Duel Log'!AF$2:AF$2815,$A1538,'Duel Log'!AG$2:AG$2815,$B1538)</f>
        <v>1</v>
      </c>
      <c r="D1538" s="7" t="n">
        <f aca="false">COUNTIFS('Duel Log'!AF$2:AF$2815,$A1538,'Duel Log'!AG$2:AG$2815,$B1538,'Duel Log'!AH$2:AH$2815,"Win")</f>
        <v>0</v>
      </c>
      <c r="E1538" s="7" t="n">
        <f aca="false">COUNTIFS('Duel Log'!AF$2:AF$2815,$A1538,'Duel Log'!AG$2:AG$2815,$B1538,'Duel Log'!AH$2:AH$2815,"Loss")</f>
        <v>1</v>
      </c>
      <c r="F1538" s="7" t="n">
        <f aca="false">COUNTIFS('Duel Log'!AF$2:AF$2815,$A1538,'Duel Log'!AG$2:AG$2815,$B1538,'Duel Log'!AH$2:AH$2815,"Draw")</f>
        <v>0</v>
      </c>
      <c r="G1538" s="13" t="n">
        <f aca="false">IFERROR(D1538/C1538,"")</f>
        <v>0</v>
      </c>
    </row>
    <row r="1539" customFormat="false" ht="15" hidden="false" customHeight="true" outlineLevel="0" collapsed="false">
      <c r="A1539" s="7" t="s">
        <v>2761</v>
      </c>
      <c r="B1539" s="7" t="s">
        <v>639</v>
      </c>
      <c r="C1539" s="7" t="n">
        <f aca="false">COUNTIFS('Duel Log'!AF$2:AF$2815,$A1539,'Duel Log'!AG$2:AG$2815,$B1539)</f>
        <v>1</v>
      </c>
      <c r="D1539" s="7" t="n">
        <f aca="false">COUNTIFS('Duel Log'!AF$2:AF$2815,$A1539,'Duel Log'!AG$2:AG$2815,$B1539,'Duel Log'!AH$2:AH$2815,"Win")</f>
        <v>1</v>
      </c>
      <c r="E1539" s="7" t="n">
        <f aca="false">COUNTIFS('Duel Log'!AF$2:AF$2815,$A1539,'Duel Log'!AG$2:AG$2815,$B1539,'Duel Log'!AH$2:AH$2815,"Loss")</f>
        <v>0</v>
      </c>
      <c r="F1539" s="7" t="n">
        <f aca="false">COUNTIFS('Duel Log'!AF$2:AF$2815,$A1539,'Duel Log'!AG$2:AG$2815,$B1539,'Duel Log'!AH$2:AH$2815,"Draw")</f>
        <v>0</v>
      </c>
      <c r="G1539" s="13" t="n">
        <f aca="false">IFERROR(D1539/C1539,"")</f>
        <v>1</v>
      </c>
    </row>
    <row r="1540" customFormat="false" ht="15" hidden="false" customHeight="true" outlineLevel="0" collapsed="false">
      <c r="A1540" s="7" t="s">
        <v>2761</v>
      </c>
      <c r="B1540" s="7" t="s">
        <v>5753</v>
      </c>
      <c r="C1540" s="7" t="n">
        <f aca="false">COUNTIFS('Duel Log'!AF$2:AF$2815,$A1540,'Duel Log'!AG$2:AG$2815,$B1540)</f>
        <v>1</v>
      </c>
      <c r="D1540" s="7" t="n">
        <f aca="false">COUNTIFS('Duel Log'!AF$2:AF$2815,$A1540,'Duel Log'!AG$2:AG$2815,$B1540,'Duel Log'!AH$2:AH$2815,"Win")</f>
        <v>0</v>
      </c>
      <c r="E1540" s="7" t="n">
        <f aca="false">COUNTIFS('Duel Log'!AF$2:AF$2815,$A1540,'Duel Log'!AG$2:AG$2815,$B1540,'Duel Log'!AH$2:AH$2815,"Loss")</f>
        <v>1</v>
      </c>
      <c r="F1540" s="7" t="n">
        <f aca="false">COUNTIFS('Duel Log'!AF$2:AF$2815,$A1540,'Duel Log'!AG$2:AG$2815,$B1540,'Duel Log'!AH$2:AH$2815,"Draw")</f>
        <v>0</v>
      </c>
      <c r="G1540" s="13" t="n">
        <f aca="false">IFERROR(D1540/C1540,"")</f>
        <v>0</v>
      </c>
    </row>
    <row r="1541" customFormat="false" ht="15" hidden="false" customHeight="true" outlineLevel="0" collapsed="false">
      <c r="A1541" s="7" t="s">
        <v>1637</v>
      </c>
      <c r="B1541" s="7" t="s">
        <v>1616</v>
      </c>
      <c r="C1541" s="7" t="n">
        <f aca="false">COUNTIFS('Duel Log'!AF$2:AF$2815,$A1541,'Duel Log'!AG$2:AG$2815,$B1541)</f>
        <v>2</v>
      </c>
      <c r="D1541" s="7" t="n">
        <f aca="false">COUNTIFS('Duel Log'!AF$2:AF$2815,$A1541,'Duel Log'!AG$2:AG$2815,$B1541,'Duel Log'!AH$2:AH$2815,"Win")</f>
        <v>0</v>
      </c>
      <c r="E1541" s="7" t="n">
        <f aca="false">COUNTIFS('Duel Log'!AF$2:AF$2815,$A1541,'Duel Log'!AG$2:AG$2815,$B1541,'Duel Log'!AH$2:AH$2815,"Loss")</f>
        <v>2</v>
      </c>
      <c r="F1541" s="7" t="n">
        <f aca="false">COUNTIFS('Duel Log'!AF$2:AF$2815,$A1541,'Duel Log'!AG$2:AG$2815,$B1541,'Duel Log'!AH$2:AH$2815,"Draw")</f>
        <v>0</v>
      </c>
      <c r="G1541" s="13" t="n">
        <f aca="false">IFERROR(D1541/C1541,"")</f>
        <v>0</v>
      </c>
    </row>
    <row r="1542" customFormat="false" ht="15" hidden="false" customHeight="true" outlineLevel="0" collapsed="false">
      <c r="A1542" s="7" t="s">
        <v>1637</v>
      </c>
      <c r="B1542" s="7" t="s">
        <v>5823</v>
      </c>
      <c r="C1542" s="7" t="n">
        <f aca="false">COUNTIFS('Duel Log'!AF$2:AF$2815,$A1542,'Duel Log'!AG$2:AG$2815,$B1542)</f>
        <v>1</v>
      </c>
      <c r="D1542" s="7" t="n">
        <f aca="false">COUNTIFS('Duel Log'!AF$2:AF$2815,$A1542,'Duel Log'!AG$2:AG$2815,$B1542,'Duel Log'!AH$2:AH$2815,"Win")</f>
        <v>1</v>
      </c>
      <c r="E1542" s="7" t="n">
        <f aca="false">COUNTIFS('Duel Log'!AF$2:AF$2815,$A1542,'Duel Log'!AG$2:AG$2815,$B1542,'Duel Log'!AH$2:AH$2815,"Loss")</f>
        <v>0</v>
      </c>
      <c r="F1542" s="7" t="n">
        <f aca="false">COUNTIFS('Duel Log'!AF$2:AF$2815,$A1542,'Duel Log'!AG$2:AG$2815,$B1542,'Duel Log'!AH$2:AH$2815,"Draw")</f>
        <v>0</v>
      </c>
      <c r="G1542" s="13" t="n">
        <f aca="false">IFERROR(D1542/C1542,"")</f>
        <v>1</v>
      </c>
    </row>
    <row r="1543" customFormat="false" ht="15" hidden="false" customHeight="true" outlineLevel="0" collapsed="false">
      <c r="A1543" s="7" t="s">
        <v>352</v>
      </c>
      <c r="B1543" s="7" t="s">
        <v>351</v>
      </c>
      <c r="C1543" s="7" t="n">
        <f aca="false">COUNTIFS('Duel Log'!AF$2:AF$2815,$A1543,'Duel Log'!AG$2:AG$2815,$B1543)</f>
        <v>2</v>
      </c>
      <c r="D1543" s="7" t="n">
        <f aca="false">COUNTIFS('Duel Log'!AF$2:AF$2815,$A1543,'Duel Log'!AG$2:AG$2815,$B1543,'Duel Log'!AH$2:AH$2815,"Win")</f>
        <v>0</v>
      </c>
      <c r="E1543" s="7" t="n">
        <f aca="false">COUNTIFS('Duel Log'!AF$2:AF$2815,$A1543,'Duel Log'!AG$2:AG$2815,$B1543,'Duel Log'!AH$2:AH$2815,"Loss")</f>
        <v>2</v>
      </c>
      <c r="F1543" s="7" t="n">
        <f aca="false">COUNTIFS('Duel Log'!AF$2:AF$2815,$A1543,'Duel Log'!AG$2:AG$2815,$B1543,'Duel Log'!AH$2:AH$2815,"Draw")</f>
        <v>0</v>
      </c>
      <c r="G1543" s="13" t="n">
        <f aca="false">IFERROR(D1543/C1543,"")</f>
        <v>0</v>
      </c>
    </row>
    <row r="1544" customFormat="false" ht="15" hidden="false" customHeight="true" outlineLevel="0" collapsed="false">
      <c r="A1544" s="7" t="s">
        <v>1657</v>
      </c>
      <c r="B1544" s="7" t="s">
        <v>3962</v>
      </c>
      <c r="C1544" s="7" t="n">
        <f aca="false">COUNTIFS('Duel Log'!AF$2:AF$2815,$A1544,'Duel Log'!AG$2:AG$2815,$B1544)</f>
        <v>1</v>
      </c>
      <c r="D1544" s="7" t="n">
        <f aca="false">COUNTIFS('Duel Log'!AF$2:AF$2815,$A1544,'Duel Log'!AG$2:AG$2815,$B1544,'Duel Log'!AH$2:AH$2815,"Win")</f>
        <v>0</v>
      </c>
      <c r="E1544" s="7" t="n">
        <f aca="false">COUNTIFS('Duel Log'!AF$2:AF$2815,$A1544,'Duel Log'!AG$2:AG$2815,$B1544,'Duel Log'!AH$2:AH$2815,"Loss")</f>
        <v>1</v>
      </c>
      <c r="F1544" s="7" t="n">
        <f aca="false">COUNTIFS('Duel Log'!AF$2:AF$2815,$A1544,'Duel Log'!AG$2:AG$2815,$B1544,'Duel Log'!AH$2:AH$2815,"Draw")</f>
        <v>0</v>
      </c>
      <c r="G1544" s="13" t="n">
        <f aca="false">IFERROR(D1544/C1544,"")</f>
        <v>0</v>
      </c>
    </row>
    <row r="1545" customFormat="false" ht="15" hidden="false" customHeight="true" outlineLevel="0" collapsed="false">
      <c r="A1545" s="7" t="s">
        <v>1657</v>
      </c>
      <c r="B1545" s="7" t="s">
        <v>1858</v>
      </c>
      <c r="C1545" s="7" t="n">
        <f aca="false">COUNTIFS('Duel Log'!AF$2:AF$2815,$A1545,'Duel Log'!AG$2:AG$2815,$B1545)</f>
        <v>1</v>
      </c>
      <c r="D1545" s="7" t="n">
        <f aca="false">COUNTIFS('Duel Log'!AF$2:AF$2815,$A1545,'Duel Log'!AG$2:AG$2815,$B1545,'Duel Log'!AH$2:AH$2815,"Win")</f>
        <v>1</v>
      </c>
      <c r="E1545" s="7" t="n">
        <f aca="false">COUNTIFS('Duel Log'!AF$2:AF$2815,$A1545,'Duel Log'!AG$2:AG$2815,$B1545,'Duel Log'!AH$2:AH$2815,"Loss")</f>
        <v>0</v>
      </c>
      <c r="F1545" s="7" t="n">
        <f aca="false">COUNTIFS('Duel Log'!AF$2:AF$2815,$A1545,'Duel Log'!AG$2:AG$2815,$B1545,'Duel Log'!AH$2:AH$2815,"Draw")</f>
        <v>0</v>
      </c>
      <c r="G1545" s="13" t="n">
        <f aca="false">IFERROR(D1545/C1545,"")</f>
        <v>1</v>
      </c>
    </row>
    <row r="1546" customFormat="false" ht="15" hidden="false" customHeight="true" outlineLevel="0" collapsed="false">
      <c r="A1546" s="7" t="s">
        <v>1657</v>
      </c>
      <c r="B1546" s="7" t="s">
        <v>5376</v>
      </c>
      <c r="C1546" s="7" t="n">
        <f aca="false">COUNTIFS('Duel Log'!AF$2:AF$2815,$A1546,'Duel Log'!AG$2:AG$2815,$B1546)</f>
        <v>2</v>
      </c>
      <c r="D1546" s="7" t="n">
        <f aca="false">COUNTIFS('Duel Log'!AF$2:AF$2815,$A1546,'Duel Log'!AG$2:AG$2815,$B1546,'Duel Log'!AH$2:AH$2815,"Win")</f>
        <v>0</v>
      </c>
      <c r="E1546" s="7" t="n">
        <f aca="false">COUNTIFS('Duel Log'!AF$2:AF$2815,$A1546,'Duel Log'!AG$2:AG$2815,$B1546,'Duel Log'!AH$2:AH$2815,"Loss")</f>
        <v>2</v>
      </c>
      <c r="F1546" s="7" t="n">
        <f aca="false">COUNTIFS('Duel Log'!AF$2:AF$2815,$A1546,'Duel Log'!AG$2:AG$2815,$B1546,'Duel Log'!AH$2:AH$2815,"Draw")</f>
        <v>0</v>
      </c>
      <c r="G1546" s="13" t="n">
        <f aca="false">IFERROR(D1546/C1546,"")</f>
        <v>0</v>
      </c>
    </row>
    <row r="1547" customFormat="false" ht="15" hidden="false" customHeight="true" outlineLevel="0" collapsed="false">
      <c r="A1547" s="7" t="s">
        <v>1657</v>
      </c>
      <c r="B1547" s="7" t="s">
        <v>1658</v>
      </c>
      <c r="C1547" s="7" t="n">
        <f aca="false">COUNTIFS('Duel Log'!AF$2:AF$2815,$A1547,'Duel Log'!AG$2:AG$2815,$B1547)</f>
        <v>2</v>
      </c>
      <c r="D1547" s="7" t="n">
        <f aca="false">COUNTIFS('Duel Log'!AF$2:AF$2815,$A1547,'Duel Log'!AG$2:AG$2815,$B1547,'Duel Log'!AH$2:AH$2815,"Win")</f>
        <v>2</v>
      </c>
      <c r="E1547" s="7" t="n">
        <f aca="false">COUNTIFS('Duel Log'!AF$2:AF$2815,$A1547,'Duel Log'!AG$2:AG$2815,$B1547,'Duel Log'!AH$2:AH$2815,"Loss")</f>
        <v>0</v>
      </c>
      <c r="F1547" s="7" t="n">
        <f aca="false">COUNTIFS('Duel Log'!AF$2:AF$2815,$A1547,'Duel Log'!AG$2:AG$2815,$B1547,'Duel Log'!AH$2:AH$2815,"Draw")</f>
        <v>0</v>
      </c>
      <c r="G1547" s="13" t="n">
        <f aca="false">IFERROR(D1547/C1547,"")</f>
        <v>1</v>
      </c>
    </row>
    <row r="1548" customFormat="false" ht="15" hidden="false" customHeight="true" outlineLevel="0" collapsed="false">
      <c r="A1548" s="7" t="s">
        <v>3956</v>
      </c>
      <c r="B1548" s="7" t="s">
        <v>228</v>
      </c>
      <c r="C1548" s="7" t="n">
        <f aca="false">COUNTIFS('Duel Log'!AF$2:AF$2815,$A1548,'Duel Log'!AG$2:AG$2815,$B1548)</f>
        <v>2</v>
      </c>
      <c r="D1548" s="7" t="n">
        <f aca="false">COUNTIFS('Duel Log'!AF$2:AF$2815,$A1548,'Duel Log'!AG$2:AG$2815,$B1548,'Duel Log'!AH$2:AH$2815,"Win")</f>
        <v>0</v>
      </c>
      <c r="E1548" s="7" t="n">
        <f aca="false">COUNTIFS('Duel Log'!AF$2:AF$2815,$A1548,'Duel Log'!AG$2:AG$2815,$B1548,'Duel Log'!AH$2:AH$2815,"Loss")</f>
        <v>2</v>
      </c>
      <c r="F1548" s="7" t="n">
        <f aca="false">COUNTIFS('Duel Log'!AF$2:AF$2815,$A1548,'Duel Log'!AG$2:AG$2815,$B1548,'Duel Log'!AH$2:AH$2815,"Draw")</f>
        <v>0</v>
      </c>
      <c r="G1548" s="13" t="n">
        <f aca="false">IFERROR(D1548/C1548,"")</f>
        <v>0</v>
      </c>
    </row>
    <row r="1549" customFormat="false" ht="15" hidden="false" customHeight="true" outlineLevel="0" collapsed="false">
      <c r="A1549" s="7" t="s">
        <v>797</v>
      </c>
      <c r="B1549" s="7" t="s">
        <v>798</v>
      </c>
      <c r="C1549" s="7" t="n">
        <f aca="false">COUNTIFS('Duel Log'!AF$2:AF$2815,$A1549,'Duel Log'!AG$2:AG$2815,$B1549)</f>
        <v>2</v>
      </c>
      <c r="D1549" s="7" t="n">
        <f aca="false">COUNTIFS('Duel Log'!AF$2:AF$2815,$A1549,'Duel Log'!AG$2:AG$2815,$B1549,'Duel Log'!AH$2:AH$2815,"Win")</f>
        <v>2</v>
      </c>
      <c r="E1549" s="7" t="n">
        <f aca="false">COUNTIFS('Duel Log'!AF$2:AF$2815,$A1549,'Duel Log'!AG$2:AG$2815,$B1549,'Duel Log'!AH$2:AH$2815,"Loss")</f>
        <v>0</v>
      </c>
      <c r="F1549" s="7" t="n">
        <f aca="false">COUNTIFS('Duel Log'!AF$2:AF$2815,$A1549,'Duel Log'!AG$2:AG$2815,$B1549,'Duel Log'!AH$2:AH$2815,"Draw")</f>
        <v>0</v>
      </c>
      <c r="G1549" s="13" t="n">
        <f aca="false">IFERROR(D1549/C1549,"")</f>
        <v>1</v>
      </c>
    </row>
    <row r="1550" customFormat="false" ht="15" hidden="false" customHeight="true" outlineLevel="0" collapsed="false">
      <c r="A1550" s="7" t="s">
        <v>4433</v>
      </c>
      <c r="B1550" s="7" t="s">
        <v>4432</v>
      </c>
      <c r="C1550" s="7" t="n">
        <f aca="false">COUNTIFS('Duel Log'!AF$2:AF$2815,$A1550,'Duel Log'!AG$2:AG$2815,$B1550)</f>
        <v>1</v>
      </c>
      <c r="D1550" s="7" t="n">
        <f aca="false">COUNTIFS('Duel Log'!AF$2:AF$2815,$A1550,'Duel Log'!AG$2:AG$2815,$B1550,'Duel Log'!AH$2:AH$2815,"Win")</f>
        <v>0</v>
      </c>
      <c r="E1550" s="7" t="n">
        <f aca="false">COUNTIFS('Duel Log'!AF$2:AF$2815,$A1550,'Duel Log'!AG$2:AG$2815,$B1550,'Duel Log'!AH$2:AH$2815,"Loss")</f>
        <v>1</v>
      </c>
      <c r="F1550" s="7" t="n">
        <f aca="false">COUNTIFS('Duel Log'!AF$2:AF$2815,$A1550,'Duel Log'!AG$2:AG$2815,$B1550,'Duel Log'!AH$2:AH$2815,"Draw")</f>
        <v>0</v>
      </c>
      <c r="G1550" s="13" t="n">
        <f aca="false">IFERROR(D1550/C1550,"")</f>
        <v>0</v>
      </c>
    </row>
    <row r="1551" customFormat="false" ht="15" hidden="false" customHeight="true" outlineLevel="0" collapsed="false">
      <c r="A1551" s="7" t="s">
        <v>5517</v>
      </c>
      <c r="B1551" s="7" t="s">
        <v>5516</v>
      </c>
      <c r="C1551" s="7" t="n">
        <f aca="false">COUNTIFS('Duel Log'!AF$2:AF$2815,$A1551,'Duel Log'!AG$2:AG$2815,$B1551)</f>
        <v>2</v>
      </c>
      <c r="D1551" s="7" t="n">
        <f aca="false">COUNTIFS('Duel Log'!AF$2:AF$2815,$A1551,'Duel Log'!AG$2:AG$2815,$B1551,'Duel Log'!AH$2:AH$2815,"Win")</f>
        <v>2</v>
      </c>
      <c r="E1551" s="7" t="n">
        <f aca="false">COUNTIFS('Duel Log'!AF$2:AF$2815,$A1551,'Duel Log'!AG$2:AG$2815,$B1551,'Duel Log'!AH$2:AH$2815,"Loss")</f>
        <v>0</v>
      </c>
      <c r="F1551" s="7" t="n">
        <f aca="false">COUNTIFS('Duel Log'!AF$2:AF$2815,$A1551,'Duel Log'!AG$2:AG$2815,$B1551,'Duel Log'!AH$2:AH$2815,"Draw")</f>
        <v>0</v>
      </c>
      <c r="G1551" s="13" t="n">
        <f aca="false">IFERROR(D1551/C1551,"")</f>
        <v>1</v>
      </c>
    </row>
    <row r="1552" customFormat="false" ht="15" hidden="false" customHeight="true" outlineLevel="0" collapsed="false">
      <c r="A1552" s="7" t="s">
        <v>3732</v>
      </c>
      <c r="B1552" s="7" t="s">
        <v>3731</v>
      </c>
      <c r="C1552" s="7" t="n">
        <f aca="false">COUNTIFS('Duel Log'!AF$2:AF$2815,$A1552,'Duel Log'!AG$2:AG$2815,$B1552)</f>
        <v>2</v>
      </c>
      <c r="D1552" s="7" t="n">
        <f aca="false">COUNTIFS('Duel Log'!AF$2:AF$2815,$A1552,'Duel Log'!AG$2:AG$2815,$B1552,'Duel Log'!AH$2:AH$2815,"Win")</f>
        <v>0</v>
      </c>
      <c r="E1552" s="7" t="n">
        <f aca="false">COUNTIFS('Duel Log'!AF$2:AF$2815,$A1552,'Duel Log'!AG$2:AG$2815,$B1552,'Duel Log'!AH$2:AH$2815,"Loss")</f>
        <v>2</v>
      </c>
      <c r="F1552" s="7" t="n">
        <f aca="false">COUNTIFS('Duel Log'!AF$2:AF$2815,$A1552,'Duel Log'!AG$2:AG$2815,$B1552,'Duel Log'!AH$2:AH$2815,"Draw")</f>
        <v>0</v>
      </c>
      <c r="G1552" s="13" t="n">
        <f aca="false">IFERROR(D1552/C1552,"")</f>
        <v>0</v>
      </c>
    </row>
    <row r="1553" customFormat="false" ht="15" hidden="false" customHeight="true" outlineLevel="0" collapsed="false">
      <c r="A1553" s="7" t="s">
        <v>803</v>
      </c>
      <c r="B1553" s="7" t="s">
        <v>804</v>
      </c>
      <c r="C1553" s="7" t="n">
        <f aca="false">COUNTIFS('Duel Log'!AF$2:AF$2815,$A1553,'Duel Log'!AG$2:AG$2815,$B1553)</f>
        <v>2</v>
      </c>
      <c r="D1553" s="7" t="n">
        <f aca="false">COUNTIFS('Duel Log'!AF$2:AF$2815,$A1553,'Duel Log'!AG$2:AG$2815,$B1553,'Duel Log'!AH$2:AH$2815,"Win")</f>
        <v>2</v>
      </c>
      <c r="E1553" s="7" t="n">
        <f aca="false">COUNTIFS('Duel Log'!AF$2:AF$2815,$A1553,'Duel Log'!AG$2:AG$2815,$B1553,'Duel Log'!AH$2:AH$2815,"Loss")</f>
        <v>0</v>
      </c>
      <c r="F1553" s="7" t="n">
        <f aca="false">COUNTIFS('Duel Log'!AF$2:AF$2815,$A1553,'Duel Log'!AG$2:AG$2815,$B1553,'Duel Log'!AH$2:AH$2815,"Draw")</f>
        <v>0</v>
      </c>
      <c r="G1553" s="13" t="n">
        <f aca="false">IFERROR(D1553/C1553,"")</f>
        <v>1</v>
      </c>
    </row>
    <row r="1554" customFormat="false" ht="15" hidden="false" customHeight="true" outlineLevel="0" collapsed="false">
      <c r="A1554" s="7" t="s">
        <v>1814</v>
      </c>
      <c r="B1554" s="7" t="s">
        <v>4278</v>
      </c>
      <c r="C1554" s="7" t="n">
        <f aca="false">COUNTIFS('Duel Log'!AF$2:AF$2815,$A1554,'Duel Log'!AG$2:AG$2815,$B1554)</f>
        <v>1</v>
      </c>
      <c r="D1554" s="7" t="n">
        <f aca="false">COUNTIFS('Duel Log'!AF$2:AF$2815,$A1554,'Duel Log'!AG$2:AG$2815,$B1554,'Duel Log'!AH$2:AH$2815,"Win")</f>
        <v>0</v>
      </c>
      <c r="E1554" s="7" t="n">
        <f aca="false">COUNTIFS('Duel Log'!AF$2:AF$2815,$A1554,'Duel Log'!AG$2:AG$2815,$B1554,'Duel Log'!AH$2:AH$2815,"Loss")</f>
        <v>1</v>
      </c>
      <c r="F1554" s="7" t="n">
        <f aca="false">COUNTIFS('Duel Log'!AF$2:AF$2815,$A1554,'Duel Log'!AG$2:AG$2815,$B1554,'Duel Log'!AH$2:AH$2815,"Draw")</f>
        <v>0</v>
      </c>
      <c r="G1554" s="13" t="n">
        <f aca="false">IFERROR(D1554/C1554,"")</f>
        <v>0</v>
      </c>
    </row>
    <row r="1555" customFormat="false" ht="15" hidden="false" customHeight="true" outlineLevel="0" collapsed="false">
      <c r="A1555" s="7" t="s">
        <v>3849</v>
      </c>
      <c r="B1555" s="7" t="s">
        <v>417</v>
      </c>
      <c r="C1555" s="7" t="n">
        <f aca="false">COUNTIFS('Duel Log'!AF$2:AF$2815,$A1555,'Duel Log'!AG$2:AG$2815,$B1555)</f>
        <v>2</v>
      </c>
      <c r="D1555" s="7" t="n">
        <f aca="false">COUNTIFS('Duel Log'!AF$2:AF$2815,$A1555,'Duel Log'!AG$2:AG$2815,$B1555,'Duel Log'!AH$2:AH$2815,"Win")</f>
        <v>0</v>
      </c>
      <c r="E1555" s="7" t="n">
        <f aca="false">COUNTIFS('Duel Log'!AF$2:AF$2815,$A1555,'Duel Log'!AG$2:AG$2815,$B1555,'Duel Log'!AH$2:AH$2815,"Loss")</f>
        <v>2</v>
      </c>
      <c r="F1555" s="7" t="n">
        <f aca="false">COUNTIFS('Duel Log'!AF$2:AF$2815,$A1555,'Duel Log'!AG$2:AG$2815,$B1555,'Duel Log'!AH$2:AH$2815,"Draw")</f>
        <v>0</v>
      </c>
      <c r="G1555" s="13" t="n">
        <f aca="false">IFERROR(D1555/C1555,"")</f>
        <v>0</v>
      </c>
    </row>
    <row r="1556" customFormat="false" ht="15" hidden="false" customHeight="true" outlineLevel="0" collapsed="false">
      <c r="A1556" s="7" t="s">
        <v>3652</v>
      </c>
      <c r="B1556" s="7" t="s">
        <v>3651</v>
      </c>
      <c r="C1556" s="7" t="n">
        <f aca="false">COUNTIFS('Duel Log'!AF$2:AF$2815,$A1556,'Duel Log'!AG$2:AG$2815,$B1556)</f>
        <v>1</v>
      </c>
      <c r="D1556" s="7" t="n">
        <f aca="false">COUNTIFS('Duel Log'!AF$2:AF$2815,$A1556,'Duel Log'!AG$2:AG$2815,$B1556,'Duel Log'!AH$2:AH$2815,"Win")</f>
        <v>1</v>
      </c>
      <c r="E1556" s="7" t="n">
        <f aca="false">COUNTIFS('Duel Log'!AF$2:AF$2815,$A1556,'Duel Log'!AG$2:AG$2815,$B1556,'Duel Log'!AH$2:AH$2815,"Loss")</f>
        <v>0</v>
      </c>
      <c r="F1556" s="7" t="n">
        <f aca="false">COUNTIFS('Duel Log'!AF$2:AF$2815,$A1556,'Duel Log'!AG$2:AG$2815,$B1556,'Duel Log'!AH$2:AH$2815,"Draw")</f>
        <v>0</v>
      </c>
      <c r="G1556" s="13" t="n">
        <f aca="false">IFERROR(D1556/C1556,"")</f>
        <v>1</v>
      </c>
    </row>
    <row r="1557" customFormat="false" ht="15" hidden="false" customHeight="true" outlineLevel="0" collapsed="false">
      <c r="A1557" s="7" t="s">
        <v>3389</v>
      </c>
      <c r="B1557" s="7" t="s">
        <v>980</v>
      </c>
      <c r="C1557" s="7" t="n">
        <f aca="false">COUNTIFS('Duel Log'!AF$2:AF$2815,$A1557,'Duel Log'!AG$2:AG$2815,$B1557)</f>
        <v>1</v>
      </c>
      <c r="D1557" s="7" t="n">
        <f aca="false">COUNTIFS('Duel Log'!AF$2:AF$2815,$A1557,'Duel Log'!AG$2:AG$2815,$B1557,'Duel Log'!AH$2:AH$2815,"Win")</f>
        <v>1</v>
      </c>
      <c r="E1557" s="7" t="n">
        <f aca="false">COUNTIFS('Duel Log'!AF$2:AF$2815,$A1557,'Duel Log'!AG$2:AG$2815,$B1557,'Duel Log'!AH$2:AH$2815,"Loss")</f>
        <v>0</v>
      </c>
      <c r="F1557" s="7" t="n">
        <f aca="false">COUNTIFS('Duel Log'!AF$2:AF$2815,$A1557,'Duel Log'!AG$2:AG$2815,$B1557,'Duel Log'!AH$2:AH$2815,"Draw")</f>
        <v>0</v>
      </c>
      <c r="G1557" s="13" t="n">
        <f aca="false">IFERROR(D1557/C1557,"")</f>
        <v>1</v>
      </c>
    </row>
    <row r="1558" customFormat="false" ht="15" hidden="false" customHeight="true" outlineLevel="0" collapsed="false">
      <c r="A1558" s="7" t="s">
        <v>2538</v>
      </c>
      <c r="B1558" s="7" t="s">
        <v>448</v>
      </c>
      <c r="C1558" s="7" t="n">
        <f aca="false">COUNTIFS('Duel Log'!AF$2:AF$2815,$A1558,'Duel Log'!AG$2:AG$2815,$B1558)</f>
        <v>1</v>
      </c>
      <c r="D1558" s="7" t="n">
        <f aca="false">COUNTIFS('Duel Log'!AF$2:AF$2815,$A1558,'Duel Log'!AG$2:AG$2815,$B1558,'Duel Log'!AH$2:AH$2815,"Win")</f>
        <v>1</v>
      </c>
      <c r="E1558" s="7" t="n">
        <f aca="false">COUNTIFS('Duel Log'!AF$2:AF$2815,$A1558,'Duel Log'!AG$2:AG$2815,$B1558,'Duel Log'!AH$2:AH$2815,"Loss")</f>
        <v>0</v>
      </c>
      <c r="F1558" s="7" t="n">
        <f aca="false">COUNTIFS('Duel Log'!AF$2:AF$2815,$A1558,'Duel Log'!AG$2:AG$2815,$B1558,'Duel Log'!AH$2:AH$2815,"Draw")</f>
        <v>0</v>
      </c>
      <c r="G1558" s="13" t="n">
        <f aca="false">IFERROR(D1558/C1558,"")</f>
        <v>1</v>
      </c>
    </row>
    <row r="1559" customFormat="false" ht="15" hidden="false" customHeight="true" outlineLevel="0" collapsed="false">
      <c r="A1559" s="7" t="s">
        <v>1286</v>
      </c>
      <c r="B1559" s="7" t="s">
        <v>726</v>
      </c>
      <c r="C1559" s="7" t="n">
        <f aca="false">COUNTIFS('Duel Log'!AF$2:AF$2815,$A1559,'Duel Log'!AG$2:AG$2815,$B1559)</f>
        <v>1</v>
      </c>
      <c r="D1559" s="7" t="n">
        <f aca="false">COUNTIFS('Duel Log'!AF$2:AF$2815,$A1559,'Duel Log'!AG$2:AG$2815,$B1559,'Duel Log'!AH$2:AH$2815,"Win")</f>
        <v>1</v>
      </c>
      <c r="E1559" s="7" t="n">
        <f aca="false">COUNTIFS('Duel Log'!AF$2:AF$2815,$A1559,'Duel Log'!AG$2:AG$2815,$B1559,'Duel Log'!AH$2:AH$2815,"Loss")</f>
        <v>0</v>
      </c>
      <c r="F1559" s="7" t="n">
        <f aca="false">COUNTIFS('Duel Log'!AF$2:AF$2815,$A1559,'Duel Log'!AG$2:AG$2815,$B1559,'Duel Log'!AH$2:AH$2815,"Draw")</f>
        <v>0</v>
      </c>
      <c r="G1559" s="13" t="n">
        <f aca="false">IFERROR(D1559/C1559,"")</f>
        <v>1</v>
      </c>
    </row>
    <row r="1560" customFormat="false" ht="15" hidden="false" customHeight="true" outlineLevel="0" collapsed="false">
      <c r="A1560" s="7" t="s">
        <v>1200</v>
      </c>
      <c r="B1560" s="7" t="s">
        <v>328</v>
      </c>
      <c r="C1560" s="7" t="n">
        <f aca="false">COUNTIFS('Duel Log'!AF$2:AF$2815,$A1560,'Duel Log'!AG$2:AG$2815,$B1560)</f>
        <v>2</v>
      </c>
      <c r="D1560" s="7" t="n">
        <f aca="false">COUNTIFS('Duel Log'!AF$2:AF$2815,$A1560,'Duel Log'!AG$2:AG$2815,$B1560,'Duel Log'!AH$2:AH$2815,"Win")</f>
        <v>2</v>
      </c>
      <c r="E1560" s="7" t="n">
        <f aca="false">COUNTIFS('Duel Log'!AF$2:AF$2815,$A1560,'Duel Log'!AG$2:AG$2815,$B1560,'Duel Log'!AH$2:AH$2815,"Loss")</f>
        <v>0</v>
      </c>
      <c r="F1560" s="7" t="n">
        <f aca="false">COUNTIFS('Duel Log'!AF$2:AF$2815,$A1560,'Duel Log'!AG$2:AG$2815,$B1560,'Duel Log'!AH$2:AH$2815,"Draw")</f>
        <v>0</v>
      </c>
      <c r="G1560" s="13" t="n">
        <f aca="false">IFERROR(D1560/C1560,"")</f>
        <v>1</v>
      </c>
    </row>
    <row r="1561" customFormat="false" ht="15" hidden="false" customHeight="true" outlineLevel="0" collapsed="false">
      <c r="A1561" s="7" t="s">
        <v>692</v>
      </c>
      <c r="B1561" s="7" t="s">
        <v>101</v>
      </c>
      <c r="C1561" s="7" t="n">
        <f aca="false">COUNTIFS('Duel Log'!AF$2:AF$2815,$A1561,'Duel Log'!AG$2:AG$2815,$B1561)</f>
        <v>2</v>
      </c>
      <c r="D1561" s="7" t="n">
        <f aca="false">COUNTIFS('Duel Log'!AF$2:AF$2815,$A1561,'Duel Log'!AG$2:AG$2815,$B1561,'Duel Log'!AH$2:AH$2815,"Win")</f>
        <v>2</v>
      </c>
      <c r="E1561" s="7" t="n">
        <f aca="false">COUNTIFS('Duel Log'!AF$2:AF$2815,$A1561,'Duel Log'!AG$2:AG$2815,$B1561,'Duel Log'!AH$2:AH$2815,"Loss")</f>
        <v>0</v>
      </c>
      <c r="F1561" s="7" t="n">
        <f aca="false">COUNTIFS('Duel Log'!AF$2:AF$2815,$A1561,'Duel Log'!AG$2:AG$2815,$B1561,'Duel Log'!AH$2:AH$2815,"Draw")</f>
        <v>0</v>
      </c>
      <c r="G1561" s="13" t="n">
        <f aca="false">IFERROR(D1561/C1561,"")</f>
        <v>1</v>
      </c>
    </row>
    <row r="1562" customFormat="false" ht="15" hidden="false" customHeight="true" outlineLevel="0" collapsed="false">
      <c r="A1562" s="7" t="s">
        <v>692</v>
      </c>
      <c r="B1562" s="7" t="s">
        <v>488</v>
      </c>
      <c r="C1562" s="7" t="n">
        <f aca="false">COUNTIFS('Duel Log'!AF$2:AF$2815,$A1562,'Duel Log'!AG$2:AG$2815,$B1562)</f>
        <v>1</v>
      </c>
      <c r="D1562" s="7" t="n">
        <f aca="false">COUNTIFS('Duel Log'!AF$2:AF$2815,$A1562,'Duel Log'!AG$2:AG$2815,$B1562,'Duel Log'!AH$2:AH$2815,"Win")</f>
        <v>1</v>
      </c>
      <c r="E1562" s="7" t="n">
        <f aca="false">COUNTIFS('Duel Log'!AF$2:AF$2815,$A1562,'Duel Log'!AG$2:AG$2815,$B1562,'Duel Log'!AH$2:AH$2815,"Loss")</f>
        <v>0</v>
      </c>
      <c r="F1562" s="7" t="n">
        <f aca="false">COUNTIFS('Duel Log'!AF$2:AF$2815,$A1562,'Duel Log'!AG$2:AG$2815,$B1562,'Duel Log'!AH$2:AH$2815,"Draw")</f>
        <v>0</v>
      </c>
      <c r="G1562" s="13" t="n">
        <f aca="false">IFERROR(D1562/C1562,"")</f>
        <v>1</v>
      </c>
    </row>
    <row r="1563" customFormat="false" ht="15" hidden="false" customHeight="true" outlineLevel="0" collapsed="false">
      <c r="A1563" s="7" t="s">
        <v>692</v>
      </c>
      <c r="B1563" s="7" t="s">
        <v>1840</v>
      </c>
      <c r="C1563" s="7" t="n">
        <f aca="false">COUNTIFS('Duel Log'!AF$2:AF$2815,$A1563,'Duel Log'!AG$2:AG$2815,$B1563)</f>
        <v>2</v>
      </c>
      <c r="D1563" s="7" t="n">
        <f aca="false">COUNTIFS('Duel Log'!AF$2:AF$2815,$A1563,'Duel Log'!AG$2:AG$2815,$B1563,'Duel Log'!AH$2:AH$2815,"Win")</f>
        <v>0</v>
      </c>
      <c r="E1563" s="7" t="n">
        <f aca="false">COUNTIFS('Duel Log'!AF$2:AF$2815,$A1563,'Duel Log'!AG$2:AG$2815,$B1563,'Duel Log'!AH$2:AH$2815,"Loss")</f>
        <v>2</v>
      </c>
      <c r="F1563" s="7" t="n">
        <f aca="false">COUNTIFS('Duel Log'!AF$2:AF$2815,$A1563,'Duel Log'!AG$2:AG$2815,$B1563,'Duel Log'!AH$2:AH$2815,"Draw")</f>
        <v>0</v>
      </c>
      <c r="G1563" s="13" t="n">
        <f aca="false">IFERROR(D1563/C1563,"")</f>
        <v>0</v>
      </c>
    </row>
    <row r="1564" customFormat="false" ht="15" hidden="false" customHeight="true" outlineLevel="0" collapsed="false">
      <c r="A1564" s="7" t="s">
        <v>692</v>
      </c>
      <c r="B1564" s="7" t="s">
        <v>623</v>
      </c>
      <c r="C1564" s="7" t="n">
        <f aca="false">COUNTIFS('Duel Log'!AF$2:AF$2815,$A1564,'Duel Log'!AG$2:AG$2815,$B1564)</f>
        <v>1</v>
      </c>
      <c r="D1564" s="7" t="n">
        <f aca="false">COUNTIFS('Duel Log'!AF$2:AF$2815,$A1564,'Duel Log'!AG$2:AG$2815,$B1564,'Duel Log'!AH$2:AH$2815,"Win")</f>
        <v>1</v>
      </c>
      <c r="E1564" s="7" t="n">
        <f aca="false">COUNTIFS('Duel Log'!AF$2:AF$2815,$A1564,'Duel Log'!AG$2:AG$2815,$B1564,'Duel Log'!AH$2:AH$2815,"Loss")</f>
        <v>0</v>
      </c>
      <c r="F1564" s="7" t="n">
        <f aca="false">COUNTIFS('Duel Log'!AF$2:AF$2815,$A1564,'Duel Log'!AG$2:AG$2815,$B1564,'Duel Log'!AH$2:AH$2815,"Draw")</f>
        <v>0</v>
      </c>
      <c r="G1564" s="13" t="n">
        <f aca="false">IFERROR(D1564/C1564,"")</f>
        <v>1</v>
      </c>
    </row>
    <row r="1565" customFormat="false" ht="15" hidden="false" customHeight="true" outlineLevel="0" collapsed="false">
      <c r="A1565" s="7" t="s">
        <v>692</v>
      </c>
      <c r="B1565" s="7" t="s">
        <v>1070</v>
      </c>
      <c r="C1565" s="7" t="n">
        <f aca="false">COUNTIFS('Duel Log'!AF$2:AF$2815,$A1565,'Duel Log'!AG$2:AG$2815,$B1565)</f>
        <v>1</v>
      </c>
      <c r="D1565" s="7" t="n">
        <f aca="false">COUNTIFS('Duel Log'!AF$2:AF$2815,$A1565,'Duel Log'!AG$2:AG$2815,$B1565,'Duel Log'!AH$2:AH$2815,"Win")</f>
        <v>1</v>
      </c>
      <c r="E1565" s="7" t="n">
        <f aca="false">COUNTIFS('Duel Log'!AF$2:AF$2815,$A1565,'Duel Log'!AG$2:AG$2815,$B1565,'Duel Log'!AH$2:AH$2815,"Loss")</f>
        <v>0</v>
      </c>
      <c r="F1565" s="7" t="n">
        <f aca="false">COUNTIFS('Duel Log'!AF$2:AF$2815,$A1565,'Duel Log'!AG$2:AG$2815,$B1565,'Duel Log'!AH$2:AH$2815,"Draw")</f>
        <v>0</v>
      </c>
      <c r="G1565" s="13" t="n">
        <f aca="false">IFERROR(D1565/C1565,"")</f>
        <v>1</v>
      </c>
    </row>
    <row r="1566" customFormat="false" ht="15" hidden="false" customHeight="true" outlineLevel="0" collapsed="false">
      <c r="A1566" s="7" t="s">
        <v>692</v>
      </c>
      <c r="B1566" s="7" t="s">
        <v>2873</v>
      </c>
      <c r="C1566" s="7" t="n">
        <f aca="false">COUNTIFS('Duel Log'!AF$2:AF$2815,$A1566,'Duel Log'!AG$2:AG$2815,$B1566)</f>
        <v>1</v>
      </c>
      <c r="D1566" s="7" t="n">
        <f aca="false">COUNTIFS('Duel Log'!AF$2:AF$2815,$A1566,'Duel Log'!AG$2:AG$2815,$B1566,'Duel Log'!AH$2:AH$2815,"Win")</f>
        <v>1</v>
      </c>
      <c r="E1566" s="7" t="n">
        <f aca="false">COUNTIFS('Duel Log'!AF$2:AF$2815,$A1566,'Duel Log'!AG$2:AG$2815,$B1566,'Duel Log'!AH$2:AH$2815,"Loss")</f>
        <v>0</v>
      </c>
      <c r="F1566" s="7" t="n">
        <f aca="false">COUNTIFS('Duel Log'!AF$2:AF$2815,$A1566,'Duel Log'!AG$2:AG$2815,$B1566,'Duel Log'!AH$2:AH$2815,"Draw")</f>
        <v>0</v>
      </c>
      <c r="G1566" s="13" t="n">
        <f aca="false">IFERROR(D1566/C1566,"")</f>
        <v>1</v>
      </c>
    </row>
    <row r="1567" customFormat="false" ht="15" hidden="false" customHeight="true" outlineLevel="0" collapsed="false">
      <c r="A1567" s="7" t="s">
        <v>692</v>
      </c>
      <c r="B1567" s="7" t="s">
        <v>1587</v>
      </c>
      <c r="C1567" s="7" t="n">
        <f aca="false">COUNTIFS('Duel Log'!AF$2:AF$2815,$A1567,'Duel Log'!AG$2:AG$2815,$B1567)</f>
        <v>1</v>
      </c>
      <c r="D1567" s="7" t="n">
        <f aca="false">COUNTIFS('Duel Log'!AF$2:AF$2815,$A1567,'Duel Log'!AG$2:AG$2815,$B1567,'Duel Log'!AH$2:AH$2815,"Win")</f>
        <v>1</v>
      </c>
      <c r="E1567" s="7" t="n">
        <f aca="false">COUNTIFS('Duel Log'!AF$2:AF$2815,$A1567,'Duel Log'!AG$2:AG$2815,$B1567,'Duel Log'!AH$2:AH$2815,"Loss")</f>
        <v>0</v>
      </c>
      <c r="F1567" s="7" t="n">
        <f aca="false">COUNTIFS('Duel Log'!AF$2:AF$2815,$A1567,'Duel Log'!AG$2:AG$2815,$B1567,'Duel Log'!AH$2:AH$2815,"Draw")</f>
        <v>0</v>
      </c>
      <c r="G1567" s="13" t="n">
        <f aca="false">IFERROR(D1567/C1567,"")</f>
        <v>1</v>
      </c>
    </row>
    <row r="1568" customFormat="false" ht="15" hidden="false" customHeight="true" outlineLevel="0" collapsed="false">
      <c r="A1568" s="7" t="s">
        <v>692</v>
      </c>
      <c r="B1568" s="7" t="s">
        <v>1713</v>
      </c>
      <c r="C1568" s="7" t="n">
        <f aca="false">COUNTIFS('Duel Log'!AF$2:AF$2815,$A1568,'Duel Log'!AG$2:AG$2815,$B1568)</f>
        <v>2</v>
      </c>
      <c r="D1568" s="7" t="n">
        <f aca="false">COUNTIFS('Duel Log'!AF$2:AF$2815,$A1568,'Duel Log'!AG$2:AG$2815,$B1568,'Duel Log'!AH$2:AH$2815,"Win")</f>
        <v>0</v>
      </c>
      <c r="E1568" s="7" t="n">
        <f aca="false">COUNTIFS('Duel Log'!AF$2:AF$2815,$A1568,'Duel Log'!AG$2:AG$2815,$B1568,'Duel Log'!AH$2:AH$2815,"Loss")</f>
        <v>2</v>
      </c>
      <c r="F1568" s="7" t="n">
        <f aca="false">COUNTIFS('Duel Log'!AF$2:AF$2815,$A1568,'Duel Log'!AG$2:AG$2815,$B1568,'Duel Log'!AH$2:AH$2815,"Draw")</f>
        <v>0</v>
      </c>
      <c r="G1568" s="13" t="n">
        <f aca="false">IFERROR(D1568/C1568,"")</f>
        <v>0</v>
      </c>
    </row>
    <row r="1569" customFormat="false" ht="15" hidden="false" customHeight="true" outlineLevel="0" collapsed="false">
      <c r="A1569" s="7" t="s">
        <v>692</v>
      </c>
      <c r="B1569" s="7" t="s">
        <v>1085</v>
      </c>
      <c r="C1569" s="7" t="n">
        <f aca="false">COUNTIFS('Duel Log'!AF$2:AF$2815,$A1569,'Duel Log'!AG$2:AG$2815,$B1569)</f>
        <v>1</v>
      </c>
      <c r="D1569" s="7" t="n">
        <f aca="false">COUNTIFS('Duel Log'!AF$2:AF$2815,$A1569,'Duel Log'!AG$2:AG$2815,$B1569,'Duel Log'!AH$2:AH$2815,"Win")</f>
        <v>1</v>
      </c>
      <c r="E1569" s="7" t="n">
        <f aca="false">COUNTIFS('Duel Log'!AF$2:AF$2815,$A1569,'Duel Log'!AG$2:AG$2815,$B1569,'Duel Log'!AH$2:AH$2815,"Loss")</f>
        <v>0</v>
      </c>
      <c r="F1569" s="7" t="n">
        <f aca="false">COUNTIFS('Duel Log'!AF$2:AF$2815,$A1569,'Duel Log'!AG$2:AG$2815,$B1569,'Duel Log'!AH$2:AH$2815,"Draw")</f>
        <v>0</v>
      </c>
      <c r="G1569" s="13" t="n">
        <f aca="false">IFERROR(D1569/C1569,"")</f>
        <v>1</v>
      </c>
    </row>
    <row r="1570" customFormat="false" ht="15" hidden="false" customHeight="true" outlineLevel="0" collapsed="false">
      <c r="A1570" s="7" t="s">
        <v>1176</v>
      </c>
      <c r="B1570" s="7" t="s">
        <v>264</v>
      </c>
      <c r="C1570" s="7" t="n">
        <f aca="false">COUNTIFS('Duel Log'!AF$2:AF$2815,$A1570,'Duel Log'!AG$2:AG$2815,$B1570)</f>
        <v>2</v>
      </c>
      <c r="D1570" s="7" t="n">
        <f aca="false">COUNTIFS('Duel Log'!AF$2:AF$2815,$A1570,'Duel Log'!AG$2:AG$2815,$B1570,'Duel Log'!AH$2:AH$2815,"Win")</f>
        <v>0</v>
      </c>
      <c r="E1570" s="7" t="n">
        <f aca="false">COUNTIFS('Duel Log'!AF$2:AF$2815,$A1570,'Duel Log'!AG$2:AG$2815,$B1570,'Duel Log'!AH$2:AH$2815,"Loss")</f>
        <v>2</v>
      </c>
      <c r="F1570" s="7" t="n">
        <f aca="false">COUNTIFS('Duel Log'!AF$2:AF$2815,$A1570,'Duel Log'!AG$2:AG$2815,$B1570,'Duel Log'!AH$2:AH$2815,"Draw")</f>
        <v>0</v>
      </c>
      <c r="G1570" s="13" t="n">
        <f aca="false">IFERROR(D1570/C1570,"")</f>
        <v>0</v>
      </c>
    </row>
    <row r="1571" customFormat="false" ht="15" hidden="false" customHeight="true" outlineLevel="0" collapsed="false">
      <c r="A1571" s="7" t="s">
        <v>5057</v>
      </c>
      <c r="B1571" s="7" t="s">
        <v>307</v>
      </c>
      <c r="C1571" s="7" t="n">
        <f aca="false">COUNTIFS('Duel Log'!AF$2:AF$2815,$A1571,'Duel Log'!AG$2:AG$2815,$B1571)</f>
        <v>1</v>
      </c>
      <c r="D1571" s="7" t="n">
        <f aca="false">COUNTIFS('Duel Log'!AF$2:AF$2815,$A1571,'Duel Log'!AG$2:AG$2815,$B1571,'Duel Log'!AH$2:AH$2815,"Win")</f>
        <v>0</v>
      </c>
      <c r="E1571" s="7" t="n">
        <f aca="false">COUNTIFS('Duel Log'!AF$2:AF$2815,$A1571,'Duel Log'!AG$2:AG$2815,$B1571,'Duel Log'!AH$2:AH$2815,"Loss")</f>
        <v>1</v>
      </c>
      <c r="F1571" s="7" t="n">
        <f aca="false">COUNTIFS('Duel Log'!AF$2:AF$2815,$A1571,'Duel Log'!AG$2:AG$2815,$B1571,'Duel Log'!AH$2:AH$2815,"Draw")</f>
        <v>0</v>
      </c>
      <c r="G1571" s="13" t="n">
        <f aca="false">IFERROR(D1571/C1571,"")</f>
        <v>0</v>
      </c>
    </row>
    <row r="1572" customFormat="false" ht="15" hidden="false" customHeight="true" outlineLevel="0" collapsed="false">
      <c r="A1572" s="7" t="s">
        <v>2713</v>
      </c>
      <c r="B1572" s="7" t="s">
        <v>2714</v>
      </c>
      <c r="C1572" s="7" t="n">
        <f aca="false">COUNTIFS('Duel Log'!AF$2:AF$2815,$A1572,'Duel Log'!AG$2:AG$2815,$B1572)</f>
        <v>1</v>
      </c>
      <c r="D1572" s="7" t="n">
        <f aca="false">COUNTIFS('Duel Log'!AF$2:AF$2815,$A1572,'Duel Log'!AG$2:AG$2815,$B1572,'Duel Log'!AH$2:AH$2815,"Win")</f>
        <v>1</v>
      </c>
      <c r="E1572" s="7" t="n">
        <f aca="false">COUNTIFS('Duel Log'!AF$2:AF$2815,$A1572,'Duel Log'!AG$2:AG$2815,$B1572,'Duel Log'!AH$2:AH$2815,"Loss")</f>
        <v>0</v>
      </c>
      <c r="F1572" s="7" t="n">
        <f aca="false">COUNTIFS('Duel Log'!AF$2:AF$2815,$A1572,'Duel Log'!AG$2:AG$2815,$B1572,'Duel Log'!AH$2:AH$2815,"Draw")</f>
        <v>0</v>
      </c>
      <c r="G1572" s="13" t="n">
        <f aca="false">IFERROR(D1572/C1572,"")</f>
        <v>1</v>
      </c>
    </row>
    <row r="1573" customFormat="false" ht="15" hidden="false" customHeight="true" outlineLevel="0" collapsed="false">
      <c r="A1573" s="7" t="s">
        <v>343</v>
      </c>
      <c r="B1573" s="7" t="s">
        <v>813</v>
      </c>
      <c r="C1573" s="7" t="n">
        <f aca="false">COUNTIFS('Duel Log'!AF$2:AF$2815,$A1573,'Duel Log'!AG$2:AG$2815,$B1573)</f>
        <v>2</v>
      </c>
      <c r="D1573" s="7" t="n">
        <f aca="false">COUNTIFS('Duel Log'!AF$2:AF$2815,$A1573,'Duel Log'!AG$2:AG$2815,$B1573,'Duel Log'!AH$2:AH$2815,"Win")</f>
        <v>2</v>
      </c>
      <c r="E1573" s="7" t="n">
        <f aca="false">COUNTIFS('Duel Log'!AF$2:AF$2815,$A1573,'Duel Log'!AG$2:AG$2815,$B1573,'Duel Log'!AH$2:AH$2815,"Loss")</f>
        <v>0</v>
      </c>
      <c r="F1573" s="7" t="n">
        <f aca="false">COUNTIFS('Duel Log'!AF$2:AF$2815,$A1573,'Duel Log'!AG$2:AG$2815,$B1573,'Duel Log'!AH$2:AH$2815,"Draw")</f>
        <v>0</v>
      </c>
      <c r="G1573" s="13" t="n">
        <f aca="false">IFERROR(D1573/C1573,"")</f>
        <v>1</v>
      </c>
    </row>
    <row r="1574" customFormat="false" ht="15" hidden="false" customHeight="true" outlineLevel="0" collapsed="false">
      <c r="A1574" s="7" t="s">
        <v>1249</v>
      </c>
      <c r="B1574" s="7" t="s">
        <v>1250</v>
      </c>
      <c r="C1574" s="7" t="n">
        <f aca="false">COUNTIFS('Duel Log'!AF$2:AF$2815,$A1574,'Duel Log'!AG$2:AG$2815,$B1574)</f>
        <v>2</v>
      </c>
      <c r="D1574" s="7" t="n">
        <f aca="false">COUNTIFS('Duel Log'!AF$2:AF$2815,$A1574,'Duel Log'!AG$2:AG$2815,$B1574,'Duel Log'!AH$2:AH$2815,"Win")</f>
        <v>0</v>
      </c>
      <c r="E1574" s="7" t="n">
        <f aca="false">COUNTIFS('Duel Log'!AF$2:AF$2815,$A1574,'Duel Log'!AG$2:AG$2815,$B1574,'Duel Log'!AH$2:AH$2815,"Loss")</f>
        <v>2</v>
      </c>
      <c r="F1574" s="7" t="n">
        <f aca="false">COUNTIFS('Duel Log'!AF$2:AF$2815,$A1574,'Duel Log'!AG$2:AG$2815,$B1574,'Duel Log'!AH$2:AH$2815,"Draw")</f>
        <v>0</v>
      </c>
      <c r="G1574" s="13" t="n">
        <f aca="false">IFERROR(D1574/C1574,"")</f>
        <v>0</v>
      </c>
    </row>
    <row r="1575" customFormat="false" ht="15" hidden="false" customHeight="true" outlineLevel="0" collapsed="false">
      <c r="A1575" s="7" t="s">
        <v>1696</v>
      </c>
      <c r="B1575" s="7" t="s">
        <v>2410</v>
      </c>
      <c r="C1575" s="7" t="n">
        <f aca="false">COUNTIFS('Duel Log'!AF$2:AF$2815,$A1575,'Duel Log'!AG$2:AG$2815,$B1575)</f>
        <v>1</v>
      </c>
      <c r="D1575" s="7" t="n">
        <f aca="false">COUNTIFS('Duel Log'!AF$2:AF$2815,$A1575,'Duel Log'!AG$2:AG$2815,$B1575,'Duel Log'!AH$2:AH$2815,"Win")</f>
        <v>1</v>
      </c>
      <c r="E1575" s="7" t="n">
        <f aca="false">COUNTIFS('Duel Log'!AF$2:AF$2815,$A1575,'Duel Log'!AG$2:AG$2815,$B1575,'Duel Log'!AH$2:AH$2815,"Loss")</f>
        <v>0</v>
      </c>
      <c r="F1575" s="7" t="n">
        <f aca="false">COUNTIFS('Duel Log'!AF$2:AF$2815,$A1575,'Duel Log'!AG$2:AG$2815,$B1575,'Duel Log'!AH$2:AH$2815,"Draw")</f>
        <v>0</v>
      </c>
      <c r="G1575" s="13" t="n">
        <f aca="false">IFERROR(D1575/C1575,"")</f>
        <v>1</v>
      </c>
    </row>
    <row r="1576" customFormat="false" ht="15" hidden="false" customHeight="true" outlineLevel="0" collapsed="false">
      <c r="A1576" s="7" t="s">
        <v>4311</v>
      </c>
      <c r="B1576" s="7" t="s">
        <v>2781</v>
      </c>
      <c r="C1576" s="7" t="n">
        <f aca="false">COUNTIFS('Duel Log'!AF$2:AF$2815,$A1576,'Duel Log'!AG$2:AG$2815,$B1576)</f>
        <v>1</v>
      </c>
      <c r="D1576" s="7" t="n">
        <f aca="false">COUNTIFS('Duel Log'!AF$2:AF$2815,$A1576,'Duel Log'!AG$2:AG$2815,$B1576,'Duel Log'!AH$2:AH$2815,"Win")</f>
        <v>0</v>
      </c>
      <c r="E1576" s="7" t="n">
        <f aca="false">COUNTIFS('Duel Log'!AF$2:AF$2815,$A1576,'Duel Log'!AG$2:AG$2815,$B1576,'Duel Log'!AH$2:AH$2815,"Loss")</f>
        <v>1</v>
      </c>
      <c r="F1576" s="7" t="n">
        <f aca="false">COUNTIFS('Duel Log'!AF$2:AF$2815,$A1576,'Duel Log'!AG$2:AG$2815,$B1576,'Duel Log'!AH$2:AH$2815,"Draw")</f>
        <v>0</v>
      </c>
      <c r="G1576" s="13" t="n">
        <f aca="false">IFERROR(D1576/C1576,"")</f>
        <v>0</v>
      </c>
    </row>
    <row r="1577" customFormat="false" ht="15" hidden="false" customHeight="true" outlineLevel="0" collapsed="false">
      <c r="A1577" s="7" t="s">
        <v>3059</v>
      </c>
      <c r="B1577" s="7" t="s">
        <v>2551</v>
      </c>
      <c r="C1577" s="7" t="n">
        <f aca="false">COUNTIFS('Duel Log'!AF$2:AF$2815,$A1577,'Duel Log'!AG$2:AG$2815,$B1577)</f>
        <v>1</v>
      </c>
      <c r="D1577" s="7" t="n">
        <f aca="false">COUNTIFS('Duel Log'!AF$2:AF$2815,$A1577,'Duel Log'!AG$2:AG$2815,$B1577,'Duel Log'!AH$2:AH$2815,"Win")</f>
        <v>1</v>
      </c>
      <c r="E1577" s="7" t="n">
        <f aca="false">COUNTIFS('Duel Log'!AF$2:AF$2815,$A1577,'Duel Log'!AG$2:AG$2815,$B1577,'Duel Log'!AH$2:AH$2815,"Loss")</f>
        <v>0</v>
      </c>
      <c r="F1577" s="7" t="n">
        <f aca="false">COUNTIFS('Duel Log'!AF$2:AF$2815,$A1577,'Duel Log'!AG$2:AG$2815,$B1577,'Duel Log'!AH$2:AH$2815,"Draw")</f>
        <v>0</v>
      </c>
      <c r="G1577" s="13" t="n">
        <f aca="false">IFERROR(D1577/C1577,"")</f>
        <v>1</v>
      </c>
    </row>
    <row r="1578" customFormat="false" ht="15" hidden="false" customHeight="true" outlineLevel="0" collapsed="false">
      <c r="A1578" s="7" t="s">
        <v>3059</v>
      </c>
      <c r="B1578" s="7" t="s">
        <v>307</v>
      </c>
      <c r="C1578" s="7" t="n">
        <f aca="false">COUNTIFS('Duel Log'!AF$2:AF$2815,$A1578,'Duel Log'!AG$2:AG$2815,$B1578)</f>
        <v>1</v>
      </c>
      <c r="D1578" s="7" t="n">
        <f aca="false">COUNTIFS('Duel Log'!AF$2:AF$2815,$A1578,'Duel Log'!AG$2:AG$2815,$B1578,'Duel Log'!AH$2:AH$2815,"Win")</f>
        <v>1</v>
      </c>
      <c r="E1578" s="7" t="n">
        <f aca="false">COUNTIFS('Duel Log'!AF$2:AF$2815,$A1578,'Duel Log'!AG$2:AG$2815,$B1578,'Duel Log'!AH$2:AH$2815,"Loss")</f>
        <v>0</v>
      </c>
      <c r="F1578" s="7" t="n">
        <f aca="false">COUNTIFS('Duel Log'!AF$2:AF$2815,$A1578,'Duel Log'!AG$2:AG$2815,$B1578,'Duel Log'!AH$2:AH$2815,"Draw")</f>
        <v>0</v>
      </c>
      <c r="G1578" s="13" t="n">
        <f aca="false">IFERROR(D1578/C1578,"")</f>
        <v>1</v>
      </c>
    </row>
    <row r="1579" customFormat="false" ht="15" hidden="false" customHeight="true" outlineLevel="0" collapsed="false">
      <c r="A1579" s="7" t="s">
        <v>3059</v>
      </c>
      <c r="B1579" s="7" t="s">
        <v>5195</v>
      </c>
      <c r="C1579" s="7" t="n">
        <f aca="false">COUNTIFS('Duel Log'!AF$2:AF$2815,$A1579,'Duel Log'!AG$2:AG$2815,$B1579)</f>
        <v>1</v>
      </c>
      <c r="D1579" s="7" t="n">
        <f aca="false">COUNTIFS('Duel Log'!AF$2:AF$2815,$A1579,'Duel Log'!AG$2:AG$2815,$B1579,'Duel Log'!AH$2:AH$2815,"Win")</f>
        <v>1</v>
      </c>
      <c r="E1579" s="7" t="n">
        <f aca="false">COUNTIFS('Duel Log'!AF$2:AF$2815,$A1579,'Duel Log'!AG$2:AG$2815,$B1579,'Duel Log'!AH$2:AH$2815,"Loss")</f>
        <v>0</v>
      </c>
      <c r="F1579" s="7" t="n">
        <f aca="false">COUNTIFS('Duel Log'!AF$2:AF$2815,$A1579,'Duel Log'!AG$2:AG$2815,$B1579,'Duel Log'!AH$2:AH$2815,"Draw")</f>
        <v>0</v>
      </c>
      <c r="G1579" s="13" t="n">
        <f aca="false">IFERROR(D1579/C1579,"")</f>
        <v>1</v>
      </c>
    </row>
    <row r="1580" customFormat="false" ht="15" hidden="false" customHeight="true" outlineLevel="0" collapsed="false">
      <c r="A1580" s="7" t="s">
        <v>1573</v>
      </c>
      <c r="B1580" s="7" t="s">
        <v>2622</v>
      </c>
      <c r="C1580" s="7" t="n">
        <f aca="false">COUNTIFS('Duel Log'!AF$2:AF$2815,$A1580,'Duel Log'!AG$2:AG$2815,$B1580)</f>
        <v>1</v>
      </c>
      <c r="D1580" s="7" t="n">
        <f aca="false">COUNTIFS('Duel Log'!AF$2:AF$2815,$A1580,'Duel Log'!AG$2:AG$2815,$B1580,'Duel Log'!AH$2:AH$2815,"Win")</f>
        <v>0</v>
      </c>
      <c r="E1580" s="7" t="n">
        <f aca="false">COUNTIFS('Duel Log'!AF$2:AF$2815,$A1580,'Duel Log'!AG$2:AG$2815,$B1580,'Duel Log'!AH$2:AH$2815,"Loss")</f>
        <v>1</v>
      </c>
      <c r="F1580" s="7" t="n">
        <f aca="false">COUNTIFS('Duel Log'!AF$2:AF$2815,$A1580,'Duel Log'!AG$2:AG$2815,$B1580,'Duel Log'!AH$2:AH$2815,"Draw")</f>
        <v>0</v>
      </c>
      <c r="G1580" s="13" t="n">
        <f aca="false">IFERROR(D1580/C1580,"")</f>
        <v>0</v>
      </c>
    </row>
    <row r="1581" customFormat="false" ht="15" hidden="false" customHeight="true" outlineLevel="0" collapsed="false">
      <c r="A1581" s="7" t="s">
        <v>217</v>
      </c>
      <c r="B1581" s="7" t="s">
        <v>150</v>
      </c>
      <c r="C1581" s="7" t="n">
        <f aca="false">COUNTIFS('Duel Log'!AF$2:AF$2815,$A1581,'Duel Log'!AG$2:AG$2815,$B1581)</f>
        <v>1</v>
      </c>
      <c r="D1581" s="7" t="n">
        <f aca="false">COUNTIFS('Duel Log'!AF$2:AF$2815,$A1581,'Duel Log'!AG$2:AG$2815,$B1581,'Duel Log'!AH$2:AH$2815,"Win")</f>
        <v>1</v>
      </c>
      <c r="E1581" s="7" t="n">
        <f aca="false">COUNTIFS('Duel Log'!AF$2:AF$2815,$A1581,'Duel Log'!AG$2:AG$2815,$B1581,'Duel Log'!AH$2:AH$2815,"Loss")</f>
        <v>0</v>
      </c>
      <c r="F1581" s="7" t="n">
        <f aca="false">COUNTIFS('Duel Log'!AF$2:AF$2815,$A1581,'Duel Log'!AG$2:AG$2815,$B1581,'Duel Log'!AH$2:AH$2815,"Draw")</f>
        <v>0</v>
      </c>
      <c r="G1581" s="13" t="n">
        <f aca="false">IFERROR(D1581/C1581,"")</f>
        <v>1</v>
      </c>
    </row>
    <row r="1582" customFormat="false" ht="15" hidden="false" customHeight="true" outlineLevel="0" collapsed="false">
      <c r="A1582" s="7" t="s">
        <v>765</v>
      </c>
      <c r="B1582" s="7" t="s">
        <v>3601</v>
      </c>
      <c r="C1582" s="7" t="n">
        <f aca="false">COUNTIFS('Duel Log'!AF$2:AF$2815,$A1582,'Duel Log'!AG$2:AG$2815,$B1582)</f>
        <v>1</v>
      </c>
      <c r="D1582" s="7" t="n">
        <f aca="false">COUNTIFS('Duel Log'!AF$2:AF$2815,$A1582,'Duel Log'!AG$2:AG$2815,$B1582,'Duel Log'!AH$2:AH$2815,"Win")</f>
        <v>1</v>
      </c>
      <c r="E1582" s="7" t="n">
        <f aca="false">COUNTIFS('Duel Log'!AF$2:AF$2815,$A1582,'Duel Log'!AG$2:AG$2815,$B1582,'Duel Log'!AH$2:AH$2815,"Loss")</f>
        <v>0</v>
      </c>
      <c r="F1582" s="7" t="n">
        <f aca="false">COUNTIFS('Duel Log'!AF$2:AF$2815,$A1582,'Duel Log'!AG$2:AG$2815,$B1582,'Duel Log'!AH$2:AH$2815,"Draw")</f>
        <v>0</v>
      </c>
      <c r="G1582" s="13" t="n">
        <f aca="false">IFERROR(D1582/C1582,"")</f>
        <v>1</v>
      </c>
    </row>
    <row r="1583" customFormat="false" ht="15" hidden="false" customHeight="true" outlineLevel="0" collapsed="false">
      <c r="A1583" s="7" t="s">
        <v>765</v>
      </c>
      <c r="B1583" s="7" t="s">
        <v>228</v>
      </c>
      <c r="C1583" s="7" t="n">
        <f aca="false">COUNTIFS('Duel Log'!AF$2:AF$2815,$A1583,'Duel Log'!AG$2:AG$2815,$B1583)</f>
        <v>2</v>
      </c>
      <c r="D1583" s="7" t="n">
        <f aca="false">COUNTIFS('Duel Log'!AF$2:AF$2815,$A1583,'Duel Log'!AG$2:AG$2815,$B1583,'Duel Log'!AH$2:AH$2815,"Win")</f>
        <v>0</v>
      </c>
      <c r="E1583" s="7" t="n">
        <f aca="false">COUNTIFS('Duel Log'!AF$2:AF$2815,$A1583,'Duel Log'!AG$2:AG$2815,$B1583,'Duel Log'!AH$2:AH$2815,"Loss")</f>
        <v>2</v>
      </c>
      <c r="F1583" s="7" t="n">
        <f aca="false">COUNTIFS('Duel Log'!AF$2:AF$2815,$A1583,'Duel Log'!AG$2:AG$2815,$B1583,'Duel Log'!AH$2:AH$2815,"Draw")</f>
        <v>0</v>
      </c>
      <c r="G1583" s="13" t="n">
        <f aca="false">IFERROR(D1583/C1583,"")</f>
        <v>0</v>
      </c>
    </row>
    <row r="1584" customFormat="false" ht="15" hidden="false" customHeight="true" outlineLevel="0" collapsed="false">
      <c r="A1584" s="7" t="s">
        <v>765</v>
      </c>
      <c r="B1584" s="7" t="s">
        <v>2573</v>
      </c>
      <c r="C1584" s="7" t="n">
        <f aca="false">COUNTIFS('Duel Log'!AF$2:AF$2815,$A1584,'Duel Log'!AG$2:AG$2815,$B1584)</f>
        <v>1</v>
      </c>
      <c r="D1584" s="7" t="n">
        <f aca="false">COUNTIFS('Duel Log'!AF$2:AF$2815,$A1584,'Duel Log'!AG$2:AG$2815,$B1584,'Duel Log'!AH$2:AH$2815,"Win")</f>
        <v>1</v>
      </c>
      <c r="E1584" s="7" t="n">
        <f aca="false">COUNTIFS('Duel Log'!AF$2:AF$2815,$A1584,'Duel Log'!AG$2:AG$2815,$B1584,'Duel Log'!AH$2:AH$2815,"Loss")</f>
        <v>0</v>
      </c>
      <c r="F1584" s="7" t="n">
        <f aca="false">COUNTIFS('Duel Log'!AF$2:AF$2815,$A1584,'Duel Log'!AG$2:AG$2815,$B1584,'Duel Log'!AH$2:AH$2815,"Draw")</f>
        <v>0</v>
      </c>
      <c r="G1584" s="13" t="n">
        <f aca="false">IFERROR(D1584/C1584,"")</f>
        <v>1</v>
      </c>
    </row>
    <row r="1585" customFormat="false" ht="15" hidden="false" customHeight="true" outlineLevel="0" collapsed="false">
      <c r="A1585" s="7" t="s">
        <v>765</v>
      </c>
      <c r="B1585" s="7" t="s">
        <v>1849</v>
      </c>
      <c r="C1585" s="7" t="n">
        <f aca="false">COUNTIFS('Duel Log'!AF$2:AF$2815,$A1585,'Duel Log'!AG$2:AG$2815,$B1585)</f>
        <v>1</v>
      </c>
      <c r="D1585" s="7" t="n">
        <f aca="false">COUNTIFS('Duel Log'!AF$2:AF$2815,$A1585,'Duel Log'!AG$2:AG$2815,$B1585,'Duel Log'!AH$2:AH$2815,"Win")</f>
        <v>1</v>
      </c>
      <c r="E1585" s="7" t="n">
        <f aca="false">COUNTIFS('Duel Log'!AF$2:AF$2815,$A1585,'Duel Log'!AG$2:AG$2815,$B1585,'Duel Log'!AH$2:AH$2815,"Loss")</f>
        <v>0</v>
      </c>
      <c r="F1585" s="7" t="n">
        <f aca="false">COUNTIFS('Duel Log'!AF$2:AF$2815,$A1585,'Duel Log'!AG$2:AG$2815,$B1585,'Duel Log'!AH$2:AH$2815,"Draw")</f>
        <v>0</v>
      </c>
      <c r="G1585" s="13" t="n">
        <f aca="false">IFERROR(D1585/C1585,"")</f>
        <v>1</v>
      </c>
    </row>
    <row r="1586" customFormat="false" ht="15" hidden="false" customHeight="true" outlineLevel="0" collapsed="false">
      <c r="A1586" s="7" t="s">
        <v>765</v>
      </c>
      <c r="B1586" s="7" t="s">
        <v>1336</v>
      </c>
      <c r="C1586" s="7" t="n">
        <f aca="false">COUNTIFS('Duel Log'!AF$2:AF$2815,$A1586,'Duel Log'!AG$2:AG$2815,$B1586)</f>
        <v>2</v>
      </c>
      <c r="D1586" s="7" t="n">
        <f aca="false">COUNTIFS('Duel Log'!AF$2:AF$2815,$A1586,'Duel Log'!AG$2:AG$2815,$B1586,'Duel Log'!AH$2:AH$2815,"Win")</f>
        <v>0</v>
      </c>
      <c r="E1586" s="7" t="n">
        <f aca="false">COUNTIFS('Duel Log'!AF$2:AF$2815,$A1586,'Duel Log'!AG$2:AG$2815,$B1586,'Duel Log'!AH$2:AH$2815,"Loss")</f>
        <v>2</v>
      </c>
      <c r="F1586" s="7" t="n">
        <f aca="false">COUNTIFS('Duel Log'!AF$2:AF$2815,$A1586,'Duel Log'!AG$2:AG$2815,$B1586,'Duel Log'!AH$2:AH$2815,"Draw")</f>
        <v>0</v>
      </c>
      <c r="G1586" s="13" t="n">
        <f aca="false">IFERROR(D1586/C1586,"")</f>
        <v>0</v>
      </c>
    </row>
    <row r="1587" customFormat="false" ht="15" hidden="false" customHeight="true" outlineLevel="0" collapsed="false">
      <c r="A1587" s="7" t="s">
        <v>765</v>
      </c>
      <c r="B1587" s="7" t="s">
        <v>764</v>
      </c>
      <c r="C1587" s="7" t="n">
        <f aca="false">COUNTIFS('Duel Log'!AF$2:AF$2815,$A1587,'Duel Log'!AG$2:AG$2815,$B1587)</f>
        <v>2</v>
      </c>
      <c r="D1587" s="7" t="n">
        <f aca="false">COUNTIFS('Duel Log'!AF$2:AF$2815,$A1587,'Duel Log'!AG$2:AG$2815,$B1587,'Duel Log'!AH$2:AH$2815,"Win")</f>
        <v>0</v>
      </c>
      <c r="E1587" s="7" t="n">
        <f aca="false">COUNTIFS('Duel Log'!AF$2:AF$2815,$A1587,'Duel Log'!AG$2:AG$2815,$B1587,'Duel Log'!AH$2:AH$2815,"Loss")</f>
        <v>2</v>
      </c>
      <c r="F1587" s="7" t="n">
        <f aca="false">COUNTIFS('Duel Log'!AF$2:AF$2815,$A1587,'Duel Log'!AG$2:AG$2815,$B1587,'Duel Log'!AH$2:AH$2815,"Draw")</f>
        <v>0</v>
      </c>
      <c r="G1587" s="13" t="n">
        <f aca="false">IFERROR(D1587/C1587,"")</f>
        <v>0</v>
      </c>
    </row>
    <row r="1588" customFormat="false" ht="15" hidden="false" customHeight="true" outlineLevel="0" collapsed="false">
      <c r="A1588" s="7" t="s">
        <v>765</v>
      </c>
      <c r="B1588" s="7" t="s">
        <v>1419</v>
      </c>
      <c r="C1588" s="7" t="n">
        <f aca="false">COUNTIFS('Duel Log'!AF$2:AF$2815,$A1588,'Duel Log'!AG$2:AG$2815,$B1588)</f>
        <v>1</v>
      </c>
      <c r="D1588" s="7" t="n">
        <f aca="false">COUNTIFS('Duel Log'!AF$2:AF$2815,$A1588,'Duel Log'!AG$2:AG$2815,$B1588,'Duel Log'!AH$2:AH$2815,"Win")</f>
        <v>1</v>
      </c>
      <c r="E1588" s="7" t="n">
        <f aca="false">COUNTIFS('Duel Log'!AF$2:AF$2815,$A1588,'Duel Log'!AG$2:AG$2815,$B1588,'Duel Log'!AH$2:AH$2815,"Loss")</f>
        <v>0</v>
      </c>
      <c r="F1588" s="7" t="n">
        <f aca="false">COUNTIFS('Duel Log'!AF$2:AF$2815,$A1588,'Duel Log'!AG$2:AG$2815,$B1588,'Duel Log'!AH$2:AH$2815,"Draw")</f>
        <v>0</v>
      </c>
      <c r="G1588" s="13" t="n">
        <f aca="false">IFERROR(D1588/C1588,"")</f>
        <v>1</v>
      </c>
    </row>
    <row r="1589" customFormat="false" ht="15" hidden="false" customHeight="true" outlineLevel="0" collapsed="false">
      <c r="A1589" s="7" t="s">
        <v>765</v>
      </c>
      <c r="B1589" s="7" t="s">
        <v>1542</v>
      </c>
      <c r="C1589" s="7" t="n">
        <f aca="false">COUNTIFS('Duel Log'!AF$2:AF$2815,$A1589,'Duel Log'!AG$2:AG$2815,$B1589)</f>
        <v>2</v>
      </c>
      <c r="D1589" s="7" t="n">
        <f aca="false">COUNTIFS('Duel Log'!AF$2:AF$2815,$A1589,'Duel Log'!AG$2:AG$2815,$B1589,'Duel Log'!AH$2:AH$2815,"Win")</f>
        <v>2</v>
      </c>
      <c r="E1589" s="7" t="n">
        <f aca="false">COUNTIFS('Duel Log'!AF$2:AF$2815,$A1589,'Duel Log'!AG$2:AG$2815,$B1589,'Duel Log'!AH$2:AH$2815,"Loss")</f>
        <v>0</v>
      </c>
      <c r="F1589" s="7" t="n">
        <f aca="false">COUNTIFS('Duel Log'!AF$2:AF$2815,$A1589,'Duel Log'!AG$2:AG$2815,$B1589,'Duel Log'!AH$2:AH$2815,"Draw")</f>
        <v>0</v>
      </c>
      <c r="G1589" s="13" t="n">
        <f aca="false">IFERROR(D1589/C1589,"")</f>
        <v>1</v>
      </c>
    </row>
    <row r="1590" customFormat="false" ht="15" hidden="false" customHeight="true" outlineLevel="0" collapsed="false">
      <c r="A1590" s="7" t="s">
        <v>4407</v>
      </c>
      <c r="B1590" s="7" t="s">
        <v>150</v>
      </c>
      <c r="C1590" s="7" t="n">
        <f aca="false">COUNTIFS('Duel Log'!AF$2:AF$2815,$A1590,'Duel Log'!AG$2:AG$2815,$B1590)</f>
        <v>1</v>
      </c>
      <c r="D1590" s="7" t="n">
        <f aca="false">COUNTIFS('Duel Log'!AF$2:AF$2815,$A1590,'Duel Log'!AG$2:AG$2815,$B1590,'Duel Log'!AH$2:AH$2815,"Win")</f>
        <v>1</v>
      </c>
      <c r="E1590" s="7" t="n">
        <f aca="false">COUNTIFS('Duel Log'!AF$2:AF$2815,$A1590,'Duel Log'!AG$2:AG$2815,$B1590,'Duel Log'!AH$2:AH$2815,"Loss")</f>
        <v>0</v>
      </c>
      <c r="F1590" s="7" t="n">
        <f aca="false">COUNTIFS('Duel Log'!AF$2:AF$2815,$A1590,'Duel Log'!AG$2:AG$2815,$B1590,'Duel Log'!AH$2:AH$2815,"Draw")</f>
        <v>0</v>
      </c>
      <c r="G1590" s="13" t="n">
        <f aca="false">IFERROR(D1590/C1590,"")</f>
        <v>1</v>
      </c>
    </row>
    <row r="1591" customFormat="false" ht="15" hidden="false" customHeight="true" outlineLevel="0" collapsed="false">
      <c r="A1591" s="7" t="s">
        <v>1522</v>
      </c>
      <c r="B1591" s="7" t="s">
        <v>1523</v>
      </c>
      <c r="C1591" s="7" t="n">
        <f aca="false">COUNTIFS('Duel Log'!AF$2:AF$2815,$A1591,'Duel Log'!AG$2:AG$2815,$B1591)</f>
        <v>1</v>
      </c>
      <c r="D1591" s="7" t="n">
        <f aca="false">COUNTIFS('Duel Log'!AF$2:AF$2815,$A1591,'Duel Log'!AG$2:AG$2815,$B1591,'Duel Log'!AH$2:AH$2815,"Win")</f>
        <v>1</v>
      </c>
      <c r="E1591" s="7" t="n">
        <f aca="false">COUNTIFS('Duel Log'!AF$2:AF$2815,$A1591,'Duel Log'!AG$2:AG$2815,$B1591,'Duel Log'!AH$2:AH$2815,"Loss")</f>
        <v>0</v>
      </c>
      <c r="F1591" s="7" t="n">
        <f aca="false">COUNTIFS('Duel Log'!AF$2:AF$2815,$A1591,'Duel Log'!AG$2:AG$2815,$B1591,'Duel Log'!AH$2:AH$2815,"Draw")</f>
        <v>0</v>
      </c>
      <c r="G1591" s="13" t="n">
        <f aca="false">IFERROR(D1591/C1591,"")</f>
        <v>1</v>
      </c>
    </row>
    <row r="1592" customFormat="false" ht="15" hidden="false" customHeight="true" outlineLevel="0" collapsed="false">
      <c r="A1592" s="7" t="s">
        <v>101</v>
      </c>
      <c r="B1592" s="7" t="s">
        <v>101</v>
      </c>
      <c r="C1592" s="7" t="n">
        <f aca="false">COUNTIFS('Duel Log'!AF$2:AF$2815,$A1592,'Duel Log'!AG$2:AG$2815,$B1592)</f>
        <v>2</v>
      </c>
      <c r="D1592" s="7" t="n">
        <f aca="false">COUNTIFS('Duel Log'!AF$2:AF$2815,$A1592,'Duel Log'!AG$2:AG$2815,$B1592,'Duel Log'!AH$2:AH$2815,"Win")</f>
        <v>1</v>
      </c>
      <c r="E1592" s="7" t="n">
        <f aca="false">COUNTIFS('Duel Log'!AF$2:AF$2815,$A1592,'Duel Log'!AG$2:AG$2815,$B1592,'Duel Log'!AH$2:AH$2815,"Loss")</f>
        <v>1</v>
      </c>
      <c r="F1592" s="7" t="n">
        <f aca="false">COUNTIFS('Duel Log'!AF$2:AF$2815,$A1592,'Duel Log'!AG$2:AG$2815,$B1592,'Duel Log'!AH$2:AH$2815,"Draw")</f>
        <v>0</v>
      </c>
      <c r="G1592" s="13" t="n">
        <f aca="false">IFERROR(D1592/C1592,"")</f>
        <v>0.5</v>
      </c>
    </row>
    <row r="1593" customFormat="false" ht="15" hidden="false" customHeight="true" outlineLevel="0" collapsed="false">
      <c r="A1593" s="7" t="s">
        <v>101</v>
      </c>
      <c r="B1593" s="7" t="s">
        <v>488</v>
      </c>
      <c r="C1593" s="7" t="n">
        <f aca="false">COUNTIFS('Duel Log'!AF$2:AF$2815,$A1593,'Duel Log'!AG$2:AG$2815,$B1593)</f>
        <v>5</v>
      </c>
      <c r="D1593" s="7" t="n">
        <f aca="false">COUNTIFS('Duel Log'!AF$2:AF$2815,$A1593,'Duel Log'!AG$2:AG$2815,$B1593,'Duel Log'!AH$2:AH$2815,"Win")</f>
        <v>0</v>
      </c>
      <c r="E1593" s="7" t="n">
        <f aca="false">COUNTIFS('Duel Log'!AF$2:AF$2815,$A1593,'Duel Log'!AG$2:AG$2815,$B1593,'Duel Log'!AH$2:AH$2815,"Loss")</f>
        <v>5</v>
      </c>
      <c r="F1593" s="7" t="n">
        <f aca="false">COUNTIFS('Duel Log'!AF$2:AF$2815,$A1593,'Duel Log'!AG$2:AG$2815,$B1593,'Duel Log'!AH$2:AH$2815,"Draw")</f>
        <v>0</v>
      </c>
      <c r="G1593" s="13" t="n">
        <f aca="false">IFERROR(D1593/C1593,"")</f>
        <v>0</v>
      </c>
    </row>
    <row r="1594" customFormat="false" ht="15" hidden="false" customHeight="true" outlineLevel="0" collapsed="false">
      <c r="A1594" s="7" t="s">
        <v>101</v>
      </c>
      <c r="B1594" s="7" t="s">
        <v>2410</v>
      </c>
      <c r="C1594" s="7" t="n">
        <f aca="false">COUNTIFS('Duel Log'!AF$2:AF$2815,$A1594,'Duel Log'!AG$2:AG$2815,$B1594)</f>
        <v>1</v>
      </c>
      <c r="D1594" s="7" t="n">
        <f aca="false">COUNTIFS('Duel Log'!AF$2:AF$2815,$A1594,'Duel Log'!AG$2:AG$2815,$B1594,'Duel Log'!AH$2:AH$2815,"Win")</f>
        <v>0</v>
      </c>
      <c r="E1594" s="7" t="n">
        <f aca="false">COUNTIFS('Duel Log'!AF$2:AF$2815,$A1594,'Duel Log'!AG$2:AG$2815,$B1594,'Duel Log'!AH$2:AH$2815,"Loss")</f>
        <v>1</v>
      </c>
      <c r="F1594" s="7" t="n">
        <f aca="false">COUNTIFS('Duel Log'!AF$2:AF$2815,$A1594,'Duel Log'!AG$2:AG$2815,$B1594,'Duel Log'!AH$2:AH$2815,"Draw")</f>
        <v>0</v>
      </c>
      <c r="G1594" s="13" t="n">
        <f aca="false">IFERROR(D1594/C1594,"")</f>
        <v>0</v>
      </c>
    </row>
    <row r="1595" customFormat="false" ht="15" hidden="false" customHeight="true" outlineLevel="0" collapsed="false">
      <c r="A1595" s="7" t="s">
        <v>101</v>
      </c>
      <c r="B1595" s="7" t="s">
        <v>223</v>
      </c>
      <c r="C1595" s="7" t="n">
        <f aca="false">COUNTIFS('Duel Log'!AF$2:AF$2815,$A1595,'Duel Log'!AG$2:AG$2815,$B1595)</f>
        <v>4</v>
      </c>
      <c r="D1595" s="7" t="n">
        <f aca="false">COUNTIFS('Duel Log'!AF$2:AF$2815,$A1595,'Duel Log'!AG$2:AG$2815,$B1595,'Duel Log'!AH$2:AH$2815,"Win")</f>
        <v>2</v>
      </c>
      <c r="E1595" s="7" t="n">
        <f aca="false">COUNTIFS('Duel Log'!AF$2:AF$2815,$A1595,'Duel Log'!AG$2:AG$2815,$B1595,'Duel Log'!AH$2:AH$2815,"Loss")</f>
        <v>2</v>
      </c>
      <c r="F1595" s="7" t="n">
        <f aca="false">COUNTIFS('Duel Log'!AF$2:AF$2815,$A1595,'Duel Log'!AG$2:AG$2815,$B1595,'Duel Log'!AH$2:AH$2815,"Draw")</f>
        <v>0</v>
      </c>
      <c r="G1595" s="13" t="n">
        <f aca="false">IFERROR(D1595/C1595,"")</f>
        <v>0.5</v>
      </c>
    </row>
    <row r="1596" customFormat="false" ht="15" hidden="false" customHeight="true" outlineLevel="0" collapsed="false">
      <c r="A1596" s="7" t="s">
        <v>101</v>
      </c>
      <c r="B1596" s="7" t="s">
        <v>2277</v>
      </c>
      <c r="C1596" s="7" t="n">
        <f aca="false">COUNTIFS('Duel Log'!AF$2:AF$2815,$A1596,'Duel Log'!AG$2:AG$2815,$B1596)</f>
        <v>1</v>
      </c>
      <c r="D1596" s="7" t="n">
        <f aca="false">COUNTIFS('Duel Log'!AF$2:AF$2815,$A1596,'Duel Log'!AG$2:AG$2815,$B1596,'Duel Log'!AH$2:AH$2815,"Win")</f>
        <v>1</v>
      </c>
      <c r="E1596" s="7" t="n">
        <f aca="false">COUNTIFS('Duel Log'!AF$2:AF$2815,$A1596,'Duel Log'!AG$2:AG$2815,$B1596,'Duel Log'!AH$2:AH$2815,"Loss")</f>
        <v>0</v>
      </c>
      <c r="F1596" s="7" t="n">
        <f aca="false">COUNTIFS('Duel Log'!AF$2:AF$2815,$A1596,'Duel Log'!AG$2:AG$2815,$B1596,'Duel Log'!AH$2:AH$2815,"Draw")</f>
        <v>0</v>
      </c>
      <c r="G1596" s="13" t="n">
        <f aca="false">IFERROR(D1596/C1596,"")</f>
        <v>1</v>
      </c>
    </row>
    <row r="1597" customFormat="false" ht="15" hidden="false" customHeight="true" outlineLevel="0" collapsed="false">
      <c r="A1597" s="7" t="s">
        <v>101</v>
      </c>
      <c r="B1597" s="7" t="s">
        <v>5543</v>
      </c>
      <c r="C1597" s="7" t="n">
        <f aca="false">COUNTIFS('Duel Log'!AF$2:AF$2815,$A1597,'Duel Log'!AG$2:AG$2815,$B1597)</f>
        <v>1</v>
      </c>
      <c r="D1597" s="7" t="n">
        <f aca="false">COUNTIFS('Duel Log'!AF$2:AF$2815,$A1597,'Duel Log'!AG$2:AG$2815,$B1597,'Duel Log'!AH$2:AH$2815,"Win")</f>
        <v>1</v>
      </c>
      <c r="E1597" s="7" t="n">
        <f aca="false">COUNTIFS('Duel Log'!AF$2:AF$2815,$A1597,'Duel Log'!AG$2:AG$2815,$B1597,'Duel Log'!AH$2:AH$2815,"Loss")</f>
        <v>0</v>
      </c>
      <c r="F1597" s="7" t="n">
        <f aca="false">COUNTIFS('Duel Log'!AF$2:AF$2815,$A1597,'Duel Log'!AG$2:AG$2815,$B1597,'Duel Log'!AH$2:AH$2815,"Draw")</f>
        <v>0</v>
      </c>
      <c r="G1597" s="13" t="n">
        <f aca="false">IFERROR(D1597/C1597,"")</f>
        <v>1</v>
      </c>
    </row>
    <row r="1598" customFormat="false" ht="15" hidden="false" customHeight="true" outlineLevel="0" collapsed="false">
      <c r="A1598" s="7" t="s">
        <v>101</v>
      </c>
      <c r="B1598" s="7" t="s">
        <v>2078</v>
      </c>
      <c r="C1598" s="7" t="n">
        <f aca="false">COUNTIFS('Duel Log'!AF$2:AF$2815,$A1598,'Duel Log'!AG$2:AG$2815,$B1598)</f>
        <v>2</v>
      </c>
      <c r="D1598" s="7" t="n">
        <f aca="false">COUNTIFS('Duel Log'!AF$2:AF$2815,$A1598,'Duel Log'!AG$2:AG$2815,$B1598,'Duel Log'!AH$2:AH$2815,"Win")</f>
        <v>0</v>
      </c>
      <c r="E1598" s="7" t="n">
        <f aca="false">COUNTIFS('Duel Log'!AF$2:AF$2815,$A1598,'Duel Log'!AG$2:AG$2815,$B1598,'Duel Log'!AH$2:AH$2815,"Loss")</f>
        <v>2</v>
      </c>
      <c r="F1598" s="7" t="n">
        <f aca="false">COUNTIFS('Duel Log'!AF$2:AF$2815,$A1598,'Duel Log'!AG$2:AG$2815,$B1598,'Duel Log'!AH$2:AH$2815,"Draw")</f>
        <v>0</v>
      </c>
      <c r="G1598" s="13" t="n">
        <f aca="false">IFERROR(D1598/C1598,"")</f>
        <v>0</v>
      </c>
    </row>
    <row r="1599" customFormat="false" ht="15" hidden="false" customHeight="true" outlineLevel="0" collapsed="false">
      <c r="A1599" s="7" t="s">
        <v>101</v>
      </c>
      <c r="B1599" s="7" t="s">
        <v>228</v>
      </c>
      <c r="C1599" s="7" t="n">
        <f aca="false">COUNTIFS('Duel Log'!AF$2:AF$2815,$A1599,'Duel Log'!AG$2:AG$2815,$B1599)</f>
        <v>1</v>
      </c>
      <c r="D1599" s="7" t="n">
        <f aca="false">COUNTIFS('Duel Log'!AF$2:AF$2815,$A1599,'Duel Log'!AG$2:AG$2815,$B1599,'Duel Log'!AH$2:AH$2815,"Win")</f>
        <v>1</v>
      </c>
      <c r="E1599" s="7" t="n">
        <f aca="false">COUNTIFS('Duel Log'!AF$2:AF$2815,$A1599,'Duel Log'!AG$2:AG$2815,$B1599,'Duel Log'!AH$2:AH$2815,"Loss")</f>
        <v>0</v>
      </c>
      <c r="F1599" s="7" t="n">
        <f aca="false">COUNTIFS('Duel Log'!AF$2:AF$2815,$A1599,'Duel Log'!AG$2:AG$2815,$B1599,'Duel Log'!AH$2:AH$2815,"Draw")</f>
        <v>0</v>
      </c>
      <c r="G1599" s="13" t="n">
        <f aca="false">IFERROR(D1599/C1599,"")</f>
        <v>1</v>
      </c>
    </row>
    <row r="1600" customFormat="false" ht="15" hidden="false" customHeight="true" outlineLevel="0" collapsed="false">
      <c r="A1600" s="7" t="s">
        <v>101</v>
      </c>
      <c r="B1600" s="7" t="s">
        <v>351</v>
      </c>
      <c r="C1600" s="7" t="n">
        <f aca="false">COUNTIFS('Duel Log'!AF$2:AF$2815,$A1600,'Duel Log'!AG$2:AG$2815,$B1600)</f>
        <v>1</v>
      </c>
      <c r="D1600" s="7" t="n">
        <f aca="false">COUNTIFS('Duel Log'!AF$2:AF$2815,$A1600,'Duel Log'!AG$2:AG$2815,$B1600,'Duel Log'!AH$2:AH$2815,"Win")</f>
        <v>1</v>
      </c>
      <c r="E1600" s="7" t="n">
        <f aca="false">COUNTIFS('Duel Log'!AF$2:AF$2815,$A1600,'Duel Log'!AG$2:AG$2815,$B1600,'Duel Log'!AH$2:AH$2815,"Loss")</f>
        <v>0</v>
      </c>
      <c r="F1600" s="7" t="n">
        <f aca="false">COUNTIFS('Duel Log'!AF$2:AF$2815,$A1600,'Duel Log'!AG$2:AG$2815,$B1600,'Duel Log'!AH$2:AH$2815,"Draw")</f>
        <v>0</v>
      </c>
      <c r="G1600" s="13" t="n">
        <f aca="false">IFERROR(D1600/C1600,"")</f>
        <v>1</v>
      </c>
    </row>
    <row r="1601" customFormat="false" ht="15" hidden="false" customHeight="true" outlineLevel="0" collapsed="false">
      <c r="A1601" s="7" t="s">
        <v>101</v>
      </c>
      <c r="B1601" s="7" t="s">
        <v>2320</v>
      </c>
      <c r="C1601" s="7" t="n">
        <f aca="false">COUNTIFS('Duel Log'!AF$2:AF$2815,$A1601,'Duel Log'!AG$2:AG$2815,$B1601)</f>
        <v>1</v>
      </c>
      <c r="D1601" s="7" t="n">
        <f aca="false">COUNTIFS('Duel Log'!AF$2:AF$2815,$A1601,'Duel Log'!AG$2:AG$2815,$B1601,'Duel Log'!AH$2:AH$2815,"Win")</f>
        <v>1</v>
      </c>
      <c r="E1601" s="7" t="n">
        <f aca="false">COUNTIFS('Duel Log'!AF$2:AF$2815,$A1601,'Duel Log'!AG$2:AG$2815,$B1601,'Duel Log'!AH$2:AH$2815,"Loss")</f>
        <v>0</v>
      </c>
      <c r="F1601" s="7" t="n">
        <f aca="false">COUNTIFS('Duel Log'!AF$2:AF$2815,$A1601,'Duel Log'!AG$2:AG$2815,$B1601,'Duel Log'!AH$2:AH$2815,"Draw")</f>
        <v>0</v>
      </c>
      <c r="G1601" s="13" t="n">
        <f aca="false">IFERROR(D1601/C1601,"")</f>
        <v>1</v>
      </c>
    </row>
    <row r="1602" customFormat="false" ht="15" hidden="false" customHeight="true" outlineLevel="0" collapsed="false">
      <c r="A1602" s="7" t="s">
        <v>101</v>
      </c>
      <c r="B1602" s="7" t="s">
        <v>150</v>
      </c>
      <c r="C1602" s="7" t="n">
        <f aca="false">COUNTIFS('Duel Log'!AF$2:AF$2815,$A1602,'Duel Log'!AG$2:AG$2815,$B1602)</f>
        <v>2</v>
      </c>
      <c r="D1602" s="7" t="n">
        <f aca="false">COUNTIFS('Duel Log'!AF$2:AF$2815,$A1602,'Duel Log'!AG$2:AG$2815,$B1602,'Duel Log'!AH$2:AH$2815,"Win")</f>
        <v>2</v>
      </c>
      <c r="E1602" s="7" t="n">
        <f aca="false">COUNTIFS('Duel Log'!AF$2:AF$2815,$A1602,'Duel Log'!AG$2:AG$2815,$B1602,'Duel Log'!AH$2:AH$2815,"Loss")</f>
        <v>0</v>
      </c>
      <c r="F1602" s="7" t="n">
        <f aca="false">COUNTIFS('Duel Log'!AF$2:AF$2815,$A1602,'Duel Log'!AG$2:AG$2815,$B1602,'Duel Log'!AH$2:AH$2815,"Draw")</f>
        <v>0</v>
      </c>
      <c r="G1602" s="13" t="n">
        <f aca="false">IFERROR(D1602/C1602,"")</f>
        <v>1</v>
      </c>
    </row>
    <row r="1603" customFormat="false" ht="15" hidden="false" customHeight="true" outlineLevel="0" collapsed="false">
      <c r="A1603" s="7" t="s">
        <v>101</v>
      </c>
      <c r="B1603" s="7" t="s">
        <v>726</v>
      </c>
      <c r="C1603" s="7" t="n">
        <f aca="false">COUNTIFS('Duel Log'!AF$2:AF$2815,$A1603,'Duel Log'!AG$2:AG$2815,$B1603)</f>
        <v>2</v>
      </c>
      <c r="D1603" s="7" t="n">
        <f aca="false">COUNTIFS('Duel Log'!AF$2:AF$2815,$A1603,'Duel Log'!AG$2:AG$2815,$B1603,'Duel Log'!AH$2:AH$2815,"Win")</f>
        <v>0</v>
      </c>
      <c r="E1603" s="7" t="n">
        <f aca="false">COUNTIFS('Duel Log'!AF$2:AF$2815,$A1603,'Duel Log'!AG$2:AG$2815,$B1603,'Duel Log'!AH$2:AH$2815,"Loss")</f>
        <v>2</v>
      </c>
      <c r="F1603" s="7" t="n">
        <f aca="false">COUNTIFS('Duel Log'!AF$2:AF$2815,$A1603,'Duel Log'!AG$2:AG$2815,$B1603,'Duel Log'!AH$2:AH$2815,"Draw")</f>
        <v>0</v>
      </c>
      <c r="G1603" s="13" t="n">
        <f aca="false">IFERROR(D1603/C1603,"")</f>
        <v>0</v>
      </c>
    </row>
    <row r="1604" customFormat="false" ht="15" hidden="false" customHeight="true" outlineLevel="0" collapsed="false">
      <c r="A1604" s="7" t="s">
        <v>101</v>
      </c>
      <c r="B1604" s="7" t="s">
        <v>1155</v>
      </c>
      <c r="C1604" s="7" t="n">
        <f aca="false">COUNTIFS('Duel Log'!AF$2:AF$2815,$A1604,'Duel Log'!AG$2:AG$2815,$B1604)</f>
        <v>1</v>
      </c>
      <c r="D1604" s="7" t="n">
        <f aca="false">COUNTIFS('Duel Log'!AF$2:AF$2815,$A1604,'Duel Log'!AG$2:AG$2815,$B1604,'Duel Log'!AH$2:AH$2815,"Win")</f>
        <v>1</v>
      </c>
      <c r="E1604" s="7" t="n">
        <f aca="false">COUNTIFS('Duel Log'!AF$2:AF$2815,$A1604,'Duel Log'!AG$2:AG$2815,$B1604,'Duel Log'!AH$2:AH$2815,"Loss")</f>
        <v>0</v>
      </c>
      <c r="F1604" s="7" t="n">
        <f aca="false">COUNTIFS('Duel Log'!AF$2:AF$2815,$A1604,'Duel Log'!AG$2:AG$2815,$B1604,'Duel Log'!AH$2:AH$2815,"Draw")</f>
        <v>0</v>
      </c>
      <c r="G1604" s="13" t="n">
        <f aca="false">IFERROR(D1604/C1604,"")</f>
        <v>1</v>
      </c>
    </row>
    <row r="1605" customFormat="false" ht="15" hidden="false" customHeight="true" outlineLevel="0" collapsed="false">
      <c r="A1605" s="7" t="s">
        <v>101</v>
      </c>
      <c r="B1605" s="7" t="s">
        <v>980</v>
      </c>
      <c r="C1605" s="7" t="n">
        <f aca="false">COUNTIFS('Duel Log'!AF$2:AF$2815,$A1605,'Duel Log'!AG$2:AG$2815,$B1605)</f>
        <v>1</v>
      </c>
      <c r="D1605" s="7" t="n">
        <f aca="false">COUNTIFS('Duel Log'!AF$2:AF$2815,$A1605,'Duel Log'!AG$2:AG$2815,$B1605,'Duel Log'!AH$2:AH$2815,"Win")</f>
        <v>1</v>
      </c>
      <c r="E1605" s="7" t="n">
        <f aca="false">COUNTIFS('Duel Log'!AF$2:AF$2815,$A1605,'Duel Log'!AG$2:AG$2815,$B1605,'Duel Log'!AH$2:AH$2815,"Loss")</f>
        <v>0</v>
      </c>
      <c r="F1605" s="7" t="n">
        <f aca="false">COUNTIFS('Duel Log'!AF$2:AF$2815,$A1605,'Duel Log'!AG$2:AG$2815,$B1605,'Duel Log'!AH$2:AH$2815,"Draw")</f>
        <v>0</v>
      </c>
      <c r="G1605" s="13" t="n">
        <f aca="false">IFERROR(D1605/C1605,"")</f>
        <v>1</v>
      </c>
    </row>
    <row r="1606" customFormat="false" ht="15" hidden="false" customHeight="true" outlineLevel="0" collapsed="false">
      <c r="A1606" s="7" t="s">
        <v>101</v>
      </c>
      <c r="B1606" s="7" t="s">
        <v>597</v>
      </c>
      <c r="C1606" s="7" t="n">
        <f aca="false">COUNTIFS('Duel Log'!AF$2:AF$2815,$A1606,'Duel Log'!AG$2:AG$2815,$B1606)</f>
        <v>2</v>
      </c>
      <c r="D1606" s="7" t="n">
        <f aca="false">COUNTIFS('Duel Log'!AF$2:AF$2815,$A1606,'Duel Log'!AG$2:AG$2815,$B1606,'Duel Log'!AH$2:AH$2815,"Win")</f>
        <v>2</v>
      </c>
      <c r="E1606" s="7" t="n">
        <f aca="false">COUNTIFS('Duel Log'!AF$2:AF$2815,$A1606,'Duel Log'!AG$2:AG$2815,$B1606,'Duel Log'!AH$2:AH$2815,"Loss")</f>
        <v>0</v>
      </c>
      <c r="F1606" s="7" t="n">
        <f aca="false">COUNTIFS('Duel Log'!AF$2:AF$2815,$A1606,'Duel Log'!AG$2:AG$2815,$B1606,'Duel Log'!AH$2:AH$2815,"Draw")</f>
        <v>0</v>
      </c>
      <c r="G1606" s="13" t="n">
        <f aca="false">IFERROR(D1606/C1606,"")</f>
        <v>1</v>
      </c>
    </row>
    <row r="1607" customFormat="false" ht="15" hidden="false" customHeight="true" outlineLevel="0" collapsed="false">
      <c r="A1607" s="7" t="s">
        <v>101</v>
      </c>
      <c r="B1607" s="7" t="s">
        <v>448</v>
      </c>
      <c r="C1607" s="7" t="n">
        <f aca="false">COUNTIFS('Duel Log'!AF$2:AF$2815,$A1607,'Duel Log'!AG$2:AG$2815,$B1607)</f>
        <v>1</v>
      </c>
      <c r="D1607" s="7" t="n">
        <f aca="false">COUNTIFS('Duel Log'!AF$2:AF$2815,$A1607,'Duel Log'!AG$2:AG$2815,$B1607,'Duel Log'!AH$2:AH$2815,"Win")</f>
        <v>0</v>
      </c>
      <c r="E1607" s="7" t="n">
        <f aca="false">COUNTIFS('Duel Log'!AF$2:AF$2815,$A1607,'Duel Log'!AG$2:AG$2815,$B1607,'Duel Log'!AH$2:AH$2815,"Loss")</f>
        <v>1</v>
      </c>
      <c r="F1607" s="7" t="n">
        <f aca="false">COUNTIFS('Duel Log'!AF$2:AF$2815,$A1607,'Duel Log'!AG$2:AG$2815,$B1607,'Duel Log'!AH$2:AH$2815,"Draw")</f>
        <v>0</v>
      </c>
      <c r="G1607" s="13" t="n">
        <f aca="false">IFERROR(D1607/C1607,"")</f>
        <v>0</v>
      </c>
    </row>
    <row r="1608" customFormat="false" ht="15" hidden="false" customHeight="true" outlineLevel="0" collapsed="false">
      <c r="A1608" s="7" t="s">
        <v>101</v>
      </c>
      <c r="B1608" s="7" t="s">
        <v>1582</v>
      </c>
      <c r="C1608" s="7" t="n">
        <f aca="false">COUNTIFS('Duel Log'!AF$2:AF$2815,$A1608,'Duel Log'!AG$2:AG$2815,$B1608)</f>
        <v>1</v>
      </c>
      <c r="D1608" s="7" t="n">
        <f aca="false">COUNTIFS('Duel Log'!AF$2:AF$2815,$A1608,'Duel Log'!AG$2:AG$2815,$B1608,'Duel Log'!AH$2:AH$2815,"Win")</f>
        <v>1</v>
      </c>
      <c r="E1608" s="7" t="n">
        <f aca="false">COUNTIFS('Duel Log'!AF$2:AF$2815,$A1608,'Duel Log'!AG$2:AG$2815,$B1608,'Duel Log'!AH$2:AH$2815,"Loss")</f>
        <v>0</v>
      </c>
      <c r="F1608" s="7" t="n">
        <f aca="false">COUNTIFS('Duel Log'!AF$2:AF$2815,$A1608,'Duel Log'!AG$2:AG$2815,$B1608,'Duel Log'!AH$2:AH$2815,"Draw")</f>
        <v>0</v>
      </c>
      <c r="G1608" s="13" t="n">
        <f aca="false">IFERROR(D1608/C1608,"")</f>
        <v>1</v>
      </c>
    </row>
    <row r="1609" customFormat="false" ht="15" hidden="false" customHeight="true" outlineLevel="0" collapsed="false">
      <c r="A1609" s="7" t="s">
        <v>101</v>
      </c>
      <c r="B1609" s="7" t="s">
        <v>759</v>
      </c>
      <c r="C1609" s="7" t="n">
        <f aca="false">COUNTIFS('Duel Log'!AF$2:AF$2815,$A1609,'Duel Log'!AG$2:AG$2815,$B1609)</f>
        <v>1</v>
      </c>
      <c r="D1609" s="7" t="n">
        <f aca="false">COUNTIFS('Duel Log'!AF$2:AF$2815,$A1609,'Duel Log'!AG$2:AG$2815,$B1609,'Duel Log'!AH$2:AH$2815,"Win")</f>
        <v>1</v>
      </c>
      <c r="E1609" s="7" t="n">
        <f aca="false">COUNTIFS('Duel Log'!AF$2:AF$2815,$A1609,'Duel Log'!AG$2:AG$2815,$B1609,'Duel Log'!AH$2:AH$2815,"Loss")</f>
        <v>0</v>
      </c>
      <c r="F1609" s="7" t="n">
        <f aca="false">COUNTIFS('Duel Log'!AF$2:AF$2815,$A1609,'Duel Log'!AG$2:AG$2815,$B1609,'Duel Log'!AH$2:AH$2815,"Draw")</f>
        <v>0</v>
      </c>
      <c r="G1609" s="13" t="n">
        <f aca="false">IFERROR(D1609/C1609,"")</f>
        <v>1</v>
      </c>
    </row>
    <row r="1610" customFormat="false" ht="15" hidden="false" customHeight="true" outlineLevel="0" collapsed="false">
      <c r="A1610" s="7" t="s">
        <v>101</v>
      </c>
      <c r="B1610" s="7" t="s">
        <v>5802</v>
      </c>
      <c r="C1610" s="7" t="n">
        <f aca="false">COUNTIFS('Duel Log'!AF$2:AF$2815,$A1610,'Duel Log'!AG$2:AG$2815,$B1610)</f>
        <v>1</v>
      </c>
      <c r="D1610" s="7" t="n">
        <f aca="false">COUNTIFS('Duel Log'!AF$2:AF$2815,$A1610,'Duel Log'!AG$2:AG$2815,$B1610,'Duel Log'!AH$2:AH$2815,"Win")</f>
        <v>1</v>
      </c>
      <c r="E1610" s="7" t="n">
        <f aca="false">COUNTIFS('Duel Log'!AF$2:AF$2815,$A1610,'Duel Log'!AG$2:AG$2815,$B1610,'Duel Log'!AH$2:AH$2815,"Loss")</f>
        <v>0</v>
      </c>
      <c r="F1610" s="7" t="n">
        <f aca="false">COUNTIFS('Duel Log'!AF$2:AF$2815,$A1610,'Duel Log'!AG$2:AG$2815,$B1610,'Duel Log'!AH$2:AH$2815,"Draw")</f>
        <v>0</v>
      </c>
      <c r="G1610" s="13" t="n">
        <f aca="false">IFERROR(D1610/C1610,"")</f>
        <v>1</v>
      </c>
    </row>
    <row r="1611" customFormat="false" ht="15" hidden="false" customHeight="true" outlineLevel="0" collapsed="false">
      <c r="A1611" s="7" t="s">
        <v>101</v>
      </c>
      <c r="B1611" s="7" t="s">
        <v>5401</v>
      </c>
      <c r="C1611" s="7" t="n">
        <f aca="false">COUNTIFS('Duel Log'!AF$2:AF$2815,$A1611,'Duel Log'!AG$2:AG$2815,$B1611)</f>
        <v>1</v>
      </c>
      <c r="D1611" s="7" t="n">
        <f aca="false">COUNTIFS('Duel Log'!AF$2:AF$2815,$A1611,'Duel Log'!AG$2:AG$2815,$B1611,'Duel Log'!AH$2:AH$2815,"Win")</f>
        <v>0</v>
      </c>
      <c r="E1611" s="7" t="n">
        <f aca="false">COUNTIFS('Duel Log'!AF$2:AF$2815,$A1611,'Duel Log'!AG$2:AG$2815,$B1611,'Duel Log'!AH$2:AH$2815,"Loss")</f>
        <v>1</v>
      </c>
      <c r="F1611" s="7" t="n">
        <f aca="false">COUNTIFS('Duel Log'!AF$2:AF$2815,$A1611,'Duel Log'!AG$2:AG$2815,$B1611,'Duel Log'!AH$2:AH$2815,"Draw")</f>
        <v>0</v>
      </c>
      <c r="G1611" s="13" t="n">
        <f aca="false">IFERROR(D1611/C1611,"")</f>
        <v>0</v>
      </c>
    </row>
    <row r="1612" customFormat="false" ht="15" hidden="false" customHeight="true" outlineLevel="0" collapsed="false">
      <c r="A1612" s="7" t="s">
        <v>101</v>
      </c>
      <c r="B1612" s="7" t="s">
        <v>307</v>
      </c>
      <c r="C1612" s="7" t="n">
        <f aca="false">COUNTIFS('Duel Log'!AF$2:AF$2815,$A1612,'Duel Log'!AG$2:AG$2815,$B1612)</f>
        <v>4</v>
      </c>
      <c r="D1612" s="7" t="n">
        <f aca="false">COUNTIFS('Duel Log'!AF$2:AF$2815,$A1612,'Duel Log'!AG$2:AG$2815,$B1612,'Duel Log'!AH$2:AH$2815,"Win")</f>
        <v>0</v>
      </c>
      <c r="E1612" s="7" t="n">
        <f aca="false">COUNTIFS('Duel Log'!AF$2:AF$2815,$A1612,'Duel Log'!AG$2:AG$2815,$B1612,'Duel Log'!AH$2:AH$2815,"Loss")</f>
        <v>4</v>
      </c>
      <c r="F1612" s="7" t="n">
        <f aca="false">COUNTIFS('Duel Log'!AF$2:AF$2815,$A1612,'Duel Log'!AG$2:AG$2815,$B1612,'Duel Log'!AH$2:AH$2815,"Draw")</f>
        <v>0</v>
      </c>
      <c r="G1612" s="13" t="n">
        <f aca="false">IFERROR(D1612/C1612,"")</f>
        <v>0</v>
      </c>
    </row>
    <row r="1613" customFormat="false" ht="15" hidden="false" customHeight="true" outlineLevel="0" collapsed="false">
      <c r="A1613" s="7" t="s">
        <v>101</v>
      </c>
      <c r="B1613" s="7" t="s">
        <v>3515</v>
      </c>
      <c r="C1613" s="7" t="n">
        <f aca="false">COUNTIFS('Duel Log'!AF$2:AF$2815,$A1613,'Duel Log'!AG$2:AG$2815,$B1613)</f>
        <v>2</v>
      </c>
      <c r="D1613" s="7" t="n">
        <f aca="false">COUNTIFS('Duel Log'!AF$2:AF$2815,$A1613,'Duel Log'!AG$2:AG$2815,$B1613,'Duel Log'!AH$2:AH$2815,"Win")</f>
        <v>2</v>
      </c>
      <c r="E1613" s="7" t="n">
        <f aca="false">COUNTIFS('Duel Log'!AF$2:AF$2815,$A1613,'Duel Log'!AG$2:AG$2815,$B1613,'Duel Log'!AH$2:AH$2815,"Loss")</f>
        <v>0</v>
      </c>
      <c r="F1613" s="7" t="n">
        <f aca="false">COUNTIFS('Duel Log'!AF$2:AF$2815,$A1613,'Duel Log'!AG$2:AG$2815,$B1613,'Duel Log'!AH$2:AH$2815,"Draw")</f>
        <v>0</v>
      </c>
      <c r="G1613" s="13" t="n">
        <f aca="false">IFERROR(D1613/C1613,"")</f>
        <v>1</v>
      </c>
    </row>
    <row r="1614" customFormat="false" ht="15" hidden="false" customHeight="true" outlineLevel="0" collapsed="false">
      <c r="A1614" s="7" t="s">
        <v>101</v>
      </c>
      <c r="B1614" s="7" t="s">
        <v>649</v>
      </c>
      <c r="C1614" s="7" t="n">
        <f aca="false">COUNTIFS('Duel Log'!AF$2:AF$2815,$A1614,'Duel Log'!AG$2:AG$2815,$B1614)</f>
        <v>2</v>
      </c>
      <c r="D1614" s="7" t="n">
        <f aca="false">COUNTIFS('Duel Log'!AF$2:AF$2815,$A1614,'Duel Log'!AG$2:AG$2815,$B1614,'Duel Log'!AH$2:AH$2815,"Win")</f>
        <v>2</v>
      </c>
      <c r="E1614" s="7" t="n">
        <f aca="false">COUNTIFS('Duel Log'!AF$2:AF$2815,$A1614,'Duel Log'!AG$2:AG$2815,$B1614,'Duel Log'!AH$2:AH$2815,"Loss")</f>
        <v>0</v>
      </c>
      <c r="F1614" s="7" t="n">
        <f aca="false">COUNTIFS('Duel Log'!AF$2:AF$2815,$A1614,'Duel Log'!AG$2:AG$2815,$B1614,'Duel Log'!AH$2:AH$2815,"Draw")</f>
        <v>0</v>
      </c>
      <c r="G1614" s="13" t="n">
        <f aca="false">IFERROR(D1614/C1614,"")</f>
        <v>1</v>
      </c>
    </row>
    <row r="1615" customFormat="false" ht="15" hidden="false" customHeight="true" outlineLevel="0" collapsed="false">
      <c r="A1615" s="7" t="s">
        <v>101</v>
      </c>
      <c r="B1615" s="7" t="s">
        <v>1215</v>
      </c>
      <c r="C1615" s="7" t="n">
        <f aca="false">COUNTIFS('Duel Log'!AF$2:AF$2815,$A1615,'Duel Log'!AG$2:AG$2815,$B1615)</f>
        <v>1</v>
      </c>
      <c r="D1615" s="7" t="n">
        <f aca="false">COUNTIFS('Duel Log'!AF$2:AF$2815,$A1615,'Duel Log'!AG$2:AG$2815,$B1615,'Duel Log'!AH$2:AH$2815,"Win")</f>
        <v>1</v>
      </c>
      <c r="E1615" s="7" t="n">
        <f aca="false">COUNTIFS('Duel Log'!AF$2:AF$2815,$A1615,'Duel Log'!AG$2:AG$2815,$B1615,'Duel Log'!AH$2:AH$2815,"Loss")</f>
        <v>0</v>
      </c>
      <c r="F1615" s="7" t="n">
        <f aca="false">COUNTIFS('Duel Log'!AF$2:AF$2815,$A1615,'Duel Log'!AG$2:AG$2815,$B1615,'Duel Log'!AH$2:AH$2815,"Draw")</f>
        <v>0</v>
      </c>
      <c r="G1615" s="13" t="n">
        <f aca="false">IFERROR(D1615/C1615,"")</f>
        <v>1</v>
      </c>
    </row>
    <row r="1616" customFormat="false" ht="15" hidden="false" customHeight="true" outlineLevel="0" collapsed="false">
      <c r="A1616" s="7" t="s">
        <v>101</v>
      </c>
      <c r="B1616" s="7" t="s">
        <v>780</v>
      </c>
      <c r="C1616" s="7" t="n">
        <f aca="false">COUNTIFS('Duel Log'!AF$2:AF$2815,$A1616,'Duel Log'!AG$2:AG$2815,$B1616)</f>
        <v>2</v>
      </c>
      <c r="D1616" s="7" t="n">
        <f aca="false">COUNTIFS('Duel Log'!AF$2:AF$2815,$A1616,'Duel Log'!AG$2:AG$2815,$B1616,'Duel Log'!AH$2:AH$2815,"Win")</f>
        <v>2</v>
      </c>
      <c r="E1616" s="7" t="n">
        <f aca="false">COUNTIFS('Duel Log'!AF$2:AF$2815,$A1616,'Duel Log'!AG$2:AG$2815,$B1616,'Duel Log'!AH$2:AH$2815,"Loss")</f>
        <v>0</v>
      </c>
      <c r="F1616" s="7" t="n">
        <f aca="false">COUNTIFS('Duel Log'!AF$2:AF$2815,$A1616,'Duel Log'!AG$2:AG$2815,$B1616,'Duel Log'!AH$2:AH$2815,"Draw")</f>
        <v>0</v>
      </c>
      <c r="G1616" s="13" t="n">
        <f aca="false">IFERROR(D1616/C1616,"")</f>
        <v>1</v>
      </c>
    </row>
    <row r="1617" customFormat="false" ht="15" hidden="false" customHeight="true" outlineLevel="0" collapsed="false">
      <c r="A1617" s="7" t="s">
        <v>5914</v>
      </c>
      <c r="B1617" s="7" t="s">
        <v>5913</v>
      </c>
      <c r="C1617" s="7" t="n">
        <f aca="false">COUNTIFS('Duel Log'!AF$2:AF$2815,$A1617,'Duel Log'!AG$2:AG$2815,$B1617)</f>
        <v>1</v>
      </c>
      <c r="D1617" s="7" t="n">
        <f aca="false">COUNTIFS('Duel Log'!AF$2:AF$2815,$A1617,'Duel Log'!AG$2:AG$2815,$B1617,'Duel Log'!AH$2:AH$2815,"Win")</f>
        <v>0</v>
      </c>
      <c r="E1617" s="7" t="n">
        <f aca="false">COUNTIFS('Duel Log'!AF$2:AF$2815,$A1617,'Duel Log'!AG$2:AG$2815,$B1617,'Duel Log'!AH$2:AH$2815,"Loss")</f>
        <v>1</v>
      </c>
      <c r="F1617" s="7" t="n">
        <f aca="false">COUNTIFS('Duel Log'!AF$2:AF$2815,$A1617,'Duel Log'!AG$2:AG$2815,$B1617,'Duel Log'!AH$2:AH$2815,"Draw")</f>
        <v>0</v>
      </c>
      <c r="G1617" s="13" t="n">
        <f aca="false">IFERROR(D1617/C1617,"")</f>
        <v>0</v>
      </c>
    </row>
    <row r="1618" customFormat="false" ht="15" hidden="false" customHeight="true" outlineLevel="0" collapsed="false">
      <c r="A1618" s="7" t="s">
        <v>4365</v>
      </c>
      <c r="B1618" s="7" t="s">
        <v>3019</v>
      </c>
      <c r="C1618" s="7" t="n">
        <f aca="false">COUNTIFS('Duel Log'!AF$2:AF$2815,$A1618,'Duel Log'!AG$2:AG$2815,$B1618)</f>
        <v>2</v>
      </c>
      <c r="D1618" s="7" t="n">
        <f aca="false">COUNTIFS('Duel Log'!AF$2:AF$2815,$A1618,'Duel Log'!AG$2:AG$2815,$B1618,'Duel Log'!AH$2:AH$2815,"Win")</f>
        <v>2</v>
      </c>
      <c r="E1618" s="7" t="n">
        <f aca="false">COUNTIFS('Duel Log'!AF$2:AF$2815,$A1618,'Duel Log'!AG$2:AG$2815,$B1618,'Duel Log'!AH$2:AH$2815,"Loss")</f>
        <v>0</v>
      </c>
      <c r="F1618" s="7" t="n">
        <f aca="false">COUNTIFS('Duel Log'!AF$2:AF$2815,$A1618,'Duel Log'!AG$2:AG$2815,$B1618,'Duel Log'!AH$2:AH$2815,"Draw")</f>
        <v>0</v>
      </c>
      <c r="G1618" s="13" t="n">
        <f aca="false">IFERROR(D1618/C1618,"")</f>
        <v>1</v>
      </c>
    </row>
    <row r="1619" customFormat="false" ht="15" hidden="false" customHeight="true" outlineLevel="0" collapsed="false">
      <c r="A1619" s="7" t="s">
        <v>2020</v>
      </c>
      <c r="B1619" s="7" t="s">
        <v>4298</v>
      </c>
      <c r="C1619" s="7" t="n">
        <f aca="false">COUNTIFS('Duel Log'!AF$2:AF$2815,$A1619,'Duel Log'!AG$2:AG$2815,$B1619)</f>
        <v>1</v>
      </c>
      <c r="D1619" s="7" t="n">
        <f aca="false">COUNTIFS('Duel Log'!AF$2:AF$2815,$A1619,'Duel Log'!AG$2:AG$2815,$B1619,'Duel Log'!AH$2:AH$2815,"Win")</f>
        <v>0</v>
      </c>
      <c r="E1619" s="7" t="n">
        <f aca="false">COUNTIFS('Duel Log'!AF$2:AF$2815,$A1619,'Duel Log'!AG$2:AG$2815,$B1619,'Duel Log'!AH$2:AH$2815,"Loss")</f>
        <v>1</v>
      </c>
      <c r="F1619" s="7" t="n">
        <f aca="false">COUNTIFS('Duel Log'!AF$2:AF$2815,$A1619,'Duel Log'!AG$2:AG$2815,$B1619,'Duel Log'!AH$2:AH$2815,"Draw")</f>
        <v>0</v>
      </c>
      <c r="G1619" s="13" t="n">
        <f aca="false">IFERROR(D1619/C1619,"")</f>
        <v>0</v>
      </c>
    </row>
    <row r="1620" customFormat="false" ht="15" hidden="false" customHeight="true" outlineLevel="0" collapsed="false">
      <c r="A1620" s="7" t="s">
        <v>488</v>
      </c>
      <c r="B1620" s="7" t="s">
        <v>488</v>
      </c>
      <c r="C1620" s="7" t="n">
        <f aca="false">COUNTIFS('Duel Log'!AF$2:AF$2815,$A1620,'Duel Log'!AG$2:AG$2815,$B1620)</f>
        <v>5</v>
      </c>
      <c r="D1620" s="7" t="n">
        <f aca="false">COUNTIFS('Duel Log'!AF$2:AF$2815,$A1620,'Duel Log'!AG$2:AG$2815,$B1620,'Duel Log'!AH$2:AH$2815,"Win")</f>
        <v>3</v>
      </c>
      <c r="E1620" s="7" t="n">
        <f aca="false">COUNTIFS('Duel Log'!AF$2:AF$2815,$A1620,'Duel Log'!AG$2:AG$2815,$B1620,'Duel Log'!AH$2:AH$2815,"Loss")</f>
        <v>2</v>
      </c>
      <c r="F1620" s="7" t="n">
        <f aca="false">COUNTIFS('Duel Log'!AF$2:AF$2815,$A1620,'Duel Log'!AG$2:AG$2815,$B1620,'Duel Log'!AH$2:AH$2815,"Draw")</f>
        <v>0</v>
      </c>
      <c r="G1620" s="13" t="n">
        <f aca="false">IFERROR(D1620/C1620,"")</f>
        <v>0.6</v>
      </c>
    </row>
    <row r="1621" customFormat="false" ht="15" hidden="false" customHeight="true" outlineLevel="0" collapsed="false">
      <c r="A1621" s="7" t="s">
        <v>488</v>
      </c>
      <c r="B1621" s="7" t="s">
        <v>536</v>
      </c>
      <c r="C1621" s="7" t="n">
        <f aca="false">COUNTIFS('Duel Log'!AF$2:AF$2815,$A1621,'Duel Log'!AG$2:AG$2815,$B1621)</f>
        <v>2</v>
      </c>
      <c r="D1621" s="7" t="n">
        <f aca="false">COUNTIFS('Duel Log'!AF$2:AF$2815,$A1621,'Duel Log'!AG$2:AG$2815,$B1621,'Duel Log'!AH$2:AH$2815,"Win")</f>
        <v>2</v>
      </c>
      <c r="E1621" s="7" t="n">
        <f aca="false">COUNTIFS('Duel Log'!AF$2:AF$2815,$A1621,'Duel Log'!AG$2:AG$2815,$B1621,'Duel Log'!AH$2:AH$2815,"Loss")</f>
        <v>0</v>
      </c>
      <c r="F1621" s="7" t="n">
        <f aca="false">COUNTIFS('Duel Log'!AF$2:AF$2815,$A1621,'Duel Log'!AG$2:AG$2815,$B1621,'Duel Log'!AH$2:AH$2815,"Draw")</f>
        <v>0</v>
      </c>
      <c r="G1621" s="13" t="n">
        <f aca="false">IFERROR(D1621/C1621,"")</f>
        <v>1</v>
      </c>
    </row>
    <row r="1622" customFormat="false" ht="15" hidden="false" customHeight="true" outlineLevel="0" collapsed="false">
      <c r="A1622" s="7" t="s">
        <v>488</v>
      </c>
      <c r="B1622" s="7" t="s">
        <v>2797</v>
      </c>
      <c r="C1622" s="7" t="n">
        <f aca="false">COUNTIFS('Duel Log'!AF$2:AF$2815,$A1622,'Duel Log'!AG$2:AG$2815,$B1622)</f>
        <v>1</v>
      </c>
      <c r="D1622" s="7" t="n">
        <f aca="false">COUNTIFS('Duel Log'!AF$2:AF$2815,$A1622,'Duel Log'!AG$2:AG$2815,$B1622,'Duel Log'!AH$2:AH$2815,"Win")</f>
        <v>0</v>
      </c>
      <c r="E1622" s="7" t="n">
        <f aca="false">COUNTIFS('Duel Log'!AF$2:AF$2815,$A1622,'Duel Log'!AG$2:AG$2815,$B1622,'Duel Log'!AH$2:AH$2815,"Loss")</f>
        <v>1</v>
      </c>
      <c r="F1622" s="7" t="n">
        <f aca="false">COUNTIFS('Duel Log'!AF$2:AF$2815,$A1622,'Duel Log'!AG$2:AG$2815,$B1622,'Duel Log'!AH$2:AH$2815,"Draw")</f>
        <v>0</v>
      </c>
      <c r="G1622" s="13" t="n">
        <f aca="false">IFERROR(D1622/C1622,"")</f>
        <v>0</v>
      </c>
    </row>
    <row r="1623" customFormat="false" ht="15" hidden="false" customHeight="true" outlineLevel="0" collapsed="false">
      <c r="A1623" s="7" t="s">
        <v>488</v>
      </c>
      <c r="B1623" s="7" t="s">
        <v>3940</v>
      </c>
      <c r="C1623" s="7" t="n">
        <f aca="false">COUNTIFS('Duel Log'!AF$2:AF$2815,$A1623,'Duel Log'!AG$2:AG$2815,$B1623)</f>
        <v>1</v>
      </c>
      <c r="D1623" s="7" t="n">
        <f aca="false">COUNTIFS('Duel Log'!AF$2:AF$2815,$A1623,'Duel Log'!AG$2:AG$2815,$B1623,'Duel Log'!AH$2:AH$2815,"Win")</f>
        <v>1</v>
      </c>
      <c r="E1623" s="7" t="n">
        <f aca="false">COUNTIFS('Duel Log'!AF$2:AF$2815,$A1623,'Duel Log'!AG$2:AG$2815,$B1623,'Duel Log'!AH$2:AH$2815,"Loss")</f>
        <v>0</v>
      </c>
      <c r="F1623" s="7" t="n">
        <f aca="false">COUNTIFS('Duel Log'!AF$2:AF$2815,$A1623,'Duel Log'!AG$2:AG$2815,$B1623,'Duel Log'!AH$2:AH$2815,"Draw")</f>
        <v>0</v>
      </c>
      <c r="G1623" s="13" t="n">
        <f aca="false">IFERROR(D1623/C1623,"")</f>
        <v>1</v>
      </c>
    </row>
    <row r="1624" customFormat="false" ht="15" hidden="false" customHeight="true" outlineLevel="0" collapsed="false">
      <c r="A1624" s="7" t="s">
        <v>488</v>
      </c>
      <c r="B1624" s="7" t="s">
        <v>228</v>
      </c>
      <c r="C1624" s="7" t="n">
        <f aca="false">COUNTIFS('Duel Log'!AF$2:AF$2815,$A1624,'Duel Log'!AG$2:AG$2815,$B1624)</f>
        <v>4</v>
      </c>
      <c r="D1624" s="7" t="n">
        <f aca="false">COUNTIFS('Duel Log'!AF$2:AF$2815,$A1624,'Duel Log'!AG$2:AG$2815,$B1624,'Duel Log'!AH$2:AH$2815,"Win")</f>
        <v>4</v>
      </c>
      <c r="E1624" s="7" t="n">
        <f aca="false">COUNTIFS('Duel Log'!AF$2:AF$2815,$A1624,'Duel Log'!AG$2:AG$2815,$B1624,'Duel Log'!AH$2:AH$2815,"Loss")</f>
        <v>0</v>
      </c>
      <c r="F1624" s="7" t="n">
        <f aca="false">COUNTIFS('Duel Log'!AF$2:AF$2815,$A1624,'Duel Log'!AG$2:AG$2815,$B1624,'Duel Log'!AH$2:AH$2815,"Draw")</f>
        <v>0</v>
      </c>
      <c r="G1624" s="13" t="n">
        <f aca="false">IFERROR(D1624/C1624,"")</f>
        <v>1</v>
      </c>
    </row>
    <row r="1625" customFormat="false" ht="15" hidden="false" customHeight="true" outlineLevel="0" collapsed="false">
      <c r="A1625" s="7" t="s">
        <v>488</v>
      </c>
      <c r="B1625" s="7" t="s">
        <v>234</v>
      </c>
      <c r="C1625" s="7" t="n">
        <f aca="false">COUNTIFS('Duel Log'!AF$2:AF$2815,$A1625,'Duel Log'!AG$2:AG$2815,$B1625)</f>
        <v>1</v>
      </c>
      <c r="D1625" s="7" t="n">
        <f aca="false">COUNTIFS('Duel Log'!AF$2:AF$2815,$A1625,'Duel Log'!AG$2:AG$2815,$B1625,'Duel Log'!AH$2:AH$2815,"Win")</f>
        <v>0</v>
      </c>
      <c r="E1625" s="7" t="n">
        <f aca="false">COUNTIFS('Duel Log'!AF$2:AF$2815,$A1625,'Duel Log'!AG$2:AG$2815,$B1625,'Duel Log'!AH$2:AH$2815,"Loss")</f>
        <v>1</v>
      </c>
      <c r="F1625" s="7" t="n">
        <f aca="false">COUNTIFS('Duel Log'!AF$2:AF$2815,$A1625,'Duel Log'!AG$2:AG$2815,$B1625,'Duel Log'!AH$2:AH$2815,"Draw")</f>
        <v>0</v>
      </c>
      <c r="G1625" s="13" t="n">
        <f aca="false">IFERROR(D1625/C1625,"")</f>
        <v>0</v>
      </c>
    </row>
    <row r="1626" customFormat="false" ht="15" hidden="false" customHeight="true" outlineLevel="0" collapsed="false">
      <c r="A1626" s="7" t="s">
        <v>488</v>
      </c>
      <c r="B1626" s="7" t="s">
        <v>288</v>
      </c>
      <c r="C1626" s="7" t="n">
        <f aca="false">COUNTIFS('Duel Log'!AF$2:AF$2815,$A1626,'Duel Log'!AG$2:AG$2815,$B1626)</f>
        <v>1</v>
      </c>
      <c r="D1626" s="7" t="n">
        <f aca="false">COUNTIFS('Duel Log'!AF$2:AF$2815,$A1626,'Duel Log'!AG$2:AG$2815,$B1626,'Duel Log'!AH$2:AH$2815,"Win")</f>
        <v>0</v>
      </c>
      <c r="E1626" s="7" t="n">
        <f aca="false">COUNTIFS('Duel Log'!AF$2:AF$2815,$A1626,'Duel Log'!AG$2:AG$2815,$B1626,'Duel Log'!AH$2:AH$2815,"Loss")</f>
        <v>1</v>
      </c>
      <c r="F1626" s="7" t="n">
        <f aca="false">COUNTIFS('Duel Log'!AF$2:AF$2815,$A1626,'Duel Log'!AG$2:AG$2815,$B1626,'Duel Log'!AH$2:AH$2815,"Draw")</f>
        <v>0</v>
      </c>
      <c r="G1626" s="13" t="n">
        <f aca="false">IFERROR(D1626/C1626,"")</f>
        <v>0</v>
      </c>
    </row>
    <row r="1627" customFormat="false" ht="15" hidden="false" customHeight="true" outlineLevel="0" collapsed="false">
      <c r="A1627" s="7" t="s">
        <v>488</v>
      </c>
      <c r="B1627" s="7" t="s">
        <v>5175</v>
      </c>
      <c r="C1627" s="7" t="n">
        <f aca="false">COUNTIFS('Duel Log'!AF$2:AF$2815,$A1627,'Duel Log'!AG$2:AG$2815,$B1627)</f>
        <v>1</v>
      </c>
      <c r="D1627" s="7" t="n">
        <f aca="false">COUNTIFS('Duel Log'!AF$2:AF$2815,$A1627,'Duel Log'!AG$2:AG$2815,$B1627,'Duel Log'!AH$2:AH$2815,"Win")</f>
        <v>0</v>
      </c>
      <c r="E1627" s="7" t="n">
        <f aca="false">COUNTIFS('Duel Log'!AF$2:AF$2815,$A1627,'Duel Log'!AG$2:AG$2815,$B1627,'Duel Log'!AH$2:AH$2815,"Loss")</f>
        <v>1</v>
      </c>
      <c r="F1627" s="7" t="n">
        <f aca="false">COUNTIFS('Duel Log'!AF$2:AF$2815,$A1627,'Duel Log'!AG$2:AG$2815,$B1627,'Duel Log'!AH$2:AH$2815,"Draw")</f>
        <v>0</v>
      </c>
      <c r="G1627" s="13" t="n">
        <f aca="false">IFERROR(D1627/C1627,"")</f>
        <v>0</v>
      </c>
    </row>
    <row r="1628" customFormat="false" ht="15" hidden="false" customHeight="true" outlineLevel="0" collapsed="false">
      <c r="A1628" s="7" t="s">
        <v>488</v>
      </c>
      <c r="B1628" s="7" t="s">
        <v>1822</v>
      </c>
      <c r="C1628" s="7" t="n">
        <f aca="false">COUNTIFS('Duel Log'!AF$2:AF$2815,$A1628,'Duel Log'!AG$2:AG$2815,$B1628)</f>
        <v>2</v>
      </c>
      <c r="D1628" s="7" t="n">
        <f aca="false">COUNTIFS('Duel Log'!AF$2:AF$2815,$A1628,'Duel Log'!AG$2:AG$2815,$B1628,'Duel Log'!AH$2:AH$2815,"Win")</f>
        <v>0</v>
      </c>
      <c r="E1628" s="7" t="n">
        <f aca="false">COUNTIFS('Duel Log'!AF$2:AF$2815,$A1628,'Duel Log'!AG$2:AG$2815,$B1628,'Duel Log'!AH$2:AH$2815,"Loss")</f>
        <v>2</v>
      </c>
      <c r="F1628" s="7" t="n">
        <f aca="false">COUNTIFS('Duel Log'!AF$2:AF$2815,$A1628,'Duel Log'!AG$2:AG$2815,$B1628,'Duel Log'!AH$2:AH$2815,"Draw")</f>
        <v>0</v>
      </c>
      <c r="G1628" s="13" t="n">
        <f aca="false">IFERROR(D1628/C1628,"")</f>
        <v>0</v>
      </c>
    </row>
    <row r="1629" customFormat="false" ht="15" hidden="false" customHeight="true" outlineLevel="0" collapsed="false">
      <c r="A1629" s="7" t="s">
        <v>488</v>
      </c>
      <c r="B1629" s="7" t="s">
        <v>150</v>
      </c>
      <c r="C1629" s="7" t="n">
        <f aca="false">COUNTIFS('Duel Log'!AF$2:AF$2815,$A1629,'Duel Log'!AG$2:AG$2815,$B1629)</f>
        <v>4</v>
      </c>
      <c r="D1629" s="7" t="n">
        <f aca="false">COUNTIFS('Duel Log'!AF$2:AF$2815,$A1629,'Duel Log'!AG$2:AG$2815,$B1629,'Duel Log'!AH$2:AH$2815,"Win")</f>
        <v>4</v>
      </c>
      <c r="E1629" s="7" t="n">
        <f aca="false">COUNTIFS('Duel Log'!AF$2:AF$2815,$A1629,'Duel Log'!AG$2:AG$2815,$B1629,'Duel Log'!AH$2:AH$2815,"Loss")</f>
        <v>0</v>
      </c>
      <c r="F1629" s="7" t="n">
        <f aca="false">COUNTIFS('Duel Log'!AF$2:AF$2815,$A1629,'Duel Log'!AG$2:AG$2815,$B1629,'Duel Log'!AH$2:AH$2815,"Draw")</f>
        <v>0</v>
      </c>
      <c r="G1629" s="13" t="n">
        <f aca="false">IFERROR(D1629/C1629,"")</f>
        <v>1</v>
      </c>
    </row>
    <row r="1630" customFormat="false" ht="15" hidden="false" customHeight="true" outlineLevel="0" collapsed="false">
      <c r="A1630" s="7" t="s">
        <v>488</v>
      </c>
      <c r="B1630" s="7" t="s">
        <v>726</v>
      </c>
      <c r="C1630" s="7" t="n">
        <f aca="false">COUNTIFS('Duel Log'!AF$2:AF$2815,$A1630,'Duel Log'!AG$2:AG$2815,$B1630)</f>
        <v>3</v>
      </c>
      <c r="D1630" s="7" t="n">
        <f aca="false">COUNTIFS('Duel Log'!AF$2:AF$2815,$A1630,'Duel Log'!AG$2:AG$2815,$B1630,'Duel Log'!AH$2:AH$2815,"Win")</f>
        <v>3</v>
      </c>
      <c r="E1630" s="7" t="n">
        <f aca="false">COUNTIFS('Duel Log'!AF$2:AF$2815,$A1630,'Duel Log'!AG$2:AG$2815,$B1630,'Duel Log'!AH$2:AH$2815,"Loss")</f>
        <v>0</v>
      </c>
      <c r="F1630" s="7" t="n">
        <f aca="false">COUNTIFS('Duel Log'!AF$2:AF$2815,$A1630,'Duel Log'!AG$2:AG$2815,$B1630,'Duel Log'!AH$2:AH$2815,"Draw")</f>
        <v>0</v>
      </c>
      <c r="G1630" s="13" t="n">
        <f aca="false">IFERROR(D1630/C1630,"")</f>
        <v>1</v>
      </c>
    </row>
    <row r="1631" customFormat="false" ht="15" hidden="false" customHeight="true" outlineLevel="0" collapsed="false">
      <c r="A1631" s="7" t="s">
        <v>488</v>
      </c>
      <c r="B1631" s="7" t="s">
        <v>4689</v>
      </c>
      <c r="C1631" s="7" t="n">
        <f aca="false">COUNTIFS('Duel Log'!AF$2:AF$2815,$A1631,'Duel Log'!AG$2:AG$2815,$B1631)</f>
        <v>1</v>
      </c>
      <c r="D1631" s="7" t="n">
        <f aca="false">COUNTIFS('Duel Log'!AF$2:AF$2815,$A1631,'Duel Log'!AG$2:AG$2815,$B1631,'Duel Log'!AH$2:AH$2815,"Win")</f>
        <v>1</v>
      </c>
      <c r="E1631" s="7" t="n">
        <f aca="false">COUNTIFS('Duel Log'!AF$2:AF$2815,$A1631,'Duel Log'!AG$2:AG$2815,$B1631,'Duel Log'!AH$2:AH$2815,"Loss")</f>
        <v>0</v>
      </c>
      <c r="F1631" s="7" t="n">
        <f aca="false">COUNTIFS('Duel Log'!AF$2:AF$2815,$A1631,'Duel Log'!AG$2:AG$2815,$B1631,'Duel Log'!AH$2:AH$2815,"Draw")</f>
        <v>0</v>
      </c>
      <c r="G1631" s="13" t="n">
        <f aca="false">IFERROR(D1631/C1631,"")</f>
        <v>1</v>
      </c>
    </row>
    <row r="1632" customFormat="false" ht="15" hidden="false" customHeight="true" outlineLevel="0" collapsed="false">
      <c r="A1632" s="7" t="s">
        <v>488</v>
      </c>
      <c r="B1632" s="7" t="s">
        <v>790</v>
      </c>
      <c r="C1632" s="7" t="n">
        <f aca="false">COUNTIFS('Duel Log'!AF$2:AF$2815,$A1632,'Duel Log'!AG$2:AG$2815,$B1632)</f>
        <v>2</v>
      </c>
      <c r="D1632" s="7" t="n">
        <f aca="false">COUNTIFS('Duel Log'!AF$2:AF$2815,$A1632,'Duel Log'!AG$2:AG$2815,$B1632,'Duel Log'!AH$2:AH$2815,"Win")</f>
        <v>2</v>
      </c>
      <c r="E1632" s="7" t="n">
        <f aca="false">COUNTIFS('Duel Log'!AF$2:AF$2815,$A1632,'Duel Log'!AG$2:AG$2815,$B1632,'Duel Log'!AH$2:AH$2815,"Loss")</f>
        <v>0</v>
      </c>
      <c r="F1632" s="7" t="n">
        <f aca="false">COUNTIFS('Duel Log'!AF$2:AF$2815,$A1632,'Duel Log'!AG$2:AG$2815,$B1632,'Duel Log'!AH$2:AH$2815,"Draw")</f>
        <v>0</v>
      </c>
      <c r="G1632" s="13" t="n">
        <f aca="false">IFERROR(D1632/C1632,"")</f>
        <v>1</v>
      </c>
    </row>
    <row r="1633" customFormat="false" ht="15" hidden="false" customHeight="true" outlineLevel="0" collapsed="false">
      <c r="A1633" s="7" t="s">
        <v>488</v>
      </c>
      <c r="B1633" s="7" t="s">
        <v>671</v>
      </c>
      <c r="C1633" s="7" t="n">
        <f aca="false">COUNTIFS('Duel Log'!AF$2:AF$2815,$A1633,'Duel Log'!AG$2:AG$2815,$B1633)</f>
        <v>1</v>
      </c>
      <c r="D1633" s="7" t="n">
        <f aca="false">COUNTIFS('Duel Log'!AF$2:AF$2815,$A1633,'Duel Log'!AG$2:AG$2815,$B1633,'Duel Log'!AH$2:AH$2815,"Win")</f>
        <v>1</v>
      </c>
      <c r="E1633" s="7" t="n">
        <f aca="false">COUNTIFS('Duel Log'!AF$2:AF$2815,$A1633,'Duel Log'!AG$2:AG$2815,$B1633,'Duel Log'!AH$2:AH$2815,"Loss")</f>
        <v>0</v>
      </c>
      <c r="F1633" s="7" t="n">
        <f aca="false">COUNTIFS('Duel Log'!AF$2:AF$2815,$A1633,'Duel Log'!AG$2:AG$2815,$B1633,'Duel Log'!AH$2:AH$2815,"Draw")</f>
        <v>0</v>
      </c>
      <c r="G1633" s="13" t="n">
        <f aca="false">IFERROR(D1633/C1633,"")</f>
        <v>1</v>
      </c>
    </row>
    <row r="1634" customFormat="false" ht="15" hidden="false" customHeight="true" outlineLevel="0" collapsed="false">
      <c r="A1634" s="7" t="s">
        <v>488</v>
      </c>
      <c r="B1634" s="7" t="s">
        <v>3443</v>
      </c>
      <c r="C1634" s="7" t="n">
        <f aca="false">COUNTIFS('Duel Log'!AF$2:AF$2815,$A1634,'Duel Log'!AG$2:AG$2815,$B1634)</f>
        <v>1</v>
      </c>
      <c r="D1634" s="7" t="n">
        <f aca="false">COUNTIFS('Duel Log'!AF$2:AF$2815,$A1634,'Duel Log'!AG$2:AG$2815,$B1634,'Duel Log'!AH$2:AH$2815,"Win")</f>
        <v>1</v>
      </c>
      <c r="E1634" s="7" t="n">
        <f aca="false">COUNTIFS('Duel Log'!AF$2:AF$2815,$A1634,'Duel Log'!AG$2:AG$2815,$B1634,'Duel Log'!AH$2:AH$2815,"Loss")</f>
        <v>0</v>
      </c>
      <c r="F1634" s="7" t="n">
        <f aca="false">COUNTIFS('Duel Log'!AF$2:AF$2815,$A1634,'Duel Log'!AG$2:AG$2815,$B1634,'Duel Log'!AH$2:AH$2815,"Draw")</f>
        <v>0</v>
      </c>
      <c r="G1634" s="13" t="n">
        <f aca="false">IFERROR(D1634/C1634,"")</f>
        <v>1</v>
      </c>
    </row>
    <row r="1635" customFormat="false" ht="15" hidden="false" customHeight="true" outlineLevel="0" collapsed="false">
      <c r="A1635" s="7" t="s">
        <v>488</v>
      </c>
      <c r="B1635" s="7" t="s">
        <v>608</v>
      </c>
      <c r="C1635" s="7" t="n">
        <f aca="false">COUNTIFS('Duel Log'!AF$2:AF$2815,$A1635,'Duel Log'!AG$2:AG$2815,$B1635)</f>
        <v>1</v>
      </c>
      <c r="D1635" s="7" t="n">
        <f aca="false">COUNTIFS('Duel Log'!AF$2:AF$2815,$A1635,'Duel Log'!AG$2:AG$2815,$B1635,'Duel Log'!AH$2:AH$2815,"Win")</f>
        <v>0</v>
      </c>
      <c r="E1635" s="7" t="n">
        <f aca="false">COUNTIFS('Duel Log'!AF$2:AF$2815,$A1635,'Duel Log'!AG$2:AG$2815,$B1635,'Duel Log'!AH$2:AH$2815,"Loss")</f>
        <v>1</v>
      </c>
      <c r="F1635" s="7" t="n">
        <f aca="false">COUNTIFS('Duel Log'!AF$2:AF$2815,$A1635,'Duel Log'!AG$2:AG$2815,$B1635,'Duel Log'!AH$2:AH$2815,"Draw")</f>
        <v>0</v>
      </c>
      <c r="G1635" s="13" t="n">
        <f aca="false">IFERROR(D1635/C1635,"")</f>
        <v>0</v>
      </c>
    </row>
    <row r="1636" customFormat="false" ht="15" hidden="false" customHeight="true" outlineLevel="0" collapsed="false">
      <c r="A1636" s="7" t="s">
        <v>488</v>
      </c>
      <c r="B1636" s="7" t="s">
        <v>422</v>
      </c>
      <c r="C1636" s="7" t="n">
        <f aca="false">COUNTIFS('Duel Log'!AF$2:AF$2815,$A1636,'Duel Log'!AG$2:AG$2815,$B1636)</f>
        <v>1</v>
      </c>
      <c r="D1636" s="7" t="n">
        <f aca="false">COUNTIFS('Duel Log'!AF$2:AF$2815,$A1636,'Duel Log'!AG$2:AG$2815,$B1636,'Duel Log'!AH$2:AH$2815,"Win")</f>
        <v>1</v>
      </c>
      <c r="E1636" s="7" t="n">
        <f aca="false">COUNTIFS('Duel Log'!AF$2:AF$2815,$A1636,'Duel Log'!AG$2:AG$2815,$B1636,'Duel Log'!AH$2:AH$2815,"Loss")</f>
        <v>0</v>
      </c>
      <c r="F1636" s="7" t="n">
        <f aca="false">COUNTIFS('Duel Log'!AF$2:AF$2815,$A1636,'Duel Log'!AG$2:AG$2815,$B1636,'Duel Log'!AH$2:AH$2815,"Draw")</f>
        <v>0</v>
      </c>
      <c r="G1636" s="13" t="n">
        <f aca="false">IFERROR(D1636/C1636,"")</f>
        <v>1</v>
      </c>
    </row>
    <row r="1637" customFormat="false" ht="15" hidden="false" customHeight="true" outlineLevel="0" collapsed="false">
      <c r="A1637" s="7" t="s">
        <v>488</v>
      </c>
      <c r="B1637" s="7" t="s">
        <v>3928</v>
      </c>
      <c r="C1637" s="7" t="n">
        <f aca="false">COUNTIFS('Duel Log'!AF$2:AF$2815,$A1637,'Duel Log'!AG$2:AG$2815,$B1637)</f>
        <v>1</v>
      </c>
      <c r="D1637" s="7" t="n">
        <f aca="false">COUNTIFS('Duel Log'!AF$2:AF$2815,$A1637,'Duel Log'!AG$2:AG$2815,$B1637,'Duel Log'!AH$2:AH$2815,"Win")</f>
        <v>1</v>
      </c>
      <c r="E1637" s="7" t="n">
        <f aca="false">COUNTIFS('Duel Log'!AF$2:AF$2815,$A1637,'Duel Log'!AG$2:AG$2815,$B1637,'Duel Log'!AH$2:AH$2815,"Loss")</f>
        <v>0</v>
      </c>
      <c r="F1637" s="7" t="n">
        <f aca="false">COUNTIFS('Duel Log'!AF$2:AF$2815,$A1637,'Duel Log'!AG$2:AG$2815,$B1637,'Duel Log'!AH$2:AH$2815,"Draw")</f>
        <v>0</v>
      </c>
      <c r="G1637" s="13" t="n">
        <f aca="false">IFERROR(D1637/C1637,"")</f>
        <v>1</v>
      </c>
    </row>
    <row r="1638" customFormat="false" ht="15" hidden="false" customHeight="true" outlineLevel="0" collapsed="false">
      <c r="A1638" s="7" t="s">
        <v>488</v>
      </c>
      <c r="B1638" s="7" t="s">
        <v>307</v>
      </c>
      <c r="C1638" s="7" t="n">
        <f aca="false">COUNTIFS('Duel Log'!AF$2:AF$2815,$A1638,'Duel Log'!AG$2:AG$2815,$B1638)</f>
        <v>1</v>
      </c>
      <c r="D1638" s="7" t="n">
        <f aca="false">COUNTIFS('Duel Log'!AF$2:AF$2815,$A1638,'Duel Log'!AG$2:AG$2815,$B1638,'Duel Log'!AH$2:AH$2815,"Win")</f>
        <v>0</v>
      </c>
      <c r="E1638" s="7" t="n">
        <f aca="false">COUNTIFS('Duel Log'!AF$2:AF$2815,$A1638,'Duel Log'!AG$2:AG$2815,$B1638,'Duel Log'!AH$2:AH$2815,"Loss")</f>
        <v>1</v>
      </c>
      <c r="F1638" s="7" t="n">
        <f aca="false">COUNTIFS('Duel Log'!AF$2:AF$2815,$A1638,'Duel Log'!AG$2:AG$2815,$B1638,'Duel Log'!AH$2:AH$2815,"Draw")</f>
        <v>0</v>
      </c>
      <c r="G1638" s="13" t="n">
        <f aca="false">IFERROR(D1638/C1638,"")</f>
        <v>0</v>
      </c>
    </row>
    <row r="1639" customFormat="false" ht="15" hidden="false" customHeight="true" outlineLevel="0" collapsed="false">
      <c r="A1639" s="7" t="s">
        <v>488</v>
      </c>
      <c r="B1639" s="7" t="s">
        <v>754</v>
      </c>
      <c r="C1639" s="7" t="n">
        <f aca="false">COUNTIFS('Duel Log'!AF$2:AF$2815,$A1639,'Duel Log'!AG$2:AG$2815,$B1639)</f>
        <v>1</v>
      </c>
      <c r="D1639" s="7" t="n">
        <f aca="false">COUNTIFS('Duel Log'!AF$2:AF$2815,$A1639,'Duel Log'!AG$2:AG$2815,$B1639,'Duel Log'!AH$2:AH$2815,"Win")</f>
        <v>0</v>
      </c>
      <c r="E1639" s="7" t="n">
        <f aca="false">COUNTIFS('Duel Log'!AF$2:AF$2815,$A1639,'Duel Log'!AG$2:AG$2815,$B1639,'Duel Log'!AH$2:AH$2815,"Loss")</f>
        <v>1</v>
      </c>
      <c r="F1639" s="7" t="n">
        <f aca="false">COUNTIFS('Duel Log'!AF$2:AF$2815,$A1639,'Duel Log'!AG$2:AG$2815,$B1639,'Duel Log'!AH$2:AH$2815,"Draw")</f>
        <v>0</v>
      </c>
      <c r="G1639" s="13" t="n">
        <f aca="false">IFERROR(D1639/C1639,"")</f>
        <v>0</v>
      </c>
    </row>
    <row r="1640" customFormat="false" ht="15" hidden="false" customHeight="true" outlineLevel="0" collapsed="false">
      <c r="A1640" s="7" t="s">
        <v>488</v>
      </c>
      <c r="B1640" s="7" t="s">
        <v>487</v>
      </c>
      <c r="C1640" s="7" t="n">
        <f aca="false">COUNTIFS('Duel Log'!AF$2:AF$2815,$A1640,'Duel Log'!AG$2:AG$2815,$B1640)</f>
        <v>2</v>
      </c>
      <c r="D1640" s="7" t="n">
        <f aca="false">COUNTIFS('Duel Log'!AF$2:AF$2815,$A1640,'Duel Log'!AG$2:AG$2815,$B1640,'Duel Log'!AH$2:AH$2815,"Win")</f>
        <v>2</v>
      </c>
      <c r="E1640" s="7" t="n">
        <f aca="false">COUNTIFS('Duel Log'!AF$2:AF$2815,$A1640,'Duel Log'!AG$2:AG$2815,$B1640,'Duel Log'!AH$2:AH$2815,"Loss")</f>
        <v>0</v>
      </c>
      <c r="F1640" s="7" t="n">
        <f aca="false">COUNTIFS('Duel Log'!AF$2:AF$2815,$A1640,'Duel Log'!AG$2:AG$2815,$B1640,'Duel Log'!AH$2:AH$2815,"Draw")</f>
        <v>0</v>
      </c>
      <c r="G1640" s="13" t="n">
        <f aca="false">IFERROR(D1640/C1640,"")</f>
        <v>1</v>
      </c>
    </row>
    <row r="1641" customFormat="false" ht="15" hidden="false" customHeight="true" outlineLevel="0" collapsed="false">
      <c r="A1641" s="7" t="s">
        <v>488</v>
      </c>
      <c r="B1641" s="7" t="s">
        <v>2058</v>
      </c>
      <c r="C1641" s="7" t="n">
        <f aca="false">COUNTIFS('Duel Log'!AF$2:AF$2815,$A1641,'Duel Log'!AG$2:AG$2815,$B1641)</f>
        <v>2</v>
      </c>
      <c r="D1641" s="7" t="n">
        <f aca="false">COUNTIFS('Duel Log'!AF$2:AF$2815,$A1641,'Duel Log'!AG$2:AG$2815,$B1641,'Duel Log'!AH$2:AH$2815,"Win")</f>
        <v>0</v>
      </c>
      <c r="E1641" s="7" t="n">
        <f aca="false">COUNTIFS('Duel Log'!AF$2:AF$2815,$A1641,'Duel Log'!AG$2:AG$2815,$B1641,'Duel Log'!AH$2:AH$2815,"Loss")</f>
        <v>2</v>
      </c>
      <c r="F1641" s="7" t="n">
        <f aca="false">COUNTIFS('Duel Log'!AF$2:AF$2815,$A1641,'Duel Log'!AG$2:AG$2815,$B1641,'Duel Log'!AH$2:AH$2815,"Draw")</f>
        <v>0</v>
      </c>
      <c r="G1641" s="13" t="n">
        <f aca="false">IFERROR(D1641/C1641,"")</f>
        <v>0</v>
      </c>
    </row>
    <row r="1642" customFormat="false" ht="15" hidden="false" customHeight="true" outlineLevel="0" collapsed="false">
      <c r="A1642" s="7" t="s">
        <v>488</v>
      </c>
      <c r="B1642" s="7" t="s">
        <v>272</v>
      </c>
      <c r="C1642" s="7" t="n">
        <f aca="false">COUNTIFS('Duel Log'!AF$2:AF$2815,$A1642,'Duel Log'!AG$2:AG$2815,$B1642)</f>
        <v>2</v>
      </c>
      <c r="D1642" s="7" t="n">
        <f aca="false">COUNTIFS('Duel Log'!AF$2:AF$2815,$A1642,'Duel Log'!AG$2:AG$2815,$B1642,'Duel Log'!AH$2:AH$2815,"Win")</f>
        <v>2</v>
      </c>
      <c r="E1642" s="7" t="n">
        <f aca="false">COUNTIFS('Duel Log'!AF$2:AF$2815,$A1642,'Duel Log'!AG$2:AG$2815,$B1642,'Duel Log'!AH$2:AH$2815,"Loss")</f>
        <v>0</v>
      </c>
      <c r="F1642" s="7" t="n">
        <f aca="false">COUNTIFS('Duel Log'!AF$2:AF$2815,$A1642,'Duel Log'!AG$2:AG$2815,$B1642,'Duel Log'!AH$2:AH$2815,"Draw")</f>
        <v>0</v>
      </c>
      <c r="G1642" s="13" t="n">
        <f aca="false">IFERROR(D1642/C1642,"")</f>
        <v>1</v>
      </c>
    </row>
    <row r="1643" customFormat="false" ht="15" hidden="false" customHeight="true" outlineLevel="0" collapsed="false">
      <c r="A1643" s="7" t="s">
        <v>488</v>
      </c>
      <c r="B1643" s="7" t="s">
        <v>3755</v>
      </c>
      <c r="C1643" s="7" t="n">
        <f aca="false">COUNTIFS('Duel Log'!AF$2:AF$2815,$A1643,'Duel Log'!AG$2:AG$2815,$B1643)</f>
        <v>2</v>
      </c>
      <c r="D1643" s="7" t="n">
        <f aca="false">COUNTIFS('Duel Log'!AF$2:AF$2815,$A1643,'Duel Log'!AG$2:AG$2815,$B1643,'Duel Log'!AH$2:AH$2815,"Win")</f>
        <v>2</v>
      </c>
      <c r="E1643" s="7" t="n">
        <f aca="false">COUNTIFS('Duel Log'!AF$2:AF$2815,$A1643,'Duel Log'!AG$2:AG$2815,$B1643,'Duel Log'!AH$2:AH$2815,"Loss")</f>
        <v>0</v>
      </c>
      <c r="F1643" s="7" t="n">
        <f aca="false">COUNTIFS('Duel Log'!AF$2:AF$2815,$A1643,'Duel Log'!AG$2:AG$2815,$B1643,'Duel Log'!AH$2:AH$2815,"Draw")</f>
        <v>0</v>
      </c>
      <c r="G1643" s="13" t="n">
        <f aca="false">IFERROR(D1643/C1643,"")</f>
        <v>1</v>
      </c>
    </row>
    <row r="1644" customFormat="false" ht="15" hidden="false" customHeight="true" outlineLevel="0" collapsed="false">
      <c r="A1644" s="7" t="s">
        <v>488</v>
      </c>
      <c r="B1644" s="7" t="s">
        <v>4574</v>
      </c>
      <c r="C1644" s="7" t="n">
        <f aca="false">COUNTIFS('Duel Log'!AF$2:AF$2815,$A1644,'Duel Log'!AG$2:AG$2815,$B1644)</f>
        <v>1</v>
      </c>
      <c r="D1644" s="7" t="n">
        <f aca="false">COUNTIFS('Duel Log'!AF$2:AF$2815,$A1644,'Duel Log'!AG$2:AG$2815,$B1644,'Duel Log'!AH$2:AH$2815,"Win")</f>
        <v>1</v>
      </c>
      <c r="E1644" s="7" t="n">
        <f aca="false">COUNTIFS('Duel Log'!AF$2:AF$2815,$A1644,'Duel Log'!AG$2:AG$2815,$B1644,'Duel Log'!AH$2:AH$2815,"Loss")</f>
        <v>0</v>
      </c>
      <c r="F1644" s="7" t="n">
        <f aca="false">COUNTIFS('Duel Log'!AF$2:AF$2815,$A1644,'Duel Log'!AG$2:AG$2815,$B1644,'Duel Log'!AH$2:AH$2815,"Draw")</f>
        <v>0</v>
      </c>
      <c r="G1644" s="13" t="n">
        <f aca="false">IFERROR(D1644/C1644,"")</f>
        <v>1</v>
      </c>
    </row>
    <row r="1645" customFormat="false" ht="15" hidden="false" customHeight="true" outlineLevel="0" collapsed="false">
      <c r="A1645" s="7" t="s">
        <v>488</v>
      </c>
      <c r="B1645" s="7" t="s">
        <v>277</v>
      </c>
      <c r="C1645" s="7" t="n">
        <f aca="false">COUNTIFS('Duel Log'!AF$2:AF$2815,$A1645,'Duel Log'!AG$2:AG$2815,$B1645)</f>
        <v>2</v>
      </c>
      <c r="D1645" s="7" t="n">
        <f aca="false">COUNTIFS('Duel Log'!AF$2:AF$2815,$A1645,'Duel Log'!AG$2:AG$2815,$B1645,'Duel Log'!AH$2:AH$2815,"Win")</f>
        <v>2</v>
      </c>
      <c r="E1645" s="7" t="n">
        <f aca="false">COUNTIFS('Duel Log'!AF$2:AF$2815,$A1645,'Duel Log'!AG$2:AG$2815,$B1645,'Duel Log'!AH$2:AH$2815,"Loss")</f>
        <v>0</v>
      </c>
      <c r="F1645" s="7" t="n">
        <f aca="false">COUNTIFS('Duel Log'!AF$2:AF$2815,$A1645,'Duel Log'!AG$2:AG$2815,$B1645,'Duel Log'!AH$2:AH$2815,"Draw")</f>
        <v>0</v>
      </c>
      <c r="G1645" s="13" t="n">
        <f aca="false">IFERROR(D1645/C1645,"")</f>
        <v>1</v>
      </c>
    </row>
    <row r="1646" customFormat="false" ht="15" hidden="false" customHeight="true" outlineLevel="0" collapsed="false">
      <c r="A1646" s="7" t="s">
        <v>488</v>
      </c>
      <c r="B1646" s="7" t="s">
        <v>649</v>
      </c>
      <c r="C1646" s="7" t="n">
        <f aca="false">COUNTIFS('Duel Log'!AF$2:AF$2815,$A1646,'Duel Log'!AG$2:AG$2815,$B1646)</f>
        <v>2</v>
      </c>
      <c r="D1646" s="7" t="n">
        <f aca="false">COUNTIFS('Duel Log'!AF$2:AF$2815,$A1646,'Duel Log'!AG$2:AG$2815,$B1646,'Duel Log'!AH$2:AH$2815,"Win")</f>
        <v>1</v>
      </c>
      <c r="E1646" s="7" t="n">
        <f aca="false">COUNTIFS('Duel Log'!AF$2:AF$2815,$A1646,'Duel Log'!AG$2:AG$2815,$B1646,'Duel Log'!AH$2:AH$2815,"Loss")</f>
        <v>1</v>
      </c>
      <c r="F1646" s="7" t="n">
        <f aca="false">COUNTIFS('Duel Log'!AF$2:AF$2815,$A1646,'Duel Log'!AG$2:AG$2815,$B1646,'Duel Log'!AH$2:AH$2815,"Draw")</f>
        <v>0</v>
      </c>
      <c r="G1646" s="13" t="n">
        <f aca="false">IFERROR(D1646/C1646,"")</f>
        <v>0.5</v>
      </c>
    </row>
    <row r="1647" customFormat="false" ht="15" hidden="false" customHeight="true" outlineLevel="0" collapsed="false">
      <c r="A1647" s="7" t="s">
        <v>488</v>
      </c>
      <c r="B1647" s="7" t="s">
        <v>229</v>
      </c>
      <c r="C1647" s="7" t="n">
        <f aca="false">COUNTIFS('Duel Log'!AF$2:AF$2815,$A1647,'Duel Log'!AG$2:AG$2815,$B1647)</f>
        <v>1</v>
      </c>
      <c r="D1647" s="7" t="n">
        <f aca="false">COUNTIFS('Duel Log'!AF$2:AF$2815,$A1647,'Duel Log'!AG$2:AG$2815,$B1647,'Duel Log'!AH$2:AH$2815,"Win")</f>
        <v>1</v>
      </c>
      <c r="E1647" s="7" t="n">
        <f aca="false">COUNTIFS('Duel Log'!AF$2:AF$2815,$A1647,'Duel Log'!AG$2:AG$2815,$B1647,'Duel Log'!AH$2:AH$2815,"Loss")</f>
        <v>0</v>
      </c>
      <c r="F1647" s="7" t="n">
        <f aca="false">COUNTIFS('Duel Log'!AF$2:AF$2815,$A1647,'Duel Log'!AG$2:AG$2815,$B1647,'Duel Log'!AH$2:AH$2815,"Draw")</f>
        <v>0</v>
      </c>
      <c r="G1647" s="13" t="n">
        <f aca="false">IFERROR(D1647/C1647,"")</f>
        <v>1</v>
      </c>
    </row>
    <row r="1648" customFormat="false" ht="15" hidden="false" customHeight="true" outlineLevel="0" collapsed="false">
      <c r="A1648" s="7" t="s">
        <v>1553</v>
      </c>
      <c r="B1648" s="7" t="s">
        <v>1552</v>
      </c>
      <c r="C1648" s="7" t="n">
        <f aca="false">COUNTIFS('Duel Log'!AF$2:AF$2815,$A1648,'Duel Log'!AG$2:AG$2815,$B1648)</f>
        <v>1</v>
      </c>
      <c r="D1648" s="7" t="n">
        <f aca="false">COUNTIFS('Duel Log'!AF$2:AF$2815,$A1648,'Duel Log'!AG$2:AG$2815,$B1648,'Duel Log'!AH$2:AH$2815,"Win")</f>
        <v>0</v>
      </c>
      <c r="E1648" s="7" t="n">
        <f aca="false">COUNTIFS('Duel Log'!AF$2:AF$2815,$A1648,'Duel Log'!AG$2:AG$2815,$B1648,'Duel Log'!AH$2:AH$2815,"Loss")</f>
        <v>1</v>
      </c>
      <c r="F1648" s="7" t="n">
        <f aca="false">COUNTIFS('Duel Log'!AF$2:AF$2815,$A1648,'Duel Log'!AG$2:AG$2815,$B1648,'Duel Log'!AH$2:AH$2815,"Draw")</f>
        <v>0</v>
      </c>
      <c r="G1648" s="13" t="n">
        <f aca="false">IFERROR(D1648/C1648,"")</f>
        <v>0</v>
      </c>
    </row>
    <row r="1649" customFormat="false" ht="15" hidden="false" customHeight="true" outlineLevel="0" collapsed="false">
      <c r="A1649" s="7" t="s">
        <v>2410</v>
      </c>
      <c r="B1649" s="7" t="s">
        <v>150</v>
      </c>
      <c r="C1649" s="7" t="n">
        <f aca="false">COUNTIFS('Duel Log'!AF$2:AF$2815,$A1649,'Duel Log'!AG$2:AG$2815,$B1649)</f>
        <v>1</v>
      </c>
      <c r="D1649" s="7" t="n">
        <f aca="false">COUNTIFS('Duel Log'!AF$2:AF$2815,$A1649,'Duel Log'!AG$2:AG$2815,$B1649,'Duel Log'!AH$2:AH$2815,"Win")</f>
        <v>0</v>
      </c>
      <c r="E1649" s="7" t="n">
        <f aca="false">COUNTIFS('Duel Log'!AF$2:AF$2815,$A1649,'Duel Log'!AG$2:AG$2815,$B1649,'Duel Log'!AH$2:AH$2815,"Loss")</f>
        <v>1</v>
      </c>
      <c r="F1649" s="7" t="n">
        <f aca="false">COUNTIFS('Duel Log'!AF$2:AF$2815,$A1649,'Duel Log'!AG$2:AG$2815,$B1649,'Duel Log'!AH$2:AH$2815,"Draw")</f>
        <v>0</v>
      </c>
      <c r="G1649" s="13" t="n">
        <f aca="false">IFERROR(D1649/C1649,"")</f>
        <v>0</v>
      </c>
    </row>
    <row r="1650" customFormat="false" ht="15" hidden="false" customHeight="true" outlineLevel="0" collapsed="false">
      <c r="A1650" s="7" t="s">
        <v>849</v>
      </c>
      <c r="B1650" s="7" t="s">
        <v>150</v>
      </c>
      <c r="C1650" s="7" t="n">
        <f aca="false">COUNTIFS('Duel Log'!AF$2:AF$2815,$A1650,'Duel Log'!AG$2:AG$2815,$B1650)</f>
        <v>1</v>
      </c>
      <c r="D1650" s="7" t="n">
        <f aca="false">COUNTIFS('Duel Log'!AF$2:AF$2815,$A1650,'Duel Log'!AG$2:AG$2815,$B1650,'Duel Log'!AH$2:AH$2815,"Win")</f>
        <v>0</v>
      </c>
      <c r="E1650" s="7" t="n">
        <f aca="false">COUNTIFS('Duel Log'!AF$2:AF$2815,$A1650,'Duel Log'!AG$2:AG$2815,$B1650,'Duel Log'!AH$2:AH$2815,"Loss")</f>
        <v>1</v>
      </c>
      <c r="F1650" s="7" t="n">
        <f aca="false">COUNTIFS('Duel Log'!AF$2:AF$2815,$A1650,'Duel Log'!AG$2:AG$2815,$B1650,'Duel Log'!AH$2:AH$2815,"Draw")</f>
        <v>0</v>
      </c>
      <c r="G1650" s="13" t="n">
        <f aca="false">IFERROR(D1650/C1650,"")</f>
        <v>0</v>
      </c>
    </row>
    <row r="1651" customFormat="false" ht="15" hidden="false" customHeight="true" outlineLevel="0" collapsed="false">
      <c r="A1651" s="7" t="s">
        <v>849</v>
      </c>
      <c r="B1651" s="7" t="s">
        <v>4681</v>
      </c>
      <c r="C1651" s="7" t="n">
        <f aca="false">COUNTIFS('Duel Log'!AF$2:AF$2815,$A1651,'Duel Log'!AG$2:AG$2815,$B1651)</f>
        <v>1</v>
      </c>
      <c r="D1651" s="7" t="n">
        <f aca="false">COUNTIFS('Duel Log'!AF$2:AF$2815,$A1651,'Duel Log'!AG$2:AG$2815,$B1651,'Duel Log'!AH$2:AH$2815,"Win")</f>
        <v>0</v>
      </c>
      <c r="E1651" s="7" t="n">
        <f aca="false">COUNTIFS('Duel Log'!AF$2:AF$2815,$A1651,'Duel Log'!AG$2:AG$2815,$B1651,'Duel Log'!AH$2:AH$2815,"Loss")</f>
        <v>1</v>
      </c>
      <c r="F1651" s="7" t="n">
        <f aca="false">COUNTIFS('Duel Log'!AF$2:AF$2815,$A1651,'Duel Log'!AG$2:AG$2815,$B1651,'Duel Log'!AH$2:AH$2815,"Draw")</f>
        <v>0</v>
      </c>
      <c r="G1651" s="13" t="n">
        <f aca="false">IFERROR(D1651/C1651,"")</f>
        <v>0</v>
      </c>
    </row>
    <row r="1652" customFormat="false" ht="15" hidden="false" customHeight="true" outlineLevel="0" collapsed="false">
      <c r="A1652" s="7" t="s">
        <v>849</v>
      </c>
      <c r="B1652" s="7" t="s">
        <v>2870</v>
      </c>
      <c r="C1652" s="7" t="n">
        <f aca="false">COUNTIFS('Duel Log'!AF$2:AF$2815,$A1652,'Duel Log'!AG$2:AG$2815,$B1652)</f>
        <v>1</v>
      </c>
      <c r="D1652" s="7" t="n">
        <f aca="false">COUNTIFS('Duel Log'!AF$2:AF$2815,$A1652,'Duel Log'!AG$2:AG$2815,$B1652,'Duel Log'!AH$2:AH$2815,"Win")</f>
        <v>1</v>
      </c>
      <c r="E1652" s="7" t="n">
        <f aca="false">COUNTIFS('Duel Log'!AF$2:AF$2815,$A1652,'Duel Log'!AG$2:AG$2815,$B1652,'Duel Log'!AH$2:AH$2815,"Loss")</f>
        <v>0</v>
      </c>
      <c r="F1652" s="7" t="n">
        <f aca="false">COUNTIFS('Duel Log'!AF$2:AF$2815,$A1652,'Duel Log'!AG$2:AG$2815,$B1652,'Duel Log'!AH$2:AH$2815,"Draw")</f>
        <v>0</v>
      </c>
      <c r="G1652" s="13" t="n">
        <f aca="false">IFERROR(D1652/C1652,"")</f>
        <v>1</v>
      </c>
    </row>
    <row r="1653" customFormat="false" ht="15" hidden="false" customHeight="true" outlineLevel="0" collapsed="false">
      <c r="A1653" s="7" t="s">
        <v>849</v>
      </c>
      <c r="B1653" s="7" t="s">
        <v>1085</v>
      </c>
      <c r="C1653" s="7" t="n">
        <f aca="false">COUNTIFS('Duel Log'!AF$2:AF$2815,$A1653,'Duel Log'!AG$2:AG$2815,$B1653)</f>
        <v>1</v>
      </c>
      <c r="D1653" s="7" t="n">
        <f aca="false">COUNTIFS('Duel Log'!AF$2:AF$2815,$A1653,'Duel Log'!AG$2:AG$2815,$B1653,'Duel Log'!AH$2:AH$2815,"Win")</f>
        <v>1</v>
      </c>
      <c r="E1653" s="7" t="n">
        <f aca="false">COUNTIFS('Duel Log'!AF$2:AF$2815,$A1653,'Duel Log'!AG$2:AG$2815,$B1653,'Duel Log'!AH$2:AH$2815,"Loss")</f>
        <v>0</v>
      </c>
      <c r="F1653" s="7" t="n">
        <f aca="false">COUNTIFS('Duel Log'!AF$2:AF$2815,$A1653,'Duel Log'!AG$2:AG$2815,$B1653,'Duel Log'!AH$2:AH$2815,"Draw")</f>
        <v>0</v>
      </c>
      <c r="G1653" s="13" t="n">
        <f aca="false">IFERROR(D1653/C1653,"")</f>
        <v>1</v>
      </c>
    </row>
    <row r="1654" customFormat="false" ht="15" hidden="false" customHeight="true" outlineLevel="0" collapsed="false">
      <c r="A1654" s="7" t="s">
        <v>536</v>
      </c>
      <c r="B1654" s="7" t="s">
        <v>888</v>
      </c>
      <c r="C1654" s="7" t="n">
        <f aca="false">COUNTIFS('Duel Log'!AF$2:AF$2815,$A1654,'Duel Log'!AG$2:AG$2815,$B1654)</f>
        <v>1</v>
      </c>
      <c r="D1654" s="7" t="n">
        <f aca="false">COUNTIFS('Duel Log'!AF$2:AF$2815,$A1654,'Duel Log'!AG$2:AG$2815,$B1654,'Duel Log'!AH$2:AH$2815,"Win")</f>
        <v>0</v>
      </c>
      <c r="E1654" s="7" t="n">
        <f aca="false">COUNTIFS('Duel Log'!AF$2:AF$2815,$A1654,'Duel Log'!AG$2:AG$2815,$B1654,'Duel Log'!AH$2:AH$2815,"Loss")</f>
        <v>1</v>
      </c>
      <c r="F1654" s="7" t="n">
        <f aca="false">COUNTIFS('Duel Log'!AF$2:AF$2815,$A1654,'Duel Log'!AG$2:AG$2815,$B1654,'Duel Log'!AH$2:AH$2815,"Draw")</f>
        <v>0</v>
      </c>
      <c r="G1654" s="13" t="n">
        <f aca="false">IFERROR(D1654/C1654,"")</f>
        <v>0</v>
      </c>
    </row>
    <row r="1655" customFormat="false" ht="15" hidden="false" customHeight="true" outlineLevel="0" collapsed="false">
      <c r="A1655" s="7" t="s">
        <v>1781</v>
      </c>
      <c r="B1655" s="7" t="s">
        <v>1780</v>
      </c>
      <c r="C1655" s="7" t="n">
        <f aca="false">COUNTIFS('Duel Log'!AF$2:AF$2815,$A1655,'Duel Log'!AG$2:AG$2815,$B1655)</f>
        <v>1</v>
      </c>
      <c r="D1655" s="7" t="n">
        <f aca="false">COUNTIFS('Duel Log'!AF$2:AF$2815,$A1655,'Duel Log'!AG$2:AG$2815,$B1655,'Duel Log'!AH$2:AH$2815,"Win")</f>
        <v>0</v>
      </c>
      <c r="E1655" s="7" t="n">
        <f aca="false">COUNTIFS('Duel Log'!AF$2:AF$2815,$A1655,'Duel Log'!AG$2:AG$2815,$B1655,'Duel Log'!AH$2:AH$2815,"Loss")</f>
        <v>1</v>
      </c>
      <c r="F1655" s="7" t="n">
        <f aca="false">COUNTIFS('Duel Log'!AF$2:AF$2815,$A1655,'Duel Log'!AG$2:AG$2815,$B1655,'Duel Log'!AH$2:AH$2815,"Draw")</f>
        <v>0</v>
      </c>
      <c r="G1655" s="13" t="n">
        <f aca="false">IFERROR(D1655/C1655,"")</f>
        <v>0</v>
      </c>
    </row>
    <row r="1656" customFormat="false" ht="15" hidden="false" customHeight="true" outlineLevel="0" collapsed="false">
      <c r="A1656" s="7" t="s">
        <v>5734</v>
      </c>
      <c r="B1656" s="7" t="s">
        <v>5735</v>
      </c>
      <c r="C1656" s="7" t="n">
        <f aca="false">COUNTIFS('Duel Log'!AF$2:AF$2815,$A1656,'Duel Log'!AG$2:AG$2815,$B1656)</f>
        <v>1</v>
      </c>
      <c r="D1656" s="7" t="n">
        <f aca="false">COUNTIFS('Duel Log'!AF$2:AF$2815,$A1656,'Duel Log'!AG$2:AG$2815,$B1656,'Duel Log'!AH$2:AH$2815,"Win")</f>
        <v>1</v>
      </c>
      <c r="E1656" s="7" t="n">
        <f aca="false">COUNTIFS('Duel Log'!AF$2:AF$2815,$A1656,'Duel Log'!AG$2:AG$2815,$B1656,'Duel Log'!AH$2:AH$2815,"Loss")</f>
        <v>0</v>
      </c>
      <c r="F1656" s="7" t="n">
        <f aca="false">COUNTIFS('Duel Log'!AF$2:AF$2815,$A1656,'Duel Log'!AG$2:AG$2815,$B1656,'Duel Log'!AH$2:AH$2815,"Draw")</f>
        <v>0</v>
      </c>
      <c r="G1656" s="13" t="n">
        <f aca="false">IFERROR(D1656/C1656,"")</f>
        <v>1</v>
      </c>
    </row>
    <row r="1657" customFormat="false" ht="15" hidden="false" customHeight="true" outlineLevel="0" collapsed="false">
      <c r="A1657" s="7" t="s">
        <v>3324</v>
      </c>
      <c r="B1657" s="7" t="s">
        <v>228</v>
      </c>
      <c r="C1657" s="7" t="n">
        <f aca="false">COUNTIFS('Duel Log'!AF$2:AF$2815,$A1657,'Duel Log'!AG$2:AG$2815,$B1657)</f>
        <v>1</v>
      </c>
      <c r="D1657" s="7" t="n">
        <f aca="false">COUNTIFS('Duel Log'!AF$2:AF$2815,$A1657,'Duel Log'!AG$2:AG$2815,$B1657,'Duel Log'!AH$2:AH$2815,"Win")</f>
        <v>1</v>
      </c>
      <c r="E1657" s="7" t="n">
        <f aca="false">COUNTIFS('Duel Log'!AF$2:AF$2815,$A1657,'Duel Log'!AG$2:AG$2815,$B1657,'Duel Log'!AH$2:AH$2815,"Loss")</f>
        <v>0</v>
      </c>
      <c r="F1657" s="7" t="n">
        <f aca="false">COUNTIFS('Duel Log'!AF$2:AF$2815,$A1657,'Duel Log'!AG$2:AG$2815,$B1657,'Duel Log'!AH$2:AH$2815,"Draw")</f>
        <v>0</v>
      </c>
      <c r="G1657" s="13" t="n">
        <f aca="false">IFERROR(D1657/C1657,"")</f>
        <v>1</v>
      </c>
    </row>
    <row r="1658" customFormat="false" ht="15" hidden="false" customHeight="true" outlineLevel="0" collapsed="false">
      <c r="A1658" s="7" t="s">
        <v>4836</v>
      </c>
      <c r="B1658" s="7" t="s">
        <v>929</v>
      </c>
      <c r="C1658" s="7" t="n">
        <f aca="false">COUNTIFS('Duel Log'!AF$2:AF$2815,$A1658,'Duel Log'!AG$2:AG$2815,$B1658)</f>
        <v>1</v>
      </c>
      <c r="D1658" s="7" t="n">
        <f aca="false">COUNTIFS('Duel Log'!AF$2:AF$2815,$A1658,'Duel Log'!AG$2:AG$2815,$B1658,'Duel Log'!AH$2:AH$2815,"Win")</f>
        <v>1</v>
      </c>
      <c r="E1658" s="7" t="n">
        <f aca="false">COUNTIFS('Duel Log'!AF$2:AF$2815,$A1658,'Duel Log'!AG$2:AG$2815,$B1658,'Duel Log'!AH$2:AH$2815,"Loss")</f>
        <v>0</v>
      </c>
      <c r="F1658" s="7" t="n">
        <f aca="false">COUNTIFS('Duel Log'!AF$2:AF$2815,$A1658,'Duel Log'!AG$2:AG$2815,$B1658,'Duel Log'!AH$2:AH$2815,"Draw")</f>
        <v>0</v>
      </c>
      <c r="G1658" s="13" t="n">
        <f aca="false">IFERROR(D1658/C1658,"")</f>
        <v>1</v>
      </c>
    </row>
    <row r="1659" customFormat="false" ht="15" hidden="false" customHeight="true" outlineLevel="0" collapsed="false">
      <c r="A1659" s="7" t="s">
        <v>715</v>
      </c>
      <c r="B1659" s="7" t="s">
        <v>1366</v>
      </c>
      <c r="C1659" s="7" t="n">
        <f aca="false">COUNTIFS('Duel Log'!AF$2:AF$2815,$A1659,'Duel Log'!AG$2:AG$2815,$B1659)</f>
        <v>1</v>
      </c>
      <c r="D1659" s="7" t="n">
        <f aca="false">COUNTIFS('Duel Log'!AF$2:AF$2815,$A1659,'Duel Log'!AG$2:AG$2815,$B1659,'Duel Log'!AH$2:AH$2815,"Win")</f>
        <v>1</v>
      </c>
      <c r="E1659" s="7" t="n">
        <f aca="false">COUNTIFS('Duel Log'!AF$2:AF$2815,$A1659,'Duel Log'!AG$2:AG$2815,$B1659,'Duel Log'!AH$2:AH$2815,"Loss")</f>
        <v>0</v>
      </c>
      <c r="F1659" s="7" t="n">
        <f aca="false">COUNTIFS('Duel Log'!AF$2:AF$2815,$A1659,'Duel Log'!AG$2:AG$2815,$B1659,'Duel Log'!AH$2:AH$2815,"Draw")</f>
        <v>0</v>
      </c>
      <c r="G1659" s="13" t="n">
        <f aca="false">IFERROR(D1659/C1659,"")</f>
        <v>1</v>
      </c>
    </row>
    <row r="1660" customFormat="false" ht="15" hidden="false" customHeight="true" outlineLevel="0" collapsed="false">
      <c r="A1660" s="7" t="s">
        <v>715</v>
      </c>
      <c r="B1660" s="7" t="s">
        <v>3340</v>
      </c>
      <c r="C1660" s="7" t="n">
        <f aca="false">COUNTIFS('Duel Log'!AF$2:AF$2815,$A1660,'Duel Log'!AG$2:AG$2815,$B1660)</f>
        <v>1</v>
      </c>
      <c r="D1660" s="7" t="n">
        <f aca="false">COUNTIFS('Duel Log'!AF$2:AF$2815,$A1660,'Duel Log'!AG$2:AG$2815,$B1660,'Duel Log'!AH$2:AH$2815,"Win")</f>
        <v>0</v>
      </c>
      <c r="E1660" s="7" t="n">
        <f aca="false">COUNTIFS('Duel Log'!AF$2:AF$2815,$A1660,'Duel Log'!AG$2:AG$2815,$B1660,'Duel Log'!AH$2:AH$2815,"Loss")</f>
        <v>1</v>
      </c>
      <c r="F1660" s="7" t="n">
        <f aca="false">COUNTIFS('Duel Log'!AF$2:AF$2815,$A1660,'Duel Log'!AG$2:AG$2815,$B1660,'Duel Log'!AH$2:AH$2815,"Draw")</f>
        <v>0</v>
      </c>
      <c r="G1660" s="13" t="n">
        <f aca="false">IFERROR(D1660/C1660,"")</f>
        <v>0</v>
      </c>
    </row>
    <row r="1661" customFormat="false" ht="15" hidden="false" customHeight="true" outlineLevel="0" collapsed="false">
      <c r="A1661" s="7" t="s">
        <v>715</v>
      </c>
      <c r="B1661" s="7" t="s">
        <v>422</v>
      </c>
      <c r="C1661" s="7" t="n">
        <f aca="false">COUNTIFS('Duel Log'!AF$2:AF$2815,$A1661,'Duel Log'!AG$2:AG$2815,$B1661)</f>
        <v>1</v>
      </c>
      <c r="D1661" s="7" t="n">
        <f aca="false">COUNTIFS('Duel Log'!AF$2:AF$2815,$A1661,'Duel Log'!AG$2:AG$2815,$B1661,'Duel Log'!AH$2:AH$2815,"Win")</f>
        <v>0</v>
      </c>
      <c r="E1661" s="7" t="n">
        <f aca="false">COUNTIFS('Duel Log'!AF$2:AF$2815,$A1661,'Duel Log'!AG$2:AG$2815,$B1661,'Duel Log'!AH$2:AH$2815,"Loss")</f>
        <v>1</v>
      </c>
      <c r="F1661" s="7" t="n">
        <f aca="false">COUNTIFS('Duel Log'!AF$2:AF$2815,$A1661,'Duel Log'!AG$2:AG$2815,$B1661,'Duel Log'!AH$2:AH$2815,"Draw")</f>
        <v>0</v>
      </c>
      <c r="G1661" s="13" t="n">
        <f aca="false">IFERROR(D1661/C1661,"")</f>
        <v>0</v>
      </c>
    </row>
    <row r="1662" customFormat="false" ht="15" hidden="false" customHeight="true" outlineLevel="0" collapsed="false">
      <c r="A1662" s="7" t="s">
        <v>5619</v>
      </c>
      <c r="B1662" s="7" t="s">
        <v>5620</v>
      </c>
      <c r="C1662" s="7" t="n">
        <f aca="false">COUNTIFS('Duel Log'!AF$2:AF$2815,$A1662,'Duel Log'!AG$2:AG$2815,$B1662)</f>
        <v>1</v>
      </c>
      <c r="D1662" s="7" t="n">
        <f aca="false">COUNTIFS('Duel Log'!AF$2:AF$2815,$A1662,'Duel Log'!AG$2:AG$2815,$B1662,'Duel Log'!AH$2:AH$2815,"Win")</f>
        <v>1</v>
      </c>
      <c r="E1662" s="7" t="n">
        <f aca="false">COUNTIFS('Duel Log'!AF$2:AF$2815,$A1662,'Duel Log'!AG$2:AG$2815,$B1662,'Duel Log'!AH$2:AH$2815,"Loss")</f>
        <v>0</v>
      </c>
      <c r="F1662" s="7" t="n">
        <f aca="false">COUNTIFS('Duel Log'!AF$2:AF$2815,$A1662,'Duel Log'!AG$2:AG$2815,$B1662,'Duel Log'!AH$2:AH$2815,"Draw")</f>
        <v>0</v>
      </c>
      <c r="G1662" s="13" t="n">
        <f aca="false">IFERROR(D1662/C1662,"")</f>
        <v>1</v>
      </c>
    </row>
    <row r="1663" customFormat="false" ht="15" hidden="false" customHeight="true" outlineLevel="0" collapsed="false">
      <c r="A1663" s="7" t="s">
        <v>1666</v>
      </c>
      <c r="B1663" s="7" t="s">
        <v>422</v>
      </c>
      <c r="C1663" s="7" t="n">
        <f aca="false">COUNTIFS('Duel Log'!AF$2:AF$2815,$A1663,'Duel Log'!AG$2:AG$2815,$B1663)</f>
        <v>1</v>
      </c>
      <c r="D1663" s="7" t="n">
        <f aca="false">COUNTIFS('Duel Log'!AF$2:AF$2815,$A1663,'Duel Log'!AG$2:AG$2815,$B1663,'Duel Log'!AH$2:AH$2815,"Win")</f>
        <v>1</v>
      </c>
      <c r="E1663" s="7" t="n">
        <f aca="false">COUNTIFS('Duel Log'!AF$2:AF$2815,$A1663,'Duel Log'!AG$2:AG$2815,$B1663,'Duel Log'!AH$2:AH$2815,"Loss")</f>
        <v>0</v>
      </c>
      <c r="F1663" s="7" t="n">
        <f aca="false">COUNTIFS('Duel Log'!AF$2:AF$2815,$A1663,'Duel Log'!AG$2:AG$2815,$B1663,'Duel Log'!AH$2:AH$2815,"Draw")</f>
        <v>0</v>
      </c>
      <c r="G1663" s="13" t="n">
        <f aca="false">IFERROR(D1663/C1663,"")</f>
        <v>1</v>
      </c>
    </row>
    <row r="1664" customFormat="false" ht="15" hidden="false" customHeight="true" outlineLevel="0" collapsed="false">
      <c r="A1664" s="7" t="s">
        <v>3032</v>
      </c>
      <c r="B1664" s="7" t="s">
        <v>3031</v>
      </c>
      <c r="C1664" s="7" t="n">
        <f aca="false">COUNTIFS('Duel Log'!AF$2:AF$2815,$A1664,'Duel Log'!AG$2:AG$2815,$B1664)</f>
        <v>1</v>
      </c>
      <c r="D1664" s="7" t="n">
        <f aca="false">COUNTIFS('Duel Log'!AF$2:AF$2815,$A1664,'Duel Log'!AG$2:AG$2815,$B1664,'Duel Log'!AH$2:AH$2815,"Win")</f>
        <v>1</v>
      </c>
      <c r="E1664" s="7" t="n">
        <f aca="false">COUNTIFS('Duel Log'!AF$2:AF$2815,$A1664,'Duel Log'!AG$2:AG$2815,$B1664,'Duel Log'!AH$2:AH$2815,"Loss")</f>
        <v>0</v>
      </c>
      <c r="F1664" s="7" t="n">
        <f aca="false">COUNTIFS('Duel Log'!AF$2:AF$2815,$A1664,'Duel Log'!AG$2:AG$2815,$B1664,'Duel Log'!AH$2:AH$2815,"Draw")</f>
        <v>0</v>
      </c>
      <c r="G1664" s="13" t="n">
        <f aca="false">IFERROR(D1664/C1664,"")</f>
        <v>1</v>
      </c>
    </row>
    <row r="1665" customFormat="false" ht="15" hidden="false" customHeight="true" outlineLevel="0" collapsed="false">
      <c r="A1665" s="7" t="s">
        <v>1840</v>
      </c>
      <c r="B1665" s="7" t="s">
        <v>2278</v>
      </c>
      <c r="C1665" s="7" t="n">
        <f aca="false">COUNTIFS('Duel Log'!AF$2:AF$2815,$A1665,'Duel Log'!AG$2:AG$2815,$B1665)</f>
        <v>1</v>
      </c>
      <c r="D1665" s="7" t="n">
        <f aca="false">COUNTIFS('Duel Log'!AF$2:AF$2815,$A1665,'Duel Log'!AG$2:AG$2815,$B1665,'Duel Log'!AH$2:AH$2815,"Win")</f>
        <v>0</v>
      </c>
      <c r="E1665" s="7" t="n">
        <f aca="false">COUNTIFS('Duel Log'!AF$2:AF$2815,$A1665,'Duel Log'!AG$2:AG$2815,$B1665,'Duel Log'!AH$2:AH$2815,"Loss")</f>
        <v>1</v>
      </c>
      <c r="F1665" s="7" t="n">
        <f aca="false">COUNTIFS('Duel Log'!AF$2:AF$2815,$A1665,'Duel Log'!AG$2:AG$2815,$B1665,'Duel Log'!AH$2:AH$2815,"Draw")</f>
        <v>0</v>
      </c>
      <c r="G1665" s="13" t="n">
        <f aca="false">IFERROR(D1665/C1665,"")</f>
        <v>0</v>
      </c>
    </row>
    <row r="1666" customFormat="false" ht="15" hidden="false" customHeight="true" outlineLevel="0" collapsed="false">
      <c r="A1666" s="7" t="s">
        <v>503</v>
      </c>
      <c r="B1666" s="7" t="s">
        <v>504</v>
      </c>
      <c r="C1666" s="7" t="n">
        <f aca="false">COUNTIFS('Duel Log'!AF$2:AF$2815,$A1666,'Duel Log'!AG$2:AG$2815,$B1666)</f>
        <v>2</v>
      </c>
      <c r="D1666" s="7" t="n">
        <f aca="false">COUNTIFS('Duel Log'!AF$2:AF$2815,$A1666,'Duel Log'!AG$2:AG$2815,$B1666,'Duel Log'!AH$2:AH$2815,"Win")</f>
        <v>2</v>
      </c>
      <c r="E1666" s="7" t="n">
        <f aca="false">COUNTIFS('Duel Log'!AF$2:AF$2815,$A1666,'Duel Log'!AG$2:AG$2815,$B1666,'Duel Log'!AH$2:AH$2815,"Loss")</f>
        <v>0</v>
      </c>
      <c r="F1666" s="7" t="n">
        <f aca="false">COUNTIFS('Duel Log'!AF$2:AF$2815,$A1666,'Duel Log'!AG$2:AG$2815,$B1666,'Duel Log'!AH$2:AH$2815,"Draw")</f>
        <v>0</v>
      </c>
      <c r="G1666" s="13" t="n">
        <f aca="false">IFERROR(D1666/C1666,"")</f>
        <v>1</v>
      </c>
    </row>
    <row r="1667" customFormat="false" ht="15" hidden="false" customHeight="true" outlineLevel="0" collapsed="false">
      <c r="A1667" s="7" t="s">
        <v>223</v>
      </c>
      <c r="B1667" s="7" t="s">
        <v>228</v>
      </c>
      <c r="C1667" s="7" t="n">
        <f aca="false">COUNTIFS('Duel Log'!AF$2:AF$2815,$A1667,'Duel Log'!AG$2:AG$2815,$B1667)</f>
        <v>2</v>
      </c>
      <c r="D1667" s="7" t="n">
        <f aca="false">COUNTIFS('Duel Log'!AF$2:AF$2815,$A1667,'Duel Log'!AG$2:AG$2815,$B1667,'Duel Log'!AH$2:AH$2815,"Win")</f>
        <v>0</v>
      </c>
      <c r="E1667" s="7" t="n">
        <f aca="false">COUNTIFS('Duel Log'!AF$2:AF$2815,$A1667,'Duel Log'!AG$2:AG$2815,$B1667,'Duel Log'!AH$2:AH$2815,"Loss")</f>
        <v>2</v>
      </c>
      <c r="F1667" s="7" t="n">
        <f aca="false">COUNTIFS('Duel Log'!AF$2:AF$2815,$A1667,'Duel Log'!AG$2:AG$2815,$B1667,'Duel Log'!AH$2:AH$2815,"Draw")</f>
        <v>0</v>
      </c>
      <c r="G1667" s="13" t="n">
        <f aca="false">IFERROR(D1667/C1667,"")</f>
        <v>0</v>
      </c>
    </row>
    <row r="1668" customFormat="false" ht="15" hidden="false" customHeight="true" outlineLevel="0" collapsed="false">
      <c r="A1668" s="7" t="s">
        <v>223</v>
      </c>
      <c r="B1668" s="7" t="s">
        <v>497</v>
      </c>
      <c r="C1668" s="7" t="n">
        <f aca="false">COUNTIFS('Duel Log'!AF$2:AF$2815,$A1668,'Duel Log'!AG$2:AG$2815,$B1668)</f>
        <v>1</v>
      </c>
      <c r="D1668" s="7" t="n">
        <f aca="false">COUNTIFS('Duel Log'!AF$2:AF$2815,$A1668,'Duel Log'!AG$2:AG$2815,$B1668,'Duel Log'!AH$2:AH$2815,"Win")</f>
        <v>1</v>
      </c>
      <c r="E1668" s="7" t="n">
        <f aca="false">COUNTIFS('Duel Log'!AF$2:AF$2815,$A1668,'Duel Log'!AG$2:AG$2815,$B1668,'Duel Log'!AH$2:AH$2815,"Loss")</f>
        <v>0</v>
      </c>
      <c r="F1668" s="7" t="n">
        <f aca="false">COUNTIFS('Duel Log'!AF$2:AF$2815,$A1668,'Duel Log'!AG$2:AG$2815,$B1668,'Duel Log'!AH$2:AH$2815,"Draw")</f>
        <v>0</v>
      </c>
      <c r="G1668" s="13" t="n">
        <f aca="false">IFERROR(D1668/C1668,"")</f>
        <v>1</v>
      </c>
    </row>
    <row r="1669" customFormat="false" ht="15" hidden="false" customHeight="true" outlineLevel="0" collapsed="false">
      <c r="A1669" s="7" t="s">
        <v>223</v>
      </c>
      <c r="B1669" s="7" t="s">
        <v>5060</v>
      </c>
      <c r="C1669" s="7" t="n">
        <f aca="false">COUNTIFS('Duel Log'!AF$2:AF$2815,$A1669,'Duel Log'!AG$2:AG$2815,$B1669)</f>
        <v>1</v>
      </c>
      <c r="D1669" s="7" t="n">
        <f aca="false">COUNTIFS('Duel Log'!AF$2:AF$2815,$A1669,'Duel Log'!AG$2:AG$2815,$B1669,'Duel Log'!AH$2:AH$2815,"Win")</f>
        <v>0</v>
      </c>
      <c r="E1669" s="7" t="n">
        <f aca="false">COUNTIFS('Duel Log'!AF$2:AF$2815,$A1669,'Duel Log'!AG$2:AG$2815,$B1669,'Duel Log'!AH$2:AH$2815,"Loss")</f>
        <v>1</v>
      </c>
      <c r="F1669" s="7" t="n">
        <f aca="false">COUNTIFS('Duel Log'!AF$2:AF$2815,$A1669,'Duel Log'!AG$2:AG$2815,$B1669,'Duel Log'!AH$2:AH$2815,"Draw")</f>
        <v>0</v>
      </c>
      <c r="G1669" s="13" t="n">
        <f aca="false">IFERROR(D1669/C1669,"")</f>
        <v>0</v>
      </c>
    </row>
    <row r="1670" customFormat="false" ht="15" hidden="false" customHeight="true" outlineLevel="0" collapsed="false">
      <c r="A1670" s="7" t="s">
        <v>223</v>
      </c>
      <c r="B1670" s="7" t="s">
        <v>150</v>
      </c>
      <c r="C1670" s="7" t="n">
        <f aca="false">COUNTIFS('Duel Log'!AF$2:AF$2815,$A1670,'Duel Log'!AG$2:AG$2815,$B1670)</f>
        <v>2</v>
      </c>
      <c r="D1670" s="7" t="n">
        <f aca="false">COUNTIFS('Duel Log'!AF$2:AF$2815,$A1670,'Duel Log'!AG$2:AG$2815,$B1670,'Duel Log'!AH$2:AH$2815,"Win")</f>
        <v>2</v>
      </c>
      <c r="E1670" s="7" t="n">
        <f aca="false">COUNTIFS('Duel Log'!AF$2:AF$2815,$A1670,'Duel Log'!AG$2:AG$2815,$B1670,'Duel Log'!AH$2:AH$2815,"Loss")</f>
        <v>0</v>
      </c>
      <c r="F1670" s="7" t="n">
        <f aca="false">COUNTIFS('Duel Log'!AF$2:AF$2815,$A1670,'Duel Log'!AG$2:AG$2815,$B1670,'Duel Log'!AH$2:AH$2815,"Draw")</f>
        <v>0</v>
      </c>
      <c r="G1670" s="13" t="n">
        <f aca="false">IFERROR(D1670/C1670,"")</f>
        <v>1</v>
      </c>
    </row>
    <row r="1671" customFormat="false" ht="15" hidden="false" customHeight="true" outlineLevel="0" collapsed="false">
      <c r="A1671" s="7" t="s">
        <v>223</v>
      </c>
      <c r="B1671" s="7" t="s">
        <v>3962</v>
      </c>
      <c r="C1671" s="7" t="n">
        <f aca="false">COUNTIFS('Duel Log'!AF$2:AF$2815,$A1671,'Duel Log'!AG$2:AG$2815,$B1671)</f>
        <v>1</v>
      </c>
      <c r="D1671" s="7" t="n">
        <f aca="false">COUNTIFS('Duel Log'!AF$2:AF$2815,$A1671,'Duel Log'!AG$2:AG$2815,$B1671,'Duel Log'!AH$2:AH$2815,"Win")</f>
        <v>1</v>
      </c>
      <c r="E1671" s="7" t="n">
        <f aca="false">COUNTIFS('Duel Log'!AF$2:AF$2815,$A1671,'Duel Log'!AG$2:AG$2815,$B1671,'Duel Log'!AH$2:AH$2815,"Loss")</f>
        <v>0</v>
      </c>
      <c r="F1671" s="7" t="n">
        <f aca="false">COUNTIFS('Duel Log'!AF$2:AF$2815,$A1671,'Duel Log'!AG$2:AG$2815,$B1671,'Duel Log'!AH$2:AH$2815,"Draw")</f>
        <v>0</v>
      </c>
      <c r="G1671" s="13" t="n">
        <f aca="false">IFERROR(D1671/C1671,"")</f>
        <v>1</v>
      </c>
    </row>
    <row r="1672" customFormat="false" ht="15" hidden="false" customHeight="true" outlineLevel="0" collapsed="false">
      <c r="A1672" s="7" t="s">
        <v>223</v>
      </c>
      <c r="B1672" s="7" t="s">
        <v>307</v>
      </c>
      <c r="C1672" s="7" t="n">
        <f aca="false">COUNTIFS('Duel Log'!AF$2:AF$2815,$A1672,'Duel Log'!AG$2:AG$2815,$B1672)</f>
        <v>1</v>
      </c>
      <c r="D1672" s="7" t="n">
        <f aca="false">COUNTIFS('Duel Log'!AF$2:AF$2815,$A1672,'Duel Log'!AG$2:AG$2815,$B1672,'Duel Log'!AH$2:AH$2815,"Win")</f>
        <v>1</v>
      </c>
      <c r="E1672" s="7" t="n">
        <f aca="false">COUNTIFS('Duel Log'!AF$2:AF$2815,$A1672,'Duel Log'!AG$2:AG$2815,$B1672,'Duel Log'!AH$2:AH$2815,"Loss")</f>
        <v>0</v>
      </c>
      <c r="F1672" s="7" t="n">
        <f aca="false">COUNTIFS('Duel Log'!AF$2:AF$2815,$A1672,'Duel Log'!AG$2:AG$2815,$B1672,'Duel Log'!AH$2:AH$2815,"Draw")</f>
        <v>0</v>
      </c>
      <c r="G1672" s="13" t="n">
        <f aca="false">IFERROR(D1672/C1672,"")</f>
        <v>1</v>
      </c>
    </row>
    <row r="1673" customFormat="false" ht="15" hidden="false" customHeight="true" outlineLevel="0" collapsed="false">
      <c r="A1673" s="7" t="s">
        <v>223</v>
      </c>
      <c r="B1673" s="7" t="s">
        <v>5186</v>
      </c>
      <c r="C1673" s="7" t="n">
        <f aca="false">COUNTIFS('Duel Log'!AF$2:AF$2815,$A1673,'Duel Log'!AG$2:AG$2815,$B1673)</f>
        <v>1</v>
      </c>
      <c r="D1673" s="7" t="n">
        <f aca="false">COUNTIFS('Duel Log'!AF$2:AF$2815,$A1673,'Duel Log'!AG$2:AG$2815,$B1673,'Duel Log'!AH$2:AH$2815,"Win")</f>
        <v>1</v>
      </c>
      <c r="E1673" s="7" t="n">
        <f aca="false">COUNTIFS('Duel Log'!AF$2:AF$2815,$A1673,'Duel Log'!AG$2:AG$2815,$B1673,'Duel Log'!AH$2:AH$2815,"Loss")</f>
        <v>0</v>
      </c>
      <c r="F1673" s="7" t="n">
        <f aca="false">COUNTIFS('Duel Log'!AF$2:AF$2815,$A1673,'Duel Log'!AG$2:AG$2815,$B1673,'Duel Log'!AH$2:AH$2815,"Draw")</f>
        <v>0</v>
      </c>
      <c r="G1673" s="13" t="n">
        <f aca="false">IFERROR(D1673/C1673,"")</f>
        <v>1</v>
      </c>
    </row>
    <row r="1674" customFormat="false" ht="15" hidden="false" customHeight="true" outlineLevel="0" collapsed="false">
      <c r="A1674" s="7" t="s">
        <v>4346</v>
      </c>
      <c r="B1674" s="7" t="s">
        <v>4347</v>
      </c>
      <c r="C1674" s="7" t="n">
        <f aca="false">COUNTIFS('Duel Log'!AF$2:AF$2815,$A1674,'Duel Log'!AG$2:AG$2815,$B1674)</f>
        <v>2</v>
      </c>
      <c r="D1674" s="7" t="n">
        <f aca="false">COUNTIFS('Duel Log'!AF$2:AF$2815,$A1674,'Duel Log'!AG$2:AG$2815,$B1674,'Duel Log'!AH$2:AH$2815,"Win")</f>
        <v>2</v>
      </c>
      <c r="E1674" s="7" t="n">
        <f aca="false">COUNTIFS('Duel Log'!AF$2:AF$2815,$A1674,'Duel Log'!AG$2:AG$2815,$B1674,'Duel Log'!AH$2:AH$2815,"Loss")</f>
        <v>0</v>
      </c>
      <c r="F1674" s="7" t="n">
        <f aca="false">COUNTIFS('Duel Log'!AF$2:AF$2815,$A1674,'Duel Log'!AG$2:AG$2815,$B1674,'Duel Log'!AH$2:AH$2815,"Draw")</f>
        <v>0</v>
      </c>
      <c r="G1674" s="13" t="n">
        <f aca="false">IFERROR(D1674/C1674,"")</f>
        <v>1</v>
      </c>
    </row>
    <row r="1675" customFormat="false" ht="15" hidden="false" customHeight="true" outlineLevel="0" collapsed="false">
      <c r="A1675" s="7" t="s">
        <v>518</v>
      </c>
      <c r="B1675" s="7" t="s">
        <v>410</v>
      </c>
      <c r="C1675" s="7" t="n">
        <f aca="false">COUNTIFS('Duel Log'!AF$2:AF$2815,$A1675,'Duel Log'!AG$2:AG$2815,$B1675)</f>
        <v>1</v>
      </c>
      <c r="D1675" s="7" t="n">
        <f aca="false">COUNTIFS('Duel Log'!AF$2:AF$2815,$A1675,'Duel Log'!AG$2:AG$2815,$B1675,'Duel Log'!AH$2:AH$2815,"Win")</f>
        <v>1</v>
      </c>
      <c r="E1675" s="7" t="n">
        <f aca="false">COUNTIFS('Duel Log'!AF$2:AF$2815,$A1675,'Duel Log'!AG$2:AG$2815,$B1675,'Duel Log'!AH$2:AH$2815,"Loss")</f>
        <v>0</v>
      </c>
      <c r="F1675" s="7" t="n">
        <f aca="false">COUNTIFS('Duel Log'!AF$2:AF$2815,$A1675,'Duel Log'!AG$2:AG$2815,$B1675,'Duel Log'!AH$2:AH$2815,"Draw")</f>
        <v>0</v>
      </c>
      <c r="G1675" s="13" t="n">
        <f aca="false">IFERROR(D1675/C1675,"")</f>
        <v>1</v>
      </c>
    </row>
    <row r="1676" customFormat="false" ht="15" hidden="false" customHeight="true" outlineLevel="0" collapsed="false">
      <c r="A1676" s="7" t="s">
        <v>518</v>
      </c>
      <c r="B1676" s="7" t="s">
        <v>639</v>
      </c>
      <c r="C1676" s="7" t="n">
        <f aca="false">COUNTIFS('Duel Log'!AF$2:AF$2815,$A1676,'Duel Log'!AG$2:AG$2815,$B1676)</f>
        <v>2</v>
      </c>
      <c r="D1676" s="7" t="n">
        <f aca="false">COUNTIFS('Duel Log'!AF$2:AF$2815,$A1676,'Duel Log'!AG$2:AG$2815,$B1676,'Duel Log'!AH$2:AH$2815,"Win")</f>
        <v>2</v>
      </c>
      <c r="E1676" s="7" t="n">
        <f aca="false">COUNTIFS('Duel Log'!AF$2:AF$2815,$A1676,'Duel Log'!AG$2:AG$2815,$B1676,'Duel Log'!AH$2:AH$2815,"Loss")</f>
        <v>0</v>
      </c>
      <c r="F1676" s="7" t="n">
        <f aca="false">COUNTIFS('Duel Log'!AF$2:AF$2815,$A1676,'Duel Log'!AG$2:AG$2815,$B1676,'Duel Log'!AH$2:AH$2815,"Draw")</f>
        <v>0</v>
      </c>
      <c r="G1676" s="13" t="n">
        <f aca="false">IFERROR(D1676/C1676,"")</f>
        <v>1</v>
      </c>
    </row>
    <row r="1677" customFormat="false" ht="15" hidden="false" customHeight="true" outlineLevel="0" collapsed="false">
      <c r="A1677" s="7" t="s">
        <v>518</v>
      </c>
      <c r="B1677" s="7" t="s">
        <v>3243</v>
      </c>
      <c r="C1677" s="7" t="n">
        <f aca="false">COUNTIFS('Duel Log'!AF$2:AF$2815,$A1677,'Duel Log'!AG$2:AG$2815,$B1677)</f>
        <v>1</v>
      </c>
      <c r="D1677" s="7" t="n">
        <f aca="false">COUNTIFS('Duel Log'!AF$2:AF$2815,$A1677,'Duel Log'!AG$2:AG$2815,$B1677,'Duel Log'!AH$2:AH$2815,"Win")</f>
        <v>1</v>
      </c>
      <c r="E1677" s="7" t="n">
        <f aca="false">COUNTIFS('Duel Log'!AF$2:AF$2815,$A1677,'Duel Log'!AG$2:AG$2815,$B1677,'Duel Log'!AH$2:AH$2815,"Loss")</f>
        <v>0</v>
      </c>
      <c r="F1677" s="7" t="n">
        <f aca="false">COUNTIFS('Duel Log'!AF$2:AF$2815,$A1677,'Duel Log'!AG$2:AG$2815,$B1677,'Duel Log'!AH$2:AH$2815,"Draw")</f>
        <v>0</v>
      </c>
      <c r="G1677" s="13" t="n">
        <f aca="false">IFERROR(D1677/C1677,"")</f>
        <v>1</v>
      </c>
    </row>
    <row r="1678" customFormat="false" ht="15" hidden="false" customHeight="true" outlineLevel="0" collapsed="false">
      <c r="A1678" s="7" t="s">
        <v>2277</v>
      </c>
      <c r="B1678" s="7" t="s">
        <v>410</v>
      </c>
      <c r="C1678" s="7" t="n">
        <f aca="false">COUNTIFS('Duel Log'!AF$2:AF$2815,$A1678,'Duel Log'!AG$2:AG$2815,$B1678)</f>
        <v>1</v>
      </c>
      <c r="D1678" s="7" t="n">
        <f aca="false">COUNTIFS('Duel Log'!AF$2:AF$2815,$A1678,'Duel Log'!AG$2:AG$2815,$B1678,'Duel Log'!AH$2:AH$2815,"Win")</f>
        <v>0</v>
      </c>
      <c r="E1678" s="7" t="n">
        <f aca="false">COUNTIFS('Duel Log'!AF$2:AF$2815,$A1678,'Duel Log'!AG$2:AG$2815,$B1678,'Duel Log'!AH$2:AH$2815,"Loss")</f>
        <v>1</v>
      </c>
      <c r="F1678" s="7" t="n">
        <f aca="false">COUNTIFS('Duel Log'!AF$2:AF$2815,$A1678,'Duel Log'!AG$2:AG$2815,$B1678,'Duel Log'!AH$2:AH$2815,"Draw")</f>
        <v>0</v>
      </c>
      <c r="G1678" s="13" t="n">
        <f aca="false">IFERROR(D1678/C1678,"")</f>
        <v>0</v>
      </c>
    </row>
    <row r="1679" customFormat="false" ht="15" hidden="false" customHeight="true" outlineLevel="0" collapsed="false">
      <c r="A1679" s="7" t="s">
        <v>2277</v>
      </c>
      <c r="B1679" s="7" t="s">
        <v>4025</v>
      </c>
      <c r="C1679" s="7" t="n">
        <f aca="false">COUNTIFS('Duel Log'!AF$2:AF$2815,$A1679,'Duel Log'!AG$2:AG$2815,$B1679)</f>
        <v>1</v>
      </c>
      <c r="D1679" s="7" t="n">
        <f aca="false">COUNTIFS('Duel Log'!AF$2:AF$2815,$A1679,'Duel Log'!AG$2:AG$2815,$B1679,'Duel Log'!AH$2:AH$2815,"Win")</f>
        <v>1</v>
      </c>
      <c r="E1679" s="7" t="n">
        <f aca="false">COUNTIFS('Duel Log'!AF$2:AF$2815,$A1679,'Duel Log'!AG$2:AG$2815,$B1679,'Duel Log'!AH$2:AH$2815,"Loss")</f>
        <v>0</v>
      </c>
      <c r="F1679" s="7" t="n">
        <f aca="false">COUNTIFS('Duel Log'!AF$2:AF$2815,$A1679,'Duel Log'!AG$2:AG$2815,$B1679,'Duel Log'!AH$2:AH$2815,"Draw")</f>
        <v>0</v>
      </c>
      <c r="G1679" s="13" t="n">
        <f aca="false">IFERROR(D1679/C1679,"")</f>
        <v>1</v>
      </c>
    </row>
    <row r="1680" customFormat="false" ht="15" hidden="false" customHeight="true" outlineLevel="0" collapsed="false">
      <c r="A1680" s="7" t="s">
        <v>2277</v>
      </c>
      <c r="B1680" s="7" t="s">
        <v>2278</v>
      </c>
      <c r="C1680" s="7" t="n">
        <f aca="false">COUNTIFS('Duel Log'!AF$2:AF$2815,$A1680,'Duel Log'!AG$2:AG$2815,$B1680)</f>
        <v>1</v>
      </c>
      <c r="D1680" s="7" t="n">
        <f aca="false">COUNTIFS('Duel Log'!AF$2:AF$2815,$A1680,'Duel Log'!AG$2:AG$2815,$B1680,'Duel Log'!AH$2:AH$2815,"Win")</f>
        <v>0</v>
      </c>
      <c r="E1680" s="7" t="n">
        <f aca="false">COUNTIFS('Duel Log'!AF$2:AF$2815,$A1680,'Duel Log'!AG$2:AG$2815,$B1680,'Duel Log'!AH$2:AH$2815,"Loss")</f>
        <v>1</v>
      </c>
      <c r="F1680" s="7" t="n">
        <f aca="false">COUNTIFS('Duel Log'!AF$2:AF$2815,$A1680,'Duel Log'!AG$2:AG$2815,$B1680,'Duel Log'!AH$2:AH$2815,"Draw")</f>
        <v>0</v>
      </c>
      <c r="G1680" s="13" t="n">
        <f aca="false">IFERROR(D1680/C1680,"")</f>
        <v>0</v>
      </c>
    </row>
    <row r="1681" customFormat="false" ht="15" hidden="false" customHeight="true" outlineLevel="0" collapsed="false">
      <c r="A1681" s="7" t="s">
        <v>5543</v>
      </c>
      <c r="B1681" s="7" t="s">
        <v>5544</v>
      </c>
      <c r="C1681" s="7" t="n">
        <f aca="false">COUNTIFS('Duel Log'!AF$2:AF$2815,$A1681,'Duel Log'!AG$2:AG$2815,$B1681)</f>
        <v>1</v>
      </c>
      <c r="D1681" s="7" t="n">
        <f aca="false">COUNTIFS('Duel Log'!AF$2:AF$2815,$A1681,'Duel Log'!AG$2:AG$2815,$B1681,'Duel Log'!AH$2:AH$2815,"Win")</f>
        <v>1</v>
      </c>
      <c r="E1681" s="7" t="n">
        <f aca="false">COUNTIFS('Duel Log'!AF$2:AF$2815,$A1681,'Duel Log'!AG$2:AG$2815,$B1681,'Duel Log'!AH$2:AH$2815,"Loss")</f>
        <v>0</v>
      </c>
      <c r="F1681" s="7" t="n">
        <f aca="false">COUNTIFS('Duel Log'!AF$2:AF$2815,$A1681,'Duel Log'!AG$2:AG$2815,$B1681,'Duel Log'!AH$2:AH$2815,"Draw")</f>
        <v>0</v>
      </c>
      <c r="G1681" s="13" t="n">
        <f aca="false">IFERROR(D1681/C1681,"")</f>
        <v>1</v>
      </c>
    </row>
    <row r="1682" customFormat="false" ht="15" hidden="false" customHeight="true" outlineLevel="0" collapsed="false">
      <c r="A1682" s="7" t="s">
        <v>772</v>
      </c>
      <c r="B1682" s="7" t="s">
        <v>773</v>
      </c>
      <c r="C1682" s="7" t="n">
        <f aca="false">COUNTIFS('Duel Log'!AF$2:AF$2815,$A1682,'Duel Log'!AG$2:AG$2815,$B1682)</f>
        <v>2</v>
      </c>
      <c r="D1682" s="7" t="n">
        <f aca="false">COUNTIFS('Duel Log'!AF$2:AF$2815,$A1682,'Duel Log'!AG$2:AG$2815,$B1682,'Duel Log'!AH$2:AH$2815,"Win")</f>
        <v>2</v>
      </c>
      <c r="E1682" s="7" t="n">
        <f aca="false">COUNTIFS('Duel Log'!AF$2:AF$2815,$A1682,'Duel Log'!AG$2:AG$2815,$B1682,'Duel Log'!AH$2:AH$2815,"Loss")</f>
        <v>0</v>
      </c>
      <c r="F1682" s="7" t="n">
        <f aca="false">COUNTIFS('Duel Log'!AF$2:AF$2815,$A1682,'Duel Log'!AG$2:AG$2815,$B1682,'Duel Log'!AH$2:AH$2815,"Draw")</f>
        <v>0</v>
      </c>
      <c r="G1682" s="13" t="n">
        <f aca="false">IFERROR(D1682/C1682,"")</f>
        <v>1</v>
      </c>
    </row>
    <row r="1683" customFormat="false" ht="15" hidden="false" customHeight="true" outlineLevel="0" collapsed="false">
      <c r="A1683" s="7" t="s">
        <v>5141</v>
      </c>
      <c r="B1683" s="7" t="s">
        <v>5142</v>
      </c>
      <c r="C1683" s="7" t="n">
        <f aca="false">COUNTIFS('Duel Log'!AF$2:AF$2815,$A1683,'Duel Log'!AG$2:AG$2815,$B1683)</f>
        <v>1</v>
      </c>
      <c r="D1683" s="7" t="n">
        <f aca="false">COUNTIFS('Duel Log'!AF$2:AF$2815,$A1683,'Duel Log'!AG$2:AG$2815,$B1683,'Duel Log'!AH$2:AH$2815,"Win")</f>
        <v>0</v>
      </c>
      <c r="E1683" s="7" t="n">
        <f aca="false">COUNTIFS('Duel Log'!AF$2:AF$2815,$A1683,'Duel Log'!AG$2:AG$2815,$B1683,'Duel Log'!AH$2:AH$2815,"Loss")</f>
        <v>1</v>
      </c>
      <c r="F1683" s="7" t="n">
        <f aca="false">COUNTIFS('Duel Log'!AF$2:AF$2815,$A1683,'Duel Log'!AG$2:AG$2815,$B1683,'Duel Log'!AH$2:AH$2815,"Draw")</f>
        <v>0</v>
      </c>
      <c r="G1683" s="13" t="n">
        <f aca="false">IFERROR(D1683/C1683,"")</f>
        <v>0</v>
      </c>
    </row>
    <row r="1684" customFormat="false" ht="15" hidden="false" customHeight="true" outlineLevel="0" collapsed="false">
      <c r="A1684" s="7" t="s">
        <v>5763</v>
      </c>
      <c r="B1684" s="7" t="s">
        <v>5764</v>
      </c>
      <c r="C1684" s="7" t="n">
        <f aca="false">COUNTIFS('Duel Log'!AF$2:AF$2815,$A1684,'Duel Log'!AG$2:AG$2815,$B1684)</f>
        <v>1</v>
      </c>
      <c r="D1684" s="7" t="n">
        <f aca="false">COUNTIFS('Duel Log'!AF$2:AF$2815,$A1684,'Duel Log'!AG$2:AG$2815,$B1684,'Duel Log'!AH$2:AH$2815,"Win")</f>
        <v>1</v>
      </c>
      <c r="E1684" s="7" t="n">
        <f aca="false">COUNTIFS('Duel Log'!AF$2:AF$2815,$A1684,'Duel Log'!AG$2:AG$2815,$B1684,'Duel Log'!AH$2:AH$2815,"Loss")</f>
        <v>0</v>
      </c>
      <c r="F1684" s="7" t="n">
        <f aca="false">COUNTIFS('Duel Log'!AF$2:AF$2815,$A1684,'Duel Log'!AG$2:AG$2815,$B1684,'Duel Log'!AH$2:AH$2815,"Draw")</f>
        <v>0</v>
      </c>
      <c r="G1684" s="13" t="n">
        <f aca="false">IFERROR(D1684/C1684,"")</f>
        <v>1</v>
      </c>
    </row>
    <row r="1685" customFormat="false" ht="15" hidden="false" customHeight="true" outlineLevel="0" collapsed="false">
      <c r="A1685" s="7" t="s">
        <v>2725</v>
      </c>
      <c r="B1685" s="7" t="s">
        <v>228</v>
      </c>
      <c r="C1685" s="7" t="n">
        <f aca="false">COUNTIFS('Duel Log'!AF$2:AF$2815,$A1685,'Duel Log'!AG$2:AG$2815,$B1685)</f>
        <v>1</v>
      </c>
      <c r="D1685" s="7" t="n">
        <f aca="false">COUNTIFS('Duel Log'!AF$2:AF$2815,$A1685,'Duel Log'!AG$2:AG$2815,$B1685,'Duel Log'!AH$2:AH$2815,"Win")</f>
        <v>0</v>
      </c>
      <c r="E1685" s="7" t="n">
        <f aca="false">COUNTIFS('Duel Log'!AF$2:AF$2815,$A1685,'Duel Log'!AG$2:AG$2815,$B1685,'Duel Log'!AH$2:AH$2815,"Loss")</f>
        <v>1</v>
      </c>
      <c r="F1685" s="7" t="n">
        <f aca="false">COUNTIFS('Duel Log'!AF$2:AF$2815,$A1685,'Duel Log'!AG$2:AG$2815,$B1685,'Duel Log'!AH$2:AH$2815,"Draw")</f>
        <v>0</v>
      </c>
      <c r="G1685" s="13" t="n">
        <f aca="false">IFERROR(D1685/C1685,"")</f>
        <v>0</v>
      </c>
    </row>
    <row r="1686" customFormat="false" ht="15" hidden="false" customHeight="true" outlineLevel="0" collapsed="false">
      <c r="A1686" s="7" t="s">
        <v>2725</v>
      </c>
      <c r="B1686" s="7" t="s">
        <v>4052</v>
      </c>
      <c r="C1686" s="7" t="n">
        <f aca="false">COUNTIFS('Duel Log'!AF$2:AF$2815,$A1686,'Duel Log'!AG$2:AG$2815,$B1686)</f>
        <v>1</v>
      </c>
      <c r="D1686" s="7" t="n">
        <f aca="false">COUNTIFS('Duel Log'!AF$2:AF$2815,$A1686,'Duel Log'!AG$2:AG$2815,$B1686,'Duel Log'!AH$2:AH$2815,"Win")</f>
        <v>0</v>
      </c>
      <c r="E1686" s="7" t="n">
        <f aca="false">COUNTIFS('Duel Log'!AF$2:AF$2815,$A1686,'Duel Log'!AG$2:AG$2815,$B1686,'Duel Log'!AH$2:AH$2815,"Loss")</f>
        <v>1</v>
      </c>
      <c r="F1686" s="7" t="n">
        <f aca="false">COUNTIFS('Duel Log'!AF$2:AF$2815,$A1686,'Duel Log'!AG$2:AG$2815,$B1686,'Duel Log'!AH$2:AH$2815,"Draw")</f>
        <v>0</v>
      </c>
      <c r="G1686" s="13" t="n">
        <f aca="false">IFERROR(D1686/C1686,"")</f>
        <v>0</v>
      </c>
    </row>
    <row r="1687" customFormat="false" ht="15" hidden="false" customHeight="true" outlineLevel="0" collapsed="false">
      <c r="A1687" s="7" t="s">
        <v>3670</v>
      </c>
      <c r="B1687" s="7" t="s">
        <v>3671</v>
      </c>
      <c r="C1687" s="7" t="n">
        <f aca="false">COUNTIFS('Duel Log'!AF$2:AF$2815,$A1687,'Duel Log'!AG$2:AG$2815,$B1687)</f>
        <v>1</v>
      </c>
      <c r="D1687" s="7" t="n">
        <f aca="false">COUNTIFS('Duel Log'!AF$2:AF$2815,$A1687,'Duel Log'!AG$2:AG$2815,$B1687,'Duel Log'!AH$2:AH$2815,"Win")</f>
        <v>0</v>
      </c>
      <c r="E1687" s="7" t="n">
        <f aca="false">COUNTIFS('Duel Log'!AF$2:AF$2815,$A1687,'Duel Log'!AG$2:AG$2815,$B1687,'Duel Log'!AH$2:AH$2815,"Loss")</f>
        <v>1</v>
      </c>
      <c r="F1687" s="7" t="n">
        <f aca="false">COUNTIFS('Duel Log'!AF$2:AF$2815,$A1687,'Duel Log'!AG$2:AG$2815,$B1687,'Duel Log'!AH$2:AH$2815,"Draw")</f>
        <v>0</v>
      </c>
      <c r="G1687" s="13" t="n">
        <f aca="false">IFERROR(D1687/C1687,"")</f>
        <v>0</v>
      </c>
    </row>
    <row r="1688" customFormat="false" ht="15" hidden="false" customHeight="true" outlineLevel="0" collapsed="false">
      <c r="A1688" s="7" t="s">
        <v>2227</v>
      </c>
      <c r="B1688" s="7" t="s">
        <v>2226</v>
      </c>
      <c r="C1688" s="7" t="n">
        <f aca="false">COUNTIFS('Duel Log'!AF$2:AF$2815,$A1688,'Duel Log'!AG$2:AG$2815,$B1688)</f>
        <v>1</v>
      </c>
      <c r="D1688" s="7" t="n">
        <f aca="false">COUNTIFS('Duel Log'!AF$2:AF$2815,$A1688,'Duel Log'!AG$2:AG$2815,$B1688,'Duel Log'!AH$2:AH$2815,"Win")</f>
        <v>0</v>
      </c>
      <c r="E1688" s="7" t="n">
        <f aca="false">COUNTIFS('Duel Log'!AF$2:AF$2815,$A1688,'Duel Log'!AG$2:AG$2815,$B1688,'Duel Log'!AH$2:AH$2815,"Loss")</f>
        <v>1</v>
      </c>
      <c r="F1688" s="7" t="n">
        <f aca="false">COUNTIFS('Duel Log'!AF$2:AF$2815,$A1688,'Duel Log'!AG$2:AG$2815,$B1688,'Duel Log'!AH$2:AH$2815,"Draw")</f>
        <v>0</v>
      </c>
      <c r="G1688" s="13" t="n">
        <f aca="false">IFERROR(D1688/C1688,"")</f>
        <v>0</v>
      </c>
    </row>
    <row r="1689" customFormat="false" ht="15" hidden="false" customHeight="true" outlineLevel="0" collapsed="false">
      <c r="A1689" s="7" t="s">
        <v>252</v>
      </c>
      <c r="B1689" s="7" t="s">
        <v>228</v>
      </c>
      <c r="C1689" s="7" t="n">
        <f aca="false">COUNTIFS('Duel Log'!AF$2:AF$2815,$A1689,'Duel Log'!AG$2:AG$2815,$B1689)</f>
        <v>3</v>
      </c>
      <c r="D1689" s="7" t="n">
        <f aca="false">COUNTIFS('Duel Log'!AF$2:AF$2815,$A1689,'Duel Log'!AG$2:AG$2815,$B1689,'Duel Log'!AH$2:AH$2815,"Win")</f>
        <v>0</v>
      </c>
      <c r="E1689" s="7" t="n">
        <f aca="false">COUNTIFS('Duel Log'!AF$2:AF$2815,$A1689,'Duel Log'!AG$2:AG$2815,$B1689,'Duel Log'!AH$2:AH$2815,"Loss")</f>
        <v>3</v>
      </c>
      <c r="F1689" s="7" t="n">
        <f aca="false">COUNTIFS('Duel Log'!AF$2:AF$2815,$A1689,'Duel Log'!AG$2:AG$2815,$B1689,'Duel Log'!AH$2:AH$2815,"Draw")</f>
        <v>0</v>
      </c>
      <c r="G1689" s="13" t="n">
        <f aca="false">IFERROR(D1689/C1689,"")</f>
        <v>0</v>
      </c>
    </row>
    <row r="1690" customFormat="false" ht="15" hidden="false" customHeight="true" outlineLevel="0" collapsed="false">
      <c r="A1690" s="7" t="s">
        <v>252</v>
      </c>
      <c r="B1690" s="7" t="s">
        <v>1937</v>
      </c>
      <c r="C1690" s="7" t="n">
        <f aca="false">COUNTIFS('Duel Log'!AF$2:AF$2815,$A1690,'Duel Log'!AG$2:AG$2815,$B1690)</f>
        <v>2</v>
      </c>
      <c r="D1690" s="7" t="n">
        <f aca="false">COUNTIFS('Duel Log'!AF$2:AF$2815,$A1690,'Duel Log'!AG$2:AG$2815,$B1690,'Duel Log'!AH$2:AH$2815,"Win")</f>
        <v>0</v>
      </c>
      <c r="E1690" s="7" t="n">
        <f aca="false">COUNTIFS('Duel Log'!AF$2:AF$2815,$A1690,'Duel Log'!AG$2:AG$2815,$B1690,'Duel Log'!AH$2:AH$2815,"Loss")</f>
        <v>2</v>
      </c>
      <c r="F1690" s="7" t="n">
        <f aca="false">COUNTIFS('Duel Log'!AF$2:AF$2815,$A1690,'Duel Log'!AG$2:AG$2815,$B1690,'Duel Log'!AH$2:AH$2815,"Draw")</f>
        <v>0</v>
      </c>
      <c r="G1690" s="13" t="n">
        <f aca="false">IFERROR(D1690/C1690,"")</f>
        <v>0</v>
      </c>
    </row>
    <row r="1691" customFormat="false" ht="15" hidden="false" customHeight="true" outlineLevel="0" collapsed="false">
      <c r="A1691" s="7" t="s">
        <v>252</v>
      </c>
      <c r="B1691" s="7" t="s">
        <v>5561</v>
      </c>
      <c r="C1691" s="7" t="n">
        <f aca="false">COUNTIFS('Duel Log'!AF$2:AF$2815,$A1691,'Duel Log'!AG$2:AG$2815,$B1691)</f>
        <v>1</v>
      </c>
      <c r="D1691" s="7" t="n">
        <f aca="false">COUNTIFS('Duel Log'!AF$2:AF$2815,$A1691,'Duel Log'!AG$2:AG$2815,$B1691,'Duel Log'!AH$2:AH$2815,"Win")</f>
        <v>0</v>
      </c>
      <c r="E1691" s="7" t="n">
        <f aca="false">COUNTIFS('Duel Log'!AF$2:AF$2815,$A1691,'Duel Log'!AG$2:AG$2815,$B1691,'Duel Log'!AH$2:AH$2815,"Loss")</f>
        <v>1</v>
      </c>
      <c r="F1691" s="7" t="n">
        <f aca="false">COUNTIFS('Duel Log'!AF$2:AF$2815,$A1691,'Duel Log'!AG$2:AG$2815,$B1691,'Duel Log'!AH$2:AH$2815,"Draw")</f>
        <v>0</v>
      </c>
      <c r="G1691" s="13" t="n">
        <f aca="false">IFERROR(D1691/C1691,"")</f>
        <v>0</v>
      </c>
    </row>
    <row r="1692" customFormat="false" ht="15" hidden="false" customHeight="true" outlineLevel="0" collapsed="false">
      <c r="A1692" s="7" t="s">
        <v>252</v>
      </c>
      <c r="B1692" s="7" t="s">
        <v>150</v>
      </c>
      <c r="C1692" s="7" t="n">
        <f aca="false">COUNTIFS('Duel Log'!AF$2:AF$2815,$A1692,'Duel Log'!AG$2:AG$2815,$B1692)</f>
        <v>1</v>
      </c>
      <c r="D1692" s="7" t="n">
        <f aca="false">COUNTIFS('Duel Log'!AF$2:AF$2815,$A1692,'Duel Log'!AG$2:AG$2815,$B1692,'Duel Log'!AH$2:AH$2815,"Win")</f>
        <v>1</v>
      </c>
      <c r="E1692" s="7" t="n">
        <f aca="false">COUNTIFS('Duel Log'!AF$2:AF$2815,$A1692,'Duel Log'!AG$2:AG$2815,$B1692,'Duel Log'!AH$2:AH$2815,"Loss")</f>
        <v>0</v>
      </c>
      <c r="F1692" s="7" t="n">
        <f aca="false">COUNTIFS('Duel Log'!AF$2:AF$2815,$A1692,'Duel Log'!AG$2:AG$2815,$B1692,'Duel Log'!AH$2:AH$2815,"Draw")</f>
        <v>0</v>
      </c>
      <c r="G1692" s="13" t="n">
        <f aca="false">IFERROR(D1692/C1692,"")</f>
        <v>1</v>
      </c>
    </row>
    <row r="1693" customFormat="false" ht="15" hidden="false" customHeight="true" outlineLevel="0" collapsed="false">
      <c r="A1693" s="7" t="s">
        <v>252</v>
      </c>
      <c r="B1693" s="7" t="s">
        <v>448</v>
      </c>
      <c r="C1693" s="7" t="n">
        <f aca="false">COUNTIFS('Duel Log'!AF$2:AF$2815,$A1693,'Duel Log'!AG$2:AG$2815,$B1693)</f>
        <v>2</v>
      </c>
      <c r="D1693" s="7" t="n">
        <f aca="false">COUNTIFS('Duel Log'!AF$2:AF$2815,$A1693,'Duel Log'!AG$2:AG$2815,$B1693,'Duel Log'!AH$2:AH$2815,"Win")</f>
        <v>2</v>
      </c>
      <c r="E1693" s="7" t="n">
        <f aca="false">COUNTIFS('Duel Log'!AF$2:AF$2815,$A1693,'Duel Log'!AG$2:AG$2815,$B1693,'Duel Log'!AH$2:AH$2815,"Loss")</f>
        <v>0</v>
      </c>
      <c r="F1693" s="7" t="n">
        <f aca="false">COUNTIFS('Duel Log'!AF$2:AF$2815,$A1693,'Duel Log'!AG$2:AG$2815,$B1693,'Duel Log'!AH$2:AH$2815,"Draw")</f>
        <v>0</v>
      </c>
      <c r="G1693" s="13" t="n">
        <f aca="false">IFERROR(D1693/C1693,"")</f>
        <v>1</v>
      </c>
    </row>
    <row r="1694" customFormat="false" ht="15" hidden="false" customHeight="true" outlineLevel="0" collapsed="false">
      <c r="A1694" s="7" t="s">
        <v>4918</v>
      </c>
      <c r="B1694" s="7" t="s">
        <v>4919</v>
      </c>
      <c r="C1694" s="7" t="n">
        <f aca="false">COUNTIFS('Duel Log'!AF$2:AF$2815,$A1694,'Duel Log'!AG$2:AG$2815,$B1694)</f>
        <v>2</v>
      </c>
      <c r="D1694" s="7" t="n">
        <f aca="false">COUNTIFS('Duel Log'!AF$2:AF$2815,$A1694,'Duel Log'!AG$2:AG$2815,$B1694,'Duel Log'!AH$2:AH$2815,"Win")</f>
        <v>2</v>
      </c>
      <c r="E1694" s="7" t="n">
        <f aca="false">COUNTIFS('Duel Log'!AF$2:AF$2815,$A1694,'Duel Log'!AG$2:AG$2815,$B1694,'Duel Log'!AH$2:AH$2815,"Loss")</f>
        <v>0</v>
      </c>
      <c r="F1694" s="7" t="n">
        <f aca="false">COUNTIFS('Duel Log'!AF$2:AF$2815,$A1694,'Duel Log'!AG$2:AG$2815,$B1694,'Duel Log'!AH$2:AH$2815,"Draw")</f>
        <v>0</v>
      </c>
      <c r="G1694" s="13" t="n">
        <f aca="false">IFERROR(D1694/C1694,"")</f>
        <v>1</v>
      </c>
    </row>
    <row r="1695" customFormat="false" ht="15" hidden="false" customHeight="true" outlineLevel="0" collapsed="false">
      <c r="A1695" s="7" t="s">
        <v>5465</v>
      </c>
      <c r="B1695" s="7" t="s">
        <v>5466</v>
      </c>
      <c r="C1695" s="7" t="n">
        <f aca="false">COUNTIFS('Duel Log'!AF$2:AF$2815,$A1695,'Duel Log'!AG$2:AG$2815,$B1695)</f>
        <v>1</v>
      </c>
      <c r="D1695" s="7" t="n">
        <f aca="false">COUNTIFS('Duel Log'!AF$2:AF$2815,$A1695,'Duel Log'!AG$2:AG$2815,$B1695,'Duel Log'!AH$2:AH$2815,"Win")</f>
        <v>1</v>
      </c>
      <c r="E1695" s="7" t="n">
        <f aca="false">COUNTIFS('Duel Log'!AF$2:AF$2815,$A1695,'Duel Log'!AG$2:AG$2815,$B1695,'Duel Log'!AH$2:AH$2815,"Loss")</f>
        <v>0</v>
      </c>
      <c r="F1695" s="7" t="n">
        <f aca="false">COUNTIFS('Duel Log'!AF$2:AF$2815,$A1695,'Duel Log'!AG$2:AG$2815,$B1695,'Duel Log'!AH$2:AH$2815,"Draw")</f>
        <v>0</v>
      </c>
      <c r="G1695" s="13" t="n">
        <f aca="false">IFERROR(D1695/C1695,"")</f>
        <v>1</v>
      </c>
    </row>
    <row r="1696" customFormat="false" ht="15" hidden="false" customHeight="true" outlineLevel="0" collapsed="false">
      <c r="A1696" s="7" t="s">
        <v>1212</v>
      </c>
      <c r="B1696" s="7" t="s">
        <v>913</v>
      </c>
      <c r="C1696" s="7" t="n">
        <f aca="false">COUNTIFS('Duel Log'!AF$2:AF$2815,$A1696,'Duel Log'!AG$2:AG$2815,$B1696)</f>
        <v>2</v>
      </c>
      <c r="D1696" s="7" t="n">
        <f aca="false">COUNTIFS('Duel Log'!AF$2:AF$2815,$A1696,'Duel Log'!AG$2:AG$2815,$B1696,'Duel Log'!AH$2:AH$2815,"Win")</f>
        <v>0</v>
      </c>
      <c r="E1696" s="7" t="n">
        <f aca="false">COUNTIFS('Duel Log'!AF$2:AF$2815,$A1696,'Duel Log'!AG$2:AG$2815,$B1696,'Duel Log'!AH$2:AH$2815,"Loss")</f>
        <v>2</v>
      </c>
      <c r="F1696" s="7" t="n">
        <f aca="false">COUNTIFS('Duel Log'!AF$2:AF$2815,$A1696,'Duel Log'!AG$2:AG$2815,$B1696,'Duel Log'!AH$2:AH$2815,"Draw")</f>
        <v>0</v>
      </c>
      <c r="G1696" s="13" t="n">
        <f aca="false">IFERROR(D1696/C1696,"")</f>
        <v>0</v>
      </c>
    </row>
    <row r="1697" customFormat="false" ht="15" hidden="false" customHeight="true" outlineLevel="0" collapsed="false">
      <c r="A1697" s="7" t="s">
        <v>1322</v>
      </c>
      <c r="B1697" s="7" t="s">
        <v>1376</v>
      </c>
      <c r="C1697" s="7" t="n">
        <f aca="false">COUNTIFS('Duel Log'!AF$2:AF$2815,$A1697,'Duel Log'!AG$2:AG$2815,$B1697)</f>
        <v>2</v>
      </c>
      <c r="D1697" s="7" t="n">
        <f aca="false">COUNTIFS('Duel Log'!AF$2:AF$2815,$A1697,'Duel Log'!AG$2:AG$2815,$B1697,'Duel Log'!AH$2:AH$2815,"Win")</f>
        <v>2</v>
      </c>
      <c r="E1697" s="7" t="n">
        <f aca="false">COUNTIFS('Duel Log'!AF$2:AF$2815,$A1697,'Duel Log'!AG$2:AG$2815,$B1697,'Duel Log'!AH$2:AH$2815,"Loss")</f>
        <v>0</v>
      </c>
      <c r="F1697" s="7" t="n">
        <f aca="false">COUNTIFS('Duel Log'!AF$2:AF$2815,$A1697,'Duel Log'!AG$2:AG$2815,$B1697,'Duel Log'!AH$2:AH$2815,"Draw")</f>
        <v>0</v>
      </c>
      <c r="G1697" s="13" t="n">
        <f aca="false">IFERROR(D1697/C1697,"")</f>
        <v>1</v>
      </c>
    </row>
    <row r="1698" customFormat="false" ht="15" hidden="false" customHeight="true" outlineLevel="0" collapsed="false">
      <c r="A1698" s="7" t="s">
        <v>1322</v>
      </c>
      <c r="B1698" s="7" t="s">
        <v>504</v>
      </c>
      <c r="C1698" s="7" t="n">
        <f aca="false">COUNTIFS('Duel Log'!AF$2:AF$2815,$A1698,'Duel Log'!AG$2:AG$2815,$B1698)</f>
        <v>2</v>
      </c>
      <c r="D1698" s="7" t="n">
        <f aca="false">COUNTIFS('Duel Log'!AF$2:AF$2815,$A1698,'Duel Log'!AG$2:AG$2815,$B1698,'Duel Log'!AH$2:AH$2815,"Win")</f>
        <v>2</v>
      </c>
      <c r="E1698" s="7" t="n">
        <f aca="false">COUNTIFS('Duel Log'!AF$2:AF$2815,$A1698,'Duel Log'!AG$2:AG$2815,$B1698,'Duel Log'!AH$2:AH$2815,"Loss")</f>
        <v>0</v>
      </c>
      <c r="F1698" s="7" t="n">
        <f aca="false">COUNTIFS('Duel Log'!AF$2:AF$2815,$A1698,'Duel Log'!AG$2:AG$2815,$B1698,'Duel Log'!AH$2:AH$2815,"Draw")</f>
        <v>0</v>
      </c>
      <c r="G1698" s="13" t="n">
        <f aca="false">IFERROR(D1698/C1698,"")</f>
        <v>1</v>
      </c>
    </row>
    <row r="1699" customFormat="false" ht="15" hidden="false" customHeight="true" outlineLevel="0" collapsed="false">
      <c r="A1699" s="7" t="s">
        <v>1322</v>
      </c>
      <c r="B1699" s="7" t="s">
        <v>5271</v>
      </c>
      <c r="C1699" s="7" t="n">
        <f aca="false">COUNTIFS('Duel Log'!AF$2:AF$2815,$A1699,'Duel Log'!AG$2:AG$2815,$B1699)</f>
        <v>1</v>
      </c>
      <c r="D1699" s="7" t="n">
        <f aca="false">COUNTIFS('Duel Log'!AF$2:AF$2815,$A1699,'Duel Log'!AG$2:AG$2815,$B1699,'Duel Log'!AH$2:AH$2815,"Win")</f>
        <v>1</v>
      </c>
      <c r="E1699" s="7" t="n">
        <f aca="false">COUNTIFS('Duel Log'!AF$2:AF$2815,$A1699,'Duel Log'!AG$2:AG$2815,$B1699,'Duel Log'!AH$2:AH$2815,"Loss")</f>
        <v>0</v>
      </c>
      <c r="F1699" s="7" t="n">
        <f aca="false">COUNTIFS('Duel Log'!AF$2:AF$2815,$A1699,'Duel Log'!AG$2:AG$2815,$B1699,'Duel Log'!AH$2:AH$2815,"Draw")</f>
        <v>0</v>
      </c>
      <c r="G1699" s="13" t="n">
        <f aca="false">IFERROR(D1699/C1699,"")</f>
        <v>1</v>
      </c>
    </row>
    <row r="1700" customFormat="false" ht="15" hidden="false" customHeight="true" outlineLevel="0" collapsed="false">
      <c r="A1700" s="7" t="s">
        <v>5275</v>
      </c>
      <c r="B1700" s="7" t="s">
        <v>307</v>
      </c>
      <c r="C1700" s="7" t="n">
        <f aca="false">COUNTIFS('Duel Log'!AF$2:AF$2815,$A1700,'Duel Log'!AG$2:AG$2815,$B1700)</f>
        <v>1</v>
      </c>
      <c r="D1700" s="7" t="n">
        <f aca="false">COUNTIFS('Duel Log'!AF$2:AF$2815,$A1700,'Duel Log'!AG$2:AG$2815,$B1700,'Duel Log'!AH$2:AH$2815,"Win")</f>
        <v>0</v>
      </c>
      <c r="E1700" s="7" t="n">
        <f aca="false">COUNTIFS('Duel Log'!AF$2:AF$2815,$A1700,'Duel Log'!AG$2:AG$2815,$B1700,'Duel Log'!AH$2:AH$2815,"Loss")</f>
        <v>1</v>
      </c>
      <c r="F1700" s="7" t="n">
        <f aca="false">COUNTIFS('Duel Log'!AF$2:AF$2815,$A1700,'Duel Log'!AG$2:AG$2815,$B1700,'Duel Log'!AH$2:AH$2815,"Draw")</f>
        <v>0</v>
      </c>
      <c r="G1700" s="13" t="n">
        <f aca="false">IFERROR(D1700/C1700,"")</f>
        <v>0</v>
      </c>
    </row>
    <row r="1701" customFormat="false" ht="15" hidden="false" customHeight="true" outlineLevel="0" collapsed="false">
      <c r="A1701" s="7" t="s">
        <v>1556</v>
      </c>
      <c r="B1701" s="7" t="s">
        <v>150</v>
      </c>
      <c r="C1701" s="7" t="n">
        <f aca="false">COUNTIFS('Duel Log'!AF$2:AF$2815,$A1701,'Duel Log'!AG$2:AG$2815,$B1701)</f>
        <v>2</v>
      </c>
      <c r="D1701" s="7" t="n">
        <f aca="false">COUNTIFS('Duel Log'!AF$2:AF$2815,$A1701,'Duel Log'!AG$2:AG$2815,$B1701,'Duel Log'!AH$2:AH$2815,"Win")</f>
        <v>2</v>
      </c>
      <c r="E1701" s="7" t="n">
        <f aca="false">COUNTIFS('Duel Log'!AF$2:AF$2815,$A1701,'Duel Log'!AG$2:AG$2815,$B1701,'Duel Log'!AH$2:AH$2815,"Loss")</f>
        <v>0</v>
      </c>
      <c r="F1701" s="7" t="n">
        <f aca="false">COUNTIFS('Duel Log'!AF$2:AF$2815,$A1701,'Duel Log'!AG$2:AG$2815,$B1701,'Duel Log'!AH$2:AH$2815,"Draw")</f>
        <v>0</v>
      </c>
      <c r="G1701" s="13" t="n">
        <f aca="false">IFERROR(D1701/C1701,"")</f>
        <v>1</v>
      </c>
    </row>
    <row r="1702" customFormat="false" ht="15" hidden="false" customHeight="true" outlineLevel="0" collapsed="false">
      <c r="A1702" s="7" t="s">
        <v>3665</v>
      </c>
      <c r="B1702" s="7" t="s">
        <v>394</v>
      </c>
      <c r="C1702" s="7" t="n">
        <f aca="false">COUNTIFS('Duel Log'!AF$2:AF$2815,$A1702,'Duel Log'!AG$2:AG$2815,$B1702)</f>
        <v>1</v>
      </c>
      <c r="D1702" s="7" t="n">
        <f aca="false">COUNTIFS('Duel Log'!AF$2:AF$2815,$A1702,'Duel Log'!AG$2:AG$2815,$B1702,'Duel Log'!AH$2:AH$2815,"Win")</f>
        <v>1</v>
      </c>
      <c r="E1702" s="7" t="n">
        <f aca="false">COUNTIFS('Duel Log'!AF$2:AF$2815,$A1702,'Duel Log'!AG$2:AG$2815,$B1702,'Duel Log'!AH$2:AH$2815,"Loss")</f>
        <v>0</v>
      </c>
      <c r="F1702" s="7" t="n">
        <f aca="false">COUNTIFS('Duel Log'!AF$2:AF$2815,$A1702,'Duel Log'!AG$2:AG$2815,$B1702,'Duel Log'!AH$2:AH$2815,"Draw")</f>
        <v>0</v>
      </c>
      <c r="G1702" s="13" t="n">
        <f aca="false">IFERROR(D1702/C1702,"")</f>
        <v>1</v>
      </c>
    </row>
    <row r="1703" customFormat="false" ht="15" hidden="false" customHeight="true" outlineLevel="0" collapsed="false">
      <c r="A1703" s="7" t="s">
        <v>2671</v>
      </c>
      <c r="B1703" s="7" t="s">
        <v>2672</v>
      </c>
      <c r="C1703" s="7" t="n">
        <f aca="false">COUNTIFS('Duel Log'!AF$2:AF$2815,$A1703,'Duel Log'!AG$2:AG$2815,$B1703)</f>
        <v>1</v>
      </c>
      <c r="D1703" s="7" t="n">
        <f aca="false">COUNTIFS('Duel Log'!AF$2:AF$2815,$A1703,'Duel Log'!AG$2:AG$2815,$B1703,'Duel Log'!AH$2:AH$2815,"Win")</f>
        <v>1</v>
      </c>
      <c r="E1703" s="7" t="n">
        <f aca="false">COUNTIFS('Duel Log'!AF$2:AF$2815,$A1703,'Duel Log'!AG$2:AG$2815,$B1703,'Duel Log'!AH$2:AH$2815,"Loss")</f>
        <v>0</v>
      </c>
      <c r="F1703" s="7" t="n">
        <f aca="false">COUNTIFS('Duel Log'!AF$2:AF$2815,$A1703,'Duel Log'!AG$2:AG$2815,$B1703,'Duel Log'!AH$2:AH$2815,"Draw")</f>
        <v>0</v>
      </c>
      <c r="G1703" s="13" t="n">
        <f aca="false">IFERROR(D1703/C1703,"")</f>
        <v>1</v>
      </c>
    </row>
    <row r="1704" customFormat="false" ht="15" hidden="false" customHeight="true" outlineLevel="0" collapsed="false">
      <c r="A1704" s="7" t="s">
        <v>3140</v>
      </c>
      <c r="B1704" s="7" t="s">
        <v>150</v>
      </c>
      <c r="C1704" s="7" t="n">
        <f aca="false">COUNTIFS('Duel Log'!AF$2:AF$2815,$A1704,'Duel Log'!AG$2:AG$2815,$B1704)</f>
        <v>1</v>
      </c>
      <c r="D1704" s="7" t="n">
        <f aca="false">COUNTIFS('Duel Log'!AF$2:AF$2815,$A1704,'Duel Log'!AG$2:AG$2815,$B1704,'Duel Log'!AH$2:AH$2815,"Win")</f>
        <v>0</v>
      </c>
      <c r="E1704" s="7" t="n">
        <f aca="false">COUNTIFS('Duel Log'!AF$2:AF$2815,$A1704,'Duel Log'!AG$2:AG$2815,$B1704,'Duel Log'!AH$2:AH$2815,"Loss")</f>
        <v>1</v>
      </c>
      <c r="F1704" s="7" t="n">
        <f aca="false">COUNTIFS('Duel Log'!AF$2:AF$2815,$A1704,'Duel Log'!AG$2:AG$2815,$B1704,'Duel Log'!AH$2:AH$2815,"Draw")</f>
        <v>0</v>
      </c>
      <c r="G1704" s="13" t="n">
        <f aca="false">IFERROR(D1704/C1704,"")</f>
        <v>0</v>
      </c>
    </row>
    <row r="1705" customFormat="false" ht="15" hidden="false" customHeight="true" outlineLevel="0" collapsed="false">
      <c r="A1705" s="7" t="s">
        <v>2078</v>
      </c>
      <c r="B1705" s="7" t="s">
        <v>1258</v>
      </c>
      <c r="C1705" s="7" t="n">
        <f aca="false">COUNTIFS('Duel Log'!AF$2:AF$2815,$A1705,'Duel Log'!AG$2:AG$2815,$B1705)</f>
        <v>2</v>
      </c>
      <c r="D1705" s="7" t="n">
        <f aca="false">COUNTIFS('Duel Log'!AF$2:AF$2815,$A1705,'Duel Log'!AG$2:AG$2815,$B1705,'Duel Log'!AH$2:AH$2815,"Win")</f>
        <v>0</v>
      </c>
      <c r="E1705" s="7" t="n">
        <f aca="false">COUNTIFS('Duel Log'!AF$2:AF$2815,$A1705,'Duel Log'!AG$2:AG$2815,$B1705,'Duel Log'!AH$2:AH$2815,"Loss")</f>
        <v>2</v>
      </c>
      <c r="F1705" s="7" t="n">
        <f aca="false">COUNTIFS('Duel Log'!AF$2:AF$2815,$A1705,'Duel Log'!AG$2:AG$2815,$B1705,'Duel Log'!AH$2:AH$2815,"Draw")</f>
        <v>0</v>
      </c>
      <c r="G1705" s="13" t="n">
        <f aca="false">IFERROR(D1705/C1705,"")</f>
        <v>0</v>
      </c>
    </row>
    <row r="1706" customFormat="false" ht="15" hidden="false" customHeight="true" outlineLevel="0" collapsed="false">
      <c r="A1706" s="7" t="s">
        <v>481</v>
      </c>
      <c r="B1706" s="7" t="s">
        <v>482</v>
      </c>
      <c r="C1706" s="7" t="n">
        <f aca="false">COUNTIFS('Duel Log'!AF$2:AF$2815,$A1706,'Duel Log'!AG$2:AG$2815,$B1706)</f>
        <v>2</v>
      </c>
      <c r="D1706" s="7" t="n">
        <f aca="false">COUNTIFS('Duel Log'!AF$2:AF$2815,$A1706,'Duel Log'!AG$2:AG$2815,$B1706,'Duel Log'!AH$2:AH$2815,"Win")</f>
        <v>0</v>
      </c>
      <c r="E1706" s="7" t="n">
        <f aca="false">COUNTIFS('Duel Log'!AF$2:AF$2815,$A1706,'Duel Log'!AG$2:AG$2815,$B1706,'Duel Log'!AH$2:AH$2815,"Loss")</f>
        <v>2</v>
      </c>
      <c r="F1706" s="7" t="n">
        <f aca="false">COUNTIFS('Duel Log'!AF$2:AF$2815,$A1706,'Duel Log'!AG$2:AG$2815,$B1706,'Duel Log'!AH$2:AH$2815,"Draw")</f>
        <v>0</v>
      </c>
      <c r="G1706" s="13" t="n">
        <f aca="false">IFERROR(D1706/C1706,"")</f>
        <v>0</v>
      </c>
    </row>
    <row r="1707" customFormat="false" ht="15" hidden="false" customHeight="true" outlineLevel="0" collapsed="false">
      <c r="A1707" s="7" t="s">
        <v>623</v>
      </c>
      <c r="B1707" s="7" t="s">
        <v>1916</v>
      </c>
      <c r="C1707" s="7" t="n">
        <f aca="false">COUNTIFS('Duel Log'!AF$2:AF$2815,$A1707,'Duel Log'!AG$2:AG$2815,$B1707)</f>
        <v>2</v>
      </c>
      <c r="D1707" s="7" t="n">
        <f aca="false">COUNTIFS('Duel Log'!AF$2:AF$2815,$A1707,'Duel Log'!AG$2:AG$2815,$B1707,'Duel Log'!AH$2:AH$2815,"Win")</f>
        <v>0</v>
      </c>
      <c r="E1707" s="7" t="n">
        <f aca="false">COUNTIFS('Duel Log'!AF$2:AF$2815,$A1707,'Duel Log'!AG$2:AG$2815,$B1707,'Duel Log'!AH$2:AH$2815,"Loss")</f>
        <v>2</v>
      </c>
      <c r="F1707" s="7" t="n">
        <f aca="false">COUNTIFS('Duel Log'!AF$2:AF$2815,$A1707,'Duel Log'!AG$2:AG$2815,$B1707,'Duel Log'!AH$2:AH$2815,"Draw")</f>
        <v>0</v>
      </c>
      <c r="G1707" s="13" t="n">
        <f aca="false">IFERROR(D1707/C1707,"")</f>
        <v>0</v>
      </c>
    </row>
    <row r="1708" customFormat="false" ht="15" hidden="false" customHeight="true" outlineLevel="0" collapsed="false">
      <c r="A1708" s="7" t="s">
        <v>623</v>
      </c>
      <c r="B1708" s="7" t="s">
        <v>1442</v>
      </c>
      <c r="C1708" s="7" t="n">
        <f aca="false">COUNTIFS('Duel Log'!AF$2:AF$2815,$A1708,'Duel Log'!AG$2:AG$2815,$B1708)</f>
        <v>1</v>
      </c>
      <c r="D1708" s="7" t="n">
        <f aca="false">COUNTIFS('Duel Log'!AF$2:AF$2815,$A1708,'Duel Log'!AG$2:AG$2815,$B1708,'Duel Log'!AH$2:AH$2815,"Win")</f>
        <v>0</v>
      </c>
      <c r="E1708" s="7" t="n">
        <f aca="false">COUNTIFS('Duel Log'!AF$2:AF$2815,$A1708,'Duel Log'!AG$2:AG$2815,$B1708,'Duel Log'!AH$2:AH$2815,"Loss")</f>
        <v>1</v>
      </c>
      <c r="F1708" s="7" t="n">
        <f aca="false">COUNTIFS('Duel Log'!AF$2:AF$2815,$A1708,'Duel Log'!AG$2:AG$2815,$B1708,'Duel Log'!AH$2:AH$2815,"Draw")</f>
        <v>0</v>
      </c>
      <c r="G1708" s="13" t="n">
        <f aca="false">IFERROR(D1708/C1708,"")</f>
        <v>0</v>
      </c>
    </row>
    <row r="1709" customFormat="false" ht="15" hidden="false" customHeight="true" outlineLevel="0" collapsed="false">
      <c r="A1709" s="7" t="s">
        <v>623</v>
      </c>
      <c r="B1709" s="7" t="s">
        <v>1147</v>
      </c>
      <c r="C1709" s="7" t="n">
        <f aca="false">COUNTIFS('Duel Log'!AF$2:AF$2815,$A1709,'Duel Log'!AG$2:AG$2815,$B1709)</f>
        <v>1</v>
      </c>
      <c r="D1709" s="7" t="n">
        <f aca="false">COUNTIFS('Duel Log'!AF$2:AF$2815,$A1709,'Duel Log'!AG$2:AG$2815,$B1709,'Duel Log'!AH$2:AH$2815,"Win")</f>
        <v>0</v>
      </c>
      <c r="E1709" s="7" t="n">
        <f aca="false">COUNTIFS('Duel Log'!AF$2:AF$2815,$A1709,'Duel Log'!AG$2:AG$2815,$B1709,'Duel Log'!AH$2:AH$2815,"Loss")</f>
        <v>1</v>
      </c>
      <c r="F1709" s="7" t="n">
        <f aca="false">COUNTIFS('Duel Log'!AF$2:AF$2815,$A1709,'Duel Log'!AG$2:AG$2815,$B1709,'Duel Log'!AH$2:AH$2815,"Draw")</f>
        <v>0</v>
      </c>
      <c r="G1709" s="13" t="n">
        <f aca="false">IFERROR(D1709/C1709,"")</f>
        <v>0</v>
      </c>
    </row>
    <row r="1710" customFormat="false" ht="15" hidden="false" customHeight="true" outlineLevel="0" collapsed="false">
      <c r="A1710" s="7" t="s">
        <v>623</v>
      </c>
      <c r="B1710" s="7" t="s">
        <v>4580</v>
      </c>
      <c r="C1710" s="7" t="n">
        <f aca="false">COUNTIFS('Duel Log'!AF$2:AF$2815,$A1710,'Duel Log'!AG$2:AG$2815,$B1710)</f>
        <v>1</v>
      </c>
      <c r="D1710" s="7" t="n">
        <f aca="false">COUNTIFS('Duel Log'!AF$2:AF$2815,$A1710,'Duel Log'!AG$2:AG$2815,$B1710,'Duel Log'!AH$2:AH$2815,"Win")</f>
        <v>0</v>
      </c>
      <c r="E1710" s="7" t="n">
        <f aca="false">COUNTIFS('Duel Log'!AF$2:AF$2815,$A1710,'Duel Log'!AG$2:AG$2815,$B1710,'Duel Log'!AH$2:AH$2815,"Loss")</f>
        <v>1</v>
      </c>
      <c r="F1710" s="7" t="n">
        <f aca="false">COUNTIFS('Duel Log'!AF$2:AF$2815,$A1710,'Duel Log'!AG$2:AG$2815,$B1710,'Duel Log'!AH$2:AH$2815,"Draw")</f>
        <v>0</v>
      </c>
      <c r="G1710" s="13" t="n">
        <f aca="false">IFERROR(D1710/C1710,"")</f>
        <v>0</v>
      </c>
    </row>
    <row r="1711" customFormat="false" ht="15" hidden="false" customHeight="true" outlineLevel="0" collapsed="false">
      <c r="A1711" s="7" t="s">
        <v>623</v>
      </c>
      <c r="B1711" s="7" t="s">
        <v>624</v>
      </c>
      <c r="C1711" s="7" t="n">
        <f aca="false">COUNTIFS('Duel Log'!AF$2:AF$2815,$A1711,'Duel Log'!AG$2:AG$2815,$B1711)</f>
        <v>1</v>
      </c>
      <c r="D1711" s="7" t="n">
        <f aca="false">COUNTIFS('Duel Log'!AF$2:AF$2815,$A1711,'Duel Log'!AG$2:AG$2815,$B1711,'Duel Log'!AH$2:AH$2815,"Win")</f>
        <v>1</v>
      </c>
      <c r="E1711" s="7" t="n">
        <f aca="false">COUNTIFS('Duel Log'!AF$2:AF$2815,$A1711,'Duel Log'!AG$2:AG$2815,$B1711,'Duel Log'!AH$2:AH$2815,"Loss")</f>
        <v>0</v>
      </c>
      <c r="F1711" s="7" t="n">
        <f aca="false">COUNTIFS('Duel Log'!AF$2:AF$2815,$A1711,'Duel Log'!AG$2:AG$2815,$B1711,'Duel Log'!AH$2:AH$2815,"Draw")</f>
        <v>0</v>
      </c>
      <c r="G1711" s="13" t="n">
        <f aca="false">IFERROR(D1711/C1711,"")</f>
        <v>1</v>
      </c>
    </row>
    <row r="1712" customFormat="false" ht="15" hidden="false" customHeight="true" outlineLevel="0" collapsed="false">
      <c r="A1712" s="7" t="s">
        <v>3019</v>
      </c>
      <c r="B1712" s="7" t="s">
        <v>228</v>
      </c>
      <c r="C1712" s="7" t="n">
        <f aca="false">COUNTIFS('Duel Log'!AF$2:AF$2815,$A1712,'Duel Log'!AG$2:AG$2815,$B1712)</f>
        <v>2</v>
      </c>
      <c r="D1712" s="7" t="n">
        <f aca="false">COUNTIFS('Duel Log'!AF$2:AF$2815,$A1712,'Duel Log'!AG$2:AG$2815,$B1712,'Duel Log'!AH$2:AH$2815,"Win")</f>
        <v>0</v>
      </c>
      <c r="E1712" s="7" t="n">
        <f aca="false">COUNTIFS('Duel Log'!AF$2:AF$2815,$A1712,'Duel Log'!AG$2:AG$2815,$B1712,'Duel Log'!AH$2:AH$2815,"Loss")</f>
        <v>2</v>
      </c>
      <c r="F1712" s="7" t="n">
        <f aca="false">COUNTIFS('Duel Log'!AF$2:AF$2815,$A1712,'Duel Log'!AG$2:AG$2815,$B1712,'Duel Log'!AH$2:AH$2815,"Draw")</f>
        <v>0</v>
      </c>
      <c r="G1712" s="13" t="n">
        <f aca="false">IFERROR(D1712/C1712,"")</f>
        <v>0</v>
      </c>
    </row>
    <row r="1713" customFormat="false" ht="15" hidden="false" customHeight="true" outlineLevel="0" collapsed="false">
      <c r="A1713" s="7" t="s">
        <v>1679</v>
      </c>
      <c r="B1713" s="7" t="s">
        <v>597</v>
      </c>
      <c r="C1713" s="7" t="n">
        <f aca="false">COUNTIFS('Duel Log'!AF$2:AF$2815,$A1713,'Duel Log'!AG$2:AG$2815,$B1713)</f>
        <v>1</v>
      </c>
      <c r="D1713" s="7" t="n">
        <f aca="false">COUNTIFS('Duel Log'!AF$2:AF$2815,$A1713,'Duel Log'!AG$2:AG$2815,$B1713,'Duel Log'!AH$2:AH$2815,"Win")</f>
        <v>1</v>
      </c>
      <c r="E1713" s="7" t="n">
        <f aca="false">COUNTIFS('Duel Log'!AF$2:AF$2815,$A1713,'Duel Log'!AG$2:AG$2815,$B1713,'Duel Log'!AH$2:AH$2815,"Loss")</f>
        <v>0</v>
      </c>
      <c r="F1713" s="7" t="n">
        <f aca="false">COUNTIFS('Duel Log'!AF$2:AF$2815,$A1713,'Duel Log'!AG$2:AG$2815,$B1713,'Duel Log'!AH$2:AH$2815,"Draw")</f>
        <v>0</v>
      </c>
      <c r="G1713" s="13" t="n">
        <f aca="false">IFERROR(D1713/C1713,"")</f>
        <v>1</v>
      </c>
    </row>
    <row r="1714" customFormat="false" ht="15" hidden="false" customHeight="true" outlineLevel="0" collapsed="false">
      <c r="A1714" s="7" t="s">
        <v>1679</v>
      </c>
      <c r="B1714" s="7" t="s">
        <v>229</v>
      </c>
      <c r="C1714" s="7" t="n">
        <f aca="false">COUNTIFS('Duel Log'!AF$2:AF$2815,$A1714,'Duel Log'!AG$2:AG$2815,$B1714)</f>
        <v>1</v>
      </c>
      <c r="D1714" s="7" t="n">
        <f aca="false">COUNTIFS('Duel Log'!AF$2:AF$2815,$A1714,'Duel Log'!AG$2:AG$2815,$B1714,'Duel Log'!AH$2:AH$2815,"Win")</f>
        <v>0</v>
      </c>
      <c r="E1714" s="7" t="n">
        <f aca="false">COUNTIFS('Duel Log'!AF$2:AF$2815,$A1714,'Duel Log'!AG$2:AG$2815,$B1714,'Duel Log'!AH$2:AH$2815,"Loss")</f>
        <v>1</v>
      </c>
      <c r="F1714" s="7" t="n">
        <f aca="false">COUNTIFS('Duel Log'!AF$2:AF$2815,$A1714,'Duel Log'!AG$2:AG$2815,$B1714,'Duel Log'!AH$2:AH$2815,"Draw")</f>
        <v>0</v>
      </c>
      <c r="G1714" s="13" t="n">
        <f aca="false">IFERROR(D1714/C1714,"")</f>
        <v>0</v>
      </c>
    </row>
    <row r="1715" customFormat="false" ht="15" hidden="false" customHeight="true" outlineLevel="0" collapsed="false">
      <c r="A1715" s="7" t="s">
        <v>4708</v>
      </c>
      <c r="B1715" s="7" t="s">
        <v>3999</v>
      </c>
      <c r="C1715" s="7" t="n">
        <f aca="false">COUNTIFS('Duel Log'!AF$2:AF$2815,$A1715,'Duel Log'!AG$2:AG$2815,$B1715)</f>
        <v>1</v>
      </c>
      <c r="D1715" s="7" t="n">
        <f aca="false">COUNTIFS('Duel Log'!AF$2:AF$2815,$A1715,'Duel Log'!AG$2:AG$2815,$B1715,'Duel Log'!AH$2:AH$2815,"Win")</f>
        <v>0</v>
      </c>
      <c r="E1715" s="7" t="n">
        <f aca="false">COUNTIFS('Duel Log'!AF$2:AF$2815,$A1715,'Duel Log'!AG$2:AG$2815,$B1715,'Duel Log'!AH$2:AH$2815,"Loss")</f>
        <v>1</v>
      </c>
      <c r="F1715" s="7" t="n">
        <f aca="false">COUNTIFS('Duel Log'!AF$2:AF$2815,$A1715,'Duel Log'!AG$2:AG$2815,$B1715,'Duel Log'!AH$2:AH$2815,"Draw")</f>
        <v>0</v>
      </c>
      <c r="G1715" s="13" t="n">
        <f aca="false">IFERROR(D1715/C1715,"")</f>
        <v>0</v>
      </c>
    </row>
    <row r="1716" customFormat="false" ht="15" hidden="false" customHeight="true" outlineLevel="0" collapsed="false">
      <c r="A1716" s="7" t="s">
        <v>2949</v>
      </c>
      <c r="B1716" s="7" t="s">
        <v>4465</v>
      </c>
      <c r="C1716" s="7" t="n">
        <f aca="false">COUNTIFS('Duel Log'!AF$2:AF$2815,$A1716,'Duel Log'!AG$2:AG$2815,$B1716)</f>
        <v>1</v>
      </c>
      <c r="D1716" s="7" t="n">
        <f aca="false">COUNTIFS('Duel Log'!AF$2:AF$2815,$A1716,'Duel Log'!AG$2:AG$2815,$B1716,'Duel Log'!AH$2:AH$2815,"Win")</f>
        <v>1</v>
      </c>
      <c r="E1716" s="7" t="n">
        <f aca="false">COUNTIFS('Duel Log'!AF$2:AF$2815,$A1716,'Duel Log'!AG$2:AG$2815,$B1716,'Duel Log'!AH$2:AH$2815,"Loss")</f>
        <v>0</v>
      </c>
      <c r="F1716" s="7" t="n">
        <f aca="false">COUNTIFS('Duel Log'!AF$2:AF$2815,$A1716,'Duel Log'!AG$2:AG$2815,$B1716,'Duel Log'!AH$2:AH$2815,"Draw")</f>
        <v>0</v>
      </c>
      <c r="G1716" s="13" t="n">
        <f aca="false">IFERROR(D1716/C1716,"")</f>
        <v>1</v>
      </c>
    </row>
    <row r="1717" customFormat="false" ht="15" hidden="false" customHeight="true" outlineLevel="0" collapsed="false">
      <c r="A1717" s="7" t="s">
        <v>2949</v>
      </c>
      <c r="B1717" s="7" t="s">
        <v>2948</v>
      </c>
      <c r="C1717" s="7" t="n">
        <f aca="false">COUNTIFS('Duel Log'!AF$2:AF$2815,$A1717,'Duel Log'!AG$2:AG$2815,$B1717)</f>
        <v>2</v>
      </c>
      <c r="D1717" s="7" t="n">
        <f aca="false">COUNTIFS('Duel Log'!AF$2:AF$2815,$A1717,'Duel Log'!AG$2:AG$2815,$B1717,'Duel Log'!AH$2:AH$2815,"Win")</f>
        <v>0</v>
      </c>
      <c r="E1717" s="7" t="n">
        <f aca="false">COUNTIFS('Duel Log'!AF$2:AF$2815,$A1717,'Duel Log'!AG$2:AG$2815,$B1717,'Duel Log'!AH$2:AH$2815,"Loss")</f>
        <v>2</v>
      </c>
      <c r="F1717" s="7" t="n">
        <f aca="false">COUNTIFS('Duel Log'!AF$2:AF$2815,$A1717,'Duel Log'!AG$2:AG$2815,$B1717,'Duel Log'!AH$2:AH$2815,"Draw")</f>
        <v>0</v>
      </c>
      <c r="G1717" s="13" t="n">
        <f aca="false">IFERROR(D1717/C1717,"")</f>
        <v>0</v>
      </c>
    </row>
    <row r="1718" customFormat="false" ht="15" hidden="false" customHeight="true" outlineLevel="0" collapsed="false">
      <c r="A1718" s="7" t="s">
        <v>897</v>
      </c>
      <c r="B1718" s="7" t="s">
        <v>898</v>
      </c>
      <c r="C1718" s="7" t="n">
        <f aca="false">COUNTIFS('Duel Log'!AF$2:AF$2815,$A1718,'Duel Log'!AG$2:AG$2815,$B1718)</f>
        <v>2</v>
      </c>
      <c r="D1718" s="7" t="n">
        <f aca="false">COUNTIFS('Duel Log'!AF$2:AF$2815,$A1718,'Duel Log'!AG$2:AG$2815,$B1718,'Duel Log'!AH$2:AH$2815,"Win")</f>
        <v>2</v>
      </c>
      <c r="E1718" s="7" t="n">
        <f aca="false">COUNTIFS('Duel Log'!AF$2:AF$2815,$A1718,'Duel Log'!AG$2:AG$2815,$B1718,'Duel Log'!AH$2:AH$2815,"Loss")</f>
        <v>0</v>
      </c>
      <c r="F1718" s="7" t="n">
        <f aca="false">COUNTIFS('Duel Log'!AF$2:AF$2815,$A1718,'Duel Log'!AG$2:AG$2815,$B1718,'Duel Log'!AH$2:AH$2815,"Draw")</f>
        <v>0</v>
      </c>
      <c r="G1718" s="13" t="n">
        <f aca="false">IFERROR(D1718/C1718,"")</f>
        <v>1</v>
      </c>
    </row>
    <row r="1719" customFormat="false" ht="15" hidden="false" customHeight="true" outlineLevel="0" collapsed="false">
      <c r="A1719" s="7" t="s">
        <v>4015</v>
      </c>
      <c r="B1719" s="7" t="s">
        <v>4016</v>
      </c>
      <c r="C1719" s="7" t="n">
        <f aca="false">COUNTIFS('Duel Log'!AF$2:AF$2815,$A1719,'Duel Log'!AG$2:AG$2815,$B1719)</f>
        <v>1</v>
      </c>
      <c r="D1719" s="7" t="n">
        <f aca="false">COUNTIFS('Duel Log'!AF$2:AF$2815,$A1719,'Duel Log'!AG$2:AG$2815,$B1719,'Duel Log'!AH$2:AH$2815,"Win")</f>
        <v>1</v>
      </c>
      <c r="E1719" s="7" t="n">
        <f aca="false">COUNTIFS('Duel Log'!AF$2:AF$2815,$A1719,'Duel Log'!AG$2:AG$2815,$B1719,'Duel Log'!AH$2:AH$2815,"Loss")</f>
        <v>0</v>
      </c>
      <c r="F1719" s="7" t="n">
        <f aca="false">COUNTIFS('Duel Log'!AF$2:AF$2815,$A1719,'Duel Log'!AG$2:AG$2815,$B1719,'Duel Log'!AH$2:AH$2815,"Draw")</f>
        <v>0</v>
      </c>
      <c r="G1719" s="13" t="n">
        <f aca="false">IFERROR(D1719/C1719,"")</f>
        <v>1</v>
      </c>
    </row>
    <row r="1720" customFormat="false" ht="15" hidden="false" customHeight="true" outlineLevel="0" collapsed="false">
      <c r="A1720" s="7" t="s">
        <v>410</v>
      </c>
      <c r="B1720" s="7" t="s">
        <v>228</v>
      </c>
      <c r="C1720" s="7" t="n">
        <f aca="false">COUNTIFS('Duel Log'!AF$2:AF$2815,$A1720,'Duel Log'!AG$2:AG$2815,$B1720)</f>
        <v>2</v>
      </c>
      <c r="D1720" s="7" t="n">
        <f aca="false">COUNTIFS('Duel Log'!AF$2:AF$2815,$A1720,'Duel Log'!AG$2:AG$2815,$B1720,'Duel Log'!AH$2:AH$2815,"Win")</f>
        <v>1</v>
      </c>
      <c r="E1720" s="7" t="n">
        <f aca="false">COUNTIFS('Duel Log'!AF$2:AF$2815,$A1720,'Duel Log'!AG$2:AG$2815,$B1720,'Duel Log'!AH$2:AH$2815,"Loss")</f>
        <v>1</v>
      </c>
      <c r="F1720" s="7" t="n">
        <f aca="false">COUNTIFS('Duel Log'!AF$2:AF$2815,$A1720,'Duel Log'!AG$2:AG$2815,$B1720,'Duel Log'!AH$2:AH$2815,"Draw")</f>
        <v>0</v>
      </c>
      <c r="G1720" s="13" t="n">
        <f aca="false">IFERROR(D1720/C1720,"")</f>
        <v>0.5</v>
      </c>
    </row>
    <row r="1721" customFormat="false" ht="15" hidden="false" customHeight="true" outlineLevel="0" collapsed="false">
      <c r="A1721" s="7" t="s">
        <v>410</v>
      </c>
      <c r="B1721" s="7" t="s">
        <v>2644</v>
      </c>
      <c r="C1721" s="7" t="n">
        <f aca="false">COUNTIFS('Duel Log'!AF$2:AF$2815,$A1721,'Duel Log'!AG$2:AG$2815,$B1721)</f>
        <v>1</v>
      </c>
      <c r="D1721" s="7" t="n">
        <f aca="false">COUNTIFS('Duel Log'!AF$2:AF$2815,$A1721,'Duel Log'!AG$2:AG$2815,$B1721,'Duel Log'!AH$2:AH$2815,"Win")</f>
        <v>0</v>
      </c>
      <c r="E1721" s="7" t="n">
        <f aca="false">COUNTIFS('Duel Log'!AF$2:AF$2815,$A1721,'Duel Log'!AG$2:AG$2815,$B1721,'Duel Log'!AH$2:AH$2815,"Loss")</f>
        <v>1</v>
      </c>
      <c r="F1721" s="7" t="n">
        <f aca="false">COUNTIFS('Duel Log'!AF$2:AF$2815,$A1721,'Duel Log'!AG$2:AG$2815,$B1721,'Duel Log'!AH$2:AH$2815,"Draw")</f>
        <v>0</v>
      </c>
      <c r="G1721" s="13" t="n">
        <f aca="false">IFERROR(D1721/C1721,"")</f>
        <v>0</v>
      </c>
    </row>
    <row r="1722" customFormat="false" ht="15" hidden="false" customHeight="true" outlineLevel="0" collapsed="false">
      <c r="A1722" s="7" t="s">
        <v>410</v>
      </c>
      <c r="B1722" s="7" t="s">
        <v>448</v>
      </c>
      <c r="C1722" s="7" t="n">
        <f aca="false">COUNTIFS('Duel Log'!AF$2:AF$2815,$A1722,'Duel Log'!AG$2:AG$2815,$B1722)</f>
        <v>3</v>
      </c>
      <c r="D1722" s="7" t="n">
        <f aca="false">COUNTIFS('Duel Log'!AF$2:AF$2815,$A1722,'Duel Log'!AG$2:AG$2815,$B1722,'Duel Log'!AH$2:AH$2815,"Win")</f>
        <v>1</v>
      </c>
      <c r="E1722" s="7" t="n">
        <f aca="false">COUNTIFS('Duel Log'!AF$2:AF$2815,$A1722,'Duel Log'!AG$2:AG$2815,$B1722,'Duel Log'!AH$2:AH$2815,"Loss")</f>
        <v>2</v>
      </c>
      <c r="F1722" s="7" t="n">
        <f aca="false">COUNTIFS('Duel Log'!AF$2:AF$2815,$A1722,'Duel Log'!AG$2:AG$2815,$B1722,'Duel Log'!AH$2:AH$2815,"Draw")</f>
        <v>0</v>
      </c>
      <c r="G1722" s="13" t="n">
        <f aca="false">IFERROR(D1722/C1722,"")</f>
        <v>0.333333333333333</v>
      </c>
    </row>
    <row r="1723" customFormat="false" ht="15" hidden="false" customHeight="true" outlineLevel="0" collapsed="false">
      <c r="A1723" s="7" t="s">
        <v>410</v>
      </c>
      <c r="B1723" s="7" t="s">
        <v>3789</v>
      </c>
      <c r="C1723" s="7" t="n">
        <f aca="false">COUNTIFS('Duel Log'!AF$2:AF$2815,$A1723,'Duel Log'!AG$2:AG$2815,$B1723)</f>
        <v>1</v>
      </c>
      <c r="D1723" s="7" t="n">
        <f aca="false">COUNTIFS('Duel Log'!AF$2:AF$2815,$A1723,'Duel Log'!AG$2:AG$2815,$B1723,'Duel Log'!AH$2:AH$2815,"Win")</f>
        <v>1</v>
      </c>
      <c r="E1723" s="7" t="n">
        <f aca="false">COUNTIFS('Duel Log'!AF$2:AF$2815,$A1723,'Duel Log'!AG$2:AG$2815,$B1723,'Duel Log'!AH$2:AH$2815,"Loss")</f>
        <v>0</v>
      </c>
      <c r="F1723" s="7" t="n">
        <f aca="false">COUNTIFS('Duel Log'!AF$2:AF$2815,$A1723,'Duel Log'!AG$2:AG$2815,$B1723,'Duel Log'!AH$2:AH$2815,"Draw")</f>
        <v>0</v>
      </c>
      <c r="G1723" s="13" t="n">
        <f aca="false">IFERROR(D1723/C1723,"")</f>
        <v>1</v>
      </c>
    </row>
    <row r="1724" customFormat="false" ht="15" hidden="false" customHeight="true" outlineLevel="0" collapsed="false">
      <c r="A1724" s="7" t="s">
        <v>410</v>
      </c>
      <c r="B1724" s="7" t="s">
        <v>394</v>
      </c>
      <c r="C1724" s="7" t="n">
        <f aca="false">COUNTIFS('Duel Log'!AF$2:AF$2815,$A1724,'Duel Log'!AG$2:AG$2815,$B1724)</f>
        <v>1</v>
      </c>
      <c r="D1724" s="7" t="n">
        <f aca="false">COUNTIFS('Duel Log'!AF$2:AF$2815,$A1724,'Duel Log'!AG$2:AG$2815,$B1724,'Duel Log'!AH$2:AH$2815,"Win")</f>
        <v>0</v>
      </c>
      <c r="E1724" s="7" t="n">
        <f aca="false">COUNTIFS('Duel Log'!AF$2:AF$2815,$A1724,'Duel Log'!AG$2:AG$2815,$B1724,'Duel Log'!AH$2:AH$2815,"Loss")</f>
        <v>1</v>
      </c>
      <c r="F1724" s="7" t="n">
        <f aca="false">COUNTIFS('Duel Log'!AF$2:AF$2815,$A1724,'Duel Log'!AG$2:AG$2815,$B1724,'Duel Log'!AH$2:AH$2815,"Draw")</f>
        <v>0</v>
      </c>
      <c r="G1724" s="13" t="n">
        <f aca="false">IFERROR(D1724/C1724,"")</f>
        <v>0</v>
      </c>
    </row>
    <row r="1725" customFormat="false" ht="15" hidden="false" customHeight="true" outlineLevel="0" collapsed="false">
      <c r="A1725" s="7" t="s">
        <v>410</v>
      </c>
      <c r="B1725" s="7" t="s">
        <v>832</v>
      </c>
      <c r="C1725" s="7" t="n">
        <f aca="false">COUNTIFS('Duel Log'!AF$2:AF$2815,$A1725,'Duel Log'!AG$2:AG$2815,$B1725)</f>
        <v>1</v>
      </c>
      <c r="D1725" s="7" t="n">
        <f aca="false">COUNTIFS('Duel Log'!AF$2:AF$2815,$A1725,'Duel Log'!AG$2:AG$2815,$B1725,'Duel Log'!AH$2:AH$2815,"Win")</f>
        <v>1</v>
      </c>
      <c r="E1725" s="7" t="n">
        <f aca="false">COUNTIFS('Duel Log'!AF$2:AF$2815,$A1725,'Duel Log'!AG$2:AG$2815,$B1725,'Duel Log'!AH$2:AH$2815,"Loss")</f>
        <v>0</v>
      </c>
      <c r="F1725" s="7" t="n">
        <f aca="false">COUNTIFS('Duel Log'!AF$2:AF$2815,$A1725,'Duel Log'!AG$2:AG$2815,$B1725,'Duel Log'!AH$2:AH$2815,"Draw")</f>
        <v>0</v>
      </c>
      <c r="G1725" s="13" t="n">
        <f aca="false">IFERROR(D1725/C1725,"")</f>
        <v>1</v>
      </c>
    </row>
    <row r="1726" customFormat="false" ht="15" hidden="false" customHeight="true" outlineLevel="0" collapsed="false">
      <c r="A1726" s="7" t="s">
        <v>2514</v>
      </c>
      <c r="B1726" s="7" t="s">
        <v>2513</v>
      </c>
      <c r="C1726" s="7" t="n">
        <f aca="false">COUNTIFS('Duel Log'!AF$2:AF$2815,$A1726,'Duel Log'!AG$2:AG$2815,$B1726)</f>
        <v>1</v>
      </c>
      <c r="D1726" s="7" t="n">
        <f aca="false">COUNTIFS('Duel Log'!AF$2:AF$2815,$A1726,'Duel Log'!AG$2:AG$2815,$B1726,'Duel Log'!AH$2:AH$2815,"Win")</f>
        <v>0</v>
      </c>
      <c r="E1726" s="7" t="n">
        <f aca="false">COUNTIFS('Duel Log'!AF$2:AF$2815,$A1726,'Duel Log'!AG$2:AG$2815,$B1726,'Duel Log'!AH$2:AH$2815,"Loss")</f>
        <v>1</v>
      </c>
      <c r="F1726" s="7" t="n">
        <f aca="false">COUNTIFS('Duel Log'!AF$2:AF$2815,$A1726,'Duel Log'!AG$2:AG$2815,$B1726,'Duel Log'!AH$2:AH$2815,"Draw")</f>
        <v>0</v>
      </c>
      <c r="G1726" s="13" t="n">
        <f aca="false">IFERROR(D1726/C1726,"")</f>
        <v>0</v>
      </c>
    </row>
    <row r="1727" customFormat="false" ht="15" hidden="false" customHeight="true" outlineLevel="0" collapsed="false">
      <c r="A1727" s="7" t="s">
        <v>5849</v>
      </c>
      <c r="B1727" s="7" t="s">
        <v>5848</v>
      </c>
      <c r="C1727" s="7" t="n">
        <f aca="false">COUNTIFS('Duel Log'!AF$2:AF$2815,$A1727,'Duel Log'!AG$2:AG$2815,$B1727)</f>
        <v>2</v>
      </c>
      <c r="D1727" s="7" t="n">
        <f aca="false">COUNTIFS('Duel Log'!AF$2:AF$2815,$A1727,'Duel Log'!AG$2:AG$2815,$B1727,'Duel Log'!AH$2:AH$2815,"Win")</f>
        <v>2</v>
      </c>
      <c r="E1727" s="7" t="n">
        <f aca="false">COUNTIFS('Duel Log'!AF$2:AF$2815,$A1727,'Duel Log'!AG$2:AG$2815,$B1727,'Duel Log'!AH$2:AH$2815,"Loss")</f>
        <v>0</v>
      </c>
      <c r="F1727" s="7" t="n">
        <f aca="false">COUNTIFS('Duel Log'!AF$2:AF$2815,$A1727,'Duel Log'!AG$2:AG$2815,$B1727,'Duel Log'!AH$2:AH$2815,"Draw")</f>
        <v>0</v>
      </c>
      <c r="G1727" s="13" t="n">
        <f aca="false">IFERROR(D1727/C1727,"")</f>
        <v>1</v>
      </c>
    </row>
    <row r="1728" customFormat="false" ht="15" hidden="false" customHeight="true" outlineLevel="0" collapsed="false">
      <c r="A1728" s="7" t="s">
        <v>3093</v>
      </c>
      <c r="B1728" s="7" t="s">
        <v>3092</v>
      </c>
      <c r="C1728" s="7" t="n">
        <f aca="false">COUNTIFS('Duel Log'!AF$2:AF$2815,$A1728,'Duel Log'!AG$2:AG$2815,$B1728)</f>
        <v>1</v>
      </c>
      <c r="D1728" s="7" t="n">
        <f aca="false">COUNTIFS('Duel Log'!AF$2:AF$2815,$A1728,'Duel Log'!AG$2:AG$2815,$B1728,'Duel Log'!AH$2:AH$2815,"Win")</f>
        <v>0</v>
      </c>
      <c r="E1728" s="7" t="n">
        <f aca="false">COUNTIFS('Duel Log'!AF$2:AF$2815,$A1728,'Duel Log'!AG$2:AG$2815,$B1728,'Duel Log'!AH$2:AH$2815,"Loss")</f>
        <v>1</v>
      </c>
      <c r="F1728" s="7" t="n">
        <f aca="false">COUNTIFS('Duel Log'!AF$2:AF$2815,$A1728,'Duel Log'!AG$2:AG$2815,$B1728,'Duel Log'!AH$2:AH$2815,"Draw")</f>
        <v>0</v>
      </c>
      <c r="G1728" s="13" t="n">
        <f aca="false">IFERROR(D1728/C1728,"")</f>
        <v>0</v>
      </c>
    </row>
    <row r="1729" customFormat="false" ht="15" hidden="false" customHeight="true" outlineLevel="0" collapsed="false">
      <c r="A1729" s="7" t="s">
        <v>1089</v>
      </c>
      <c r="B1729" s="7" t="s">
        <v>1088</v>
      </c>
      <c r="C1729" s="7" t="n">
        <f aca="false">COUNTIFS('Duel Log'!AF$2:AF$2815,$A1729,'Duel Log'!AG$2:AG$2815,$B1729)</f>
        <v>1</v>
      </c>
      <c r="D1729" s="7" t="n">
        <f aca="false">COUNTIFS('Duel Log'!AF$2:AF$2815,$A1729,'Duel Log'!AG$2:AG$2815,$B1729,'Duel Log'!AH$2:AH$2815,"Win")</f>
        <v>0</v>
      </c>
      <c r="E1729" s="7" t="n">
        <f aca="false">COUNTIFS('Duel Log'!AF$2:AF$2815,$A1729,'Duel Log'!AG$2:AG$2815,$B1729,'Duel Log'!AH$2:AH$2815,"Loss")</f>
        <v>1</v>
      </c>
      <c r="F1729" s="7" t="n">
        <f aca="false">COUNTIFS('Duel Log'!AF$2:AF$2815,$A1729,'Duel Log'!AG$2:AG$2815,$B1729,'Duel Log'!AH$2:AH$2815,"Draw")</f>
        <v>0</v>
      </c>
      <c r="G1729" s="13" t="n">
        <f aca="false">IFERROR(D1729/C1729,"")</f>
        <v>0</v>
      </c>
    </row>
    <row r="1730" customFormat="false" ht="15" hidden="false" customHeight="true" outlineLevel="0" collapsed="false">
      <c r="A1730" s="7" t="s">
        <v>4795</v>
      </c>
      <c r="B1730" s="7" t="s">
        <v>832</v>
      </c>
      <c r="C1730" s="7" t="n">
        <f aca="false">COUNTIFS('Duel Log'!AF$2:AF$2815,$A1730,'Duel Log'!AG$2:AG$2815,$B1730)</f>
        <v>2</v>
      </c>
      <c r="D1730" s="7" t="n">
        <f aca="false">COUNTIFS('Duel Log'!AF$2:AF$2815,$A1730,'Duel Log'!AG$2:AG$2815,$B1730,'Duel Log'!AH$2:AH$2815,"Win")</f>
        <v>2</v>
      </c>
      <c r="E1730" s="7" t="n">
        <f aca="false">COUNTIFS('Duel Log'!AF$2:AF$2815,$A1730,'Duel Log'!AG$2:AG$2815,$B1730,'Duel Log'!AH$2:AH$2815,"Loss")</f>
        <v>0</v>
      </c>
      <c r="F1730" s="7" t="n">
        <f aca="false">COUNTIFS('Duel Log'!AF$2:AF$2815,$A1730,'Duel Log'!AG$2:AG$2815,$B1730,'Duel Log'!AH$2:AH$2815,"Draw")</f>
        <v>0</v>
      </c>
      <c r="G1730" s="13" t="n">
        <f aca="false">IFERROR(D1730/C1730,"")</f>
        <v>1</v>
      </c>
    </row>
    <row r="1731" customFormat="false" ht="15" hidden="false" customHeight="true" outlineLevel="0" collapsed="false">
      <c r="A1731" s="7" t="s">
        <v>4916</v>
      </c>
      <c r="B1731" s="7" t="s">
        <v>2976</v>
      </c>
      <c r="C1731" s="7" t="n">
        <f aca="false">COUNTIFS('Duel Log'!AF$2:AF$2815,$A1731,'Duel Log'!AG$2:AG$2815,$B1731)</f>
        <v>2</v>
      </c>
      <c r="D1731" s="7" t="n">
        <f aca="false">COUNTIFS('Duel Log'!AF$2:AF$2815,$A1731,'Duel Log'!AG$2:AG$2815,$B1731,'Duel Log'!AH$2:AH$2815,"Win")</f>
        <v>2</v>
      </c>
      <c r="E1731" s="7" t="n">
        <f aca="false">COUNTIFS('Duel Log'!AF$2:AF$2815,$A1731,'Duel Log'!AG$2:AG$2815,$B1731,'Duel Log'!AH$2:AH$2815,"Loss")</f>
        <v>0</v>
      </c>
      <c r="F1731" s="7" t="n">
        <f aca="false">COUNTIFS('Duel Log'!AF$2:AF$2815,$A1731,'Duel Log'!AG$2:AG$2815,$B1731,'Duel Log'!AH$2:AH$2815,"Draw")</f>
        <v>0</v>
      </c>
      <c r="G1731" s="13" t="n">
        <f aca="false">IFERROR(D1731/C1731,"")</f>
        <v>1</v>
      </c>
    </row>
    <row r="1732" customFormat="false" ht="15" hidden="false" customHeight="true" outlineLevel="0" collapsed="false">
      <c r="A1732" s="7" t="s">
        <v>3752</v>
      </c>
      <c r="B1732" s="7" t="s">
        <v>3751</v>
      </c>
      <c r="C1732" s="7" t="n">
        <f aca="false">COUNTIFS('Duel Log'!AF$2:AF$2815,$A1732,'Duel Log'!AG$2:AG$2815,$B1732)</f>
        <v>1</v>
      </c>
      <c r="D1732" s="7" t="n">
        <f aca="false">COUNTIFS('Duel Log'!AF$2:AF$2815,$A1732,'Duel Log'!AG$2:AG$2815,$B1732,'Duel Log'!AH$2:AH$2815,"Win")</f>
        <v>1</v>
      </c>
      <c r="E1732" s="7" t="n">
        <f aca="false">COUNTIFS('Duel Log'!AF$2:AF$2815,$A1732,'Duel Log'!AG$2:AG$2815,$B1732,'Duel Log'!AH$2:AH$2815,"Loss")</f>
        <v>0</v>
      </c>
      <c r="F1732" s="7" t="n">
        <f aca="false">COUNTIFS('Duel Log'!AF$2:AF$2815,$A1732,'Duel Log'!AG$2:AG$2815,$B1732,'Duel Log'!AH$2:AH$2815,"Draw")</f>
        <v>0</v>
      </c>
      <c r="G1732" s="13" t="n">
        <f aca="false">IFERROR(D1732/C1732,"")</f>
        <v>1</v>
      </c>
    </row>
    <row r="1733" customFormat="false" ht="15" hidden="false" customHeight="true" outlineLevel="0" collapsed="false">
      <c r="A1733" s="7" t="s">
        <v>748</v>
      </c>
      <c r="B1733" s="7" t="s">
        <v>497</v>
      </c>
      <c r="C1733" s="7" t="n">
        <f aca="false">COUNTIFS('Duel Log'!AF$2:AF$2815,$A1733,'Duel Log'!AG$2:AG$2815,$B1733)</f>
        <v>2</v>
      </c>
      <c r="D1733" s="7" t="n">
        <f aca="false">COUNTIFS('Duel Log'!AF$2:AF$2815,$A1733,'Duel Log'!AG$2:AG$2815,$B1733,'Duel Log'!AH$2:AH$2815,"Win")</f>
        <v>2</v>
      </c>
      <c r="E1733" s="7" t="n">
        <f aca="false">COUNTIFS('Duel Log'!AF$2:AF$2815,$A1733,'Duel Log'!AG$2:AG$2815,$B1733,'Duel Log'!AH$2:AH$2815,"Loss")</f>
        <v>0</v>
      </c>
      <c r="F1733" s="7" t="n">
        <f aca="false">COUNTIFS('Duel Log'!AF$2:AF$2815,$A1733,'Duel Log'!AG$2:AG$2815,$B1733,'Duel Log'!AH$2:AH$2815,"Draw")</f>
        <v>0</v>
      </c>
      <c r="G1733" s="13" t="n">
        <f aca="false">IFERROR(D1733/C1733,"")</f>
        <v>1</v>
      </c>
    </row>
    <row r="1734" customFormat="false" ht="15" hidden="false" customHeight="true" outlineLevel="0" collapsed="false">
      <c r="A1734" s="7" t="s">
        <v>748</v>
      </c>
      <c r="B1734" s="7" t="s">
        <v>726</v>
      </c>
      <c r="C1734" s="7" t="n">
        <f aca="false">COUNTIFS('Duel Log'!AF$2:AF$2815,$A1734,'Duel Log'!AG$2:AG$2815,$B1734)</f>
        <v>2</v>
      </c>
      <c r="D1734" s="7" t="n">
        <f aca="false">COUNTIFS('Duel Log'!AF$2:AF$2815,$A1734,'Duel Log'!AG$2:AG$2815,$B1734,'Duel Log'!AH$2:AH$2815,"Win")</f>
        <v>2</v>
      </c>
      <c r="E1734" s="7" t="n">
        <f aca="false">COUNTIFS('Duel Log'!AF$2:AF$2815,$A1734,'Duel Log'!AG$2:AG$2815,$B1734,'Duel Log'!AH$2:AH$2815,"Loss")</f>
        <v>0</v>
      </c>
      <c r="F1734" s="7" t="n">
        <f aca="false">COUNTIFS('Duel Log'!AF$2:AF$2815,$A1734,'Duel Log'!AG$2:AG$2815,$B1734,'Duel Log'!AH$2:AH$2815,"Draw")</f>
        <v>0</v>
      </c>
      <c r="G1734" s="13" t="n">
        <f aca="false">IFERROR(D1734/C1734,"")</f>
        <v>1</v>
      </c>
    </row>
    <row r="1735" customFormat="false" ht="15" hidden="false" customHeight="true" outlineLevel="0" collapsed="false">
      <c r="A1735" s="7" t="s">
        <v>748</v>
      </c>
      <c r="B1735" s="7" t="s">
        <v>1155</v>
      </c>
      <c r="C1735" s="7" t="n">
        <f aca="false">COUNTIFS('Duel Log'!AF$2:AF$2815,$A1735,'Duel Log'!AG$2:AG$2815,$B1735)</f>
        <v>2</v>
      </c>
      <c r="D1735" s="7" t="n">
        <f aca="false">COUNTIFS('Duel Log'!AF$2:AF$2815,$A1735,'Duel Log'!AG$2:AG$2815,$B1735,'Duel Log'!AH$2:AH$2815,"Win")</f>
        <v>0</v>
      </c>
      <c r="E1735" s="7" t="n">
        <f aca="false">COUNTIFS('Duel Log'!AF$2:AF$2815,$A1735,'Duel Log'!AG$2:AG$2815,$B1735,'Duel Log'!AH$2:AH$2815,"Loss")</f>
        <v>2</v>
      </c>
      <c r="F1735" s="7" t="n">
        <f aca="false">COUNTIFS('Duel Log'!AF$2:AF$2815,$A1735,'Duel Log'!AG$2:AG$2815,$B1735,'Duel Log'!AH$2:AH$2815,"Draw")</f>
        <v>0</v>
      </c>
      <c r="G1735" s="13" t="n">
        <f aca="false">IFERROR(D1735/C1735,"")</f>
        <v>0</v>
      </c>
    </row>
    <row r="1736" customFormat="false" ht="15" hidden="false" customHeight="true" outlineLevel="0" collapsed="false">
      <c r="A1736" s="7" t="s">
        <v>4230</v>
      </c>
      <c r="B1736" s="7" t="s">
        <v>4229</v>
      </c>
      <c r="C1736" s="7" t="n">
        <f aca="false">COUNTIFS('Duel Log'!AF$2:AF$2815,$A1736,'Duel Log'!AG$2:AG$2815,$B1736)</f>
        <v>1</v>
      </c>
      <c r="D1736" s="7" t="n">
        <f aca="false">COUNTIFS('Duel Log'!AF$2:AF$2815,$A1736,'Duel Log'!AG$2:AG$2815,$B1736,'Duel Log'!AH$2:AH$2815,"Win")</f>
        <v>1</v>
      </c>
      <c r="E1736" s="7" t="n">
        <f aca="false">COUNTIFS('Duel Log'!AF$2:AF$2815,$A1736,'Duel Log'!AG$2:AG$2815,$B1736,'Duel Log'!AH$2:AH$2815,"Loss")</f>
        <v>0</v>
      </c>
      <c r="F1736" s="7" t="n">
        <f aca="false">COUNTIFS('Duel Log'!AF$2:AF$2815,$A1736,'Duel Log'!AG$2:AG$2815,$B1736,'Duel Log'!AH$2:AH$2815,"Draw")</f>
        <v>0</v>
      </c>
      <c r="G1736" s="13" t="n">
        <f aca="false">IFERROR(D1736/C1736,"")</f>
        <v>1</v>
      </c>
    </row>
    <row r="1737" customFormat="false" ht="15" hidden="false" customHeight="true" outlineLevel="0" collapsed="false">
      <c r="A1737" s="7" t="s">
        <v>809</v>
      </c>
      <c r="B1737" s="7" t="s">
        <v>810</v>
      </c>
      <c r="C1737" s="7" t="n">
        <f aca="false">COUNTIFS('Duel Log'!AF$2:AF$2815,$A1737,'Duel Log'!AG$2:AG$2815,$B1737)</f>
        <v>2</v>
      </c>
      <c r="D1737" s="7" t="n">
        <f aca="false">COUNTIFS('Duel Log'!AF$2:AF$2815,$A1737,'Duel Log'!AG$2:AG$2815,$B1737,'Duel Log'!AH$2:AH$2815,"Win")</f>
        <v>2</v>
      </c>
      <c r="E1737" s="7" t="n">
        <f aca="false">COUNTIFS('Duel Log'!AF$2:AF$2815,$A1737,'Duel Log'!AG$2:AG$2815,$B1737,'Duel Log'!AH$2:AH$2815,"Loss")</f>
        <v>0</v>
      </c>
      <c r="F1737" s="7" t="n">
        <f aca="false">COUNTIFS('Duel Log'!AF$2:AF$2815,$A1737,'Duel Log'!AG$2:AG$2815,$B1737,'Duel Log'!AH$2:AH$2815,"Draw")</f>
        <v>0</v>
      </c>
      <c r="G1737" s="13" t="n">
        <f aca="false">IFERROR(D1737/C1737,"")</f>
        <v>1</v>
      </c>
    </row>
    <row r="1738" customFormat="false" ht="15" hidden="false" customHeight="true" outlineLevel="0" collapsed="false">
      <c r="A1738" s="7" t="s">
        <v>3109</v>
      </c>
      <c r="B1738" s="7" t="s">
        <v>706</v>
      </c>
      <c r="C1738" s="7" t="n">
        <f aca="false">COUNTIFS('Duel Log'!AF$2:AF$2815,$A1738,'Duel Log'!AG$2:AG$2815,$B1738)</f>
        <v>1</v>
      </c>
      <c r="D1738" s="7" t="n">
        <f aca="false">COUNTIFS('Duel Log'!AF$2:AF$2815,$A1738,'Duel Log'!AG$2:AG$2815,$B1738,'Duel Log'!AH$2:AH$2815,"Win")</f>
        <v>0</v>
      </c>
      <c r="E1738" s="7" t="n">
        <f aca="false">COUNTIFS('Duel Log'!AF$2:AF$2815,$A1738,'Duel Log'!AG$2:AG$2815,$B1738,'Duel Log'!AH$2:AH$2815,"Loss")</f>
        <v>1</v>
      </c>
      <c r="F1738" s="7" t="n">
        <f aca="false">COUNTIFS('Duel Log'!AF$2:AF$2815,$A1738,'Duel Log'!AG$2:AG$2815,$B1738,'Duel Log'!AH$2:AH$2815,"Draw")</f>
        <v>0</v>
      </c>
      <c r="G1738" s="13" t="n">
        <f aca="false">IFERROR(D1738/C1738,"")</f>
        <v>0</v>
      </c>
    </row>
    <row r="1739" customFormat="false" ht="15" hidden="false" customHeight="true" outlineLevel="0" collapsed="false">
      <c r="A1739" s="7" t="s">
        <v>228</v>
      </c>
      <c r="B1739" s="7" t="s">
        <v>228</v>
      </c>
      <c r="C1739" s="7" t="n">
        <f aca="false">COUNTIFS('Duel Log'!AF$2:AF$2815,$A1739,'Duel Log'!AG$2:AG$2815,$B1739)</f>
        <v>2</v>
      </c>
      <c r="D1739" s="7" t="n">
        <f aca="false">COUNTIFS('Duel Log'!AF$2:AF$2815,$A1739,'Duel Log'!AG$2:AG$2815,$B1739,'Duel Log'!AH$2:AH$2815,"Win")</f>
        <v>1</v>
      </c>
      <c r="E1739" s="7" t="n">
        <f aca="false">COUNTIFS('Duel Log'!AF$2:AF$2815,$A1739,'Duel Log'!AG$2:AG$2815,$B1739,'Duel Log'!AH$2:AH$2815,"Loss")</f>
        <v>1</v>
      </c>
      <c r="F1739" s="7" t="n">
        <f aca="false">COUNTIFS('Duel Log'!AF$2:AF$2815,$A1739,'Duel Log'!AG$2:AG$2815,$B1739,'Duel Log'!AH$2:AH$2815,"Draw")</f>
        <v>0</v>
      </c>
      <c r="G1739" s="13" t="n">
        <f aca="false">IFERROR(D1739/C1739,"")</f>
        <v>0.5</v>
      </c>
    </row>
    <row r="1740" customFormat="false" ht="15" hidden="false" customHeight="true" outlineLevel="0" collapsed="false">
      <c r="A1740" s="7" t="s">
        <v>228</v>
      </c>
      <c r="B1740" s="7" t="s">
        <v>997</v>
      </c>
      <c r="C1740" s="7" t="n">
        <f aca="false">COUNTIFS('Duel Log'!AF$2:AF$2815,$A1740,'Duel Log'!AG$2:AG$2815,$B1740)</f>
        <v>2</v>
      </c>
      <c r="D1740" s="7" t="n">
        <f aca="false">COUNTIFS('Duel Log'!AF$2:AF$2815,$A1740,'Duel Log'!AG$2:AG$2815,$B1740,'Duel Log'!AH$2:AH$2815,"Win")</f>
        <v>0</v>
      </c>
      <c r="E1740" s="7" t="n">
        <f aca="false">COUNTIFS('Duel Log'!AF$2:AF$2815,$A1740,'Duel Log'!AG$2:AG$2815,$B1740,'Duel Log'!AH$2:AH$2815,"Loss")</f>
        <v>2</v>
      </c>
      <c r="F1740" s="7" t="n">
        <f aca="false">COUNTIFS('Duel Log'!AF$2:AF$2815,$A1740,'Duel Log'!AG$2:AG$2815,$B1740,'Duel Log'!AH$2:AH$2815,"Draw")</f>
        <v>0</v>
      </c>
      <c r="G1740" s="13" t="n">
        <f aca="false">IFERROR(D1740/C1740,"")</f>
        <v>0</v>
      </c>
    </row>
    <row r="1741" customFormat="false" ht="15" hidden="false" customHeight="true" outlineLevel="0" collapsed="false">
      <c r="A1741" s="7" t="s">
        <v>228</v>
      </c>
      <c r="B1741" s="7" t="s">
        <v>639</v>
      </c>
      <c r="C1741" s="7" t="n">
        <f aca="false">COUNTIFS('Duel Log'!AF$2:AF$2815,$A1741,'Duel Log'!AG$2:AG$2815,$B1741)</f>
        <v>2</v>
      </c>
      <c r="D1741" s="7" t="n">
        <f aca="false">COUNTIFS('Duel Log'!AF$2:AF$2815,$A1741,'Duel Log'!AG$2:AG$2815,$B1741,'Duel Log'!AH$2:AH$2815,"Win")</f>
        <v>0</v>
      </c>
      <c r="E1741" s="7" t="n">
        <f aca="false">COUNTIFS('Duel Log'!AF$2:AF$2815,$A1741,'Duel Log'!AG$2:AG$2815,$B1741,'Duel Log'!AH$2:AH$2815,"Loss")</f>
        <v>2</v>
      </c>
      <c r="F1741" s="7" t="n">
        <f aca="false">COUNTIFS('Duel Log'!AF$2:AF$2815,$A1741,'Duel Log'!AG$2:AG$2815,$B1741,'Duel Log'!AH$2:AH$2815,"Draw")</f>
        <v>0</v>
      </c>
      <c r="G1741" s="13" t="n">
        <f aca="false">IFERROR(D1741/C1741,"")</f>
        <v>0</v>
      </c>
    </row>
    <row r="1742" customFormat="false" ht="15" hidden="false" customHeight="true" outlineLevel="0" collapsed="false">
      <c r="A1742" s="7" t="s">
        <v>228</v>
      </c>
      <c r="B1742" s="7" t="s">
        <v>854</v>
      </c>
      <c r="C1742" s="7" t="n">
        <f aca="false">COUNTIFS('Duel Log'!AF$2:AF$2815,$A1742,'Duel Log'!AG$2:AG$2815,$B1742)</f>
        <v>1</v>
      </c>
      <c r="D1742" s="7" t="n">
        <f aca="false">COUNTIFS('Duel Log'!AF$2:AF$2815,$A1742,'Duel Log'!AG$2:AG$2815,$B1742,'Duel Log'!AH$2:AH$2815,"Win")</f>
        <v>1</v>
      </c>
      <c r="E1742" s="7" t="n">
        <f aca="false">COUNTIFS('Duel Log'!AF$2:AF$2815,$A1742,'Duel Log'!AG$2:AG$2815,$B1742,'Duel Log'!AH$2:AH$2815,"Loss")</f>
        <v>0</v>
      </c>
      <c r="F1742" s="7" t="n">
        <f aca="false">COUNTIFS('Duel Log'!AF$2:AF$2815,$A1742,'Duel Log'!AG$2:AG$2815,$B1742,'Duel Log'!AH$2:AH$2815,"Draw")</f>
        <v>0</v>
      </c>
      <c r="G1742" s="13" t="n">
        <f aca="false">IFERROR(D1742/C1742,"")</f>
        <v>1</v>
      </c>
    </row>
    <row r="1743" customFormat="false" ht="15" hidden="false" customHeight="true" outlineLevel="0" collapsed="false">
      <c r="A1743" s="7" t="s">
        <v>228</v>
      </c>
      <c r="B1743" s="7" t="s">
        <v>2946</v>
      </c>
      <c r="C1743" s="7" t="n">
        <f aca="false">COUNTIFS('Duel Log'!AF$2:AF$2815,$A1743,'Duel Log'!AG$2:AG$2815,$B1743)</f>
        <v>1</v>
      </c>
      <c r="D1743" s="7" t="n">
        <f aca="false">COUNTIFS('Duel Log'!AF$2:AF$2815,$A1743,'Duel Log'!AG$2:AG$2815,$B1743,'Duel Log'!AH$2:AH$2815,"Win")</f>
        <v>0</v>
      </c>
      <c r="E1743" s="7" t="n">
        <f aca="false">COUNTIFS('Duel Log'!AF$2:AF$2815,$A1743,'Duel Log'!AG$2:AG$2815,$B1743,'Duel Log'!AH$2:AH$2815,"Loss")</f>
        <v>1</v>
      </c>
      <c r="F1743" s="7" t="n">
        <f aca="false">COUNTIFS('Duel Log'!AF$2:AF$2815,$A1743,'Duel Log'!AG$2:AG$2815,$B1743,'Duel Log'!AH$2:AH$2815,"Draw")</f>
        <v>0</v>
      </c>
      <c r="G1743" s="13" t="n">
        <f aca="false">IFERROR(D1743/C1743,"")</f>
        <v>0</v>
      </c>
    </row>
    <row r="1744" customFormat="false" ht="15" hidden="false" customHeight="true" outlineLevel="0" collapsed="false">
      <c r="A1744" s="7" t="s">
        <v>228</v>
      </c>
      <c r="B1744" s="7" t="s">
        <v>1179</v>
      </c>
      <c r="C1744" s="7" t="n">
        <f aca="false">COUNTIFS('Duel Log'!AF$2:AF$2815,$A1744,'Duel Log'!AG$2:AG$2815,$B1744)</f>
        <v>2</v>
      </c>
      <c r="D1744" s="7" t="n">
        <f aca="false">COUNTIFS('Duel Log'!AF$2:AF$2815,$A1744,'Duel Log'!AG$2:AG$2815,$B1744,'Duel Log'!AH$2:AH$2815,"Win")</f>
        <v>0</v>
      </c>
      <c r="E1744" s="7" t="n">
        <f aca="false">COUNTIFS('Duel Log'!AF$2:AF$2815,$A1744,'Duel Log'!AG$2:AG$2815,$B1744,'Duel Log'!AH$2:AH$2815,"Loss")</f>
        <v>2</v>
      </c>
      <c r="F1744" s="7" t="n">
        <f aca="false">COUNTIFS('Duel Log'!AF$2:AF$2815,$A1744,'Duel Log'!AG$2:AG$2815,$B1744,'Duel Log'!AH$2:AH$2815,"Draw")</f>
        <v>0</v>
      </c>
      <c r="G1744" s="13" t="n">
        <f aca="false">IFERROR(D1744/C1744,"")</f>
        <v>0</v>
      </c>
    </row>
    <row r="1745" customFormat="false" ht="15" hidden="false" customHeight="true" outlineLevel="0" collapsed="false">
      <c r="A1745" s="7" t="s">
        <v>228</v>
      </c>
      <c r="B1745" s="7" t="s">
        <v>1929</v>
      </c>
      <c r="C1745" s="7" t="n">
        <f aca="false">COUNTIFS('Duel Log'!AF$2:AF$2815,$A1745,'Duel Log'!AG$2:AG$2815,$B1745)</f>
        <v>2</v>
      </c>
      <c r="D1745" s="7" t="n">
        <f aca="false">COUNTIFS('Duel Log'!AF$2:AF$2815,$A1745,'Duel Log'!AG$2:AG$2815,$B1745,'Duel Log'!AH$2:AH$2815,"Win")</f>
        <v>0</v>
      </c>
      <c r="E1745" s="7" t="n">
        <f aca="false">COUNTIFS('Duel Log'!AF$2:AF$2815,$A1745,'Duel Log'!AG$2:AG$2815,$B1745,'Duel Log'!AH$2:AH$2815,"Loss")</f>
        <v>2</v>
      </c>
      <c r="F1745" s="7" t="n">
        <f aca="false">COUNTIFS('Duel Log'!AF$2:AF$2815,$A1745,'Duel Log'!AG$2:AG$2815,$B1745,'Duel Log'!AH$2:AH$2815,"Draw")</f>
        <v>0</v>
      </c>
      <c r="G1745" s="13" t="n">
        <f aca="false">IFERROR(D1745/C1745,"")</f>
        <v>0</v>
      </c>
    </row>
    <row r="1746" customFormat="false" ht="15" hidden="false" customHeight="true" outlineLevel="0" collapsed="false">
      <c r="A1746" s="7" t="s">
        <v>228</v>
      </c>
      <c r="B1746" s="7" t="s">
        <v>3831</v>
      </c>
      <c r="C1746" s="7" t="n">
        <f aca="false">COUNTIFS('Duel Log'!AF$2:AF$2815,$A1746,'Duel Log'!AG$2:AG$2815,$B1746)</f>
        <v>1</v>
      </c>
      <c r="D1746" s="7" t="n">
        <f aca="false">COUNTIFS('Duel Log'!AF$2:AF$2815,$A1746,'Duel Log'!AG$2:AG$2815,$B1746,'Duel Log'!AH$2:AH$2815,"Win")</f>
        <v>1</v>
      </c>
      <c r="E1746" s="7" t="n">
        <f aca="false">COUNTIFS('Duel Log'!AF$2:AF$2815,$A1746,'Duel Log'!AG$2:AG$2815,$B1746,'Duel Log'!AH$2:AH$2815,"Loss")</f>
        <v>0</v>
      </c>
      <c r="F1746" s="7" t="n">
        <f aca="false">COUNTIFS('Duel Log'!AF$2:AF$2815,$A1746,'Duel Log'!AG$2:AG$2815,$B1746,'Duel Log'!AH$2:AH$2815,"Draw")</f>
        <v>0</v>
      </c>
      <c r="G1746" s="13" t="n">
        <f aca="false">IFERROR(D1746/C1746,"")</f>
        <v>1</v>
      </c>
    </row>
    <row r="1747" customFormat="false" ht="15" hidden="false" customHeight="true" outlineLevel="0" collapsed="false">
      <c r="A1747" s="7" t="s">
        <v>228</v>
      </c>
      <c r="B1747" s="7" t="s">
        <v>3298</v>
      </c>
      <c r="C1747" s="7" t="n">
        <f aca="false">COUNTIFS('Duel Log'!AF$2:AF$2815,$A1747,'Duel Log'!AG$2:AG$2815,$B1747)</f>
        <v>1</v>
      </c>
      <c r="D1747" s="7" t="n">
        <f aca="false">COUNTIFS('Duel Log'!AF$2:AF$2815,$A1747,'Duel Log'!AG$2:AG$2815,$B1747,'Duel Log'!AH$2:AH$2815,"Win")</f>
        <v>1</v>
      </c>
      <c r="E1747" s="7" t="n">
        <f aca="false">COUNTIFS('Duel Log'!AF$2:AF$2815,$A1747,'Duel Log'!AG$2:AG$2815,$B1747,'Duel Log'!AH$2:AH$2815,"Loss")</f>
        <v>0</v>
      </c>
      <c r="F1747" s="7" t="n">
        <f aca="false">COUNTIFS('Duel Log'!AF$2:AF$2815,$A1747,'Duel Log'!AG$2:AG$2815,$B1747,'Duel Log'!AH$2:AH$2815,"Draw")</f>
        <v>0</v>
      </c>
      <c r="G1747" s="13" t="n">
        <f aca="false">IFERROR(D1747/C1747,"")</f>
        <v>1</v>
      </c>
    </row>
    <row r="1748" customFormat="false" ht="15" hidden="false" customHeight="true" outlineLevel="0" collapsed="false">
      <c r="A1748" s="7" t="s">
        <v>228</v>
      </c>
      <c r="B1748" s="7" t="s">
        <v>3185</v>
      </c>
      <c r="C1748" s="7" t="n">
        <f aca="false">COUNTIFS('Duel Log'!AF$2:AF$2815,$A1748,'Duel Log'!AG$2:AG$2815,$B1748)</f>
        <v>1</v>
      </c>
      <c r="D1748" s="7" t="n">
        <f aca="false">COUNTIFS('Duel Log'!AF$2:AF$2815,$A1748,'Duel Log'!AG$2:AG$2815,$B1748,'Duel Log'!AH$2:AH$2815,"Win")</f>
        <v>0</v>
      </c>
      <c r="E1748" s="7" t="n">
        <f aca="false">COUNTIFS('Duel Log'!AF$2:AF$2815,$A1748,'Duel Log'!AG$2:AG$2815,$B1748,'Duel Log'!AH$2:AH$2815,"Loss")</f>
        <v>1</v>
      </c>
      <c r="F1748" s="7" t="n">
        <f aca="false">COUNTIFS('Duel Log'!AF$2:AF$2815,$A1748,'Duel Log'!AG$2:AG$2815,$B1748,'Duel Log'!AH$2:AH$2815,"Draw")</f>
        <v>0</v>
      </c>
      <c r="G1748" s="13" t="n">
        <f aca="false">IFERROR(D1748/C1748,"")</f>
        <v>0</v>
      </c>
    </row>
    <row r="1749" customFormat="false" ht="15" hidden="false" customHeight="true" outlineLevel="0" collapsed="false">
      <c r="A1749" s="7" t="s">
        <v>228</v>
      </c>
      <c r="B1749" s="7" t="s">
        <v>465</v>
      </c>
      <c r="C1749" s="7" t="n">
        <f aca="false">COUNTIFS('Duel Log'!AF$2:AF$2815,$A1749,'Duel Log'!AG$2:AG$2815,$B1749)</f>
        <v>1</v>
      </c>
      <c r="D1749" s="7" t="n">
        <f aca="false">COUNTIFS('Duel Log'!AF$2:AF$2815,$A1749,'Duel Log'!AG$2:AG$2815,$B1749,'Duel Log'!AH$2:AH$2815,"Win")</f>
        <v>0</v>
      </c>
      <c r="E1749" s="7" t="n">
        <f aca="false">COUNTIFS('Duel Log'!AF$2:AF$2815,$A1749,'Duel Log'!AG$2:AG$2815,$B1749,'Duel Log'!AH$2:AH$2815,"Loss")</f>
        <v>1</v>
      </c>
      <c r="F1749" s="7" t="n">
        <f aca="false">COUNTIFS('Duel Log'!AF$2:AF$2815,$A1749,'Duel Log'!AG$2:AG$2815,$B1749,'Duel Log'!AH$2:AH$2815,"Draw")</f>
        <v>0</v>
      </c>
      <c r="G1749" s="13" t="n">
        <f aca="false">IFERROR(D1749/C1749,"")</f>
        <v>0</v>
      </c>
    </row>
    <row r="1750" customFormat="false" ht="15" hidden="false" customHeight="true" outlineLevel="0" collapsed="false">
      <c r="A1750" s="7" t="s">
        <v>228</v>
      </c>
      <c r="B1750" s="7" t="s">
        <v>150</v>
      </c>
      <c r="C1750" s="7" t="n">
        <f aca="false">COUNTIFS('Duel Log'!AF$2:AF$2815,$A1750,'Duel Log'!AG$2:AG$2815,$B1750)</f>
        <v>3</v>
      </c>
      <c r="D1750" s="7" t="n">
        <f aca="false">COUNTIFS('Duel Log'!AF$2:AF$2815,$A1750,'Duel Log'!AG$2:AG$2815,$B1750,'Duel Log'!AH$2:AH$2815,"Win")</f>
        <v>0</v>
      </c>
      <c r="E1750" s="7" t="n">
        <f aca="false">COUNTIFS('Duel Log'!AF$2:AF$2815,$A1750,'Duel Log'!AG$2:AG$2815,$B1750,'Duel Log'!AH$2:AH$2815,"Loss")</f>
        <v>3</v>
      </c>
      <c r="F1750" s="7" t="n">
        <f aca="false">COUNTIFS('Duel Log'!AF$2:AF$2815,$A1750,'Duel Log'!AG$2:AG$2815,$B1750,'Duel Log'!AH$2:AH$2815,"Draw")</f>
        <v>0</v>
      </c>
      <c r="G1750" s="13" t="n">
        <f aca="false">IFERROR(D1750/C1750,"")</f>
        <v>0</v>
      </c>
    </row>
    <row r="1751" customFormat="false" ht="15" hidden="false" customHeight="true" outlineLevel="0" collapsed="false">
      <c r="A1751" s="7" t="s">
        <v>228</v>
      </c>
      <c r="B1751" s="7" t="s">
        <v>726</v>
      </c>
      <c r="C1751" s="7" t="n">
        <f aca="false">COUNTIFS('Duel Log'!AF$2:AF$2815,$A1751,'Duel Log'!AG$2:AG$2815,$B1751)</f>
        <v>2</v>
      </c>
      <c r="D1751" s="7" t="n">
        <f aca="false">COUNTIFS('Duel Log'!AF$2:AF$2815,$A1751,'Duel Log'!AG$2:AG$2815,$B1751,'Duel Log'!AH$2:AH$2815,"Win")</f>
        <v>2</v>
      </c>
      <c r="E1751" s="7" t="n">
        <f aca="false">COUNTIFS('Duel Log'!AF$2:AF$2815,$A1751,'Duel Log'!AG$2:AG$2815,$B1751,'Duel Log'!AH$2:AH$2815,"Loss")</f>
        <v>0</v>
      </c>
      <c r="F1751" s="7" t="n">
        <f aca="false">COUNTIFS('Duel Log'!AF$2:AF$2815,$A1751,'Duel Log'!AG$2:AG$2815,$B1751,'Duel Log'!AH$2:AH$2815,"Draw")</f>
        <v>0</v>
      </c>
      <c r="G1751" s="13" t="n">
        <f aca="false">IFERROR(D1751/C1751,"")</f>
        <v>1</v>
      </c>
    </row>
    <row r="1752" customFormat="false" ht="15" hidden="false" customHeight="true" outlineLevel="0" collapsed="false">
      <c r="A1752" s="7" t="s">
        <v>228</v>
      </c>
      <c r="B1752" s="7" t="s">
        <v>1849</v>
      </c>
      <c r="C1752" s="7" t="n">
        <f aca="false">COUNTIFS('Duel Log'!AF$2:AF$2815,$A1752,'Duel Log'!AG$2:AG$2815,$B1752)</f>
        <v>2</v>
      </c>
      <c r="D1752" s="7" t="n">
        <f aca="false">COUNTIFS('Duel Log'!AF$2:AF$2815,$A1752,'Duel Log'!AG$2:AG$2815,$B1752,'Duel Log'!AH$2:AH$2815,"Win")</f>
        <v>2</v>
      </c>
      <c r="E1752" s="7" t="n">
        <f aca="false">COUNTIFS('Duel Log'!AF$2:AF$2815,$A1752,'Duel Log'!AG$2:AG$2815,$B1752,'Duel Log'!AH$2:AH$2815,"Loss")</f>
        <v>0</v>
      </c>
      <c r="F1752" s="7" t="n">
        <f aca="false">COUNTIFS('Duel Log'!AF$2:AF$2815,$A1752,'Duel Log'!AG$2:AG$2815,$B1752,'Duel Log'!AH$2:AH$2815,"Draw")</f>
        <v>0</v>
      </c>
      <c r="G1752" s="13" t="n">
        <f aca="false">IFERROR(D1752/C1752,"")</f>
        <v>1</v>
      </c>
    </row>
    <row r="1753" customFormat="false" ht="15" hidden="false" customHeight="true" outlineLevel="0" collapsed="false">
      <c r="A1753" s="7" t="s">
        <v>228</v>
      </c>
      <c r="B1753" s="7" t="s">
        <v>5255</v>
      </c>
      <c r="C1753" s="7" t="n">
        <f aca="false">COUNTIFS('Duel Log'!AF$2:AF$2815,$A1753,'Duel Log'!AG$2:AG$2815,$B1753)</f>
        <v>1</v>
      </c>
      <c r="D1753" s="7" t="n">
        <f aca="false">COUNTIFS('Duel Log'!AF$2:AF$2815,$A1753,'Duel Log'!AG$2:AG$2815,$B1753,'Duel Log'!AH$2:AH$2815,"Win")</f>
        <v>0</v>
      </c>
      <c r="E1753" s="7" t="n">
        <f aca="false">COUNTIFS('Duel Log'!AF$2:AF$2815,$A1753,'Duel Log'!AG$2:AG$2815,$B1753,'Duel Log'!AH$2:AH$2815,"Loss")</f>
        <v>1</v>
      </c>
      <c r="F1753" s="7" t="n">
        <f aca="false">COUNTIFS('Duel Log'!AF$2:AF$2815,$A1753,'Duel Log'!AG$2:AG$2815,$B1753,'Duel Log'!AH$2:AH$2815,"Draw")</f>
        <v>0</v>
      </c>
      <c r="G1753" s="13" t="n">
        <f aca="false">IFERROR(D1753/C1753,"")</f>
        <v>0</v>
      </c>
    </row>
    <row r="1754" customFormat="false" ht="15" hidden="false" customHeight="true" outlineLevel="0" collapsed="false">
      <c r="A1754" s="7" t="s">
        <v>228</v>
      </c>
      <c r="B1754" s="7" t="s">
        <v>307</v>
      </c>
      <c r="C1754" s="7" t="n">
        <f aca="false">COUNTIFS('Duel Log'!AF$2:AF$2815,$A1754,'Duel Log'!AG$2:AG$2815,$B1754)</f>
        <v>1</v>
      </c>
      <c r="D1754" s="7" t="n">
        <f aca="false">COUNTIFS('Duel Log'!AF$2:AF$2815,$A1754,'Duel Log'!AG$2:AG$2815,$B1754,'Duel Log'!AH$2:AH$2815,"Win")</f>
        <v>1</v>
      </c>
      <c r="E1754" s="7" t="n">
        <f aca="false">COUNTIFS('Duel Log'!AF$2:AF$2815,$A1754,'Duel Log'!AG$2:AG$2815,$B1754,'Duel Log'!AH$2:AH$2815,"Loss")</f>
        <v>0</v>
      </c>
      <c r="F1754" s="7" t="n">
        <f aca="false">COUNTIFS('Duel Log'!AF$2:AF$2815,$A1754,'Duel Log'!AG$2:AG$2815,$B1754,'Duel Log'!AH$2:AH$2815,"Draw")</f>
        <v>0</v>
      </c>
      <c r="G1754" s="13" t="n">
        <f aca="false">IFERROR(D1754/C1754,"")</f>
        <v>1</v>
      </c>
    </row>
    <row r="1755" customFormat="false" ht="15" hidden="false" customHeight="true" outlineLevel="0" collapsed="false">
      <c r="A1755" s="7" t="s">
        <v>228</v>
      </c>
      <c r="B1755" s="7" t="s">
        <v>3901</v>
      </c>
      <c r="C1755" s="7" t="n">
        <f aca="false">COUNTIFS('Duel Log'!AF$2:AF$2815,$A1755,'Duel Log'!AG$2:AG$2815,$B1755)</f>
        <v>1</v>
      </c>
      <c r="D1755" s="7" t="n">
        <f aca="false">COUNTIFS('Duel Log'!AF$2:AF$2815,$A1755,'Duel Log'!AG$2:AG$2815,$B1755,'Duel Log'!AH$2:AH$2815,"Win")</f>
        <v>0</v>
      </c>
      <c r="E1755" s="7" t="n">
        <f aca="false">COUNTIFS('Duel Log'!AF$2:AF$2815,$A1755,'Duel Log'!AG$2:AG$2815,$B1755,'Duel Log'!AH$2:AH$2815,"Loss")</f>
        <v>1</v>
      </c>
      <c r="F1755" s="7" t="n">
        <f aca="false">COUNTIFS('Duel Log'!AF$2:AF$2815,$A1755,'Duel Log'!AG$2:AG$2815,$B1755,'Duel Log'!AH$2:AH$2815,"Draw")</f>
        <v>0</v>
      </c>
      <c r="G1755" s="13" t="n">
        <f aca="false">IFERROR(D1755/C1755,"")</f>
        <v>0</v>
      </c>
    </row>
    <row r="1756" customFormat="false" ht="15" hidden="false" customHeight="true" outlineLevel="0" collapsed="false">
      <c r="A1756" s="7" t="s">
        <v>228</v>
      </c>
      <c r="B1756" s="7" t="s">
        <v>2012</v>
      </c>
      <c r="C1756" s="7" t="n">
        <f aca="false">COUNTIFS('Duel Log'!AF$2:AF$2815,$A1756,'Duel Log'!AG$2:AG$2815,$B1756)</f>
        <v>2</v>
      </c>
      <c r="D1756" s="7" t="n">
        <f aca="false">COUNTIFS('Duel Log'!AF$2:AF$2815,$A1756,'Duel Log'!AG$2:AG$2815,$B1756,'Duel Log'!AH$2:AH$2815,"Win")</f>
        <v>2</v>
      </c>
      <c r="E1756" s="7" t="n">
        <f aca="false">COUNTIFS('Duel Log'!AF$2:AF$2815,$A1756,'Duel Log'!AG$2:AG$2815,$B1756,'Duel Log'!AH$2:AH$2815,"Loss")</f>
        <v>0</v>
      </c>
      <c r="F1756" s="7" t="n">
        <f aca="false">COUNTIFS('Duel Log'!AF$2:AF$2815,$A1756,'Duel Log'!AG$2:AG$2815,$B1756,'Duel Log'!AH$2:AH$2815,"Draw")</f>
        <v>0</v>
      </c>
      <c r="G1756" s="13" t="n">
        <f aca="false">IFERROR(D1756/C1756,"")</f>
        <v>1</v>
      </c>
    </row>
    <row r="1757" customFormat="false" ht="15" hidden="false" customHeight="true" outlineLevel="0" collapsed="false">
      <c r="A1757" s="7" t="s">
        <v>228</v>
      </c>
      <c r="B1757" s="7" t="s">
        <v>3681</v>
      </c>
      <c r="C1757" s="7" t="n">
        <f aca="false">COUNTIFS('Duel Log'!AF$2:AF$2815,$A1757,'Duel Log'!AG$2:AG$2815,$B1757)</f>
        <v>1</v>
      </c>
      <c r="D1757" s="7" t="n">
        <f aca="false">COUNTIFS('Duel Log'!AF$2:AF$2815,$A1757,'Duel Log'!AG$2:AG$2815,$B1757,'Duel Log'!AH$2:AH$2815,"Win")</f>
        <v>1</v>
      </c>
      <c r="E1757" s="7" t="n">
        <f aca="false">COUNTIFS('Duel Log'!AF$2:AF$2815,$A1757,'Duel Log'!AG$2:AG$2815,$B1757,'Duel Log'!AH$2:AH$2815,"Loss")</f>
        <v>0</v>
      </c>
      <c r="F1757" s="7" t="n">
        <f aca="false">COUNTIFS('Duel Log'!AF$2:AF$2815,$A1757,'Duel Log'!AG$2:AG$2815,$B1757,'Duel Log'!AH$2:AH$2815,"Draw")</f>
        <v>0</v>
      </c>
      <c r="G1757" s="13" t="n">
        <f aca="false">IFERROR(D1757/C1757,"")</f>
        <v>1</v>
      </c>
    </row>
    <row r="1758" customFormat="false" ht="15" hidden="false" customHeight="true" outlineLevel="0" collapsed="false">
      <c r="A1758" s="7" t="s">
        <v>228</v>
      </c>
      <c r="B1758" s="7" t="s">
        <v>5313</v>
      </c>
      <c r="C1758" s="7" t="n">
        <f aca="false">COUNTIFS('Duel Log'!AF$2:AF$2815,$A1758,'Duel Log'!AG$2:AG$2815,$B1758)</f>
        <v>1</v>
      </c>
      <c r="D1758" s="7" t="n">
        <f aca="false">COUNTIFS('Duel Log'!AF$2:AF$2815,$A1758,'Duel Log'!AG$2:AG$2815,$B1758,'Duel Log'!AH$2:AH$2815,"Win")</f>
        <v>1</v>
      </c>
      <c r="E1758" s="7" t="n">
        <f aca="false">COUNTIFS('Duel Log'!AF$2:AF$2815,$A1758,'Duel Log'!AG$2:AG$2815,$B1758,'Duel Log'!AH$2:AH$2815,"Loss")</f>
        <v>0</v>
      </c>
      <c r="F1758" s="7" t="n">
        <f aca="false">COUNTIFS('Duel Log'!AF$2:AF$2815,$A1758,'Duel Log'!AG$2:AG$2815,$B1758,'Duel Log'!AH$2:AH$2815,"Draw")</f>
        <v>0</v>
      </c>
      <c r="G1758" s="13" t="n">
        <f aca="false">IFERROR(D1758/C1758,"")</f>
        <v>1</v>
      </c>
    </row>
    <row r="1759" customFormat="false" ht="15" hidden="false" customHeight="true" outlineLevel="0" collapsed="false">
      <c r="A1759" s="7" t="s">
        <v>228</v>
      </c>
      <c r="B1759" s="7" t="s">
        <v>394</v>
      </c>
      <c r="C1759" s="7" t="n">
        <f aca="false">COUNTIFS('Duel Log'!AF$2:AF$2815,$A1759,'Duel Log'!AG$2:AG$2815,$B1759)</f>
        <v>1</v>
      </c>
      <c r="D1759" s="7" t="n">
        <f aca="false">COUNTIFS('Duel Log'!AF$2:AF$2815,$A1759,'Duel Log'!AG$2:AG$2815,$B1759,'Duel Log'!AH$2:AH$2815,"Win")</f>
        <v>0</v>
      </c>
      <c r="E1759" s="7" t="n">
        <f aca="false">COUNTIFS('Duel Log'!AF$2:AF$2815,$A1759,'Duel Log'!AG$2:AG$2815,$B1759,'Duel Log'!AH$2:AH$2815,"Loss")</f>
        <v>1</v>
      </c>
      <c r="F1759" s="7" t="n">
        <f aca="false">COUNTIFS('Duel Log'!AF$2:AF$2815,$A1759,'Duel Log'!AG$2:AG$2815,$B1759,'Duel Log'!AH$2:AH$2815,"Draw")</f>
        <v>0</v>
      </c>
      <c r="G1759" s="13" t="n">
        <f aca="false">IFERROR(D1759/C1759,"")</f>
        <v>0</v>
      </c>
    </row>
    <row r="1760" customFormat="false" ht="15" hidden="false" customHeight="true" outlineLevel="0" collapsed="false">
      <c r="A1760" s="7" t="s">
        <v>228</v>
      </c>
      <c r="B1760" s="7" t="s">
        <v>3663</v>
      </c>
      <c r="C1760" s="7" t="n">
        <f aca="false">COUNTIFS('Duel Log'!AF$2:AF$2815,$A1760,'Duel Log'!AG$2:AG$2815,$B1760)</f>
        <v>1</v>
      </c>
      <c r="D1760" s="7" t="n">
        <f aca="false">COUNTIFS('Duel Log'!AF$2:AF$2815,$A1760,'Duel Log'!AG$2:AG$2815,$B1760,'Duel Log'!AH$2:AH$2815,"Win")</f>
        <v>0</v>
      </c>
      <c r="E1760" s="7" t="n">
        <f aca="false">COUNTIFS('Duel Log'!AF$2:AF$2815,$A1760,'Duel Log'!AG$2:AG$2815,$B1760,'Duel Log'!AH$2:AH$2815,"Loss")</f>
        <v>1</v>
      </c>
      <c r="F1760" s="7" t="n">
        <f aca="false">COUNTIFS('Duel Log'!AF$2:AF$2815,$A1760,'Duel Log'!AG$2:AG$2815,$B1760,'Duel Log'!AH$2:AH$2815,"Draw")</f>
        <v>0</v>
      </c>
      <c r="G1760" s="13" t="n">
        <f aca="false">IFERROR(D1760/C1760,"")</f>
        <v>0</v>
      </c>
    </row>
    <row r="1761" customFormat="false" ht="15" hidden="false" customHeight="true" outlineLevel="0" collapsed="false">
      <c r="A1761" s="7" t="s">
        <v>228</v>
      </c>
      <c r="B1761" s="7" t="s">
        <v>955</v>
      </c>
      <c r="C1761" s="7" t="n">
        <f aca="false">COUNTIFS('Duel Log'!AF$2:AF$2815,$A1761,'Duel Log'!AG$2:AG$2815,$B1761)</f>
        <v>1</v>
      </c>
      <c r="D1761" s="7" t="n">
        <f aca="false">COUNTIFS('Duel Log'!AF$2:AF$2815,$A1761,'Duel Log'!AG$2:AG$2815,$B1761,'Duel Log'!AH$2:AH$2815,"Win")</f>
        <v>0</v>
      </c>
      <c r="E1761" s="7" t="n">
        <f aca="false">COUNTIFS('Duel Log'!AF$2:AF$2815,$A1761,'Duel Log'!AG$2:AG$2815,$B1761,'Duel Log'!AH$2:AH$2815,"Loss")</f>
        <v>1</v>
      </c>
      <c r="F1761" s="7" t="n">
        <f aca="false">COUNTIFS('Duel Log'!AF$2:AF$2815,$A1761,'Duel Log'!AG$2:AG$2815,$B1761,'Duel Log'!AH$2:AH$2815,"Draw")</f>
        <v>0</v>
      </c>
      <c r="G1761" s="13" t="n">
        <f aca="false">IFERROR(D1761/C1761,"")</f>
        <v>0</v>
      </c>
    </row>
    <row r="1762" customFormat="false" ht="15" hidden="false" customHeight="true" outlineLevel="0" collapsed="false">
      <c r="A1762" s="7" t="s">
        <v>228</v>
      </c>
      <c r="B1762" s="7" t="s">
        <v>5180</v>
      </c>
      <c r="C1762" s="7" t="n">
        <f aca="false">COUNTIFS('Duel Log'!AF$2:AF$2815,$A1762,'Duel Log'!AG$2:AG$2815,$B1762)</f>
        <v>1</v>
      </c>
      <c r="D1762" s="7" t="n">
        <f aca="false">COUNTIFS('Duel Log'!AF$2:AF$2815,$A1762,'Duel Log'!AG$2:AG$2815,$B1762,'Duel Log'!AH$2:AH$2815,"Win")</f>
        <v>1</v>
      </c>
      <c r="E1762" s="7" t="n">
        <f aca="false">COUNTIFS('Duel Log'!AF$2:AF$2815,$A1762,'Duel Log'!AG$2:AG$2815,$B1762,'Duel Log'!AH$2:AH$2815,"Loss")</f>
        <v>0</v>
      </c>
      <c r="F1762" s="7" t="n">
        <f aca="false">COUNTIFS('Duel Log'!AF$2:AF$2815,$A1762,'Duel Log'!AG$2:AG$2815,$B1762,'Duel Log'!AH$2:AH$2815,"Draw")</f>
        <v>0</v>
      </c>
      <c r="G1762" s="13" t="n">
        <f aca="false">IFERROR(D1762/C1762,"")</f>
        <v>1</v>
      </c>
    </row>
    <row r="1763" customFormat="false" ht="15" hidden="false" customHeight="true" outlineLevel="0" collapsed="false">
      <c r="A1763" s="7" t="s">
        <v>228</v>
      </c>
      <c r="B1763" s="7" t="s">
        <v>1114</v>
      </c>
      <c r="C1763" s="7" t="n">
        <f aca="false">COUNTIFS('Duel Log'!AF$2:AF$2815,$A1763,'Duel Log'!AG$2:AG$2815,$B1763)</f>
        <v>2</v>
      </c>
      <c r="D1763" s="7" t="n">
        <f aca="false">COUNTIFS('Duel Log'!AF$2:AF$2815,$A1763,'Duel Log'!AG$2:AG$2815,$B1763,'Duel Log'!AH$2:AH$2815,"Win")</f>
        <v>2</v>
      </c>
      <c r="E1763" s="7" t="n">
        <f aca="false">COUNTIFS('Duel Log'!AF$2:AF$2815,$A1763,'Duel Log'!AG$2:AG$2815,$B1763,'Duel Log'!AH$2:AH$2815,"Loss")</f>
        <v>0</v>
      </c>
      <c r="F1763" s="7" t="n">
        <f aca="false">COUNTIFS('Duel Log'!AF$2:AF$2815,$A1763,'Duel Log'!AG$2:AG$2815,$B1763,'Duel Log'!AH$2:AH$2815,"Draw")</f>
        <v>0</v>
      </c>
      <c r="G1763" s="13" t="n">
        <f aca="false">IFERROR(D1763/C1763,"")</f>
        <v>1</v>
      </c>
    </row>
    <row r="1764" customFormat="false" ht="15" hidden="false" customHeight="true" outlineLevel="0" collapsed="false">
      <c r="A1764" s="7" t="s">
        <v>228</v>
      </c>
      <c r="B1764" s="7" t="s">
        <v>924</v>
      </c>
      <c r="C1764" s="7" t="n">
        <f aca="false">COUNTIFS('Duel Log'!AF$2:AF$2815,$A1764,'Duel Log'!AG$2:AG$2815,$B1764)</f>
        <v>1</v>
      </c>
      <c r="D1764" s="7" t="n">
        <f aca="false">COUNTIFS('Duel Log'!AF$2:AF$2815,$A1764,'Duel Log'!AG$2:AG$2815,$B1764,'Duel Log'!AH$2:AH$2815,"Win")</f>
        <v>0</v>
      </c>
      <c r="E1764" s="7" t="n">
        <f aca="false">COUNTIFS('Duel Log'!AF$2:AF$2815,$A1764,'Duel Log'!AG$2:AG$2815,$B1764,'Duel Log'!AH$2:AH$2815,"Loss")</f>
        <v>1</v>
      </c>
      <c r="F1764" s="7" t="n">
        <f aca="false">COUNTIFS('Duel Log'!AF$2:AF$2815,$A1764,'Duel Log'!AG$2:AG$2815,$B1764,'Duel Log'!AH$2:AH$2815,"Draw")</f>
        <v>0</v>
      </c>
      <c r="G1764" s="13" t="n">
        <f aca="false">IFERROR(D1764/C1764,"")</f>
        <v>0</v>
      </c>
    </row>
    <row r="1765" customFormat="false" ht="15" hidden="false" customHeight="true" outlineLevel="0" collapsed="false">
      <c r="A1765" s="7" t="s">
        <v>228</v>
      </c>
      <c r="B1765" s="7" t="s">
        <v>229</v>
      </c>
      <c r="C1765" s="7" t="n">
        <f aca="false">COUNTIFS('Duel Log'!AF$2:AF$2815,$A1765,'Duel Log'!AG$2:AG$2815,$B1765)</f>
        <v>3</v>
      </c>
      <c r="D1765" s="7" t="n">
        <f aca="false">COUNTIFS('Duel Log'!AF$2:AF$2815,$A1765,'Duel Log'!AG$2:AG$2815,$B1765,'Duel Log'!AH$2:AH$2815,"Win")</f>
        <v>2</v>
      </c>
      <c r="E1765" s="7" t="n">
        <f aca="false">COUNTIFS('Duel Log'!AF$2:AF$2815,$A1765,'Duel Log'!AG$2:AG$2815,$B1765,'Duel Log'!AH$2:AH$2815,"Loss")</f>
        <v>1</v>
      </c>
      <c r="F1765" s="7" t="n">
        <f aca="false">COUNTIFS('Duel Log'!AF$2:AF$2815,$A1765,'Duel Log'!AG$2:AG$2815,$B1765,'Duel Log'!AH$2:AH$2815,"Draw")</f>
        <v>0</v>
      </c>
      <c r="G1765" s="13" t="n">
        <f aca="false">IFERROR(D1765/C1765,"")</f>
        <v>0.666666666666667</v>
      </c>
    </row>
    <row r="1766" customFormat="false" ht="15" hidden="false" customHeight="true" outlineLevel="0" collapsed="false">
      <c r="A1766" s="7" t="s">
        <v>228</v>
      </c>
      <c r="B1766" s="7" t="s">
        <v>4242</v>
      </c>
      <c r="C1766" s="7" t="n">
        <f aca="false">COUNTIFS('Duel Log'!AF$2:AF$2815,$A1766,'Duel Log'!AG$2:AG$2815,$B1766)</f>
        <v>1</v>
      </c>
      <c r="D1766" s="7" t="n">
        <f aca="false">COUNTIFS('Duel Log'!AF$2:AF$2815,$A1766,'Duel Log'!AG$2:AG$2815,$B1766,'Duel Log'!AH$2:AH$2815,"Win")</f>
        <v>1</v>
      </c>
      <c r="E1766" s="7" t="n">
        <f aca="false">COUNTIFS('Duel Log'!AF$2:AF$2815,$A1766,'Duel Log'!AG$2:AG$2815,$B1766,'Duel Log'!AH$2:AH$2815,"Loss")</f>
        <v>0</v>
      </c>
      <c r="F1766" s="7" t="n">
        <f aca="false">COUNTIFS('Duel Log'!AF$2:AF$2815,$A1766,'Duel Log'!AG$2:AG$2815,$B1766,'Duel Log'!AH$2:AH$2815,"Draw")</f>
        <v>0</v>
      </c>
      <c r="G1766" s="13" t="n">
        <f aca="false">IFERROR(D1766/C1766,"")</f>
        <v>1</v>
      </c>
    </row>
    <row r="1767" customFormat="false" ht="15" hidden="false" customHeight="true" outlineLevel="0" collapsed="false">
      <c r="A1767" s="7" t="s">
        <v>228</v>
      </c>
      <c r="B1767" s="7" t="s">
        <v>3989</v>
      </c>
      <c r="C1767" s="7" t="n">
        <f aca="false">COUNTIFS('Duel Log'!AF$2:AF$2815,$A1767,'Duel Log'!AG$2:AG$2815,$B1767)</f>
        <v>1</v>
      </c>
      <c r="D1767" s="7" t="n">
        <f aca="false">COUNTIFS('Duel Log'!AF$2:AF$2815,$A1767,'Duel Log'!AG$2:AG$2815,$B1767,'Duel Log'!AH$2:AH$2815,"Win")</f>
        <v>0</v>
      </c>
      <c r="E1767" s="7" t="n">
        <f aca="false">COUNTIFS('Duel Log'!AF$2:AF$2815,$A1767,'Duel Log'!AG$2:AG$2815,$B1767,'Duel Log'!AH$2:AH$2815,"Loss")</f>
        <v>1</v>
      </c>
      <c r="F1767" s="7" t="n">
        <f aca="false">COUNTIFS('Duel Log'!AF$2:AF$2815,$A1767,'Duel Log'!AG$2:AG$2815,$B1767,'Duel Log'!AH$2:AH$2815,"Draw")</f>
        <v>0</v>
      </c>
      <c r="G1767" s="13" t="n">
        <f aca="false">IFERROR(D1767/C1767,"")</f>
        <v>0</v>
      </c>
    </row>
    <row r="1768" customFormat="false" ht="15" hidden="false" customHeight="true" outlineLevel="0" collapsed="false">
      <c r="A1768" s="7" t="s">
        <v>228</v>
      </c>
      <c r="B1768" s="7" t="s">
        <v>1222</v>
      </c>
      <c r="C1768" s="7" t="n">
        <f aca="false">COUNTIFS('Duel Log'!AF$2:AF$2815,$A1768,'Duel Log'!AG$2:AG$2815,$B1768)</f>
        <v>2</v>
      </c>
      <c r="D1768" s="7" t="n">
        <f aca="false">COUNTIFS('Duel Log'!AF$2:AF$2815,$A1768,'Duel Log'!AG$2:AG$2815,$B1768,'Duel Log'!AH$2:AH$2815,"Win")</f>
        <v>0</v>
      </c>
      <c r="E1768" s="7" t="n">
        <f aca="false">COUNTIFS('Duel Log'!AF$2:AF$2815,$A1768,'Duel Log'!AG$2:AG$2815,$B1768,'Duel Log'!AH$2:AH$2815,"Loss")</f>
        <v>2</v>
      </c>
      <c r="F1768" s="7" t="n">
        <f aca="false">COUNTIFS('Duel Log'!AF$2:AF$2815,$A1768,'Duel Log'!AG$2:AG$2815,$B1768,'Duel Log'!AH$2:AH$2815,"Draw")</f>
        <v>0</v>
      </c>
      <c r="G1768" s="13" t="n">
        <f aca="false">IFERROR(D1768/C1768,"")</f>
        <v>0</v>
      </c>
    </row>
    <row r="1769" customFormat="false" ht="15" hidden="false" customHeight="true" outlineLevel="0" collapsed="false">
      <c r="A1769" s="7" t="s">
        <v>228</v>
      </c>
      <c r="B1769" s="7" t="s">
        <v>2151</v>
      </c>
      <c r="C1769" s="7" t="n">
        <f aca="false">COUNTIFS('Duel Log'!AF$2:AF$2815,$A1769,'Duel Log'!AG$2:AG$2815,$B1769)</f>
        <v>1</v>
      </c>
      <c r="D1769" s="7" t="n">
        <f aca="false">COUNTIFS('Duel Log'!AF$2:AF$2815,$A1769,'Duel Log'!AG$2:AG$2815,$B1769,'Duel Log'!AH$2:AH$2815,"Win")</f>
        <v>1</v>
      </c>
      <c r="E1769" s="7" t="n">
        <f aca="false">COUNTIFS('Duel Log'!AF$2:AF$2815,$A1769,'Duel Log'!AG$2:AG$2815,$B1769,'Duel Log'!AH$2:AH$2815,"Loss")</f>
        <v>0</v>
      </c>
      <c r="F1769" s="7" t="n">
        <f aca="false">COUNTIFS('Duel Log'!AF$2:AF$2815,$A1769,'Duel Log'!AG$2:AG$2815,$B1769,'Duel Log'!AH$2:AH$2815,"Draw")</f>
        <v>0</v>
      </c>
      <c r="G1769" s="13" t="n">
        <f aca="false">IFERROR(D1769/C1769,"")</f>
        <v>1</v>
      </c>
    </row>
    <row r="1770" customFormat="false" ht="15" hidden="false" customHeight="true" outlineLevel="0" collapsed="false">
      <c r="A1770" s="7" t="s">
        <v>228</v>
      </c>
      <c r="B1770" s="7" t="s">
        <v>5233</v>
      </c>
      <c r="C1770" s="7" t="n">
        <f aca="false">COUNTIFS('Duel Log'!AF$2:AF$2815,$A1770,'Duel Log'!AG$2:AG$2815,$B1770)</f>
        <v>2</v>
      </c>
      <c r="D1770" s="7" t="n">
        <f aca="false">COUNTIFS('Duel Log'!AF$2:AF$2815,$A1770,'Duel Log'!AG$2:AG$2815,$B1770,'Duel Log'!AH$2:AH$2815,"Win")</f>
        <v>1</v>
      </c>
      <c r="E1770" s="7" t="n">
        <f aca="false">COUNTIFS('Duel Log'!AF$2:AF$2815,$A1770,'Duel Log'!AG$2:AG$2815,$B1770,'Duel Log'!AH$2:AH$2815,"Loss")</f>
        <v>1</v>
      </c>
      <c r="F1770" s="7" t="n">
        <f aca="false">COUNTIFS('Duel Log'!AF$2:AF$2815,$A1770,'Duel Log'!AG$2:AG$2815,$B1770,'Duel Log'!AH$2:AH$2815,"Draw")</f>
        <v>0</v>
      </c>
      <c r="G1770" s="13" t="n">
        <f aca="false">IFERROR(D1770/C1770,"")</f>
        <v>0.5</v>
      </c>
    </row>
    <row r="1771" customFormat="false" ht="15" hidden="false" customHeight="true" outlineLevel="0" collapsed="false">
      <c r="A1771" s="7" t="s">
        <v>1916</v>
      </c>
      <c r="B1771" s="7" t="s">
        <v>997</v>
      </c>
      <c r="C1771" s="7" t="n">
        <f aca="false">COUNTIFS('Duel Log'!AF$2:AF$2815,$A1771,'Duel Log'!AG$2:AG$2815,$B1771)</f>
        <v>1</v>
      </c>
      <c r="D1771" s="7" t="n">
        <f aca="false">COUNTIFS('Duel Log'!AF$2:AF$2815,$A1771,'Duel Log'!AG$2:AG$2815,$B1771,'Duel Log'!AH$2:AH$2815,"Win")</f>
        <v>0</v>
      </c>
      <c r="E1771" s="7" t="n">
        <f aca="false">COUNTIFS('Duel Log'!AF$2:AF$2815,$A1771,'Duel Log'!AG$2:AG$2815,$B1771,'Duel Log'!AH$2:AH$2815,"Loss")</f>
        <v>1</v>
      </c>
      <c r="F1771" s="7" t="n">
        <f aca="false">COUNTIFS('Duel Log'!AF$2:AF$2815,$A1771,'Duel Log'!AG$2:AG$2815,$B1771,'Duel Log'!AH$2:AH$2815,"Draw")</f>
        <v>0</v>
      </c>
      <c r="G1771" s="13" t="n">
        <f aca="false">IFERROR(D1771/C1771,"")</f>
        <v>0</v>
      </c>
    </row>
    <row r="1772" customFormat="false" ht="15" hidden="false" customHeight="true" outlineLevel="0" collapsed="false">
      <c r="A1772" s="7" t="s">
        <v>1916</v>
      </c>
      <c r="B1772" s="7" t="s">
        <v>1155</v>
      </c>
      <c r="C1772" s="7" t="n">
        <f aca="false">COUNTIFS('Duel Log'!AF$2:AF$2815,$A1772,'Duel Log'!AG$2:AG$2815,$B1772)</f>
        <v>2</v>
      </c>
      <c r="D1772" s="7" t="n">
        <f aca="false">COUNTIFS('Duel Log'!AF$2:AF$2815,$A1772,'Duel Log'!AG$2:AG$2815,$B1772,'Duel Log'!AH$2:AH$2815,"Win")</f>
        <v>2</v>
      </c>
      <c r="E1772" s="7" t="n">
        <f aca="false">COUNTIFS('Duel Log'!AF$2:AF$2815,$A1772,'Duel Log'!AG$2:AG$2815,$B1772,'Duel Log'!AH$2:AH$2815,"Loss")</f>
        <v>0</v>
      </c>
      <c r="F1772" s="7" t="n">
        <f aca="false">COUNTIFS('Duel Log'!AF$2:AF$2815,$A1772,'Duel Log'!AG$2:AG$2815,$B1772,'Duel Log'!AH$2:AH$2815,"Draw")</f>
        <v>0</v>
      </c>
      <c r="G1772" s="13" t="n">
        <f aca="false">IFERROR(D1772/C1772,"")</f>
        <v>1</v>
      </c>
    </row>
    <row r="1773" customFormat="false" ht="15" hidden="false" customHeight="true" outlineLevel="0" collapsed="false">
      <c r="A1773" s="7" t="s">
        <v>2266</v>
      </c>
      <c r="B1773" s="7" t="s">
        <v>2267</v>
      </c>
      <c r="C1773" s="7" t="n">
        <f aca="false">COUNTIFS('Duel Log'!AF$2:AF$2815,$A1773,'Duel Log'!AG$2:AG$2815,$B1773)</f>
        <v>1</v>
      </c>
      <c r="D1773" s="7" t="n">
        <f aca="false">COUNTIFS('Duel Log'!AF$2:AF$2815,$A1773,'Duel Log'!AG$2:AG$2815,$B1773,'Duel Log'!AH$2:AH$2815,"Win")</f>
        <v>0</v>
      </c>
      <c r="E1773" s="7" t="n">
        <f aca="false">COUNTIFS('Duel Log'!AF$2:AF$2815,$A1773,'Duel Log'!AG$2:AG$2815,$B1773,'Duel Log'!AH$2:AH$2815,"Loss")</f>
        <v>1</v>
      </c>
      <c r="F1773" s="7" t="n">
        <f aca="false">COUNTIFS('Duel Log'!AF$2:AF$2815,$A1773,'Duel Log'!AG$2:AG$2815,$B1773,'Duel Log'!AH$2:AH$2815,"Draw")</f>
        <v>0</v>
      </c>
      <c r="G1773" s="13" t="n">
        <f aca="false">IFERROR(D1773/C1773,"")</f>
        <v>0</v>
      </c>
    </row>
    <row r="1774" customFormat="false" ht="15" hidden="false" customHeight="true" outlineLevel="0" collapsed="false">
      <c r="A1774" s="7" t="s">
        <v>2035</v>
      </c>
      <c r="B1774" s="7" t="s">
        <v>1281</v>
      </c>
      <c r="C1774" s="7" t="n">
        <f aca="false">COUNTIFS('Duel Log'!AF$2:AF$2815,$A1774,'Duel Log'!AG$2:AG$2815,$B1774)</f>
        <v>1</v>
      </c>
      <c r="D1774" s="7" t="n">
        <f aca="false">COUNTIFS('Duel Log'!AF$2:AF$2815,$A1774,'Duel Log'!AG$2:AG$2815,$B1774,'Duel Log'!AH$2:AH$2815,"Win")</f>
        <v>0</v>
      </c>
      <c r="E1774" s="7" t="n">
        <f aca="false">COUNTIFS('Duel Log'!AF$2:AF$2815,$A1774,'Duel Log'!AG$2:AG$2815,$B1774,'Duel Log'!AH$2:AH$2815,"Loss")</f>
        <v>1</v>
      </c>
      <c r="F1774" s="7" t="n">
        <f aca="false">COUNTIFS('Duel Log'!AF$2:AF$2815,$A1774,'Duel Log'!AG$2:AG$2815,$B1774,'Duel Log'!AH$2:AH$2815,"Draw")</f>
        <v>0</v>
      </c>
      <c r="G1774" s="13" t="n">
        <f aca="false">IFERROR(D1774/C1774,"")</f>
        <v>0</v>
      </c>
    </row>
    <row r="1775" customFormat="false" ht="15" hidden="false" customHeight="true" outlineLevel="0" collapsed="false">
      <c r="A1775" s="7" t="s">
        <v>3887</v>
      </c>
      <c r="B1775" s="7" t="s">
        <v>414</v>
      </c>
      <c r="C1775" s="7" t="n">
        <f aca="false">COUNTIFS('Duel Log'!AF$2:AF$2815,$A1775,'Duel Log'!AG$2:AG$2815,$B1775)</f>
        <v>1</v>
      </c>
      <c r="D1775" s="7" t="n">
        <f aca="false">COUNTIFS('Duel Log'!AF$2:AF$2815,$A1775,'Duel Log'!AG$2:AG$2815,$B1775,'Duel Log'!AH$2:AH$2815,"Win")</f>
        <v>1</v>
      </c>
      <c r="E1775" s="7" t="n">
        <f aca="false">COUNTIFS('Duel Log'!AF$2:AF$2815,$A1775,'Duel Log'!AG$2:AG$2815,$B1775,'Duel Log'!AH$2:AH$2815,"Loss")</f>
        <v>0</v>
      </c>
      <c r="F1775" s="7" t="n">
        <f aca="false">COUNTIFS('Duel Log'!AF$2:AF$2815,$A1775,'Duel Log'!AG$2:AG$2815,$B1775,'Duel Log'!AH$2:AH$2815,"Draw")</f>
        <v>0</v>
      </c>
      <c r="G1775" s="13" t="n">
        <f aca="false">IFERROR(D1775/C1775,"")</f>
        <v>1</v>
      </c>
    </row>
    <row r="1776" customFormat="false" ht="15" hidden="false" customHeight="true" outlineLevel="0" collapsed="false">
      <c r="A1776" s="7" t="s">
        <v>3078</v>
      </c>
      <c r="B1776" s="7" t="s">
        <v>913</v>
      </c>
      <c r="C1776" s="7" t="n">
        <f aca="false">COUNTIFS('Duel Log'!AF$2:AF$2815,$A1776,'Duel Log'!AG$2:AG$2815,$B1776)</f>
        <v>2</v>
      </c>
      <c r="D1776" s="7" t="n">
        <f aca="false">COUNTIFS('Duel Log'!AF$2:AF$2815,$A1776,'Duel Log'!AG$2:AG$2815,$B1776,'Duel Log'!AH$2:AH$2815,"Win")</f>
        <v>2</v>
      </c>
      <c r="E1776" s="7" t="n">
        <f aca="false">COUNTIFS('Duel Log'!AF$2:AF$2815,$A1776,'Duel Log'!AG$2:AG$2815,$B1776,'Duel Log'!AH$2:AH$2815,"Loss")</f>
        <v>0</v>
      </c>
      <c r="F1776" s="7" t="n">
        <f aca="false">COUNTIFS('Duel Log'!AF$2:AF$2815,$A1776,'Duel Log'!AG$2:AG$2815,$B1776,'Duel Log'!AH$2:AH$2815,"Draw")</f>
        <v>0</v>
      </c>
      <c r="G1776" s="13" t="n">
        <f aca="false">IFERROR(D1776/C1776,"")</f>
        <v>1</v>
      </c>
    </row>
    <row r="1777" customFormat="false" ht="15" hidden="false" customHeight="true" outlineLevel="0" collapsed="false">
      <c r="A1777" s="7" t="s">
        <v>497</v>
      </c>
      <c r="B1777" s="7" t="s">
        <v>3447</v>
      </c>
      <c r="C1777" s="7" t="n">
        <f aca="false">COUNTIFS('Duel Log'!AF$2:AF$2815,$A1777,'Duel Log'!AG$2:AG$2815,$B1777)</f>
        <v>2</v>
      </c>
      <c r="D1777" s="7" t="n">
        <f aca="false">COUNTIFS('Duel Log'!AF$2:AF$2815,$A1777,'Duel Log'!AG$2:AG$2815,$B1777,'Duel Log'!AH$2:AH$2815,"Win")</f>
        <v>2</v>
      </c>
      <c r="E1777" s="7" t="n">
        <f aca="false">COUNTIFS('Duel Log'!AF$2:AF$2815,$A1777,'Duel Log'!AG$2:AG$2815,$B1777,'Duel Log'!AH$2:AH$2815,"Loss")</f>
        <v>0</v>
      </c>
      <c r="F1777" s="7" t="n">
        <f aca="false">COUNTIFS('Duel Log'!AF$2:AF$2815,$A1777,'Duel Log'!AG$2:AG$2815,$B1777,'Duel Log'!AH$2:AH$2815,"Draw")</f>
        <v>0</v>
      </c>
      <c r="G1777" s="13" t="n">
        <f aca="false">IFERROR(D1777/C1777,"")</f>
        <v>1</v>
      </c>
    </row>
    <row r="1778" customFormat="false" ht="15" hidden="false" customHeight="true" outlineLevel="0" collapsed="false">
      <c r="A1778" s="7" t="s">
        <v>497</v>
      </c>
      <c r="B1778" s="7" t="s">
        <v>3598</v>
      </c>
      <c r="C1778" s="7" t="n">
        <f aca="false">COUNTIFS('Duel Log'!AF$2:AF$2815,$A1778,'Duel Log'!AG$2:AG$2815,$B1778)</f>
        <v>1</v>
      </c>
      <c r="D1778" s="7" t="n">
        <f aca="false">COUNTIFS('Duel Log'!AF$2:AF$2815,$A1778,'Duel Log'!AG$2:AG$2815,$B1778,'Duel Log'!AH$2:AH$2815,"Win")</f>
        <v>1</v>
      </c>
      <c r="E1778" s="7" t="n">
        <f aca="false">COUNTIFS('Duel Log'!AF$2:AF$2815,$A1778,'Duel Log'!AG$2:AG$2815,$B1778,'Duel Log'!AH$2:AH$2815,"Loss")</f>
        <v>0</v>
      </c>
      <c r="F1778" s="7" t="n">
        <f aca="false">COUNTIFS('Duel Log'!AF$2:AF$2815,$A1778,'Duel Log'!AG$2:AG$2815,$B1778,'Duel Log'!AH$2:AH$2815,"Draw")</f>
        <v>0</v>
      </c>
      <c r="G1778" s="13" t="n">
        <f aca="false">IFERROR(D1778/C1778,"")</f>
        <v>1</v>
      </c>
    </row>
    <row r="1779" customFormat="false" ht="15" hidden="false" customHeight="true" outlineLevel="0" collapsed="false">
      <c r="A1779" s="7" t="s">
        <v>497</v>
      </c>
      <c r="B1779" s="7" t="s">
        <v>2781</v>
      </c>
      <c r="C1779" s="7" t="n">
        <f aca="false">COUNTIFS('Duel Log'!AF$2:AF$2815,$A1779,'Duel Log'!AG$2:AG$2815,$B1779)</f>
        <v>1</v>
      </c>
      <c r="D1779" s="7" t="n">
        <f aca="false">COUNTIFS('Duel Log'!AF$2:AF$2815,$A1779,'Duel Log'!AG$2:AG$2815,$B1779,'Duel Log'!AH$2:AH$2815,"Win")</f>
        <v>1</v>
      </c>
      <c r="E1779" s="7" t="n">
        <f aca="false">COUNTIFS('Duel Log'!AF$2:AF$2815,$A1779,'Duel Log'!AG$2:AG$2815,$B1779,'Duel Log'!AH$2:AH$2815,"Loss")</f>
        <v>0</v>
      </c>
      <c r="F1779" s="7" t="n">
        <f aca="false">COUNTIFS('Duel Log'!AF$2:AF$2815,$A1779,'Duel Log'!AG$2:AG$2815,$B1779,'Duel Log'!AH$2:AH$2815,"Draw")</f>
        <v>0</v>
      </c>
      <c r="G1779" s="13" t="n">
        <f aca="false">IFERROR(D1779/C1779,"")</f>
        <v>1</v>
      </c>
    </row>
    <row r="1780" customFormat="false" ht="15" hidden="false" customHeight="true" outlineLevel="0" collapsed="false">
      <c r="A1780" s="7" t="s">
        <v>3609</v>
      </c>
      <c r="B1780" s="7" t="s">
        <v>1179</v>
      </c>
      <c r="C1780" s="7" t="n">
        <f aca="false">COUNTIFS('Duel Log'!AF$2:AF$2815,$A1780,'Duel Log'!AG$2:AG$2815,$B1780)</f>
        <v>1</v>
      </c>
      <c r="D1780" s="7" t="n">
        <f aca="false">COUNTIFS('Duel Log'!AF$2:AF$2815,$A1780,'Duel Log'!AG$2:AG$2815,$B1780,'Duel Log'!AH$2:AH$2815,"Win")</f>
        <v>0</v>
      </c>
      <c r="E1780" s="7" t="n">
        <f aca="false">COUNTIFS('Duel Log'!AF$2:AF$2815,$A1780,'Duel Log'!AG$2:AG$2815,$B1780,'Duel Log'!AH$2:AH$2815,"Loss")</f>
        <v>1</v>
      </c>
      <c r="F1780" s="7" t="n">
        <f aca="false">COUNTIFS('Duel Log'!AF$2:AF$2815,$A1780,'Duel Log'!AG$2:AG$2815,$B1780,'Duel Log'!AH$2:AH$2815,"Draw")</f>
        <v>0</v>
      </c>
      <c r="G1780" s="13" t="n">
        <f aca="false">IFERROR(D1780/C1780,"")</f>
        <v>0</v>
      </c>
    </row>
    <row r="1781" customFormat="false" ht="15" hidden="false" customHeight="true" outlineLevel="0" collapsed="false">
      <c r="A1781" s="7" t="s">
        <v>997</v>
      </c>
      <c r="B1781" s="7" t="s">
        <v>4276</v>
      </c>
      <c r="C1781" s="7" t="n">
        <f aca="false">COUNTIFS('Duel Log'!AF$2:AF$2815,$A1781,'Duel Log'!AG$2:AG$2815,$B1781)</f>
        <v>1</v>
      </c>
      <c r="D1781" s="7" t="n">
        <f aca="false">COUNTIFS('Duel Log'!AF$2:AF$2815,$A1781,'Duel Log'!AG$2:AG$2815,$B1781,'Duel Log'!AH$2:AH$2815,"Win")</f>
        <v>1</v>
      </c>
      <c r="E1781" s="7" t="n">
        <f aca="false">COUNTIFS('Duel Log'!AF$2:AF$2815,$A1781,'Duel Log'!AG$2:AG$2815,$B1781,'Duel Log'!AH$2:AH$2815,"Loss")</f>
        <v>0</v>
      </c>
      <c r="F1781" s="7" t="n">
        <f aca="false">COUNTIFS('Duel Log'!AF$2:AF$2815,$A1781,'Duel Log'!AG$2:AG$2815,$B1781,'Duel Log'!AH$2:AH$2815,"Draw")</f>
        <v>0</v>
      </c>
      <c r="G1781" s="13" t="n">
        <f aca="false">IFERROR(D1781/C1781,"")</f>
        <v>1</v>
      </c>
    </row>
    <row r="1782" customFormat="false" ht="15" hidden="false" customHeight="true" outlineLevel="0" collapsed="false">
      <c r="A1782" s="7" t="s">
        <v>997</v>
      </c>
      <c r="B1782" s="7" t="s">
        <v>307</v>
      </c>
      <c r="C1782" s="7" t="n">
        <f aca="false">COUNTIFS('Duel Log'!AF$2:AF$2815,$A1782,'Duel Log'!AG$2:AG$2815,$B1782)</f>
        <v>1</v>
      </c>
      <c r="D1782" s="7" t="n">
        <f aca="false">COUNTIFS('Duel Log'!AF$2:AF$2815,$A1782,'Duel Log'!AG$2:AG$2815,$B1782,'Duel Log'!AH$2:AH$2815,"Win")</f>
        <v>1</v>
      </c>
      <c r="E1782" s="7" t="n">
        <f aca="false">COUNTIFS('Duel Log'!AF$2:AF$2815,$A1782,'Duel Log'!AG$2:AG$2815,$B1782,'Duel Log'!AH$2:AH$2815,"Loss")</f>
        <v>0</v>
      </c>
      <c r="F1782" s="7" t="n">
        <f aca="false">COUNTIFS('Duel Log'!AF$2:AF$2815,$A1782,'Duel Log'!AG$2:AG$2815,$B1782,'Duel Log'!AH$2:AH$2815,"Draw")</f>
        <v>0</v>
      </c>
      <c r="G1782" s="13" t="n">
        <f aca="false">IFERROR(D1782/C1782,"")</f>
        <v>1</v>
      </c>
    </row>
    <row r="1783" customFormat="false" ht="15" hidden="false" customHeight="true" outlineLevel="0" collapsed="false">
      <c r="A1783" s="7" t="s">
        <v>639</v>
      </c>
      <c r="B1783" s="7" t="s">
        <v>639</v>
      </c>
      <c r="C1783" s="7" t="n">
        <f aca="false">COUNTIFS('Duel Log'!AF$2:AF$2815,$A1783,'Duel Log'!AG$2:AG$2815,$B1783)</f>
        <v>1</v>
      </c>
      <c r="D1783" s="7" t="n">
        <f aca="false">COUNTIFS('Duel Log'!AF$2:AF$2815,$A1783,'Duel Log'!AG$2:AG$2815,$B1783,'Duel Log'!AH$2:AH$2815,"Win")</f>
        <v>0</v>
      </c>
      <c r="E1783" s="7" t="n">
        <f aca="false">COUNTIFS('Duel Log'!AF$2:AF$2815,$A1783,'Duel Log'!AG$2:AG$2815,$B1783,'Duel Log'!AH$2:AH$2815,"Loss")</f>
        <v>1</v>
      </c>
      <c r="F1783" s="7" t="n">
        <f aca="false">COUNTIFS('Duel Log'!AF$2:AF$2815,$A1783,'Duel Log'!AG$2:AG$2815,$B1783,'Duel Log'!AH$2:AH$2815,"Draw")</f>
        <v>0</v>
      </c>
      <c r="G1783" s="13" t="n">
        <f aca="false">IFERROR(D1783/C1783,"")</f>
        <v>0</v>
      </c>
    </row>
    <row r="1784" customFormat="false" ht="15" hidden="false" customHeight="true" outlineLevel="0" collapsed="false">
      <c r="A1784" s="7" t="s">
        <v>639</v>
      </c>
      <c r="B1784" s="7" t="s">
        <v>3656</v>
      </c>
      <c r="C1784" s="7" t="n">
        <f aca="false">COUNTIFS('Duel Log'!AF$2:AF$2815,$A1784,'Duel Log'!AG$2:AG$2815,$B1784)</f>
        <v>1</v>
      </c>
      <c r="D1784" s="7" t="n">
        <f aca="false">COUNTIFS('Duel Log'!AF$2:AF$2815,$A1784,'Duel Log'!AG$2:AG$2815,$B1784,'Duel Log'!AH$2:AH$2815,"Win")</f>
        <v>1</v>
      </c>
      <c r="E1784" s="7" t="n">
        <f aca="false">COUNTIFS('Duel Log'!AF$2:AF$2815,$A1784,'Duel Log'!AG$2:AG$2815,$B1784,'Duel Log'!AH$2:AH$2815,"Loss")</f>
        <v>0</v>
      </c>
      <c r="F1784" s="7" t="n">
        <f aca="false">COUNTIFS('Duel Log'!AF$2:AF$2815,$A1784,'Duel Log'!AG$2:AG$2815,$B1784,'Duel Log'!AH$2:AH$2815,"Draw")</f>
        <v>0</v>
      </c>
      <c r="G1784" s="13" t="n">
        <f aca="false">IFERROR(D1784/C1784,"")</f>
        <v>1</v>
      </c>
    </row>
    <row r="1785" customFormat="false" ht="15" hidden="false" customHeight="true" outlineLevel="0" collapsed="false">
      <c r="A1785" s="7" t="s">
        <v>639</v>
      </c>
      <c r="B1785" s="7" t="s">
        <v>2320</v>
      </c>
      <c r="C1785" s="7" t="n">
        <f aca="false">COUNTIFS('Duel Log'!AF$2:AF$2815,$A1785,'Duel Log'!AG$2:AG$2815,$B1785)</f>
        <v>2</v>
      </c>
      <c r="D1785" s="7" t="n">
        <f aca="false">COUNTIFS('Duel Log'!AF$2:AF$2815,$A1785,'Duel Log'!AG$2:AG$2815,$B1785,'Duel Log'!AH$2:AH$2815,"Win")</f>
        <v>2</v>
      </c>
      <c r="E1785" s="7" t="n">
        <f aca="false">COUNTIFS('Duel Log'!AF$2:AF$2815,$A1785,'Duel Log'!AG$2:AG$2815,$B1785,'Duel Log'!AH$2:AH$2815,"Loss")</f>
        <v>0</v>
      </c>
      <c r="F1785" s="7" t="n">
        <f aca="false">COUNTIFS('Duel Log'!AF$2:AF$2815,$A1785,'Duel Log'!AG$2:AG$2815,$B1785,'Duel Log'!AH$2:AH$2815,"Draw")</f>
        <v>0</v>
      </c>
      <c r="G1785" s="13" t="n">
        <f aca="false">IFERROR(D1785/C1785,"")</f>
        <v>1</v>
      </c>
    </row>
    <row r="1786" customFormat="false" ht="15" hidden="false" customHeight="true" outlineLevel="0" collapsed="false">
      <c r="A1786" s="7" t="s">
        <v>639</v>
      </c>
      <c r="B1786" s="7" t="s">
        <v>3386</v>
      </c>
      <c r="C1786" s="7" t="n">
        <f aca="false">COUNTIFS('Duel Log'!AF$2:AF$2815,$A1786,'Duel Log'!AG$2:AG$2815,$B1786)</f>
        <v>1</v>
      </c>
      <c r="D1786" s="7" t="n">
        <f aca="false">COUNTIFS('Duel Log'!AF$2:AF$2815,$A1786,'Duel Log'!AG$2:AG$2815,$B1786,'Duel Log'!AH$2:AH$2815,"Win")</f>
        <v>0</v>
      </c>
      <c r="E1786" s="7" t="n">
        <f aca="false">COUNTIFS('Duel Log'!AF$2:AF$2815,$A1786,'Duel Log'!AG$2:AG$2815,$B1786,'Duel Log'!AH$2:AH$2815,"Loss")</f>
        <v>1</v>
      </c>
      <c r="F1786" s="7" t="n">
        <f aca="false">COUNTIFS('Duel Log'!AF$2:AF$2815,$A1786,'Duel Log'!AG$2:AG$2815,$B1786,'Duel Log'!AH$2:AH$2815,"Draw")</f>
        <v>0</v>
      </c>
      <c r="G1786" s="13" t="n">
        <f aca="false">IFERROR(D1786/C1786,"")</f>
        <v>0</v>
      </c>
    </row>
    <row r="1787" customFormat="false" ht="15" hidden="false" customHeight="true" outlineLevel="0" collapsed="false">
      <c r="A1787" s="7" t="s">
        <v>639</v>
      </c>
      <c r="B1787" s="7" t="s">
        <v>5381</v>
      </c>
      <c r="C1787" s="7" t="n">
        <f aca="false">COUNTIFS('Duel Log'!AF$2:AF$2815,$A1787,'Duel Log'!AG$2:AG$2815,$B1787)</f>
        <v>1</v>
      </c>
      <c r="D1787" s="7" t="n">
        <f aca="false">COUNTIFS('Duel Log'!AF$2:AF$2815,$A1787,'Duel Log'!AG$2:AG$2815,$B1787,'Duel Log'!AH$2:AH$2815,"Win")</f>
        <v>1</v>
      </c>
      <c r="E1787" s="7" t="n">
        <f aca="false">COUNTIFS('Duel Log'!AF$2:AF$2815,$A1787,'Duel Log'!AG$2:AG$2815,$B1787,'Duel Log'!AH$2:AH$2815,"Loss")</f>
        <v>0</v>
      </c>
      <c r="F1787" s="7" t="n">
        <f aca="false">COUNTIFS('Duel Log'!AF$2:AF$2815,$A1787,'Duel Log'!AG$2:AG$2815,$B1787,'Duel Log'!AH$2:AH$2815,"Draw")</f>
        <v>0</v>
      </c>
      <c r="G1787" s="13" t="n">
        <f aca="false">IFERROR(D1787/C1787,"")</f>
        <v>1</v>
      </c>
    </row>
    <row r="1788" customFormat="false" ht="15" hidden="false" customHeight="true" outlineLevel="0" collapsed="false">
      <c r="A1788" s="7" t="s">
        <v>639</v>
      </c>
      <c r="B1788" s="7" t="s">
        <v>394</v>
      </c>
      <c r="C1788" s="7" t="n">
        <f aca="false">COUNTIFS('Duel Log'!AF$2:AF$2815,$A1788,'Duel Log'!AG$2:AG$2815,$B1788)</f>
        <v>2</v>
      </c>
      <c r="D1788" s="7" t="n">
        <f aca="false">COUNTIFS('Duel Log'!AF$2:AF$2815,$A1788,'Duel Log'!AG$2:AG$2815,$B1788,'Duel Log'!AH$2:AH$2815,"Win")</f>
        <v>1</v>
      </c>
      <c r="E1788" s="7" t="n">
        <f aca="false">COUNTIFS('Duel Log'!AF$2:AF$2815,$A1788,'Duel Log'!AG$2:AG$2815,$B1788,'Duel Log'!AH$2:AH$2815,"Loss")</f>
        <v>1</v>
      </c>
      <c r="F1788" s="7" t="n">
        <f aca="false">COUNTIFS('Duel Log'!AF$2:AF$2815,$A1788,'Duel Log'!AG$2:AG$2815,$B1788,'Duel Log'!AH$2:AH$2815,"Draw")</f>
        <v>0</v>
      </c>
      <c r="G1788" s="13" t="n">
        <f aca="false">IFERROR(D1788/C1788,"")</f>
        <v>0.5</v>
      </c>
    </row>
    <row r="1789" customFormat="false" ht="15" hidden="false" customHeight="true" outlineLevel="0" collapsed="false">
      <c r="A1789" s="7" t="s">
        <v>5495</v>
      </c>
      <c r="B1789" s="7" t="s">
        <v>448</v>
      </c>
      <c r="C1789" s="7" t="n">
        <f aca="false">COUNTIFS('Duel Log'!AF$2:AF$2815,$A1789,'Duel Log'!AG$2:AG$2815,$B1789)</f>
        <v>1</v>
      </c>
      <c r="D1789" s="7" t="n">
        <f aca="false">COUNTIFS('Duel Log'!AF$2:AF$2815,$A1789,'Duel Log'!AG$2:AG$2815,$B1789,'Duel Log'!AH$2:AH$2815,"Win")</f>
        <v>0</v>
      </c>
      <c r="E1789" s="7" t="n">
        <f aca="false">COUNTIFS('Duel Log'!AF$2:AF$2815,$A1789,'Duel Log'!AG$2:AG$2815,$B1789,'Duel Log'!AH$2:AH$2815,"Loss")</f>
        <v>1</v>
      </c>
      <c r="F1789" s="7" t="n">
        <f aca="false">COUNTIFS('Duel Log'!AF$2:AF$2815,$A1789,'Duel Log'!AG$2:AG$2815,$B1789,'Duel Log'!AH$2:AH$2815,"Draw")</f>
        <v>0</v>
      </c>
      <c r="G1789" s="13" t="n">
        <f aca="false">IFERROR(D1789/C1789,"")</f>
        <v>0</v>
      </c>
    </row>
    <row r="1790" customFormat="false" ht="15" hidden="false" customHeight="true" outlineLevel="0" collapsed="false">
      <c r="A1790" s="7" t="s">
        <v>400</v>
      </c>
      <c r="B1790" s="7" t="s">
        <v>401</v>
      </c>
      <c r="C1790" s="7" t="n">
        <f aca="false">COUNTIFS('Duel Log'!AF$2:AF$2815,$A1790,'Duel Log'!AG$2:AG$2815,$B1790)</f>
        <v>2</v>
      </c>
      <c r="D1790" s="7" t="n">
        <f aca="false">COUNTIFS('Duel Log'!AF$2:AF$2815,$A1790,'Duel Log'!AG$2:AG$2815,$B1790,'Duel Log'!AH$2:AH$2815,"Win")</f>
        <v>2</v>
      </c>
      <c r="E1790" s="7" t="n">
        <f aca="false">COUNTIFS('Duel Log'!AF$2:AF$2815,$A1790,'Duel Log'!AG$2:AG$2815,$B1790,'Duel Log'!AH$2:AH$2815,"Loss")</f>
        <v>0</v>
      </c>
      <c r="F1790" s="7" t="n">
        <f aca="false">COUNTIFS('Duel Log'!AF$2:AF$2815,$A1790,'Duel Log'!AG$2:AG$2815,$B1790,'Duel Log'!AH$2:AH$2815,"Draw")</f>
        <v>0</v>
      </c>
      <c r="G1790" s="13" t="n">
        <f aca="false">IFERROR(D1790/C1790,"")</f>
        <v>1</v>
      </c>
    </row>
    <row r="1791" customFormat="false" ht="15" hidden="false" customHeight="true" outlineLevel="0" collapsed="false">
      <c r="A1791" s="7" t="s">
        <v>3153</v>
      </c>
      <c r="B1791" s="7" t="s">
        <v>648</v>
      </c>
      <c r="C1791" s="7" t="n">
        <f aca="false">COUNTIFS('Duel Log'!AF$2:AF$2815,$A1791,'Duel Log'!AG$2:AG$2815,$B1791)</f>
        <v>1</v>
      </c>
      <c r="D1791" s="7" t="n">
        <f aca="false">COUNTIFS('Duel Log'!AF$2:AF$2815,$A1791,'Duel Log'!AG$2:AG$2815,$B1791,'Duel Log'!AH$2:AH$2815,"Win")</f>
        <v>1</v>
      </c>
      <c r="E1791" s="7" t="n">
        <f aca="false">COUNTIFS('Duel Log'!AF$2:AF$2815,$A1791,'Duel Log'!AG$2:AG$2815,$B1791,'Duel Log'!AH$2:AH$2815,"Loss")</f>
        <v>0</v>
      </c>
      <c r="F1791" s="7" t="n">
        <f aca="false">COUNTIFS('Duel Log'!AF$2:AF$2815,$A1791,'Duel Log'!AG$2:AG$2815,$B1791,'Duel Log'!AH$2:AH$2815,"Draw")</f>
        <v>0</v>
      </c>
      <c r="G1791" s="13" t="n">
        <f aca="false">IFERROR(D1791/C1791,"")</f>
        <v>1</v>
      </c>
    </row>
    <row r="1792" customFormat="false" ht="15" hidden="false" customHeight="true" outlineLevel="0" collapsed="false">
      <c r="A1792" s="7" t="s">
        <v>5122</v>
      </c>
      <c r="B1792" s="7" t="s">
        <v>5123</v>
      </c>
      <c r="C1792" s="7" t="n">
        <f aca="false">COUNTIFS('Duel Log'!AF$2:AF$2815,$A1792,'Duel Log'!AG$2:AG$2815,$B1792)</f>
        <v>1</v>
      </c>
      <c r="D1792" s="7" t="n">
        <f aca="false">COUNTIFS('Duel Log'!AF$2:AF$2815,$A1792,'Duel Log'!AG$2:AG$2815,$B1792,'Duel Log'!AH$2:AH$2815,"Win")</f>
        <v>1</v>
      </c>
      <c r="E1792" s="7" t="n">
        <f aca="false">COUNTIFS('Duel Log'!AF$2:AF$2815,$A1792,'Duel Log'!AG$2:AG$2815,$B1792,'Duel Log'!AH$2:AH$2815,"Loss")</f>
        <v>0</v>
      </c>
      <c r="F1792" s="7" t="n">
        <f aca="false">COUNTIFS('Duel Log'!AF$2:AF$2815,$A1792,'Duel Log'!AG$2:AG$2815,$B1792,'Duel Log'!AH$2:AH$2815,"Draw")</f>
        <v>0</v>
      </c>
      <c r="G1792" s="13" t="n">
        <f aca="false">IFERROR(D1792/C1792,"")</f>
        <v>1</v>
      </c>
    </row>
    <row r="1793" customFormat="false" ht="15" hidden="false" customHeight="true" outlineLevel="0" collapsed="false">
      <c r="A1793" s="7" t="s">
        <v>1352</v>
      </c>
      <c r="B1793" s="7" t="s">
        <v>315</v>
      </c>
      <c r="C1793" s="7" t="n">
        <f aca="false">COUNTIFS('Duel Log'!AF$2:AF$2815,$A1793,'Duel Log'!AG$2:AG$2815,$B1793)</f>
        <v>2</v>
      </c>
      <c r="D1793" s="7" t="n">
        <f aca="false">COUNTIFS('Duel Log'!AF$2:AF$2815,$A1793,'Duel Log'!AG$2:AG$2815,$B1793,'Duel Log'!AH$2:AH$2815,"Win")</f>
        <v>0</v>
      </c>
      <c r="E1793" s="7" t="n">
        <f aca="false">COUNTIFS('Duel Log'!AF$2:AF$2815,$A1793,'Duel Log'!AG$2:AG$2815,$B1793,'Duel Log'!AH$2:AH$2815,"Loss")</f>
        <v>2</v>
      </c>
      <c r="F1793" s="7" t="n">
        <f aca="false">COUNTIFS('Duel Log'!AF$2:AF$2815,$A1793,'Duel Log'!AG$2:AG$2815,$B1793,'Duel Log'!AH$2:AH$2815,"Draw")</f>
        <v>0</v>
      </c>
      <c r="G1793" s="13" t="n">
        <f aca="false">IFERROR(D1793/C1793,"")</f>
        <v>0</v>
      </c>
    </row>
    <row r="1794" customFormat="false" ht="15" hidden="false" customHeight="true" outlineLevel="0" collapsed="false">
      <c r="A1794" s="7" t="s">
        <v>4123</v>
      </c>
      <c r="B1794" s="7" t="s">
        <v>394</v>
      </c>
      <c r="C1794" s="7" t="n">
        <f aca="false">COUNTIFS('Duel Log'!AF$2:AF$2815,$A1794,'Duel Log'!AG$2:AG$2815,$B1794)</f>
        <v>2</v>
      </c>
      <c r="D1794" s="7" t="n">
        <f aca="false">COUNTIFS('Duel Log'!AF$2:AF$2815,$A1794,'Duel Log'!AG$2:AG$2815,$B1794,'Duel Log'!AH$2:AH$2815,"Win")</f>
        <v>0</v>
      </c>
      <c r="E1794" s="7" t="n">
        <f aca="false">COUNTIFS('Duel Log'!AF$2:AF$2815,$A1794,'Duel Log'!AG$2:AG$2815,$B1794,'Duel Log'!AH$2:AH$2815,"Loss")</f>
        <v>2</v>
      </c>
      <c r="F1794" s="7" t="n">
        <f aca="false">COUNTIFS('Duel Log'!AF$2:AF$2815,$A1794,'Duel Log'!AG$2:AG$2815,$B1794,'Duel Log'!AH$2:AH$2815,"Draw")</f>
        <v>0</v>
      </c>
      <c r="G1794" s="13" t="n">
        <f aca="false">IFERROR(D1794/C1794,"")</f>
        <v>0</v>
      </c>
    </row>
    <row r="1795" customFormat="false" ht="15" hidden="false" customHeight="true" outlineLevel="0" collapsed="false">
      <c r="A1795" s="7" t="s">
        <v>1884</v>
      </c>
      <c r="B1795" s="7" t="s">
        <v>1885</v>
      </c>
      <c r="C1795" s="7" t="n">
        <f aca="false">COUNTIFS('Duel Log'!AF$2:AF$2815,$A1795,'Duel Log'!AG$2:AG$2815,$B1795)</f>
        <v>1</v>
      </c>
      <c r="D1795" s="7" t="n">
        <f aca="false">COUNTIFS('Duel Log'!AF$2:AF$2815,$A1795,'Duel Log'!AG$2:AG$2815,$B1795,'Duel Log'!AH$2:AH$2815,"Win")</f>
        <v>0</v>
      </c>
      <c r="E1795" s="7" t="n">
        <f aca="false">COUNTIFS('Duel Log'!AF$2:AF$2815,$A1795,'Duel Log'!AG$2:AG$2815,$B1795,'Duel Log'!AH$2:AH$2815,"Loss")</f>
        <v>1</v>
      </c>
      <c r="F1795" s="7" t="n">
        <f aca="false">COUNTIFS('Duel Log'!AF$2:AF$2815,$A1795,'Duel Log'!AG$2:AG$2815,$B1795,'Duel Log'!AH$2:AH$2815,"Draw")</f>
        <v>0</v>
      </c>
      <c r="G1795" s="13" t="n">
        <f aca="false">IFERROR(D1795/C1795,"")</f>
        <v>0</v>
      </c>
    </row>
    <row r="1796" customFormat="false" ht="15" hidden="false" customHeight="true" outlineLevel="0" collapsed="false">
      <c r="A1796" s="7" t="s">
        <v>3305</v>
      </c>
      <c r="B1796" s="7" t="s">
        <v>3306</v>
      </c>
      <c r="C1796" s="7" t="n">
        <f aca="false">COUNTIFS('Duel Log'!AF$2:AF$2815,$A1796,'Duel Log'!AG$2:AG$2815,$B1796)</f>
        <v>1</v>
      </c>
      <c r="D1796" s="7" t="n">
        <f aca="false">COUNTIFS('Duel Log'!AF$2:AF$2815,$A1796,'Duel Log'!AG$2:AG$2815,$B1796,'Duel Log'!AH$2:AH$2815,"Win")</f>
        <v>1</v>
      </c>
      <c r="E1796" s="7" t="n">
        <f aca="false">COUNTIFS('Duel Log'!AF$2:AF$2815,$A1796,'Duel Log'!AG$2:AG$2815,$B1796,'Duel Log'!AH$2:AH$2815,"Loss")</f>
        <v>0</v>
      </c>
      <c r="F1796" s="7" t="n">
        <f aca="false">COUNTIFS('Duel Log'!AF$2:AF$2815,$A1796,'Duel Log'!AG$2:AG$2815,$B1796,'Duel Log'!AH$2:AH$2815,"Draw")</f>
        <v>0</v>
      </c>
      <c r="G1796" s="13" t="n">
        <f aca="false">IFERROR(D1796/C1796,"")</f>
        <v>1</v>
      </c>
    </row>
    <row r="1797" customFormat="false" ht="15" hidden="false" customHeight="true" outlineLevel="0" collapsed="false">
      <c r="A1797" s="7" t="s">
        <v>3101</v>
      </c>
      <c r="B1797" s="7" t="s">
        <v>422</v>
      </c>
      <c r="C1797" s="7" t="n">
        <f aca="false">COUNTIFS('Duel Log'!AF$2:AF$2815,$A1797,'Duel Log'!AG$2:AG$2815,$B1797)</f>
        <v>1</v>
      </c>
      <c r="D1797" s="7" t="n">
        <f aca="false">COUNTIFS('Duel Log'!AF$2:AF$2815,$A1797,'Duel Log'!AG$2:AG$2815,$B1797,'Duel Log'!AH$2:AH$2815,"Win")</f>
        <v>0</v>
      </c>
      <c r="E1797" s="7" t="n">
        <f aca="false">COUNTIFS('Duel Log'!AF$2:AF$2815,$A1797,'Duel Log'!AG$2:AG$2815,$B1797,'Duel Log'!AH$2:AH$2815,"Loss")</f>
        <v>1</v>
      </c>
      <c r="F1797" s="7" t="n">
        <f aca="false">COUNTIFS('Duel Log'!AF$2:AF$2815,$A1797,'Duel Log'!AG$2:AG$2815,$B1797,'Duel Log'!AH$2:AH$2815,"Draw")</f>
        <v>0</v>
      </c>
      <c r="G1797" s="13" t="n">
        <f aca="false">IFERROR(D1797/C1797,"")</f>
        <v>0</v>
      </c>
    </row>
    <row r="1798" customFormat="false" ht="15" hidden="false" customHeight="true" outlineLevel="0" collapsed="false">
      <c r="A1798" s="7" t="s">
        <v>5581</v>
      </c>
      <c r="B1798" s="7" t="s">
        <v>5582</v>
      </c>
      <c r="C1798" s="7" t="n">
        <f aca="false">COUNTIFS('Duel Log'!AF$2:AF$2815,$A1798,'Duel Log'!AG$2:AG$2815,$B1798)</f>
        <v>1</v>
      </c>
      <c r="D1798" s="7" t="n">
        <f aca="false">COUNTIFS('Duel Log'!AF$2:AF$2815,$A1798,'Duel Log'!AG$2:AG$2815,$B1798,'Duel Log'!AH$2:AH$2815,"Win")</f>
        <v>0</v>
      </c>
      <c r="E1798" s="7" t="n">
        <f aca="false">COUNTIFS('Duel Log'!AF$2:AF$2815,$A1798,'Duel Log'!AG$2:AG$2815,$B1798,'Duel Log'!AH$2:AH$2815,"Loss")</f>
        <v>1</v>
      </c>
      <c r="F1798" s="7" t="n">
        <f aca="false">COUNTIFS('Duel Log'!AF$2:AF$2815,$A1798,'Duel Log'!AG$2:AG$2815,$B1798,'Duel Log'!AH$2:AH$2815,"Draw")</f>
        <v>0</v>
      </c>
      <c r="G1798" s="13" t="n">
        <f aca="false">IFERROR(D1798/C1798,"")</f>
        <v>0</v>
      </c>
    </row>
    <row r="1799" customFormat="false" ht="15" hidden="false" customHeight="true" outlineLevel="0" collapsed="false">
      <c r="A1799" s="7" t="s">
        <v>3429</v>
      </c>
      <c r="B1799" s="7" t="s">
        <v>649</v>
      </c>
      <c r="C1799" s="7" t="n">
        <f aca="false">COUNTIFS('Duel Log'!AF$2:AF$2815,$A1799,'Duel Log'!AG$2:AG$2815,$B1799)</f>
        <v>1</v>
      </c>
      <c r="D1799" s="7" t="n">
        <f aca="false">COUNTIFS('Duel Log'!AF$2:AF$2815,$A1799,'Duel Log'!AG$2:AG$2815,$B1799,'Duel Log'!AH$2:AH$2815,"Win")</f>
        <v>0</v>
      </c>
      <c r="E1799" s="7" t="n">
        <f aca="false">COUNTIFS('Duel Log'!AF$2:AF$2815,$A1799,'Duel Log'!AG$2:AG$2815,$B1799,'Duel Log'!AH$2:AH$2815,"Loss")</f>
        <v>1</v>
      </c>
      <c r="F1799" s="7" t="n">
        <f aca="false">COUNTIFS('Duel Log'!AF$2:AF$2815,$A1799,'Duel Log'!AG$2:AG$2815,$B1799,'Duel Log'!AH$2:AH$2815,"Draw")</f>
        <v>0</v>
      </c>
      <c r="G1799" s="13" t="n">
        <f aca="false">IFERROR(D1799/C1799,"")</f>
        <v>0</v>
      </c>
    </row>
    <row r="1800" customFormat="false" ht="15" hidden="false" customHeight="true" outlineLevel="0" collapsed="false">
      <c r="A1800" s="7" t="s">
        <v>2280</v>
      </c>
      <c r="B1800" s="7" t="s">
        <v>1187</v>
      </c>
      <c r="C1800" s="7" t="n">
        <f aca="false">COUNTIFS('Duel Log'!AF$2:AF$2815,$A1800,'Duel Log'!AG$2:AG$2815,$B1800)</f>
        <v>1</v>
      </c>
      <c r="D1800" s="7" t="n">
        <f aca="false">COUNTIFS('Duel Log'!AF$2:AF$2815,$A1800,'Duel Log'!AG$2:AG$2815,$B1800,'Duel Log'!AH$2:AH$2815,"Win")</f>
        <v>1</v>
      </c>
      <c r="E1800" s="7" t="n">
        <f aca="false">COUNTIFS('Duel Log'!AF$2:AF$2815,$A1800,'Duel Log'!AG$2:AG$2815,$B1800,'Duel Log'!AH$2:AH$2815,"Loss")</f>
        <v>0</v>
      </c>
      <c r="F1800" s="7" t="n">
        <f aca="false">COUNTIFS('Duel Log'!AF$2:AF$2815,$A1800,'Duel Log'!AG$2:AG$2815,$B1800,'Duel Log'!AH$2:AH$2815,"Draw")</f>
        <v>0</v>
      </c>
      <c r="G1800" s="13" t="n">
        <f aca="false">IFERROR(D1800/C1800,"")</f>
        <v>1</v>
      </c>
    </row>
    <row r="1801" customFormat="false" ht="15" hidden="false" customHeight="true" outlineLevel="0" collapsed="false">
      <c r="A1801" s="7" t="s">
        <v>4355</v>
      </c>
      <c r="B1801" s="7" t="s">
        <v>726</v>
      </c>
      <c r="C1801" s="7" t="n">
        <f aca="false">COUNTIFS('Duel Log'!AF$2:AF$2815,$A1801,'Duel Log'!AG$2:AG$2815,$B1801)</f>
        <v>2</v>
      </c>
      <c r="D1801" s="7" t="n">
        <f aca="false">COUNTIFS('Duel Log'!AF$2:AF$2815,$A1801,'Duel Log'!AG$2:AG$2815,$B1801,'Duel Log'!AH$2:AH$2815,"Win")</f>
        <v>0</v>
      </c>
      <c r="E1801" s="7" t="n">
        <f aca="false">COUNTIFS('Duel Log'!AF$2:AF$2815,$A1801,'Duel Log'!AG$2:AG$2815,$B1801,'Duel Log'!AH$2:AH$2815,"Loss")</f>
        <v>2</v>
      </c>
      <c r="F1801" s="7" t="n">
        <f aca="false">COUNTIFS('Duel Log'!AF$2:AF$2815,$A1801,'Duel Log'!AG$2:AG$2815,$B1801,'Duel Log'!AH$2:AH$2815,"Draw")</f>
        <v>0</v>
      </c>
      <c r="G1801" s="13" t="n">
        <f aca="false">IFERROR(D1801/C1801,"")</f>
        <v>0</v>
      </c>
    </row>
    <row r="1802" customFormat="false" ht="15" hidden="false" customHeight="true" outlineLevel="0" collapsed="false">
      <c r="A1802" s="7" t="s">
        <v>1550</v>
      </c>
      <c r="B1802" s="7" t="s">
        <v>1085</v>
      </c>
      <c r="C1802" s="7" t="n">
        <f aca="false">COUNTIFS('Duel Log'!AF$2:AF$2815,$A1802,'Duel Log'!AG$2:AG$2815,$B1802)</f>
        <v>1</v>
      </c>
      <c r="D1802" s="7" t="n">
        <f aca="false">COUNTIFS('Duel Log'!AF$2:AF$2815,$A1802,'Duel Log'!AG$2:AG$2815,$B1802,'Duel Log'!AH$2:AH$2815,"Win")</f>
        <v>0</v>
      </c>
      <c r="E1802" s="7" t="n">
        <f aca="false">COUNTIFS('Duel Log'!AF$2:AF$2815,$A1802,'Duel Log'!AG$2:AG$2815,$B1802,'Duel Log'!AH$2:AH$2815,"Loss")</f>
        <v>1</v>
      </c>
      <c r="F1802" s="7" t="n">
        <f aca="false">COUNTIFS('Duel Log'!AF$2:AF$2815,$A1802,'Duel Log'!AG$2:AG$2815,$B1802,'Duel Log'!AH$2:AH$2815,"Draw")</f>
        <v>0</v>
      </c>
      <c r="G1802" s="13" t="n">
        <f aca="false">IFERROR(D1802/C1802,"")</f>
        <v>0</v>
      </c>
    </row>
    <row r="1803" customFormat="false" ht="15" hidden="false" customHeight="true" outlineLevel="0" collapsed="false">
      <c r="A1803" s="7" t="s">
        <v>5096</v>
      </c>
      <c r="B1803" s="7" t="s">
        <v>150</v>
      </c>
      <c r="C1803" s="7" t="n">
        <f aca="false">COUNTIFS('Duel Log'!AF$2:AF$2815,$A1803,'Duel Log'!AG$2:AG$2815,$B1803)</f>
        <v>2</v>
      </c>
      <c r="D1803" s="7" t="n">
        <f aca="false">COUNTIFS('Duel Log'!AF$2:AF$2815,$A1803,'Duel Log'!AG$2:AG$2815,$B1803,'Duel Log'!AH$2:AH$2815,"Win")</f>
        <v>2</v>
      </c>
      <c r="E1803" s="7" t="n">
        <f aca="false">COUNTIFS('Duel Log'!AF$2:AF$2815,$A1803,'Duel Log'!AG$2:AG$2815,$B1803,'Duel Log'!AH$2:AH$2815,"Loss")</f>
        <v>0</v>
      </c>
      <c r="F1803" s="7" t="n">
        <f aca="false">COUNTIFS('Duel Log'!AF$2:AF$2815,$A1803,'Duel Log'!AG$2:AG$2815,$B1803,'Duel Log'!AH$2:AH$2815,"Draw")</f>
        <v>0</v>
      </c>
      <c r="G1803" s="13" t="n">
        <f aca="false">IFERROR(D1803/C1803,"")</f>
        <v>1</v>
      </c>
    </row>
    <row r="1804" customFormat="false" ht="15" hidden="false" customHeight="true" outlineLevel="0" collapsed="false">
      <c r="A1804" s="7" t="s">
        <v>5096</v>
      </c>
      <c r="B1804" s="7" t="s">
        <v>2763</v>
      </c>
      <c r="C1804" s="7" t="n">
        <f aca="false">COUNTIFS('Duel Log'!AF$2:AF$2815,$A1804,'Duel Log'!AG$2:AG$2815,$B1804)</f>
        <v>1</v>
      </c>
      <c r="D1804" s="7" t="n">
        <f aca="false">COUNTIFS('Duel Log'!AF$2:AF$2815,$A1804,'Duel Log'!AG$2:AG$2815,$B1804,'Duel Log'!AH$2:AH$2815,"Win")</f>
        <v>0</v>
      </c>
      <c r="E1804" s="7" t="n">
        <f aca="false">COUNTIFS('Duel Log'!AF$2:AF$2815,$A1804,'Duel Log'!AG$2:AG$2815,$B1804,'Duel Log'!AH$2:AH$2815,"Loss")</f>
        <v>1</v>
      </c>
      <c r="F1804" s="7" t="n">
        <f aca="false">COUNTIFS('Duel Log'!AF$2:AF$2815,$A1804,'Duel Log'!AG$2:AG$2815,$B1804,'Duel Log'!AH$2:AH$2815,"Draw")</f>
        <v>0</v>
      </c>
      <c r="G1804" s="13" t="n">
        <f aca="false">IFERROR(D1804/C1804,"")</f>
        <v>0</v>
      </c>
    </row>
    <row r="1805" customFormat="false" ht="15" hidden="false" customHeight="true" outlineLevel="0" collapsed="false">
      <c r="A1805" s="7" t="s">
        <v>5368</v>
      </c>
      <c r="B1805" s="7" t="s">
        <v>5369</v>
      </c>
      <c r="C1805" s="7" t="n">
        <f aca="false">COUNTIFS('Duel Log'!AF$2:AF$2815,$A1805,'Duel Log'!AG$2:AG$2815,$B1805)</f>
        <v>1</v>
      </c>
      <c r="D1805" s="7" t="n">
        <f aca="false">COUNTIFS('Duel Log'!AF$2:AF$2815,$A1805,'Duel Log'!AG$2:AG$2815,$B1805,'Duel Log'!AH$2:AH$2815,"Win")</f>
        <v>1</v>
      </c>
      <c r="E1805" s="7" t="n">
        <f aca="false">COUNTIFS('Duel Log'!AF$2:AF$2815,$A1805,'Duel Log'!AG$2:AG$2815,$B1805,'Duel Log'!AH$2:AH$2815,"Loss")</f>
        <v>0</v>
      </c>
      <c r="F1805" s="7" t="n">
        <f aca="false">COUNTIFS('Duel Log'!AF$2:AF$2815,$A1805,'Duel Log'!AG$2:AG$2815,$B1805,'Duel Log'!AH$2:AH$2815,"Draw")</f>
        <v>0</v>
      </c>
      <c r="G1805" s="13" t="n">
        <f aca="false">IFERROR(D1805/C1805,"")</f>
        <v>1</v>
      </c>
    </row>
    <row r="1806" customFormat="false" ht="15" hidden="false" customHeight="true" outlineLevel="0" collapsed="false">
      <c r="A1806" s="7" t="s">
        <v>1871</v>
      </c>
      <c r="B1806" s="7" t="s">
        <v>3658</v>
      </c>
      <c r="C1806" s="7" t="n">
        <f aca="false">COUNTIFS('Duel Log'!AF$2:AF$2815,$A1806,'Duel Log'!AG$2:AG$2815,$B1806)</f>
        <v>1</v>
      </c>
      <c r="D1806" s="7" t="n">
        <f aca="false">COUNTIFS('Duel Log'!AF$2:AF$2815,$A1806,'Duel Log'!AG$2:AG$2815,$B1806,'Duel Log'!AH$2:AH$2815,"Win")</f>
        <v>0</v>
      </c>
      <c r="E1806" s="7" t="n">
        <f aca="false">COUNTIFS('Duel Log'!AF$2:AF$2815,$A1806,'Duel Log'!AG$2:AG$2815,$B1806,'Duel Log'!AH$2:AH$2815,"Loss")</f>
        <v>1</v>
      </c>
      <c r="F1806" s="7" t="n">
        <f aca="false">COUNTIFS('Duel Log'!AF$2:AF$2815,$A1806,'Duel Log'!AG$2:AG$2815,$B1806,'Duel Log'!AH$2:AH$2815,"Draw")</f>
        <v>0</v>
      </c>
      <c r="G1806" s="13" t="n">
        <f aca="false">IFERROR(D1806/C1806,"")</f>
        <v>0</v>
      </c>
    </row>
    <row r="1807" customFormat="false" ht="15" hidden="false" customHeight="true" outlineLevel="0" collapsed="false">
      <c r="A1807" s="7" t="s">
        <v>1871</v>
      </c>
      <c r="B1807" s="7" t="s">
        <v>4936</v>
      </c>
      <c r="C1807" s="7" t="n">
        <f aca="false">COUNTIFS('Duel Log'!AF$2:AF$2815,$A1807,'Duel Log'!AG$2:AG$2815,$B1807)</f>
        <v>1</v>
      </c>
      <c r="D1807" s="7" t="n">
        <f aca="false">COUNTIFS('Duel Log'!AF$2:AF$2815,$A1807,'Duel Log'!AG$2:AG$2815,$B1807,'Duel Log'!AH$2:AH$2815,"Win")</f>
        <v>0</v>
      </c>
      <c r="E1807" s="7" t="n">
        <f aca="false">COUNTIFS('Duel Log'!AF$2:AF$2815,$A1807,'Duel Log'!AG$2:AG$2815,$B1807,'Duel Log'!AH$2:AH$2815,"Loss")</f>
        <v>1</v>
      </c>
      <c r="F1807" s="7" t="n">
        <f aca="false">COUNTIFS('Duel Log'!AF$2:AF$2815,$A1807,'Duel Log'!AG$2:AG$2815,$B1807,'Duel Log'!AH$2:AH$2815,"Draw")</f>
        <v>0</v>
      </c>
      <c r="G1807" s="13" t="n">
        <f aca="false">IFERROR(D1807/C1807,"")</f>
        <v>0</v>
      </c>
    </row>
    <row r="1808" customFormat="false" ht="15" hidden="false" customHeight="true" outlineLevel="0" collapsed="false">
      <c r="A1808" s="7" t="s">
        <v>1757</v>
      </c>
      <c r="B1808" s="7" t="s">
        <v>1758</v>
      </c>
      <c r="C1808" s="7" t="n">
        <f aca="false">COUNTIFS('Duel Log'!AF$2:AF$2815,$A1808,'Duel Log'!AG$2:AG$2815,$B1808)</f>
        <v>1</v>
      </c>
      <c r="D1808" s="7" t="n">
        <f aca="false">COUNTIFS('Duel Log'!AF$2:AF$2815,$A1808,'Duel Log'!AG$2:AG$2815,$B1808,'Duel Log'!AH$2:AH$2815,"Win")</f>
        <v>1</v>
      </c>
      <c r="E1808" s="7" t="n">
        <f aca="false">COUNTIFS('Duel Log'!AF$2:AF$2815,$A1808,'Duel Log'!AG$2:AG$2815,$B1808,'Duel Log'!AH$2:AH$2815,"Loss")</f>
        <v>0</v>
      </c>
      <c r="F1808" s="7" t="n">
        <f aca="false">COUNTIFS('Duel Log'!AF$2:AF$2815,$A1808,'Duel Log'!AG$2:AG$2815,$B1808,'Duel Log'!AH$2:AH$2815,"Draw")</f>
        <v>0</v>
      </c>
      <c r="G1808" s="13" t="n">
        <f aca="false">IFERROR(D1808/C1808,"")</f>
        <v>1</v>
      </c>
    </row>
    <row r="1809" customFormat="false" ht="15" hidden="false" customHeight="true" outlineLevel="0" collapsed="false">
      <c r="A1809" s="7" t="s">
        <v>4388</v>
      </c>
      <c r="B1809" s="7" t="s">
        <v>4387</v>
      </c>
      <c r="C1809" s="7" t="n">
        <f aca="false">COUNTIFS('Duel Log'!AF$2:AF$2815,$A1809,'Duel Log'!AG$2:AG$2815,$B1809)</f>
        <v>1</v>
      </c>
      <c r="D1809" s="7" t="n">
        <f aca="false">COUNTIFS('Duel Log'!AF$2:AF$2815,$A1809,'Duel Log'!AG$2:AG$2815,$B1809,'Duel Log'!AH$2:AH$2815,"Win")</f>
        <v>0</v>
      </c>
      <c r="E1809" s="7" t="n">
        <f aca="false">COUNTIFS('Duel Log'!AF$2:AF$2815,$A1809,'Duel Log'!AG$2:AG$2815,$B1809,'Duel Log'!AH$2:AH$2815,"Loss")</f>
        <v>1</v>
      </c>
      <c r="F1809" s="7" t="n">
        <f aca="false">COUNTIFS('Duel Log'!AF$2:AF$2815,$A1809,'Duel Log'!AG$2:AG$2815,$B1809,'Duel Log'!AH$2:AH$2815,"Draw")</f>
        <v>0</v>
      </c>
      <c r="G1809" s="13" t="n">
        <f aca="false">IFERROR(D1809/C1809,"")</f>
        <v>0</v>
      </c>
    </row>
    <row r="1810" customFormat="false" ht="15" hidden="false" customHeight="true" outlineLevel="0" collapsed="false">
      <c r="A1810" s="7" t="s">
        <v>648</v>
      </c>
      <c r="B1810" s="7" t="s">
        <v>1481</v>
      </c>
      <c r="C1810" s="7" t="n">
        <f aca="false">COUNTIFS('Duel Log'!AF$2:AF$2815,$A1810,'Duel Log'!AG$2:AG$2815,$B1810)</f>
        <v>1</v>
      </c>
      <c r="D1810" s="7" t="n">
        <f aca="false">COUNTIFS('Duel Log'!AF$2:AF$2815,$A1810,'Duel Log'!AG$2:AG$2815,$B1810,'Duel Log'!AH$2:AH$2815,"Win")</f>
        <v>0</v>
      </c>
      <c r="E1810" s="7" t="n">
        <f aca="false">COUNTIFS('Duel Log'!AF$2:AF$2815,$A1810,'Duel Log'!AG$2:AG$2815,$B1810,'Duel Log'!AH$2:AH$2815,"Loss")</f>
        <v>1</v>
      </c>
      <c r="F1810" s="7" t="n">
        <f aca="false">COUNTIFS('Duel Log'!AF$2:AF$2815,$A1810,'Duel Log'!AG$2:AG$2815,$B1810,'Duel Log'!AH$2:AH$2815,"Draw")</f>
        <v>0</v>
      </c>
      <c r="G1810" s="13" t="n">
        <f aca="false">IFERROR(D1810/C1810,"")</f>
        <v>0</v>
      </c>
    </row>
    <row r="1811" customFormat="false" ht="15" hidden="false" customHeight="true" outlineLevel="0" collapsed="false">
      <c r="A1811" s="7" t="s">
        <v>648</v>
      </c>
      <c r="B1811" s="7" t="s">
        <v>3791</v>
      </c>
      <c r="C1811" s="7" t="n">
        <f aca="false">COUNTIFS('Duel Log'!AF$2:AF$2815,$A1811,'Duel Log'!AG$2:AG$2815,$B1811)</f>
        <v>1</v>
      </c>
      <c r="D1811" s="7" t="n">
        <f aca="false">COUNTIFS('Duel Log'!AF$2:AF$2815,$A1811,'Duel Log'!AG$2:AG$2815,$B1811,'Duel Log'!AH$2:AH$2815,"Win")</f>
        <v>1</v>
      </c>
      <c r="E1811" s="7" t="n">
        <f aca="false">COUNTIFS('Duel Log'!AF$2:AF$2815,$A1811,'Duel Log'!AG$2:AG$2815,$B1811,'Duel Log'!AH$2:AH$2815,"Loss")</f>
        <v>0</v>
      </c>
      <c r="F1811" s="7" t="n">
        <f aca="false">COUNTIFS('Duel Log'!AF$2:AF$2815,$A1811,'Duel Log'!AG$2:AG$2815,$B1811,'Duel Log'!AH$2:AH$2815,"Draw")</f>
        <v>0</v>
      </c>
      <c r="G1811" s="13" t="n">
        <f aca="false">IFERROR(D1811/C1811,"")</f>
        <v>1</v>
      </c>
    </row>
    <row r="1812" customFormat="false" ht="15" hidden="false" customHeight="true" outlineLevel="0" collapsed="false">
      <c r="A1812" s="7" t="s">
        <v>648</v>
      </c>
      <c r="B1812" s="7" t="s">
        <v>649</v>
      </c>
      <c r="C1812" s="7" t="n">
        <f aca="false">COUNTIFS('Duel Log'!AF$2:AF$2815,$A1812,'Duel Log'!AG$2:AG$2815,$B1812)</f>
        <v>2</v>
      </c>
      <c r="D1812" s="7" t="n">
        <f aca="false">COUNTIFS('Duel Log'!AF$2:AF$2815,$A1812,'Duel Log'!AG$2:AG$2815,$B1812,'Duel Log'!AH$2:AH$2815,"Win")</f>
        <v>0</v>
      </c>
      <c r="E1812" s="7" t="n">
        <f aca="false">COUNTIFS('Duel Log'!AF$2:AF$2815,$A1812,'Duel Log'!AG$2:AG$2815,$B1812,'Duel Log'!AH$2:AH$2815,"Loss")</f>
        <v>2</v>
      </c>
      <c r="F1812" s="7" t="n">
        <f aca="false">COUNTIFS('Duel Log'!AF$2:AF$2815,$A1812,'Duel Log'!AG$2:AG$2815,$B1812,'Duel Log'!AH$2:AH$2815,"Draw")</f>
        <v>0</v>
      </c>
      <c r="G1812" s="13" t="n">
        <f aca="false">IFERROR(D1812/C1812,"")</f>
        <v>0</v>
      </c>
    </row>
    <row r="1813" customFormat="false" ht="15" hidden="false" customHeight="true" outlineLevel="0" collapsed="false">
      <c r="A1813" s="7" t="s">
        <v>234</v>
      </c>
      <c r="B1813" s="7" t="s">
        <v>2792</v>
      </c>
      <c r="C1813" s="7" t="n">
        <f aca="false">COUNTIFS('Duel Log'!AF$2:AF$2815,$A1813,'Duel Log'!AG$2:AG$2815,$B1813)</f>
        <v>1</v>
      </c>
      <c r="D1813" s="7" t="n">
        <f aca="false">COUNTIFS('Duel Log'!AF$2:AF$2815,$A1813,'Duel Log'!AG$2:AG$2815,$B1813,'Duel Log'!AH$2:AH$2815,"Win")</f>
        <v>1</v>
      </c>
      <c r="E1813" s="7" t="n">
        <f aca="false">COUNTIFS('Duel Log'!AF$2:AF$2815,$A1813,'Duel Log'!AG$2:AG$2815,$B1813,'Duel Log'!AH$2:AH$2815,"Loss")</f>
        <v>0</v>
      </c>
      <c r="F1813" s="7" t="n">
        <f aca="false">COUNTIFS('Duel Log'!AF$2:AF$2815,$A1813,'Duel Log'!AG$2:AG$2815,$B1813,'Duel Log'!AH$2:AH$2815,"Draw")</f>
        <v>0</v>
      </c>
      <c r="G1813" s="13" t="n">
        <f aca="false">IFERROR(D1813/C1813,"")</f>
        <v>1</v>
      </c>
    </row>
    <row r="1814" customFormat="false" ht="15" hidden="false" customHeight="true" outlineLevel="0" collapsed="false">
      <c r="A1814" s="7" t="s">
        <v>2152</v>
      </c>
      <c r="B1814" s="7" t="s">
        <v>2151</v>
      </c>
      <c r="C1814" s="7" t="n">
        <f aca="false">COUNTIFS('Duel Log'!AF$2:AF$2815,$A1814,'Duel Log'!AG$2:AG$2815,$B1814)</f>
        <v>1</v>
      </c>
      <c r="D1814" s="7" t="n">
        <f aca="false">COUNTIFS('Duel Log'!AF$2:AF$2815,$A1814,'Duel Log'!AG$2:AG$2815,$B1814,'Duel Log'!AH$2:AH$2815,"Win")</f>
        <v>1</v>
      </c>
      <c r="E1814" s="7" t="n">
        <f aca="false">COUNTIFS('Duel Log'!AF$2:AF$2815,$A1814,'Duel Log'!AG$2:AG$2815,$B1814,'Duel Log'!AH$2:AH$2815,"Loss")</f>
        <v>0</v>
      </c>
      <c r="F1814" s="7" t="n">
        <f aca="false">COUNTIFS('Duel Log'!AF$2:AF$2815,$A1814,'Duel Log'!AG$2:AG$2815,$B1814,'Duel Log'!AH$2:AH$2815,"Draw")</f>
        <v>0</v>
      </c>
      <c r="G1814" s="13" t="n">
        <f aca="false">IFERROR(D1814/C1814,"")</f>
        <v>1</v>
      </c>
    </row>
    <row r="1815" customFormat="false" ht="15" hidden="false" customHeight="true" outlineLevel="0" collapsed="false">
      <c r="A1815" s="7" t="s">
        <v>5431</v>
      </c>
      <c r="B1815" s="7" t="s">
        <v>1925</v>
      </c>
      <c r="C1815" s="7" t="n">
        <f aca="false">COUNTIFS('Duel Log'!AF$2:AF$2815,$A1815,'Duel Log'!AG$2:AG$2815,$B1815)</f>
        <v>1</v>
      </c>
      <c r="D1815" s="7" t="n">
        <f aca="false">COUNTIFS('Duel Log'!AF$2:AF$2815,$A1815,'Duel Log'!AG$2:AG$2815,$B1815,'Duel Log'!AH$2:AH$2815,"Win")</f>
        <v>1</v>
      </c>
      <c r="E1815" s="7" t="n">
        <f aca="false">COUNTIFS('Duel Log'!AF$2:AF$2815,$A1815,'Duel Log'!AG$2:AG$2815,$B1815,'Duel Log'!AH$2:AH$2815,"Loss")</f>
        <v>0</v>
      </c>
      <c r="F1815" s="7" t="n">
        <f aca="false">COUNTIFS('Duel Log'!AF$2:AF$2815,$A1815,'Duel Log'!AG$2:AG$2815,$B1815,'Duel Log'!AH$2:AH$2815,"Draw")</f>
        <v>0</v>
      </c>
      <c r="G1815" s="13" t="n">
        <f aca="false">IFERROR(D1815/C1815,"")</f>
        <v>1</v>
      </c>
    </row>
    <row r="1816" customFormat="false" ht="15" hidden="false" customHeight="true" outlineLevel="0" collapsed="false">
      <c r="A1816" s="7" t="s">
        <v>1179</v>
      </c>
      <c r="B1816" s="7" t="s">
        <v>3283</v>
      </c>
      <c r="C1816" s="7" t="n">
        <f aca="false">COUNTIFS('Duel Log'!AF$2:AF$2815,$A1816,'Duel Log'!AG$2:AG$2815,$B1816)</f>
        <v>1</v>
      </c>
      <c r="D1816" s="7" t="n">
        <f aca="false">COUNTIFS('Duel Log'!AF$2:AF$2815,$A1816,'Duel Log'!AG$2:AG$2815,$B1816,'Duel Log'!AH$2:AH$2815,"Win")</f>
        <v>1</v>
      </c>
      <c r="E1816" s="7" t="n">
        <f aca="false">COUNTIFS('Duel Log'!AF$2:AF$2815,$A1816,'Duel Log'!AG$2:AG$2815,$B1816,'Duel Log'!AH$2:AH$2815,"Loss")</f>
        <v>0</v>
      </c>
      <c r="F1816" s="7" t="n">
        <f aca="false">COUNTIFS('Duel Log'!AF$2:AF$2815,$A1816,'Duel Log'!AG$2:AG$2815,$B1816,'Duel Log'!AH$2:AH$2815,"Draw")</f>
        <v>0</v>
      </c>
      <c r="G1816" s="13" t="n">
        <f aca="false">IFERROR(D1816/C1816,"")</f>
        <v>1</v>
      </c>
    </row>
    <row r="1817" customFormat="false" ht="15" hidden="false" customHeight="true" outlineLevel="0" collapsed="false">
      <c r="A1817" s="7" t="s">
        <v>2234</v>
      </c>
      <c r="B1817" s="7" t="s">
        <v>2233</v>
      </c>
      <c r="C1817" s="7" t="n">
        <f aca="false">COUNTIFS('Duel Log'!AF$2:AF$2815,$A1817,'Duel Log'!AG$2:AG$2815,$B1817)</f>
        <v>2</v>
      </c>
      <c r="D1817" s="7" t="n">
        <f aca="false">COUNTIFS('Duel Log'!AF$2:AF$2815,$A1817,'Duel Log'!AG$2:AG$2815,$B1817,'Duel Log'!AH$2:AH$2815,"Win")</f>
        <v>0</v>
      </c>
      <c r="E1817" s="7" t="n">
        <f aca="false">COUNTIFS('Duel Log'!AF$2:AF$2815,$A1817,'Duel Log'!AG$2:AG$2815,$B1817,'Duel Log'!AH$2:AH$2815,"Loss")</f>
        <v>2</v>
      </c>
      <c r="F1817" s="7" t="n">
        <f aca="false">COUNTIFS('Duel Log'!AF$2:AF$2815,$A1817,'Duel Log'!AG$2:AG$2815,$B1817,'Duel Log'!AH$2:AH$2815,"Draw")</f>
        <v>0</v>
      </c>
      <c r="G1817" s="13" t="n">
        <f aca="false">IFERROR(D1817/C1817,"")</f>
        <v>0</v>
      </c>
    </row>
    <row r="1818" customFormat="false" ht="15" hidden="false" customHeight="true" outlineLevel="0" collapsed="false">
      <c r="A1818" s="7" t="s">
        <v>2234</v>
      </c>
      <c r="B1818" s="7" t="s">
        <v>2840</v>
      </c>
      <c r="C1818" s="7" t="n">
        <f aca="false">COUNTIFS('Duel Log'!AF$2:AF$2815,$A1818,'Duel Log'!AG$2:AG$2815,$B1818)</f>
        <v>1</v>
      </c>
      <c r="D1818" s="7" t="n">
        <f aca="false">COUNTIFS('Duel Log'!AF$2:AF$2815,$A1818,'Duel Log'!AG$2:AG$2815,$B1818,'Duel Log'!AH$2:AH$2815,"Win")</f>
        <v>1</v>
      </c>
      <c r="E1818" s="7" t="n">
        <f aca="false">COUNTIFS('Duel Log'!AF$2:AF$2815,$A1818,'Duel Log'!AG$2:AG$2815,$B1818,'Duel Log'!AH$2:AH$2815,"Loss")</f>
        <v>0</v>
      </c>
      <c r="F1818" s="7" t="n">
        <f aca="false">COUNTIFS('Duel Log'!AF$2:AF$2815,$A1818,'Duel Log'!AG$2:AG$2815,$B1818,'Duel Log'!AH$2:AH$2815,"Draw")</f>
        <v>0</v>
      </c>
      <c r="G1818" s="13" t="n">
        <f aca="false">IFERROR(D1818/C1818,"")</f>
        <v>1</v>
      </c>
    </row>
    <row r="1819" customFormat="false" ht="15" hidden="false" customHeight="true" outlineLevel="0" collapsed="false">
      <c r="A1819" s="7" t="s">
        <v>4952</v>
      </c>
      <c r="B1819" s="7" t="s">
        <v>1258</v>
      </c>
      <c r="C1819" s="7" t="n">
        <f aca="false">COUNTIFS('Duel Log'!AF$2:AF$2815,$A1819,'Duel Log'!AG$2:AG$2815,$B1819)</f>
        <v>1</v>
      </c>
      <c r="D1819" s="7" t="n">
        <f aca="false">COUNTIFS('Duel Log'!AF$2:AF$2815,$A1819,'Duel Log'!AG$2:AG$2815,$B1819,'Duel Log'!AH$2:AH$2815,"Win")</f>
        <v>0</v>
      </c>
      <c r="E1819" s="7" t="n">
        <f aca="false">COUNTIFS('Duel Log'!AF$2:AF$2815,$A1819,'Duel Log'!AG$2:AG$2815,$B1819,'Duel Log'!AH$2:AH$2815,"Loss")</f>
        <v>1</v>
      </c>
      <c r="F1819" s="7" t="n">
        <f aca="false">COUNTIFS('Duel Log'!AF$2:AF$2815,$A1819,'Duel Log'!AG$2:AG$2815,$B1819,'Duel Log'!AH$2:AH$2815,"Draw")</f>
        <v>0</v>
      </c>
      <c r="G1819" s="13" t="n">
        <f aca="false">IFERROR(D1819/C1819,"")</f>
        <v>0</v>
      </c>
    </row>
    <row r="1820" customFormat="false" ht="15" hidden="false" customHeight="true" outlineLevel="0" collapsed="false">
      <c r="A1820" s="7" t="s">
        <v>351</v>
      </c>
      <c r="B1820" s="7" t="s">
        <v>150</v>
      </c>
      <c r="C1820" s="7" t="n">
        <f aca="false">COUNTIFS('Duel Log'!AF$2:AF$2815,$A1820,'Duel Log'!AG$2:AG$2815,$B1820)</f>
        <v>1</v>
      </c>
      <c r="D1820" s="7" t="n">
        <f aca="false">COUNTIFS('Duel Log'!AF$2:AF$2815,$A1820,'Duel Log'!AG$2:AG$2815,$B1820,'Duel Log'!AH$2:AH$2815,"Win")</f>
        <v>0</v>
      </c>
      <c r="E1820" s="7" t="n">
        <f aca="false">COUNTIFS('Duel Log'!AF$2:AF$2815,$A1820,'Duel Log'!AG$2:AG$2815,$B1820,'Duel Log'!AH$2:AH$2815,"Loss")</f>
        <v>1</v>
      </c>
      <c r="F1820" s="7" t="n">
        <f aca="false">COUNTIFS('Duel Log'!AF$2:AF$2815,$A1820,'Duel Log'!AG$2:AG$2815,$B1820,'Duel Log'!AH$2:AH$2815,"Draw")</f>
        <v>0</v>
      </c>
      <c r="G1820" s="13" t="n">
        <f aca="false">IFERROR(D1820/C1820,"")</f>
        <v>0</v>
      </c>
    </row>
    <row r="1821" customFormat="false" ht="15" hidden="false" customHeight="true" outlineLevel="0" collapsed="false">
      <c r="A1821" s="7" t="s">
        <v>351</v>
      </c>
      <c r="B1821" s="7" t="s">
        <v>980</v>
      </c>
      <c r="C1821" s="7" t="n">
        <f aca="false">COUNTIFS('Duel Log'!AF$2:AF$2815,$A1821,'Duel Log'!AG$2:AG$2815,$B1821)</f>
        <v>2</v>
      </c>
      <c r="D1821" s="7" t="n">
        <f aca="false">COUNTIFS('Duel Log'!AF$2:AF$2815,$A1821,'Duel Log'!AG$2:AG$2815,$B1821,'Duel Log'!AH$2:AH$2815,"Win")</f>
        <v>2</v>
      </c>
      <c r="E1821" s="7" t="n">
        <f aca="false">COUNTIFS('Duel Log'!AF$2:AF$2815,$A1821,'Duel Log'!AG$2:AG$2815,$B1821,'Duel Log'!AH$2:AH$2815,"Loss")</f>
        <v>0</v>
      </c>
      <c r="F1821" s="7" t="n">
        <f aca="false">COUNTIFS('Duel Log'!AF$2:AF$2815,$A1821,'Duel Log'!AG$2:AG$2815,$B1821,'Duel Log'!AH$2:AH$2815,"Draw")</f>
        <v>0</v>
      </c>
      <c r="G1821" s="13" t="n">
        <f aca="false">IFERROR(D1821/C1821,"")</f>
        <v>1</v>
      </c>
    </row>
    <row r="1822" customFormat="false" ht="15" hidden="false" customHeight="true" outlineLevel="0" collapsed="false">
      <c r="A1822" s="7" t="s">
        <v>351</v>
      </c>
      <c r="B1822" s="7" t="s">
        <v>448</v>
      </c>
      <c r="C1822" s="7" t="n">
        <f aca="false">COUNTIFS('Duel Log'!AF$2:AF$2815,$A1822,'Duel Log'!AG$2:AG$2815,$B1822)</f>
        <v>1</v>
      </c>
      <c r="D1822" s="7" t="n">
        <f aca="false">COUNTIFS('Duel Log'!AF$2:AF$2815,$A1822,'Duel Log'!AG$2:AG$2815,$B1822,'Duel Log'!AH$2:AH$2815,"Win")</f>
        <v>0</v>
      </c>
      <c r="E1822" s="7" t="n">
        <f aca="false">COUNTIFS('Duel Log'!AF$2:AF$2815,$A1822,'Duel Log'!AG$2:AG$2815,$B1822,'Duel Log'!AH$2:AH$2815,"Loss")</f>
        <v>1</v>
      </c>
      <c r="F1822" s="7" t="n">
        <f aca="false">COUNTIFS('Duel Log'!AF$2:AF$2815,$A1822,'Duel Log'!AG$2:AG$2815,$B1822,'Duel Log'!AH$2:AH$2815,"Draw")</f>
        <v>0</v>
      </c>
      <c r="G1822" s="13" t="n">
        <f aca="false">IFERROR(D1822/C1822,"")</f>
        <v>0</v>
      </c>
    </row>
    <row r="1823" customFormat="false" ht="15" hidden="false" customHeight="true" outlineLevel="0" collapsed="false">
      <c r="A1823" s="7" t="s">
        <v>351</v>
      </c>
      <c r="B1823" s="7" t="s">
        <v>4019</v>
      </c>
      <c r="C1823" s="7" t="n">
        <f aca="false">COUNTIFS('Duel Log'!AF$2:AF$2815,$A1823,'Duel Log'!AG$2:AG$2815,$B1823)</f>
        <v>1</v>
      </c>
      <c r="D1823" s="7" t="n">
        <f aca="false">COUNTIFS('Duel Log'!AF$2:AF$2815,$A1823,'Duel Log'!AG$2:AG$2815,$B1823,'Duel Log'!AH$2:AH$2815,"Win")</f>
        <v>1</v>
      </c>
      <c r="E1823" s="7" t="n">
        <f aca="false">COUNTIFS('Duel Log'!AF$2:AF$2815,$A1823,'Duel Log'!AG$2:AG$2815,$B1823,'Duel Log'!AH$2:AH$2815,"Loss")</f>
        <v>0</v>
      </c>
      <c r="F1823" s="7" t="n">
        <f aca="false">COUNTIFS('Duel Log'!AF$2:AF$2815,$A1823,'Duel Log'!AG$2:AG$2815,$B1823,'Duel Log'!AH$2:AH$2815,"Draw")</f>
        <v>0</v>
      </c>
      <c r="G1823" s="13" t="n">
        <f aca="false">IFERROR(D1823/C1823,"")</f>
        <v>1</v>
      </c>
    </row>
    <row r="1824" customFormat="false" ht="15" hidden="false" customHeight="true" outlineLevel="0" collapsed="false">
      <c r="A1824" s="7" t="s">
        <v>3880</v>
      </c>
      <c r="B1824" s="7" t="s">
        <v>3881</v>
      </c>
      <c r="C1824" s="7" t="n">
        <f aca="false">COUNTIFS('Duel Log'!AF$2:AF$2815,$A1824,'Duel Log'!AG$2:AG$2815,$B1824)</f>
        <v>1</v>
      </c>
      <c r="D1824" s="7" t="n">
        <f aca="false">COUNTIFS('Duel Log'!AF$2:AF$2815,$A1824,'Duel Log'!AG$2:AG$2815,$B1824,'Duel Log'!AH$2:AH$2815,"Win")</f>
        <v>1</v>
      </c>
      <c r="E1824" s="7" t="n">
        <f aca="false">COUNTIFS('Duel Log'!AF$2:AF$2815,$A1824,'Duel Log'!AG$2:AG$2815,$B1824,'Duel Log'!AH$2:AH$2815,"Loss")</f>
        <v>0</v>
      </c>
      <c r="F1824" s="7" t="n">
        <f aca="false">COUNTIFS('Duel Log'!AF$2:AF$2815,$A1824,'Duel Log'!AG$2:AG$2815,$B1824,'Duel Log'!AH$2:AH$2815,"Draw")</f>
        <v>0</v>
      </c>
      <c r="G1824" s="13" t="n">
        <f aca="false">IFERROR(D1824/C1824,"")</f>
        <v>1</v>
      </c>
    </row>
    <row r="1825" customFormat="false" ht="15" hidden="false" customHeight="true" outlineLevel="0" collapsed="false">
      <c r="A1825" s="7" t="s">
        <v>1808</v>
      </c>
      <c r="B1825" s="7" t="s">
        <v>1807</v>
      </c>
      <c r="C1825" s="7" t="n">
        <f aca="false">COUNTIFS('Duel Log'!AF$2:AF$2815,$A1825,'Duel Log'!AG$2:AG$2815,$B1825)</f>
        <v>2</v>
      </c>
      <c r="D1825" s="7" t="n">
        <f aca="false">COUNTIFS('Duel Log'!AF$2:AF$2815,$A1825,'Duel Log'!AG$2:AG$2815,$B1825,'Duel Log'!AH$2:AH$2815,"Win")</f>
        <v>2</v>
      </c>
      <c r="E1825" s="7" t="n">
        <f aca="false">COUNTIFS('Duel Log'!AF$2:AF$2815,$A1825,'Duel Log'!AG$2:AG$2815,$B1825,'Duel Log'!AH$2:AH$2815,"Loss")</f>
        <v>0</v>
      </c>
      <c r="F1825" s="7" t="n">
        <f aca="false">COUNTIFS('Duel Log'!AF$2:AF$2815,$A1825,'Duel Log'!AG$2:AG$2815,$B1825,'Duel Log'!AH$2:AH$2815,"Draw")</f>
        <v>0</v>
      </c>
      <c r="G1825" s="13" t="n">
        <f aca="false">IFERROR(D1825/C1825,"")</f>
        <v>1</v>
      </c>
    </row>
    <row r="1826" customFormat="false" ht="15" hidden="false" customHeight="true" outlineLevel="0" collapsed="false">
      <c r="A1826" s="7" t="s">
        <v>1100</v>
      </c>
      <c r="B1826" s="7" t="s">
        <v>150</v>
      </c>
      <c r="C1826" s="7" t="n">
        <f aca="false">COUNTIFS('Duel Log'!AF$2:AF$2815,$A1826,'Duel Log'!AG$2:AG$2815,$B1826)</f>
        <v>1</v>
      </c>
      <c r="D1826" s="7" t="n">
        <f aca="false">COUNTIFS('Duel Log'!AF$2:AF$2815,$A1826,'Duel Log'!AG$2:AG$2815,$B1826,'Duel Log'!AH$2:AH$2815,"Win")</f>
        <v>0</v>
      </c>
      <c r="E1826" s="7" t="n">
        <f aca="false">COUNTIFS('Duel Log'!AF$2:AF$2815,$A1826,'Duel Log'!AG$2:AG$2815,$B1826,'Duel Log'!AH$2:AH$2815,"Loss")</f>
        <v>1</v>
      </c>
      <c r="F1826" s="7" t="n">
        <f aca="false">COUNTIFS('Duel Log'!AF$2:AF$2815,$A1826,'Duel Log'!AG$2:AG$2815,$B1826,'Duel Log'!AH$2:AH$2815,"Draw")</f>
        <v>0</v>
      </c>
      <c r="G1826" s="13" t="n">
        <f aca="false">IFERROR(D1826/C1826,"")</f>
        <v>0</v>
      </c>
    </row>
    <row r="1827" customFormat="false" ht="15" hidden="false" customHeight="true" outlineLevel="0" collapsed="false">
      <c r="A1827" s="7" t="s">
        <v>2657</v>
      </c>
      <c r="B1827" s="7" t="s">
        <v>1273</v>
      </c>
      <c r="C1827" s="7" t="n">
        <f aca="false">COUNTIFS('Duel Log'!AF$2:AF$2815,$A1827,'Duel Log'!AG$2:AG$2815,$B1827)</f>
        <v>1</v>
      </c>
      <c r="D1827" s="7" t="n">
        <f aca="false">COUNTIFS('Duel Log'!AF$2:AF$2815,$A1827,'Duel Log'!AG$2:AG$2815,$B1827,'Duel Log'!AH$2:AH$2815,"Win")</f>
        <v>0</v>
      </c>
      <c r="E1827" s="7" t="n">
        <f aca="false">COUNTIFS('Duel Log'!AF$2:AF$2815,$A1827,'Duel Log'!AG$2:AG$2815,$B1827,'Duel Log'!AH$2:AH$2815,"Loss")</f>
        <v>1</v>
      </c>
      <c r="F1827" s="7" t="n">
        <f aca="false">COUNTIFS('Duel Log'!AF$2:AF$2815,$A1827,'Duel Log'!AG$2:AG$2815,$B1827,'Duel Log'!AH$2:AH$2815,"Draw")</f>
        <v>0</v>
      </c>
      <c r="G1827" s="13" t="n">
        <f aca="false">IFERROR(D1827/C1827,"")</f>
        <v>0</v>
      </c>
    </row>
    <row r="1828" customFormat="false" ht="15" hidden="false" customHeight="true" outlineLevel="0" collapsed="false">
      <c r="A1828" s="7" t="s">
        <v>813</v>
      </c>
      <c r="B1828" s="7" t="s">
        <v>840</v>
      </c>
      <c r="C1828" s="7" t="n">
        <f aca="false">COUNTIFS('Duel Log'!AF$2:AF$2815,$A1828,'Duel Log'!AG$2:AG$2815,$B1828)</f>
        <v>2</v>
      </c>
      <c r="D1828" s="7" t="n">
        <f aca="false">COUNTIFS('Duel Log'!AF$2:AF$2815,$A1828,'Duel Log'!AG$2:AG$2815,$B1828,'Duel Log'!AH$2:AH$2815,"Win")</f>
        <v>0</v>
      </c>
      <c r="E1828" s="7" t="n">
        <f aca="false">COUNTIFS('Duel Log'!AF$2:AF$2815,$A1828,'Duel Log'!AG$2:AG$2815,$B1828,'Duel Log'!AH$2:AH$2815,"Loss")</f>
        <v>2</v>
      </c>
      <c r="F1828" s="7" t="n">
        <f aca="false">COUNTIFS('Duel Log'!AF$2:AF$2815,$A1828,'Duel Log'!AG$2:AG$2815,$B1828,'Duel Log'!AH$2:AH$2815,"Draw")</f>
        <v>0</v>
      </c>
      <c r="G1828" s="13" t="n">
        <f aca="false">IFERROR(D1828/C1828,"")</f>
        <v>0</v>
      </c>
    </row>
    <row r="1829" customFormat="false" ht="15" hidden="false" customHeight="true" outlineLevel="0" collapsed="false">
      <c r="A1829" s="7" t="s">
        <v>813</v>
      </c>
      <c r="B1829" s="7" t="s">
        <v>649</v>
      </c>
      <c r="C1829" s="7" t="n">
        <f aca="false">COUNTIFS('Duel Log'!AF$2:AF$2815,$A1829,'Duel Log'!AG$2:AG$2815,$B1829)</f>
        <v>1</v>
      </c>
      <c r="D1829" s="7" t="n">
        <f aca="false">COUNTIFS('Duel Log'!AF$2:AF$2815,$A1829,'Duel Log'!AG$2:AG$2815,$B1829,'Duel Log'!AH$2:AH$2815,"Win")</f>
        <v>1</v>
      </c>
      <c r="E1829" s="7" t="n">
        <f aca="false">COUNTIFS('Duel Log'!AF$2:AF$2815,$A1829,'Duel Log'!AG$2:AG$2815,$B1829,'Duel Log'!AH$2:AH$2815,"Loss")</f>
        <v>0</v>
      </c>
      <c r="F1829" s="7" t="n">
        <f aca="false">COUNTIFS('Duel Log'!AF$2:AF$2815,$A1829,'Duel Log'!AG$2:AG$2815,$B1829,'Duel Log'!AH$2:AH$2815,"Draw")</f>
        <v>0</v>
      </c>
      <c r="G1829" s="13" t="n">
        <f aca="false">IFERROR(D1829/C1829,"")</f>
        <v>1</v>
      </c>
    </row>
    <row r="1830" customFormat="false" ht="15" hidden="false" customHeight="true" outlineLevel="0" collapsed="false">
      <c r="A1830" s="7" t="s">
        <v>3826</v>
      </c>
      <c r="B1830" s="7" t="s">
        <v>2763</v>
      </c>
      <c r="C1830" s="7" t="n">
        <f aca="false">COUNTIFS('Duel Log'!AF$2:AF$2815,$A1830,'Duel Log'!AG$2:AG$2815,$B1830)</f>
        <v>2</v>
      </c>
      <c r="D1830" s="7" t="n">
        <f aca="false">COUNTIFS('Duel Log'!AF$2:AF$2815,$A1830,'Duel Log'!AG$2:AG$2815,$B1830,'Duel Log'!AH$2:AH$2815,"Win")</f>
        <v>2</v>
      </c>
      <c r="E1830" s="7" t="n">
        <f aca="false">COUNTIFS('Duel Log'!AF$2:AF$2815,$A1830,'Duel Log'!AG$2:AG$2815,$B1830,'Duel Log'!AH$2:AH$2815,"Loss")</f>
        <v>0</v>
      </c>
      <c r="F1830" s="7" t="n">
        <f aca="false">COUNTIFS('Duel Log'!AF$2:AF$2815,$A1830,'Duel Log'!AG$2:AG$2815,$B1830,'Duel Log'!AH$2:AH$2815,"Draw")</f>
        <v>0</v>
      </c>
      <c r="G1830" s="13" t="n">
        <f aca="false">IFERROR(D1830/C1830,"")</f>
        <v>1</v>
      </c>
    </row>
    <row r="1831" customFormat="false" ht="15" hidden="false" customHeight="true" outlineLevel="0" collapsed="false">
      <c r="A1831" s="7" t="s">
        <v>818</v>
      </c>
      <c r="B1831" s="7" t="s">
        <v>1258</v>
      </c>
      <c r="C1831" s="7" t="n">
        <f aca="false">COUNTIFS('Duel Log'!AF$2:AF$2815,$A1831,'Duel Log'!AG$2:AG$2815,$B1831)</f>
        <v>1</v>
      </c>
      <c r="D1831" s="7" t="n">
        <f aca="false">COUNTIFS('Duel Log'!AF$2:AF$2815,$A1831,'Duel Log'!AG$2:AG$2815,$B1831,'Duel Log'!AH$2:AH$2815,"Win")</f>
        <v>1</v>
      </c>
      <c r="E1831" s="7" t="n">
        <f aca="false">COUNTIFS('Duel Log'!AF$2:AF$2815,$A1831,'Duel Log'!AG$2:AG$2815,$B1831,'Duel Log'!AH$2:AH$2815,"Loss")</f>
        <v>0</v>
      </c>
      <c r="F1831" s="7" t="n">
        <f aca="false">COUNTIFS('Duel Log'!AF$2:AF$2815,$A1831,'Duel Log'!AG$2:AG$2815,$B1831,'Duel Log'!AH$2:AH$2815,"Draw")</f>
        <v>0</v>
      </c>
      <c r="G1831" s="13" t="n">
        <f aca="false">IFERROR(D1831/C1831,"")</f>
        <v>1</v>
      </c>
    </row>
    <row r="1832" customFormat="false" ht="15" hidden="false" customHeight="true" outlineLevel="0" collapsed="false">
      <c r="A1832" s="7" t="s">
        <v>818</v>
      </c>
      <c r="B1832" s="7" t="s">
        <v>448</v>
      </c>
      <c r="C1832" s="7" t="n">
        <f aca="false">COUNTIFS('Duel Log'!AF$2:AF$2815,$A1832,'Duel Log'!AG$2:AG$2815,$B1832)</f>
        <v>1</v>
      </c>
      <c r="D1832" s="7" t="n">
        <f aca="false">COUNTIFS('Duel Log'!AF$2:AF$2815,$A1832,'Duel Log'!AG$2:AG$2815,$B1832,'Duel Log'!AH$2:AH$2815,"Win")</f>
        <v>1</v>
      </c>
      <c r="E1832" s="7" t="n">
        <f aca="false">COUNTIFS('Duel Log'!AF$2:AF$2815,$A1832,'Duel Log'!AG$2:AG$2815,$B1832,'Duel Log'!AH$2:AH$2815,"Loss")</f>
        <v>0</v>
      </c>
      <c r="F1832" s="7" t="n">
        <f aca="false">COUNTIFS('Duel Log'!AF$2:AF$2815,$A1832,'Duel Log'!AG$2:AG$2815,$B1832,'Duel Log'!AH$2:AH$2815,"Draw")</f>
        <v>0</v>
      </c>
      <c r="G1832" s="13" t="n">
        <f aca="false">IFERROR(D1832/C1832,"")</f>
        <v>1</v>
      </c>
    </row>
    <row r="1833" customFormat="false" ht="15" hidden="false" customHeight="true" outlineLevel="0" collapsed="false">
      <c r="A1833" s="7" t="s">
        <v>435</v>
      </c>
      <c r="B1833" s="7" t="s">
        <v>434</v>
      </c>
      <c r="C1833" s="7" t="n">
        <f aca="false">COUNTIFS('Duel Log'!AF$2:AF$2815,$A1833,'Duel Log'!AG$2:AG$2815,$B1833)</f>
        <v>2</v>
      </c>
      <c r="D1833" s="7" t="n">
        <f aca="false">COUNTIFS('Duel Log'!AF$2:AF$2815,$A1833,'Duel Log'!AG$2:AG$2815,$B1833,'Duel Log'!AH$2:AH$2815,"Win")</f>
        <v>2</v>
      </c>
      <c r="E1833" s="7" t="n">
        <f aca="false">COUNTIFS('Duel Log'!AF$2:AF$2815,$A1833,'Duel Log'!AG$2:AG$2815,$B1833,'Duel Log'!AH$2:AH$2815,"Loss")</f>
        <v>0</v>
      </c>
      <c r="F1833" s="7" t="n">
        <f aca="false">COUNTIFS('Duel Log'!AF$2:AF$2815,$A1833,'Duel Log'!AG$2:AG$2815,$B1833,'Duel Log'!AH$2:AH$2815,"Draw")</f>
        <v>0</v>
      </c>
      <c r="G1833" s="13" t="n">
        <f aca="false">IFERROR(D1833/C1833,"")</f>
        <v>1</v>
      </c>
    </row>
    <row r="1834" customFormat="false" ht="15" hidden="false" customHeight="true" outlineLevel="0" collapsed="false">
      <c r="A1834" s="7" t="s">
        <v>435</v>
      </c>
      <c r="B1834" s="7" t="s">
        <v>438</v>
      </c>
      <c r="C1834" s="7" t="n">
        <f aca="false">COUNTIFS('Duel Log'!AF$2:AF$2815,$A1834,'Duel Log'!AG$2:AG$2815,$B1834)</f>
        <v>2</v>
      </c>
      <c r="D1834" s="7" t="n">
        <f aca="false">COUNTIFS('Duel Log'!AF$2:AF$2815,$A1834,'Duel Log'!AG$2:AG$2815,$B1834,'Duel Log'!AH$2:AH$2815,"Win")</f>
        <v>0</v>
      </c>
      <c r="E1834" s="7" t="n">
        <f aca="false">COUNTIFS('Duel Log'!AF$2:AF$2815,$A1834,'Duel Log'!AG$2:AG$2815,$B1834,'Duel Log'!AH$2:AH$2815,"Loss")</f>
        <v>2</v>
      </c>
      <c r="F1834" s="7" t="n">
        <f aca="false">COUNTIFS('Duel Log'!AF$2:AF$2815,$A1834,'Duel Log'!AG$2:AG$2815,$B1834,'Duel Log'!AH$2:AH$2815,"Draw")</f>
        <v>0</v>
      </c>
      <c r="G1834" s="13" t="n">
        <f aca="false">IFERROR(D1834/C1834,"")</f>
        <v>0</v>
      </c>
    </row>
    <row r="1835" customFormat="false" ht="15" hidden="false" customHeight="true" outlineLevel="0" collapsed="false">
      <c r="A1835" s="7" t="s">
        <v>2066</v>
      </c>
      <c r="B1835" s="7" t="s">
        <v>726</v>
      </c>
      <c r="C1835" s="7" t="n">
        <f aca="false">COUNTIFS('Duel Log'!AF$2:AF$2815,$A1835,'Duel Log'!AG$2:AG$2815,$B1835)</f>
        <v>2</v>
      </c>
      <c r="D1835" s="7" t="n">
        <f aca="false">COUNTIFS('Duel Log'!AF$2:AF$2815,$A1835,'Duel Log'!AG$2:AG$2815,$B1835,'Duel Log'!AH$2:AH$2815,"Win")</f>
        <v>2</v>
      </c>
      <c r="E1835" s="7" t="n">
        <f aca="false">COUNTIFS('Duel Log'!AF$2:AF$2815,$A1835,'Duel Log'!AG$2:AG$2815,$B1835,'Duel Log'!AH$2:AH$2815,"Loss")</f>
        <v>0</v>
      </c>
      <c r="F1835" s="7" t="n">
        <f aca="false">COUNTIFS('Duel Log'!AF$2:AF$2815,$A1835,'Duel Log'!AG$2:AG$2815,$B1835,'Duel Log'!AH$2:AH$2815,"Draw")</f>
        <v>0</v>
      </c>
      <c r="G1835" s="13" t="n">
        <f aca="false">IFERROR(D1835/C1835,"")</f>
        <v>1</v>
      </c>
    </row>
    <row r="1836" customFormat="false" ht="15" hidden="false" customHeight="true" outlineLevel="0" collapsed="false">
      <c r="A1836" s="7" t="s">
        <v>685</v>
      </c>
      <c r="B1836" s="7" t="s">
        <v>684</v>
      </c>
      <c r="C1836" s="7" t="n">
        <f aca="false">COUNTIFS('Duel Log'!AF$2:AF$2815,$A1836,'Duel Log'!AG$2:AG$2815,$B1836)</f>
        <v>2</v>
      </c>
      <c r="D1836" s="7" t="n">
        <f aca="false">COUNTIFS('Duel Log'!AF$2:AF$2815,$A1836,'Duel Log'!AG$2:AG$2815,$B1836,'Duel Log'!AH$2:AH$2815,"Win")</f>
        <v>2</v>
      </c>
      <c r="E1836" s="7" t="n">
        <f aca="false">COUNTIFS('Duel Log'!AF$2:AF$2815,$A1836,'Duel Log'!AG$2:AG$2815,$B1836,'Duel Log'!AH$2:AH$2815,"Loss")</f>
        <v>0</v>
      </c>
      <c r="F1836" s="7" t="n">
        <f aca="false">COUNTIFS('Duel Log'!AF$2:AF$2815,$A1836,'Duel Log'!AG$2:AG$2815,$B1836,'Duel Log'!AH$2:AH$2815,"Draw")</f>
        <v>0</v>
      </c>
      <c r="G1836" s="13" t="n">
        <f aca="false">IFERROR(D1836/C1836,"")</f>
        <v>1</v>
      </c>
    </row>
    <row r="1837" customFormat="false" ht="15" hidden="false" customHeight="true" outlineLevel="0" collapsed="false">
      <c r="A1837" s="7" t="s">
        <v>1187</v>
      </c>
      <c r="B1837" s="7" t="s">
        <v>150</v>
      </c>
      <c r="C1837" s="7" t="n">
        <f aca="false">COUNTIFS('Duel Log'!AF$2:AF$2815,$A1837,'Duel Log'!AG$2:AG$2815,$B1837)</f>
        <v>1</v>
      </c>
      <c r="D1837" s="7" t="n">
        <f aca="false">COUNTIFS('Duel Log'!AF$2:AF$2815,$A1837,'Duel Log'!AG$2:AG$2815,$B1837,'Duel Log'!AH$2:AH$2815,"Win")</f>
        <v>0</v>
      </c>
      <c r="E1837" s="7" t="n">
        <f aca="false">COUNTIFS('Duel Log'!AF$2:AF$2815,$A1837,'Duel Log'!AG$2:AG$2815,$B1837,'Duel Log'!AH$2:AH$2815,"Loss")</f>
        <v>1</v>
      </c>
      <c r="F1837" s="7" t="n">
        <f aca="false">COUNTIFS('Duel Log'!AF$2:AF$2815,$A1837,'Duel Log'!AG$2:AG$2815,$B1837,'Duel Log'!AH$2:AH$2815,"Draw")</f>
        <v>0</v>
      </c>
      <c r="G1837" s="13" t="n">
        <f aca="false">IFERROR(D1837/C1837,"")</f>
        <v>0</v>
      </c>
    </row>
    <row r="1838" customFormat="false" ht="15" hidden="false" customHeight="true" outlineLevel="0" collapsed="false">
      <c r="A1838" s="7" t="s">
        <v>1187</v>
      </c>
      <c r="B1838" s="7" t="s">
        <v>726</v>
      </c>
      <c r="C1838" s="7" t="n">
        <f aca="false">COUNTIFS('Duel Log'!AF$2:AF$2815,$A1838,'Duel Log'!AG$2:AG$2815,$B1838)</f>
        <v>2</v>
      </c>
      <c r="D1838" s="7" t="n">
        <f aca="false">COUNTIFS('Duel Log'!AF$2:AF$2815,$A1838,'Duel Log'!AG$2:AG$2815,$B1838,'Duel Log'!AH$2:AH$2815,"Win")</f>
        <v>2</v>
      </c>
      <c r="E1838" s="7" t="n">
        <f aca="false">COUNTIFS('Duel Log'!AF$2:AF$2815,$A1838,'Duel Log'!AG$2:AG$2815,$B1838,'Duel Log'!AH$2:AH$2815,"Loss")</f>
        <v>0</v>
      </c>
      <c r="F1838" s="7" t="n">
        <f aca="false">COUNTIFS('Duel Log'!AF$2:AF$2815,$A1838,'Duel Log'!AG$2:AG$2815,$B1838,'Duel Log'!AH$2:AH$2815,"Draw")</f>
        <v>0</v>
      </c>
      <c r="G1838" s="13" t="n">
        <f aca="false">IFERROR(D1838/C1838,"")</f>
        <v>1</v>
      </c>
    </row>
    <row r="1839" customFormat="false" ht="15" hidden="false" customHeight="true" outlineLevel="0" collapsed="false">
      <c r="A1839" s="7" t="s">
        <v>1187</v>
      </c>
      <c r="B1839" s="7" t="s">
        <v>980</v>
      </c>
      <c r="C1839" s="7" t="n">
        <f aca="false">COUNTIFS('Duel Log'!AF$2:AF$2815,$A1839,'Duel Log'!AG$2:AG$2815,$B1839)</f>
        <v>1</v>
      </c>
      <c r="D1839" s="7" t="n">
        <f aca="false">COUNTIFS('Duel Log'!AF$2:AF$2815,$A1839,'Duel Log'!AG$2:AG$2815,$B1839,'Duel Log'!AH$2:AH$2815,"Win")</f>
        <v>1</v>
      </c>
      <c r="E1839" s="7" t="n">
        <f aca="false">COUNTIFS('Duel Log'!AF$2:AF$2815,$A1839,'Duel Log'!AG$2:AG$2815,$B1839,'Duel Log'!AH$2:AH$2815,"Loss")</f>
        <v>0</v>
      </c>
      <c r="F1839" s="7" t="n">
        <f aca="false">COUNTIFS('Duel Log'!AF$2:AF$2815,$A1839,'Duel Log'!AG$2:AG$2815,$B1839,'Duel Log'!AH$2:AH$2815,"Draw")</f>
        <v>0</v>
      </c>
      <c r="G1839" s="13" t="n">
        <f aca="false">IFERROR(D1839/C1839,"")</f>
        <v>1</v>
      </c>
    </row>
    <row r="1840" customFormat="false" ht="15" hidden="false" customHeight="true" outlineLevel="0" collapsed="false">
      <c r="A1840" s="7" t="s">
        <v>1187</v>
      </c>
      <c r="B1840" s="7" t="s">
        <v>2756</v>
      </c>
      <c r="C1840" s="7" t="n">
        <f aca="false">COUNTIFS('Duel Log'!AF$2:AF$2815,$A1840,'Duel Log'!AG$2:AG$2815,$B1840)</f>
        <v>1</v>
      </c>
      <c r="D1840" s="7" t="n">
        <f aca="false">COUNTIFS('Duel Log'!AF$2:AF$2815,$A1840,'Duel Log'!AG$2:AG$2815,$B1840,'Duel Log'!AH$2:AH$2815,"Win")</f>
        <v>0</v>
      </c>
      <c r="E1840" s="7" t="n">
        <f aca="false">COUNTIFS('Duel Log'!AF$2:AF$2815,$A1840,'Duel Log'!AG$2:AG$2815,$B1840,'Duel Log'!AH$2:AH$2815,"Loss")</f>
        <v>1</v>
      </c>
      <c r="F1840" s="7" t="n">
        <f aca="false">COUNTIFS('Duel Log'!AF$2:AF$2815,$A1840,'Duel Log'!AG$2:AG$2815,$B1840,'Duel Log'!AH$2:AH$2815,"Draw")</f>
        <v>0</v>
      </c>
      <c r="G1840" s="13" t="n">
        <f aca="false">IFERROR(D1840/C1840,"")</f>
        <v>0</v>
      </c>
    </row>
    <row r="1841" customFormat="false" ht="15" hidden="false" customHeight="true" outlineLevel="0" collapsed="false">
      <c r="A1841" s="7" t="s">
        <v>1187</v>
      </c>
      <c r="B1841" s="7" t="s">
        <v>608</v>
      </c>
      <c r="C1841" s="7" t="n">
        <f aca="false">COUNTIFS('Duel Log'!AF$2:AF$2815,$A1841,'Duel Log'!AG$2:AG$2815,$B1841)</f>
        <v>1</v>
      </c>
      <c r="D1841" s="7" t="n">
        <f aca="false">COUNTIFS('Duel Log'!AF$2:AF$2815,$A1841,'Duel Log'!AG$2:AG$2815,$B1841,'Duel Log'!AH$2:AH$2815,"Win")</f>
        <v>0</v>
      </c>
      <c r="E1841" s="7" t="n">
        <f aca="false">COUNTIFS('Duel Log'!AF$2:AF$2815,$A1841,'Duel Log'!AG$2:AG$2815,$B1841,'Duel Log'!AH$2:AH$2815,"Loss")</f>
        <v>1</v>
      </c>
      <c r="F1841" s="7" t="n">
        <f aca="false">COUNTIFS('Duel Log'!AF$2:AF$2815,$A1841,'Duel Log'!AG$2:AG$2815,$B1841,'Duel Log'!AH$2:AH$2815,"Draw")</f>
        <v>0</v>
      </c>
      <c r="G1841" s="13" t="n">
        <f aca="false">IFERROR(D1841/C1841,"")</f>
        <v>0</v>
      </c>
    </row>
    <row r="1842" customFormat="false" ht="15" hidden="false" customHeight="true" outlineLevel="0" collapsed="false">
      <c r="A1842" s="7" t="s">
        <v>1187</v>
      </c>
      <c r="B1842" s="7" t="s">
        <v>422</v>
      </c>
      <c r="C1842" s="7" t="n">
        <f aca="false">COUNTIFS('Duel Log'!AF$2:AF$2815,$A1842,'Duel Log'!AG$2:AG$2815,$B1842)</f>
        <v>1</v>
      </c>
      <c r="D1842" s="7" t="n">
        <f aca="false">COUNTIFS('Duel Log'!AF$2:AF$2815,$A1842,'Duel Log'!AG$2:AG$2815,$B1842,'Duel Log'!AH$2:AH$2815,"Win")</f>
        <v>0</v>
      </c>
      <c r="E1842" s="7" t="n">
        <f aca="false">COUNTIFS('Duel Log'!AF$2:AF$2815,$A1842,'Duel Log'!AG$2:AG$2815,$B1842,'Duel Log'!AH$2:AH$2815,"Loss")</f>
        <v>1</v>
      </c>
      <c r="F1842" s="7" t="n">
        <f aca="false">COUNTIFS('Duel Log'!AF$2:AF$2815,$A1842,'Duel Log'!AG$2:AG$2815,$B1842,'Duel Log'!AH$2:AH$2815,"Draw")</f>
        <v>0</v>
      </c>
      <c r="G1842" s="13" t="n">
        <f aca="false">IFERROR(D1842/C1842,"")</f>
        <v>0</v>
      </c>
    </row>
    <row r="1843" customFormat="false" ht="15" hidden="false" customHeight="true" outlineLevel="0" collapsed="false">
      <c r="A1843" s="7" t="s">
        <v>1187</v>
      </c>
      <c r="B1843" s="7" t="s">
        <v>5564</v>
      </c>
      <c r="C1843" s="7" t="n">
        <f aca="false">COUNTIFS('Duel Log'!AF$2:AF$2815,$A1843,'Duel Log'!AG$2:AG$2815,$B1843)</f>
        <v>1</v>
      </c>
      <c r="D1843" s="7" t="n">
        <f aca="false">COUNTIFS('Duel Log'!AF$2:AF$2815,$A1843,'Duel Log'!AG$2:AG$2815,$B1843,'Duel Log'!AH$2:AH$2815,"Win")</f>
        <v>0</v>
      </c>
      <c r="E1843" s="7" t="n">
        <f aca="false">COUNTIFS('Duel Log'!AF$2:AF$2815,$A1843,'Duel Log'!AG$2:AG$2815,$B1843,'Duel Log'!AH$2:AH$2815,"Loss")</f>
        <v>1</v>
      </c>
      <c r="F1843" s="7" t="n">
        <f aca="false">COUNTIFS('Duel Log'!AF$2:AF$2815,$A1843,'Duel Log'!AG$2:AG$2815,$B1843,'Duel Log'!AH$2:AH$2815,"Draw")</f>
        <v>0</v>
      </c>
      <c r="G1843" s="13" t="n">
        <f aca="false">IFERROR(D1843/C1843,"")</f>
        <v>0</v>
      </c>
    </row>
    <row r="1844" customFormat="false" ht="15" hidden="false" customHeight="true" outlineLevel="0" collapsed="false">
      <c r="A1844" s="7" t="s">
        <v>1187</v>
      </c>
      <c r="B1844" s="7" t="s">
        <v>955</v>
      </c>
      <c r="C1844" s="7" t="n">
        <f aca="false">COUNTIFS('Duel Log'!AF$2:AF$2815,$A1844,'Duel Log'!AG$2:AG$2815,$B1844)</f>
        <v>2</v>
      </c>
      <c r="D1844" s="7" t="n">
        <f aca="false">COUNTIFS('Duel Log'!AF$2:AF$2815,$A1844,'Duel Log'!AG$2:AG$2815,$B1844,'Duel Log'!AH$2:AH$2815,"Win")</f>
        <v>2</v>
      </c>
      <c r="E1844" s="7" t="n">
        <f aca="false">COUNTIFS('Duel Log'!AF$2:AF$2815,$A1844,'Duel Log'!AG$2:AG$2815,$B1844,'Duel Log'!AH$2:AH$2815,"Loss")</f>
        <v>0</v>
      </c>
      <c r="F1844" s="7" t="n">
        <f aca="false">COUNTIFS('Duel Log'!AF$2:AF$2815,$A1844,'Duel Log'!AG$2:AG$2815,$B1844,'Duel Log'!AH$2:AH$2815,"Draw")</f>
        <v>0</v>
      </c>
      <c r="G1844" s="13" t="n">
        <f aca="false">IFERROR(D1844/C1844,"")</f>
        <v>1</v>
      </c>
    </row>
    <row r="1845" customFormat="false" ht="15" hidden="false" customHeight="true" outlineLevel="0" collapsed="false">
      <c r="A1845" s="7" t="s">
        <v>1187</v>
      </c>
      <c r="B1845" s="7" t="s">
        <v>5804</v>
      </c>
      <c r="C1845" s="7" t="n">
        <f aca="false">COUNTIFS('Duel Log'!AF$2:AF$2815,$A1845,'Duel Log'!AG$2:AG$2815,$B1845)</f>
        <v>1</v>
      </c>
      <c r="D1845" s="7" t="n">
        <f aca="false">COUNTIFS('Duel Log'!AF$2:AF$2815,$A1845,'Duel Log'!AG$2:AG$2815,$B1845,'Duel Log'!AH$2:AH$2815,"Win")</f>
        <v>0</v>
      </c>
      <c r="E1845" s="7" t="n">
        <f aca="false">COUNTIFS('Duel Log'!AF$2:AF$2815,$A1845,'Duel Log'!AG$2:AG$2815,$B1845,'Duel Log'!AH$2:AH$2815,"Loss")</f>
        <v>1</v>
      </c>
      <c r="F1845" s="7" t="n">
        <f aca="false">COUNTIFS('Duel Log'!AF$2:AF$2815,$A1845,'Duel Log'!AG$2:AG$2815,$B1845,'Duel Log'!AH$2:AH$2815,"Draw")</f>
        <v>0</v>
      </c>
      <c r="G1845" s="13" t="n">
        <f aca="false">IFERROR(D1845/C1845,"")</f>
        <v>0</v>
      </c>
    </row>
    <row r="1846" customFormat="false" ht="15" hidden="false" customHeight="true" outlineLevel="0" collapsed="false">
      <c r="A1846" s="7" t="s">
        <v>1187</v>
      </c>
      <c r="B1846" s="7" t="s">
        <v>5028</v>
      </c>
      <c r="C1846" s="7" t="n">
        <f aca="false">COUNTIFS('Duel Log'!AF$2:AF$2815,$A1846,'Duel Log'!AG$2:AG$2815,$B1846)</f>
        <v>1</v>
      </c>
      <c r="D1846" s="7" t="n">
        <f aca="false">COUNTIFS('Duel Log'!AF$2:AF$2815,$A1846,'Duel Log'!AG$2:AG$2815,$B1846,'Duel Log'!AH$2:AH$2815,"Win")</f>
        <v>0</v>
      </c>
      <c r="E1846" s="7" t="n">
        <f aca="false">COUNTIFS('Duel Log'!AF$2:AF$2815,$A1846,'Duel Log'!AG$2:AG$2815,$B1846,'Duel Log'!AH$2:AH$2815,"Loss")</f>
        <v>1</v>
      </c>
      <c r="F1846" s="7" t="n">
        <f aca="false">COUNTIFS('Duel Log'!AF$2:AF$2815,$A1846,'Duel Log'!AG$2:AG$2815,$B1846,'Duel Log'!AH$2:AH$2815,"Draw")</f>
        <v>0</v>
      </c>
      <c r="G1846" s="13" t="n">
        <f aca="false">IFERROR(D1846/C1846,"")</f>
        <v>0</v>
      </c>
    </row>
    <row r="1847" customFormat="false" ht="15" hidden="false" customHeight="true" outlineLevel="0" collapsed="false">
      <c r="A1847" s="7" t="s">
        <v>4368</v>
      </c>
      <c r="B1847" s="7" t="s">
        <v>764</v>
      </c>
      <c r="C1847" s="7" t="n">
        <f aca="false">COUNTIFS('Duel Log'!AF$2:AF$2815,$A1847,'Duel Log'!AG$2:AG$2815,$B1847)</f>
        <v>2</v>
      </c>
      <c r="D1847" s="7" t="n">
        <f aca="false">COUNTIFS('Duel Log'!AF$2:AF$2815,$A1847,'Duel Log'!AG$2:AG$2815,$B1847,'Duel Log'!AH$2:AH$2815,"Win")</f>
        <v>2</v>
      </c>
      <c r="E1847" s="7" t="n">
        <f aca="false">COUNTIFS('Duel Log'!AF$2:AF$2815,$A1847,'Duel Log'!AG$2:AG$2815,$B1847,'Duel Log'!AH$2:AH$2815,"Loss")</f>
        <v>0</v>
      </c>
      <c r="F1847" s="7" t="n">
        <f aca="false">COUNTIFS('Duel Log'!AF$2:AF$2815,$A1847,'Duel Log'!AG$2:AG$2815,$B1847,'Duel Log'!AH$2:AH$2815,"Draw")</f>
        <v>0</v>
      </c>
      <c r="G1847" s="13" t="n">
        <f aca="false">IFERROR(D1847/C1847,"")</f>
        <v>1</v>
      </c>
    </row>
    <row r="1848" customFormat="false" ht="15" hidden="false" customHeight="true" outlineLevel="0" collapsed="false">
      <c r="A1848" s="7" t="s">
        <v>2305</v>
      </c>
      <c r="B1848" s="7" t="s">
        <v>448</v>
      </c>
      <c r="C1848" s="7" t="n">
        <f aca="false">COUNTIFS('Duel Log'!AF$2:AF$2815,$A1848,'Duel Log'!AG$2:AG$2815,$B1848)</f>
        <v>1</v>
      </c>
      <c r="D1848" s="7" t="n">
        <f aca="false">COUNTIFS('Duel Log'!AF$2:AF$2815,$A1848,'Duel Log'!AG$2:AG$2815,$B1848,'Duel Log'!AH$2:AH$2815,"Win")</f>
        <v>1</v>
      </c>
      <c r="E1848" s="7" t="n">
        <f aca="false">COUNTIFS('Duel Log'!AF$2:AF$2815,$A1848,'Duel Log'!AG$2:AG$2815,$B1848,'Duel Log'!AH$2:AH$2815,"Loss")</f>
        <v>0</v>
      </c>
      <c r="F1848" s="7" t="n">
        <f aca="false">COUNTIFS('Duel Log'!AF$2:AF$2815,$A1848,'Duel Log'!AG$2:AG$2815,$B1848,'Duel Log'!AH$2:AH$2815,"Draw")</f>
        <v>0</v>
      </c>
      <c r="G1848" s="13" t="n">
        <f aca="false">IFERROR(D1848/C1848,"")</f>
        <v>1</v>
      </c>
    </row>
    <row r="1849" customFormat="false" ht="15" hidden="false" customHeight="true" outlineLevel="0" collapsed="false">
      <c r="A1849" s="7" t="s">
        <v>2381</v>
      </c>
      <c r="B1849" s="7" t="s">
        <v>2382</v>
      </c>
      <c r="C1849" s="7" t="n">
        <f aca="false">COUNTIFS('Duel Log'!AF$2:AF$2815,$A1849,'Duel Log'!AG$2:AG$2815,$B1849)</f>
        <v>2</v>
      </c>
      <c r="D1849" s="7" t="n">
        <f aca="false">COUNTIFS('Duel Log'!AF$2:AF$2815,$A1849,'Duel Log'!AG$2:AG$2815,$B1849,'Duel Log'!AH$2:AH$2815,"Win")</f>
        <v>2</v>
      </c>
      <c r="E1849" s="7" t="n">
        <f aca="false">COUNTIFS('Duel Log'!AF$2:AF$2815,$A1849,'Duel Log'!AG$2:AG$2815,$B1849,'Duel Log'!AH$2:AH$2815,"Loss")</f>
        <v>0</v>
      </c>
      <c r="F1849" s="7" t="n">
        <f aca="false">COUNTIFS('Duel Log'!AF$2:AF$2815,$A1849,'Duel Log'!AG$2:AG$2815,$B1849,'Duel Log'!AH$2:AH$2815,"Draw")</f>
        <v>0</v>
      </c>
      <c r="G1849" s="13" t="n">
        <f aca="false">IFERROR(D1849/C1849,"")</f>
        <v>1</v>
      </c>
    </row>
    <row r="1850" customFormat="false" ht="15" hidden="false" customHeight="true" outlineLevel="0" collapsed="false">
      <c r="A1850" s="7" t="s">
        <v>5006</v>
      </c>
      <c r="B1850" s="7" t="s">
        <v>4912</v>
      </c>
      <c r="C1850" s="7" t="n">
        <f aca="false">COUNTIFS('Duel Log'!AF$2:AF$2815,$A1850,'Duel Log'!AG$2:AG$2815,$B1850)</f>
        <v>1</v>
      </c>
      <c r="D1850" s="7" t="n">
        <f aca="false">COUNTIFS('Duel Log'!AF$2:AF$2815,$A1850,'Duel Log'!AG$2:AG$2815,$B1850,'Duel Log'!AH$2:AH$2815,"Win")</f>
        <v>0</v>
      </c>
      <c r="E1850" s="7" t="n">
        <f aca="false">COUNTIFS('Duel Log'!AF$2:AF$2815,$A1850,'Duel Log'!AG$2:AG$2815,$B1850,'Duel Log'!AH$2:AH$2815,"Loss")</f>
        <v>1</v>
      </c>
      <c r="F1850" s="7" t="n">
        <f aca="false">COUNTIFS('Duel Log'!AF$2:AF$2815,$A1850,'Duel Log'!AG$2:AG$2815,$B1850,'Duel Log'!AH$2:AH$2815,"Draw")</f>
        <v>0</v>
      </c>
      <c r="G1850" s="13" t="n">
        <f aca="false">IFERROR(D1850/C1850,"")</f>
        <v>0</v>
      </c>
    </row>
    <row r="1851" customFormat="false" ht="15" hidden="false" customHeight="true" outlineLevel="0" collapsed="false">
      <c r="A1851" s="7" t="s">
        <v>3709</v>
      </c>
      <c r="B1851" s="7" t="s">
        <v>1990</v>
      </c>
      <c r="C1851" s="7" t="n">
        <f aca="false">COUNTIFS('Duel Log'!AF$2:AF$2815,$A1851,'Duel Log'!AG$2:AG$2815,$B1851)</f>
        <v>1</v>
      </c>
      <c r="D1851" s="7" t="n">
        <f aca="false">COUNTIFS('Duel Log'!AF$2:AF$2815,$A1851,'Duel Log'!AG$2:AG$2815,$B1851,'Duel Log'!AH$2:AH$2815,"Win")</f>
        <v>1</v>
      </c>
      <c r="E1851" s="7" t="n">
        <f aca="false">COUNTIFS('Duel Log'!AF$2:AF$2815,$A1851,'Duel Log'!AG$2:AG$2815,$B1851,'Duel Log'!AH$2:AH$2815,"Loss")</f>
        <v>0</v>
      </c>
      <c r="F1851" s="7" t="n">
        <f aca="false">COUNTIFS('Duel Log'!AF$2:AF$2815,$A1851,'Duel Log'!AG$2:AG$2815,$B1851,'Duel Log'!AH$2:AH$2815,"Draw")</f>
        <v>0</v>
      </c>
      <c r="G1851" s="13" t="n">
        <f aca="false">IFERROR(D1851/C1851,"")</f>
        <v>1</v>
      </c>
    </row>
    <row r="1852" customFormat="false" ht="15" hidden="false" customHeight="true" outlineLevel="0" collapsed="false">
      <c r="A1852" s="7" t="s">
        <v>2194</v>
      </c>
      <c r="B1852" s="7" t="s">
        <v>2195</v>
      </c>
      <c r="C1852" s="7" t="n">
        <f aca="false">COUNTIFS('Duel Log'!AF$2:AF$2815,$A1852,'Duel Log'!AG$2:AG$2815,$B1852)</f>
        <v>2</v>
      </c>
      <c r="D1852" s="7" t="n">
        <f aca="false">COUNTIFS('Duel Log'!AF$2:AF$2815,$A1852,'Duel Log'!AG$2:AG$2815,$B1852,'Duel Log'!AH$2:AH$2815,"Win")</f>
        <v>0</v>
      </c>
      <c r="E1852" s="7" t="n">
        <f aca="false">COUNTIFS('Duel Log'!AF$2:AF$2815,$A1852,'Duel Log'!AG$2:AG$2815,$B1852,'Duel Log'!AH$2:AH$2815,"Loss")</f>
        <v>2</v>
      </c>
      <c r="F1852" s="7" t="n">
        <f aca="false">COUNTIFS('Duel Log'!AF$2:AF$2815,$A1852,'Duel Log'!AG$2:AG$2815,$B1852,'Duel Log'!AH$2:AH$2815,"Draw")</f>
        <v>0</v>
      </c>
      <c r="G1852" s="13" t="n">
        <f aca="false">IFERROR(D1852/C1852,"")</f>
        <v>0</v>
      </c>
    </row>
    <row r="1853" customFormat="false" ht="15" hidden="false" customHeight="true" outlineLevel="0" collapsed="false">
      <c r="A1853" s="7" t="s">
        <v>1951</v>
      </c>
      <c r="B1853" s="7" t="s">
        <v>417</v>
      </c>
      <c r="C1853" s="7" t="n">
        <f aca="false">COUNTIFS('Duel Log'!AF$2:AF$2815,$A1853,'Duel Log'!AG$2:AG$2815,$B1853)</f>
        <v>2</v>
      </c>
      <c r="D1853" s="7" t="n">
        <f aca="false">COUNTIFS('Duel Log'!AF$2:AF$2815,$A1853,'Duel Log'!AG$2:AG$2815,$B1853,'Duel Log'!AH$2:AH$2815,"Win")</f>
        <v>2</v>
      </c>
      <c r="E1853" s="7" t="n">
        <f aca="false">COUNTIFS('Duel Log'!AF$2:AF$2815,$A1853,'Duel Log'!AG$2:AG$2815,$B1853,'Duel Log'!AH$2:AH$2815,"Loss")</f>
        <v>0</v>
      </c>
      <c r="F1853" s="7" t="n">
        <f aca="false">COUNTIFS('Duel Log'!AF$2:AF$2815,$A1853,'Duel Log'!AG$2:AG$2815,$B1853,'Duel Log'!AH$2:AH$2815,"Draw")</f>
        <v>0</v>
      </c>
      <c r="G1853" s="13" t="n">
        <f aca="false">IFERROR(D1853/C1853,"")</f>
        <v>1</v>
      </c>
    </row>
    <row r="1854" customFormat="false" ht="15" hidden="false" customHeight="true" outlineLevel="0" collapsed="false">
      <c r="A1854" s="7" t="s">
        <v>2202</v>
      </c>
      <c r="B1854" s="7" t="s">
        <v>955</v>
      </c>
      <c r="C1854" s="7" t="n">
        <f aca="false">COUNTIFS('Duel Log'!AF$2:AF$2815,$A1854,'Duel Log'!AG$2:AG$2815,$B1854)</f>
        <v>1</v>
      </c>
      <c r="D1854" s="7" t="n">
        <f aca="false">COUNTIFS('Duel Log'!AF$2:AF$2815,$A1854,'Duel Log'!AG$2:AG$2815,$B1854,'Duel Log'!AH$2:AH$2815,"Win")</f>
        <v>0</v>
      </c>
      <c r="E1854" s="7" t="n">
        <f aca="false">COUNTIFS('Duel Log'!AF$2:AF$2815,$A1854,'Duel Log'!AG$2:AG$2815,$B1854,'Duel Log'!AH$2:AH$2815,"Loss")</f>
        <v>1</v>
      </c>
      <c r="F1854" s="7" t="n">
        <f aca="false">COUNTIFS('Duel Log'!AF$2:AF$2815,$A1854,'Duel Log'!AG$2:AG$2815,$B1854,'Duel Log'!AH$2:AH$2815,"Draw")</f>
        <v>0</v>
      </c>
      <c r="G1854" s="13" t="n">
        <f aca="false">IFERROR(D1854/C1854,"")</f>
        <v>0</v>
      </c>
    </row>
    <row r="1855" customFormat="false" ht="15" hidden="false" customHeight="true" outlineLevel="0" collapsed="false">
      <c r="A1855" s="7" t="s">
        <v>1580</v>
      </c>
      <c r="B1855" s="7" t="s">
        <v>315</v>
      </c>
      <c r="C1855" s="7" t="n">
        <f aca="false">COUNTIFS('Duel Log'!AF$2:AF$2815,$A1855,'Duel Log'!AG$2:AG$2815,$B1855)</f>
        <v>1</v>
      </c>
      <c r="D1855" s="7" t="n">
        <f aca="false">COUNTIFS('Duel Log'!AF$2:AF$2815,$A1855,'Duel Log'!AG$2:AG$2815,$B1855,'Duel Log'!AH$2:AH$2815,"Win")</f>
        <v>1</v>
      </c>
      <c r="E1855" s="7" t="n">
        <f aca="false">COUNTIFS('Duel Log'!AF$2:AF$2815,$A1855,'Duel Log'!AG$2:AG$2815,$B1855,'Duel Log'!AH$2:AH$2815,"Loss")</f>
        <v>0</v>
      </c>
      <c r="F1855" s="7" t="n">
        <f aca="false">COUNTIFS('Duel Log'!AF$2:AF$2815,$A1855,'Duel Log'!AG$2:AG$2815,$B1855,'Duel Log'!AH$2:AH$2815,"Draw")</f>
        <v>0</v>
      </c>
      <c r="G1855" s="13" t="n">
        <f aca="false">IFERROR(D1855/C1855,"")</f>
        <v>1</v>
      </c>
    </row>
    <row r="1856" customFormat="false" ht="15" hidden="false" customHeight="true" outlineLevel="0" collapsed="false">
      <c r="A1856" s="7" t="s">
        <v>3851</v>
      </c>
      <c r="B1856" s="7" t="s">
        <v>526</v>
      </c>
      <c r="C1856" s="7" t="n">
        <f aca="false">COUNTIFS('Duel Log'!AF$2:AF$2815,$A1856,'Duel Log'!AG$2:AG$2815,$B1856)</f>
        <v>2</v>
      </c>
      <c r="D1856" s="7" t="n">
        <f aca="false">COUNTIFS('Duel Log'!AF$2:AF$2815,$A1856,'Duel Log'!AG$2:AG$2815,$B1856,'Duel Log'!AH$2:AH$2815,"Win")</f>
        <v>0</v>
      </c>
      <c r="E1856" s="7" t="n">
        <f aca="false">COUNTIFS('Duel Log'!AF$2:AF$2815,$A1856,'Duel Log'!AG$2:AG$2815,$B1856,'Duel Log'!AH$2:AH$2815,"Loss")</f>
        <v>2</v>
      </c>
      <c r="F1856" s="7" t="n">
        <f aca="false">COUNTIFS('Duel Log'!AF$2:AF$2815,$A1856,'Duel Log'!AG$2:AG$2815,$B1856,'Duel Log'!AH$2:AH$2815,"Draw")</f>
        <v>0</v>
      </c>
      <c r="G1856" s="13" t="n">
        <f aca="false">IFERROR(D1856/C1856,"")</f>
        <v>0</v>
      </c>
    </row>
    <row r="1857" customFormat="false" ht="15" hidden="false" customHeight="true" outlineLevel="0" collapsed="false">
      <c r="A1857" s="7" t="s">
        <v>447</v>
      </c>
      <c r="B1857" s="7" t="s">
        <v>448</v>
      </c>
      <c r="C1857" s="7" t="n">
        <f aca="false">COUNTIFS('Duel Log'!AF$2:AF$2815,$A1857,'Duel Log'!AG$2:AG$2815,$B1857)</f>
        <v>2</v>
      </c>
      <c r="D1857" s="7" t="n">
        <f aca="false">COUNTIFS('Duel Log'!AF$2:AF$2815,$A1857,'Duel Log'!AG$2:AG$2815,$B1857,'Duel Log'!AH$2:AH$2815,"Win")</f>
        <v>0</v>
      </c>
      <c r="E1857" s="7" t="n">
        <f aca="false">COUNTIFS('Duel Log'!AF$2:AF$2815,$A1857,'Duel Log'!AG$2:AG$2815,$B1857,'Duel Log'!AH$2:AH$2815,"Loss")</f>
        <v>2</v>
      </c>
      <c r="F1857" s="7" t="n">
        <f aca="false">COUNTIFS('Duel Log'!AF$2:AF$2815,$A1857,'Duel Log'!AG$2:AG$2815,$B1857,'Duel Log'!AH$2:AH$2815,"Draw")</f>
        <v>0</v>
      </c>
      <c r="G1857" s="13" t="n">
        <f aca="false">IFERROR(D1857/C1857,"")</f>
        <v>0</v>
      </c>
    </row>
    <row r="1858" customFormat="false" ht="15" hidden="false" customHeight="true" outlineLevel="0" collapsed="false">
      <c r="A1858" s="7" t="s">
        <v>1162</v>
      </c>
      <c r="B1858" s="7" t="s">
        <v>150</v>
      </c>
      <c r="C1858" s="7" t="n">
        <f aca="false">COUNTIFS('Duel Log'!AF$2:AF$2815,$A1858,'Duel Log'!AG$2:AG$2815,$B1858)</f>
        <v>1</v>
      </c>
      <c r="D1858" s="7" t="n">
        <f aca="false">COUNTIFS('Duel Log'!AF$2:AF$2815,$A1858,'Duel Log'!AG$2:AG$2815,$B1858,'Duel Log'!AH$2:AH$2815,"Win")</f>
        <v>0</v>
      </c>
      <c r="E1858" s="7" t="n">
        <f aca="false">COUNTIFS('Duel Log'!AF$2:AF$2815,$A1858,'Duel Log'!AG$2:AG$2815,$B1858,'Duel Log'!AH$2:AH$2815,"Loss")</f>
        <v>1</v>
      </c>
      <c r="F1858" s="7" t="n">
        <f aca="false">COUNTIFS('Duel Log'!AF$2:AF$2815,$A1858,'Duel Log'!AG$2:AG$2815,$B1858,'Duel Log'!AH$2:AH$2815,"Draw")</f>
        <v>0</v>
      </c>
      <c r="G1858" s="13" t="n">
        <f aca="false">IFERROR(D1858/C1858,"")</f>
        <v>0</v>
      </c>
    </row>
    <row r="1859" customFormat="false" ht="15" hidden="false" customHeight="true" outlineLevel="0" collapsed="false">
      <c r="A1859" s="7" t="s">
        <v>1162</v>
      </c>
      <c r="B1859" s="7" t="s">
        <v>1430</v>
      </c>
      <c r="C1859" s="7" t="n">
        <f aca="false">COUNTIFS('Duel Log'!AF$2:AF$2815,$A1859,'Duel Log'!AG$2:AG$2815,$B1859)</f>
        <v>1</v>
      </c>
      <c r="D1859" s="7" t="n">
        <f aca="false">COUNTIFS('Duel Log'!AF$2:AF$2815,$A1859,'Duel Log'!AG$2:AG$2815,$B1859,'Duel Log'!AH$2:AH$2815,"Win")</f>
        <v>1</v>
      </c>
      <c r="E1859" s="7" t="n">
        <f aca="false">COUNTIFS('Duel Log'!AF$2:AF$2815,$A1859,'Duel Log'!AG$2:AG$2815,$B1859,'Duel Log'!AH$2:AH$2815,"Loss")</f>
        <v>0</v>
      </c>
      <c r="F1859" s="7" t="n">
        <f aca="false">COUNTIFS('Duel Log'!AF$2:AF$2815,$A1859,'Duel Log'!AG$2:AG$2815,$B1859,'Duel Log'!AH$2:AH$2815,"Draw")</f>
        <v>0</v>
      </c>
      <c r="G1859" s="13" t="n">
        <f aca="false">IFERROR(D1859/C1859,"")</f>
        <v>1</v>
      </c>
    </row>
    <row r="1860" customFormat="false" ht="15" hidden="false" customHeight="true" outlineLevel="0" collapsed="false">
      <c r="A1860" s="7" t="s">
        <v>1162</v>
      </c>
      <c r="B1860" s="7" t="s">
        <v>1407</v>
      </c>
      <c r="C1860" s="7" t="n">
        <f aca="false">COUNTIFS('Duel Log'!AF$2:AF$2815,$A1860,'Duel Log'!AG$2:AG$2815,$B1860)</f>
        <v>1</v>
      </c>
      <c r="D1860" s="7" t="n">
        <f aca="false">COUNTIFS('Duel Log'!AF$2:AF$2815,$A1860,'Duel Log'!AG$2:AG$2815,$B1860,'Duel Log'!AH$2:AH$2815,"Win")</f>
        <v>1</v>
      </c>
      <c r="E1860" s="7" t="n">
        <f aca="false">COUNTIFS('Duel Log'!AF$2:AF$2815,$A1860,'Duel Log'!AG$2:AG$2815,$B1860,'Duel Log'!AH$2:AH$2815,"Loss")</f>
        <v>0</v>
      </c>
      <c r="F1860" s="7" t="n">
        <f aca="false">COUNTIFS('Duel Log'!AF$2:AF$2815,$A1860,'Duel Log'!AG$2:AG$2815,$B1860,'Duel Log'!AH$2:AH$2815,"Draw")</f>
        <v>0</v>
      </c>
      <c r="G1860" s="13" t="n">
        <f aca="false">IFERROR(D1860/C1860,"")</f>
        <v>1</v>
      </c>
    </row>
    <row r="1861" customFormat="false" ht="15" hidden="false" customHeight="true" outlineLevel="0" collapsed="false">
      <c r="A1861" s="7" t="s">
        <v>4745</v>
      </c>
      <c r="B1861" s="7" t="s">
        <v>4744</v>
      </c>
      <c r="C1861" s="7" t="n">
        <f aca="false">COUNTIFS('Duel Log'!AF$2:AF$2815,$A1861,'Duel Log'!AG$2:AG$2815,$B1861)</f>
        <v>2</v>
      </c>
      <c r="D1861" s="7" t="n">
        <f aca="false">COUNTIFS('Duel Log'!AF$2:AF$2815,$A1861,'Duel Log'!AG$2:AG$2815,$B1861,'Duel Log'!AH$2:AH$2815,"Win")</f>
        <v>2</v>
      </c>
      <c r="E1861" s="7" t="n">
        <f aca="false">COUNTIFS('Duel Log'!AF$2:AF$2815,$A1861,'Duel Log'!AG$2:AG$2815,$B1861,'Duel Log'!AH$2:AH$2815,"Loss")</f>
        <v>0</v>
      </c>
      <c r="F1861" s="7" t="n">
        <f aca="false">COUNTIFS('Duel Log'!AF$2:AF$2815,$A1861,'Duel Log'!AG$2:AG$2815,$B1861,'Duel Log'!AH$2:AH$2815,"Draw")</f>
        <v>0</v>
      </c>
      <c r="G1861" s="13" t="n">
        <f aca="false">IFERROR(D1861/C1861,"")</f>
        <v>1</v>
      </c>
    </row>
    <row r="1862" customFormat="false" ht="15" hidden="false" customHeight="true" outlineLevel="0" collapsed="false">
      <c r="A1862" s="7" t="s">
        <v>1707</v>
      </c>
      <c r="B1862" s="7" t="s">
        <v>320</v>
      </c>
      <c r="C1862" s="7" t="n">
        <f aca="false">COUNTIFS('Duel Log'!AF$2:AF$2815,$A1862,'Duel Log'!AG$2:AG$2815,$B1862)</f>
        <v>2</v>
      </c>
      <c r="D1862" s="7" t="n">
        <f aca="false">COUNTIFS('Duel Log'!AF$2:AF$2815,$A1862,'Duel Log'!AG$2:AG$2815,$B1862,'Duel Log'!AH$2:AH$2815,"Win")</f>
        <v>2</v>
      </c>
      <c r="E1862" s="7" t="n">
        <f aca="false">COUNTIFS('Duel Log'!AF$2:AF$2815,$A1862,'Duel Log'!AG$2:AG$2815,$B1862,'Duel Log'!AH$2:AH$2815,"Loss")</f>
        <v>0</v>
      </c>
      <c r="F1862" s="7" t="n">
        <f aca="false">COUNTIFS('Duel Log'!AF$2:AF$2815,$A1862,'Duel Log'!AG$2:AG$2815,$B1862,'Duel Log'!AH$2:AH$2815,"Draw")</f>
        <v>0</v>
      </c>
      <c r="G1862" s="13" t="n">
        <f aca="false">IFERROR(D1862/C1862,"")</f>
        <v>1</v>
      </c>
    </row>
    <row r="1863" customFormat="false" ht="15" hidden="false" customHeight="true" outlineLevel="0" collapsed="false">
      <c r="A1863" s="7" t="s">
        <v>288</v>
      </c>
      <c r="B1863" s="7" t="s">
        <v>150</v>
      </c>
      <c r="C1863" s="7" t="n">
        <f aca="false">COUNTIFS('Duel Log'!AF$2:AF$2815,$A1863,'Duel Log'!AG$2:AG$2815,$B1863)</f>
        <v>2</v>
      </c>
      <c r="D1863" s="7" t="n">
        <f aca="false">COUNTIFS('Duel Log'!AF$2:AF$2815,$A1863,'Duel Log'!AG$2:AG$2815,$B1863,'Duel Log'!AH$2:AH$2815,"Win")</f>
        <v>0</v>
      </c>
      <c r="E1863" s="7" t="n">
        <f aca="false">COUNTIFS('Duel Log'!AF$2:AF$2815,$A1863,'Duel Log'!AG$2:AG$2815,$B1863,'Duel Log'!AH$2:AH$2815,"Loss")</f>
        <v>2</v>
      </c>
      <c r="F1863" s="7" t="n">
        <f aca="false">COUNTIFS('Duel Log'!AF$2:AF$2815,$A1863,'Duel Log'!AG$2:AG$2815,$B1863,'Duel Log'!AH$2:AH$2815,"Draw")</f>
        <v>0</v>
      </c>
      <c r="G1863" s="13" t="n">
        <f aca="false">IFERROR(D1863/C1863,"")</f>
        <v>0</v>
      </c>
    </row>
    <row r="1864" customFormat="false" ht="15" hidden="false" customHeight="true" outlineLevel="0" collapsed="false">
      <c r="A1864" s="7" t="s">
        <v>2406</v>
      </c>
      <c r="B1864" s="7" t="s">
        <v>2407</v>
      </c>
      <c r="C1864" s="7" t="n">
        <f aca="false">COUNTIFS('Duel Log'!AF$2:AF$2815,$A1864,'Duel Log'!AG$2:AG$2815,$B1864)</f>
        <v>1</v>
      </c>
      <c r="D1864" s="7" t="n">
        <f aca="false">COUNTIFS('Duel Log'!AF$2:AF$2815,$A1864,'Duel Log'!AG$2:AG$2815,$B1864,'Duel Log'!AH$2:AH$2815,"Win")</f>
        <v>1</v>
      </c>
      <c r="E1864" s="7" t="n">
        <f aca="false">COUNTIFS('Duel Log'!AF$2:AF$2815,$A1864,'Duel Log'!AG$2:AG$2815,$B1864,'Duel Log'!AH$2:AH$2815,"Loss")</f>
        <v>0</v>
      </c>
      <c r="F1864" s="7" t="n">
        <f aca="false">COUNTIFS('Duel Log'!AF$2:AF$2815,$A1864,'Duel Log'!AG$2:AG$2815,$B1864,'Duel Log'!AH$2:AH$2815,"Draw")</f>
        <v>0</v>
      </c>
      <c r="G1864" s="13" t="n">
        <f aca="false">IFERROR(D1864/C1864,"")</f>
        <v>1</v>
      </c>
    </row>
    <row r="1865" customFormat="false" ht="15" hidden="false" customHeight="true" outlineLevel="0" collapsed="false">
      <c r="A1865" s="7" t="s">
        <v>4349</v>
      </c>
      <c r="B1865" s="7" t="s">
        <v>840</v>
      </c>
      <c r="C1865" s="7" t="n">
        <f aca="false">COUNTIFS('Duel Log'!AF$2:AF$2815,$A1865,'Duel Log'!AG$2:AG$2815,$B1865)</f>
        <v>2</v>
      </c>
      <c r="D1865" s="7" t="n">
        <f aca="false">COUNTIFS('Duel Log'!AF$2:AF$2815,$A1865,'Duel Log'!AG$2:AG$2815,$B1865,'Duel Log'!AH$2:AH$2815,"Win")</f>
        <v>2</v>
      </c>
      <c r="E1865" s="7" t="n">
        <f aca="false">COUNTIFS('Duel Log'!AF$2:AF$2815,$A1865,'Duel Log'!AG$2:AG$2815,$B1865,'Duel Log'!AH$2:AH$2815,"Loss")</f>
        <v>0</v>
      </c>
      <c r="F1865" s="7" t="n">
        <f aca="false">COUNTIFS('Duel Log'!AF$2:AF$2815,$A1865,'Duel Log'!AG$2:AG$2815,$B1865,'Duel Log'!AH$2:AH$2815,"Draw")</f>
        <v>0</v>
      </c>
      <c r="G1865" s="13" t="n">
        <f aca="false">IFERROR(D1865/C1865,"")</f>
        <v>1</v>
      </c>
    </row>
    <row r="1866" customFormat="false" ht="15" hidden="false" customHeight="true" outlineLevel="0" collapsed="false">
      <c r="A1866" s="7" t="s">
        <v>767</v>
      </c>
      <c r="B1866" s="7" t="s">
        <v>315</v>
      </c>
      <c r="C1866" s="7" t="n">
        <f aca="false">COUNTIFS('Duel Log'!AF$2:AF$2815,$A1866,'Duel Log'!AG$2:AG$2815,$B1866)</f>
        <v>2</v>
      </c>
      <c r="D1866" s="7" t="n">
        <f aca="false">COUNTIFS('Duel Log'!AF$2:AF$2815,$A1866,'Duel Log'!AG$2:AG$2815,$B1866,'Duel Log'!AH$2:AH$2815,"Win")</f>
        <v>0</v>
      </c>
      <c r="E1866" s="7" t="n">
        <f aca="false">COUNTIFS('Duel Log'!AF$2:AF$2815,$A1866,'Duel Log'!AG$2:AG$2815,$B1866,'Duel Log'!AH$2:AH$2815,"Loss")</f>
        <v>2</v>
      </c>
      <c r="F1866" s="7" t="n">
        <f aca="false">COUNTIFS('Duel Log'!AF$2:AF$2815,$A1866,'Duel Log'!AG$2:AG$2815,$B1866,'Duel Log'!AH$2:AH$2815,"Draw")</f>
        <v>0</v>
      </c>
      <c r="G1866" s="13" t="n">
        <f aca="false">IFERROR(D1866/C1866,"")</f>
        <v>0</v>
      </c>
    </row>
    <row r="1867" customFormat="false" ht="15" hidden="false" customHeight="true" outlineLevel="0" collapsed="false">
      <c r="A1867" s="7" t="s">
        <v>4640</v>
      </c>
      <c r="B1867" s="7" t="s">
        <v>1273</v>
      </c>
      <c r="C1867" s="7" t="n">
        <f aca="false">COUNTIFS('Duel Log'!AF$2:AF$2815,$A1867,'Duel Log'!AG$2:AG$2815,$B1867)</f>
        <v>1</v>
      </c>
      <c r="D1867" s="7" t="n">
        <f aca="false">COUNTIFS('Duel Log'!AF$2:AF$2815,$A1867,'Duel Log'!AG$2:AG$2815,$B1867,'Duel Log'!AH$2:AH$2815,"Win")</f>
        <v>0</v>
      </c>
      <c r="E1867" s="7" t="n">
        <f aca="false">COUNTIFS('Duel Log'!AF$2:AF$2815,$A1867,'Duel Log'!AG$2:AG$2815,$B1867,'Duel Log'!AH$2:AH$2815,"Loss")</f>
        <v>1</v>
      </c>
      <c r="F1867" s="7" t="n">
        <f aca="false">COUNTIFS('Duel Log'!AF$2:AF$2815,$A1867,'Duel Log'!AG$2:AG$2815,$B1867,'Duel Log'!AH$2:AH$2815,"Draw")</f>
        <v>0</v>
      </c>
      <c r="G1867" s="13" t="n">
        <f aca="false">IFERROR(D1867/C1867,"")</f>
        <v>0</v>
      </c>
    </row>
    <row r="1868" customFormat="false" ht="15" hidden="false" customHeight="true" outlineLevel="0" collapsed="false">
      <c r="A1868" s="7" t="s">
        <v>1824</v>
      </c>
      <c r="B1868" s="7" t="s">
        <v>1825</v>
      </c>
      <c r="C1868" s="7" t="n">
        <f aca="false">COUNTIFS('Duel Log'!AF$2:AF$2815,$A1868,'Duel Log'!AG$2:AG$2815,$B1868)</f>
        <v>2</v>
      </c>
      <c r="D1868" s="7" t="n">
        <f aca="false">COUNTIFS('Duel Log'!AF$2:AF$2815,$A1868,'Duel Log'!AG$2:AG$2815,$B1868,'Duel Log'!AH$2:AH$2815,"Win")</f>
        <v>2</v>
      </c>
      <c r="E1868" s="7" t="n">
        <f aca="false">COUNTIFS('Duel Log'!AF$2:AF$2815,$A1868,'Duel Log'!AG$2:AG$2815,$B1868,'Duel Log'!AH$2:AH$2815,"Loss")</f>
        <v>0</v>
      </c>
      <c r="F1868" s="7" t="n">
        <f aca="false">COUNTIFS('Duel Log'!AF$2:AF$2815,$A1868,'Duel Log'!AG$2:AG$2815,$B1868,'Duel Log'!AH$2:AH$2815,"Draw")</f>
        <v>0</v>
      </c>
      <c r="G1868" s="13" t="n">
        <f aca="false">IFERROR(D1868/C1868,"")</f>
        <v>1</v>
      </c>
    </row>
    <row r="1869" customFormat="false" ht="15" hidden="false" customHeight="true" outlineLevel="0" collapsed="false">
      <c r="A1869" s="7" t="s">
        <v>1824</v>
      </c>
      <c r="B1869" s="7" t="s">
        <v>5426</v>
      </c>
      <c r="C1869" s="7" t="n">
        <f aca="false">COUNTIFS('Duel Log'!AF$2:AF$2815,$A1869,'Duel Log'!AG$2:AG$2815,$B1869)</f>
        <v>1</v>
      </c>
      <c r="D1869" s="7" t="n">
        <f aca="false">COUNTIFS('Duel Log'!AF$2:AF$2815,$A1869,'Duel Log'!AG$2:AG$2815,$B1869,'Duel Log'!AH$2:AH$2815,"Win")</f>
        <v>0</v>
      </c>
      <c r="E1869" s="7" t="n">
        <f aca="false">COUNTIFS('Duel Log'!AF$2:AF$2815,$A1869,'Duel Log'!AG$2:AG$2815,$B1869,'Duel Log'!AH$2:AH$2815,"Loss")</f>
        <v>1</v>
      </c>
      <c r="F1869" s="7" t="n">
        <f aca="false">COUNTIFS('Duel Log'!AF$2:AF$2815,$A1869,'Duel Log'!AG$2:AG$2815,$B1869,'Duel Log'!AH$2:AH$2815,"Draw")</f>
        <v>0</v>
      </c>
      <c r="G1869" s="13" t="n">
        <f aca="false">IFERROR(D1869/C1869,"")</f>
        <v>0</v>
      </c>
    </row>
    <row r="1870" customFormat="false" ht="15" hidden="false" customHeight="true" outlineLevel="0" collapsed="false">
      <c r="A1870" s="7" t="s">
        <v>2914</v>
      </c>
      <c r="B1870" s="7" t="s">
        <v>702</v>
      </c>
      <c r="C1870" s="7" t="n">
        <f aca="false">COUNTIFS('Duel Log'!AF$2:AF$2815,$A1870,'Duel Log'!AG$2:AG$2815,$B1870)</f>
        <v>1</v>
      </c>
      <c r="D1870" s="7" t="n">
        <f aca="false">COUNTIFS('Duel Log'!AF$2:AF$2815,$A1870,'Duel Log'!AG$2:AG$2815,$B1870,'Duel Log'!AH$2:AH$2815,"Win")</f>
        <v>0</v>
      </c>
      <c r="E1870" s="7" t="n">
        <f aca="false">COUNTIFS('Duel Log'!AF$2:AF$2815,$A1870,'Duel Log'!AG$2:AG$2815,$B1870,'Duel Log'!AH$2:AH$2815,"Loss")</f>
        <v>1</v>
      </c>
      <c r="F1870" s="7" t="n">
        <f aca="false">COUNTIFS('Duel Log'!AF$2:AF$2815,$A1870,'Duel Log'!AG$2:AG$2815,$B1870,'Duel Log'!AH$2:AH$2815,"Draw")</f>
        <v>0</v>
      </c>
      <c r="G1870" s="13" t="n">
        <f aca="false">IFERROR(D1870/C1870,"")</f>
        <v>0</v>
      </c>
    </row>
    <row r="1871" customFormat="false" ht="15" hidden="false" customHeight="true" outlineLevel="0" collapsed="false">
      <c r="A1871" s="7" t="s">
        <v>3115</v>
      </c>
      <c r="B1871" s="7" t="s">
        <v>264</v>
      </c>
      <c r="C1871" s="7" t="n">
        <f aca="false">COUNTIFS('Duel Log'!AF$2:AF$2815,$A1871,'Duel Log'!AG$2:AG$2815,$B1871)</f>
        <v>1</v>
      </c>
      <c r="D1871" s="7" t="n">
        <f aca="false">COUNTIFS('Duel Log'!AF$2:AF$2815,$A1871,'Duel Log'!AG$2:AG$2815,$B1871,'Duel Log'!AH$2:AH$2815,"Win")</f>
        <v>0</v>
      </c>
      <c r="E1871" s="7" t="n">
        <f aca="false">COUNTIFS('Duel Log'!AF$2:AF$2815,$A1871,'Duel Log'!AG$2:AG$2815,$B1871,'Duel Log'!AH$2:AH$2815,"Loss")</f>
        <v>1</v>
      </c>
      <c r="F1871" s="7" t="n">
        <f aca="false">COUNTIFS('Duel Log'!AF$2:AF$2815,$A1871,'Duel Log'!AG$2:AG$2815,$B1871,'Duel Log'!AH$2:AH$2815,"Draw")</f>
        <v>0</v>
      </c>
      <c r="G1871" s="13" t="n">
        <f aca="false">IFERROR(D1871/C1871,"")</f>
        <v>0</v>
      </c>
    </row>
    <row r="1872" customFormat="false" ht="15" hidden="false" customHeight="true" outlineLevel="0" collapsed="false">
      <c r="A1872" s="7" t="s">
        <v>1506</v>
      </c>
      <c r="B1872" s="7" t="s">
        <v>1481</v>
      </c>
      <c r="C1872" s="7" t="n">
        <f aca="false">COUNTIFS('Duel Log'!AF$2:AF$2815,$A1872,'Duel Log'!AG$2:AG$2815,$B1872)</f>
        <v>1</v>
      </c>
      <c r="D1872" s="7" t="n">
        <f aca="false">COUNTIFS('Duel Log'!AF$2:AF$2815,$A1872,'Duel Log'!AG$2:AG$2815,$B1872,'Duel Log'!AH$2:AH$2815,"Win")</f>
        <v>0</v>
      </c>
      <c r="E1872" s="7" t="n">
        <f aca="false">COUNTIFS('Duel Log'!AF$2:AF$2815,$A1872,'Duel Log'!AG$2:AG$2815,$B1872,'Duel Log'!AH$2:AH$2815,"Loss")</f>
        <v>1</v>
      </c>
      <c r="F1872" s="7" t="n">
        <f aca="false">COUNTIFS('Duel Log'!AF$2:AF$2815,$A1872,'Duel Log'!AG$2:AG$2815,$B1872,'Duel Log'!AH$2:AH$2815,"Draw")</f>
        <v>0</v>
      </c>
      <c r="G1872" s="13" t="n">
        <f aca="false">IFERROR(D1872/C1872,"")</f>
        <v>0</v>
      </c>
    </row>
    <row r="1873" customFormat="false" ht="15" hidden="false" customHeight="true" outlineLevel="0" collapsed="false">
      <c r="A1873" s="7" t="s">
        <v>1506</v>
      </c>
      <c r="B1873" s="7" t="s">
        <v>1281</v>
      </c>
      <c r="C1873" s="7" t="n">
        <f aca="false">COUNTIFS('Duel Log'!AF$2:AF$2815,$A1873,'Duel Log'!AG$2:AG$2815,$B1873)</f>
        <v>1</v>
      </c>
      <c r="D1873" s="7" t="n">
        <f aca="false">COUNTIFS('Duel Log'!AF$2:AF$2815,$A1873,'Duel Log'!AG$2:AG$2815,$B1873,'Duel Log'!AH$2:AH$2815,"Win")</f>
        <v>0</v>
      </c>
      <c r="E1873" s="7" t="n">
        <f aca="false">COUNTIFS('Duel Log'!AF$2:AF$2815,$A1873,'Duel Log'!AG$2:AG$2815,$B1873,'Duel Log'!AH$2:AH$2815,"Loss")</f>
        <v>1</v>
      </c>
      <c r="F1873" s="7" t="n">
        <f aca="false">COUNTIFS('Duel Log'!AF$2:AF$2815,$A1873,'Duel Log'!AG$2:AG$2815,$B1873,'Duel Log'!AH$2:AH$2815,"Draw")</f>
        <v>0</v>
      </c>
      <c r="G1873" s="13" t="n">
        <f aca="false">IFERROR(D1873/C1873,"")</f>
        <v>0</v>
      </c>
    </row>
    <row r="1874" customFormat="false" ht="15" hidden="false" customHeight="true" outlineLevel="0" collapsed="false">
      <c r="A1874" s="7" t="s">
        <v>3255</v>
      </c>
      <c r="B1874" s="7" t="s">
        <v>3256</v>
      </c>
      <c r="C1874" s="7" t="n">
        <f aca="false">COUNTIFS('Duel Log'!AF$2:AF$2815,$A1874,'Duel Log'!AG$2:AG$2815,$B1874)</f>
        <v>1</v>
      </c>
      <c r="D1874" s="7" t="n">
        <f aca="false">COUNTIFS('Duel Log'!AF$2:AF$2815,$A1874,'Duel Log'!AG$2:AG$2815,$B1874,'Duel Log'!AH$2:AH$2815,"Win")</f>
        <v>0</v>
      </c>
      <c r="E1874" s="7" t="n">
        <f aca="false">COUNTIFS('Duel Log'!AF$2:AF$2815,$A1874,'Duel Log'!AG$2:AG$2815,$B1874,'Duel Log'!AH$2:AH$2815,"Loss")</f>
        <v>1</v>
      </c>
      <c r="F1874" s="7" t="n">
        <f aca="false">COUNTIFS('Duel Log'!AF$2:AF$2815,$A1874,'Duel Log'!AG$2:AG$2815,$B1874,'Duel Log'!AH$2:AH$2815,"Draw")</f>
        <v>0</v>
      </c>
      <c r="G1874" s="13" t="n">
        <f aca="false">IFERROR(D1874/C1874,"")</f>
        <v>0</v>
      </c>
    </row>
    <row r="1875" customFormat="false" ht="15" hidden="false" customHeight="true" outlineLevel="0" collapsed="false">
      <c r="A1875" s="7" t="s">
        <v>1290</v>
      </c>
      <c r="B1875" s="7" t="s">
        <v>1291</v>
      </c>
      <c r="C1875" s="7" t="n">
        <f aca="false">COUNTIFS('Duel Log'!AF$2:AF$2815,$A1875,'Duel Log'!AG$2:AG$2815,$B1875)</f>
        <v>1</v>
      </c>
      <c r="D1875" s="7" t="n">
        <f aca="false">COUNTIFS('Duel Log'!AF$2:AF$2815,$A1875,'Duel Log'!AG$2:AG$2815,$B1875,'Duel Log'!AH$2:AH$2815,"Win")</f>
        <v>1</v>
      </c>
      <c r="E1875" s="7" t="n">
        <f aca="false">COUNTIFS('Duel Log'!AF$2:AF$2815,$A1875,'Duel Log'!AG$2:AG$2815,$B1875,'Duel Log'!AH$2:AH$2815,"Loss")</f>
        <v>0</v>
      </c>
      <c r="F1875" s="7" t="n">
        <f aca="false">COUNTIFS('Duel Log'!AF$2:AF$2815,$A1875,'Duel Log'!AG$2:AG$2815,$B1875,'Duel Log'!AH$2:AH$2815,"Draw")</f>
        <v>0</v>
      </c>
      <c r="G1875" s="13" t="n">
        <f aca="false">IFERROR(D1875/C1875,"")</f>
        <v>1</v>
      </c>
    </row>
    <row r="1876" customFormat="false" ht="15" hidden="false" customHeight="true" outlineLevel="0" collapsed="false">
      <c r="A1876" s="7" t="s">
        <v>1442</v>
      </c>
      <c r="B1876" s="7" t="s">
        <v>2220</v>
      </c>
      <c r="C1876" s="7" t="n">
        <f aca="false">COUNTIFS('Duel Log'!AF$2:AF$2815,$A1876,'Duel Log'!AG$2:AG$2815,$B1876)</f>
        <v>2</v>
      </c>
      <c r="D1876" s="7" t="n">
        <f aca="false">COUNTIFS('Duel Log'!AF$2:AF$2815,$A1876,'Duel Log'!AG$2:AG$2815,$B1876,'Duel Log'!AH$2:AH$2815,"Win")</f>
        <v>2</v>
      </c>
      <c r="E1876" s="7" t="n">
        <f aca="false">COUNTIFS('Duel Log'!AF$2:AF$2815,$A1876,'Duel Log'!AG$2:AG$2815,$B1876,'Duel Log'!AH$2:AH$2815,"Loss")</f>
        <v>0</v>
      </c>
      <c r="F1876" s="7" t="n">
        <f aca="false">COUNTIFS('Duel Log'!AF$2:AF$2815,$A1876,'Duel Log'!AG$2:AG$2815,$B1876,'Duel Log'!AH$2:AH$2815,"Draw")</f>
        <v>0</v>
      </c>
      <c r="G1876" s="13" t="n">
        <f aca="false">IFERROR(D1876/C1876,"")</f>
        <v>1</v>
      </c>
    </row>
    <row r="1877" customFormat="false" ht="15" hidden="false" customHeight="true" outlineLevel="0" collapsed="false">
      <c r="A1877" s="7" t="s">
        <v>1442</v>
      </c>
      <c r="B1877" s="7" t="s">
        <v>422</v>
      </c>
      <c r="C1877" s="7" t="n">
        <f aca="false">COUNTIFS('Duel Log'!AF$2:AF$2815,$A1877,'Duel Log'!AG$2:AG$2815,$B1877)</f>
        <v>2</v>
      </c>
      <c r="D1877" s="7" t="n">
        <f aca="false">COUNTIFS('Duel Log'!AF$2:AF$2815,$A1877,'Duel Log'!AG$2:AG$2815,$B1877,'Duel Log'!AH$2:AH$2815,"Win")</f>
        <v>2</v>
      </c>
      <c r="E1877" s="7" t="n">
        <f aca="false">COUNTIFS('Duel Log'!AF$2:AF$2815,$A1877,'Duel Log'!AG$2:AG$2815,$B1877,'Duel Log'!AH$2:AH$2815,"Loss")</f>
        <v>0</v>
      </c>
      <c r="F1877" s="7" t="n">
        <f aca="false">COUNTIFS('Duel Log'!AF$2:AF$2815,$A1877,'Duel Log'!AG$2:AG$2815,$B1877,'Duel Log'!AH$2:AH$2815,"Draw")</f>
        <v>0</v>
      </c>
      <c r="G1877" s="13" t="n">
        <f aca="false">IFERROR(D1877/C1877,"")</f>
        <v>1</v>
      </c>
    </row>
    <row r="1878" customFormat="false" ht="15" hidden="false" customHeight="true" outlineLevel="0" collapsed="false">
      <c r="A1878" s="7" t="s">
        <v>1687</v>
      </c>
      <c r="B1878" s="7" t="s">
        <v>315</v>
      </c>
      <c r="C1878" s="7" t="n">
        <f aca="false">COUNTIFS('Duel Log'!AF$2:AF$2815,$A1878,'Duel Log'!AG$2:AG$2815,$B1878)</f>
        <v>1</v>
      </c>
      <c r="D1878" s="7" t="n">
        <f aca="false">COUNTIFS('Duel Log'!AF$2:AF$2815,$A1878,'Duel Log'!AG$2:AG$2815,$B1878,'Duel Log'!AH$2:AH$2815,"Win")</f>
        <v>0</v>
      </c>
      <c r="E1878" s="7" t="n">
        <f aca="false">COUNTIFS('Duel Log'!AF$2:AF$2815,$A1878,'Duel Log'!AG$2:AG$2815,$B1878,'Duel Log'!AH$2:AH$2815,"Loss")</f>
        <v>1</v>
      </c>
      <c r="F1878" s="7" t="n">
        <f aca="false">COUNTIFS('Duel Log'!AF$2:AF$2815,$A1878,'Duel Log'!AG$2:AG$2815,$B1878,'Duel Log'!AH$2:AH$2815,"Draw")</f>
        <v>0</v>
      </c>
      <c r="G1878" s="13" t="n">
        <f aca="false">IFERROR(D1878/C1878,"")</f>
        <v>0</v>
      </c>
    </row>
    <row r="1879" customFormat="false" ht="15" hidden="false" customHeight="true" outlineLevel="0" collapsed="false">
      <c r="A1879" s="7" t="s">
        <v>1822</v>
      </c>
      <c r="B1879" s="7" t="s">
        <v>1834</v>
      </c>
      <c r="C1879" s="7" t="n">
        <f aca="false">COUNTIFS('Duel Log'!AF$2:AF$2815,$A1879,'Duel Log'!AG$2:AG$2815,$B1879)</f>
        <v>2</v>
      </c>
      <c r="D1879" s="7" t="n">
        <f aca="false">COUNTIFS('Duel Log'!AF$2:AF$2815,$A1879,'Duel Log'!AG$2:AG$2815,$B1879,'Duel Log'!AH$2:AH$2815,"Win")</f>
        <v>2</v>
      </c>
      <c r="E1879" s="7" t="n">
        <f aca="false">COUNTIFS('Duel Log'!AF$2:AF$2815,$A1879,'Duel Log'!AG$2:AG$2815,$B1879,'Duel Log'!AH$2:AH$2815,"Loss")</f>
        <v>0</v>
      </c>
      <c r="F1879" s="7" t="n">
        <f aca="false">COUNTIFS('Duel Log'!AF$2:AF$2815,$A1879,'Duel Log'!AG$2:AG$2815,$B1879,'Duel Log'!AH$2:AH$2815,"Draw")</f>
        <v>0</v>
      </c>
      <c r="G1879" s="13" t="n">
        <f aca="false">IFERROR(D1879/C1879,"")</f>
        <v>1</v>
      </c>
    </row>
    <row r="1880" customFormat="false" ht="15" hidden="false" customHeight="true" outlineLevel="0" collapsed="false">
      <c r="A1880" s="7" t="s">
        <v>1822</v>
      </c>
      <c r="B1880" s="7" t="s">
        <v>2754</v>
      </c>
      <c r="C1880" s="7" t="n">
        <f aca="false">COUNTIFS('Duel Log'!AF$2:AF$2815,$A1880,'Duel Log'!AG$2:AG$2815,$B1880)</f>
        <v>1</v>
      </c>
      <c r="D1880" s="7" t="n">
        <f aca="false">COUNTIFS('Duel Log'!AF$2:AF$2815,$A1880,'Duel Log'!AG$2:AG$2815,$B1880,'Duel Log'!AH$2:AH$2815,"Win")</f>
        <v>1</v>
      </c>
      <c r="E1880" s="7" t="n">
        <f aca="false">COUNTIFS('Duel Log'!AF$2:AF$2815,$A1880,'Duel Log'!AG$2:AG$2815,$B1880,'Duel Log'!AH$2:AH$2815,"Loss")</f>
        <v>0</v>
      </c>
      <c r="F1880" s="7" t="n">
        <f aca="false">COUNTIFS('Duel Log'!AF$2:AF$2815,$A1880,'Duel Log'!AG$2:AG$2815,$B1880,'Duel Log'!AH$2:AH$2815,"Draw")</f>
        <v>0</v>
      </c>
      <c r="G1880" s="13" t="n">
        <f aca="false">IFERROR(D1880/C1880,"")</f>
        <v>1</v>
      </c>
    </row>
    <row r="1881" customFormat="false" ht="15" hidden="false" customHeight="true" outlineLevel="0" collapsed="false">
      <c r="A1881" s="7" t="s">
        <v>1822</v>
      </c>
      <c r="B1881" s="7" t="s">
        <v>924</v>
      </c>
      <c r="C1881" s="7" t="n">
        <f aca="false">COUNTIFS('Duel Log'!AF$2:AF$2815,$A1881,'Duel Log'!AG$2:AG$2815,$B1881)</f>
        <v>1</v>
      </c>
      <c r="D1881" s="7" t="n">
        <f aca="false">COUNTIFS('Duel Log'!AF$2:AF$2815,$A1881,'Duel Log'!AG$2:AG$2815,$B1881,'Duel Log'!AH$2:AH$2815,"Win")</f>
        <v>1</v>
      </c>
      <c r="E1881" s="7" t="n">
        <f aca="false">COUNTIFS('Duel Log'!AF$2:AF$2815,$A1881,'Duel Log'!AG$2:AG$2815,$B1881,'Duel Log'!AH$2:AH$2815,"Loss")</f>
        <v>0</v>
      </c>
      <c r="F1881" s="7" t="n">
        <f aca="false">COUNTIFS('Duel Log'!AF$2:AF$2815,$A1881,'Duel Log'!AG$2:AG$2815,$B1881,'Duel Log'!AH$2:AH$2815,"Draw")</f>
        <v>0</v>
      </c>
      <c r="G1881" s="13" t="n">
        <f aca="false">IFERROR(D1881/C1881,"")</f>
        <v>1</v>
      </c>
    </row>
    <row r="1882" customFormat="false" ht="15" hidden="false" customHeight="true" outlineLevel="0" collapsed="false">
      <c r="A1882" s="7" t="s">
        <v>2897</v>
      </c>
      <c r="B1882" s="7" t="s">
        <v>2898</v>
      </c>
      <c r="C1882" s="7" t="n">
        <f aca="false">COUNTIFS('Duel Log'!AF$2:AF$2815,$A1882,'Duel Log'!AG$2:AG$2815,$B1882)</f>
        <v>1</v>
      </c>
      <c r="D1882" s="7" t="n">
        <f aca="false">COUNTIFS('Duel Log'!AF$2:AF$2815,$A1882,'Duel Log'!AG$2:AG$2815,$B1882,'Duel Log'!AH$2:AH$2815,"Win")</f>
        <v>1</v>
      </c>
      <c r="E1882" s="7" t="n">
        <f aca="false">COUNTIFS('Duel Log'!AF$2:AF$2815,$A1882,'Duel Log'!AG$2:AG$2815,$B1882,'Duel Log'!AH$2:AH$2815,"Loss")</f>
        <v>0</v>
      </c>
      <c r="F1882" s="7" t="n">
        <f aca="false">COUNTIFS('Duel Log'!AF$2:AF$2815,$A1882,'Duel Log'!AG$2:AG$2815,$B1882,'Duel Log'!AH$2:AH$2815,"Draw")</f>
        <v>0</v>
      </c>
      <c r="G1882" s="13" t="n">
        <f aca="false">IFERROR(D1882/C1882,"")</f>
        <v>1</v>
      </c>
    </row>
    <row r="1883" customFormat="false" ht="15" hidden="false" customHeight="true" outlineLevel="0" collapsed="false">
      <c r="A1883" s="7" t="s">
        <v>669</v>
      </c>
      <c r="B1883" s="7" t="s">
        <v>617</v>
      </c>
      <c r="C1883" s="7" t="n">
        <f aca="false">COUNTIFS('Duel Log'!AF$2:AF$2815,$A1883,'Duel Log'!AG$2:AG$2815,$B1883)</f>
        <v>1</v>
      </c>
      <c r="D1883" s="7" t="n">
        <f aca="false">COUNTIFS('Duel Log'!AF$2:AF$2815,$A1883,'Duel Log'!AG$2:AG$2815,$B1883,'Duel Log'!AH$2:AH$2815,"Win")</f>
        <v>1</v>
      </c>
      <c r="E1883" s="7" t="n">
        <f aca="false">COUNTIFS('Duel Log'!AF$2:AF$2815,$A1883,'Duel Log'!AG$2:AG$2815,$B1883,'Duel Log'!AH$2:AH$2815,"Loss")</f>
        <v>0</v>
      </c>
      <c r="F1883" s="7" t="n">
        <f aca="false">COUNTIFS('Duel Log'!AF$2:AF$2815,$A1883,'Duel Log'!AG$2:AG$2815,$B1883,'Duel Log'!AH$2:AH$2815,"Draw")</f>
        <v>0</v>
      </c>
      <c r="G1883" s="13" t="n">
        <f aca="false">IFERROR(D1883/C1883,"")</f>
        <v>1</v>
      </c>
    </row>
    <row r="1884" customFormat="false" ht="15" hidden="false" customHeight="true" outlineLevel="0" collapsed="false">
      <c r="A1884" s="7" t="s">
        <v>1385</v>
      </c>
      <c r="B1884" s="7" t="s">
        <v>1386</v>
      </c>
      <c r="C1884" s="7" t="n">
        <f aca="false">COUNTIFS('Duel Log'!AF$2:AF$2815,$A1884,'Duel Log'!AG$2:AG$2815,$B1884)</f>
        <v>1</v>
      </c>
      <c r="D1884" s="7" t="n">
        <f aca="false">COUNTIFS('Duel Log'!AF$2:AF$2815,$A1884,'Duel Log'!AG$2:AG$2815,$B1884,'Duel Log'!AH$2:AH$2815,"Win")</f>
        <v>0</v>
      </c>
      <c r="E1884" s="7" t="n">
        <f aca="false">COUNTIFS('Duel Log'!AF$2:AF$2815,$A1884,'Duel Log'!AG$2:AG$2815,$B1884,'Duel Log'!AH$2:AH$2815,"Loss")</f>
        <v>1</v>
      </c>
      <c r="F1884" s="7" t="n">
        <f aca="false">COUNTIFS('Duel Log'!AF$2:AF$2815,$A1884,'Duel Log'!AG$2:AG$2815,$B1884,'Duel Log'!AH$2:AH$2815,"Draw")</f>
        <v>0</v>
      </c>
      <c r="G1884" s="13" t="n">
        <f aca="false">IFERROR(D1884/C1884,"")</f>
        <v>0</v>
      </c>
    </row>
    <row r="1885" customFormat="false" ht="15" hidden="false" customHeight="true" outlineLevel="0" collapsed="false">
      <c r="A1885" s="7" t="s">
        <v>1049</v>
      </c>
      <c r="B1885" s="7" t="s">
        <v>1050</v>
      </c>
      <c r="C1885" s="7" t="n">
        <f aca="false">COUNTIFS('Duel Log'!AF$2:AF$2815,$A1885,'Duel Log'!AG$2:AG$2815,$B1885)</f>
        <v>2</v>
      </c>
      <c r="D1885" s="7" t="n">
        <f aca="false">COUNTIFS('Duel Log'!AF$2:AF$2815,$A1885,'Duel Log'!AG$2:AG$2815,$B1885,'Duel Log'!AH$2:AH$2815,"Win")</f>
        <v>2</v>
      </c>
      <c r="E1885" s="7" t="n">
        <f aca="false">COUNTIFS('Duel Log'!AF$2:AF$2815,$A1885,'Duel Log'!AG$2:AG$2815,$B1885,'Duel Log'!AH$2:AH$2815,"Loss")</f>
        <v>0</v>
      </c>
      <c r="F1885" s="7" t="n">
        <f aca="false">COUNTIFS('Duel Log'!AF$2:AF$2815,$A1885,'Duel Log'!AG$2:AG$2815,$B1885,'Duel Log'!AH$2:AH$2815,"Draw")</f>
        <v>0</v>
      </c>
      <c r="G1885" s="13" t="n">
        <f aca="false">IFERROR(D1885/C1885,"")</f>
        <v>1</v>
      </c>
    </row>
    <row r="1886" customFormat="false" ht="15" hidden="false" customHeight="true" outlineLevel="0" collapsed="false">
      <c r="A1886" s="7" t="s">
        <v>3801</v>
      </c>
      <c r="B1886" s="7" t="s">
        <v>3802</v>
      </c>
      <c r="C1886" s="7" t="n">
        <f aca="false">COUNTIFS('Duel Log'!AF$2:AF$2815,$A1886,'Duel Log'!AG$2:AG$2815,$B1886)</f>
        <v>1</v>
      </c>
      <c r="D1886" s="7" t="n">
        <f aca="false">COUNTIFS('Duel Log'!AF$2:AF$2815,$A1886,'Duel Log'!AG$2:AG$2815,$B1886,'Duel Log'!AH$2:AH$2815,"Win")</f>
        <v>0</v>
      </c>
      <c r="E1886" s="7" t="n">
        <f aca="false">COUNTIFS('Duel Log'!AF$2:AF$2815,$A1886,'Duel Log'!AG$2:AG$2815,$B1886,'Duel Log'!AH$2:AH$2815,"Loss")</f>
        <v>1</v>
      </c>
      <c r="F1886" s="7" t="n">
        <f aca="false">COUNTIFS('Duel Log'!AF$2:AF$2815,$A1886,'Duel Log'!AG$2:AG$2815,$B1886,'Duel Log'!AH$2:AH$2815,"Draw")</f>
        <v>0</v>
      </c>
      <c r="G1886" s="13" t="n">
        <f aca="false">IFERROR(D1886/C1886,"")</f>
        <v>0</v>
      </c>
    </row>
    <row r="1887" customFormat="false" ht="15" hidden="false" customHeight="true" outlineLevel="0" collapsed="false">
      <c r="A1887" s="7" t="s">
        <v>5561</v>
      </c>
      <c r="B1887" s="7" t="s">
        <v>5562</v>
      </c>
      <c r="C1887" s="7" t="n">
        <f aca="false">COUNTIFS('Duel Log'!AF$2:AF$2815,$A1887,'Duel Log'!AG$2:AG$2815,$B1887)</f>
        <v>1</v>
      </c>
      <c r="D1887" s="7" t="n">
        <f aca="false">COUNTIFS('Duel Log'!AF$2:AF$2815,$A1887,'Duel Log'!AG$2:AG$2815,$B1887,'Duel Log'!AH$2:AH$2815,"Win")</f>
        <v>1</v>
      </c>
      <c r="E1887" s="7" t="n">
        <f aca="false">COUNTIFS('Duel Log'!AF$2:AF$2815,$A1887,'Duel Log'!AG$2:AG$2815,$B1887,'Duel Log'!AH$2:AH$2815,"Loss")</f>
        <v>0</v>
      </c>
      <c r="F1887" s="7" t="n">
        <f aca="false">COUNTIFS('Duel Log'!AF$2:AF$2815,$A1887,'Duel Log'!AG$2:AG$2815,$B1887,'Duel Log'!AH$2:AH$2815,"Draw")</f>
        <v>0</v>
      </c>
      <c r="G1887" s="13" t="n">
        <f aca="false">IFERROR(D1887/C1887,"")</f>
        <v>1</v>
      </c>
    </row>
    <row r="1888" customFormat="false" ht="15" hidden="false" customHeight="true" outlineLevel="0" collapsed="false">
      <c r="A1888" s="7" t="s">
        <v>840</v>
      </c>
      <c r="B1888" s="7" t="s">
        <v>4642</v>
      </c>
      <c r="C1888" s="7" t="n">
        <f aca="false">COUNTIFS('Duel Log'!AF$2:AF$2815,$A1888,'Duel Log'!AG$2:AG$2815,$B1888)</f>
        <v>1</v>
      </c>
      <c r="D1888" s="7" t="n">
        <f aca="false">COUNTIFS('Duel Log'!AF$2:AF$2815,$A1888,'Duel Log'!AG$2:AG$2815,$B1888,'Duel Log'!AH$2:AH$2815,"Win")</f>
        <v>1</v>
      </c>
      <c r="E1888" s="7" t="n">
        <f aca="false">COUNTIFS('Duel Log'!AF$2:AF$2815,$A1888,'Duel Log'!AG$2:AG$2815,$B1888,'Duel Log'!AH$2:AH$2815,"Loss")</f>
        <v>0</v>
      </c>
      <c r="F1888" s="7" t="n">
        <f aca="false">COUNTIFS('Duel Log'!AF$2:AF$2815,$A1888,'Duel Log'!AG$2:AG$2815,$B1888,'Duel Log'!AH$2:AH$2815,"Draw")</f>
        <v>0</v>
      </c>
      <c r="G1888" s="13" t="n">
        <f aca="false">IFERROR(D1888/C1888,"")</f>
        <v>1</v>
      </c>
    </row>
    <row r="1889" customFormat="false" ht="15" hidden="false" customHeight="true" outlineLevel="0" collapsed="false">
      <c r="A1889" s="7" t="s">
        <v>4038</v>
      </c>
      <c r="B1889" s="7" t="s">
        <v>2763</v>
      </c>
      <c r="C1889" s="7" t="n">
        <f aca="false">COUNTIFS('Duel Log'!AF$2:AF$2815,$A1889,'Duel Log'!AG$2:AG$2815,$B1889)</f>
        <v>1</v>
      </c>
      <c r="D1889" s="7" t="n">
        <f aca="false">COUNTIFS('Duel Log'!AF$2:AF$2815,$A1889,'Duel Log'!AG$2:AG$2815,$B1889,'Duel Log'!AH$2:AH$2815,"Win")</f>
        <v>0</v>
      </c>
      <c r="E1889" s="7" t="n">
        <f aca="false">COUNTIFS('Duel Log'!AF$2:AF$2815,$A1889,'Duel Log'!AG$2:AG$2815,$B1889,'Duel Log'!AH$2:AH$2815,"Loss")</f>
        <v>1</v>
      </c>
      <c r="F1889" s="7" t="n">
        <f aca="false">COUNTIFS('Duel Log'!AF$2:AF$2815,$A1889,'Duel Log'!AG$2:AG$2815,$B1889,'Duel Log'!AH$2:AH$2815,"Draw")</f>
        <v>0</v>
      </c>
      <c r="G1889" s="13" t="n">
        <f aca="false">IFERROR(D1889/C1889,"")</f>
        <v>0</v>
      </c>
    </row>
    <row r="1890" customFormat="false" ht="15" hidden="false" customHeight="true" outlineLevel="0" collapsed="false">
      <c r="A1890" s="7" t="s">
        <v>1084</v>
      </c>
      <c r="B1890" s="7" t="s">
        <v>1085</v>
      </c>
      <c r="C1890" s="7" t="n">
        <f aca="false">COUNTIFS('Duel Log'!AF$2:AF$2815,$A1890,'Duel Log'!AG$2:AG$2815,$B1890)</f>
        <v>1</v>
      </c>
      <c r="D1890" s="7" t="n">
        <f aca="false">COUNTIFS('Duel Log'!AF$2:AF$2815,$A1890,'Duel Log'!AG$2:AG$2815,$B1890,'Duel Log'!AH$2:AH$2815,"Win")</f>
        <v>1</v>
      </c>
      <c r="E1890" s="7" t="n">
        <f aca="false">COUNTIFS('Duel Log'!AF$2:AF$2815,$A1890,'Duel Log'!AG$2:AG$2815,$B1890,'Duel Log'!AH$2:AH$2815,"Loss")</f>
        <v>0</v>
      </c>
      <c r="F1890" s="7" t="n">
        <f aca="false">COUNTIFS('Duel Log'!AF$2:AF$2815,$A1890,'Duel Log'!AG$2:AG$2815,$B1890,'Duel Log'!AH$2:AH$2815,"Draw")</f>
        <v>0</v>
      </c>
      <c r="G1890" s="13" t="n">
        <f aca="false">IFERROR(D1890/C1890,"")</f>
        <v>1</v>
      </c>
    </row>
    <row r="1891" customFormat="false" ht="15" hidden="false" customHeight="true" outlineLevel="0" collapsed="false">
      <c r="A1891" s="7" t="s">
        <v>702</v>
      </c>
      <c r="B1891" s="7" t="s">
        <v>703</v>
      </c>
      <c r="C1891" s="7" t="n">
        <f aca="false">COUNTIFS('Duel Log'!AF$2:AF$2815,$A1891,'Duel Log'!AG$2:AG$2815,$B1891)</f>
        <v>2</v>
      </c>
      <c r="D1891" s="7" t="n">
        <f aca="false">COUNTIFS('Duel Log'!AF$2:AF$2815,$A1891,'Duel Log'!AG$2:AG$2815,$B1891,'Duel Log'!AH$2:AH$2815,"Win")</f>
        <v>2</v>
      </c>
      <c r="E1891" s="7" t="n">
        <f aca="false">COUNTIFS('Duel Log'!AF$2:AF$2815,$A1891,'Duel Log'!AG$2:AG$2815,$B1891,'Duel Log'!AH$2:AH$2815,"Loss")</f>
        <v>0</v>
      </c>
      <c r="F1891" s="7" t="n">
        <f aca="false">COUNTIFS('Duel Log'!AF$2:AF$2815,$A1891,'Duel Log'!AG$2:AG$2815,$B1891,'Duel Log'!AH$2:AH$2815,"Draw")</f>
        <v>0</v>
      </c>
      <c r="G1891" s="13" t="n">
        <f aca="false">IFERROR(D1891/C1891,"")</f>
        <v>1</v>
      </c>
    </row>
    <row r="1892" customFormat="false" ht="15" hidden="false" customHeight="true" outlineLevel="0" collapsed="false">
      <c r="A1892" s="7" t="s">
        <v>3185</v>
      </c>
      <c r="B1892" s="7" t="s">
        <v>4119</v>
      </c>
      <c r="C1892" s="7" t="n">
        <f aca="false">COUNTIFS('Duel Log'!AF$2:AF$2815,$A1892,'Duel Log'!AG$2:AG$2815,$B1892)</f>
        <v>2</v>
      </c>
      <c r="D1892" s="7" t="n">
        <f aca="false">COUNTIFS('Duel Log'!AF$2:AF$2815,$A1892,'Duel Log'!AG$2:AG$2815,$B1892,'Duel Log'!AH$2:AH$2815,"Win")</f>
        <v>2</v>
      </c>
      <c r="E1892" s="7" t="n">
        <f aca="false">COUNTIFS('Duel Log'!AF$2:AF$2815,$A1892,'Duel Log'!AG$2:AG$2815,$B1892,'Duel Log'!AH$2:AH$2815,"Loss")</f>
        <v>0</v>
      </c>
      <c r="F1892" s="7" t="n">
        <f aca="false">COUNTIFS('Duel Log'!AF$2:AF$2815,$A1892,'Duel Log'!AG$2:AG$2815,$B1892,'Duel Log'!AH$2:AH$2815,"Draw")</f>
        <v>0</v>
      </c>
      <c r="G1892" s="13" t="n">
        <f aca="false">IFERROR(D1892/C1892,"")</f>
        <v>1</v>
      </c>
    </row>
    <row r="1893" customFormat="false" ht="15" hidden="false" customHeight="true" outlineLevel="0" collapsed="false">
      <c r="A1893" s="7" t="s">
        <v>3688</v>
      </c>
      <c r="B1893" s="7" t="s">
        <v>3689</v>
      </c>
      <c r="C1893" s="7" t="n">
        <f aca="false">COUNTIFS('Duel Log'!AF$2:AF$2815,$A1893,'Duel Log'!AG$2:AG$2815,$B1893)</f>
        <v>1</v>
      </c>
      <c r="D1893" s="7" t="n">
        <f aca="false">COUNTIFS('Duel Log'!AF$2:AF$2815,$A1893,'Duel Log'!AG$2:AG$2815,$B1893,'Duel Log'!AH$2:AH$2815,"Win")</f>
        <v>1</v>
      </c>
      <c r="E1893" s="7" t="n">
        <f aca="false">COUNTIFS('Duel Log'!AF$2:AF$2815,$A1893,'Duel Log'!AG$2:AG$2815,$B1893,'Duel Log'!AH$2:AH$2815,"Loss")</f>
        <v>0</v>
      </c>
      <c r="F1893" s="7" t="n">
        <f aca="false">COUNTIFS('Duel Log'!AF$2:AF$2815,$A1893,'Duel Log'!AG$2:AG$2815,$B1893,'Duel Log'!AH$2:AH$2815,"Draw")</f>
        <v>0</v>
      </c>
      <c r="G1893" s="13" t="n">
        <f aca="false">IFERROR(D1893/C1893,"")</f>
        <v>1</v>
      </c>
    </row>
    <row r="1894" customFormat="false" ht="15" hidden="false" customHeight="true" outlineLevel="0" collapsed="false">
      <c r="A1894" s="7" t="s">
        <v>1490</v>
      </c>
      <c r="B1894" s="7" t="s">
        <v>1491</v>
      </c>
      <c r="C1894" s="7" t="n">
        <f aca="false">COUNTIFS('Duel Log'!AF$2:AF$2815,$A1894,'Duel Log'!AG$2:AG$2815,$B1894)</f>
        <v>1</v>
      </c>
      <c r="D1894" s="7" t="n">
        <f aca="false">COUNTIFS('Duel Log'!AF$2:AF$2815,$A1894,'Duel Log'!AG$2:AG$2815,$B1894,'Duel Log'!AH$2:AH$2815,"Win")</f>
        <v>0</v>
      </c>
      <c r="E1894" s="7" t="n">
        <f aca="false">COUNTIFS('Duel Log'!AF$2:AF$2815,$A1894,'Duel Log'!AG$2:AG$2815,$B1894,'Duel Log'!AH$2:AH$2815,"Loss")</f>
        <v>1</v>
      </c>
      <c r="F1894" s="7" t="n">
        <f aca="false">COUNTIFS('Duel Log'!AF$2:AF$2815,$A1894,'Duel Log'!AG$2:AG$2815,$B1894,'Duel Log'!AH$2:AH$2815,"Draw")</f>
        <v>0</v>
      </c>
      <c r="G1894" s="13" t="n">
        <f aca="false">IFERROR(D1894/C1894,"")</f>
        <v>0</v>
      </c>
    </row>
    <row r="1895" customFormat="false" ht="15" hidden="false" customHeight="true" outlineLevel="0" collapsed="false">
      <c r="A1895" s="7" t="s">
        <v>2573</v>
      </c>
      <c r="B1895" s="7" t="s">
        <v>2574</v>
      </c>
      <c r="C1895" s="7" t="n">
        <f aca="false">COUNTIFS('Duel Log'!AF$2:AF$2815,$A1895,'Duel Log'!AG$2:AG$2815,$B1895)</f>
        <v>1</v>
      </c>
      <c r="D1895" s="7" t="n">
        <f aca="false">COUNTIFS('Duel Log'!AF$2:AF$2815,$A1895,'Duel Log'!AG$2:AG$2815,$B1895,'Duel Log'!AH$2:AH$2815,"Win")</f>
        <v>1</v>
      </c>
      <c r="E1895" s="7" t="n">
        <f aca="false">COUNTIFS('Duel Log'!AF$2:AF$2815,$A1895,'Duel Log'!AG$2:AG$2815,$B1895,'Duel Log'!AH$2:AH$2815,"Loss")</f>
        <v>0</v>
      </c>
      <c r="F1895" s="7" t="n">
        <f aca="false">COUNTIFS('Duel Log'!AF$2:AF$2815,$A1895,'Duel Log'!AG$2:AG$2815,$B1895,'Duel Log'!AH$2:AH$2815,"Draw")</f>
        <v>0</v>
      </c>
      <c r="G1895" s="13" t="n">
        <f aca="false">IFERROR(D1895/C1895,"")</f>
        <v>1</v>
      </c>
    </row>
    <row r="1896" customFormat="false" ht="15" hidden="false" customHeight="true" outlineLevel="0" collapsed="false">
      <c r="A1896" s="7" t="s">
        <v>4436</v>
      </c>
      <c r="B1896" s="7" t="s">
        <v>4437</v>
      </c>
      <c r="C1896" s="7" t="n">
        <f aca="false">COUNTIFS('Duel Log'!AF$2:AF$2815,$A1896,'Duel Log'!AG$2:AG$2815,$B1896)</f>
        <v>1</v>
      </c>
      <c r="D1896" s="7" t="n">
        <f aca="false">COUNTIFS('Duel Log'!AF$2:AF$2815,$A1896,'Duel Log'!AG$2:AG$2815,$B1896,'Duel Log'!AH$2:AH$2815,"Win")</f>
        <v>1</v>
      </c>
      <c r="E1896" s="7" t="n">
        <f aca="false">COUNTIFS('Duel Log'!AF$2:AF$2815,$A1896,'Duel Log'!AG$2:AG$2815,$B1896,'Duel Log'!AH$2:AH$2815,"Loss")</f>
        <v>0</v>
      </c>
      <c r="F1896" s="7" t="n">
        <f aca="false">COUNTIFS('Duel Log'!AF$2:AF$2815,$A1896,'Duel Log'!AG$2:AG$2815,$B1896,'Duel Log'!AH$2:AH$2815,"Draw")</f>
        <v>0</v>
      </c>
      <c r="G1896" s="13" t="n">
        <f aca="false">IFERROR(D1896/C1896,"")</f>
        <v>1</v>
      </c>
    </row>
    <row r="1897" customFormat="false" ht="15" hidden="false" customHeight="true" outlineLevel="0" collapsed="false">
      <c r="A1897" s="7" t="s">
        <v>4436</v>
      </c>
      <c r="B1897" s="7" t="s">
        <v>307</v>
      </c>
      <c r="C1897" s="7" t="n">
        <f aca="false">COUNTIFS('Duel Log'!AF$2:AF$2815,$A1897,'Duel Log'!AG$2:AG$2815,$B1897)</f>
        <v>1</v>
      </c>
      <c r="D1897" s="7" t="n">
        <f aca="false">COUNTIFS('Duel Log'!AF$2:AF$2815,$A1897,'Duel Log'!AG$2:AG$2815,$B1897,'Duel Log'!AH$2:AH$2815,"Win")</f>
        <v>1</v>
      </c>
      <c r="E1897" s="7" t="n">
        <f aca="false">COUNTIFS('Duel Log'!AF$2:AF$2815,$A1897,'Duel Log'!AG$2:AG$2815,$B1897,'Duel Log'!AH$2:AH$2815,"Loss")</f>
        <v>0</v>
      </c>
      <c r="F1897" s="7" t="n">
        <f aca="false">COUNTIFS('Duel Log'!AF$2:AF$2815,$A1897,'Duel Log'!AG$2:AG$2815,$B1897,'Duel Log'!AH$2:AH$2815,"Draw")</f>
        <v>0</v>
      </c>
      <c r="G1897" s="13" t="n">
        <f aca="false">IFERROR(D1897/C1897,"")</f>
        <v>1</v>
      </c>
    </row>
    <row r="1898" customFormat="false" ht="15" hidden="false" customHeight="true" outlineLevel="0" collapsed="false">
      <c r="A1898" s="7" t="s">
        <v>5593</v>
      </c>
      <c r="B1898" s="7" t="s">
        <v>277</v>
      </c>
      <c r="C1898" s="7" t="n">
        <f aca="false">COUNTIFS('Duel Log'!AF$2:AF$2815,$A1898,'Duel Log'!AG$2:AG$2815,$B1898)</f>
        <v>1</v>
      </c>
      <c r="D1898" s="7" t="n">
        <f aca="false">COUNTIFS('Duel Log'!AF$2:AF$2815,$A1898,'Duel Log'!AG$2:AG$2815,$B1898,'Duel Log'!AH$2:AH$2815,"Win")</f>
        <v>1</v>
      </c>
      <c r="E1898" s="7" t="n">
        <f aca="false">COUNTIFS('Duel Log'!AF$2:AF$2815,$A1898,'Duel Log'!AG$2:AG$2815,$B1898,'Duel Log'!AH$2:AH$2815,"Loss")</f>
        <v>0</v>
      </c>
      <c r="F1898" s="7" t="n">
        <f aca="false">COUNTIFS('Duel Log'!AF$2:AF$2815,$A1898,'Duel Log'!AG$2:AG$2815,$B1898,'Duel Log'!AH$2:AH$2815,"Draw")</f>
        <v>0</v>
      </c>
      <c r="G1898" s="13" t="n">
        <f aca="false">IFERROR(D1898/C1898,"")</f>
        <v>1</v>
      </c>
    </row>
    <row r="1899" customFormat="false" ht="15" hidden="false" customHeight="true" outlineLevel="0" collapsed="false">
      <c r="A1899" s="7" t="s">
        <v>3705</v>
      </c>
      <c r="B1899" s="7" t="s">
        <v>3706</v>
      </c>
      <c r="C1899" s="7" t="n">
        <f aca="false">COUNTIFS('Duel Log'!AF$2:AF$2815,$A1899,'Duel Log'!AG$2:AG$2815,$B1899)</f>
        <v>1</v>
      </c>
      <c r="D1899" s="7" t="n">
        <f aca="false">COUNTIFS('Duel Log'!AF$2:AF$2815,$A1899,'Duel Log'!AG$2:AG$2815,$B1899,'Duel Log'!AH$2:AH$2815,"Win")</f>
        <v>1</v>
      </c>
      <c r="E1899" s="7" t="n">
        <f aca="false">COUNTIFS('Duel Log'!AF$2:AF$2815,$A1899,'Duel Log'!AG$2:AG$2815,$B1899,'Duel Log'!AH$2:AH$2815,"Loss")</f>
        <v>0</v>
      </c>
      <c r="F1899" s="7" t="n">
        <f aca="false">COUNTIFS('Duel Log'!AF$2:AF$2815,$A1899,'Duel Log'!AG$2:AG$2815,$B1899,'Duel Log'!AH$2:AH$2815,"Draw")</f>
        <v>0</v>
      </c>
      <c r="G1899" s="13" t="n">
        <f aca="false">IFERROR(D1899/C1899,"")</f>
        <v>1</v>
      </c>
    </row>
    <row r="1900" customFormat="false" ht="15" hidden="false" customHeight="true" outlineLevel="0" collapsed="false">
      <c r="A1900" s="7" t="s">
        <v>2551</v>
      </c>
      <c r="B1900" s="7" t="s">
        <v>264</v>
      </c>
      <c r="C1900" s="7" t="n">
        <f aca="false">COUNTIFS('Duel Log'!AF$2:AF$2815,$A1900,'Duel Log'!AG$2:AG$2815,$B1900)</f>
        <v>1</v>
      </c>
      <c r="D1900" s="7" t="n">
        <f aca="false">COUNTIFS('Duel Log'!AF$2:AF$2815,$A1900,'Duel Log'!AG$2:AG$2815,$B1900,'Duel Log'!AH$2:AH$2815,"Win")</f>
        <v>1</v>
      </c>
      <c r="E1900" s="7" t="n">
        <f aca="false">COUNTIFS('Duel Log'!AF$2:AF$2815,$A1900,'Duel Log'!AG$2:AG$2815,$B1900,'Duel Log'!AH$2:AH$2815,"Loss")</f>
        <v>0</v>
      </c>
      <c r="F1900" s="7" t="n">
        <f aca="false">COUNTIFS('Duel Log'!AF$2:AF$2815,$A1900,'Duel Log'!AG$2:AG$2815,$B1900,'Duel Log'!AH$2:AH$2815,"Draw")</f>
        <v>0</v>
      </c>
      <c r="G1900" s="13" t="n">
        <f aca="false">IFERROR(D1900/C1900,"")</f>
        <v>1</v>
      </c>
    </row>
    <row r="1901" customFormat="false" ht="15" hidden="false" customHeight="true" outlineLevel="0" collapsed="false">
      <c r="A1901" s="7" t="s">
        <v>465</v>
      </c>
      <c r="B1901" s="7" t="s">
        <v>466</v>
      </c>
      <c r="C1901" s="7" t="n">
        <f aca="false">COUNTIFS('Duel Log'!AF$2:AF$2815,$A1901,'Duel Log'!AG$2:AG$2815,$B1901)</f>
        <v>2</v>
      </c>
      <c r="D1901" s="7" t="n">
        <f aca="false">COUNTIFS('Duel Log'!AF$2:AF$2815,$A1901,'Duel Log'!AG$2:AG$2815,$B1901,'Duel Log'!AH$2:AH$2815,"Win")</f>
        <v>0</v>
      </c>
      <c r="E1901" s="7" t="n">
        <f aca="false">COUNTIFS('Duel Log'!AF$2:AF$2815,$A1901,'Duel Log'!AG$2:AG$2815,$B1901,'Duel Log'!AH$2:AH$2815,"Loss")</f>
        <v>2</v>
      </c>
      <c r="F1901" s="7" t="n">
        <f aca="false">COUNTIFS('Duel Log'!AF$2:AF$2815,$A1901,'Duel Log'!AG$2:AG$2815,$B1901,'Duel Log'!AH$2:AH$2815,"Draw")</f>
        <v>0</v>
      </c>
      <c r="G1901" s="13" t="n">
        <f aca="false">IFERROR(D1901/C1901,"")</f>
        <v>0</v>
      </c>
    </row>
    <row r="1902" customFormat="false" ht="15" hidden="false" customHeight="true" outlineLevel="0" collapsed="false">
      <c r="A1902" s="7" t="s">
        <v>2320</v>
      </c>
      <c r="B1902" s="7" t="s">
        <v>277</v>
      </c>
      <c r="C1902" s="7" t="n">
        <f aca="false">COUNTIFS('Duel Log'!AF$2:AF$2815,$A1902,'Duel Log'!AG$2:AG$2815,$B1902)</f>
        <v>2</v>
      </c>
      <c r="D1902" s="7" t="n">
        <f aca="false">COUNTIFS('Duel Log'!AF$2:AF$2815,$A1902,'Duel Log'!AG$2:AG$2815,$B1902,'Duel Log'!AH$2:AH$2815,"Win")</f>
        <v>0</v>
      </c>
      <c r="E1902" s="7" t="n">
        <f aca="false">COUNTIFS('Duel Log'!AF$2:AF$2815,$A1902,'Duel Log'!AG$2:AG$2815,$B1902,'Duel Log'!AH$2:AH$2815,"Loss")</f>
        <v>2</v>
      </c>
      <c r="F1902" s="7" t="n">
        <f aca="false">COUNTIFS('Duel Log'!AF$2:AF$2815,$A1902,'Duel Log'!AG$2:AG$2815,$B1902,'Duel Log'!AH$2:AH$2815,"Draw")</f>
        <v>0</v>
      </c>
      <c r="G1902" s="13" t="n">
        <f aca="false">IFERROR(D1902/C1902,"")</f>
        <v>0</v>
      </c>
    </row>
    <row r="1903" customFormat="false" ht="15" hidden="false" customHeight="true" outlineLevel="0" collapsed="false">
      <c r="A1903" s="7" t="s">
        <v>2146</v>
      </c>
      <c r="B1903" s="7" t="s">
        <v>1832</v>
      </c>
      <c r="C1903" s="7" t="n">
        <f aca="false">COUNTIFS('Duel Log'!AF$2:AF$2815,$A1903,'Duel Log'!AG$2:AG$2815,$B1903)</f>
        <v>1</v>
      </c>
      <c r="D1903" s="7" t="n">
        <f aca="false">COUNTIFS('Duel Log'!AF$2:AF$2815,$A1903,'Duel Log'!AG$2:AG$2815,$B1903,'Duel Log'!AH$2:AH$2815,"Win")</f>
        <v>0</v>
      </c>
      <c r="E1903" s="7" t="n">
        <f aca="false">COUNTIFS('Duel Log'!AF$2:AF$2815,$A1903,'Duel Log'!AG$2:AG$2815,$B1903,'Duel Log'!AH$2:AH$2815,"Loss")</f>
        <v>1</v>
      </c>
      <c r="F1903" s="7" t="n">
        <f aca="false">COUNTIFS('Duel Log'!AF$2:AF$2815,$A1903,'Duel Log'!AG$2:AG$2815,$B1903,'Duel Log'!AH$2:AH$2815,"Draw")</f>
        <v>0</v>
      </c>
      <c r="G1903" s="13" t="n">
        <f aca="false">IFERROR(D1903/C1903,"")</f>
        <v>0</v>
      </c>
    </row>
    <row r="1904" customFormat="false" ht="15" hidden="false" customHeight="true" outlineLevel="0" collapsed="false">
      <c r="A1904" s="7" t="s">
        <v>5673</v>
      </c>
      <c r="B1904" s="7" t="s">
        <v>5674</v>
      </c>
      <c r="C1904" s="7" t="n">
        <f aca="false">COUNTIFS('Duel Log'!AF$2:AF$2815,$A1904,'Duel Log'!AG$2:AG$2815,$B1904)</f>
        <v>1</v>
      </c>
      <c r="D1904" s="7" t="n">
        <f aca="false">COUNTIFS('Duel Log'!AF$2:AF$2815,$A1904,'Duel Log'!AG$2:AG$2815,$B1904,'Duel Log'!AH$2:AH$2815,"Win")</f>
        <v>1</v>
      </c>
      <c r="E1904" s="7" t="n">
        <f aca="false">COUNTIFS('Duel Log'!AF$2:AF$2815,$A1904,'Duel Log'!AG$2:AG$2815,$B1904,'Duel Log'!AH$2:AH$2815,"Loss")</f>
        <v>0</v>
      </c>
      <c r="F1904" s="7" t="n">
        <f aca="false">COUNTIFS('Duel Log'!AF$2:AF$2815,$A1904,'Duel Log'!AG$2:AG$2815,$B1904,'Duel Log'!AH$2:AH$2815,"Draw")</f>
        <v>0</v>
      </c>
      <c r="G1904" s="13" t="n">
        <f aca="false">IFERROR(D1904/C1904,"")</f>
        <v>1</v>
      </c>
    </row>
    <row r="1905" customFormat="false" ht="15" hidden="false" customHeight="true" outlineLevel="0" collapsed="false">
      <c r="A1905" s="7" t="s">
        <v>1258</v>
      </c>
      <c r="B1905" s="7" t="s">
        <v>307</v>
      </c>
      <c r="C1905" s="7" t="n">
        <f aca="false">COUNTIFS('Duel Log'!AF$2:AF$2815,$A1905,'Duel Log'!AG$2:AG$2815,$B1905)</f>
        <v>1</v>
      </c>
      <c r="D1905" s="7" t="n">
        <f aca="false">COUNTIFS('Duel Log'!AF$2:AF$2815,$A1905,'Duel Log'!AG$2:AG$2815,$B1905,'Duel Log'!AH$2:AH$2815,"Win")</f>
        <v>1</v>
      </c>
      <c r="E1905" s="7" t="n">
        <f aca="false">COUNTIFS('Duel Log'!AF$2:AF$2815,$A1905,'Duel Log'!AG$2:AG$2815,$B1905,'Duel Log'!AH$2:AH$2815,"Loss")</f>
        <v>0</v>
      </c>
      <c r="F1905" s="7" t="n">
        <f aca="false">COUNTIFS('Duel Log'!AF$2:AF$2815,$A1905,'Duel Log'!AG$2:AG$2815,$B1905,'Duel Log'!AH$2:AH$2815,"Draw")</f>
        <v>0</v>
      </c>
      <c r="G1905" s="13" t="n">
        <f aca="false">IFERROR(D1905/C1905,"")</f>
        <v>1</v>
      </c>
    </row>
    <row r="1906" customFormat="false" ht="15" hidden="false" customHeight="true" outlineLevel="0" collapsed="false">
      <c r="A1906" s="7" t="s">
        <v>1258</v>
      </c>
      <c r="B1906" s="7" t="s">
        <v>2372</v>
      </c>
      <c r="C1906" s="7" t="n">
        <f aca="false">COUNTIFS('Duel Log'!AF$2:AF$2815,$A1906,'Duel Log'!AG$2:AG$2815,$B1906)</f>
        <v>1</v>
      </c>
      <c r="D1906" s="7" t="n">
        <f aca="false">COUNTIFS('Duel Log'!AF$2:AF$2815,$A1906,'Duel Log'!AG$2:AG$2815,$B1906,'Duel Log'!AH$2:AH$2815,"Win")</f>
        <v>0</v>
      </c>
      <c r="E1906" s="7" t="n">
        <f aca="false">COUNTIFS('Duel Log'!AF$2:AF$2815,$A1906,'Duel Log'!AG$2:AG$2815,$B1906,'Duel Log'!AH$2:AH$2815,"Loss")</f>
        <v>1</v>
      </c>
      <c r="F1906" s="7" t="n">
        <f aca="false">COUNTIFS('Duel Log'!AF$2:AF$2815,$A1906,'Duel Log'!AG$2:AG$2815,$B1906,'Duel Log'!AH$2:AH$2815,"Draw")</f>
        <v>0</v>
      </c>
      <c r="G1906" s="13" t="n">
        <f aca="false">IFERROR(D1906/C1906,"")</f>
        <v>0</v>
      </c>
    </row>
    <row r="1907" customFormat="false" ht="15" hidden="false" customHeight="true" outlineLevel="0" collapsed="false">
      <c r="A1907" s="7" t="s">
        <v>1258</v>
      </c>
      <c r="B1907" s="7" t="s">
        <v>229</v>
      </c>
      <c r="C1907" s="7" t="n">
        <f aca="false">COUNTIFS('Duel Log'!AF$2:AF$2815,$A1907,'Duel Log'!AG$2:AG$2815,$B1907)</f>
        <v>1</v>
      </c>
      <c r="D1907" s="7" t="n">
        <f aca="false">COUNTIFS('Duel Log'!AF$2:AF$2815,$A1907,'Duel Log'!AG$2:AG$2815,$B1907,'Duel Log'!AH$2:AH$2815,"Win")</f>
        <v>0</v>
      </c>
      <c r="E1907" s="7" t="n">
        <f aca="false">COUNTIFS('Duel Log'!AF$2:AF$2815,$A1907,'Duel Log'!AG$2:AG$2815,$B1907,'Duel Log'!AH$2:AH$2815,"Loss")</f>
        <v>1</v>
      </c>
      <c r="F1907" s="7" t="n">
        <f aca="false">COUNTIFS('Duel Log'!AF$2:AF$2815,$A1907,'Duel Log'!AG$2:AG$2815,$B1907,'Duel Log'!AH$2:AH$2815,"Draw")</f>
        <v>0</v>
      </c>
      <c r="G1907" s="13" t="n">
        <f aca="false">IFERROR(D1907/C1907,"")</f>
        <v>0</v>
      </c>
    </row>
    <row r="1908" customFormat="false" ht="15" hidden="false" customHeight="true" outlineLevel="0" collapsed="false">
      <c r="A1908" s="7" t="s">
        <v>150</v>
      </c>
      <c r="B1908" s="7" t="s">
        <v>150</v>
      </c>
      <c r="C1908" s="7" t="n">
        <f aca="false">COUNTIFS('Duel Log'!AF$2:AF$2815,$A1908,'Duel Log'!AG$2:AG$2815,$B1908)</f>
        <v>4</v>
      </c>
      <c r="D1908" s="7" t="n">
        <f aca="false">COUNTIFS('Duel Log'!AF$2:AF$2815,$A1908,'Duel Log'!AG$2:AG$2815,$B1908,'Duel Log'!AH$2:AH$2815,"Win")</f>
        <v>2</v>
      </c>
      <c r="E1908" s="7" t="n">
        <f aca="false">COUNTIFS('Duel Log'!AF$2:AF$2815,$A1908,'Duel Log'!AG$2:AG$2815,$B1908,'Duel Log'!AH$2:AH$2815,"Loss")</f>
        <v>2</v>
      </c>
      <c r="F1908" s="7" t="n">
        <f aca="false">COUNTIFS('Duel Log'!AF$2:AF$2815,$A1908,'Duel Log'!AG$2:AG$2815,$B1908,'Duel Log'!AH$2:AH$2815,"Draw")</f>
        <v>0</v>
      </c>
      <c r="G1908" s="13" t="n">
        <f aca="false">IFERROR(D1908/C1908,"")</f>
        <v>0.5</v>
      </c>
    </row>
    <row r="1909" customFormat="false" ht="15" hidden="false" customHeight="true" outlineLevel="0" collapsed="false">
      <c r="A1909" s="7" t="s">
        <v>150</v>
      </c>
      <c r="B1909" s="7" t="s">
        <v>3783</v>
      </c>
      <c r="C1909" s="7" t="n">
        <f aca="false">COUNTIFS('Duel Log'!AF$2:AF$2815,$A1909,'Duel Log'!AG$2:AG$2815,$B1909)</f>
        <v>1</v>
      </c>
      <c r="D1909" s="7" t="n">
        <f aca="false">COUNTIFS('Duel Log'!AF$2:AF$2815,$A1909,'Duel Log'!AG$2:AG$2815,$B1909,'Duel Log'!AH$2:AH$2815,"Win")</f>
        <v>1</v>
      </c>
      <c r="E1909" s="7" t="n">
        <f aca="false">COUNTIFS('Duel Log'!AF$2:AF$2815,$A1909,'Duel Log'!AG$2:AG$2815,$B1909,'Duel Log'!AH$2:AH$2815,"Loss")</f>
        <v>0</v>
      </c>
      <c r="F1909" s="7" t="n">
        <f aca="false">COUNTIFS('Duel Log'!AF$2:AF$2815,$A1909,'Duel Log'!AG$2:AG$2815,$B1909,'Duel Log'!AH$2:AH$2815,"Draw")</f>
        <v>0</v>
      </c>
      <c r="G1909" s="13" t="n">
        <f aca="false">IFERROR(D1909/C1909,"")</f>
        <v>1</v>
      </c>
    </row>
    <row r="1910" customFormat="false" ht="15" hidden="false" customHeight="true" outlineLevel="0" collapsed="false">
      <c r="A1910" s="7" t="s">
        <v>150</v>
      </c>
      <c r="B1910" s="7" t="s">
        <v>2430</v>
      </c>
      <c r="C1910" s="7" t="n">
        <f aca="false">COUNTIFS('Duel Log'!AF$2:AF$2815,$A1910,'Duel Log'!AG$2:AG$2815,$B1910)</f>
        <v>2</v>
      </c>
      <c r="D1910" s="7" t="n">
        <f aca="false">COUNTIFS('Duel Log'!AF$2:AF$2815,$A1910,'Duel Log'!AG$2:AG$2815,$B1910,'Duel Log'!AH$2:AH$2815,"Win")</f>
        <v>2</v>
      </c>
      <c r="E1910" s="7" t="n">
        <f aca="false">COUNTIFS('Duel Log'!AF$2:AF$2815,$A1910,'Duel Log'!AG$2:AG$2815,$B1910,'Duel Log'!AH$2:AH$2815,"Loss")</f>
        <v>0</v>
      </c>
      <c r="F1910" s="7" t="n">
        <f aca="false">COUNTIFS('Duel Log'!AF$2:AF$2815,$A1910,'Duel Log'!AG$2:AG$2815,$B1910,'Duel Log'!AH$2:AH$2815,"Draw")</f>
        <v>0</v>
      </c>
      <c r="G1910" s="13" t="n">
        <f aca="false">IFERROR(D1910/C1910,"")</f>
        <v>1</v>
      </c>
    </row>
    <row r="1911" customFormat="false" ht="15" hidden="false" customHeight="true" outlineLevel="0" collapsed="false">
      <c r="A1911" s="7" t="s">
        <v>150</v>
      </c>
      <c r="B1911" s="7" t="s">
        <v>980</v>
      </c>
      <c r="C1911" s="7" t="n">
        <f aca="false">COUNTIFS('Duel Log'!AF$2:AF$2815,$A1911,'Duel Log'!AG$2:AG$2815,$B1911)</f>
        <v>2</v>
      </c>
      <c r="D1911" s="7" t="n">
        <f aca="false">COUNTIFS('Duel Log'!AF$2:AF$2815,$A1911,'Duel Log'!AG$2:AG$2815,$B1911,'Duel Log'!AH$2:AH$2815,"Win")</f>
        <v>2</v>
      </c>
      <c r="E1911" s="7" t="n">
        <f aca="false">COUNTIFS('Duel Log'!AF$2:AF$2815,$A1911,'Duel Log'!AG$2:AG$2815,$B1911,'Duel Log'!AH$2:AH$2815,"Loss")</f>
        <v>0</v>
      </c>
      <c r="F1911" s="7" t="n">
        <f aca="false">COUNTIFS('Duel Log'!AF$2:AF$2815,$A1911,'Duel Log'!AG$2:AG$2815,$B1911,'Duel Log'!AH$2:AH$2815,"Draw")</f>
        <v>0</v>
      </c>
      <c r="G1911" s="13" t="n">
        <f aca="false">IFERROR(D1911/C1911,"")</f>
        <v>1</v>
      </c>
    </row>
    <row r="1912" customFormat="false" ht="15" hidden="false" customHeight="true" outlineLevel="0" collapsed="false">
      <c r="A1912" s="7" t="s">
        <v>150</v>
      </c>
      <c r="B1912" s="7" t="s">
        <v>597</v>
      </c>
      <c r="C1912" s="7" t="n">
        <f aca="false">COUNTIFS('Duel Log'!AF$2:AF$2815,$A1912,'Duel Log'!AG$2:AG$2815,$B1912)</f>
        <v>2</v>
      </c>
      <c r="D1912" s="7" t="n">
        <f aca="false">COUNTIFS('Duel Log'!AF$2:AF$2815,$A1912,'Duel Log'!AG$2:AG$2815,$B1912,'Duel Log'!AH$2:AH$2815,"Win")</f>
        <v>2</v>
      </c>
      <c r="E1912" s="7" t="n">
        <f aca="false">COUNTIFS('Duel Log'!AF$2:AF$2815,$A1912,'Duel Log'!AG$2:AG$2815,$B1912,'Duel Log'!AH$2:AH$2815,"Loss")</f>
        <v>0</v>
      </c>
      <c r="F1912" s="7" t="n">
        <f aca="false">COUNTIFS('Duel Log'!AF$2:AF$2815,$A1912,'Duel Log'!AG$2:AG$2815,$B1912,'Duel Log'!AH$2:AH$2815,"Draw")</f>
        <v>0</v>
      </c>
      <c r="G1912" s="13" t="n">
        <f aca="false">IFERROR(D1912/C1912,"")</f>
        <v>1</v>
      </c>
    </row>
    <row r="1913" customFormat="false" ht="15" hidden="false" customHeight="true" outlineLevel="0" collapsed="false">
      <c r="A1913" s="7" t="s">
        <v>150</v>
      </c>
      <c r="B1913" s="7" t="s">
        <v>307</v>
      </c>
      <c r="C1913" s="7" t="n">
        <f aca="false">COUNTIFS('Duel Log'!AF$2:AF$2815,$A1913,'Duel Log'!AG$2:AG$2815,$B1913)</f>
        <v>1</v>
      </c>
      <c r="D1913" s="7" t="n">
        <f aca="false">COUNTIFS('Duel Log'!AF$2:AF$2815,$A1913,'Duel Log'!AG$2:AG$2815,$B1913,'Duel Log'!AH$2:AH$2815,"Win")</f>
        <v>0</v>
      </c>
      <c r="E1913" s="7" t="n">
        <f aca="false">COUNTIFS('Duel Log'!AF$2:AF$2815,$A1913,'Duel Log'!AG$2:AG$2815,$B1913,'Duel Log'!AH$2:AH$2815,"Loss")</f>
        <v>1</v>
      </c>
      <c r="F1913" s="7" t="n">
        <f aca="false">COUNTIFS('Duel Log'!AF$2:AF$2815,$A1913,'Duel Log'!AG$2:AG$2815,$B1913,'Duel Log'!AH$2:AH$2815,"Draw")</f>
        <v>0</v>
      </c>
      <c r="G1913" s="13" t="n">
        <f aca="false">IFERROR(D1913/C1913,"")</f>
        <v>0</v>
      </c>
    </row>
    <row r="1914" customFormat="false" ht="15" hidden="false" customHeight="true" outlineLevel="0" collapsed="false">
      <c r="A1914" s="7" t="s">
        <v>150</v>
      </c>
      <c r="B1914" s="7" t="s">
        <v>272</v>
      </c>
      <c r="C1914" s="7" t="n">
        <f aca="false">COUNTIFS('Duel Log'!AF$2:AF$2815,$A1914,'Duel Log'!AG$2:AG$2815,$B1914)</f>
        <v>2</v>
      </c>
      <c r="D1914" s="7" t="n">
        <f aca="false">COUNTIFS('Duel Log'!AF$2:AF$2815,$A1914,'Duel Log'!AG$2:AG$2815,$B1914,'Duel Log'!AH$2:AH$2815,"Win")</f>
        <v>2</v>
      </c>
      <c r="E1914" s="7" t="n">
        <f aca="false">COUNTIFS('Duel Log'!AF$2:AF$2815,$A1914,'Duel Log'!AG$2:AG$2815,$B1914,'Duel Log'!AH$2:AH$2815,"Loss")</f>
        <v>0</v>
      </c>
      <c r="F1914" s="7" t="n">
        <f aca="false">COUNTIFS('Duel Log'!AF$2:AF$2815,$A1914,'Duel Log'!AG$2:AG$2815,$B1914,'Duel Log'!AH$2:AH$2815,"Draw")</f>
        <v>0</v>
      </c>
      <c r="G1914" s="13" t="n">
        <f aca="false">IFERROR(D1914/C1914,"")</f>
        <v>1</v>
      </c>
    </row>
    <row r="1915" customFormat="false" ht="15" hidden="false" customHeight="true" outlineLevel="0" collapsed="false">
      <c r="A1915" s="7" t="s">
        <v>150</v>
      </c>
      <c r="B1915" s="7" t="s">
        <v>1944</v>
      </c>
      <c r="C1915" s="7" t="n">
        <f aca="false">COUNTIFS('Duel Log'!AF$2:AF$2815,$A1915,'Duel Log'!AG$2:AG$2815,$B1915)</f>
        <v>2</v>
      </c>
      <c r="D1915" s="7" t="n">
        <f aca="false">COUNTIFS('Duel Log'!AF$2:AF$2815,$A1915,'Duel Log'!AG$2:AG$2815,$B1915,'Duel Log'!AH$2:AH$2815,"Win")</f>
        <v>2</v>
      </c>
      <c r="E1915" s="7" t="n">
        <f aca="false">COUNTIFS('Duel Log'!AF$2:AF$2815,$A1915,'Duel Log'!AG$2:AG$2815,$B1915,'Duel Log'!AH$2:AH$2815,"Loss")</f>
        <v>0</v>
      </c>
      <c r="F1915" s="7" t="n">
        <f aca="false">COUNTIFS('Duel Log'!AF$2:AF$2815,$A1915,'Duel Log'!AG$2:AG$2815,$B1915,'Duel Log'!AH$2:AH$2815,"Draw")</f>
        <v>0</v>
      </c>
      <c r="G1915" s="13" t="n">
        <f aca="false">IFERROR(D1915/C1915,"")</f>
        <v>1</v>
      </c>
    </row>
    <row r="1916" customFormat="false" ht="15" hidden="false" customHeight="true" outlineLevel="0" collapsed="false">
      <c r="A1916" s="7" t="s">
        <v>150</v>
      </c>
      <c r="B1916" s="7" t="s">
        <v>1114</v>
      </c>
      <c r="C1916" s="7" t="n">
        <f aca="false">COUNTIFS('Duel Log'!AF$2:AF$2815,$A1916,'Duel Log'!AG$2:AG$2815,$B1916)</f>
        <v>2</v>
      </c>
      <c r="D1916" s="7" t="n">
        <f aca="false">COUNTIFS('Duel Log'!AF$2:AF$2815,$A1916,'Duel Log'!AG$2:AG$2815,$B1916,'Duel Log'!AH$2:AH$2815,"Win")</f>
        <v>0</v>
      </c>
      <c r="E1916" s="7" t="n">
        <f aca="false">COUNTIFS('Duel Log'!AF$2:AF$2815,$A1916,'Duel Log'!AG$2:AG$2815,$B1916,'Duel Log'!AH$2:AH$2815,"Loss")</f>
        <v>2</v>
      </c>
      <c r="F1916" s="7" t="n">
        <f aca="false">COUNTIFS('Duel Log'!AF$2:AF$2815,$A1916,'Duel Log'!AG$2:AG$2815,$B1916,'Duel Log'!AH$2:AH$2815,"Draw")</f>
        <v>0</v>
      </c>
      <c r="G1916" s="13" t="n">
        <f aca="false">IFERROR(D1916/C1916,"")</f>
        <v>0</v>
      </c>
    </row>
    <row r="1917" customFormat="false" ht="15" hidden="false" customHeight="true" outlineLevel="0" collapsed="false">
      <c r="A1917" s="7" t="s">
        <v>150</v>
      </c>
      <c r="B1917" s="7" t="s">
        <v>2777</v>
      </c>
      <c r="C1917" s="7" t="n">
        <f aca="false">COUNTIFS('Duel Log'!AF$2:AF$2815,$A1917,'Duel Log'!AG$2:AG$2815,$B1917)</f>
        <v>1</v>
      </c>
      <c r="D1917" s="7" t="n">
        <f aca="false">COUNTIFS('Duel Log'!AF$2:AF$2815,$A1917,'Duel Log'!AG$2:AG$2815,$B1917,'Duel Log'!AH$2:AH$2815,"Win")</f>
        <v>0</v>
      </c>
      <c r="E1917" s="7" t="n">
        <f aca="false">COUNTIFS('Duel Log'!AF$2:AF$2815,$A1917,'Duel Log'!AG$2:AG$2815,$B1917,'Duel Log'!AH$2:AH$2815,"Loss")</f>
        <v>1</v>
      </c>
      <c r="F1917" s="7" t="n">
        <f aca="false">COUNTIFS('Duel Log'!AF$2:AF$2815,$A1917,'Duel Log'!AG$2:AG$2815,$B1917,'Duel Log'!AH$2:AH$2815,"Draw")</f>
        <v>0</v>
      </c>
      <c r="G1917" s="13" t="n">
        <f aca="false">IFERROR(D1917/C1917,"")</f>
        <v>0</v>
      </c>
    </row>
    <row r="1918" customFormat="false" ht="15" hidden="false" customHeight="true" outlineLevel="0" collapsed="false">
      <c r="A1918" s="7" t="s">
        <v>150</v>
      </c>
      <c r="B1918" s="7" t="s">
        <v>2840</v>
      </c>
      <c r="C1918" s="7" t="n">
        <f aca="false">COUNTIFS('Duel Log'!AF$2:AF$2815,$A1918,'Duel Log'!AG$2:AG$2815,$B1918)</f>
        <v>1</v>
      </c>
      <c r="D1918" s="7" t="n">
        <f aca="false">COUNTIFS('Duel Log'!AF$2:AF$2815,$A1918,'Duel Log'!AG$2:AG$2815,$B1918,'Duel Log'!AH$2:AH$2815,"Win")</f>
        <v>0</v>
      </c>
      <c r="E1918" s="7" t="n">
        <f aca="false">COUNTIFS('Duel Log'!AF$2:AF$2815,$A1918,'Duel Log'!AG$2:AG$2815,$B1918,'Duel Log'!AH$2:AH$2815,"Loss")</f>
        <v>1</v>
      </c>
      <c r="F1918" s="7" t="n">
        <f aca="false">COUNTIFS('Duel Log'!AF$2:AF$2815,$A1918,'Duel Log'!AG$2:AG$2815,$B1918,'Duel Log'!AH$2:AH$2815,"Draw")</f>
        <v>0</v>
      </c>
      <c r="G1918" s="13" t="n">
        <f aca="false">IFERROR(D1918/C1918,"")</f>
        <v>0</v>
      </c>
    </row>
    <row r="1919" customFormat="false" ht="15" hidden="false" customHeight="true" outlineLevel="0" collapsed="false">
      <c r="A1919" s="7" t="s">
        <v>150</v>
      </c>
      <c r="B1919" s="7" t="s">
        <v>4093</v>
      </c>
      <c r="C1919" s="7" t="n">
        <f aca="false">COUNTIFS('Duel Log'!AF$2:AF$2815,$A1919,'Duel Log'!AG$2:AG$2815,$B1919)</f>
        <v>1</v>
      </c>
      <c r="D1919" s="7" t="n">
        <f aca="false">COUNTIFS('Duel Log'!AF$2:AF$2815,$A1919,'Duel Log'!AG$2:AG$2815,$B1919,'Duel Log'!AH$2:AH$2815,"Win")</f>
        <v>1</v>
      </c>
      <c r="E1919" s="7" t="n">
        <f aca="false">COUNTIFS('Duel Log'!AF$2:AF$2815,$A1919,'Duel Log'!AG$2:AG$2815,$B1919,'Duel Log'!AH$2:AH$2815,"Loss")</f>
        <v>0</v>
      </c>
      <c r="F1919" s="7" t="n">
        <f aca="false">COUNTIFS('Duel Log'!AF$2:AF$2815,$A1919,'Duel Log'!AG$2:AG$2815,$B1919,'Duel Log'!AH$2:AH$2815,"Draw")</f>
        <v>0</v>
      </c>
      <c r="G1919" s="13" t="n">
        <f aca="false">IFERROR(D1919/C1919,"")</f>
        <v>1</v>
      </c>
    </row>
    <row r="1920" customFormat="false" ht="15" hidden="false" customHeight="true" outlineLevel="0" collapsed="false">
      <c r="A1920" s="7" t="s">
        <v>150</v>
      </c>
      <c r="B1920" s="7" t="s">
        <v>649</v>
      </c>
      <c r="C1920" s="7" t="n">
        <f aca="false">COUNTIFS('Duel Log'!AF$2:AF$2815,$A1920,'Duel Log'!AG$2:AG$2815,$B1920)</f>
        <v>1</v>
      </c>
      <c r="D1920" s="7" t="n">
        <f aca="false">COUNTIFS('Duel Log'!AF$2:AF$2815,$A1920,'Duel Log'!AG$2:AG$2815,$B1920,'Duel Log'!AH$2:AH$2815,"Win")</f>
        <v>1</v>
      </c>
      <c r="E1920" s="7" t="n">
        <f aca="false">COUNTIFS('Duel Log'!AF$2:AF$2815,$A1920,'Duel Log'!AG$2:AG$2815,$B1920,'Duel Log'!AH$2:AH$2815,"Loss")</f>
        <v>0</v>
      </c>
      <c r="F1920" s="7" t="n">
        <f aca="false">COUNTIFS('Duel Log'!AF$2:AF$2815,$A1920,'Duel Log'!AG$2:AG$2815,$B1920,'Duel Log'!AH$2:AH$2815,"Draw")</f>
        <v>0</v>
      </c>
      <c r="G1920" s="13" t="n">
        <f aca="false">IFERROR(D1920/C1920,"")</f>
        <v>1</v>
      </c>
    </row>
    <row r="1921" customFormat="false" ht="15" hidden="false" customHeight="true" outlineLevel="0" collapsed="false">
      <c r="A1921" s="7" t="s">
        <v>150</v>
      </c>
      <c r="B1921" s="7" t="s">
        <v>229</v>
      </c>
      <c r="C1921" s="7" t="n">
        <f aca="false">COUNTIFS('Duel Log'!AF$2:AF$2815,$A1921,'Duel Log'!AG$2:AG$2815,$B1921)</f>
        <v>2</v>
      </c>
      <c r="D1921" s="7" t="n">
        <f aca="false">COUNTIFS('Duel Log'!AF$2:AF$2815,$A1921,'Duel Log'!AG$2:AG$2815,$B1921,'Duel Log'!AH$2:AH$2815,"Win")</f>
        <v>2</v>
      </c>
      <c r="E1921" s="7" t="n">
        <f aca="false">COUNTIFS('Duel Log'!AF$2:AF$2815,$A1921,'Duel Log'!AG$2:AG$2815,$B1921,'Duel Log'!AH$2:AH$2815,"Loss")</f>
        <v>0</v>
      </c>
      <c r="F1921" s="7" t="n">
        <f aca="false">COUNTIFS('Duel Log'!AF$2:AF$2815,$A1921,'Duel Log'!AG$2:AG$2815,$B1921,'Duel Log'!AH$2:AH$2815,"Draw")</f>
        <v>0</v>
      </c>
      <c r="G1921" s="13" t="n">
        <f aca="false">IFERROR(D1921/C1921,"")</f>
        <v>1</v>
      </c>
    </row>
    <row r="1922" customFormat="false" ht="15" hidden="false" customHeight="true" outlineLevel="0" collapsed="false">
      <c r="A1922" s="7" t="s">
        <v>150</v>
      </c>
      <c r="B1922" s="7" t="s">
        <v>4586</v>
      </c>
      <c r="C1922" s="7" t="n">
        <f aca="false">COUNTIFS('Duel Log'!AF$2:AF$2815,$A1922,'Duel Log'!AG$2:AG$2815,$B1922)</f>
        <v>1</v>
      </c>
      <c r="D1922" s="7" t="n">
        <f aca="false">COUNTIFS('Duel Log'!AF$2:AF$2815,$A1922,'Duel Log'!AG$2:AG$2815,$B1922,'Duel Log'!AH$2:AH$2815,"Win")</f>
        <v>1</v>
      </c>
      <c r="E1922" s="7" t="n">
        <f aca="false">COUNTIFS('Duel Log'!AF$2:AF$2815,$A1922,'Duel Log'!AG$2:AG$2815,$B1922,'Duel Log'!AH$2:AH$2815,"Loss")</f>
        <v>0</v>
      </c>
      <c r="F1922" s="7" t="n">
        <f aca="false">COUNTIFS('Duel Log'!AF$2:AF$2815,$A1922,'Duel Log'!AG$2:AG$2815,$B1922,'Duel Log'!AH$2:AH$2815,"Draw")</f>
        <v>0</v>
      </c>
      <c r="G1922" s="13" t="n">
        <f aca="false">IFERROR(D1922/C1922,"")</f>
        <v>1</v>
      </c>
    </row>
    <row r="1923" customFormat="false" ht="15" hidden="false" customHeight="true" outlineLevel="0" collapsed="false">
      <c r="A1923" s="7" t="s">
        <v>150</v>
      </c>
      <c r="B1923" s="7" t="s">
        <v>4102</v>
      </c>
      <c r="C1923" s="7" t="n">
        <f aca="false">COUNTIFS('Duel Log'!AF$2:AF$2815,$A1923,'Duel Log'!AG$2:AG$2815,$B1923)</f>
        <v>1</v>
      </c>
      <c r="D1923" s="7" t="n">
        <f aca="false">COUNTIFS('Duel Log'!AF$2:AF$2815,$A1923,'Duel Log'!AG$2:AG$2815,$B1923,'Duel Log'!AH$2:AH$2815,"Win")</f>
        <v>1</v>
      </c>
      <c r="E1923" s="7" t="n">
        <f aca="false">COUNTIFS('Duel Log'!AF$2:AF$2815,$A1923,'Duel Log'!AG$2:AG$2815,$B1923,'Duel Log'!AH$2:AH$2815,"Loss")</f>
        <v>0</v>
      </c>
      <c r="F1923" s="7" t="n">
        <f aca="false">COUNTIFS('Duel Log'!AF$2:AF$2815,$A1923,'Duel Log'!AG$2:AG$2815,$B1923,'Duel Log'!AH$2:AH$2815,"Draw")</f>
        <v>0</v>
      </c>
      <c r="G1923" s="13" t="n">
        <f aca="false">IFERROR(D1923/C1923,"")</f>
        <v>1</v>
      </c>
    </row>
    <row r="1924" customFormat="false" ht="15" hidden="false" customHeight="true" outlineLevel="0" collapsed="false">
      <c r="A1924" s="7" t="s">
        <v>150</v>
      </c>
      <c r="B1924" s="7" t="s">
        <v>4149</v>
      </c>
      <c r="C1924" s="7" t="n">
        <f aca="false">COUNTIFS('Duel Log'!AF$2:AF$2815,$A1924,'Duel Log'!AG$2:AG$2815,$B1924)</f>
        <v>1</v>
      </c>
      <c r="D1924" s="7" t="n">
        <f aca="false">COUNTIFS('Duel Log'!AF$2:AF$2815,$A1924,'Duel Log'!AG$2:AG$2815,$B1924,'Duel Log'!AH$2:AH$2815,"Win")</f>
        <v>1</v>
      </c>
      <c r="E1924" s="7" t="n">
        <f aca="false">COUNTIFS('Duel Log'!AF$2:AF$2815,$A1924,'Duel Log'!AG$2:AG$2815,$B1924,'Duel Log'!AH$2:AH$2815,"Loss")</f>
        <v>0</v>
      </c>
      <c r="F1924" s="7" t="n">
        <f aca="false">COUNTIFS('Duel Log'!AF$2:AF$2815,$A1924,'Duel Log'!AG$2:AG$2815,$B1924,'Duel Log'!AH$2:AH$2815,"Draw")</f>
        <v>0</v>
      </c>
      <c r="G1924" s="13" t="n">
        <f aca="false">IFERROR(D1924/C1924,"")</f>
        <v>1</v>
      </c>
    </row>
    <row r="1925" customFormat="false" ht="15" hidden="false" customHeight="true" outlineLevel="0" collapsed="false">
      <c r="A1925" s="7" t="s">
        <v>150</v>
      </c>
      <c r="B1925" s="7" t="s">
        <v>5723</v>
      </c>
      <c r="C1925" s="7" t="n">
        <f aca="false">COUNTIFS('Duel Log'!AF$2:AF$2815,$A1925,'Duel Log'!AG$2:AG$2815,$B1925)</f>
        <v>1</v>
      </c>
      <c r="D1925" s="7" t="n">
        <f aca="false">COUNTIFS('Duel Log'!AF$2:AF$2815,$A1925,'Duel Log'!AG$2:AG$2815,$B1925,'Duel Log'!AH$2:AH$2815,"Win")</f>
        <v>1</v>
      </c>
      <c r="E1925" s="7" t="n">
        <f aca="false">COUNTIFS('Duel Log'!AF$2:AF$2815,$A1925,'Duel Log'!AG$2:AG$2815,$B1925,'Duel Log'!AH$2:AH$2815,"Loss")</f>
        <v>0</v>
      </c>
      <c r="F1925" s="7" t="n">
        <f aca="false">COUNTIFS('Duel Log'!AF$2:AF$2815,$A1925,'Duel Log'!AG$2:AG$2815,$B1925,'Duel Log'!AH$2:AH$2815,"Draw")</f>
        <v>0</v>
      </c>
      <c r="G1925" s="13" t="n">
        <f aca="false">IFERROR(D1925/C1925,"")</f>
        <v>1</v>
      </c>
    </row>
    <row r="1926" customFormat="false" ht="15" hidden="false" customHeight="true" outlineLevel="0" collapsed="false">
      <c r="A1926" s="7" t="s">
        <v>461</v>
      </c>
      <c r="B1926" s="7" t="s">
        <v>462</v>
      </c>
      <c r="C1926" s="7" t="n">
        <f aca="false">COUNTIFS('Duel Log'!AF$2:AF$2815,$A1926,'Duel Log'!AG$2:AG$2815,$B1926)</f>
        <v>2</v>
      </c>
      <c r="D1926" s="7" t="n">
        <f aca="false">COUNTIFS('Duel Log'!AF$2:AF$2815,$A1926,'Duel Log'!AG$2:AG$2815,$B1926,'Duel Log'!AH$2:AH$2815,"Win")</f>
        <v>0</v>
      </c>
      <c r="E1926" s="7" t="n">
        <f aca="false">COUNTIFS('Duel Log'!AF$2:AF$2815,$A1926,'Duel Log'!AG$2:AG$2815,$B1926,'Duel Log'!AH$2:AH$2815,"Loss")</f>
        <v>2</v>
      </c>
      <c r="F1926" s="7" t="n">
        <f aca="false">COUNTIFS('Duel Log'!AF$2:AF$2815,$A1926,'Duel Log'!AG$2:AG$2815,$B1926,'Duel Log'!AH$2:AH$2815,"Draw")</f>
        <v>0</v>
      </c>
      <c r="G1926" s="13" t="n">
        <f aca="false">IFERROR(D1926/C1926,"")</f>
        <v>0</v>
      </c>
    </row>
    <row r="1927" customFormat="false" ht="15" hidden="false" customHeight="true" outlineLevel="0" collapsed="false">
      <c r="A1927" s="7" t="s">
        <v>1738</v>
      </c>
      <c r="B1927" s="7" t="s">
        <v>924</v>
      </c>
      <c r="C1927" s="7" t="n">
        <f aca="false">COUNTIFS('Duel Log'!AF$2:AF$2815,$A1927,'Duel Log'!AG$2:AG$2815,$B1927)</f>
        <v>1</v>
      </c>
      <c r="D1927" s="7" t="n">
        <f aca="false">COUNTIFS('Duel Log'!AF$2:AF$2815,$A1927,'Duel Log'!AG$2:AG$2815,$B1927,'Duel Log'!AH$2:AH$2815,"Win")</f>
        <v>1</v>
      </c>
      <c r="E1927" s="7" t="n">
        <f aca="false">COUNTIFS('Duel Log'!AF$2:AF$2815,$A1927,'Duel Log'!AG$2:AG$2815,$B1927,'Duel Log'!AH$2:AH$2815,"Loss")</f>
        <v>0</v>
      </c>
      <c r="F1927" s="7" t="n">
        <f aca="false">COUNTIFS('Duel Log'!AF$2:AF$2815,$A1927,'Duel Log'!AG$2:AG$2815,$B1927,'Duel Log'!AH$2:AH$2815,"Draw")</f>
        <v>0</v>
      </c>
      <c r="G1927" s="13" t="n">
        <f aca="false">IFERROR(D1927/C1927,"")</f>
        <v>1</v>
      </c>
    </row>
    <row r="1928" customFormat="false" ht="15" hidden="false" customHeight="true" outlineLevel="0" collapsed="false">
      <c r="A1928" s="7" t="s">
        <v>2763</v>
      </c>
      <c r="B1928" s="7" t="s">
        <v>3380</v>
      </c>
      <c r="C1928" s="7" t="n">
        <f aca="false">COUNTIFS('Duel Log'!AF$2:AF$2815,$A1928,'Duel Log'!AG$2:AG$2815,$B1928)</f>
        <v>1</v>
      </c>
      <c r="D1928" s="7" t="n">
        <f aca="false">COUNTIFS('Duel Log'!AF$2:AF$2815,$A1928,'Duel Log'!AG$2:AG$2815,$B1928,'Duel Log'!AH$2:AH$2815,"Win")</f>
        <v>0</v>
      </c>
      <c r="E1928" s="7" t="n">
        <f aca="false">COUNTIFS('Duel Log'!AF$2:AF$2815,$A1928,'Duel Log'!AG$2:AG$2815,$B1928,'Duel Log'!AH$2:AH$2815,"Loss")</f>
        <v>1</v>
      </c>
      <c r="F1928" s="7" t="n">
        <f aca="false">COUNTIFS('Duel Log'!AF$2:AF$2815,$A1928,'Duel Log'!AG$2:AG$2815,$B1928,'Duel Log'!AH$2:AH$2815,"Draw")</f>
        <v>0</v>
      </c>
      <c r="G1928" s="13" t="n">
        <f aca="false">IFERROR(D1928/C1928,"")</f>
        <v>0</v>
      </c>
    </row>
    <row r="1929" customFormat="false" ht="15" hidden="false" customHeight="true" outlineLevel="0" collapsed="false">
      <c r="A1929" s="7" t="s">
        <v>2763</v>
      </c>
      <c r="B1929" s="7" t="s">
        <v>649</v>
      </c>
      <c r="C1929" s="7" t="n">
        <f aca="false">COUNTIFS('Duel Log'!AF$2:AF$2815,$A1929,'Duel Log'!AG$2:AG$2815,$B1929)</f>
        <v>1</v>
      </c>
      <c r="D1929" s="7" t="n">
        <f aca="false">COUNTIFS('Duel Log'!AF$2:AF$2815,$A1929,'Duel Log'!AG$2:AG$2815,$B1929,'Duel Log'!AH$2:AH$2815,"Win")</f>
        <v>0</v>
      </c>
      <c r="E1929" s="7" t="n">
        <f aca="false">COUNTIFS('Duel Log'!AF$2:AF$2815,$A1929,'Duel Log'!AG$2:AG$2815,$B1929,'Duel Log'!AH$2:AH$2815,"Loss")</f>
        <v>1</v>
      </c>
      <c r="F1929" s="7" t="n">
        <f aca="false">COUNTIFS('Duel Log'!AF$2:AF$2815,$A1929,'Duel Log'!AG$2:AG$2815,$B1929,'Duel Log'!AH$2:AH$2815,"Draw")</f>
        <v>0</v>
      </c>
      <c r="G1929" s="13" t="n">
        <f aca="false">IFERROR(D1929/C1929,"")</f>
        <v>0</v>
      </c>
    </row>
    <row r="1930" customFormat="false" ht="15" hidden="false" customHeight="true" outlineLevel="0" collapsed="false">
      <c r="A1930" s="7" t="s">
        <v>2763</v>
      </c>
      <c r="B1930" s="7" t="s">
        <v>229</v>
      </c>
      <c r="C1930" s="7" t="n">
        <f aca="false">COUNTIFS('Duel Log'!AF$2:AF$2815,$A1930,'Duel Log'!AG$2:AG$2815,$B1930)</f>
        <v>1</v>
      </c>
      <c r="D1930" s="7" t="n">
        <f aca="false">COUNTIFS('Duel Log'!AF$2:AF$2815,$A1930,'Duel Log'!AG$2:AG$2815,$B1930,'Duel Log'!AH$2:AH$2815,"Win")</f>
        <v>1</v>
      </c>
      <c r="E1930" s="7" t="n">
        <f aca="false">COUNTIFS('Duel Log'!AF$2:AF$2815,$A1930,'Duel Log'!AG$2:AG$2815,$B1930,'Duel Log'!AH$2:AH$2815,"Loss")</f>
        <v>0</v>
      </c>
      <c r="F1930" s="7" t="n">
        <f aca="false">COUNTIFS('Duel Log'!AF$2:AF$2815,$A1930,'Duel Log'!AG$2:AG$2815,$B1930,'Duel Log'!AH$2:AH$2815,"Draw")</f>
        <v>0</v>
      </c>
      <c r="G1930" s="13" t="n">
        <f aca="false">IFERROR(D1930/C1930,"")</f>
        <v>1</v>
      </c>
    </row>
    <row r="1931" customFormat="false" ht="15" hidden="false" customHeight="true" outlineLevel="0" collapsed="false">
      <c r="A1931" s="7" t="s">
        <v>726</v>
      </c>
      <c r="B1931" s="7" t="s">
        <v>1155</v>
      </c>
      <c r="C1931" s="7" t="n">
        <f aca="false">COUNTIFS('Duel Log'!AF$2:AF$2815,$A1931,'Duel Log'!AG$2:AG$2815,$B1931)</f>
        <v>2</v>
      </c>
      <c r="D1931" s="7" t="n">
        <f aca="false">COUNTIFS('Duel Log'!AF$2:AF$2815,$A1931,'Duel Log'!AG$2:AG$2815,$B1931,'Duel Log'!AH$2:AH$2815,"Win")</f>
        <v>0</v>
      </c>
      <c r="E1931" s="7" t="n">
        <f aca="false">COUNTIFS('Duel Log'!AF$2:AF$2815,$A1931,'Duel Log'!AG$2:AG$2815,$B1931,'Duel Log'!AH$2:AH$2815,"Loss")</f>
        <v>2</v>
      </c>
      <c r="F1931" s="7" t="n">
        <f aca="false">COUNTIFS('Duel Log'!AF$2:AF$2815,$A1931,'Duel Log'!AG$2:AG$2815,$B1931,'Duel Log'!AH$2:AH$2815,"Draw")</f>
        <v>0</v>
      </c>
      <c r="G1931" s="13" t="n">
        <f aca="false">IFERROR(D1931/C1931,"")</f>
        <v>0</v>
      </c>
    </row>
    <row r="1932" customFormat="false" ht="15" hidden="false" customHeight="true" outlineLevel="0" collapsed="false">
      <c r="A1932" s="7" t="s">
        <v>726</v>
      </c>
      <c r="B1932" s="7" t="s">
        <v>1990</v>
      </c>
      <c r="C1932" s="7" t="n">
        <f aca="false">COUNTIFS('Duel Log'!AF$2:AF$2815,$A1932,'Duel Log'!AG$2:AG$2815,$B1932)</f>
        <v>2</v>
      </c>
      <c r="D1932" s="7" t="n">
        <f aca="false">COUNTIFS('Duel Log'!AF$2:AF$2815,$A1932,'Duel Log'!AG$2:AG$2815,$B1932,'Duel Log'!AH$2:AH$2815,"Win")</f>
        <v>2</v>
      </c>
      <c r="E1932" s="7" t="n">
        <f aca="false">COUNTIFS('Duel Log'!AF$2:AF$2815,$A1932,'Duel Log'!AG$2:AG$2815,$B1932,'Duel Log'!AH$2:AH$2815,"Loss")</f>
        <v>0</v>
      </c>
      <c r="F1932" s="7" t="n">
        <f aca="false">COUNTIFS('Duel Log'!AF$2:AF$2815,$A1932,'Duel Log'!AG$2:AG$2815,$B1932,'Duel Log'!AH$2:AH$2815,"Draw")</f>
        <v>0</v>
      </c>
      <c r="G1932" s="13" t="n">
        <f aca="false">IFERROR(D1932/C1932,"")</f>
        <v>1</v>
      </c>
    </row>
    <row r="1933" customFormat="false" ht="15" hidden="false" customHeight="true" outlineLevel="0" collapsed="false">
      <c r="A1933" s="7" t="s">
        <v>726</v>
      </c>
      <c r="B1933" s="7" t="s">
        <v>466</v>
      </c>
      <c r="C1933" s="7" t="n">
        <f aca="false">COUNTIFS('Duel Log'!AF$2:AF$2815,$A1933,'Duel Log'!AG$2:AG$2815,$B1933)</f>
        <v>2</v>
      </c>
      <c r="D1933" s="7" t="n">
        <f aca="false">COUNTIFS('Duel Log'!AF$2:AF$2815,$A1933,'Duel Log'!AG$2:AG$2815,$B1933,'Duel Log'!AH$2:AH$2815,"Win")</f>
        <v>2</v>
      </c>
      <c r="E1933" s="7" t="n">
        <f aca="false">COUNTIFS('Duel Log'!AF$2:AF$2815,$A1933,'Duel Log'!AG$2:AG$2815,$B1933,'Duel Log'!AH$2:AH$2815,"Loss")</f>
        <v>0</v>
      </c>
      <c r="F1933" s="7" t="n">
        <f aca="false">COUNTIFS('Duel Log'!AF$2:AF$2815,$A1933,'Duel Log'!AG$2:AG$2815,$B1933,'Duel Log'!AH$2:AH$2815,"Draw")</f>
        <v>0</v>
      </c>
      <c r="G1933" s="13" t="n">
        <f aca="false">IFERROR(D1933/C1933,"")</f>
        <v>1</v>
      </c>
    </row>
    <row r="1934" customFormat="false" ht="15" hidden="false" customHeight="true" outlineLevel="0" collapsed="false">
      <c r="A1934" s="7" t="s">
        <v>726</v>
      </c>
      <c r="B1934" s="7" t="s">
        <v>904</v>
      </c>
      <c r="C1934" s="7" t="n">
        <f aca="false">COUNTIFS('Duel Log'!AF$2:AF$2815,$A1934,'Duel Log'!AG$2:AG$2815,$B1934)</f>
        <v>2</v>
      </c>
      <c r="D1934" s="7" t="n">
        <f aca="false">COUNTIFS('Duel Log'!AF$2:AF$2815,$A1934,'Duel Log'!AG$2:AG$2815,$B1934,'Duel Log'!AH$2:AH$2815,"Win")</f>
        <v>0</v>
      </c>
      <c r="E1934" s="7" t="n">
        <f aca="false">COUNTIFS('Duel Log'!AF$2:AF$2815,$A1934,'Duel Log'!AG$2:AG$2815,$B1934,'Duel Log'!AH$2:AH$2815,"Loss")</f>
        <v>2</v>
      </c>
      <c r="F1934" s="7" t="n">
        <f aca="false">COUNTIFS('Duel Log'!AF$2:AF$2815,$A1934,'Duel Log'!AG$2:AG$2815,$B1934,'Duel Log'!AH$2:AH$2815,"Draw")</f>
        <v>0</v>
      </c>
      <c r="G1934" s="13" t="n">
        <f aca="false">IFERROR(D1934/C1934,"")</f>
        <v>0</v>
      </c>
    </row>
    <row r="1935" customFormat="false" ht="15" hidden="false" customHeight="true" outlineLevel="0" collapsed="false">
      <c r="A1935" s="7" t="s">
        <v>726</v>
      </c>
      <c r="B1935" s="7" t="s">
        <v>422</v>
      </c>
      <c r="C1935" s="7" t="n">
        <f aca="false">COUNTIFS('Duel Log'!AF$2:AF$2815,$A1935,'Duel Log'!AG$2:AG$2815,$B1935)</f>
        <v>3</v>
      </c>
      <c r="D1935" s="7" t="n">
        <f aca="false">COUNTIFS('Duel Log'!AF$2:AF$2815,$A1935,'Duel Log'!AG$2:AG$2815,$B1935,'Duel Log'!AH$2:AH$2815,"Win")</f>
        <v>0</v>
      </c>
      <c r="E1935" s="7" t="n">
        <f aca="false">COUNTIFS('Duel Log'!AF$2:AF$2815,$A1935,'Duel Log'!AG$2:AG$2815,$B1935,'Duel Log'!AH$2:AH$2815,"Loss")</f>
        <v>3</v>
      </c>
      <c r="F1935" s="7" t="n">
        <f aca="false">COUNTIFS('Duel Log'!AF$2:AF$2815,$A1935,'Duel Log'!AG$2:AG$2815,$B1935,'Duel Log'!AH$2:AH$2815,"Draw")</f>
        <v>0</v>
      </c>
      <c r="G1935" s="13" t="n">
        <f aca="false">IFERROR(D1935/C1935,"")</f>
        <v>0</v>
      </c>
    </row>
    <row r="1936" customFormat="false" ht="15" hidden="false" customHeight="true" outlineLevel="0" collapsed="false">
      <c r="A1936" s="7" t="s">
        <v>726</v>
      </c>
      <c r="B1936" s="7" t="s">
        <v>3544</v>
      </c>
      <c r="C1936" s="7" t="n">
        <f aca="false">COUNTIFS('Duel Log'!AF$2:AF$2815,$A1936,'Duel Log'!AG$2:AG$2815,$B1936)</f>
        <v>1</v>
      </c>
      <c r="D1936" s="7" t="n">
        <f aca="false">COUNTIFS('Duel Log'!AF$2:AF$2815,$A1936,'Duel Log'!AG$2:AG$2815,$B1936,'Duel Log'!AH$2:AH$2815,"Win")</f>
        <v>1</v>
      </c>
      <c r="E1936" s="7" t="n">
        <f aca="false">COUNTIFS('Duel Log'!AF$2:AF$2815,$A1936,'Duel Log'!AG$2:AG$2815,$B1936,'Duel Log'!AH$2:AH$2815,"Loss")</f>
        <v>0</v>
      </c>
      <c r="F1936" s="7" t="n">
        <f aca="false">COUNTIFS('Duel Log'!AF$2:AF$2815,$A1936,'Duel Log'!AG$2:AG$2815,$B1936,'Duel Log'!AH$2:AH$2815,"Draw")</f>
        <v>0</v>
      </c>
      <c r="G1936" s="13" t="n">
        <f aca="false">IFERROR(D1936/C1936,"")</f>
        <v>1</v>
      </c>
    </row>
    <row r="1937" customFormat="false" ht="15" hidden="false" customHeight="true" outlineLevel="0" collapsed="false">
      <c r="A1937" s="7" t="s">
        <v>726</v>
      </c>
      <c r="B1937" s="7" t="s">
        <v>3403</v>
      </c>
      <c r="C1937" s="7" t="n">
        <f aca="false">COUNTIFS('Duel Log'!AF$2:AF$2815,$A1937,'Duel Log'!AG$2:AG$2815,$B1937)</f>
        <v>1</v>
      </c>
      <c r="D1937" s="7" t="n">
        <f aca="false">COUNTIFS('Duel Log'!AF$2:AF$2815,$A1937,'Duel Log'!AG$2:AG$2815,$B1937,'Duel Log'!AH$2:AH$2815,"Win")</f>
        <v>0</v>
      </c>
      <c r="E1937" s="7" t="n">
        <f aca="false">COUNTIFS('Duel Log'!AF$2:AF$2815,$A1937,'Duel Log'!AG$2:AG$2815,$B1937,'Duel Log'!AH$2:AH$2815,"Loss")</f>
        <v>1</v>
      </c>
      <c r="F1937" s="7" t="n">
        <f aca="false">COUNTIFS('Duel Log'!AF$2:AF$2815,$A1937,'Duel Log'!AG$2:AG$2815,$B1937,'Duel Log'!AH$2:AH$2815,"Draw")</f>
        <v>0</v>
      </c>
      <c r="G1937" s="13" t="n">
        <f aca="false">IFERROR(D1937/C1937,"")</f>
        <v>0</v>
      </c>
    </row>
    <row r="1938" customFormat="false" ht="15" hidden="false" customHeight="true" outlineLevel="0" collapsed="false">
      <c r="A1938" s="7" t="s">
        <v>726</v>
      </c>
      <c r="B1938" s="7" t="s">
        <v>5696</v>
      </c>
      <c r="C1938" s="7" t="n">
        <f aca="false">COUNTIFS('Duel Log'!AF$2:AF$2815,$A1938,'Duel Log'!AG$2:AG$2815,$B1938)</f>
        <v>1</v>
      </c>
      <c r="D1938" s="7" t="n">
        <f aca="false">COUNTIFS('Duel Log'!AF$2:AF$2815,$A1938,'Duel Log'!AG$2:AG$2815,$B1938,'Duel Log'!AH$2:AH$2815,"Win")</f>
        <v>0</v>
      </c>
      <c r="E1938" s="7" t="n">
        <f aca="false">COUNTIFS('Duel Log'!AF$2:AF$2815,$A1938,'Duel Log'!AG$2:AG$2815,$B1938,'Duel Log'!AH$2:AH$2815,"Loss")</f>
        <v>1</v>
      </c>
      <c r="F1938" s="7" t="n">
        <f aca="false">COUNTIFS('Duel Log'!AF$2:AF$2815,$A1938,'Duel Log'!AG$2:AG$2815,$B1938,'Duel Log'!AH$2:AH$2815,"Draw")</f>
        <v>0</v>
      </c>
      <c r="G1938" s="13" t="n">
        <f aca="false">IFERROR(D1938/C1938,"")</f>
        <v>0</v>
      </c>
    </row>
    <row r="1939" customFormat="false" ht="15" hidden="false" customHeight="true" outlineLevel="0" collapsed="false">
      <c r="A1939" s="7" t="s">
        <v>726</v>
      </c>
      <c r="B1939" s="7" t="s">
        <v>504</v>
      </c>
      <c r="C1939" s="7" t="n">
        <f aca="false">COUNTIFS('Duel Log'!AF$2:AF$2815,$A1939,'Duel Log'!AG$2:AG$2815,$B1939)</f>
        <v>1</v>
      </c>
      <c r="D1939" s="7" t="n">
        <f aca="false">COUNTIFS('Duel Log'!AF$2:AF$2815,$A1939,'Duel Log'!AG$2:AG$2815,$B1939,'Duel Log'!AH$2:AH$2815,"Win")</f>
        <v>0</v>
      </c>
      <c r="E1939" s="7" t="n">
        <f aca="false">COUNTIFS('Duel Log'!AF$2:AF$2815,$A1939,'Duel Log'!AG$2:AG$2815,$B1939,'Duel Log'!AH$2:AH$2815,"Loss")</f>
        <v>1</v>
      </c>
      <c r="F1939" s="7" t="n">
        <f aca="false">COUNTIFS('Duel Log'!AF$2:AF$2815,$A1939,'Duel Log'!AG$2:AG$2815,$B1939,'Duel Log'!AH$2:AH$2815,"Draw")</f>
        <v>0</v>
      </c>
      <c r="G1939" s="13" t="n">
        <f aca="false">IFERROR(D1939/C1939,"")</f>
        <v>0</v>
      </c>
    </row>
    <row r="1940" customFormat="false" ht="15" hidden="false" customHeight="true" outlineLevel="0" collapsed="false">
      <c r="A1940" s="7" t="s">
        <v>726</v>
      </c>
      <c r="B1940" s="7" t="s">
        <v>414</v>
      </c>
      <c r="C1940" s="7" t="n">
        <f aca="false">COUNTIFS('Duel Log'!AF$2:AF$2815,$A1940,'Duel Log'!AG$2:AG$2815,$B1940)</f>
        <v>1</v>
      </c>
      <c r="D1940" s="7" t="n">
        <f aca="false">COUNTIFS('Duel Log'!AF$2:AF$2815,$A1940,'Duel Log'!AG$2:AG$2815,$B1940,'Duel Log'!AH$2:AH$2815,"Win")</f>
        <v>1</v>
      </c>
      <c r="E1940" s="7" t="n">
        <f aca="false">COUNTIFS('Duel Log'!AF$2:AF$2815,$A1940,'Duel Log'!AG$2:AG$2815,$B1940,'Duel Log'!AH$2:AH$2815,"Loss")</f>
        <v>0</v>
      </c>
      <c r="F1940" s="7" t="n">
        <f aca="false">COUNTIFS('Duel Log'!AF$2:AF$2815,$A1940,'Duel Log'!AG$2:AG$2815,$B1940,'Duel Log'!AH$2:AH$2815,"Draw")</f>
        <v>0</v>
      </c>
      <c r="G1940" s="13" t="n">
        <f aca="false">IFERROR(D1940/C1940,"")</f>
        <v>1</v>
      </c>
    </row>
    <row r="1941" customFormat="false" ht="15" hidden="false" customHeight="true" outlineLevel="0" collapsed="false">
      <c r="A1941" s="7" t="s">
        <v>2371</v>
      </c>
      <c r="B1941" s="7" t="s">
        <v>2372</v>
      </c>
      <c r="C1941" s="7" t="n">
        <f aca="false">COUNTIFS('Duel Log'!AF$2:AF$2815,$A1941,'Duel Log'!AG$2:AG$2815,$B1941)</f>
        <v>1</v>
      </c>
      <c r="D1941" s="7" t="n">
        <f aca="false">COUNTIFS('Duel Log'!AF$2:AF$2815,$A1941,'Duel Log'!AG$2:AG$2815,$B1941,'Duel Log'!AH$2:AH$2815,"Win")</f>
        <v>0</v>
      </c>
      <c r="E1941" s="7" t="n">
        <f aca="false">COUNTIFS('Duel Log'!AF$2:AF$2815,$A1941,'Duel Log'!AG$2:AG$2815,$B1941,'Duel Log'!AH$2:AH$2815,"Loss")</f>
        <v>1</v>
      </c>
      <c r="F1941" s="7" t="n">
        <f aca="false">COUNTIFS('Duel Log'!AF$2:AF$2815,$A1941,'Duel Log'!AG$2:AG$2815,$B1941,'Duel Log'!AH$2:AH$2815,"Draw")</f>
        <v>0</v>
      </c>
      <c r="G1941" s="13" t="n">
        <f aca="false">IFERROR(D1941/C1941,"")</f>
        <v>0</v>
      </c>
    </row>
    <row r="1942" customFormat="false" ht="15" hidden="false" customHeight="true" outlineLevel="0" collapsed="false">
      <c r="A1942" s="7" t="s">
        <v>5188</v>
      </c>
      <c r="B1942" s="7" t="s">
        <v>5556</v>
      </c>
      <c r="C1942" s="7" t="n">
        <f aca="false">COUNTIFS('Duel Log'!AF$2:AF$2815,$A1942,'Duel Log'!AG$2:AG$2815,$B1942)</f>
        <v>1</v>
      </c>
      <c r="D1942" s="7" t="n">
        <f aca="false">COUNTIFS('Duel Log'!AF$2:AF$2815,$A1942,'Duel Log'!AG$2:AG$2815,$B1942,'Duel Log'!AH$2:AH$2815,"Win")</f>
        <v>0</v>
      </c>
      <c r="E1942" s="7" t="n">
        <f aca="false">COUNTIFS('Duel Log'!AF$2:AF$2815,$A1942,'Duel Log'!AG$2:AG$2815,$B1942,'Duel Log'!AH$2:AH$2815,"Loss")</f>
        <v>1</v>
      </c>
      <c r="F1942" s="7" t="n">
        <f aca="false">COUNTIFS('Duel Log'!AF$2:AF$2815,$A1942,'Duel Log'!AG$2:AG$2815,$B1942,'Duel Log'!AH$2:AH$2815,"Draw")</f>
        <v>0</v>
      </c>
      <c r="G1942" s="13" t="n">
        <f aca="false">IFERROR(D1942/C1942,"")</f>
        <v>0</v>
      </c>
    </row>
    <row r="1943" customFormat="false" ht="15" hidden="false" customHeight="true" outlineLevel="0" collapsed="false">
      <c r="A1943" s="7" t="s">
        <v>3719</v>
      </c>
      <c r="B1943" s="7" t="s">
        <v>3718</v>
      </c>
      <c r="C1943" s="7" t="n">
        <f aca="false">COUNTIFS('Duel Log'!AF$2:AF$2815,$A1943,'Duel Log'!AG$2:AG$2815,$B1943)</f>
        <v>1</v>
      </c>
      <c r="D1943" s="7" t="n">
        <f aca="false">COUNTIFS('Duel Log'!AF$2:AF$2815,$A1943,'Duel Log'!AG$2:AG$2815,$B1943,'Duel Log'!AH$2:AH$2815,"Win")</f>
        <v>0</v>
      </c>
      <c r="E1943" s="7" t="n">
        <f aca="false">COUNTIFS('Duel Log'!AF$2:AF$2815,$A1943,'Duel Log'!AG$2:AG$2815,$B1943,'Duel Log'!AH$2:AH$2815,"Loss")</f>
        <v>1</v>
      </c>
      <c r="F1943" s="7" t="n">
        <f aca="false">COUNTIFS('Duel Log'!AF$2:AF$2815,$A1943,'Duel Log'!AG$2:AG$2815,$B1943,'Duel Log'!AH$2:AH$2815,"Draw")</f>
        <v>0</v>
      </c>
      <c r="G1943" s="13" t="n">
        <f aca="false">IFERROR(D1943/C1943,"")</f>
        <v>0</v>
      </c>
    </row>
    <row r="1944" customFormat="false" ht="15" hidden="false" customHeight="true" outlineLevel="0" collapsed="false">
      <c r="A1944" s="7" t="s">
        <v>2220</v>
      </c>
      <c r="B1944" s="7" t="s">
        <v>1273</v>
      </c>
      <c r="C1944" s="7" t="n">
        <f aca="false">COUNTIFS('Duel Log'!AF$2:AF$2815,$A1944,'Duel Log'!AG$2:AG$2815,$B1944)</f>
        <v>1</v>
      </c>
      <c r="D1944" s="7" t="n">
        <f aca="false">COUNTIFS('Duel Log'!AF$2:AF$2815,$A1944,'Duel Log'!AG$2:AG$2815,$B1944,'Duel Log'!AH$2:AH$2815,"Win")</f>
        <v>1</v>
      </c>
      <c r="E1944" s="7" t="n">
        <f aca="false">COUNTIFS('Duel Log'!AF$2:AF$2815,$A1944,'Duel Log'!AG$2:AG$2815,$B1944,'Duel Log'!AH$2:AH$2815,"Loss")</f>
        <v>0</v>
      </c>
      <c r="F1944" s="7" t="n">
        <f aca="false">COUNTIFS('Duel Log'!AF$2:AF$2815,$A1944,'Duel Log'!AG$2:AG$2815,$B1944,'Duel Log'!AH$2:AH$2815,"Draw")</f>
        <v>0</v>
      </c>
      <c r="G1944" s="13" t="n">
        <f aca="false">IFERROR(D1944/C1944,"")</f>
        <v>1</v>
      </c>
    </row>
    <row r="1945" customFormat="false" ht="15" hidden="false" customHeight="true" outlineLevel="0" collapsed="false">
      <c r="A1945" s="7" t="s">
        <v>5080</v>
      </c>
      <c r="B1945" s="7" t="s">
        <v>5079</v>
      </c>
      <c r="C1945" s="7" t="n">
        <f aca="false">COUNTIFS('Duel Log'!AF$2:AF$2815,$A1945,'Duel Log'!AG$2:AG$2815,$B1945)</f>
        <v>1</v>
      </c>
      <c r="D1945" s="7" t="n">
        <f aca="false">COUNTIFS('Duel Log'!AF$2:AF$2815,$A1945,'Duel Log'!AG$2:AG$2815,$B1945,'Duel Log'!AH$2:AH$2815,"Win")</f>
        <v>0</v>
      </c>
      <c r="E1945" s="7" t="n">
        <f aca="false">COUNTIFS('Duel Log'!AF$2:AF$2815,$A1945,'Duel Log'!AG$2:AG$2815,$B1945,'Duel Log'!AH$2:AH$2815,"Loss")</f>
        <v>1</v>
      </c>
      <c r="F1945" s="7" t="n">
        <f aca="false">COUNTIFS('Duel Log'!AF$2:AF$2815,$A1945,'Duel Log'!AG$2:AG$2815,$B1945,'Duel Log'!AH$2:AH$2815,"Draw")</f>
        <v>0</v>
      </c>
      <c r="G1945" s="13" t="n">
        <f aca="false">IFERROR(D1945/C1945,"")</f>
        <v>0</v>
      </c>
    </row>
    <row r="1946" customFormat="false" ht="15" hidden="false" customHeight="true" outlineLevel="0" collapsed="false">
      <c r="A1946" s="7" t="s">
        <v>1376</v>
      </c>
      <c r="B1946" s="7" t="s">
        <v>1377</v>
      </c>
      <c r="C1946" s="7" t="n">
        <f aca="false">COUNTIFS('Duel Log'!AF$2:AF$2815,$A1946,'Duel Log'!AG$2:AG$2815,$B1946)</f>
        <v>1</v>
      </c>
      <c r="D1946" s="7" t="n">
        <f aca="false">COUNTIFS('Duel Log'!AF$2:AF$2815,$A1946,'Duel Log'!AG$2:AG$2815,$B1946,'Duel Log'!AH$2:AH$2815,"Win")</f>
        <v>1</v>
      </c>
      <c r="E1946" s="7" t="n">
        <f aca="false">COUNTIFS('Duel Log'!AF$2:AF$2815,$A1946,'Duel Log'!AG$2:AG$2815,$B1946,'Duel Log'!AH$2:AH$2815,"Loss")</f>
        <v>0</v>
      </c>
      <c r="F1946" s="7" t="n">
        <f aca="false">COUNTIFS('Duel Log'!AF$2:AF$2815,$A1946,'Duel Log'!AG$2:AG$2815,$B1946,'Duel Log'!AH$2:AH$2815,"Draw")</f>
        <v>0</v>
      </c>
      <c r="G1946" s="13" t="n">
        <f aca="false">IFERROR(D1946/C1946,"")</f>
        <v>1</v>
      </c>
    </row>
    <row r="1947" customFormat="false" ht="15" hidden="false" customHeight="true" outlineLevel="0" collapsed="false">
      <c r="A1947" s="7" t="s">
        <v>2422</v>
      </c>
      <c r="B1947" s="7" t="s">
        <v>2421</v>
      </c>
      <c r="C1947" s="7" t="n">
        <f aca="false">COUNTIFS('Duel Log'!AF$2:AF$2815,$A1947,'Duel Log'!AG$2:AG$2815,$B1947)</f>
        <v>1</v>
      </c>
      <c r="D1947" s="7" t="n">
        <f aca="false">COUNTIFS('Duel Log'!AF$2:AF$2815,$A1947,'Duel Log'!AG$2:AG$2815,$B1947,'Duel Log'!AH$2:AH$2815,"Win")</f>
        <v>0</v>
      </c>
      <c r="E1947" s="7" t="n">
        <f aca="false">COUNTIFS('Duel Log'!AF$2:AF$2815,$A1947,'Duel Log'!AG$2:AG$2815,$B1947,'Duel Log'!AH$2:AH$2815,"Loss")</f>
        <v>1</v>
      </c>
      <c r="F1947" s="7" t="n">
        <f aca="false">COUNTIFS('Duel Log'!AF$2:AF$2815,$A1947,'Duel Log'!AG$2:AG$2815,$B1947,'Duel Log'!AH$2:AH$2815,"Draw")</f>
        <v>0</v>
      </c>
      <c r="G1947" s="13" t="n">
        <f aca="false">IFERROR(D1947/C1947,"")</f>
        <v>0</v>
      </c>
    </row>
    <row r="1948" customFormat="false" ht="15" hidden="false" customHeight="true" outlineLevel="0" collapsed="false">
      <c r="A1948" s="7" t="s">
        <v>5476</v>
      </c>
      <c r="B1948" s="7" t="s">
        <v>5477</v>
      </c>
      <c r="C1948" s="7" t="n">
        <f aca="false">COUNTIFS('Duel Log'!AF$2:AF$2815,$A1948,'Duel Log'!AG$2:AG$2815,$B1948)</f>
        <v>1</v>
      </c>
      <c r="D1948" s="7" t="n">
        <f aca="false">COUNTIFS('Duel Log'!AF$2:AF$2815,$A1948,'Duel Log'!AG$2:AG$2815,$B1948,'Duel Log'!AH$2:AH$2815,"Win")</f>
        <v>0</v>
      </c>
      <c r="E1948" s="7" t="n">
        <f aca="false">COUNTIFS('Duel Log'!AF$2:AF$2815,$A1948,'Duel Log'!AG$2:AG$2815,$B1948,'Duel Log'!AH$2:AH$2815,"Loss")</f>
        <v>1</v>
      </c>
      <c r="F1948" s="7" t="n">
        <f aca="false">COUNTIFS('Duel Log'!AF$2:AF$2815,$A1948,'Duel Log'!AG$2:AG$2815,$B1948,'Duel Log'!AH$2:AH$2815,"Draw")</f>
        <v>0</v>
      </c>
      <c r="G1948" s="13" t="n">
        <f aca="false">IFERROR(D1948/C1948,"")</f>
        <v>0</v>
      </c>
    </row>
    <row r="1949" customFormat="false" ht="15" hidden="false" customHeight="true" outlineLevel="0" collapsed="false">
      <c r="A1949" s="7" t="s">
        <v>1954</v>
      </c>
      <c r="B1949" s="7" t="s">
        <v>1953</v>
      </c>
      <c r="C1949" s="7" t="n">
        <f aca="false">COUNTIFS('Duel Log'!AF$2:AF$2815,$A1949,'Duel Log'!AG$2:AG$2815,$B1949)</f>
        <v>2</v>
      </c>
      <c r="D1949" s="7" t="n">
        <f aca="false">COUNTIFS('Duel Log'!AF$2:AF$2815,$A1949,'Duel Log'!AG$2:AG$2815,$B1949,'Duel Log'!AH$2:AH$2815,"Win")</f>
        <v>0</v>
      </c>
      <c r="E1949" s="7" t="n">
        <f aca="false">COUNTIFS('Duel Log'!AF$2:AF$2815,$A1949,'Duel Log'!AG$2:AG$2815,$B1949,'Duel Log'!AH$2:AH$2815,"Loss")</f>
        <v>2</v>
      </c>
      <c r="F1949" s="7" t="n">
        <f aca="false">COUNTIFS('Duel Log'!AF$2:AF$2815,$A1949,'Duel Log'!AG$2:AG$2815,$B1949,'Duel Log'!AH$2:AH$2815,"Draw")</f>
        <v>0</v>
      </c>
      <c r="G1949" s="13" t="n">
        <f aca="false">IFERROR(D1949/C1949,"")</f>
        <v>0</v>
      </c>
    </row>
    <row r="1950" customFormat="false" ht="15" hidden="false" customHeight="true" outlineLevel="0" collapsed="false">
      <c r="A1950" s="7" t="s">
        <v>178</v>
      </c>
      <c r="B1950" s="7" t="s">
        <v>1206</v>
      </c>
      <c r="C1950" s="7" t="n">
        <f aca="false">COUNTIFS('Duel Log'!AF$2:AF$2815,$A1950,'Duel Log'!AG$2:AG$2815,$B1950)</f>
        <v>2</v>
      </c>
      <c r="D1950" s="7" t="n">
        <f aca="false">COUNTIFS('Duel Log'!AF$2:AF$2815,$A1950,'Duel Log'!AG$2:AG$2815,$B1950,'Duel Log'!AH$2:AH$2815,"Win")</f>
        <v>0</v>
      </c>
      <c r="E1950" s="7" t="n">
        <f aca="false">COUNTIFS('Duel Log'!AF$2:AF$2815,$A1950,'Duel Log'!AG$2:AG$2815,$B1950,'Duel Log'!AH$2:AH$2815,"Loss")</f>
        <v>2</v>
      </c>
      <c r="F1950" s="7" t="n">
        <f aca="false">COUNTIFS('Duel Log'!AF$2:AF$2815,$A1950,'Duel Log'!AG$2:AG$2815,$B1950,'Duel Log'!AH$2:AH$2815,"Draw")</f>
        <v>0</v>
      </c>
      <c r="G1950" s="13" t="n">
        <f aca="false">IFERROR(D1950/C1950,"")</f>
        <v>0</v>
      </c>
    </row>
    <row r="1951" customFormat="false" ht="15" hidden="false" customHeight="true" outlineLevel="0" collapsed="false">
      <c r="A1951" s="7" t="s">
        <v>178</v>
      </c>
      <c r="B1951" s="7" t="s">
        <v>1114</v>
      </c>
      <c r="C1951" s="7" t="n">
        <f aca="false">COUNTIFS('Duel Log'!AF$2:AF$2815,$A1951,'Duel Log'!AG$2:AG$2815,$B1951)</f>
        <v>1</v>
      </c>
      <c r="D1951" s="7" t="n">
        <f aca="false">COUNTIFS('Duel Log'!AF$2:AF$2815,$A1951,'Duel Log'!AG$2:AG$2815,$B1951,'Duel Log'!AH$2:AH$2815,"Win")</f>
        <v>0</v>
      </c>
      <c r="E1951" s="7" t="n">
        <f aca="false">COUNTIFS('Duel Log'!AF$2:AF$2815,$A1951,'Duel Log'!AG$2:AG$2815,$B1951,'Duel Log'!AH$2:AH$2815,"Loss")</f>
        <v>1</v>
      </c>
      <c r="F1951" s="7" t="n">
        <f aca="false">COUNTIFS('Duel Log'!AF$2:AF$2815,$A1951,'Duel Log'!AG$2:AG$2815,$B1951,'Duel Log'!AH$2:AH$2815,"Draw")</f>
        <v>0</v>
      </c>
      <c r="G1951" s="13" t="n">
        <f aca="false">IFERROR(D1951/C1951,"")</f>
        <v>0</v>
      </c>
    </row>
    <row r="1952" customFormat="false" ht="15" hidden="false" customHeight="true" outlineLevel="0" collapsed="false">
      <c r="A1952" s="7" t="s">
        <v>3512</v>
      </c>
      <c r="B1952" s="7" t="s">
        <v>3511</v>
      </c>
      <c r="C1952" s="7" t="n">
        <f aca="false">COUNTIFS('Duel Log'!AF$2:AF$2815,$A1952,'Duel Log'!AG$2:AG$2815,$B1952)</f>
        <v>2</v>
      </c>
      <c r="D1952" s="7" t="n">
        <f aca="false">COUNTIFS('Duel Log'!AF$2:AF$2815,$A1952,'Duel Log'!AG$2:AG$2815,$B1952,'Duel Log'!AH$2:AH$2815,"Win")</f>
        <v>0</v>
      </c>
      <c r="E1952" s="7" t="n">
        <f aca="false">COUNTIFS('Duel Log'!AF$2:AF$2815,$A1952,'Duel Log'!AG$2:AG$2815,$B1952,'Duel Log'!AH$2:AH$2815,"Loss")</f>
        <v>2</v>
      </c>
      <c r="F1952" s="7" t="n">
        <f aca="false">COUNTIFS('Duel Log'!AF$2:AF$2815,$A1952,'Duel Log'!AG$2:AG$2815,$B1952,'Duel Log'!AH$2:AH$2815,"Draw")</f>
        <v>0</v>
      </c>
      <c r="G1952" s="13" t="n">
        <f aca="false">IFERROR(D1952/C1952,"")</f>
        <v>0</v>
      </c>
    </row>
    <row r="1953" customFormat="false" ht="15" hidden="false" customHeight="true" outlineLevel="0" collapsed="false">
      <c r="A1953" s="7" t="s">
        <v>1155</v>
      </c>
      <c r="B1953" s="7" t="s">
        <v>3617</v>
      </c>
      <c r="C1953" s="7" t="n">
        <f aca="false">COUNTIFS('Duel Log'!AF$2:AF$2815,$A1953,'Duel Log'!AG$2:AG$2815,$B1953)</f>
        <v>1</v>
      </c>
      <c r="D1953" s="7" t="n">
        <f aca="false">COUNTIFS('Duel Log'!AF$2:AF$2815,$A1953,'Duel Log'!AG$2:AG$2815,$B1953,'Duel Log'!AH$2:AH$2815,"Win")</f>
        <v>1</v>
      </c>
      <c r="E1953" s="7" t="n">
        <f aca="false">COUNTIFS('Duel Log'!AF$2:AF$2815,$A1953,'Duel Log'!AG$2:AG$2815,$B1953,'Duel Log'!AH$2:AH$2815,"Loss")</f>
        <v>0</v>
      </c>
      <c r="F1953" s="7" t="n">
        <f aca="false">COUNTIFS('Duel Log'!AF$2:AF$2815,$A1953,'Duel Log'!AG$2:AG$2815,$B1953,'Duel Log'!AH$2:AH$2815,"Draw")</f>
        <v>0</v>
      </c>
      <c r="G1953" s="13" t="n">
        <f aca="false">IFERROR(D1953/C1953,"")</f>
        <v>1</v>
      </c>
    </row>
    <row r="1954" customFormat="false" ht="15" hidden="false" customHeight="true" outlineLevel="0" collapsed="false">
      <c r="A1954" s="7" t="s">
        <v>254</v>
      </c>
      <c r="B1954" s="7" t="s">
        <v>255</v>
      </c>
      <c r="C1954" s="7" t="n">
        <f aca="false">COUNTIFS('Duel Log'!AF$2:AF$2815,$A1954,'Duel Log'!AG$2:AG$2815,$B1954)</f>
        <v>1</v>
      </c>
      <c r="D1954" s="7" t="n">
        <f aca="false">COUNTIFS('Duel Log'!AF$2:AF$2815,$A1954,'Duel Log'!AG$2:AG$2815,$B1954,'Duel Log'!AH$2:AH$2815,"Win")</f>
        <v>1</v>
      </c>
      <c r="E1954" s="7" t="n">
        <f aca="false">COUNTIFS('Duel Log'!AF$2:AF$2815,$A1954,'Duel Log'!AG$2:AG$2815,$B1954,'Duel Log'!AH$2:AH$2815,"Loss")</f>
        <v>0</v>
      </c>
      <c r="F1954" s="7" t="n">
        <f aca="false">COUNTIFS('Duel Log'!AF$2:AF$2815,$A1954,'Duel Log'!AG$2:AG$2815,$B1954,'Duel Log'!AH$2:AH$2815,"Draw")</f>
        <v>0</v>
      </c>
      <c r="G1954" s="13" t="n">
        <f aca="false">IFERROR(D1954/C1954,"")</f>
        <v>1</v>
      </c>
    </row>
    <row r="1955" customFormat="false" ht="15" hidden="false" customHeight="true" outlineLevel="0" collapsed="false">
      <c r="A1955" s="7" t="s">
        <v>254</v>
      </c>
      <c r="B1955" s="7" t="s">
        <v>290</v>
      </c>
      <c r="C1955" s="7" t="n">
        <f aca="false">COUNTIFS('Duel Log'!AF$2:AF$2815,$A1955,'Duel Log'!AG$2:AG$2815,$B1955)</f>
        <v>2</v>
      </c>
      <c r="D1955" s="7" t="n">
        <f aca="false">COUNTIFS('Duel Log'!AF$2:AF$2815,$A1955,'Duel Log'!AG$2:AG$2815,$B1955,'Duel Log'!AH$2:AH$2815,"Win")</f>
        <v>0</v>
      </c>
      <c r="E1955" s="7" t="n">
        <f aca="false">COUNTIFS('Duel Log'!AF$2:AF$2815,$A1955,'Duel Log'!AG$2:AG$2815,$B1955,'Duel Log'!AH$2:AH$2815,"Loss")</f>
        <v>2</v>
      </c>
      <c r="F1955" s="7" t="n">
        <f aca="false">COUNTIFS('Duel Log'!AF$2:AF$2815,$A1955,'Duel Log'!AG$2:AG$2815,$B1955,'Duel Log'!AH$2:AH$2815,"Draw")</f>
        <v>0</v>
      </c>
      <c r="G1955" s="13" t="n">
        <f aca="false">IFERROR(D1955/C1955,"")</f>
        <v>0</v>
      </c>
    </row>
    <row r="1956" customFormat="false" ht="15" hidden="false" customHeight="true" outlineLevel="0" collapsed="false">
      <c r="A1956" s="7" t="s">
        <v>4465</v>
      </c>
      <c r="B1956" s="7" t="s">
        <v>229</v>
      </c>
      <c r="C1956" s="7" t="n">
        <f aca="false">COUNTIFS('Duel Log'!AF$2:AF$2815,$A1956,'Duel Log'!AG$2:AG$2815,$B1956)</f>
        <v>1</v>
      </c>
      <c r="D1956" s="7" t="n">
        <f aca="false">COUNTIFS('Duel Log'!AF$2:AF$2815,$A1956,'Duel Log'!AG$2:AG$2815,$B1956,'Duel Log'!AH$2:AH$2815,"Win")</f>
        <v>1</v>
      </c>
      <c r="E1956" s="7" t="n">
        <f aca="false">COUNTIFS('Duel Log'!AF$2:AF$2815,$A1956,'Duel Log'!AG$2:AG$2815,$B1956,'Duel Log'!AH$2:AH$2815,"Loss")</f>
        <v>0</v>
      </c>
      <c r="F1956" s="7" t="n">
        <f aca="false">COUNTIFS('Duel Log'!AF$2:AF$2815,$A1956,'Duel Log'!AG$2:AG$2815,$B1956,'Duel Log'!AH$2:AH$2815,"Draw")</f>
        <v>0</v>
      </c>
      <c r="G1956" s="13" t="n">
        <f aca="false">IFERROR(D1956/C1956,"")</f>
        <v>1</v>
      </c>
    </row>
    <row r="1957" customFormat="false" ht="15" hidden="false" customHeight="true" outlineLevel="0" collapsed="false">
      <c r="A1957" s="7" t="s">
        <v>4934</v>
      </c>
      <c r="B1957" s="7" t="s">
        <v>741</v>
      </c>
      <c r="C1957" s="7" t="n">
        <f aca="false">COUNTIFS('Duel Log'!AF$2:AF$2815,$A1957,'Duel Log'!AG$2:AG$2815,$B1957)</f>
        <v>1</v>
      </c>
      <c r="D1957" s="7" t="n">
        <f aca="false">COUNTIFS('Duel Log'!AF$2:AF$2815,$A1957,'Duel Log'!AG$2:AG$2815,$B1957,'Duel Log'!AH$2:AH$2815,"Win")</f>
        <v>0</v>
      </c>
      <c r="E1957" s="7" t="n">
        <f aca="false">COUNTIFS('Duel Log'!AF$2:AF$2815,$A1957,'Duel Log'!AG$2:AG$2815,$B1957,'Duel Log'!AH$2:AH$2815,"Loss")</f>
        <v>1</v>
      </c>
      <c r="F1957" s="7" t="n">
        <f aca="false">COUNTIFS('Duel Log'!AF$2:AF$2815,$A1957,'Duel Log'!AG$2:AG$2815,$B1957,'Duel Log'!AH$2:AH$2815,"Draw")</f>
        <v>0</v>
      </c>
      <c r="G1957" s="13" t="n">
        <f aca="false">IFERROR(D1957/C1957,"")</f>
        <v>0</v>
      </c>
    </row>
    <row r="1958" customFormat="false" ht="15" hidden="false" customHeight="true" outlineLevel="0" collapsed="false">
      <c r="A1958" s="7" t="s">
        <v>2620</v>
      </c>
      <c r="B1958" s="7" t="s">
        <v>2619</v>
      </c>
      <c r="C1958" s="7" t="n">
        <f aca="false">COUNTIFS('Duel Log'!AF$2:AF$2815,$A1958,'Duel Log'!AG$2:AG$2815,$B1958)</f>
        <v>1</v>
      </c>
      <c r="D1958" s="7" t="n">
        <f aca="false">COUNTIFS('Duel Log'!AF$2:AF$2815,$A1958,'Duel Log'!AG$2:AG$2815,$B1958,'Duel Log'!AH$2:AH$2815,"Win")</f>
        <v>0</v>
      </c>
      <c r="E1958" s="7" t="n">
        <f aca="false">COUNTIFS('Duel Log'!AF$2:AF$2815,$A1958,'Duel Log'!AG$2:AG$2815,$B1958,'Duel Log'!AH$2:AH$2815,"Loss")</f>
        <v>1</v>
      </c>
      <c r="F1958" s="7" t="n">
        <f aca="false">COUNTIFS('Duel Log'!AF$2:AF$2815,$A1958,'Duel Log'!AG$2:AG$2815,$B1958,'Duel Log'!AH$2:AH$2815,"Draw")</f>
        <v>0</v>
      </c>
      <c r="G1958" s="13" t="n">
        <f aca="false">IFERROR(D1958/C1958,"")</f>
        <v>0</v>
      </c>
    </row>
    <row r="1959" customFormat="false" ht="15" hidden="false" customHeight="true" outlineLevel="0" collapsed="false">
      <c r="A1959" s="7" t="s">
        <v>2620</v>
      </c>
      <c r="B1959" s="7" t="s">
        <v>5741</v>
      </c>
      <c r="C1959" s="7" t="n">
        <f aca="false">COUNTIFS('Duel Log'!AF$2:AF$2815,$A1959,'Duel Log'!AG$2:AG$2815,$B1959)</f>
        <v>1</v>
      </c>
      <c r="D1959" s="7" t="n">
        <f aca="false">COUNTIFS('Duel Log'!AF$2:AF$2815,$A1959,'Duel Log'!AG$2:AG$2815,$B1959,'Duel Log'!AH$2:AH$2815,"Win")</f>
        <v>0</v>
      </c>
      <c r="E1959" s="7" t="n">
        <f aca="false">COUNTIFS('Duel Log'!AF$2:AF$2815,$A1959,'Duel Log'!AG$2:AG$2815,$B1959,'Duel Log'!AH$2:AH$2815,"Loss")</f>
        <v>1</v>
      </c>
      <c r="F1959" s="7" t="n">
        <f aca="false">COUNTIFS('Duel Log'!AF$2:AF$2815,$A1959,'Duel Log'!AG$2:AG$2815,$B1959,'Duel Log'!AH$2:AH$2815,"Draw")</f>
        <v>0</v>
      </c>
      <c r="G1959" s="13" t="n">
        <f aca="false">IFERROR(D1959/C1959,"")</f>
        <v>0</v>
      </c>
    </row>
    <row r="1960" customFormat="false" ht="15" hidden="false" customHeight="true" outlineLevel="0" collapsed="false">
      <c r="A1960" s="7" t="s">
        <v>2397</v>
      </c>
      <c r="B1960" s="7" t="s">
        <v>2398</v>
      </c>
      <c r="C1960" s="7" t="n">
        <f aca="false">COUNTIFS('Duel Log'!AF$2:AF$2815,$A1960,'Duel Log'!AG$2:AG$2815,$B1960)</f>
        <v>1</v>
      </c>
      <c r="D1960" s="7" t="n">
        <f aca="false">COUNTIFS('Duel Log'!AF$2:AF$2815,$A1960,'Duel Log'!AG$2:AG$2815,$B1960,'Duel Log'!AH$2:AH$2815,"Win")</f>
        <v>0</v>
      </c>
      <c r="E1960" s="7" t="n">
        <f aca="false">COUNTIFS('Duel Log'!AF$2:AF$2815,$A1960,'Duel Log'!AG$2:AG$2815,$B1960,'Duel Log'!AH$2:AH$2815,"Loss")</f>
        <v>1</v>
      </c>
      <c r="F1960" s="7" t="n">
        <f aca="false">COUNTIFS('Duel Log'!AF$2:AF$2815,$A1960,'Duel Log'!AG$2:AG$2815,$B1960,'Duel Log'!AH$2:AH$2815,"Draw")</f>
        <v>0</v>
      </c>
      <c r="G1960" s="13" t="n">
        <f aca="false">IFERROR(D1960/C1960,"")</f>
        <v>0</v>
      </c>
    </row>
    <row r="1961" customFormat="false" ht="15" hidden="false" customHeight="true" outlineLevel="0" collapsed="false">
      <c r="A1961" s="7" t="s">
        <v>1370</v>
      </c>
      <c r="B1961" s="7" t="s">
        <v>1369</v>
      </c>
      <c r="C1961" s="7" t="n">
        <f aca="false">COUNTIFS('Duel Log'!AF$2:AF$2815,$A1961,'Duel Log'!AG$2:AG$2815,$B1961)</f>
        <v>1</v>
      </c>
      <c r="D1961" s="7" t="n">
        <f aca="false">COUNTIFS('Duel Log'!AF$2:AF$2815,$A1961,'Duel Log'!AG$2:AG$2815,$B1961,'Duel Log'!AH$2:AH$2815,"Win")</f>
        <v>0</v>
      </c>
      <c r="E1961" s="7" t="n">
        <f aca="false">COUNTIFS('Duel Log'!AF$2:AF$2815,$A1961,'Duel Log'!AG$2:AG$2815,$B1961,'Duel Log'!AH$2:AH$2815,"Loss")</f>
        <v>1</v>
      </c>
      <c r="F1961" s="7" t="n">
        <f aca="false">COUNTIFS('Duel Log'!AF$2:AF$2815,$A1961,'Duel Log'!AG$2:AG$2815,$B1961,'Duel Log'!AH$2:AH$2815,"Draw")</f>
        <v>0</v>
      </c>
      <c r="G1961" s="13" t="n">
        <f aca="false">IFERROR(D1961/C1961,"")</f>
        <v>0</v>
      </c>
    </row>
    <row r="1962" customFormat="false" ht="15" hidden="false" customHeight="true" outlineLevel="0" collapsed="false">
      <c r="A1962" s="7" t="s">
        <v>4252</v>
      </c>
      <c r="B1962" s="7" t="s">
        <v>4251</v>
      </c>
      <c r="C1962" s="7" t="n">
        <f aca="false">COUNTIFS('Duel Log'!AF$2:AF$2815,$A1962,'Duel Log'!AG$2:AG$2815,$B1962)</f>
        <v>2</v>
      </c>
      <c r="D1962" s="7" t="n">
        <f aca="false">COUNTIFS('Duel Log'!AF$2:AF$2815,$A1962,'Duel Log'!AG$2:AG$2815,$B1962,'Duel Log'!AH$2:AH$2815,"Win")</f>
        <v>0</v>
      </c>
      <c r="E1962" s="7" t="n">
        <f aca="false">COUNTIFS('Duel Log'!AF$2:AF$2815,$A1962,'Duel Log'!AG$2:AG$2815,$B1962,'Duel Log'!AH$2:AH$2815,"Loss")</f>
        <v>2</v>
      </c>
      <c r="F1962" s="7" t="n">
        <f aca="false">COUNTIFS('Duel Log'!AF$2:AF$2815,$A1962,'Duel Log'!AG$2:AG$2815,$B1962,'Duel Log'!AH$2:AH$2815,"Draw")</f>
        <v>0</v>
      </c>
      <c r="G1962" s="13" t="n">
        <f aca="false">IFERROR(D1962/C1962,"")</f>
        <v>0</v>
      </c>
    </row>
    <row r="1963" customFormat="false" ht="15" hidden="false" customHeight="true" outlineLevel="0" collapsed="false">
      <c r="A1963" s="7" t="s">
        <v>5518</v>
      </c>
      <c r="B1963" s="7" t="s">
        <v>422</v>
      </c>
      <c r="C1963" s="7" t="n">
        <f aca="false">COUNTIFS('Duel Log'!AF$2:AF$2815,$A1963,'Duel Log'!AG$2:AG$2815,$B1963)</f>
        <v>2</v>
      </c>
      <c r="D1963" s="7" t="n">
        <f aca="false">COUNTIFS('Duel Log'!AF$2:AF$2815,$A1963,'Duel Log'!AG$2:AG$2815,$B1963,'Duel Log'!AH$2:AH$2815,"Win")</f>
        <v>0</v>
      </c>
      <c r="E1963" s="7" t="n">
        <f aca="false">COUNTIFS('Duel Log'!AF$2:AF$2815,$A1963,'Duel Log'!AG$2:AG$2815,$B1963,'Duel Log'!AH$2:AH$2815,"Loss")</f>
        <v>2</v>
      </c>
      <c r="F1963" s="7" t="n">
        <f aca="false">COUNTIFS('Duel Log'!AF$2:AF$2815,$A1963,'Duel Log'!AG$2:AG$2815,$B1963,'Duel Log'!AH$2:AH$2815,"Draw")</f>
        <v>0</v>
      </c>
      <c r="G1963" s="13" t="n">
        <f aca="false">IFERROR(D1963/C1963,"")</f>
        <v>0</v>
      </c>
    </row>
    <row r="1964" customFormat="false" ht="15" hidden="false" customHeight="true" outlineLevel="0" collapsed="false">
      <c r="A1964" s="7" t="s">
        <v>1288</v>
      </c>
      <c r="B1964" s="7" t="s">
        <v>980</v>
      </c>
      <c r="C1964" s="7" t="n">
        <f aca="false">COUNTIFS('Duel Log'!AF$2:AF$2815,$A1964,'Duel Log'!AG$2:AG$2815,$B1964)</f>
        <v>1</v>
      </c>
      <c r="D1964" s="7" t="n">
        <f aca="false">COUNTIFS('Duel Log'!AF$2:AF$2815,$A1964,'Duel Log'!AG$2:AG$2815,$B1964,'Duel Log'!AH$2:AH$2815,"Win")</f>
        <v>1</v>
      </c>
      <c r="E1964" s="7" t="n">
        <f aca="false">COUNTIFS('Duel Log'!AF$2:AF$2815,$A1964,'Duel Log'!AG$2:AG$2815,$B1964,'Duel Log'!AH$2:AH$2815,"Loss")</f>
        <v>0</v>
      </c>
      <c r="F1964" s="7" t="n">
        <f aca="false">COUNTIFS('Duel Log'!AF$2:AF$2815,$A1964,'Duel Log'!AG$2:AG$2815,$B1964,'Duel Log'!AH$2:AH$2815,"Draw")</f>
        <v>0</v>
      </c>
      <c r="G1964" s="13" t="n">
        <f aca="false">IFERROR(D1964/C1964,"")</f>
        <v>1</v>
      </c>
    </row>
    <row r="1965" customFormat="false" ht="15" hidden="false" customHeight="true" outlineLevel="0" collapsed="false">
      <c r="A1965" s="7" t="s">
        <v>741</v>
      </c>
      <c r="B1965" s="7" t="s">
        <v>2170</v>
      </c>
      <c r="C1965" s="7" t="n">
        <f aca="false">COUNTIFS('Duel Log'!AF$2:AF$2815,$A1965,'Duel Log'!AG$2:AG$2815,$B1965)</f>
        <v>1</v>
      </c>
      <c r="D1965" s="7" t="n">
        <f aca="false">COUNTIFS('Duel Log'!AF$2:AF$2815,$A1965,'Duel Log'!AG$2:AG$2815,$B1965,'Duel Log'!AH$2:AH$2815,"Win")</f>
        <v>1</v>
      </c>
      <c r="E1965" s="7" t="n">
        <f aca="false">COUNTIFS('Duel Log'!AF$2:AF$2815,$A1965,'Duel Log'!AG$2:AG$2815,$B1965,'Duel Log'!AH$2:AH$2815,"Loss")</f>
        <v>0</v>
      </c>
      <c r="F1965" s="7" t="n">
        <f aca="false">COUNTIFS('Duel Log'!AF$2:AF$2815,$A1965,'Duel Log'!AG$2:AG$2815,$B1965,'Duel Log'!AH$2:AH$2815,"Draw")</f>
        <v>0</v>
      </c>
      <c r="G1965" s="13" t="n">
        <f aca="false">IFERROR(D1965/C1965,"")</f>
        <v>1</v>
      </c>
    </row>
    <row r="1966" customFormat="false" ht="15" hidden="false" customHeight="true" outlineLevel="0" collapsed="false">
      <c r="A1966" s="7" t="s">
        <v>741</v>
      </c>
      <c r="B1966" s="7" t="s">
        <v>3209</v>
      </c>
      <c r="C1966" s="7" t="n">
        <f aca="false">COUNTIFS('Duel Log'!AF$2:AF$2815,$A1966,'Duel Log'!AG$2:AG$2815,$B1966)</f>
        <v>2</v>
      </c>
      <c r="D1966" s="7" t="n">
        <f aca="false">COUNTIFS('Duel Log'!AF$2:AF$2815,$A1966,'Duel Log'!AG$2:AG$2815,$B1966,'Duel Log'!AH$2:AH$2815,"Win")</f>
        <v>0</v>
      </c>
      <c r="E1966" s="7" t="n">
        <f aca="false">COUNTIFS('Duel Log'!AF$2:AF$2815,$A1966,'Duel Log'!AG$2:AG$2815,$B1966,'Duel Log'!AH$2:AH$2815,"Loss")</f>
        <v>2</v>
      </c>
      <c r="F1966" s="7" t="n">
        <f aca="false">COUNTIFS('Duel Log'!AF$2:AF$2815,$A1966,'Duel Log'!AG$2:AG$2815,$B1966,'Duel Log'!AH$2:AH$2815,"Draw")</f>
        <v>0</v>
      </c>
      <c r="G1966" s="13" t="n">
        <f aca="false">IFERROR(D1966/C1966,"")</f>
        <v>0</v>
      </c>
    </row>
    <row r="1967" customFormat="false" ht="15" hidden="false" customHeight="true" outlineLevel="0" collapsed="false">
      <c r="A1967" s="7" t="s">
        <v>741</v>
      </c>
      <c r="B1967" s="7" t="s">
        <v>649</v>
      </c>
      <c r="C1967" s="7" t="n">
        <f aca="false">COUNTIFS('Duel Log'!AF$2:AF$2815,$A1967,'Duel Log'!AG$2:AG$2815,$B1967)</f>
        <v>1</v>
      </c>
      <c r="D1967" s="7" t="n">
        <f aca="false">COUNTIFS('Duel Log'!AF$2:AF$2815,$A1967,'Duel Log'!AG$2:AG$2815,$B1967,'Duel Log'!AH$2:AH$2815,"Win")</f>
        <v>1</v>
      </c>
      <c r="E1967" s="7" t="n">
        <f aca="false">COUNTIFS('Duel Log'!AF$2:AF$2815,$A1967,'Duel Log'!AG$2:AG$2815,$B1967,'Duel Log'!AH$2:AH$2815,"Loss")</f>
        <v>0</v>
      </c>
      <c r="F1967" s="7" t="n">
        <f aca="false">COUNTIFS('Duel Log'!AF$2:AF$2815,$A1967,'Duel Log'!AG$2:AG$2815,$B1967,'Duel Log'!AH$2:AH$2815,"Draw")</f>
        <v>0</v>
      </c>
      <c r="G1967" s="13" t="n">
        <f aca="false">IFERROR(D1967/C1967,"")</f>
        <v>1</v>
      </c>
    </row>
    <row r="1968" customFormat="false" ht="15" hidden="false" customHeight="true" outlineLevel="0" collapsed="false">
      <c r="A1968" s="7" t="s">
        <v>2644</v>
      </c>
      <c r="B1968" s="7" t="s">
        <v>2643</v>
      </c>
      <c r="C1968" s="7" t="n">
        <f aca="false">COUNTIFS('Duel Log'!AF$2:AF$2815,$A1968,'Duel Log'!AG$2:AG$2815,$B1968)</f>
        <v>1</v>
      </c>
      <c r="D1968" s="7" t="n">
        <f aca="false">COUNTIFS('Duel Log'!AF$2:AF$2815,$A1968,'Duel Log'!AG$2:AG$2815,$B1968,'Duel Log'!AH$2:AH$2815,"Win")</f>
        <v>1</v>
      </c>
      <c r="E1968" s="7" t="n">
        <f aca="false">COUNTIFS('Duel Log'!AF$2:AF$2815,$A1968,'Duel Log'!AG$2:AG$2815,$B1968,'Duel Log'!AH$2:AH$2815,"Loss")</f>
        <v>0</v>
      </c>
      <c r="F1968" s="7" t="n">
        <f aca="false">COUNTIFS('Duel Log'!AF$2:AF$2815,$A1968,'Duel Log'!AG$2:AG$2815,$B1968,'Duel Log'!AH$2:AH$2815,"Draw")</f>
        <v>0</v>
      </c>
      <c r="G1968" s="13" t="n">
        <f aca="false">IFERROR(D1968/C1968,"")</f>
        <v>1</v>
      </c>
    </row>
    <row r="1969" customFormat="false" ht="15" hidden="false" customHeight="true" outlineLevel="0" collapsed="false">
      <c r="A1969" s="7" t="s">
        <v>2359</v>
      </c>
      <c r="B1969" s="7" t="s">
        <v>2358</v>
      </c>
      <c r="C1969" s="7" t="n">
        <f aca="false">COUNTIFS('Duel Log'!AF$2:AF$2815,$A1969,'Duel Log'!AG$2:AG$2815,$B1969)</f>
        <v>1</v>
      </c>
      <c r="D1969" s="7" t="n">
        <f aca="false">COUNTIFS('Duel Log'!AF$2:AF$2815,$A1969,'Duel Log'!AG$2:AG$2815,$B1969,'Duel Log'!AH$2:AH$2815,"Win")</f>
        <v>1</v>
      </c>
      <c r="E1969" s="7" t="n">
        <f aca="false">COUNTIFS('Duel Log'!AF$2:AF$2815,$A1969,'Duel Log'!AG$2:AG$2815,$B1969,'Duel Log'!AH$2:AH$2815,"Loss")</f>
        <v>0</v>
      </c>
      <c r="F1969" s="7" t="n">
        <f aca="false">COUNTIFS('Duel Log'!AF$2:AF$2815,$A1969,'Duel Log'!AG$2:AG$2815,$B1969,'Duel Log'!AH$2:AH$2815,"Draw")</f>
        <v>0</v>
      </c>
      <c r="G1969" s="13" t="n">
        <f aca="false">IFERROR(D1969/C1969,"")</f>
        <v>1</v>
      </c>
    </row>
    <row r="1970" customFormat="false" ht="15" hidden="false" customHeight="true" outlineLevel="0" collapsed="false">
      <c r="A1970" s="7" t="s">
        <v>539</v>
      </c>
      <c r="B1970" s="7" t="s">
        <v>538</v>
      </c>
      <c r="C1970" s="7" t="n">
        <f aca="false">COUNTIFS('Duel Log'!AF$2:AF$2815,$A1970,'Duel Log'!AG$2:AG$2815,$B1970)</f>
        <v>2</v>
      </c>
      <c r="D1970" s="7" t="n">
        <f aca="false">COUNTIFS('Duel Log'!AF$2:AF$2815,$A1970,'Duel Log'!AG$2:AG$2815,$B1970,'Duel Log'!AH$2:AH$2815,"Win")</f>
        <v>2</v>
      </c>
      <c r="E1970" s="7" t="n">
        <f aca="false">COUNTIFS('Duel Log'!AF$2:AF$2815,$A1970,'Duel Log'!AG$2:AG$2815,$B1970,'Duel Log'!AH$2:AH$2815,"Loss")</f>
        <v>0</v>
      </c>
      <c r="F1970" s="7" t="n">
        <f aca="false">COUNTIFS('Duel Log'!AF$2:AF$2815,$A1970,'Duel Log'!AG$2:AG$2815,$B1970,'Duel Log'!AH$2:AH$2815,"Draw")</f>
        <v>0</v>
      </c>
      <c r="G1970" s="13" t="n">
        <f aca="false">IFERROR(D1970/C1970,"")</f>
        <v>1</v>
      </c>
    </row>
    <row r="1971" customFormat="false" ht="15" hidden="false" customHeight="true" outlineLevel="0" collapsed="false">
      <c r="A1971" s="7" t="s">
        <v>3631</v>
      </c>
      <c r="B1971" s="7" t="s">
        <v>482</v>
      </c>
      <c r="C1971" s="7" t="n">
        <f aca="false">COUNTIFS('Duel Log'!AF$2:AF$2815,$A1971,'Duel Log'!AG$2:AG$2815,$B1971)</f>
        <v>1</v>
      </c>
      <c r="D1971" s="7" t="n">
        <f aca="false">COUNTIFS('Duel Log'!AF$2:AF$2815,$A1971,'Duel Log'!AG$2:AG$2815,$B1971,'Duel Log'!AH$2:AH$2815,"Win")</f>
        <v>1</v>
      </c>
      <c r="E1971" s="7" t="n">
        <f aca="false">COUNTIFS('Duel Log'!AF$2:AF$2815,$A1971,'Duel Log'!AG$2:AG$2815,$B1971,'Duel Log'!AH$2:AH$2815,"Loss")</f>
        <v>0</v>
      </c>
      <c r="F1971" s="7" t="n">
        <f aca="false">COUNTIFS('Duel Log'!AF$2:AF$2815,$A1971,'Duel Log'!AG$2:AG$2815,$B1971,'Duel Log'!AH$2:AH$2815,"Draw")</f>
        <v>0</v>
      </c>
      <c r="G1971" s="13" t="n">
        <f aca="false">IFERROR(D1971/C1971,"")</f>
        <v>1</v>
      </c>
    </row>
    <row r="1972" customFormat="false" ht="15" hidden="false" customHeight="true" outlineLevel="0" collapsed="false">
      <c r="A1972" s="7" t="s">
        <v>2149</v>
      </c>
      <c r="B1972" s="7" t="s">
        <v>1986</v>
      </c>
      <c r="C1972" s="7" t="n">
        <f aca="false">COUNTIFS('Duel Log'!AF$2:AF$2815,$A1972,'Duel Log'!AG$2:AG$2815,$B1972)</f>
        <v>1</v>
      </c>
      <c r="D1972" s="7" t="n">
        <f aca="false">COUNTIFS('Duel Log'!AF$2:AF$2815,$A1972,'Duel Log'!AG$2:AG$2815,$B1972,'Duel Log'!AH$2:AH$2815,"Win")</f>
        <v>1</v>
      </c>
      <c r="E1972" s="7" t="n">
        <f aca="false">COUNTIFS('Duel Log'!AF$2:AF$2815,$A1972,'Duel Log'!AG$2:AG$2815,$B1972,'Duel Log'!AH$2:AH$2815,"Loss")</f>
        <v>0</v>
      </c>
      <c r="F1972" s="7" t="n">
        <f aca="false">COUNTIFS('Duel Log'!AF$2:AF$2815,$A1972,'Duel Log'!AG$2:AG$2815,$B1972,'Duel Log'!AH$2:AH$2815,"Draw")</f>
        <v>0</v>
      </c>
      <c r="G1972" s="13" t="n">
        <f aca="false">IFERROR(D1972/C1972,"")</f>
        <v>1</v>
      </c>
    </row>
    <row r="1973" customFormat="false" ht="15" hidden="false" customHeight="true" outlineLevel="0" collapsed="false">
      <c r="A1973" s="7" t="s">
        <v>4989</v>
      </c>
      <c r="B1973" s="7" t="s">
        <v>2870</v>
      </c>
      <c r="C1973" s="7" t="n">
        <f aca="false">COUNTIFS('Duel Log'!AF$2:AF$2815,$A1973,'Duel Log'!AG$2:AG$2815,$B1973)</f>
        <v>1</v>
      </c>
      <c r="D1973" s="7" t="n">
        <f aca="false">COUNTIFS('Duel Log'!AF$2:AF$2815,$A1973,'Duel Log'!AG$2:AG$2815,$B1973,'Duel Log'!AH$2:AH$2815,"Win")</f>
        <v>0</v>
      </c>
      <c r="E1973" s="7" t="n">
        <f aca="false">COUNTIFS('Duel Log'!AF$2:AF$2815,$A1973,'Duel Log'!AG$2:AG$2815,$B1973,'Duel Log'!AH$2:AH$2815,"Loss")</f>
        <v>1</v>
      </c>
      <c r="F1973" s="7" t="n">
        <f aca="false">COUNTIFS('Duel Log'!AF$2:AF$2815,$A1973,'Duel Log'!AG$2:AG$2815,$B1973,'Duel Log'!AH$2:AH$2815,"Draw")</f>
        <v>0</v>
      </c>
      <c r="G1973" s="13" t="n">
        <f aca="false">IFERROR(D1973/C1973,"")</f>
        <v>0</v>
      </c>
    </row>
    <row r="1974" customFormat="false" ht="15" hidden="false" customHeight="true" outlineLevel="0" collapsed="false">
      <c r="A1974" s="7" t="s">
        <v>2430</v>
      </c>
      <c r="B1974" s="7" t="s">
        <v>3779</v>
      </c>
      <c r="C1974" s="7" t="n">
        <f aca="false">COUNTIFS('Duel Log'!AF$2:AF$2815,$A1974,'Duel Log'!AG$2:AG$2815,$B1974)</f>
        <v>2</v>
      </c>
      <c r="D1974" s="7" t="n">
        <f aca="false">COUNTIFS('Duel Log'!AF$2:AF$2815,$A1974,'Duel Log'!AG$2:AG$2815,$B1974,'Duel Log'!AH$2:AH$2815,"Win")</f>
        <v>0</v>
      </c>
      <c r="E1974" s="7" t="n">
        <f aca="false">COUNTIFS('Duel Log'!AF$2:AF$2815,$A1974,'Duel Log'!AG$2:AG$2815,$B1974,'Duel Log'!AH$2:AH$2815,"Loss")</f>
        <v>2</v>
      </c>
      <c r="F1974" s="7" t="n">
        <f aca="false">COUNTIFS('Duel Log'!AF$2:AF$2815,$A1974,'Duel Log'!AG$2:AG$2815,$B1974,'Duel Log'!AH$2:AH$2815,"Draw")</f>
        <v>0</v>
      </c>
      <c r="G1974" s="13" t="n">
        <f aca="false">IFERROR(D1974/C1974,"")</f>
        <v>0</v>
      </c>
    </row>
    <row r="1975" customFormat="false" ht="15" hidden="false" customHeight="true" outlineLevel="0" collapsed="false">
      <c r="A1975" s="7" t="s">
        <v>2421</v>
      </c>
      <c r="B1975" s="7" t="s">
        <v>3159</v>
      </c>
      <c r="C1975" s="7" t="n">
        <f aca="false">COUNTIFS('Duel Log'!AF$2:AF$2815,$A1975,'Duel Log'!AG$2:AG$2815,$B1975)</f>
        <v>1</v>
      </c>
      <c r="D1975" s="7" t="n">
        <f aca="false">COUNTIFS('Duel Log'!AF$2:AF$2815,$A1975,'Duel Log'!AG$2:AG$2815,$B1975,'Duel Log'!AH$2:AH$2815,"Win")</f>
        <v>1</v>
      </c>
      <c r="E1975" s="7" t="n">
        <f aca="false">COUNTIFS('Duel Log'!AF$2:AF$2815,$A1975,'Duel Log'!AG$2:AG$2815,$B1975,'Duel Log'!AH$2:AH$2815,"Loss")</f>
        <v>0</v>
      </c>
      <c r="F1975" s="7" t="n">
        <f aca="false">COUNTIFS('Duel Log'!AF$2:AF$2815,$A1975,'Duel Log'!AG$2:AG$2815,$B1975,'Duel Log'!AH$2:AH$2815,"Draw")</f>
        <v>0</v>
      </c>
      <c r="G1975" s="13" t="n">
        <f aca="false">IFERROR(D1975/C1975,"")</f>
        <v>1</v>
      </c>
    </row>
    <row r="1976" customFormat="false" ht="15" hidden="false" customHeight="true" outlineLevel="0" collapsed="false">
      <c r="A1976" s="7" t="s">
        <v>980</v>
      </c>
      <c r="B1976" s="7" t="s">
        <v>1498</v>
      </c>
      <c r="C1976" s="7" t="n">
        <f aca="false">COUNTIFS('Duel Log'!AF$2:AF$2815,$A1976,'Duel Log'!AG$2:AG$2815,$B1976)</f>
        <v>1</v>
      </c>
      <c r="D1976" s="7" t="n">
        <f aca="false">COUNTIFS('Duel Log'!AF$2:AF$2815,$A1976,'Duel Log'!AG$2:AG$2815,$B1976,'Duel Log'!AH$2:AH$2815,"Win")</f>
        <v>0</v>
      </c>
      <c r="E1976" s="7" t="n">
        <f aca="false">COUNTIFS('Duel Log'!AF$2:AF$2815,$A1976,'Duel Log'!AG$2:AG$2815,$B1976,'Duel Log'!AH$2:AH$2815,"Loss")</f>
        <v>1</v>
      </c>
      <c r="F1976" s="7" t="n">
        <f aca="false">COUNTIFS('Duel Log'!AF$2:AF$2815,$A1976,'Duel Log'!AG$2:AG$2815,$B1976,'Duel Log'!AH$2:AH$2815,"Draw")</f>
        <v>0</v>
      </c>
      <c r="G1976" s="13" t="n">
        <f aca="false">IFERROR(D1976/C1976,"")</f>
        <v>0</v>
      </c>
    </row>
    <row r="1977" customFormat="false" ht="15" hidden="false" customHeight="true" outlineLevel="0" collapsed="false">
      <c r="A1977" s="7" t="s">
        <v>980</v>
      </c>
      <c r="B1977" s="7" t="s">
        <v>1281</v>
      </c>
      <c r="C1977" s="7" t="n">
        <f aca="false">COUNTIFS('Duel Log'!AF$2:AF$2815,$A1977,'Duel Log'!AG$2:AG$2815,$B1977)</f>
        <v>1</v>
      </c>
      <c r="D1977" s="7" t="n">
        <f aca="false">COUNTIFS('Duel Log'!AF$2:AF$2815,$A1977,'Duel Log'!AG$2:AG$2815,$B1977,'Duel Log'!AH$2:AH$2815,"Win")</f>
        <v>1</v>
      </c>
      <c r="E1977" s="7" t="n">
        <f aca="false">COUNTIFS('Duel Log'!AF$2:AF$2815,$A1977,'Duel Log'!AG$2:AG$2815,$B1977,'Duel Log'!AH$2:AH$2815,"Loss")</f>
        <v>0</v>
      </c>
      <c r="F1977" s="7" t="n">
        <f aca="false">COUNTIFS('Duel Log'!AF$2:AF$2815,$A1977,'Duel Log'!AG$2:AG$2815,$B1977,'Duel Log'!AH$2:AH$2815,"Draw")</f>
        <v>0</v>
      </c>
      <c r="G1977" s="13" t="n">
        <f aca="false">IFERROR(D1977/C1977,"")</f>
        <v>1</v>
      </c>
    </row>
    <row r="1978" customFormat="false" ht="15" hidden="false" customHeight="true" outlineLevel="0" collapsed="false">
      <c r="A1978" s="7" t="s">
        <v>980</v>
      </c>
      <c r="B1978" s="7" t="s">
        <v>394</v>
      </c>
      <c r="C1978" s="7" t="n">
        <f aca="false">COUNTIFS('Duel Log'!AF$2:AF$2815,$A1978,'Duel Log'!AG$2:AG$2815,$B1978)</f>
        <v>1</v>
      </c>
      <c r="D1978" s="7" t="n">
        <f aca="false">COUNTIFS('Duel Log'!AF$2:AF$2815,$A1978,'Duel Log'!AG$2:AG$2815,$B1978,'Duel Log'!AH$2:AH$2815,"Win")</f>
        <v>0</v>
      </c>
      <c r="E1978" s="7" t="n">
        <f aca="false">COUNTIFS('Duel Log'!AF$2:AF$2815,$A1978,'Duel Log'!AG$2:AG$2815,$B1978,'Duel Log'!AH$2:AH$2815,"Loss")</f>
        <v>1</v>
      </c>
      <c r="F1978" s="7" t="n">
        <f aca="false">COUNTIFS('Duel Log'!AF$2:AF$2815,$A1978,'Duel Log'!AG$2:AG$2815,$B1978,'Duel Log'!AH$2:AH$2815,"Draw")</f>
        <v>0</v>
      </c>
      <c r="G1978" s="13" t="n">
        <f aca="false">IFERROR(D1978/C1978,"")</f>
        <v>0</v>
      </c>
    </row>
    <row r="1979" customFormat="false" ht="15" hidden="false" customHeight="true" outlineLevel="0" collapsed="false">
      <c r="A1979" s="7" t="s">
        <v>980</v>
      </c>
      <c r="B1979" s="7" t="s">
        <v>1364</v>
      </c>
      <c r="C1979" s="7" t="n">
        <f aca="false">COUNTIFS('Duel Log'!AF$2:AF$2815,$A1979,'Duel Log'!AG$2:AG$2815,$B1979)</f>
        <v>1</v>
      </c>
      <c r="D1979" s="7" t="n">
        <f aca="false">COUNTIFS('Duel Log'!AF$2:AF$2815,$A1979,'Duel Log'!AG$2:AG$2815,$B1979,'Duel Log'!AH$2:AH$2815,"Win")</f>
        <v>1</v>
      </c>
      <c r="E1979" s="7" t="n">
        <f aca="false">COUNTIFS('Duel Log'!AF$2:AF$2815,$A1979,'Duel Log'!AG$2:AG$2815,$B1979,'Duel Log'!AH$2:AH$2815,"Loss")</f>
        <v>0</v>
      </c>
      <c r="F1979" s="7" t="n">
        <f aca="false">COUNTIFS('Duel Log'!AF$2:AF$2815,$A1979,'Duel Log'!AG$2:AG$2815,$B1979,'Duel Log'!AH$2:AH$2815,"Draw")</f>
        <v>0</v>
      </c>
      <c r="G1979" s="13" t="n">
        <f aca="false">IFERROR(D1979/C1979,"")</f>
        <v>1</v>
      </c>
    </row>
    <row r="1980" customFormat="false" ht="15" hidden="false" customHeight="true" outlineLevel="0" collapsed="false">
      <c r="A1980" s="7" t="s">
        <v>1918</v>
      </c>
      <c r="B1980" s="7" t="s">
        <v>5925</v>
      </c>
      <c r="C1980" s="7" t="n">
        <f aca="false">COUNTIFS('Duel Log'!AF$2:AF$2815,$A1980,'Duel Log'!AG$2:AG$2815,$B1980)</f>
        <v>1</v>
      </c>
      <c r="D1980" s="7" t="n">
        <f aca="false">COUNTIFS('Duel Log'!AF$2:AF$2815,$A1980,'Duel Log'!AG$2:AG$2815,$B1980,'Duel Log'!AH$2:AH$2815,"Win")</f>
        <v>0</v>
      </c>
      <c r="E1980" s="7" t="n">
        <f aca="false">COUNTIFS('Duel Log'!AF$2:AF$2815,$A1980,'Duel Log'!AG$2:AG$2815,$B1980,'Duel Log'!AH$2:AH$2815,"Loss")</f>
        <v>1</v>
      </c>
      <c r="F1980" s="7" t="n">
        <f aca="false">COUNTIFS('Duel Log'!AF$2:AF$2815,$A1980,'Duel Log'!AG$2:AG$2815,$B1980,'Duel Log'!AH$2:AH$2815,"Draw")</f>
        <v>0</v>
      </c>
      <c r="G1980" s="13" t="n">
        <f aca="false">IFERROR(D1980/C1980,"")</f>
        <v>0</v>
      </c>
    </row>
    <row r="1981" customFormat="false" ht="15" hidden="false" customHeight="true" outlineLevel="0" collapsed="false">
      <c r="A1981" s="7" t="s">
        <v>1857</v>
      </c>
      <c r="B1981" s="7" t="s">
        <v>955</v>
      </c>
      <c r="C1981" s="7" t="n">
        <f aca="false">COUNTIFS('Duel Log'!AF$2:AF$2815,$A1981,'Duel Log'!AG$2:AG$2815,$B1981)</f>
        <v>2</v>
      </c>
      <c r="D1981" s="7" t="n">
        <f aca="false">COUNTIFS('Duel Log'!AF$2:AF$2815,$A1981,'Duel Log'!AG$2:AG$2815,$B1981,'Duel Log'!AH$2:AH$2815,"Win")</f>
        <v>2</v>
      </c>
      <c r="E1981" s="7" t="n">
        <f aca="false">COUNTIFS('Duel Log'!AF$2:AF$2815,$A1981,'Duel Log'!AG$2:AG$2815,$B1981,'Duel Log'!AH$2:AH$2815,"Loss")</f>
        <v>0</v>
      </c>
      <c r="F1981" s="7" t="n">
        <f aca="false">COUNTIFS('Duel Log'!AF$2:AF$2815,$A1981,'Duel Log'!AG$2:AG$2815,$B1981,'Duel Log'!AH$2:AH$2815,"Draw")</f>
        <v>0</v>
      </c>
      <c r="G1981" s="13" t="n">
        <f aca="false">IFERROR(D1981/C1981,"")</f>
        <v>1</v>
      </c>
    </row>
    <row r="1982" customFormat="false" ht="15" hidden="false" customHeight="true" outlineLevel="0" collapsed="false">
      <c r="A1982" s="7" t="s">
        <v>2694</v>
      </c>
      <c r="B1982" s="7" t="s">
        <v>2695</v>
      </c>
      <c r="C1982" s="7" t="n">
        <f aca="false">COUNTIFS('Duel Log'!AF$2:AF$2815,$A1982,'Duel Log'!AG$2:AG$2815,$B1982)</f>
        <v>1</v>
      </c>
      <c r="D1982" s="7" t="n">
        <f aca="false">COUNTIFS('Duel Log'!AF$2:AF$2815,$A1982,'Duel Log'!AG$2:AG$2815,$B1982,'Duel Log'!AH$2:AH$2815,"Win")</f>
        <v>1</v>
      </c>
      <c r="E1982" s="7" t="n">
        <f aca="false">COUNTIFS('Duel Log'!AF$2:AF$2815,$A1982,'Duel Log'!AG$2:AG$2815,$B1982,'Duel Log'!AH$2:AH$2815,"Loss")</f>
        <v>0</v>
      </c>
      <c r="F1982" s="7" t="n">
        <f aca="false">COUNTIFS('Duel Log'!AF$2:AF$2815,$A1982,'Duel Log'!AG$2:AG$2815,$B1982,'Duel Log'!AH$2:AH$2815,"Draw")</f>
        <v>0</v>
      </c>
      <c r="G1982" s="13" t="n">
        <f aca="false">IFERROR(D1982/C1982,"")</f>
        <v>1</v>
      </c>
    </row>
    <row r="1983" customFormat="false" ht="15" hidden="false" customHeight="true" outlineLevel="0" collapsed="false">
      <c r="A1983" s="7" t="s">
        <v>3269</v>
      </c>
      <c r="B1983" s="7" t="s">
        <v>3270</v>
      </c>
      <c r="C1983" s="7" t="n">
        <f aca="false">COUNTIFS('Duel Log'!AF$2:AF$2815,$A1983,'Duel Log'!AG$2:AG$2815,$B1983)</f>
        <v>1</v>
      </c>
      <c r="D1983" s="7" t="n">
        <f aca="false">COUNTIFS('Duel Log'!AF$2:AF$2815,$A1983,'Duel Log'!AG$2:AG$2815,$B1983,'Duel Log'!AH$2:AH$2815,"Win")</f>
        <v>1</v>
      </c>
      <c r="E1983" s="7" t="n">
        <f aca="false">COUNTIFS('Duel Log'!AF$2:AF$2815,$A1983,'Duel Log'!AG$2:AG$2815,$B1983,'Duel Log'!AH$2:AH$2815,"Loss")</f>
        <v>0</v>
      </c>
      <c r="F1983" s="7" t="n">
        <f aca="false">COUNTIFS('Duel Log'!AF$2:AF$2815,$A1983,'Duel Log'!AG$2:AG$2815,$B1983,'Duel Log'!AH$2:AH$2815,"Draw")</f>
        <v>0</v>
      </c>
      <c r="G1983" s="13" t="n">
        <f aca="false">IFERROR(D1983/C1983,"")</f>
        <v>1</v>
      </c>
    </row>
    <row r="1984" customFormat="false" ht="15" hidden="false" customHeight="true" outlineLevel="0" collapsed="false">
      <c r="A1984" s="7" t="s">
        <v>192</v>
      </c>
      <c r="B1984" s="7" t="s">
        <v>272</v>
      </c>
      <c r="C1984" s="7" t="n">
        <f aca="false">COUNTIFS('Duel Log'!AF$2:AF$2815,$A1984,'Duel Log'!AG$2:AG$2815,$B1984)</f>
        <v>2</v>
      </c>
      <c r="D1984" s="7" t="n">
        <f aca="false">COUNTIFS('Duel Log'!AF$2:AF$2815,$A1984,'Duel Log'!AG$2:AG$2815,$B1984,'Duel Log'!AH$2:AH$2815,"Win")</f>
        <v>2</v>
      </c>
      <c r="E1984" s="7" t="n">
        <f aca="false">COUNTIFS('Duel Log'!AF$2:AF$2815,$A1984,'Duel Log'!AG$2:AG$2815,$B1984,'Duel Log'!AH$2:AH$2815,"Loss")</f>
        <v>0</v>
      </c>
      <c r="F1984" s="7" t="n">
        <f aca="false">COUNTIFS('Duel Log'!AF$2:AF$2815,$A1984,'Duel Log'!AG$2:AG$2815,$B1984,'Duel Log'!AH$2:AH$2815,"Draw")</f>
        <v>0</v>
      </c>
      <c r="G1984" s="13" t="n">
        <f aca="false">IFERROR(D1984/C1984,"")</f>
        <v>1</v>
      </c>
    </row>
    <row r="1985" customFormat="false" ht="15" hidden="false" customHeight="true" outlineLevel="0" collapsed="false">
      <c r="A1985" s="7" t="s">
        <v>192</v>
      </c>
      <c r="B1985" s="7" t="s">
        <v>504</v>
      </c>
      <c r="C1985" s="7" t="n">
        <f aca="false">COUNTIFS('Duel Log'!AF$2:AF$2815,$A1985,'Duel Log'!AG$2:AG$2815,$B1985)</f>
        <v>1</v>
      </c>
      <c r="D1985" s="7" t="n">
        <f aca="false">COUNTIFS('Duel Log'!AF$2:AF$2815,$A1985,'Duel Log'!AG$2:AG$2815,$B1985,'Duel Log'!AH$2:AH$2815,"Win")</f>
        <v>1</v>
      </c>
      <c r="E1985" s="7" t="n">
        <f aca="false">COUNTIFS('Duel Log'!AF$2:AF$2815,$A1985,'Duel Log'!AG$2:AG$2815,$B1985,'Duel Log'!AH$2:AH$2815,"Loss")</f>
        <v>0</v>
      </c>
      <c r="F1985" s="7" t="n">
        <f aca="false">COUNTIFS('Duel Log'!AF$2:AF$2815,$A1985,'Duel Log'!AG$2:AG$2815,$B1985,'Duel Log'!AH$2:AH$2815,"Draw")</f>
        <v>0</v>
      </c>
      <c r="G1985" s="13" t="n">
        <f aca="false">IFERROR(D1985/C1985,"")</f>
        <v>1</v>
      </c>
    </row>
    <row r="1986" customFormat="false" ht="15" hidden="false" customHeight="true" outlineLevel="0" collapsed="false">
      <c r="A1986" s="7" t="s">
        <v>424</v>
      </c>
      <c r="B1986" s="7" t="s">
        <v>425</v>
      </c>
      <c r="C1986" s="7" t="n">
        <f aca="false">COUNTIFS('Duel Log'!AF$2:AF$2815,$A1986,'Duel Log'!AG$2:AG$2815,$B1986)</f>
        <v>2</v>
      </c>
      <c r="D1986" s="7" t="n">
        <f aca="false">COUNTIFS('Duel Log'!AF$2:AF$2815,$A1986,'Duel Log'!AG$2:AG$2815,$B1986,'Duel Log'!AH$2:AH$2815,"Win")</f>
        <v>0</v>
      </c>
      <c r="E1986" s="7" t="n">
        <f aca="false">COUNTIFS('Duel Log'!AF$2:AF$2815,$A1986,'Duel Log'!AG$2:AG$2815,$B1986,'Duel Log'!AH$2:AH$2815,"Loss")</f>
        <v>2</v>
      </c>
      <c r="F1986" s="7" t="n">
        <f aca="false">COUNTIFS('Duel Log'!AF$2:AF$2815,$A1986,'Duel Log'!AG$2:AG$2815,$B1986,'Duel Log'!AH$2:AH$2815,"Draw")</f>
        <v>0</v>
      </c>
      <c r="G1986" s="13" t="n">
        <f aca="false">IFERROR(D1986/C1986,"")</f>
        <v>0</v>
      </c>
    </row>
    <row r="1987" customFormat="false" ht="15" hidden="false" customHeight="true" outlineLevel="0" collapsed="false">
      <c r="A1987" s="7" t="s">
        <v>2309</v>
      </c>
      <c r="B1987" s="7" t="s">
        <v>2310</v>
      </c>
      <c r="C1987" s="7" t="n">
        <f aca="false">COUNTIFS('Duel Log'!AF$2:AF$2815,$A1987,'Duel Log'!AG$2:AG$2815,$B1987)</f>
        <v>1</v>
      </c>
      <c r="D1987" s="7" t="n">
        <f aca="false">COUNTIFS('Duel Log'!AF$2:AF$2815,$A1987,'Duel Log'!AG$2:AG$2815,$B1987,'Duel Log'!AH$2:AH$2815,"Win")</f>
        <v>1</v>
      </c>
      <c r="E1987" s="7" t="n">
        <f aca="false">COUNTIFS('Duel Log'!AF$2:AF$2815,$A1987,'Duel Log'!AG$2:AG$2815,$B1987,'Duel Log'!AH$2:AH$2815,"Loss")</f>
        <v>0</v>
      </c>
      <c r="F1987" s="7" t="n">
        <f aca="false">COUNTIFS('Duel Log'!AF$2:AF$2815,$A1987,'Duel Log'!AG$2:AG$2815,$B1987,'Duel Log'!AH$2:AH$2815,"Draw")</f>
        <v>0</v>
      </c>
      <c r="G1987" s="13" t="n">
        <f aca="false">IFERROR(D1987/C1987,"")</f>
        <v>1</v>
      </c>
    </row>
    <row r="1988" customFormat="false" ht="15" hidden="false" customHeight="true" outlineLevel="0" collapsed="false">
      <c r="A1988" s="7" t="s">
        <v>3443</v>
      </c>
      <c r="B1988" s="7" t="s">
        <v>2398</v>
      </c>
      <c r="C1988" s="7" t="n">
        <f aca="false">COUNTIFS('Duel Log'!AF$2:AF$2815,$A1988,'Duel Log'!AG$2:AG$2815,$B1988)</f>
        <v>2</v>
      </c>
      <c r="D1988" s="7" t="n">
        <f aca="false">COUNTIFS('Duel Log'!AF$2:AF$2815,$A1988,'Duel Log'!AG$2:AG$2815,$B1988,'Duel Log'!AH$2:AH$2815,"Win")</f>
        <v>2</v>
      </c>
      <c r="E1988" s="7" t="n">
        <f aca="false">COUNTIFS('Duel Log'!AF$2:AF$2815,$A1988,'Duel Log'!AG$2:AG$2815,$B1988,'Duel Log'!AH$2:AH$2815,"Loss")</f>
        <v>0</v>
      </c>
      <c r="F1988" s="7" t="n">
        <f aca="false">COUNTIFS('Duel Log'!AF$2:AF$2815,$A1988,'Duel Log'!AG$2:AG$2815,$B1988,'Duel Log'!AH$2:AH$2815,"Draw")</f>
        <v>0</v>
      </c>
      <c r="G1988" s="13" t="n">
        <f aca="false">IFERROR(D1988/C1988,"")</f>
        <v>1</v>
      </c>
    </row>
    <row r="1989" customFormat="false" ht="15" hidden="false" customHeight="true" outlineLevel="0" collapsed="false">
      <c r="A1989" s="7" t="s">
        <v>315</v>
      </c>
      <c r="B1989" s="7" t="s">
        <v>706</v>
      </c>
      <c r="C1989" s="7" t="n">
        <f aca="false">COUNTIFS('Duel Log'!AF$2:AF$2815,$A1989,'Duel Log'!AG$2:AG$2815,$B1989)</f>
        <v>2</v>
      </c>
      <c r="D1989" s="7" t="n">
        <f aca="false">COUNTIFS('Duel Log'!AF$2:AF$2815,$A1989,'Duel Log'!AG$2:AG$2815,$B1989,'Duel Log'!AH$2:AH$2815,"Win")</f>
        <v>2</v>
      </c>
      <c r="E1989" s="7" t="n">
        <f aca="false">COUNTIFS('Duel Log'!AF$2:AF$2815,$A1989,'Duel Log'!AG$2:AG$2815,$B1989,'Duel Log'!AH$2:AH$2815,"Loss")</f>
        <v>0</v>
      </c>
      <c r="F1989" s="7" t="n">
        <f aca="false">COUNTIFS('Duel Log'!AF$2:AF$2815,$A1989,'Duel Log'!AG$2:AG$2815,$B1989,'Duel Log'!AH$2:AH$2815,"Draw")</f>
        <v>0</v>
      </c>
      <c r="G1989" s="13" t="n">
        <f aca="false">IFERROR(D1989/C1989,"")</f>
        <v>1</v>
      </c>
    </row>
    <row r="1990" customFormat="false" ht="15" hidden="false" customHeight="true" outlineLevel="0" collapsed="false">
      <c r="A1990" s="7" t="s">
        <v>315</v>
      </c>
      <c r="B1990" s="7" t="s">
        <v>307</v>
      </c>
      <c r="C1990" s="7" t="n">
        <f aca="false">COUNTIFS('Duel Log'!AF$2:AF$2815,$A1990,'Duel Log'!AG$2:AG$2815,$B1990)</f>
        <v>1</v>
      </c>
      <c r="D1990" s="7" t="n">
        <f aca="false">COUNTIFS('Duel Log'!AF$2:AF$2815,$A1990,'Duel Log'!AG$2:AG$2815,$B1990,'Duel Log'!AH$2:AH$2815,"Win")</f>
        <v>0</v>
      </c>
      <c r="E1990" s="7" t="n">
        <f aca="false">COUNTIFS('Duel Log'!AF$2:AF$2815,$A1990,'Duel Log'!AG$2:AG$2815,$B1990,'Duel Log'!AH$2:AH$2815,"Loss")</f>
        <v>1</v>
      </c>
      <c r="F1990" s="7" t="n">
        <f aca="false">COUNTIFS('Duel Log'!AF$2:AF$2815,$A1990,'Duel Log'!AG$2:AG$2815,$B1990,'Duel Log'!AH$2:AH$2815,"Draw")</f>
        <v>0</v>
      </c>
      <c r="G1990" s="13" t="n">
        <f aca="false">IFERROR(D1990/C1990,"")</f>
        <v>0</v>
      </c>
    </row>
    <row r="1991" customFormat="false" ht="15" hidden="false" customHeight="true" outlineLevel="0" collapsed="false">
      <c r="A1991" s="7" t="s">
        <v>315</v>
      </c>
      <c r="B1991" s="7" t="s">
        <v>547</v>
      </c>
      <c r="C1991" s="7" t="n">
        <f aca="false">COUNTIFS('Duel Log'!AF$2:AF$2815,$A1991,'Duel Log'!AG$2:AG$2815,$B1991)</f>
        <v>1</v>
      </c>
      <c r="D1991" s="7" t="n">
        <f aca="false">COUNTIFS('Duel Log'!AF$2:AF$2815,$A1991,'Duel Log'!AG$2:AG$2815,$B1991,'Duel Log'!AH$2:AH$2815,"Win")</f>
        <v>0</v>
      </c>
      <c r="E1991" s="7" t="n">
        <f aca="false">COUNTIFS('Duel Log'!AF$2:AF$2815,$A1991,'Duel Log'!AG$2:AG$2815,$B1991,'Duel Log'!AH$2:AH$2815,"Loss")</f>
        <v>1</v>
      </c>
      <c r="F1991" s="7" t="n">
        <f aca="false">COUNTIFS('Duel Log'!AF$2:AF$2815,$A1991,'Duel Log'!AG$2:AG$2815,$B1991,'Duel Log'!AH$2:AH$2815,"Draw")</f>
        <v>0</v>
      </c>
      <c r="G1991" s="13" t="n">
        <f aca="false">IFERROR(D1991/C1991,"")</f>
        <v>0</v>
      </c>
    </row>
    <row r="1992" customFormat="false" ht="15" hidden="false" customHeight="true" outlineLevel="0" collapsed="false">
      <c r="A1992" s="7" t="s">
        <v>315</v>
      </c>
      <c r="B1992" s="7" t="s">
        <v>1114</v>
      </c>
      <c r="C1992" s="7" t="n">
        <f aca="false">COUNTIFS('Duel Log'!AF$2:AF$2815,$A1992,'Duel Log'!AG$2:AG$2815,$B1992)</f>
        <v>1</v>
      </c>
      <c r="D1992" s="7" t="n">
        <f aca="false">COUNTIFS('Duel Log'!AF$2:AF$2815,$A1992,'Duel Log'!AG$2:AG$2815,$B1992,'Duel Log'!AH$2:AH$2815,"Win")</f>
        <v>0</v>
      </c>
      <c r="E1992" s="7" t="n">
        <f aca="false">COUNTIFS('Duel Log'!AF$2:AF$2815,$A1992,'Duel Log'!AG$2:AG$2815,$B1992,'Duel Log'!AH$2:AH$2815,"Loss")</f>
        <v>1</v>
      </c>
      <c r="F1992" s="7" t="n">
        <f aca="false">COUNTIFS('Duel Log'!AF$2:AF$2815,$A1992,'Duel Log'!AG$2:AG$2815,$B1992,'Duel Log'!AH$2:AH$2815,"Draw")</f>
        <v>0</v>
      </c>
      <c r="G1992" s="13" t="n">
        <f aca="false">IFERROR(D1992/C1992,"")</f>
        <v>0</v>
      </c>
    </row>
    <row r="1993" customFormat="false" ht="15" hidden="false" customHeight="true" outlineLevel="0" collapsed="false">
      <c r="A1993" s="7" t="s">
        <v>315</v>
      </c>
      <c r="B1993" s="7" t="s">
        <v>5770</v>
      </c>
      <c r="C1993" s="7" t="n">
        <f aca="false">COUNTIFS('Duel Log'!AF$2:AF$2815,$A1993,'Duel Log'!AG$2:AG$2815,$B1993)</f>
        <v>1</v>
      </c>
      <c r="D1993" s="7" t="n">
        <f aca="false">COUNTIFS('Duel Log'!AF$2:AF$2815,$A1993,'Duel Log'!AG$2:AG$2815,$B1993,'Duel Log'!AH$2:AH$2815,"Win")</f>
        <v>1</v>
      </c>
      <c r="E1993" s="7" t="n">
        <f aca="false">COUNTIFS('Duel Log'!AF$2:AF$2815,$A1993,'Duel Log'!AG$2:AG$2815,$B1993,'Duel Log'!AH$2:AH$2815,"Loss")</f>
        <v>0</v>
      </c>
      <c r="F1993" s="7" t="n">
        <f aca="false">COUNTIFS('Duel Log'!AF$2:AF$2815,$A1993,'Duel Log'!AG$2:AG$2815,$B1993,'Duel Log'!AH$2:AH$2815,"Draw")</f>
        <v>0</v>
      </c>
      <c r="G1993" s="13" t="n">
        <f aca="false">IFERROR(D1993/C1993,"")</f>
        <v>1</v>
      </c>
    </row>
    <row r="1994" customFormat="false" ht="15" hidden="false" customHeight="true" outlineLevel="0" collapsed="false">
      <c r="A1994" s="7" t="s">
        <v>315</v>
      </c>
      <c r="B1994" s="7" t="s">
        <v>414</v>
      </c>
      <c r="C1994" s="7" t="n">
        <f aca="false">COUNTIFS('Duel Log'!AF$2:AF$2815,$A1994,'Duel Log'!AG$2:AG$2815,$B1994)</f>
        <v>2</v>
      </c>
      <c r="D1994" s="7" t="n">
        <f aca="false">COUNTIFS('Duel Log'!AF$2:AF$2815,$A1994,'Duel Log'!AG$2:AG$2815,$B1994,'Duel Log'!AH$2:AH$2815,"Win")</f>
        <v>2</v>
      </c>
      <c r="E1994" s="7" t="n">
        <f aca="false">COUNTIFS('Duel Log'!AF$2:AF$2815,$A1994,'Duel Log'!AG$2:AG$2815,$B1994,'Duel Log'!AH$2:AH$2815,"Loss")</f>
        <v>0</v>
      </c>
      <c r="F1994" s="7" t="n">
        <f aca="false">COUNTIFS('Duel Log'!AF$2:AF$2815,$A1994,'Duel Log'!AG$2:AG$2815,$B1994,'Duel Log'!AH$2:AH$2815,"Draw")</f>
        <v>0</v>
      </c>
      <c r="G1994" s="13" t="n">
        <f aca="false">IFERROR(D1994/C1994,"")</f>
        <v>1</v>
      </c>
    </row>
    <row r="1995" customFormat="false" ht="15" hidden="false" customHeight="true" outlineLevel="0" collapsed="false">
      <c r="A1995" s="7" t="s">
        <v>5747</v>
      </c>
      <c r="B1995" s="7" t="s">
        <v>5748</v>
      </c>
      <c r="C1995" s="7" t="n">
        <f aca="false">COUNTIFS('Duel Log'!AF$2:AF$2815,$A1995,'Duel Log'!AG$2:AG$2815,$B1995)</f>
        <v>1</v>
      </c>
      <c r="D1995" s="7" t="n">
        <f aca="false">COUNTIFS('Duel Log'!AF$2:AF$2815,$A1995,'Duel Log'!AG$2:AG$2815,$B1995,'Duel Log'!AH$2:AH$2815,"Win")</f>
        <v>0</v>
      </c>
      <c r="E1995" s="7" t="n">
        <f aca="false">COUNTIFS('Duel Log'!AF$2:AF$2815,$A1995,'Duel Log'!AG$2:AG$2815,$B1995,'Duel Log'!AH$2:AH$2815,"Loss")</f>
        <v>1</v>
      </c>
      <c r="F1995" s="7" t="n">
        <f aca="false">COUNTIFS('Duel Log'!AF$2:AF$2815,$A1995,'Duel Log'!AG$2:AG$2815,$B1995,'Duel Log'!AH$2:AH$2815,"Draw")</f>
        <v>0</v>
      </c>
      <c r="G1995" s="13" t="n">
        <f aca="false">IFERROR(D1995/C1995,"")</f>
        <v>0</v>
      </c>
    </row>
    <row r="1996" customFormat="false" ht="15" hidden="false" customHeight="true" outlineLevel="0" collapsed="false">
      <c r="A1996" s="7" t="s">
        <v>448</v>
      </c>
      <c r="B1996" s="7" t="s">
        <v>307</v>
      </c>
      <c r="C1996" s="7" t="n">
        <f aca="false">COUNTIFS('Duel Log'!AF$2:AF$2815,$A1996,'Duel Log'!AG$2:AG$2815,$B1996)</f>
        <v>2</v>
      </c>
      <c r="D1996" s="7" t="n">
        <f aca="false">COUNTIFS('Duel Log'!AF$2:AF$2815,$A1996,'Duel Log'!AG$2:AG$2815,$B1996,'Duel Log'!AH$2:AH$2815,"Win")</f>
        <v>0</v>
      </c>
      <c r="E1996" s="7" t="n">
        <f aca="false">COUNTIFS('Duel Log'!AF$2:AF$2815,$A1996,'Duel Log'!AG$2:AG$2815,$B1996,'Duel Log'!AH$2:AH$2815,"Loss")</f>
        <v>2</v>
      </c>
      <c r="F1996" s="7" t="n">
        <f aca="false">COUNTIFS('Duel Log'!AF$2:AF$2815,$A1996,'Duel Log'!AG$2:AG$2815,$B1996,'Duel Log'!AH$2:AH$2815,"Draw")</f>
        <v>0</v>
      </c>
      <c r="G1996" s="13" t="n">
        <f aca="false">IFERROR(D1996/C1996,"")</f>
        <v>0</v>
      </c>
    </row>
    <row r="1997" customFormat="false" ht="15" hidden="false" customHeight="true" outlineLevel="0" collapsed="false">
      <c r="A1997" s="7" t="s">
        <v>448</v>
      </c>
      <c r="B1997" s="7" t="s">
        <v>5424</v>
      </c>
      <c r="C1997" s="7" t="n">
        <f aca="false">COUNTIFS('Duel Log'!AF$2:AF$2815,$A1997,'Duel Log'!AG$2:AG$2815,$B1997)</f>
        <v>1</v>
      </c>
      <c r="D1997" s="7" t="n">
        <f aca="false">COUNTIFS('Duel Log'!AF$2:AF$2815,$A1997,'Duel Log'!AG$2:AG$2815,$B1997,'Duel Log'!AH$2:AH$2815,"Win")</f>
        <v>1</v>
      </c>
      <c r="E1997" s="7" t="n">
        <f aca="false">COUNTIFS('Duel Log'!AF$2:AF$2815,$A1997,'Duel Log'!AG$2:AG$2815,$B1997,'Duel Log'!AH$2:AH$2815,"Loss")</f>
        <v>0</v>
      </c>
      <c r="F1997" s="7" t="n">
        <f aca="false">COUNTIFS('Duel Log'!AF$2:AF$2815,$A1997,'Duel Log'!AG$2:AG$2815,$B1997,'Duel Log'!AH$2:AH$2815,"Draw")</f>
        <v>0</v>
      </c>
      <c r="G1997" s="13" t="n">
        <f aca="false">IFERROR(D1997/C1997,"")</f>
        <v>1</v>
      </c>
    </row>
    <row r="1998" customFormat="false" ht="15" hidden="false" customHeight="true" outlineLevel="0" collapsed="false">
      <c r="A1998" s="7" t="s">
        <v>448</v>
      </c>
      <c r="B1998" s="7" t="s">
        <v>1273</v>
      </c>
      <c r="C1998" s="7" t="n">
        <f aca="false">COUNTIFS('Duel Log'!AF$2:AF$2815,$A1998,'Duel Log'!AG$2:AG$2815,$B1998)</f>
        <v>1</v>
      </c>
      <c r="D1998" s="7" t="n">
        <f aca="false">COUNTIFS('Duel Log'!AF$2:AF$2815,$A1998,'Duel Log'!AG$2:AG$2815,$B1998,'Duel Log'!AH$2:AH$2815,"Win")</f>
        <v>1</v>
      </c>
      <c r="E1998" s="7" t="n">
        <f aca="false">COUNTIFS('Duel Log'!AF$2:AF$2815,$A1998,'Duel Log'!AG$2:AG$2815,$B1998,'Duel Log'!AH$2:AH$2815,"Loss")</f>
        <v>0</v>
      </c>
      <c r="F1998" s="7" t="n">
        <f aca="false">COUNTIFS('Duel Log'!AF$2:AF$2815,$A1998,'Duel Log'!AG$2:AG$2815,$B1998,'Duel Log'!AH$2:AH$2815,"Draw")</f>
        <v>0</v>
      </c>
      <c r="G1998" s="13" t="n">
        <f aca="false">IFERROR(D1998/C1998,"")</f>
        <v>1</v>
      </c>
    </row>
    <row r="1999" customFormat="false" ht="15" hidden="false" customHeight="true" outlineLevel="0" collapsed="false">
      <c r="A1999" s="7" t="s">
        <v>448</v>
      </c>
      <c r="B1999" s="7" t="s">
        <v>1874</v>
      </c>
      <c r="C1999" s="7" t="n">
        <f aca="false">COUNTIFS('Duel Log'!AF$2:AF$2815,$A1999,'Duel Log'!AG$2:AG$2815,$B1999)</f>
        <v>1</v>
      </c>
      <c r="D1999" s="7" t="n">
        <f aca="false">COUNTIFS('Duel Log'!AF$2:AF$2815,$A1999,'Duel Log'!AG$2:AG$2815,$B1999,'Duel Log'!AH$2:AH$2815,"Win")</f>
        <v>0</v>
      </c>
      <c r="E1999" s="7" t="n">
        <f aca="false">COUNTIFS('Duel Log'!AF$2:AF$2815,$A1999,'Duel Log'!AG$2:AG$2815,$B1999,'Duel Log'!AH$2:AH$2815,"Loss")</f>
        <v>1</v>
      </c>
      <c r="F1999" s="7" t="n">
        <f aca="false">COUNTIFS('Duel Log'!AF$2:AF$2815,$A1999,'Duel Log'!AG$2:AG$2815,$B1999,'Duel Log'!AH$2:AH$2815,"Draw")</f>
        <v>0</v>
      </c>
      <c r="G1999" s="13" t="n">
        <f aca="false">IFERROR(D1999/C1999,"")</f>
        <v>0</v>
      </c>
    </row>
    <row r="2000" customFormat="false" ht="15" hidden="false" customHeight="true" outlineLevel="0" collapsed="false">
      <c r="A2000" s="7" t="s">
        <v>448</v>
      </c>
      <c r="B2000" s="7" t="s">
        <v>3040</v>
      </c>
      <c r="C2000" s="7" t="n">
        <f aca="false">COUNTIFS('Duel Log'!AF$2:AF$2815,$A2000,'Duel Log'!AG$2:AG$2815,$B2000)</f>
        <v>1</v>
      </c>
      <c r="D2000" s="7" t="n">
        <f aca="false">COUNTIFS('Duel Log'!AF$2:AF$2815,$A2000,'Duel Log'!AG$2:AG$2815,$B2000,'Duel Log'!AH$2:AH$2815,"Win")</f>
        <v>1</v>
      </c>
      <c r="E2000" s="7" t="n">
        <f aca="false">COUNTIFS('Duel Log'!AF$2:AF$2815,$A2000,'Duel Log'!AG$2:AG$2815,$B2000,'Duel Log'!AH$2:AH$2815,"Loss")</f>
        <v>0</v>
      </c>
      <c r="F2000" s="7" t="n">
        <f aca="false">COUNTIFS('Duel Log'!AF$2:AF$2815,$A2000,'Duel Log'!AG$2:AG$2815,$B2000,'Duel Log'!AH$2:AH$2815,"Draw")</f>
        <v>0</v>
      </c>
      <c r="G2000" s="13" t="n">
        <f aca="false">IFERROR(D2000/C2000,"")</f>
        <v>1</v>
      </c>
    </row>
    <row r="2001" customFormat="false" ht="15" hidden="false" customHeight="true" outlineLevel="0" collapsed="false">
      <c r="A2001" s="7" t="s">
        <v>448</v>
      </c>
      <c r="B2001" s="7" t="s">
        <v>277</v>
      </c>
      <c r="C2001" s="7" t="n">
        <f aca="false">COUNTIFS('Duel Log'!AF$2:AF$2815,$A2001,'Duel Log'!AG$2:AG$2815,$B2001)</f>
        <v>1</v>
      </c>
      <c r="D2001" s="7" t="n">
        <f aca="false">COUNTIFS('Duel Log'!AF$2:AF$2815,$A2001,'Duel Log'!AG$2:AG$2815,$B2001,'Duel Log'!AH$2:AH$2815,"Win")</f>
        <v>0</v>
      </c>
      <c r="E2001" s="7" t="n">
        <f aca="false">COUNTIFS('Duel Log'!AF$2:AF$2815,$A2001,'Duel Log'!AG$2:AG$2815,$B2001,'Duel Log'!AH$2:AH$2815,"Loss")</f>
        <v>1</v>
      </c>
      <c r="F2001" s="7" t="n">
        <f aca="false">COUNTIFS('Duel Log'!AF$2:AF$2815,$A2001,'Duel Log'!AG$2:AG$2815,$B2001,'Duel Log'!AH$2:AH$2815,"Draw")</f>
        <v>0</v>
      </c>
      <c r="G2001" s="13" t="n">
        <f aca="false">IFERROR(D2001/C2001,"")</f>
        <v>0</v>
      </c>
    </row>
    <row r="2002" customFormat="false" ht="15" hidden="false" customHeight="true" outlineLevel="0" collapsed="false">
      <c r="A2002" s="7" t="s">
        <v>448</v>
      </c>
      <c r="B2002" s="7" t="s">
        <v>832</v>
      </c>
      <c r="C2002" s="7" t="n">
        <f aca="false">COUNTIFS('Duel Log'!AF$2:AF$2815,$A2002,'Duel Log'!AG$2:AG$2815,$B2002)</f>
        <v>2</v>
      </c>
      <c r="D2002" s="7" t="n">
        <f aca="false">COUNTIFS('Duel Log'!AF$2:AF$2815,$A2002,'Duel Log'!AG$2:AG$2815,$B2002,'Duel Log'!AH$2:AH$2815,"Win")</f>
        <v>0</v>
      </c>
      <c r="E2002" s="7" t="n">
        <f aca="false">COUNTIFS('Duel Log'!AF$2:AF$2815,$A2002,'Duel Log'!AG$2:AG$2815,$B2002,'Duel Log'!AH$2:AH$2815,"Loss")</f>
        <v>2</v>
      </c>
      <c r="F2002" s="7" t="n">
        <f aca="false">COUNTIFS('Duel Log'!AF$2:AF$2815,$A2002,'Duel Log'!AG$2:AG$2815,$B2002,'Duel Log'!AH$2:AH$2815,"Draw")</f>
        <v>0</v>
      </c>
      <c r="G2002" s="13" t="n">
        <f aca="false">IFERROR(D2002/C2002,"")</f>
        <v>0</v>
      </c>
    </row>
    <row r="2003" customFormat="false" ht="15" hidden="false" customHeight="true" outlineLevel="0" collapsed="false">
      <c r="A2003" s="7" t="s">
        <v>2903</v>
      </c>
      <c r="B2003" s="7" t="s">
        <v>2904</v>
      </c>
      <c r="C2003" s="7" t="n">
        <f aca="false">COUNTIFS('Duel Log'!AF$2:AF$2815,$A2003,'Duel Log'!AG$2:AG$2815,$B2003)</f>
        <v>1</v>
      </c>
      <c r="D2003" s="7" t="n">
        <f aca="false">COUNTIFS('Duel Log'!AF$2:AF$2815,$A2003,'Duel Log'!AG$2:AG$2815,$B2003,'Duel Log'!AH$2:AH$2815,"Win")</f>
        <v>1</v>
      </c>
      <c r="E2003" s="7" t="n">
        <f aca="false">COUNTIFS('Duel Log'!AF$2:AF$2815,$A2003,'Duel Log'!AG$2:AG$2815,$B2003,'Duel Log'!AH$2:AH$2815,"Loss")</f>
        <v>0</v>
      </c>
      <c r="F2003" s="7" t="n">
        <f aca="false">COUNTIFS('Duel Log'!AF$2:AF$2815,$A2003,'Duel Log'!AG$2:AG$2815,$B2003,'Duel Log'!AH$2:AH$2815,"Draw")</f>
        <v>0</v>
      </c>
      <c r="G2003" s="13" t="n">
        <f aca="false">IFERROR(D2003/C2003,"")</f>
        <v>1</v>
      </c>
    </row>
    <row r="2004" customFormat="false" ht="15" hidden="false" customHeight="true" outlineLevel="0" collapsed="false">
      <c r="A2004" s="7" t="s">
        <v>2098</v>
      </c>
      <c r="B2004" s="7" t="s">
        <v>414</v>
      </c>
      <c r="C2004" s="7" t="n">
        <f aca="false">COUNTIFS('Duel Log'!AF$2:AF$2815,$A2004,'Duel Log'!AG$2:AG$2815,$B2004)</f>
        <v>1</v>
      </c>
      <c r="D2004" s="7" t="n">
        <f aca="false">COUNTIFS('Duel Log'!AF$2:AF$2815,$A2004,'Duel Log'!AG$2:AG$2815,$B2004,'Duel Log'!AH$2:AH$2815,"Win")</f>
        <v>1</v>
      </c>
      <c r="E2004" s="7" t="n">
        <f aca="false">COUNTIFS('Duel Log'!AF$2:AF$2815,$A2004,'Duel Log'!AG$2:AG$2815,$B2004,'Duel Log'!AH$2:AH$2815,"Loss")</f>
        <v>0</v>
      </c>
      <c r="F2004" s="7" t="n">
        <f aca="false">COUNTIFS('Duel Log'!AF$2:AF$2815,$A2004,'Duel Log'!AG$2:AG$2815,$B2004,'Duel Log'!AH$2:AH$2815,"Draw")</f>
        <v>0</v>
      </c>
      <c r="G2004" s="13" t="n">
        <f aca="false">IFERROR(D2004/C2004,"")</f>
        <v>1</v>
      </c>
    </row>
    <row r="2005" customFormat="false" ht="15" hidden="false" customHeight="true" outlineLevel="0" collapsed="false">
      <c r="A2005" s="7" t="s">
        <v>706</v>
      </c>
      <c r="B2005" s="7" t="s">
        <v>4166</v>
      </c>
      <c r="C2005" s="7" t="n">
        <f aca="false">COUNTIFS('Duel Log'!AF$2:AF$2815,$A2005,'Duel Log'!AG$2:AG$2815,$B2005)</f>
        <v>2</v>
      </c>
      <c r="D2005" s="7" t="n">
        <f aca="false">COUNTIFS('Duel Log'!AF$2:AF$2815,$A2005,'Duel Log'!AG$2:AG$2815,$B2005,'Duel Log'!AH$2:AH$2815,"Win")</f>
        <v>2</v>
      </c>
      <c r="E2005" s="7" t="n">
        <f aca="false">COUNTIFS('Duel Log'!AF$2:AF$2815,$A2005,'Duel Log'!AG$2:AG$2815,$B2005,'Duel Log'!AH$2:AH$2815,"Loss")</f>
        <v>0</v>
      </c>
      <c r="F2005" s="7" t="n">
        <f aca="false">COUNTIFS('Duel Log'!AF$2:AF$2815,$A2005,'Duel Log'!AG$2:AG$2815,$B2005,'Duel Log'!AH$2:AH$2815,"Draw")</f>
        <v>0</v>
      </c>
      <c r="G2005" s="13" t="n">
        <f aca="false">IFERROR(D2005/C2005,"")</f>
        <v>1</v>
      </c>
    </row>
    <row r="2006" customFormat="false" ht="15" hidden="false" customHeight="true" outlineLevel="0" collapsed="false">
      <c r="A2006" s="7" t="s">
        <v>706</v>
      </c>
      <c r="B2006" s="7" t="s">
        <v>2158</v>
      </c>
      <c r="C2006" s="7" t="n">
        <f aca="false">COUNTIFS('Duel Log'!AF$2:AF$2815,$A2006,'Duel Log'!AG$2:AG$2815,$B2006)</f>
        <v>1</v>
      </c>
      <c r="D2006" s="7" t="n">
        <f aca="false">COUNTIFS('Duel Log'!AF$2:AF$2815,$A2006,'Duel Log'!AG$2:AG$2815,$B2006,'Duel Log'!AH$2:AH$2815,"Win")</f>
        <v>0</v>
      </c>
      <c r="E2006" s="7" t="n">
        <f aca="false">COUNTIFS('Duel Log'!AF$2:AF$2815,$A2006,'Duel Log'!AG$2:AG$2815,$B2006,'Duel Log'!AH$2:AH$2815,"Loss")</f>
        <v>1</v>
      </c>
      <c r="F2006" s="7" t="n">
        <f aca="false">COUNTIFS('Duel Log'!AF$2:AF$2815,$A2006,'Duel Log'!AG$2:AG$2815,$B2006,'Duel Log'!AH$2:AH$2815,"Draw")</f>
        <v>0</v>
      </c>
      <c r="G2006" s="13" t="n">
        <f aca="false">IFERROR(D2006/C2006,"")</f>
        <v>0</v>
      </c>
    </row>
    <row r="2007" customFormat="false" ht="15" hidden="false" customHeight="true" outlineLevel="0" collapsed="false">
      <c r="A2007" s="7" t="s">
        <v>421</v>
      </c>
      <c r="B2007" s="7" t="s">
        <v>422</v>
      </c>
      <c r="C2007" s="7" t="n">
        <f aca="false">COUNTIFS('Duel Log'!AF$2:AF$2815,$A2007,'Duel Log'!AG$2:AG$2815,$B2007)</f>
        <v>2</v>
      </c>
      <c r="D2007" s="7" t="n">
        <f aca="false">COUNTIFS('Duel Log'!AF$2:AF$2815,$A2007,'Duel Log'!AG$2:AG$2815,$B2007,'Duel Log'!AH$2:AH$2815,"Win")</f>
        <v>2</v>
      </c>
      <c r="E2007" s="7" t="n">
        <f aca="false">COUNTIFS('Duel Log'!AF$2:AF$2815,$A2007,'Duel Log'!AG$2:AG$2815,$B2007,'Duel Log'!AH$2:AH$2815,"Loss")</f>
        <v>0</v>
      </c>
      <c r="F2007" s="7" t="n">
        <f aca="false">COUNTIFS('Duel Log'!AF$2:AF$2815,$A2007,'Duel Log'!AG$2:AG$2815,$B2007,'Duel Log'!AH$2:AH$2815,"Draw")</f>
        <v>0</v>
      </c>
      <c r="G2007" s="13" t="n">
        <f aca="false">IFERROR(D2007/C2007,"")</f>
        <v>1</v>
      </c>
    </row>
    <row r="2008" customFormat="false" ht="15" hidden="false" customHeight="true" outlineLevel="0" collapsed="false">
      <c r="A2008" s="7" t="s">
        <v>4293</v>
      </c>
      <c r="B2008" s="7" t="s">
        <v>3663</v>
      </c>
      <c r="C2008" s="7" t="n">
        <f aca="false">COUNTIFS('Duel Log'!AF$2:AF$2815,$A2008,'Duel Log'!AG$2:AG$2815,$B2008)</f>
        <v>1</v>
      </c>
      <c r="D2008" s="7" t="n">
        <f aca="false">COUNTIFS('Duel Log'!AF$2:AF$2815,$A2008,'Duel Log'!AG$2:AG$2815,$B2008,'Duel Log'!AH$2:AH$2815,"Win")</f>
        <v>0</v>
      </c>
      <c r="E2008" s="7" t="n">
        <f aca="false">COUNTIFS('Duel Log'!AF$2:AF$2815,$A2008,'Duel Log'!AG$2:AG$2815,$B2008,'Duel Log'!AH$2:AH$2815,"Loss")</f>
        <v>1</v>
      </c>
      <c r="F2008" s="7" t="n">
        <f aca="false">COUNTIFS('Duel Log'!AF$2:AF$2815,$A2008,'Duel Log'!AG$2:AG$2815,$B2008,'Duel Log'!AH$2:AH$2815,"Draw")</f>
        <v>0</v>
      </c>
      <c r="G2008" s="13" t="n">
        <f aca="false">IFERROR(D2008/C2008,"")</f>
        <v>0</v>
      </c>
    </row>
    <row r="2009" customFormat="false" ht="15" hidden="false" customHeight="true" outlineLevel="0" collapsed="false">
      <c r="A2009" s="7" t="s">
        <v>759</v>
      </c>
      <c r="B2009" s="7" t="s">
        <v>307</v>
      </c>
      <c r="C2009" s="7" t="n">
        <f aca="false">COUNTIFS('Duel Log'!AF$2:AF$2815,$A2009,'Duel Log'!AG$2:AG$2815,$B2009)</f>
        <v>1</v>
      </c>
      <c r="D2009" s="7" t="n">
        <f aca="false">COUNTIFS('Duel Log'!AF$2:AF$2815,$A2009,'Duel Log'!AG$2:AG$2815,$B2009,'Duel Log'!AH$2:AH$2815,"Win")</f>
        <v>1</v>
      </c>
      <c r="E2009" s="7" t="n">
        <f aca="false">COUNTIFS('Duel Log'!AF$2:AF$2815,$A2009,'Duel Log'!AG$2:AG$2815,$B2009,'Duel Log'!AH$2:AH$2815,"Loss")</f>
        <v>0</v>
      </c>
      <c r="F2009" s="7" t="n">
        <f aca="false">COUNTIFS('Duel Log'!AF$2:AF$2815,$A2009,'Duel Log'!AG$2:AG$2815,$B2009,'Duel Log'!AH$2:AH$2815,"Draw")</f>
        <v>0</v>
      </c>
      <c r="G2009" s="13" t="n">
        <f aca="false">IFERROR(D2009/C2009,"")</f>
        <v>1</v>
      </c>
    </row>
    <row r="2010" customFormat="false" ht="15" hidden="false" customHeight="true" outlineLevel="0" collapsed="false">
      <c r="A2010" s="7" t="s">
        <v>4180</v>
      </c>
      <c r="B2010" s="7" t="s">
        <v>649</v>
      </c>
      <c r="C2010" s="7" t="n">
        <f aca="false">COUNTIFS('Duel Log'!AF$2:AF$2815,$A2010,'Duel Log'!AG$2:AG$2815,$B2010)</f>
        <v>1</v>
      </c>
      <c r="D2010" s="7" t="n">
        <f aca="false">COUNTIFS('Duel Log'!AF$2:AF$2815,$A2010,'Duel Log'!AG$2:AG$2815,$B2010,'Duel Log'!AH$2:AH$2815,"Win")</f>
        <v>1</v>
      </c>
      <c r="E2010" s="7" t="n">
        <f aca="false">COUNTIFS('Duel Log'!AF$2:AF$2815,$A2010,'Duel Log'!AG$2:AG$2815,$B2010,'Duel Log'!AH$2:AH$2815,"Loss")</f>
        <v>0</v>
      </c>
      <c r="F2010" s="7" t="n">
        <f aca="false">COUNTIFS('Duel Log'!AF$2:AF$2815,$A2010,'Duel Log'!AG$2:AG$2815,$B2010,'Duel Log'!AH$2:AH$2815,"Draw")</f>
        <v>0</v>
      </c>
      <c r="G2010" s="13" t="n">
        <f aca="false">IFERROR(D2010/C2010,"")</f>
        <v>1</v>
      </c>
    </row>
    <row r="2011" customFormat="false" ht="15" hidden="false" customHeight="true" outlineLevel="0" collapsed="false">
      <c r="A2011" s="7" t="s">
        <v>2215</v>
      </c>
      <c r="B2011" s="7" t="s">
        <v>2214</v>
      </c>
      <c r="C2011" s="7" t="n">
        <f aca="false">COUNTIFS('Duel Log'!AF$2:AF$2815,$A2011,'Duel Log'!AG$2:AG$2815,$B2011)</f>
        <v>1</v>
      </c>
      <c r="D2011" s="7" t="n">
        <f aca="false">COUNTIFS('Duel Log'!AF$2:AF$2815,$A2011,'Duel Log'!AG$2:AG$2815,$B2011,'Duel Log'!AH$2:AH$2815,"Win")</f>
        <v>1</v>
      </c>
      <c r="E2011" s="7" t="n">
        <f aca="false">COUNTIFS('Duel Log'!AF$2:AF$2815,$A2011,'Duel Log'!AG$2:AG$2815,$B2011,'Duel Log'!AH$2:AH$2815,"Loss")</f>
        <v>0</v>
      </c>
      <c r="F2011" s="7" t="n">
        <f aca="false">COUNTIFS('Duel Log'!AF$2:AF$2815,$A2011,'Duel Log'!AG$2:AG$2815,$B2011,'Duel Log'!AH$2:AH$2815,"Draw")</f>
        <v>0</v>
      </c>
      <c r="G2011" s="13" t="n">
        <f aca="false">IFERROR(D2011/C2011,"")</f>
        <v>1</v>
      </c>
    </row>
    <row r="2012" customFormat="false" ht="15" hidden="false" customHeight="true" outlineLevel="0" collapsed="false">
      <c r="A2012" s="7" t="s">
        <v>608</v>
      </c>
      <c r="B2012" s="7" t="s">
        <v>720</v>
      </c>
      <c r="C2012" s="7" t="n">
        <f aca="false">COUNTIFS('Duel Log'!AF$2:AF$2815,$A2012,'Duel Log'!AG$2:AG$2815,$B2012)</f>
        <v>2</v>
      </c>
      <c r="D2012" s="7" t="n">
        <f aca="false">COUNTIFS('Duel Log'!AF$2:AF$2815,$A2012,'Duel Log'!AG$2:AG$2815,$B2012,'Duel Log'!AH$2:AH$2815,"Win")</f>
        <v>0</v>
      </c>
      <c r="E2012" s="7" t="n">
        <f aca="false">COUNTIFS('Duel Log'!AF$2:AF$2815,$A2012,'Duel Log'!AG$2:AG$2815,$B2012,'Duel Log'!AH$2:AH$2815,"Loss")</f>
        <v>2</v>
      </c>
      <c r="F2012" s="7" t="n">
        <f aca="false">COUNTIFS('Duel Log'!AF$2:AF$2815,$A2012,'Duel Log'!AG$2:AG$2815,$B2012,'Duel Log'!AH$2:AH$2815,"Draw")</f>
        <v>0</v>
      </c>
      <c r="G2012" s="13" t="n">
        <f aca="false">IFERROR(D2012/C2012,"")</f>
        <v>0</v>
      </c>
    </row>
    <row r="2013" customFormat="false" ht="15" hidden="false" customHeight="true" outlineLevel="0" collapsed="false">
      <c r="A2013" s="7" t="s">
        <v>608</v>
      </c>
      <c r="B2013" s="7" t="s">
        <v>5014</v>
      </c>
      <c r="C2013" s="7" t="n">
        <f aca="false">COUNTIFS('Duel Log'!AF$2:AF$2815,$A2013,'Duel Log'!AG$2:AG$2815,$B2013)</f>
        <v>1</v>
      </c>
      <c r="D2013" s="7" t="n">
        <f aca="false">COUNTIFS('Duel Log'!AF$2:AF$2815,$A2013,'Duel Log'!AG$2:AG$2815,$B2013,'Duel Log'!AH$2:AH$2815,"Win")</f>
        <v>1</v>
      </c>
      <c r="E2013" s="7" t="n">
        <f aca="false">COUNTIFS('Duel Log'!AF$2:AF$2815,$A2013,'Duel Log'!AG$2:AG$2815,$B2013,'Duel Log'!AH$2:AH$2815,"Loss")</f>
        <v>0</v>
      </c>
      <c r="F2013" s="7" t="n">
        <f aca="false">COUNTIFS('Duel Log'!AF$2:AF$2815,$A2013,'Duel Log'!AG$2:AG$2815,$B2013,'Duel Log'!AH$2:AH$2815,"Draw")</f>
        <v>0</v>
      </c>
      <c r="G2013" s="13" t="n">
        <f aca="false">IFERROR(D2013/C2013,"")</f>
        <v>1</v>
      </c>
    </row>
    <row r="2014" customFormat="false" ht="15" hidden="false" customHeight="true" outlineLevel="0" collapsed="false">
      <c r="A2014" s="7" t="s">
        <v>608</v>
      </c>
      <c r="B2014" s="7" t="s">
        <v>609</v>
      </c>
      <c r="C2014" s="7" t="n">
        <f aca="false">COUNTIFS('Duel Log'!AF$2:AF$2815,$A2014,'Duel Log'!AG$2:AG$2815,$B2014)</f>
        <v>1</v>
      </c>
      <c r="D2014" s="7" t="n">
        <f aca="false">COUNTIFS('Duel Log'!AF$2:AF$2815,$A2014,'Duel Log'!AG$2:AG$2815,$B2014,'Duel Log'!AH$2:AH$2815,"Win")</f>
        <v>1</v>
      </c>
      <c r="E2014" s="7" t="n">
        <f aca="false">COUNTIFS('Duel Log'!AF$2:AF$2815,$A2014,'Duel Log'!AG$2:AG$2815,$B2014,'Duel Log'!AH$2:AH$2815,"Loss")</f>
        <v>0</v>
      </c>
      <c r="F2014" s="7" t="n">
        <f aca="false">COUNTIFS('Duel Log'!AF$2:AF$2815,$A2014,'Duel Log'!AG$2:AG$2815,$B2014,'Duel Log'!AH$2:AH$2815,"Draw")</f>
        <v>0</v>
      </c>
      <c r="G2014" s="13" t="n">
        <f aca="false">IFERROR(D2014/C2014,"")</f>
        <v>1</v>
      </c>
    </row>
    <row r="2015" customFormat="false" ht="15" hidden="false" customHeight="true" outlineLevel="0" collapsed="false">
      <c r="A2015" s="7" t="s">
        <v>2339</v>
      </c>
      <c r="B2015" s="7" t="s">
        <v>2338</v>
      </c>
      <c r="C2015" s="7" t="n">
        <f aca="false">COUNTIFS('Duel Log'!AF$2:AF$2815,$A2015,'Duel Log'!AG$2:AG$2815,$B2015)</f>
        <v>1</v>
      </c>
      <c r="D2015" s="7" t="n">
        <f aca="false">COUNTIFS('Duel Log'!AF$2:AF$2815,$A2015,'Duel Log'!AG$2:AG$2815,$B2015,'Duel Log'!AH$2:AH$2815,"Win")</f>
        <v>0</v>
      </c>
      <c r="E2015" s="7" t="n">
        <f aca="false">COUNTIFS('Duel Log'!AF$2:AF$2815,$A2015,'Duel Log'!AG$2:AG$2815,$B2015,'Duel Log'!AH$2:AH$2815,"Loss")</f>
        <v>1</v>
      </c>
      <c r="F2015" s="7" t="n">
        <f aca="false">COUNTIFS('Duel Log'!AF$2:AF$2815,$A2015,'Duel Log'!AG$2:AG$2815,$B2015,'Duel Log'!AH$2:AH$2815,"Draw")</f>
        <v>0</v>
      </c>
      <c r="G2015" s="13" t="n">
        <f aca="false">IFERROR(D2015/C2015,"")</f>
        <v>0</v>
      </c>
    </row>
    <row r="2016" customFormat="false" ht="15" hidden="false" customHeight="true" outlineLevel="0" collapsed="false">
      <c r="A2016" s="7" t="s">
        <v>3481</v>
      </c>
      <c r="B2016" s="7" t="s">
        <v>3482</v>
      </c>
      <c r="C2016" s="7" t="n">
        <f aca="false">COUNTIFS('Duel Log'!AF$2:AF$2815,$A2016,'Duel Log'!AG$2:AG$2815,$B2016)</f>
        <v>1</v>
      </c>
      <c r="D2016" s="7" t="n">
        <f aca="false">COUNTIFS('Duel Log'!AF$2:AF$2815,$A2016,'Duel Log'!AG$2:AG$2815,$B2016,'Duel Log'!AH$2:AH$2815,"Win")</f>
        <v>1</v>
      </c>
      <c r="E2016" s="7" t="n">
        <f aca="false">COUNTIFS('Duel Log'!AF$2:AF$2815,$A2016,'Duel Log'!AG$2:AG$2815,$B2016,'Duel Log'!AH$2:AH$2815,"Loss")</f>
        <v>0</v>
      </c>
      <c r="F2016" s="7" t="n">
        <f aca="false">COUNTIFS('Duel Log'!AF$2:AF$2815,$A2016,'Duel Log'!AG$2:AG$2815,$B2016,'Duel Log'!AH$2:AH$2815,"Draw")</f>
        <v>0</v>
      </c>
      <c r="G2016" s="13" t="n">
        <f aca="false">IFERROR(D2016/C2016,"")</f>
        <v>1</v>
      </c>
    </row>
    <row r="2017" customFormat="false" ht="15" hidden="false" customHeight="true" outlineLevel="0" collapsed="false">
      <c r="A2017" s="7" t="s">
        <v>4911</v>
      </c>
      <c r="B2017" s="7" t="s">
        <v>4912</v>
      </c>
      <c r="C2017" s="7" t="n">
        <f aca="false">COUNTIFS('Duel Log'!AF$2:AF$2815,$A2017,'Duel Log'!AG$2:AG$2815,$B2017)</f>
        <v>1</v>
      </c>
      <c r="D2017" s="7" t="n">
        <f aca="false">COUNTIFS('Duel Log'!AF$2:AF$2815,$A2017,'Duel Log'!AG$2:AG$2815,$B2017,'Duel Log'!AH$2:AH$2815,"Win")</f>
        <v>0</v>
      </c>
      <c r="E2017" s="7" t="n">
        <f aca="false">COUNTIFS('Duel Log'!AF$2:AF$2815,$A2017,'Duel Log'!AG$2:AG$2815,$B2017,'Duel Log'!AH$2:AH$2815,"Loss")</f>
        <v>1</v>
      </c>
      <c r="F2017" s="7" t="n">
        <f aca="false">COUNTIFS('Duel Log'!AF$2:AF$2815,$A2017,'Duel Log'!AG$2:AG$2815,$B2017,'Duel Log'!AH$2:AH$2815,"Draw")</f>
        <v>0</v>
      </c>
      <c r="G2017" s="13" t="n">
        <f aca="false">IFERROR(D2017/C2017,"")</f>
        <v>0</v>
      </c>
    </row>
    <row r="2018" customFormat="false" ht="15" hidden="false" customHeight="true" outlineLevel="0" collapsed="false">
      <c r="A2018" s="7" t="s">
        <v>422</v>
      </c>
      <c r="B2018" s="7" t="s">
        <v>1682</v>
      </c>
      <c r="C2018" s="7" t="n">
        <f aca="false">COUNTIFS('Duel Log'!AF$2:AF$2815,$A2018,'Duel Log'!AG$2:AG$2815,$B2018)</f>
        <v>1</v>
      </c>
      <c r="D2018" s="7" t="n">
        <f aca="false">COUNTIFS('Duel Log'!AF$2:AF$2815,$A2018,'Duel Log'!AG$2:AG$2815,$B2018,'Duel Log'!AH$2:AH$2815,"Win")</f>
        <v>1</v>
      </c>
      <c r="E2018" s="7" t="n">
        <f aca="false">COUNTIFS('Duel Log'!AF$2:AF$2815,$A2018,'Duel Log'!AG$2:AG$2815,$B2018,'Duel Log'!AH$2:AH$2815,"Loss")</f>
        <v>0</v>
      </c>
      <c r="F2018" s="7" t="n">
        <f aca="false">COUNTIFS('Duel Log'!AF$2:AF$2815,$A2018,'Duel Log'!AG$2:AG$2815,$B2018,'Duel Log'!AH$2:AH$2815,"Draw")</f>
        <v>0</v>
      </c>
      <c r="G2018" s="13" t="n">
        <f aca="false">IFERROR(D2018/C2018,"")</f>
        <v>1</v>
      </c>
    </row>
    <row r="2019" customFormat="false" ht="15" hidden="false" customHeight="true" outlineLevel="0" collapsed="false">
      <c r="A2019" s="7" t="s">
        <v>657</v>
      </c>
      <c r="B2019" s="7" t="s">
        <v>656</v>
      </c>
      <c r="C2019" s="7" t="n">
        <f aca="false">COUNTIFS('Duel Log'!AF$2:AF$2815,$A2019,'Duel Log'!AG$2:AG$2815,$B2019)</f>
        <v>1</v>
      </c>
      <c r="D2019" s="7" t="n">
        <f aca="false">COUNTIFS('Duel Log'!AF$2:AF$2815,$A2019,'Duel Log'!AG$2:AG$2815,$B2019,'Duel Log'!AH$2:AH$2815,"Win")</f>
        <v>0</v>
      </c>
      <c r="E2019" s="7" t="n">
        <f aca="false">COUNTIFS('Duel Log'!AF$2:AF$2815,$A2019,'Duel Log'!AG$2:AG$2815,$B2019,'Duel Log'!AH$2:AH$2815,"Loss")</f>
        <v>1</v>
      </c>
      <c r="F2019" s="7" t="n">
        <f aca="false">COUNTIFS('Duel Log'!AF$2:AF$2815,$A2019,'Duel Log'!AG$2:AG$2815,$B2019,'Duel Log'!AH$2:AH$2815,"Draw")</f>
        <v>0</v>
      </c>
      <c r="G2019" s="13" t="n">
        <f aca="false">IFERROR(D2019/C2019,"")</f>
        <v>0</v>
      </c>
    </row>
    <row r="2020" customFormat="false" ht="15" hidden="false" customHeight="true" outlineLevel="0" collapsed="false">
      <c r="A2020" s="7" t="s">
        <v>4065</v>
      </c>
      <c r="B2020" s="7" t="s">
        <v>264</v>
      </c>
      <c r="C2020" s="7" t="n">
        <f aca="false">COUNTIFS('Duel Log'!AF$2:AF$2815,$A2020,'Duel Log'!AG$2:AG$2815,$B2020)</f>
        <v>1</v>
      </c>
      <c r="D2020" s="7" t="n">
        <f aca="false">COUNTIFS('Duel Log'!AF$2:AF$2815,$A2020,'Duel Log'!AG$2:AG$2815,$B2020,'Duel Log'!AH$2:AH$2815,"Win")</f>
        <v>0</v>
      </c>
      <c r="E2020" s="7" t="n">
        <f aca="false">COUNTIFS('Duel Log'!AF$2:AF$2815,$A2020,'Duel Log'!AG$2:AG$2815,$B2020,'Duel Log'!AH$2:AH$2815,"Loss")</f>
        <v>1</v>
      </c>
      <c r="F2020" s="7" t="n">
        <f aca="false">COUNTIFS('Duel Log'!AF$2:AF$2815,$A2020,'Duel Log'!AG$2:AG$2815,$B2020,'Duel Log'!AH$2:AH$2815,"Draw")</f>
        <v>0</v>
      </c>
      <c r="G2020" s="13" t="n">
        <f aca="false">IFERROR(D2020/C2020,"")</f>
        <v>0</v>
      </c>
    </row>
    <row r="2021" customFormat="false" ht="15" hidden="false" customHeight="true" outlineLevel="0" collapsed="false">
      <c r="A2021" s="7" t="s">
        <v>346</v>
      </c>
      <c r="B2021" s="7" t="s">
        <v>345</v>
      </c>
      <c r="C2021" s="7" t="n">
        <f aca="false">COUNTIFS('Duel Log'!AF$2:AF$2815,$A2021,'Duel Log'!AG$2:AG$2815,$B2021)</f>
        <v>1</v>
      </c>
      <c r="D2021" s="7" t="n">
        <f aca="false">COUNTIFS('Duel Log'!AF$2:AF$2815,$A2021,'Duel Log'!AG$2:AG$2815,$B2021,'Duel Log'!AH$2:AH$2815,"Win")</f>
        <v>1</v>
      </c>
      <c r="E2021" s="7" t="n">
        <f aca="false">COUNTIFS('Duel Log'!AF$2:AF$2815,$A2021,'Duel Log'!AG$2:AG$2815,$B2021,'Duel Log'!AH$2:AH$2815,"Loss")</f>
        <v>0</v>
      </c>
      <c r="F2021" s="7" t="n">
        <f aca="false">COUNTIFS('Duel Log'!AF$2:AF$2815,$A2021,'Duel Log'!AG$2:AG$2815,$B2021,'Duel Log'!AH$2:AH$2815,"Draw")</f>
        <v>0</v>
      </c>
      <c r="G2021" s="13" t="n">
        <f aca="false">IFERROR(D2021/C2021,"")</f>
        <v>1</v>
      </c>
    </row>
    <row r="2022" customFormat="false" ht="15" hidden="false" customHeight="true" outlineLevel="0" collapsed="false">
      <c r="A2022" s="7" t="s">
        <v>346</v>
      </c>
      <c r="B2022" s="7" t="s">
        <v>3901</v>
      </c>
      <c r="C2022" s="7" t="n">
        <f aca="false">COUNTIFS('Duel Log'!AF$2:AF$2815,$A2022,'Duel Log'!AG$2:AG$2815,$B2022)</f>
        <v>1</v>
      </c>
      <c r="D2022" s="7" t="n">
        <f aca="false">COUNTIFS('Duel Log'!AF$2:AF$2815,$A2022,'Duel Log'!AG$2:AG$2815,$B2022,'Duel Log'!AH$2:AH$2815,"Win")</f>
        <v>0</v>
      </c>
      <c r="E2022" s="7" t="n">
        <f aca="false">COUNTIFS('Duel Log'!AF$2:AF$2815,$A2022,'Duel Log'!AG$2:AG$2815,$B2022,'Duel Log'!AH$2:AH$2815,"Loss")</f>
        <v>1</v>
      </c>
      <c r="F2022" s="7" t="n">
        <f aca="false">COUNTIFS('Duel Log'!AF$2:AF$2815,$A2022,'Duel Log'!AG$2:AG$2815,$B2022,'Duel Log'!AH$2:AH$2815,"Draw")</f>
        <v>0</v>
      </c>
      <c r="G2022" s="13" t="n">
        <f aca="false">IFERROR(D2022/C2022,"")</f>
        <v>0</v>
      </c>
    </row>
    <row r="2023" customFormat="false" ht="15" hidden="false" customHeight="true" outlineLevel="0" collapsed="false">
      <c r="A2023" s="7" t="s">
        <v>5394</v>
      </c>
      <c r="B2023" s="7" t="s">
        <v>5393</v>
      </c>
      <c r="C2023" s="7" t="n">
        <f aca="false">COUNTIFS('Duel Log'!AF$2:AF$2815,$A2023,'Duel Log'!AG$2:AG$2815,$B2023)</f>
        <v>1</v>
      </c>
      <c r="D2023" s="7" t="n">
        <f aca="false">COUNTIFS('Duel Log'!AF$2:AF$2815,$A2023,'Duel Log'!AG$2:AG$2815,$B2023,'Duel Log'!AH$2:AH$2815,"Win")</f>
        <v>0</v>
      </c>
      <c r="E2023" s="7" t="n">
        <f aca="false">COUNTIFS('Duel Log'!AF$2:AF$2815,$A2023,'Duel Log'!AG$2:AG$2815,$B2023,'Duel Log'!AH$2:AH$2815,"Loss")</f>
        <v>1</v>
      </c>
      <c r="F2023" s="7" t="n">
        <f aca="false">COUNTIFS('Duel Log'!AF$2:AF$2815,$A2023,'Duel Log'!AG$2:AG$2815,$B2023,'Duel Log'!AH$2:AH$2815,"Draw")</f>
        <v>0</v>
      </c>
      <c r="G2023" s="13" t="n">
        <f aca="false">IFERROR(D2023/C2023,"")</f>
        <v>0</v>
      </c>
    </row>
    <row r="2024" customFormat="false" ht="15" hidden="false" customHeight="true" outlineLevel="0" collapsed="false">
      <c r="A2024" s="7" t="s">
        <v>4614</v>
      </c>
      <c r="B2024" s="7" t="s">
        <v>1147</v>
      </c>
      <c r="C2024" s="7" t="n">
        <f aca="false">COUNTIFS('Duel Log'!AF$2:AF$2815,$A2024,'Duel Log'!AG$2:AG$2815,$B2024)</f>
        <v>1</v>
      </c>
      <c r="D2024" s="7" t="n">
        <f aca="false">COUNTIFS('Duel Log'!AF$2:AF$2815,$A2024,'Duel Log'!AG$2:AG$2815,$B2024,'Duel Log'!AH$2:AH$2815,"Win")</f>
        <v>0</v>
      </c>
      <c r="E2024" s="7" t="n">
        <f aca="false">COUNTIFS('Duel Log'!AF$2:AF$2815,$A2024,'Duel Log'!AG$2:AG$2815,$B2024,'Duel Log'!AH$2:AH$2815,"Loss")</f>
        <v>1</v>
      </c>
      <c r="F2024" s="7" t="n">
        <f aca="false">COUNTIFS('Duel Log'!AF$2:AF$2815,$A2024,'Duel Log'!AG$2:AG$2815,$B2024,'Duel Log'!AH$2:AH$2815,"Draw")</f>
        <v>0</v>
      </c>
      <c r="G2024" s="13" t="n">
        <f aca="false">IFERROR(D2024/C2024,"")</f>
        <v>0</v>
      </c>
    </row>
    <row r="2025" customFormat="false" ht="15" hidden="false" customHeight="true" outlineLevel="0" collapsed="false">
      <c r="A2025" s="7" t="s">
        <v>307</v>
      </c>
      <c r="B2025" s="7" t="s">
        <v>5289</v>
      </c>
      <c r="C2025" s="7" t="n">
        <f aca="false">COUNTIFS('Duel Log'!AF$2:AF$2815,$A2025,'Duel Log'!AG$2:AG$2815,$B2025)</f>
        <v>1</v>
      </c>
      <c r="D2025" s="7" t="n">
        <f aca="false">COUNTIFS('Duel Log'!AF$2:AF$2815,$A2025,'Duel Log'!AG$2:AG$2815,$B2025,'Duel Log'!AH$2:AH$2815,"Win")</f>
        <v>1</v>
      </c>
      <c r="E2025" s="7" t="n">
        <f aca="false">COUNTIFS('Duel Log'!AF$2:AF$2815,$A2025,'Duel Log'!AG$2:AG$2815,$B2025,'Duel Log'!AH$2:AH$2815,"Loss")</f>
        <v>0</v>
      </c>
      <c r="F2025" s="7" t="n">
        <f aca="false">COUNTIFS('Duel Log'!AF$2:AF$2815,$A2025,'Duel Log'!AG$2:AG$2815,$B2025,'Duel Log'!AH$2:AH$2815,"Draw")</f>
        <v>0</v>
      </c>
      <c r="G2025" s="13" t="n">
        <f aca="false">IFERROR(D2025/C2025,"")</f>
        <v>1</v>
      </c>
    </row>
    <row r="2026" customFormat="false" ht="15" hidden="false" customHeight="true" outlineLevel="0" collapsed="false">
      <c r="A2026" s="7" t="s">
        <v>307</v>
      </c>
      <c r="B2026" s="7" t="s">
        <v>1419</v>
      </c>
      <c r="C2026" s="7" t="n">
        <f aca="false">COUNTIFS('Duel Log'!AF$2:AF$2815,$A2026,'Duel Log'!AG$2:AG$2815,$B2026)</f>
        <v>1</v>
      </c>
      <c r="D2026" s="7" t="n">
        <f aca="false">COUNTIFS('Duel Log'!AF$2:AF$2815,$A2026,'Duel Log'!AG$2:AG$2815,$B2026,'Duel Log'!AH$2:AH$2815,"Win")</f>
        <v>1</v>
      </c>
      <c r="E2026" s="7" t="n">
        <f aca="false">COUNTIFS('Duel Log'!AF$2:AF$2815,$A2026,'Duel Log'!AG$2:AG$2815,$B2026,'Duel Log'!AH$2:AH$2815,"Loss")</f>
        <v>0</v>
      </c>
      <c r="F2026" s="7" t="n">
        <f aca="false">COUNTIFS('Duel Log'!AF$2:AF$2815,$A2026,'Duel Log'!AG$2:AG$2815,$B2026,'Duel Log'!AH$2:AH$2815,"Draw")</f>
        <v>0</v>
      </c>
      <c r="G2026" s="13" t="n">
        <f aca="false">IFERROR(D2026/C2026,"")</f>
        <v>1</v>
      </c>
    </row>
    <row r="2027" customFormat="false" ht="15" hidden="false" customHeight="true" outlineLevel="0" collapsed="false">
      <c r="A2027" s="7" t="s">
        <v>307</v>
      </c>
      <c r="B2027" s="7" t="s">
        <v>308</v>
      </c>
      <c r="C2027" s="7" t="n">
        <f aca="false">COUNTIFS('Duel Log'!AF$2:AF$2815,$A2027,'Duel Log'!AG$2:AG$2815,$B2027)</f>
        <v>1</v>
      </c>
      <c r="D2027" s="7" t="n">
        <f aca="false">COUNTIFS('Duel Log'!AF$2:AF$2815,$A2027,'Duel Log'!AG$2:AG$2815,$B2027,'Duel Log'!AH$2:AH$2815,"Win")</f>
        <v>1</v>
      </c>
      <c r="E2027" s="7" t="n">
        <f aca="false">COUNTIFS('Duel Log'!AF$2:AF$2815,$A2027,'Duel Log'!AG$2:AG$2815,$B2027,'Duel Log'!AH$2:AH$2815,"Loss")</f>
        <v>0</v>
      </c>
      <c r="F2027" s="7" t="n">
        <f aca="false">COUNTIFS('Duel Log'!AF$2:AF$2815,$A2027,'Duel Log'!AG$2:AG$2815,$B2027,'Duel Log'!AH$2:AH$2815,"Draw")</f>
        <v>0</v>
      </c>
      <c r="G2027" s="13" t="n">
        <f aca="false">IFERROR(D2027/C2027,"")</f>
        <v>1</v>
      </c>
    </row>
    <row r="2028" customFormat="false" ht="15" hidden="false" customHeight="true" outlineLevel="0" collapsed="false">
      <c r="A2028" s="7" t="s">
        <v>307</v>
      </c>
      <c r="B2028" s="7" t="s">
        <v>5603</v>
      </c>
      <c r="C2028" s="7" t="n">
        <f aca="false">COUNTIFS('Duel Log'!AF$2:AF$2815,$A2028,'Duel Log'!AG$2:AG$2815,$B2028)</f>
        <v>1</v>
      </c>
      <c r="D2028" s="7" t="n">
        <f aca="false">COUNTIFS('Duel Log'!AF$2:AF$2815,$A2028,'Duel Log'!AG$2:AG$2815,$B2028,'Duel Log'!AH$2:AH$2815,"Win")</f>
        <v>1</v>
      </c>
      <c r="E2028" s="7" t="n">
        <f aca="false">COUNTIFS('Duel Log'!AF$2:AF$2815,$A2028,'Duel Log'!AG$2:AG$2815,$B2028,'Duel Log'!AH$2:AH$2815,"Loss")</f>
        <v>0</v>
      </c>
      <c r="F2028" s="7" t="n">
        <f aca="false">COUNTIFS('Duel Log'!AF$2:AF$2815,$A2028,'Duel Log'!AG$2:AG$2815,$B2028,'Duel Log'!AH$2:AH$2815,"Draw")</f>
        <v>0</v>
      </c>
      <c r="G2028" s="13" t="n">
        <f aca="false">IFERROR(D2028/C2028,"")</f>
        <v>1</v>
      </c>
    </row>
    <row r="2029" customFormat="false" ht="15" hidden="false" customHeight="true" outlineLevel="0" collapsed="false">
      <c r="A2029" s="7" t="s">
        <v>264</v>
      </c>
      <c r="B2029" s="7" t="s">
        <v>3989</v>
      </c>
      <c r="C2029" s="7" t="n">
        <f aca="false">COUNTIFS('Duel Log'!AF$2:AF$2815,$A2029,'Duel Log'!AG$2:AG$2815,$B2029)</f>
        <v>1</v>
      </c>
      <c r="D2029" s="7" t="n">
        <f aca="false">COUNTIFS('Duel Log'!AF$2:AF$2815,$A2029,'Duel Log'!AG$2:AG$2815,$B2029,'Duel Log'!AH$2:AH$2815,"Win")</f>
        <v>1</v>
      </c>
      <c r="E2029" s="7" t="n">
        <f aca="false">COUNTIFS('Duel Log'!AF$2:AF$2815,$A2029,'Duel Log'!AG$2:AG$2815,$B2029,'Duel Log'!AH$2:AH$2815,"Loss")</f>
        <v>0</v>
      </c>
      <c r="F2029" s="7" t="n">
        <f aca="false">COUNTIFS('Duel Log'!AF$2:AF$2815,$A2029,'Duel Log'!AG$2:AG$2815,$B2029,'Duel Log'!AH$2:AH$2815,"Draw")</f>
        <v>0</v>
      </c>
      <c r="G2029" s="13" t="n">
        <f aca="false">IFERROR(D2029/C2029,"")</f>
        <v>1</v>
      </c>
    </row>
    <row r="2030" customFormat="false" ht="15" hidden="false" customHeight="true" outlineLevel="0" collapsed="false">
      <c r="A2030" s="7" t="s">
        <v>321</v>
      </c>
      <c r="B2030" s="7" t="s">
        <v>320</v>
      </c>
      <c r="C2030" s="7" t="n">
        <f aca="false">COUNTIFS('Duel Log'!AF$2:AF$2815,$A2030,'Duel Log'!AG$2:AG$2815,$B2030)</f>
        <v>1</v>
      </c>
      <c r="D2030" s="7" t="n">
        <f aca="false">COUNTIFS('Duel Log'!AF$2:AF$2815,$A2030,'Duel Log'!AG$2:AG$2815,$B2030,'Duel Log'!AH$2:AH$2815,"Win")</f>
        <v>0</v>
      </c>
      <c r="E2030" s="7" t="n">
        <f aca="false">COUNTIFS('Duel Log'!AF$2:AF$2815,$A2030,'Duel Log'!AG$2:AG$2815,$B2030,'Duel Log'!AH$2:AH$2815,"Loss")</f>
        <v>1</v>
      </c>
      <c r="F2030" s="7" t="n">
        <f aca="false">COUNTIFS('Duel Log'!AF$2:AF$2815,$A2030,'Duel Log'!AG$2:AG$2815,$B2030,'Duel Log'!AH$2:AH$2815,"Draw")</f>
        <v>0</v>
      </c>
      <c r="G2030" s="13" t="n">
        <f aca="false">IFERROR(D2030/C2030,"")</f>
        <v>0</v>
      </c>
    </row>
    <row r="2031" customFormat="false" ht="15" hidden="false" customHeight="true" outlineLevel="0" collapsed="false">
      <c r="A2031" s="7" t="s">
        <v>1967</v>
      </c>
      <c r="B2031" s="7" t="s">
        <v>1114</v>
      </c>
      <c r="C2031" s="7" t="n">
        <f aca="false">COUNTIFS('Duel Log'!AF$2:AF$2815,$A2031,'Duel Log'!AG$2:AG$2815,$B2031)</f>
        <v>1</v>
      </c>
      <c r="D2031" s="7" t="n">
        <f aca="false">COUNTIFS('Duel Log'!AF$2:AF$2815,$A2031,'Duel Log'!AG$2:AG$2815,$B2031,'Duel Log'!AH$2:AH$2815,"Win")</f>
        <v>1</v>
      </c>
      <c r="E2031" s="7" t="n">
        <f aca="false">COUNTIFS('Duel Log'!AF$2:AF$2815,$A2031,'Duel Log'!AG$2:AG$2815,$B2031,'Duel Log'!AH$2:AH$2815,"Loss")</f>
        <v>0</v>
      </c>
      <c r="F2031" s="7" t="n">
        <f aca="false">COUNTIFS('Duel Log'!AF$2:AF$2815,$A2031,'Duel Log'!AG$2:AG$2815,$B2031,'Duel Log'!AH$2:AH$2815,"Draw")</f>
        <v>0</v>
      </c>
      <c r="G2031" s="13" t="n">
        <f aca="false">IFERROR(D2031/C2031,"")</f>
        <v>1</v>
      </c>
    </row>
    <row r="2032" customFormat="false" ht="15" hidden="false" customHeight="true" outlineLevel="0" collapsed="false">
      <c r="A2032" s="7" t="s">
        <v>5869</v>
      </c>
      <c r="B2032" s="7" t="s">
        <v>5870</v>
      </c>
      <c r="C2032" s="7" t="n">
        <f aca="false">COUNTIFS('Duel Log'!AF$2:AF$2815,$A2032,'Duel Log'!AG$2:AG$2815,$B2032)</f>
        <v>1</v>
      </c>
      <c r="D2032" s="7" t="n">
        <f aca="false">COUNTIFS('Duel Log'!AF$2:AF$2815,$A2032,'Duel Log'!AG$2:AG$2815,$B2032,'Duel Log'!AH$2:AH$2815,"Win")</f>
        <v>1</v>
      </c>
      <c r="E2032" s="7" t="n">
        <f aca="false">COUNTIFS('Duel Log'!AF$2:AF$2815,$A2032,'Duel Log'!AG$2:AG$2815,$B2032,'Duel Log'!AH$2:AH$2815,"Loss")</f>
        <v>0</v>
      </c>
      <c r="F2032" s="7" t="n">
        <f aca="false">COUNTIFS('Duel Log'!AF$2:AF$2815,$A2032,'Duel Log'!AG$2:AG$2815,$B2032,'Duel Log'!AH$2:AH$2815,"Draw")</f>
        <v>0</v>
      </c>
      <c r="G2032" s="13" t="n">
        <f aca="false">IFERROR(D2032/C2032,"")</f>
        <v>1</v>
      </c>
    </row>
    <row r="2033" customFormat="false" ht="15" hidden="false" customHeight="true" outlineLevel="0" collapsed="false">
      <c r="A2033" s="7" t="s">
        <v>1281</v>
      </c>
      <c r="B2033" s="7" t="s">
        <v>229</v>
      </c>
      <c r="C2033" s="7" t="n">
        <f aca="false">COUNTIFS('Duel Log'!AF$2:AF$2815,$A2033,'Duel Log'!AG$2:AG$2815,$B2033)</f>
        <v>2</v>
      </c>
      <c r="D2033" s="7" t="n">
        <f aca="false">COUNTIFS('Duel Log'!AF$2:AF$2815,$A2033,'Duel Log'!AG$2:AG$2815,$B2033,'Duel Log'!AH$2:AH$2815,"Win")</f>
        <v>0</v>
      </c>
      <c r="E2033" s="7" t="n">
        <f aca="false">COUNTIFS('Duel Log'!AF$2:AF$2815,$A2033,'Duel Log'!AG$2:AG$2815,$B2033,'Duel Log'!AH$2:AH$2815,"Loss")</f>
        <v>2</v>
      </c>
      <c r="F2033" s="7" t="n">
        <f aca="false">COUNTIFS('Duel Log'!AF$2:AF$2815,$A2033,'Duel Log'!AG$2:AG$2815,$B2033,'Duel Log'!AH$2:AH$2815,"Draw")</f>
        <v>0</v>
      </c>
      <c r="G2033" s="13" t="n">
        <f aca="false">IFERROR(D2033/C2033,"")</f>
        <v>0</v>
      </c>
    </row>
    <row r="2034" customFormat="false" ht="15" hidden="false" customHeight="true" outlineLevel="0" collapsed="false">
      <c r="A2034" s="7" t="s">
        <v>4754</v>
      </c>
      <c r="B2034" s="7" t="s">
        <v>1085</v>
      </c>
      <c r="C2034" s="7" t="n">
        <f aca="false">COUNTIFS('Duel Log'!AF$2:AF$2815,$A2034,'Duel Log'!AG$2:AG$2815,$B2034)</f>
        <v>2</v>
      </c>
      <c r="D2034" s="7" t="n">
        <f aca="false">COUNTIFS('Duel Log'!AF$2:AF$2815,$A2034,'Duel Log'!AG$2:AG$2815,$B2034,'Duel Log'!AH$2:AH$2815,"Win")</f>
        <v>2</v>
      </c>
      <c r="E2034" s="7" t="n">
        <f aca="false">COUNTIFS('Duel Log'!AF$2:AF$2815,$A2034,'Duel Log'!AG$2:AG$2815,$B2034,'Duel Log'!AH$2:AH$2815,"Loss")</f>
        <v>0</v>
      </c>
      <c r="F2034" s="7" t="n">
        <f aca="false">COUNTIFS('Duel Log'!AF$2:AF$2815,$A2034,'Duel Log'!AG$2:AG$2815,$B2034,'Duel Log'!AH$2:AH$2815,"Draw")</f>
        <v>0</v>
      </c>
      <c r="G2034" s="13" t="n">
        <f aca="false">IFERROR(D2034/C2034,"")</f>
        <v>1</v>
      </c>
    </row>
    <row r="2035" customFormat="false" ht="15" hidden="false" customHeight="true" outlineLevel="0" collapsed="false">
      <c r="A2035" s="7" t="s">
        <v>3214</v>
      </c>
      <c r="B2035" s="7" t="s">
        <v>2154</v>
      </c>
      <c r="C2035" s="7" t="n">
        <f aca="false">COUNTIFS('Duel Log'!AF$2:AF$2815,$A2035,'Duel Log'!AG$2:AG$2815,$B2035)</f>
        <v>2</v>
      </c>
      <c r="D2035" s="7" t="n">
        <f aca="false">COUNTIFS('Duel Log'!AF$2:AF$2815,$A2035,'Duel Log'!AG$2:AG$2815,$B2035,'Duel Log'!AH$2:AH$2815,"Win")</f>
        <v>2</v>
      </c>
      <c r="E2035" s="7" t="n">
        <f aca="false">COUNTIFS('Duel Log'!AF$2:AF$2815,$A2035,'Duel Log'!AG$2:AG$2815,$B2035,'Duel Log'!AH$2:AH$2815,"Loss")</f>
        <v>0</v>
      </c>
      <c r="F2035" s="7" t="n">
        <f aca="false">COUNTIFS('Duel Log'!AF$2:AF$2815,$A2035,'Duel Log'!AG$2:AG$2815,$B2035,'Duel Log'!AH$2:AH$2815,"Draw")</f>
        <v>0</v>
      </c>
      <c r="G2035" s="13" t="n">
        <f aca="false">IFERROR(D2035/C2035,"")</f>
        <v>1</v>
      </c>
    </row>
    <row r="2036" customFormat="false" ht="15" hidden="false" customHeight="true" outlineLevel="0" collapsed="false">
      <c r="A2036" s="7" t="s">
        <v>1113</v>
      </c>
      <c r="B2036" s="7" t="s">
        <v>1114</v>
      </c>
      <c r="C2036" s="7" t="n">
        <f aca="false">COUNTIFS('Duel Log'!AF$2:AF$2815,$A2036,'Duel Log'!AG$2:AG$2815,$B2036)</f>
        <v>1</v>
      </c>
      <c r="D2036" s="7" t="n">
        <f aca="false">COUNTIFS('Duel Log'!AF$2:AF$2815,$A2036,'Duel Log'!AG$2:AG$2815,$B2036,'Duel Log'!AH$2:AH$2815,"Win")</f>
        <v>1</v>
      </c>
      <c r="E2036" s="7" t="n">
        <f aca="false">COUNTIFS('Duel Log'!AF$2:AF$2815,$A2036,'Duel Log'!AG$2:AG$2815,$B2036,'Duel Log'!AH$2:AH$2815,"Loss")</f>
        <v>0</v>
      </c>
      <c r="F2036" s="7" t="n">
        <f aca="false">COUNTIFS('Duel Log'!AF$2:AF$2815,$A2036,'Duel Log'!AG$2:AG$2815,$B2036,'Duel Log'!AH$2:AH$2815,"Draw")</f>
        <v>0</v>
      </c>
      <c r="G2036" s="13" t="n">
        <f aca="false">IFERROR(D2036/C2036,"")</f>
        <v>1</v>
      </c>
    </row>
    <row r="2037" customFormat="false" ht="15" hidden="false" customHeight="true" outlineLevel="0" collapsed="false">
      <c r="A2037" s="7" t="s">
        <v>2245</v>
      </c>
      <c r="B2037" s="7" t="s">
        <v>4376</v>
      </c>
      <c r="C2037" s="7" t="n">
        <f aca="false">COUNTIFS('Duel Log'!AF$2:AF$2815,$A2037,'Duel Log'!AG$2:AG$2815,$B2037)</f>
        <v>1</v>
      </c>
      <c r="D2037" s="7" t="n">
        <f aca="false">COUNTIFS('Duel Log'!AF$2:AF$2815,$A2037,'Duel Log'!AG$2:AG$2815,$B2037,'Duel Log'!AH$2:AH$2815,"Win")</f>
        <v>0</v>
      </c>
      <c r="E2037" s="7" t="n">
        <f aca="false">COUNTIFS('Duel Log'!AF$2:AF$2815,$A2037,'Duel Log'!AG$2:AG$2815,$B2037,'Duel Log'!AH$2:AH$2815,"Loss")</f>
        <v>1</v>
      </c>
      <c r="F2037" s="7" t="n">
        <f aca="false">COUNTIFS('Duel Log'!AF$2:AF$2815,$A2037,'Duel Log'!AG$2:AG$2815,$B2037,'Duel Log'!AH$2:AH$2815,"Draw")</f>
        <v>0</v>
      </c>
      <c r="G2037" s="13" t="n">
        <f aca="false">IFERROR(D2037/C2037,"")</f>
        <v>0</v>
      </c>
    </row>
    <row r="2038" customFormat="false" ht="15" hidden="false" customHeight="true" outlineLevel="0" collapsed="false">
      <c r="A2038" s="7" t="s">
        <v>866</v>
      </c>
      <c r="B2038" s="7" t="s">
        <v>229</v>
      </c>
      <c r="C2038" s="7" t="n">
        <f aca="false">COUNTIFS('Duel Log'!AF$2:AF$2815,$A2038,'Duel Log'!AG$2:AG$2815,$B2038)</f>
        <v>2</v>
      </c>
      <c r="D2038" s="7" t="n">
        <f aca="false">COUNTIFS('Duel Log'!AF$2:AF$2815,$A2038,'Duel Log'!AG$2:AG$2815,$B2038,'Duel Log'!AH$2:AH$2815,"Win")</f>
        <v>0</v>
      </c>
      <c r="E2038" s="7" t="n">
        <f aca="false">COUNTIFS('Duel Log'!AF$2:AF$2815,$A2038,'Duel Log'!AG$2:AG$2815,$B2038,'Duel Log'!AH$2:AH$2815,"Loss")</f>
        <v>2</v>
      </c>
      <c r="F2038" s="7" t="n">
        <f aca="false">COUNTIFS('Duel Log'!AF$2:AF$2815,$A2038,'Duel Log'!AG$2:AG$2815,$B2038,'Duel Log'!AH$2:AH$2815,"Draw")</f>
        <v>0</v>
      </c>
      <c r="G2038" s="13" t="n">
        <f aca="false">IFERROR(D2038/C2038,"")</f>
        <v>0</v>
      </c>
    </row>
    <row r="2039" customFormat="false" ht="15" hidden="false" customHeight="true" outlineLevel="0" collapsed="false">
      <c r="A2039" s="7" t="s">
        <v>5482</v>
      </c>
      <c r="B2039" s="7" t="s">
        <v>649</v>
      </c>
      <c r="C2039" s="7" t="n">
        <f aca="false">COUNTIFS('Duel Log'!AF$2:AF$2815,$A2039,'Duel Log'!AG$2:AG$2815,$B2039)</f>
        <v>1</v>
      </c>
      <c r="D2039" s="7" t="n">
        <f aca="false">COUNTIFS('Duel Log'!AF$2:AF$2815,$A2039,'Duel Log'!AG$2:AG$2815,$B2039,'Duel Log'!AH$2:AH$2815,"Win")</f>
        <v>1</v>
      </c>
      <c r="E2039" s="7" t="n">
        <f aca="false">COUNTIFS('Duel Log'!AF$2:AF$2815,$A2039,'Duel Log'!AG$2:AG$2815,$B2039,'Duel Log'!AH$2:AH$2815,"Loss")</f>
        <v>0</v>
      </c>
      <c r="F2039" s="7" t="n">
        <f aca="false">COUNTIFS('Duel Log'!AF$2:AF$2815,$A2039,'Duel Log'!AG$2:AG$2815,$B2039,'Duel Log'!AH$2:AH$2815,"Draw")</f>
        <v>0</v>
      </c>
      <c r="G2039" s="13" t="n">
        <f aca="false">IFERROR(D2039/C2039,"")</f>
        <v>1</v>
      </c>
    </row>
    <row r="2040" customFormat="false" ht="15" hidden="false" customHeight="true" outlineLevel="0" collapsed="false">
      <c r="A2040" s="7" t="s">
        <v>3064</v>
      </c>
      <c r="B2040" s="7" t="s">
        <v>1600</v>
      </c>
      <c r="C2040" s="7" t="n">
        <f aca="false">COUNTIFS('Duel Log'!AF$2:AF$2815,$A2040,'Duel Log'!AG$2:AG$2815,$B2040)</f>
        <v>2</v>
      </c>
      <c r="D2040" s="7" t="n">
        <f aca="false">COUNTIFS('Duel Log'!AF$2:AF$2815,$A2040,'Duel Log'!AG$2:AG$2815,$B2040,'Duel Log'!AH$2:AH$2815,"Win")</f>
        <v>2</v>
      </c>
      <c r="E2040" s="7" t="n">
        <f aca="false">COUNTIFS('Duel Log'!AF$2:AF$2815,$A2040,'Duel Log'!AG$2:AG$2815,$B2040,'Duel Log'!AH$2:AH$2815,"Loss")</f>
        <v>0</v>
      </c>
      <c r="F2040" s="7" t="n">
        <f aca="false">COUNTIFS('Duel Log'!AF$2:AF$2815,$A2040,'Duel Log'!AG$2:AG$2815,$B2040,'Duel Log'!AH$2:AH$2815,"Draw")</f>
        <v>0</v>
      </c>
      <c r="G2040" s="13" t="n">
        <f aca="false">IFERROR(D2040/C2040,"")</f>
        <v>1</v>
      </c>
    </row>
    <row r="2041" customFormat="false" ht="15" hidden="false" customHeight="true" outlineLevel="0" collapsed="false">
      <c r="A2041" s="7" t="s">
        <v>754</v>
      </c>
      <c r="B2041" s="7" t="s">
        <v>229</v>
      </c>
      <c r="C2041" s="7" t="n">
        <f aca="false">COUNTIFS('Duel Log'!AF$2:AF$2815,$A2041,'Duel Log'!AG$2:AG$2815,$B2041)</f>
        <v>1</v>
      </c>
      <c r="D2041" s="7" t="n">
        <f aca="false">COUNTIFS('Duel Log'!AF$2:AF$2815,$A2041,'Duel Log'!AG$2:AG$2815,$B2041,'Duel Log'!AH$2:AH$2815,"Win")</f>
        <v>1</v>
      </c>
      <c r="E2041" s="7" t="n">
        <f aca="false">COUNTIFS('Duel Log'!AF$2:AF$2815,$A2041,'Duel Log'!AG$2:AG$2815,$B2041,'Duel Log'!AH$2:AH$2815,"Loss")</f>
        <v>0</v>
      </c>
      <c r="F2041" s="7" t="n">
        <f aca="false">COUNTIFS('Duel Log'!AF$2:AF$2815,$A2041,'Duel Log'!AG$2:AG$2815,$B2041,'Duel Log'!AH$2:AH$2815,"Draw")</f>
        <v>0</v>
      </c>
      <c r="G2041" s="13" t="n">
        <f aca="false">IFERROR(D2041/C2041,"")</f>
        <v>1</v>
      </c>
    </row>
    <row r="2042" customFormat="false" ht="15" hidden="false" customHeight="true" outlineLevel="0" collapsed="false">
      <c r="A2042" s="7" t="s">
        <v>5771</v>
      </c>
      <c r="B2042" s="7" t="s">
        <v>5770</v>
      </c>
      <c r="C2042" s="7" t="n">
        <f aca="false">COUNTIFS('Duel Log'!AF$2:AF$2815,$A2042,'Duel Log'!AG$2:AG$2815,$B2042)</f>
        <v>1</v>
      </c>
      <c r="D2042" s="7" t="n">
        <f aca="false">COUNTIFS('Duel Log'!AF$2:AF$2815,$A2042,'Duel Log'!AG$2:AG$2815,$B2042,'Duel Log'!AH$2:AH$2815,"Win")</f>
        <v>1</v>
      </c>
      <c r="E2042" s="7" t="n">
        <f aca="false">COUNTIFS('Duel Log'!AF$2:AF$2815,$A2042,'Duel Log'!AG$2:AG$2815,$B2042,'Duel Log'!AH$2:AH$2815,"Loss")</f>
        <v>0</v>
      </c>
      <c r="F2042" s="7" t="n">
        <f aca="false">COUNTIFS('Duel Log'!AF$2:AF$2815,$A2042,'Duel Log'!AG$2:AG$2815,$B2042,'Duel Log'!AH$2:AH$2815,"Draw")</f>
        <v>0</v>
      </c>
      <c r="G2042" s="13" t="n">
        <f aca="false">IFERROR(D2042/C2042,"")</f>
        <v>1</v>
      </c>
    </row>
    <row r="2043" customFormat="false" ht="15" hidden="false" customHeight="true" outlineLevel="0" collapsed="false">
      <c r="A2043" s="7" t="s">
        <v>5806</v>
      </c>
      <c r="B2043" s="7" t="s">
        <v>5807</v>
      </c>
      <c r="C2043" s="7" t="n">
        <f aca="false">COUNTIFS('Duel Log'!AF$2:AF$2815,$A2043,'Duel Log'!AG$2:AG$2815,$B2043)</f>
        <v>1</v>
      </c>
      <c r="D2043" s="7" t="n">
        <f aca="false">COUNTIFS('Duel Log'!AF$2:AF$2815,$A2043,'Duel Log'!AG$2:AG$2815,$B2043,'Duel Log'!AH$2:AH$2815,"Win")</f>
        <v>0</v>
      </c>
      <c r="E2043" s="7" t="n">
        <f aca="false">COUNTIFS('Duel Log'!AF$2:AF$2815,$A2043,'Duel Log'!AG$2:AG$2815,$B2043,'Duel Log'!AH$2:AH$2815,"Loss")</f>
        <v>1</v>
      </c>
      <c r="F2043" s="7" t="n">
        <f aca="false">COUNTIFS('Duel Log'!AF$2:AF$2815,$A2043,'Duel Log'!AG$2:AG$2815,$B2043,'Duel Log'!AH$2:AH$2815,"Draw")</f>
        <v>0</v>
      </c>
      <c r="G2043" s="13" t="n">
        <f aca="false">IFERROR(D2043/C2043,"")</f>
        <v>0</v>
      </c>
    </row>
    <row r="2044" customFormat="false" ht="15" hidden="false" customHeight="true" outlineLevel="0" collapsed="false">
      <c r="A2044" s="7" t="s">
        <v>2187</v>
      </c>
      <c r="B2044" s="7" t="s">
        <v>2129</v>
      </c>
      <c r="C2044" s="7" t="n">
        <f aca="false">COUNTIFS('Duel Log'!AF$2:AF$2815,$A2044,'Duel Log'!AG$2:AG$2815,$B2044)</f>
        <v>2</v>
      </c>
      <c r="D2044" s="7" t="n">
        <f aca="false">COUNTIFS('Duel Log'!AF$2:AF$2815,$A2044,'Duel Log'!AG$2:AG$2815,$B2044,'Duel Log'!AH$2:AH$2815,"Win")</f>
        <v>2</v>
      </c>
      <c r="E2044" s="7" t="n">
        <f aca="false">COUNTIFS('Duel Log'!AF$2:AF$2815,$A2044,'Duel Log'!AG$2:AG$2815,$B2044,'Duel Log'!AH$2:AH$2815,"Loss")</f>
        <v>0</v>
      </c>
      <c r="F2044" s="7" t="n">
        <f aca="false">COUNTIFS('Duel Log'!AF$2:AF$2815,$A2044,'Duel Log'!AG$2:AG$2815,$B2044,'Duel Log'!AH$2:AH$2815,"Draw")</f>
        <v>0</v>
      </c>
      <c r="G2044" s="13" t="n">
        <f aca="false">IFERROR(D2044/C2044,"")</f>
        <v>1</v>
      </c>
    </row>
    <row r="2045" customFormat="false" ht="15" hidden="false" customHeight="true" outlineLevel="0" collapsed="false">
      <c r="A2045" s="7" t="s">
        <v>1273</v>
      </c>
      <c r="B2045" s="7" t="s">
        <v>3668</v>
      </c>
      <c r="C2045" s="7" t="n">
        <f aca="false">COUNTIFS('Duel Log'!AF$2:AF$2815,$A2045,'Duel Log'!AG$2:AG$2815,$B2045)</f>
        <v>1</v>
      </c>
      <c r="D2045" s="7" t="n">
        <f aca="false">COUNTIFS('Duel Log'!AF$2:AF$2815,$A2045,'Duel Log'!AG$2:AG$2815,$B2045,'Duel Log'!AH$2:AH$2815,"Win")</f>
        <v>1</v>
      </c>
      <c r="E2045" s="7" t="n">
        <f aca="false">COUNTIFS('Duel Log'!AF$2:AF$2815,$A2045,'Duel Log'!AG$2:AG$2815,$B2045,'Duel Log'!AH$2:AH$2815,"Loss")</f>
        <v>0</v>
      </c>
      <c r="F2045" s="7" t="n">
        <f aca="false">COUNTIFS('Duel Log'!AF$2:AF$2815,$A2045,'Duel Log'!AG$2:AG$2815,$B2045,'Duel Log'!AH$2:AH$2815,"Draw")</f>
        <v>0</v>
      </c>
      <c r="G2045" s="13" t="n">
        <f aca="false">IFERROR(D2045/C2045,"")</f>
        <v>1</v>
      </c>
    </row>
    <row r="2046" customFormat="false" ht="15" hidden="false" customHeight="true" outlineLevel="0" collapsed="false">
      <c r="A2046" s="7" t="s">
        <v>5620</v>
      </c>
      <c r="B2046" s="7" t="s">
        <v>5640</v>
      </c>
      <c r="C2046" s="7" t="n">
        <f aca="false">COUNTIFS('Duel Log'!AF$2:AF$2815,$A2046,'Duel Log'!AG$2:AG$2815,$B2046)</f>
        <v>1</v>
      </c>
      <c r="D2046" s="7" t="n">
        <f aca="false">COUNTIFS('Duel Log'!AF$2:AF$2815,$A2046,'Duel Log'!AG$2:AG$2815,$B2046,'Duel Log'!AH$2:AH$2815,"Win")</f>
        <v>0</v>
      </c>
      <c r="E2046" s="7" t="n">
        <f aca="false">COUNTIFS('Duel Log'!AF$2:AF$2815,$A2046,'Duel Log'!AG$2:AG$2815,$B2046,'Duel Log'!AH$2:AH$2815,"Loss")</f>
        <v>1</v>
      </c>
      <c r="F2046" s="7" t="n">
        <f aca="false">COUNTIFS('Duel Log'!AF$2:AF$2815,$A2046,'Duel Log'!AG$2:AG$2815,$B2046,'Duel Log'!AH$2:AH$2815,"Draw")</f>
        <v>0</v>
      </c>
      <c r="G2046" s="13" t="n">
        <f aca="false">IFERROR(D2046/C2046,"")</f>
        <v>0</v>
      </c>
    </row>
    <row r="2047" customFormat="false" ht="15" hidden="false" customHeight="true" outlineLevel="0" collapsed="false">
      <c r="A2047" s="7" t="s">
        <v>5596</v>
      </c>
      <c r="B2047" s="7" t="s">
        <v>5597</v>
      </c>
      <c r="C2047" s="7" t="n">
        <f aca="false">COUNTIFS('Duel Log'!AF$2:AF$2815,$A2047,'Duel Log'!AG$2:AG$2815,$B2047)</f>
        <v>1</v>
      </c>
      <c r="D2047" s="7" t="n">
        <f aca="false">COUNTIFS('Duel Log'!AF$2:AF$2815,$A2047,'Duel Log'!AG$2:AG$2815,$B2047,'Duel Log'!AH$2:AH$2815,"Win")</f>
        <v>1</v>
      </c>
      <c r="E2047" s="7" t="n">
        <f aca="false">COUNTIFS('Duel Log'!AF$2:AF$2815,$A2047,'Duel Log'!AG$2:AG$2815,$B2047,'Duel Log'!AH$2:AH$2815,"Loss")</f>
        <v>0</v>
      </c>
      <c r="F2047" s="7" t="n">
        <f aca="false">COUNTIFS('Duel Log'!AF$2:AF$2815,$A2047,'Duel Log'!AG$2:AG$2815,$B2047,'Duel Log'!AH$2:AH$2815,"Draw")</f>
        <v>0</v>
      </c>
      <c r="G2047" s="13" t="n">
        <f aca="false">IFERROR(D2047/C2047,"")</f>
        <v>1</v>
      </c>
    </row>
    <row r="2048" customFormat="false" ht="15" hidden="false" customHeight="true" outlineLevel="0" collapsed="false">
      <c r="A2048" s="7" t="s">
        <v>852</v>
      </c>
      <c r="B2048" s="7" t="s">
        <v>851</v>
      </c>
      <c r="C2048" s="7" t="n">
        <f aca="false">COUNTIFS('Duel Log'!AF$2:AF$2815,$A2048,'Duel Log'!AG$2:AG$2815,$B2048)</f>
        <v>1</v>
      </c>
      <c r="D2048" s="7" t="n">
        <f aca="false">COUNTIFS('Duel Log'!AF$2:AF$2815,$A2048,'Duel Log'!AG$2:AG$2815,$B2048,'Duel Log'!AH$2:AH$2815,"Win")</f>
        <v>0</v>
      </c>
      <c r="E2048" s="7" t="n">
        <f aca="false">COUNTIFS('Duel Log'!AF$2:AF$2815,$A2048,'Duel Log'!AG$2:AG$2815,$B2048,'Duel Log'!AH$2:AH$2815,"Loss")</f>
        <v>1</v>
      </c>
      <c r="F2048" s="7" t="n">
        <f aca="false">COUNTIFS('Duel Log'!AF$2:AF$2815,$A2048,'Duel Log'!AG$2:AG$2815,$B2048,'Duel Log'!AH$2:AH$2815,"Draw")</f>
        <v>0</v>
      </c>
      <c r="G2048" s="13" t="n">
        <f aca="false">IFERROR(D2048/C2048,"")</f>
        <v>0</v>
      </c>
    </row>
    <row r="2049" customFormat="false" ht="15" hidden="false" customHeight="true" outlineLevel="0" collapsed="false">
      <c r="A2049" s="7" t="s">
        <v>4570</v>
      </c>
      <c r="B2049" s="7" t="s">
        <v>414</v>
      </c>
      <c r="C2049" s="7" t="n">
        <f aca="false">COUNTIFS('Duel Log'!AF$2:AF$2815,$A2049,'Duel Log'!AG$2:AG$2815,$B2049)</f>
        <v>1</v>
      </c>
      <c r="D2049" s="7" t="n">
        <f aca="false">COUNTIFS('Duel Log'!AF$2:AF$2815,$A2049,'Duel Log'!AG$2:AG$2815,$B2049,'Duel Log'!AH$2:AH$2815,"Win")</f>
        <v>0</v>
      </c>
      <c r="E2049" s="7" t="n">
        <f aca="false">COUNTIFS('Duel Log'!AF$2:AF$2815,$A2049,'Duel Log'!AG$2:AG$2815,$B2049,'Duel Log'!AH$2:AH$2815,"Loss")</f>
        <v>1</v>
      </c>
      <c r="F2049" s="7" t="n">
        <f aca="false">COUNTIFS('Duel Log'!AF$2:AF$2815,$A2049,'Duel Log'!AG$2:AG$2815,$B2049,'Duel Log'!AH$2:AH$2815,"Draw")</f>
        <v>0</v>
      </c>
      <c r="G2049" s="13" t="n">
        <f aca="false">IFERROR(D2049/C2049,"")</f>
        <v>0</v>
      </c>
    </row>
    <row r="2050" customFormat="false" ht="15" hidden="false" customHeight="true" outlineLevel="0" collapsed="false">
      <c r="A2050" s="7" t="s">
        <v>4396</v>
      </c>
      <c r="B2050" s="7" t="s">
        <v>4397</v>
      </c>
      <c r="C2050" s="7" t="n">
        <f aca="false">COUNTIFS('Duel Log'!AF$2:AF$2815,$A2050,'Duel Log'!AG$2:AG$2815,$B2050)</f>
        <v>1</v>
      </c>
      <c r="D2050" s="7" t="n">
        <f aca="false">COUNTIFS('Duel Log'!AF$2:AF$2815,$A2050,'Duel Log'!AG$2:AG$2815,$B2050,'Duel Log'!AH$2:AH$2815,"Win")</f>
        <v>0</v>
      </c>
      <c r="E2050" s="7" t="n">
        <f aca="false">COUNTIFS('Duel Log'!AF$2:AF$2815,$A2050,'Duel Log'!AG$2:AG$2815,$B2050,'Duel Log'!AH$2:AH$2815,"Loss")</f>
        <v>1</v>
      </c>
      <c r="F2050" s="7" t="n">
        <f aca="false">COUNTIFS('Duel Log'!AF$2:AF$2815,$A2050,'Duel Log'!AG$2:AG$2815,$B2050,'Duel Log'!AH$2:AH$2815,"Draw")</f>
        <v>0</v>
      </c>
      <c r="G2050" s="13" t="n">
        <f aca="false">IFERROR(D2050/C2050,"")</f>
        <v>0</v>
      </c>
    </row>
    <row r="2051" customFormat="false" ht="15" hidden="false" customHeight="true" outlineLevel="0" collapsed="false">
      <c r="A2051" s="7" t="s">
        <v>5626</v>
      </c>
      <c r="B2051" s="7" t="s">
        <v>851</v>
      </c>
      <c r="C2051" s="7" t="n">
        <f aca="false">COUNTIFS('Duel Log'!AF$2:AF$2815,$A2051,'Duel Log'!AG$2:AG$2815,$B2051)</f>
        <v>1</v>
      </c>
      <c r="D2051" s="7" t="n">
        <f aca="false">COUNTIFS('Duel Log'!AF$2:AF$2815,$A2051,'Duel Log'!AG$2:AG$2815,$B2051,'Duel Log'!AH$2:AH$2815,"Win")</f>
        <v>1</v>
      </c>
      <c r="E2051" s="7" t="n">
        <f aca="false">COUNTIFS('Duel Log'!AF$2:AF$2815,$A2051,'Duel Log'!AG$2:AG$2815,$B2051,'Duel Log'!AH$2:AH$2815,"Loss")</f>
        <v>0</v>
      </c>
      <c r="F2051" s="7" t="n">
        <f aca="false">COUNTIFS('Duel Log'!AF$2:AF$2815,$A2051,'Duel Log'!AG$2:AG$2815,$B2051,'Duel Log'!AH$2:AH$2815,"Draw")</f>
        <v>0</v>
      </c>
      <c r="G2051" s="13" t="n">
        <f aca="false">IFERROR(D2051/C2051,"")</f>
        <v>1</v>
      </c>
    </row>
    <row r="2052" customFormat="false" ht="15" hidden="false" customHeight="true" outlineLevel="0" collapsed="false">
      <c r="A2052" s="7" t="s">
        <v>824</v>
      </c>
      <c r="B2052" s="7" t="s">
        <v>272</v>
      </c>
      <c r="C2052" s="7" t="n">
        <f aca="false">COUNTIFS('Duel Log'!AF$2:AF$2815,$A2052,'Duel Log'!AG$2:AG$2815,$B2052)</f>
        <v>1</v>
      </c>
      <c r="D2052" s="7" t="n">
        <f aca="false">COUNTIFS('Duel Log'!AF$2:AF$2815,$A2052,'Duel Log'!AG$2:AG$2815,$B2052,'Duel Log'!AH$2:AH$2815,"Win")</f>
        <v>0</v>
      </c>
      <c r="E2052" s="7" t="n">
        <f aca="false">COUNTIFS('Duel Log'!AF$2:AF$2815,$A2052,'Duel Log'!AG$2:AG$2815,$B2052,'Duel Log'!AH$2:AH$2815,"Loss")</f>
        <v>1</v>
      </c>
      <c r="F2052" s="7" t="n">
        <f aca="false">COUNTIFS('Duel Log'!AF$2:AF$2815,$A2052,'Duel Log'!AG$2:AG$2815,$B2052,'Duel Log'!AH$2:AH$2815,"Draw")</f>
        <v>0</v>
      </c>
      <c r="G2052" s="13" t="n">
        <f aca="false">IFERROR(D2052/C2052,"")</f>
        <v>0</v>
      </c>
    </row>
    <row r="2053" customFormat="false" ht="15" hidden="false" customHeight="true" outlineLevel="0" collapsed="false">
      <c r="A2053" s="7" t="s">
        <v>5077</v>
      </c>
      <c r="B2053" s="7" t="s">
        <v>1451</v>
      </c>
      <c r="C2053" s="7" t="n">
        <f aca="false">COUNTIFS('Duel Log'!AF$2:AF$2815,$A2053,'Duel Log'!AG$2:AG$2815,$B2053)</f>
        <v>1</v>
      </c>
      <c r="D2053" s="7" t="n">
        <f aca="false">COUNTIFS('Duel Log'!AF$2:AF$2815,$A2053,'Duel Log'!AG$2:AG$2815,$B2053,'Duel Log'!AH$2:AH$2815,"Win")</f>
        <v>1</v>
      </c>
      <c r="E2053" s="7" t="n">
        <f aca="false">COUNTIFS('Duel Log'!AF$2:AF$2815,$A2053,'Duel Log'!AG$2:AG$2815,$B2053,'Duel Log'!AH$2:AH$2815,"Loss")</f>
        <v>0</v>
      </c>
      <c r="F2053" s="7" t="n">
        <f aca="false">COUNTIFS('Duel Log'!AF$2:AF$2815,$A2053,'Duel Log'!AG$2:AG$2815,$B2053,'Duel Log'!AH$2:AH$2815,"Draw")</f>
        <v>0</v>
      </c>
      <c r="G2053" s="13" t="n">
        <f aca="false">IFERROR(D2053/C2053,"")</f>
        <v>1</v>
      </c>
    </row>
    <row r="2054" customFormat="false" ht="15" hidden="false" customHeight="true" outlineLevel="0" collapsed="false">
      <c r="A2054" s="7" t="s">
        <v>3587</v>
      </c>
      <c r="B2054" s="7" t="s">
        <v>1085</v>
      </c>
      <c r="C2054" s="7" t="n">
        <f aca="false">COUNTIFS('Duel Log'!AF$2:AF$2815,$A2054,'Duel Log'!AG$2:AG$2815,$B2054)</f>
        <v>2</v>
      </c>
      <c r="D2054" s="7" t="n">
        <f aca="false">COUNTIFS('Duel Log'!AF$2:AF$2815,$A2054,'Duel Log'!AG$2:AG$2815,$B2054,'Duel Log'!AH$2:AH$2815,"Win")</f>
        <v>0</v>
      </c>
      <c r="E2054" s="7" t="n">
        <f aca="false">COUNTIFS('Duel Log'!AF$2:AF$2815,$A2054,'Duel Log'!AG$2:AG$2815,$B2054,'Duel Log'!AH$2:AH$2815,"Loss")</f>
        <v>2</v>
      </c>
      <c r="F2054" s="7" t="n">
        <f aca="false">COUNTIFS('Duel Log'!AF$2:AF$2815,$A2054,'Duel Log'!AG$2:AG$2815,$B2054,'Duel Log'!AH$2:AH$2815,"Draw")</f>
        <v>0</v>
      </c>
      <c r="G2054" s="13" t="n">
        <f aca="false">IFERROR(D2054/C2054,"")</f>
        <v>0</v>
      </c>
    </row>
    <row r="2055" customFormat="false" ht="15" hidden="false" customHeight="true" outlineLevel="0" collapsed="false">
      <c r="A2055" s="7" t="s">
        <v>5832</v>
      </c>
      <c r="B2055" s="7" t="s">
        <v>5833</v>
      </c>
      <c r="C2055" s="7" t="n">
        <f aca="false">COUNTIFS('Duel Log'!AF$2:AF$2815,$A2055,'Duel Log'!AG$2:AG$2815,$B2055)</f>
        <v>1</v>
      </c>
      <c r="D2055" s="7" t="n">
        <f aca="false">COUNTIFS('Duel Log'!AF$2:AF$2815,$A2055,'Duel Log'!AG$2:AG$2815,$B2055,'Duel Log'!AH$2:AH$2815,"Win")</f>
        <v>1</v>
      </c>
      <c r="E2055" s="7" t="n">
        <f aca="false">COUNTIFS('Duel Log'!AF$2:AF$2815,$A2055,'Duel Log'!AG$2:AG$2815,$B2055,'Duel Log'!AH$2:AH$2815,"Loss")</f>
        <v>0</v>
      </c>
      <c r="F2055" s="7" t="n">
        <f aca="false">COUNTIFS('Duel Log'!AF$2:AF$2815,$A2055,'Duel Log'!AG$2:AG$2815,$B2055,'Duel Log'!AH$2:AH$2815,"Draw")</f>
        <v>0</v>
      </c>
      <c r="G2055" s="13" t="n">
        <f aca="false">IFERROR(D2055/C2055,"")</f>
        <v>1</v>
      </c>
    </row>
    <row r="2056" customFormat="false" ht="15" hidden="false" customHeight="true" outlineLevel="0" collapsed="false">
      <c r="A2056" s="7" t="s">
        <v>5210</v>
      </c>
      <c r="B2056" s="7" t="s">
        <v>2781</v>
      </c>
      <c r="C2056" s="7" t="n">
        <f aca="false">COUNTIFS('Duel Log'!AF$2:AF$2815,$A2056,'Duel Log'!AG$2:AG$2815,$B2056)</f>
        <v>1</v>
      </c>
      <c r="D2056" s="7" t="n">
        <f aca="false">COUNTIFS('Duel Log'!AF$2:AF$2815,$A2056,'Duel Log'!AG$2:AG$2815,$B2056,'Duel Log'!AH$2:AH$2815,"Win")</f>
        <v>0</v>
      </c>
      <c r="E2056" s="7" t="n">
        <f aca="false">COUNTIFS('Duel Log'!AF$2:AF$2815,$A2056,'Duel Log'!AG$2:AG$2815,$B2056,'Duel Log'!AH$2:AH$2815,"Loss")</f>
        <v>1</v>
      </c>
      <c r="F2056" s="7" t="n">
        <f aca="false">COUNTIFS('Duel Log'!AF$2:AF$2815,$A2056,'Duel Log'!AG$2:AG$2815,$B2056,'Duel Log'!AH$2:AH$2815,"Draw")</f>
        <v>0</v>
      </c>
      <c r="G2056" s="13" t="n">
        <f aca="false">IFERROR(D2056/C2056,"")</f>
        <v>0</v>
      </c>
    </row>
    <row r="2057" customFormat="false" ht="15" hidden="false" customHeight="true" outlineLevel="0" collapsed="false">
      <c r="A2057" s="7" t="s">
        <v>4227</v>
      </c>
      <c r="B2057" s="7" t="s">
        <v>2129</v>
      </c>
      <c r="C2057" s="7" t="n">
        <f aca="false">COUNTIFS('Duel Log'!AF$2:AF$2815,$A2057,'Duel Log'!AG$2:AG$2815,$B2057)</f>
        <v>1</v>
      </c>
      <c r="D2057" s="7" t="n">
        <f aca="false">COUNTIFS('Duel Log'!AF$2:AF$2815,$A2057,'Duel Log'!AG$2:AG$2815,$B2057,'Duel Log'!AH$2:AH$2815,"Win")</f>
        <v>0</v>
      </c>
      <c r="E2057" s="7" t="n">
        <f aca="false">COUNTIFS('Duel Log'!AF$2:AF$2815,$A2057,'Duel Log'!AG$2:AG$2815,$B2057,'Duel Log'!AH$2:AH$2815,"Loss")</f>
        <v>1</v>
      </c>
      <c r="F2057" s="7" t="n">
        <f aca="false">COUNTIFS('Duel Log'!AF$2:AF$2815,$A2057,'Duel Log'!AG$2:AG$2815,$B2057,'Duel Log'!AH$2:AH$2815,"Draw")</f>
        <v>0</v>
      </c>
      <c r="G2057" s="13" t="n">
        <f aca="false">IFERROR(D2057/C2057,"")</f>
        <v>0</v>
      </c>
    </row>
    <row r="2058" customFormat="false" ht="15" hidden="false" customHeight="true" outlineLevel="0" collapsed="false">
      <c r="A2058" s="7" t="s">
        <v>1147</v>
      </c>
      <c r="B2058" s="7" t="s">
        <v>5337</v>
      </c>
      <c r="C2058" s="7" t="n">
        <f aca="false">COUNTIFS('Duel Log'!AF$2:AF$2815,$A2058,'Duel Log'!AG$2:AG$2815,$B2058)</f>
        <v>1</v>
      </c>
      <c r="D2058" s="7" t="n">
        <f aca="false">COUNTIFS('Duel Log'!AF$2:AF$2815,$A2058,'Duel Log'!AG$2:AG$2815,$B2058,'Duel Log'!AH$2:AH$2815,"Win")</f>
        <v>1</v>
      </c>
      <c r="E2058" s="7" t="n">
        <f aca="false">COUNTIFS('Duel Log'!AF$2:AF$2815,$A2058,'Duel Log'!AG$2:AG$2815,$B2058,'Duel Log'!AH$2:AH$2815,"Loss")</f>
        <v>0</v>
      </c>
      <c r="F2058" s="7" t="n">
        <f aca="false">COUNTIFS('Duel Log'!AF$2:AF$2815,$A2058,'Duel Log'!AG$2:AG$2815,$B2058,'Duel Log'!AH$2:AH$2815,"Draw")</f>
        <v>0</v>
      </c>
      <c r="G2058" s="13" t="n">
        <f aca="false">IFERROR(D2058/C2058,"")</f>
        <v>1</v>
      </c>
    </row>
    <row r="2059" customFormat="false" ht="15" hidden="false" customHeight="true" outlineLevel="0" collapsed="false">
      <c r="A2059" s="7" t="s">
        <v>1147</v>
      </c>
      <c r="B2059" s="7" t="s">
        <v>277</v>
      </c>
      <c r="C2059" s="7" t="n">
        <f aca="false">COUNTIFS('Duel Log'!AF$2:AF$2815,$A2059,'Duel Log'!AG$2:AG$2815,$B2059)</f>
        <v>1</v>
      </c>
      <c r="D2059" s="7" t="n">
        <f aca="false">COUNTIFS('Duel Log'!AF$2:AF$2815,$A2059,'Duel Log'!AG$2:AG$2815,$B2059,'Duel Log'!AH$2:AH$2815,"Win")</f>
        <v>0</v>
      </c>
      <c r="E2059" s="7" t="n">
        <f aca="false">COUNTIFS('Duel Log'!AF$2:AF$2815,$A2059,'Duel Log'!AG$2:AG$2815,$B2059,'Duel Log'!AH$2:AH$2815,"Loss")</f>
        <v>1</v>
      </c>
      <c r="F2059" s="7" t="n">
        <f aca="false">COUNTIFS('Duel Log'!AF$2:AF$2815,$A2059,'Duel Log'!AG$2:AG$2815,$B2059,'Duel Log'!AH$2:AH$2815,"Draw")</f>
        <v>0</v>
      </c>
      <c r="G2059" s="13" t="n">
        <f aca="false">IFERROR(D2059/C2059,"")</f>
        <v>0</v>
      </c>
    </row>
    <row r="2060" customFormat="false" ht="15" hidden="false" customHeight="true" outlineLevel="0" collapsed="false">
      <c r="A2060" s="7" t="s">
        <v>3703</v>
      </c>
      <c r="B2060" s="7" t="s">
        <v>3704</v>
      </c>
      <c r="C2060" s="7" t="n">
        <f aca="false">COUNTIFS('Duel Log'!AF$2:AF$2815,$A2060,'Duel Log'!AG$2:AG$2815,$B2060)</f>
        <v>1</v>
      </c>
      <c r="D2060" s="7" t="n">
        <f aca="false">COUNTIFS('Duel Log'!AF$2:AF$2815,$A2060,'Duel Log'!AG$2:AG$2815,$B2060,'Duel Log'!AH$2:AH$2815,"Win")</f>
        <v>0</v>
      </c>
      <c r="E2060" s="7" t="n">
        <f aca="false">COUNTIFS('Duel Log'!AF$2:AF$2815,$A2060,'Duel Log'!AG$2:AG$2815,$B2060,'Duel Log'!AH$2:AH$2815,"Loss")</f>
        <v>1</v>
      </c>
      <c r="F2060" s="7" t="n">
        <f aca="false">COUNTIFS('Duel Log'!AF$2:AF$2815,$A2060,'Duel Log'!AG$2:AG$2815,$B2060,'Duel Log'!AH$2:AH$2815,"Draw")</f>
        <v>0</v>
      </c>
      <c r="G2060" s="13" t="n">
        <f aca="false">IFERROR(D2060/C2060,"")</f>
        <v>0</v>
      </c>
    </row>
    <row r="2061" customFormat="false" ht="15" hidden="false" customHeight="true" outlineLevel="0" collapsed="false">
      <c r="A2061" s="7" t="s">
        <v>1843</v>
      </c>
      <c r="B2061" s="7" t="s">
        <v>1844</v>
      </c>
      <c r="C2061" s="7" t="n">
        <f aca="false">COUNTIFS('Duel Log'!AF$2:AF$2815,$A2061,'Duel Log'!AG$2:AG$2815,$B2061)</f>
        <v>2</v>
      </c>
      <c r="D2061" s="7" t="n">
        <f aca="false">COUNTIFS('Duel Log'!AF$2:AF$2815,$A2061,'Duel Log'!AG$2:AG$2815,$B2061,'Duel Log'!AH$2:AH$2815,"Win")</f>
        <v>0</v>
      </c>
      <c r="E2061" s="7" t="n">
        <f aca="false">COUNTIFS('Duel Log'!AF$2:AF$2815,$A2061,'Duel Log'!AG$2:AG$2815,$B2061,'Duel Log'!AH$2:AH$2815,"Loss")</f>
        <v>2</v>
      </c>
      <c r="F2061" s="7" t="n">
        <f aca="false">COUNTIFS('Duel Log'!AF$2:AF$2815,$A2061,'Duel Log'!AG$2:AG$2815,$B2061,'Duel Log'!AH$2:AH$2815,"Draw")</f>
        <v>0</v>
      </c>
      <c r="G2061" s="13" t="n">
        <f aca="false">IFERROR(D2061/C2061,"")</f>
        <v>0</v>
      </c>
    </row>
    <row r="2062" customFormat="false" ht="15" hidden="false" customHeight="true" outlineLevel="0" collapsed="false">
      <c r="A2062" s="7" t="s">
        <v>2129</v>
      </c>
      <c r="B2062" s="7" t="s">
        <v>2039</v>
      </c>
      <c r="C2062" s="7" t="n">
        <f aca="false">COUNTIFS('Duel Log'!AF$2:AF$2815,$A2062,'Duel Log'!AG$2:AG$2815,$B2062)</f>
        <v>2</v>
      </c>
      <c r="D2062" s="7" t="n">
        <f aca="false">COUNTIFS('Duel Log'!AF$2:AF$2815,$A2062,'Duel Log'!AG$2:AG$2815,$B2062,'Duel Log'!AH$2:AH$2815,"Win")</f>
        <v>2</v>
      </c>
      <c r="E2062" s="7" t="n">
        <f aca="false">COUNTIFS('Duel Log'!AF$2:AF$2815,$A2062,'Duel Log'!AG$2:AG$2815,$B2062,'Duel Log'!AH$2:AH$2815,"Loss")</f>
        <v>0</v>
      </c>
      <c r="F2062" s="7" t="n">
        <f aca="false">COUNTIFS('Duel Log'!AF$2:AF$2815,$A2062,'Duel Log'!AG$2:AG$2815,$B2062,'Duel Log'!AH$2:AH$2815,"Draw")</f>
        <v>0</v>
      </c>
      <c r="G2062" s="13" t="n">
        <f aca="false">IFERROR(D2062/C2062,"")</f>
        <v>1</v>
      </c>
    </row>
    <row r="2063" customFormat="false" ht="15" hidden="false" customHeight="true" outlineLevel="0" collapsed="false">
      <c r="A2063" s="7" t="s">
        <v>1650</v>
      </c>
      <c r="B2063" s="7" t="s">
        <v>229</v>
      </c>
      <c r="C2063" s="7" t="n">
        <f aca="false">COUNTIFS('Duel Log'!AF$2:AF$2815,$A2063,'Duel Log'!AG$2:AG$2815,$B2063)</f>
        <v>1</v>
      </c>
      <c r="D2063" s="7" t="n">
        <f aca="false">COUNTIFS('Duel Log'!AF$2:AF$2815,$A2063,'Duel Log'!AG$2:AG$2815,$B2063,'Duel Log'!AH$2:AH$2815,"Win")</f>
        <v>0</v>
      </c>
      <c r="E2063" s="7" t="n">
        <f aca="false">COUNTIFS('Duel Log'!AF$2:AF$2815,$A2063,'Duel Log'!AG$2:AG$2815,$B2063,'Duel Log'!AH$2:AH$2815,"Loss")</f>
        <v>1</v>
      </c>
      <c r="F2063" s="7" t="n">
        <f aca="false">COUNTIFS('Duel Log'!AF$2:AF$2815,$A2063,'Duel Log'!AG$2:AG$2815,$B2063,'Duel Log'!AH$2:AH$2815,"Draw")</f>
        <v>0</v>
      </c>
      <c r="G2063" s="13" t="n">
        <f aca="false">IFERROR(D2063/C2063,"")</f>
        <v>0</v>
      </c>
    </row>
    <row r="2064" customFormat="false" ht="15" hidden="false" customHeight="true" outlineLevel="0" collapsed="false">
      <c r="A2064" s="7" t="s">
        <v>394</v>
      </c>
      <c r="B2064" s="7" t="s">
        <v>277</v>
      </c>
      <c r="C2064" s="7" t="n">
        <f aca="false">COUNTIFS('Duel Log'!AF$2:AF$2815,$A2064,'Duel Log'!AG$2:AG$2815,$B2064)</f>
        <v>1</v>
      </c>
      <c r="D2064" s="7" t="n">
        <f aca="false">COUNTIFS('Duel Log'!AF$2:AF$2815,$A2064,'Duel Log'!AG$2:AG$2815,$B2064,'Duel Log'!AH$2:AH$2815,"Win")</f>
        <v>1</v>
      </c>
      <c r="E2064" s="7" t="n">
        <f aca="false">COUNTIFS('Duel Log'!AF$2:AF$2815,$A2064,'Duel Log'!AG$2:AG$2815,$B2064,'Duel Log'!AH$2:AH$2815,"Loss")</f>
        <v>0</v>
      </c>
      <c r="F2064" s="7" t="n">
        <f aca="false">COUNTIFS('Duel Log'!AF$2:AF$2815,$A2064,'Duel Log'!AG$2:AG$2815,$B2064,'Duel Log'!AH$2:AH$2815,"Draw")</f>
        <v>0</v>
      </c>
      <c r="G2064" s="13" t="n">
        <f aca="false">IFERROR(D2064/C2064,"")</f>
        <v>1</v>
      </c>
    </row>
    <row r="2065" customFormat="false" ht="15" hidden="false" customHeight="true" outlineLevel="0" collapsed="false">
      <c r="A2065" s="7" t="s">
        <v>913</v>
      </c>
      <c r="B2065" s="7" t="s">
        <v>5228</v>
      </c>
      <c r="C2065" s="7" t="n">
        <f aca="false">COUNTIFS('Duel Log'!AF$2:AF$2815,$A2065,'Duel Log'!AG$2:AG$2815,$B2065)</f>
        <v>1</v>
      </c>
      <c r="D2065" s="7" t="n">
        <f aca="false">COUNTIFS('Duel Log'!AF$2:AF$2815,$A2065,'Duel Log'!AG$2:AG$2815,$B2065,'Duel Log'!AH$2:AH$2815,"Win")</f>
        <v>1</v>
      </c>
      <c r="E2065" s="7" t="n">
        <f aca="false">COUNTIFS('Duel Log'!AF$2:AF$2815,$A2065,'Duel Log'!AG$2:AG$2815,$B2065,'Duel Log'!AH$2:AH$2815,"Loss")</f>
        <v>0</v>
      </c>
      <c r="F2065" s="7" t="n">
        <f aca="false">COUNTIFS('Duel Log'!AF$2:AF$2815,$A2065,'Duel Log'!AG$2:AG$2815,$B2065,'Duel Log'!AH$2:AH$2815,"Draw")</f>
        <v>0</v>
      </c>
      <c r="G2065" s="13" t="n">
        <f aca="false">IFERROR(D2065/C2065,"")</f>
        <v>1</v>
      </c>
    </row>
    <row r="2066" customFormat="false" ht="15" hidden="false" customHeight="true" outlineLevel="0" collapsed="false">
      <c r="A2066" s="7" t="s">
        <v>1345</v>
      </c>
      <c r="B2066" s="7" t="s">
        <v>1346</v>
      </c>
      <c r="C2066" s="7" t="n">
        <f aca="false">COUNTIFS('Duel Log'!AF$2:AF$2815,$A2066,'Duel Log'!AG$2:AG$2815,$B2066)</f>
        <v>2</v>
      </c>
      <c r="D2066" s="7" t="n">
        <f aca="false">COUNTIFS('Duel Log'!AF$2:AF$2815,$A2066,'Duel Log'!AG$2:AG$2815,$B2066,'Duel Log'!AH$2:AH$2815,"Win")</f>
        <v>2</v>
      </c>
      <c r="E2066" s="7" t="n">
        <f aca="false">COUNTIFS('Duel Log'!AF$2:AF$2815,$A2066,'Duel Log'!AG$2:AG$2815,$B2066,'Duel Log'!AH$2:AH$2815,"Loss")</f>
        <v>0</v>
      </c>
      <c r="F2066" s="7" t="n">
        <f aca="false">COUNTIFS('Duel Log'!AF$2:AF$2815,$A2066,'Duel Log'!AG$2:AG$2815,$B2066,'Duel Log'!AH$2:AH$2815,"Draw")</f>
        <v>0</v>
      </c>
      <c r="G2066" s="13" t="n">
        <f aca="false">IFERROR(D2066/C2066,"")</f>
        <v>1</v>
      </c>
    </row>
    <row r="2067" customFormat="false" ht="15" hidden="false" customHeight="true" outlineLevel="0" collapsed="false">
      <c r="A2067" s="7" t="s">
        <v>272</v>
      </c>
      <c r="B2067" s="7" t="s">
        <v>3862</v>
      </c>
      <c r="C2067" s="7" t="n">
        <f aca="false">COUNTIFS('Duel Log'!AF$2:AF$2815,$A2067,'Duel Log'!AG$2:AG$2815,$B2067)</f>
        <v>1</v>
      </c>
      <c r="D2067" s="7" t="n">
        <f aca="false">COUNTIFS('Duel Log'!AF$2:AF$2815,$A2067,'Duel Log'!AG$2:AG$2815,$B2067,'Duel Log'!AH$2:AH$2815,"Win")</f>
        <v>0</v>
      </c>
      <c r="E2067" s="7" t="n">
        <f aca="false">COUNTIFS('Duel Log'!AF$2:AF$2815,$A2067,'Duel Log'!AG$2:AG$2815,$B2067,'Duel Log'!AH$2:AH$2815,"Loss")</f>
        <v>1</v>
      </c>
      <c r="F2067" s="7" t="n">
        <f aca="false">COUNTIFS('Duel Log'!AF$2:AF$2815,$A2067,'Duel Log'!AG$2:AG$2815,$B2067,'Duel Log'!AH$2:AH$2815,"Draw")</f>
        <v>0</v>
      </c>
      <c r="G2067" s="13" t="n">
        <f aca="false">IFERROR(D2067/C2067,"")</f>
        <v>0</v>
      </c>
    </row>
    <row r="2068" customFormat="false" ht="15" hidden="false" customHeight="true" outlineLevel="0" collapsed="false">
      <c r="A2068" s="7" t="s">
        <v>3663</v>
      </c>
      <c r="B2068" s="7" t="s">
        <v>2154</v>
      </c>
      <c r="C2068" s="7" t="n">
        <f aca="false">COUNTIFS('Duel Log'!AF$2:AF$2815,$A2068,'Duel Log'!AG$2:AG$2815,$B2068)</f>
        <v>1</v>
      </c>
      <c r="D2068" s="7" t="n">
        <f aca="false">COUNTIFS('Duel Log'!AF$2:AF$2815,$A2068,'Duel Log'!AG$2:AG$2815,$B2068,'Duel Log'!AH$2:AH$2815,"Win")</f>
        <v>1</v>
      </c>
      <c r="E2068" s="7" t="n">
        <f aca="false">COUNTIFS('Duel Log'!AF$2:AF$2815,$A2068,'Duel Log'!AG$2:AG$2815,$B2068,'Duel Log'!AH$2:AH$2815,"Loss")</f>
        <v>0</v>
      </c>
      <c r="F2068" s="7" t="n">
        <f aca="false">COUNTIFS('Duel Log'!AF$2:AF$2815,$A2068,'Duel Log'!AG$2:AG$2815,$B2068,'Duel Log'!AH$2:AH$2815,"Draw")</f>
        <v>0</v>
      </c>
      <c r="G2068" s="13" t="n">
        <f aca="false">IFERROR(D2068/C2068,"")</f>
        <v>1</v>
      </c>
    </row>
    <row r="2069" customFormat="false" ht="15" hidden="false" customHeight="true" outlineLevel="0" collapsed="false">
      <c r="A2069" s="7" t="s">
        <v>332</v>
      </c>
      <c r="B2069" s="7" t="s">
        <v>331</v>
      </c>
      <c r="C2069" s="7" t="n">
        <f aca="false">COUNTIFS('Duel Log'!AF$2:AF$2815,$A2069,'Duel Log'!AG$2:AG$2815,$B2069)</f>
        <v>1</v>
      </c>
      <c r="D2069" s="7" t="n">
        <f aca="false">COUNTIFS('Duel Log'!AF$2:AF$2815,$A2069,'Duel Log'!AG$2:AG$2815,$B2069,'Duel Log'!AH$2:AH$2815,"Win")</f>
        <v>0</v>
      </c>
      <c r="E2069" s="7" t="n">
        <f aca="false">COUNTIFS('Duel Log'!AF$2:AF$2815,$A2069,'Duel Log'!AG$2:AG$2815,$B2069,'Duel Log'!AH$2:AH$2815,"Loss")</f>
        <v>1</v>
      </c>
      <c r="F2069" s="7" t="n">
        <f aca="false">COUNTIFS('Duel Log'!AF$2:AF$2815,$A2069,'Duel Log'!AG$2:AG$2815,$B2069,'Duel Log'!AH$2:AH$2815,"Draw")</f>
        <v>0</v>
      </c>
      <c r="G2069" s="13" t="n">
        <f aca="false">IFERROR(D2069/C2069,"")</f>
        <v>0</v>
      </c>
    </row>
    <row r="2070" customFormat="false" ht="15" hidden="false" customHeight="true" outlineLevel="0" collapsed="false">
      <c r="A2070" s="7" t="s">
        <v>1056</v>
      </c>
      <c r="B2070" s="7" t="s">
        <v>229</v>
      </c>
      <c r="C2070" s="7" t="n">
        <f aca="false">COUNTIFS('Duel Log'!AF$2:AF$2815,$A2070,'Duel Log'!AG$2:AG$2815,$B2070)</f>
        <v>2</v>
      </c>
      <c r="D2070" s="7" t="n">
        <f aca="false">COUNTIFS('Duel Log'!AF$2:AF$2815,$A2070,'Duel Log'!AG$2:AG$2815,$B2070,'Duel Log'!AH$2:AH$2815,"Win")</f>
        <v>2</v>
      </c>
      <c r="E2070" s="7" t="n">
        <f aca="false">COUNTIFS('Duel Log'!AF$2:AF$2815,$A2070,'Duel Log'!AG$2:AG$2815,$B2070,'Duel Log'!AH$2:AH$2815,"Loss")</f>
        <v>0</v>
      </c>
      <c r="F2070" s="7" t="n">
        <f aca="false">COUNTIFS('Duel Log'!AF$2:AF$2815,$A2070,'Duel Log'!AG$2:AG$2815,$B2070,'Duel Log'!AH$2:AH$2815,"Draw")</f>
        <v>0</v>
      </c>
      <c r="G2070" s="13" t="n">
        <f aca="false">IFERROR(D2070/C2070,"")</f>
        <v>1</v>
      </c>
    </row>
    <row r="2071" customFormat="false" ht="15" hidden="false" customHeight="true" outlineLevel="0" collapsed="false">
      <c r="A2071" s="7" t="s">
        <v>4089</v>
      </c>
      <c r="B2071" s="7" t="s">
        <v>4088</v>
      </c>
      <c r="C2071" s="7" t="n">
        <f aca="false">COUNTIFS('Duel Log'!AF$2:AF$2815,$A2071,'Duel Log'!AG$2:AG$2815,$B2071)</f>
        <v>1</v>
      </c>
      <c r="D2071" s="7" t="n">
        <f aca="false">COUNTIFS('Duel Log'!AF$2:AF$2815,$A2071,'Duel Log'!AG$2:AG$2815,$B2071,'Duel Log'!AH$2:AH$2815,"Win")</f>
        <v>0</v>
      </c>
      <c r="E2071" s="7" t="n">
        <f aca="false">COUNTIFS('Duel Log'!AF$2:AF$2815,$A2071,'Duel Log'!AG$2:AG$2815,$B2071,'Duel Log'!AH$2:AH$2815,"Loss")</f>
        <v>1</v>
      </c>
      <c r="F2071" s="7" t="n">
        <f aca="false">COUNTIFS('Duel Log'!AF$2:AF$2815,$A2071,'Duel Log'!AG$2:AG$2815,$B2071,'Duel Log'!AH$2:AH$2815,"Draw")</f>
        <v>0</v>
      </c>
      <c r="G2071" s="13" t="n">
        <f aca="false">IFERROR(D2071/C2071,"")</f>
        <v>0</v>
      </c>
    </row>
    <row r="2072" customFormat="false" ht="15" hidden="false" customHeight="true" outlineLevel="0" collapsed="false">
      <c r="A2072" s="7" t="s">
        <v>2378</v>
      </c>
      <c r="B2072" s="7" t="s">
        <v>2379</v>
      </c>
      <c r="C2072" s="7" t="n">
        <f aca="false">COUNTIFS('Duel Log'!AF$2:AF$2815,$A2072,'Duel Log'!AG$2:AG$2815,$B2072)</f>
        <v>2</v>
      </c>
      <c r="D2072" s="7" t="n">
        <f aca="false">COUNTIFS('Duel Log'!AF$2:AF$2815,$A2072,'Duel Log'!AG$2:AG$2815,$B2072,'Duel Log'!AH$2:AH$2815,"Win")</f>
        <v>0</v>
      </c>
      <c r="E2072" s="7" t="n">
        <f aca="false">COUNTIFS('Duel Log'!AF$2:AF$2815,$A2072,'Duel Log'!AG$2:AG$2815,$B2072,'Duel Log'!AH$2:AH$2815,"Loss")</f>
        <v>2</v>
      </c>
      <c r="F2072" s="7" t="n">
        <f aca="false">COUNTIFS('Duel Log'!AF$2:AF$2815,$A2072,'Duel Log'!AG$2:AG$2815,$B2072,'Duel Log'!AH$2:AH$2815,"Draw")</f>
        <v>0</v>
      </c>
      <c r="G2072" s="13" t="n">
        <f aca="false">IFERROR(D2072/C2072,"")</f>
        <v>0</v>
      </c>
    </row>
    <row r="2073" customFormat="false" ht="15" hidden="false" customHeight="true" outlineLevel="0" collapsed="false">
      <c r="A2073" s="7" t="s">
        <v>955</v>
      </c>
      <c r="B2073" s="7" t="s">
        <v>955</v>
      </c>
      <c r="C2073" s="7" t="n">
        <f aca="false">COUNTIFS('Duel Log'!AF$2:AF$2815,$A2073,'Duel Log'!AG$2:AG$2815,$B2073)</f>
        <v>2</v>
      </c>
      <c r="D2073" s="7" t="n">
        <f aca="false">COUNTIFS('Duel Log'!AF$2:AF$2815,$A2073,'Duel Log'!AG$2:AG$2815,$B2073,'Duel Log'!AH$2:AH$2815,"Win")</f>
        <v>1</v>
      </c>
      <c r="E2073" s="7" t="n">
        <f aca="false">COUNTIFS('Duel Log'!AF$2:AF$2815,$A2073,'Duel Log'!AG$2:AG$2815,$B2073,'Duel Log'!AH$2:AH$2815,"Loss")</f>
        <v>1</v>
      </c>
      <c r="F2073" s="7" t="n">
        <f aca="false">COUNTIFS('Duel Log'!AF$2:AF$2815,$A2073,'Duel Log'!AG$2:AG$2815,$B2073,'Duel Log'!AH$2:AH$2815,"Draw")</f>
        <v>0</v>
      </c>
      <c r="G2073" s="13" t="n">
        <f aca="false">IFERROR(D2073/C2073,"")</f>
        <v>0.5</v>
      </c>
    </row>
    <row r="2074" customFormat="false" ht="15" hidden="false" customHeight="true" outlineLevel="0" collapsed="false">
      <c r="A2074" s="7" t="s">
        <v>2830</v>
      </c>
      <c r="B2074" s="7" t="s">
        <v>504</v>
      </c>
      <c r="C2074" s="7" t="n">
        <f aca="false">COUNTIFS('Duel Log'!AF$2:AF$2815,$A2074,'Duel Log'!AG$2:AG$2815,$B2074)</f>
        <v>1</v>
      </c>
      <c r="D2074" s="7" t="n">
        <f aca="false">COUNTIFS('Duel Log'!AF$2:AF$2815,$A2074,'Duel Log'!AG$2:AG$2815,$B2074,'Duel Log'!AH$2:AH$2815,"Win")</f>
        <v>0</v>
      </c>
      <c r="E2074" s="7" t="n">
        <f aca="false">COUNTIFS('Duel Log'!AF$2:AF$2815,$A2074,'Duel Log'!AG$2:AG$2815,$B2074,'Duel Log'!AH$2:AH$2815,"Loss")</f>
        <v>1</v>
      </c>
      <c r="F2074" s="7" t="n">
        <f aca="false">COUNTIFS('Duel Log'!AF$2:AF$2815,$A2074,'Duel Log'!AG$2:AG$2815,$B2074,'Duel Log'!AH$2:AH$2815,"Draw")</f>
        <v>0</v>
      </c>
      <c r="G2074" s="13" t="n">
        <f aca="false">IFERROR(D2074/C2074,"")</f>
        <v>0</v>
      </c>
    </row>
    <row r="2075" customFormat="false" ht="15" hidden="false" customHeight="true" outlineLevel="0" collapsed="false">
      <c r="A2075" s="7" t="s">
        <v>3999</v>
      </c>
      <c r="B2075" s="7" t="s">
        <v>4000</v>
      </c>
      <c r="C2075" s="7" t="n">
        <f aca="false">COUNTIFS('Duel Log'!AF$2:AF$2815,$A2075,'Duel Log'!AG$2:AG$2815,$B2075)</f>
        <v>1</v>
      </c>
      <c r="D2075" s="7" t="n">
        <f aca="false">COUNTIFS('Duel Log'!AF$2:AF$2815,$A2075,'Duel Log'!AG$2:AG$2815,$B2075,'Duel Log'!AH$2:AH$2815,"Win")</f>
        <v>0</v>
      </c>
      <c r="E2075" s="7" t="n">
        <f aca="false">COUNTIFS('Duel Log'!AF$2:AF$2815,$A2075,'Duel Log'!AG$2:AG$2815,$B2075,'Duel Log'!AH$2:AH$2815,"Loss")</f>
        <v>1</v>
      </c>
      <c r="F2075" s="7" t="n">
        <f aca="false">COUNTIFS('Duel Log'!AF$2:AF$2815,$A2075,'Duel Log'!AG$2:AG$2815,$B2075,'Duel Log'!AH$2:AH$2815,"Draw")</f>
        <v>0</v>
      </c>
      <c r="G2075" s="13" t="n">
        <f aca="false">IFERROR(D2075/C2075,"")</f>
        <v>0</v>
      </c>
    </row>
    <row r="2076" customFormat="false" ht="15" hidden="false" customHeight="true" outlineLevel="0" collapsed="false">
      <c r="A2076" s="7" t="s">
        <v>2239</v>
      </c>
      <c r="B2076" s="7" t="s">
        <v>2238</v>
      </c>
      <c r="C2076" s="7" t="n">
        <f aca="false">COUNTIFS('Duel Log'!AF$2:AF$2815,$A2076,'Duel Log'!AG$2:AG$2815,$B2076)</f>
        <v>2</v>
      </c>
      <c r="D2076" s="7" t="n">
        <f aca="false">COUNTIFS('Duel Log'!AF$2:AF$2815,$A2076,'Duel Log'!AG$2:AG$2815,$B2076,'Duel Log'!AH$2:AH$2815,"Win")</f>
        <v>2</v>
      </c>
      <c r="E2076" s="7" t="n">
        <f aca="false">COUNTIFS('Duel Log'!AF$2:AF$2815,$A2076,'Duel Log'!AG$2:AG$2815,$B2076,'Duel Log'!AH$2:AH$2815,"Loss")</f>
        <v>0</v>
      </c>
      <c r="F2076" s="7" t="n">
        <f aca="false">COUNTIFS('Duel Log'!AF$2:AF$2815,$A2076,'Duel Log'!AG$2:AG$2815,$B2076,'Duel Log'!AH$2:AH$2815,"Draw")</f>
        <v>0</v>
      </c>
      <c r="G2076" s="13" t="n">
        <f aca="false">IFERROR(D2076/C2076,"")</f>
        <v>1</v>
      </c>
    </row>
    <row r="2077" customFormat="false" ht="15" hidden="false" customHeight="true" outlineLevel="0" collapsed="false">
      <c r="A2077" s="7" t="s">
        <v>5016</v>
      </c>
      <c r="B2077" s="7" t="s">
        <v>1215</v>
      </c>
      <c r="C2077" s="7" t="n">
        <f aca="false">COUNTIFS('Duel Log'!AF$2:AF$2815,$A2077,'Duel Log'!AG$2:AG$2815,$B2077)</f>
        <v>1</v>
      </c>
      <c r="D2077" s="7" t="n">
        <f aca="false">COUNTIFS('Duel Log'!AF$2:AF$2815,$A2077,'Duel Log'!AG$2:AG$2815,$B2077,'Duel Log'!AH$2:AH$2815,"Win")</f>
        <v>1</v>
      </c>
      <c r="E2077" s="7" t="n">
        <f aca="false">COUNTIFS('Duel Log'!AF$2:AF$2815,$A2077,'Duel Log'!AG$2:AG$2815,$B2077,'Duel Log'!AH$2:AH$2815,"Loss")</f>
        <v>0</v>
      </c>
      <c r="F2077" s="7" t="n">
        <f aca="false">COUNTIFS('Duel Log'!AF$2:AF$2815,$A2077,'Duel Log'!AG$2:AG$2815,$B2077,'Duel Log'!AH$2:AH$2815,"Draw")</f>
        <v>0</v>
      </c>
      <c r="G2077" s="13" t="n">
        <f aca="false">IFERROR(D2077/C2077,"")</f>
        <v>1</v>
      </c>
    </row>
    <row r="2078" customFormat="false" ht="15" hidden="false" customHeight="true" outlineLevel="0" collapsed="false">
      <c r="A2078" s="7" t="s">
        <v>1568</v>
      </c>
      <c r="B2078" s="7" t="s">
        <v>1567</v>
      </c>
      <c r="C2078" s="7" t="n">
        <f aca="false">COUNTIFS('Duel Log'!AF$2:AF$2815,$A2078,'Duel Log'!AG$2:AG$2815,$B2078)</f>
        <v>2</v>
      </c>
      <c r="D2078" s="7" t="n">
        <f aca="false">COUNTIFS('Duel Log'!AF$2:AF$2815,$A2078,'Duel Log'!AG$2:AG$2815,$B2078,'Duel Log'!AH$2:AH$2815,"Win")</f>
        <v>2</v>
      </c>
      <c r="E2078" s="7" t="n">
        <f aca="false">COUNTIFS('Duel Log'!AF$2:AF$2815,$A2078,'Duel Log'!AG$2:AG$2815,$B2078,'Duel Log'!AH$2:AH$2815,"Loss")</f>
        <v>0</v>
      </c>
      <c r="F2078" s="7" t="n">
        <f aca="false">COUNTIFS('Duel Log'!AF$2:AF$2815,$A2078,'Duel Log'!AG$2:AG$2815,$B2078,'Duel Log'!AH$2:AH$2815,"Draw")</f>
        <v>0</v>
      </c>
      <c r="G2078" s="13" t="n">
        <f aca="false">IFERROR(D2078/C2078,"")</f>
        <v>1</v>
      </c>
    </row>
    <row r="2079" customFormat="false" ht="15" hidden="false" customHeight="true" outlineLevel="0" collapsed="false">
      <c r="A2079" s="7" t="s">
        <v>2039</v>
      </c>
      <c r="B2079" s="7" t="s">
        <v>4693</v>
      </c>
      <c r="C2079" s="7" t="n">
        <f aca="false">COUNTIFS('Duel Log'!AF$2:AF$2815,$A2079,'Duel Log'!AG$2:AG$2815,$B2079)</f>
        <v>1</v>
      </c>
      <c r="D2079" s="7" t="n">
        <f aca="false">COUNTIFS('Duel Log'!AF$2:AF$2815,$A2079,'Duel Log'!AG$2:AG$2815,$B2079,'Duel Log'!AH$2:AH$2815,"Win")</f>
        <v>1</v>
      </c>
      <c r="E2079" s="7" t="n">
        <f aca="false">COUNTIFS('Duel Log'!AF$2:AF$2815,$A2079,'Duel Log'!AG$2:AG$2815,$B2079,'Duel Log'!AH$2:AH$2815,"Loss")</f>
        <v>0</v>
      </c>
      <c r="F2079" s="7" t="n">
        <f aca="false">COUNTIFS('Duel Log'!AF$2:AF$2815,$A2079,'Duel Log'!AG$2:AG$2815,$B2079,'Duel Log'!AH$2:AH$2815,"Draw")</f>
        <v>0</v>
      </c>
      <c r="G2079" s="13" t="n">
        <f aca="false">IFERROR(D2079/C2079,"")</f>
        <v>1</v>
      </c>
    </row>
    <row r="2080" customFormat="false" ht="15" hidden="false" customHeight="true" outlineLevel="0" collapsed="false">
      <c r="A2080" s="7" t="s">
        <v>1717</v>
      </c>
      <c r="B2080" s="7" t="s">
        <v>1718</v>
      </c>
      <c r="C2080" s="7" t="n">
        <f aca="false">COUNTIFS('Duel Log'!AF$2:AF$2815,$A2080,'Duel Log'!AG$2:AG$2815,$B2080)</f>
        <v>2</v>
      </c>
      <c r="D2080" s="7" t="n">
        <f aca="false">COUNTIFS('Duel Log'!AF$2:AF$2815,$A2080,'Duel Log'!AG$2:AG$2815,$B2080,'Duel Log'!AH$2:AH$2815,"Win")</f>
        <v>0</v>
      </c>
      <c r="E2080" s="7" t="n">
        <f aca="false">COUNTIFS('Duel Log'!AF$2:AF$2815,$A2080,'Duel Log'!AG$2:AG$2815,$B2080,'Duel Log'!AH$2:AH$2815,"Loss")</f>
        <v>2</v>
      </c>
      <c r="F2080" s="7" t="n">
        <f aca="false">COUNTIFS('Duel Log'!AF$2:AF$2815,$A2080,'Duel Log'!AG$2:AG$2815,$B2080,'Duel Log'!AH$2:AH$2815,"Draw")</f>
        <v>0</v>
      </c>
      <c r="G2080" s="13" t="n">
        <f aca="false">IFERROR(D2080/C2080,"")</f>
        <v>0</v>
      </c>
    </row>
    <row r="2081" customFormat="false" ht="15" hidden="false" customHeight="true" outlineLevel="0" collapsed="false">
      <c r="A2081" s="7" t="s">
        <v>5050</v>
      </c>
      <c r="B2081" s="7" t="s">
        <v>4736</v>
      </c>
      <c r="C2081" s="7" t="n">
        <f aca="false">COUNTIFS('Duel Log'!AF$2:AF$2815,$A2081,'Duel Log'!AG$2:AG$2815,$B2081)</f>
        <v>1</v>
      </c>
      <c r="D2081" s="7" t="n">
        <f aca="false">COUNTIFS('Duel Log'!AF$2:AF$2815,$A2081,'Duel Log'!AG$2:AG$2815,$B2081,'Duel Log'!AH$2:AH$2815,"Win")</f>
        <v>0</v>
      </c>
      <c r="E2081" s="7" t="n">
        <f aca="false">COUNTIFS('Duel Log'!AF$2:AF$2815,$A2081,'Duel Log'!AG$2:AG$2815,$B2081,'Duel Log'!AH$2:AH$2815,"Loss")</f>
        <v>1</v>
      </c>
      <c r="F2081" s="7" t="n">
        <f aca="false">COUNTIFS('Duel Log'!AF$2:AF$2815,$A2081,'Duel Log'!AG$2:AG$2815,$B2081,'Duel Log'!AH$2:AH$2815,"Draw")</f>
        <v>0</v>
      </c>
      <c r="G2081" s="13" t="n">
        <f aca="false">IFERROR(D2081/C2081,"")</f>
        <v>0</v>
      </c>
    </row>
  </sheetData>
  <autoFilter ref="A1:G20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9376</v>
      </c>
      <c r="B1" s="4" t="s">
        <v>9377</v>
      </c>
      <c r="C1" s="4" t="s">
        <v>9378</v>
      </c>
      <c r="D1" s="4" t="s">
        <v>5930</v>
      </c>
      <c r="E1" s="4" t="s">
        <v>5931</v>
      </c>
      <c r="F1" s="4" t="s">
        <v>9115</v>
      </c>
      <c r="G1" s="4" t="s">
        <v>9379</v>
      </c>
      <c r="H1" s="4" t="s">
        <v>9380</v>
      </c>
      <c r="J1" s="11" t="s">
        <v>9381</v>
      </c>
    </row>
    <row r="2" customFormat="false" ht="15" hidden="false" customHeight="true" outlineLevel="0" collapsed="false">
      <c r="A2" s="7" t="s">
        <v>8791</v>
      </c>
      <c r="B2" s="7" t="n">
        <v>5</v>
      </c>
      <c r="C2" s="7" t="n">
        <f aca="false">COUNTIF('Duel Summary'!M$2:M$1085,$A2)</f>
        <v>1</v>
      </c>
      <c r="D2" s="7" t="n">
        <f aca="false">SUMIF('Duel Summary'!M$2:M$1085,$A2,'Duel Summary'!G$2:G$1085)</f>
        <v>3</v>
      </c>
      <c r="E2" s="7" t="n">
        <f aca="false">SUMIF('Duel Summary'!M$2:M$1085,$A2,'Duel Summary'!H$2:H$1085)</f>
        <v>2</v>
      </c>
      <c r="F2" s="13" t="n">
        <f aca="false">IFERROR(E2/D2,"")</f>
        <v>0.666666666666667</v>
      </c>
      <c r="G2" s="5" t="s">
        <v>9382</v>
      </c>
      <c r="H2" s="8" t="s">
        <v>405</v>
      </c>
    </row>
    <row r="3" customFormat="false" ht="15" hidden="false" customHeight="true" outlineLevel="0" collapsed="false">
      <c r="A3" s="7" t="s">
        <v>8511</v>
      </c>
      <c r="B3" s="7" t="n">
        <v>5</v>
      </c>
      <c r="C3" s="7" t="n">
        <f aca="false">COUNTIF('Duel Summary'!M$2:M$1085,$A3)</f>
        <v>1</v>
      </c>
      <c r="D3" s="7" t="n">
        <f aca="false">SUMIF('Duel Summary'!M$2:M$1085,$A3,'Duel Summary'!G$2:G$1085)</f>
        <v>3</v>
      </c>
      <c r="E3" s="7" t="n">
        <f aca="false">SUMIF('Duel Summary'!M$2:M$1085,$A3,'Duel Summary'!H$2:H$1085)</f>
        <v>2</v>
      </c>
      <c r="F3" s="13" t="n">
        <f aca="false">IFERROR(E3/D3,"")</f>
        <v>0.666666666666667</v>
      </c>
      <c r="G3" s="5" t="s">
        <v>9383</v>
      </c>
      <c r="H3" s="7" t="s">
        <v>1692</v>
      </c>
    </row>
    <row r="4" customFormat="false" ht="16.5" hidden="false" customHeight="true" outlineLevel="0" collapsed="false">
      <c r="A4" s="7" t="s">
        <v>8263</v>
      </c>
      <c r="B4" s="7" t="n">
        <v>4</v>
      </c>
      <c r="C4" s="7" t="n">
        <f aca="false">COUNTIF('Duel Summary'!M$2:M$1085,$A4)</f>
        <v>1</v>
      </c>
      <c r="D4" s="7" t="n">
        <f aca="false">SUMIF('Duel Summary'!M$2:M$1085,$A4,'Duel Summary'!G$2:G$1085)</f>
        <v>3</v>
      </c>
      <c r="E4" s="7" t="n">
        <f aca="false">SUMIF('Duel Summary'!M$2:M$1085,$A4,'Duel Summary'!H$2:H$1085)</f>
        <v>2</v>
      </c>
      <c r="F4" s="13" t="n">
        <f aca="false">IFERROR(E4/D4,"")</f>
        <v>0.666666666666667</v>
      </c>
      <c r="G4" s="5" t="s">
        <v>9384</v>
      </c>
      <c r="H4" s="7" t="s">
        <v>4343</v>
      </c>
    </row>
    <row r="5" customFormat="false" ht="15" hidden="false" customHeight="true" outlineLevel="0" collapsed="false">
      <c r="A5" s="7" t="s">
        <v>7645</v>
      </c>
      <c r="B5" s="7" t="n">
        <v>4</v>
      </c>
      <c r="C5" s="7" t="n">
        <f aca="false">COUNTIF('Duel Summary'!M$2:M$1085,$A5)</f>
        <v>2</v>
      </c>
      <c r="D5" s="7" t="n">
        <f aca="false">SUMIF('Duel Summary'!M$2:M$1085,$A5,'Duel Summary'!G$2:G$1085)</f>
        <v>6</v>
      </c>
      <c r="E5" s="7" t="n">
        <f aca="false">SUMIF('Duel Summary'!M$2:M$1085,$A5,'Duel Summary'!H$2:H$1085)</f>
        <v>3</v>
      </c>
      <c r="F5" s="13" t="n">
        <f aca="false">IFERROR(E5/D5,"")</f>
        <v>0.5</v>
      </c>
      <c r="G5" s="5" t="s">
        <v>9385</v>
      </c>
      <c r="H5" s="7" t="s">
        <v>357</v>
      </c>
    </row>
    <row r="6" customFormat="false" ht="15" hidden="false" customHeight="true" outlineLevel="0" collapsed="false">
      <c r="A6" s="7" t="s">
        <v>7364</v>
      </c>
      <c r="B6" s="7" t="n">
        <v>4</v>
      </c>
      <c r="C6" s="7" t="n">
        <f aca="false">COUNTIF('Duel Summary'!M$2:M$1085,$A6)</f>
        <v>2</v>
      </c>
      <c r="D6" s="7" t="n">
        <f aca="false">SUMIF('Duel Summary'!M$2:M$1085,$A6,'Duel Summary'!G$2:G$1085)</f>
        <v>6</v>
      </c>
      <c r="E6" s="7" t="n">
        <f aca="false">SUMIF('Duel Summary'!M$2:M$1085,$A6,'Duel Summary'!H$2:H$1085)</f>
        <v>2</v>
      </c>
      <c r="F6" s="13" t="n">
        <f aca="false">IFERROR(E6/D6,"")</f>
        <v>0.333333333333333</v>
      </c>
      <c r="G6" s="5" t="s">
        <v>9384</v>
      </c>
      <c r="H6" s="7" t="s">
        <v>1132</v>
      </c>
    </row>
    <row r="7" customFormat="false" ht="16.5" hidden="false" customHeight="true" outlineLevel="0" collapsed="false">
      <c r="A7" s="7" t="s">
        <v>8267</v>
      </c>
      <c r="B7" s="7" t="n">
        <v>4</v>
      </c>
      <c r="C7" s="7" t="n">
        <f aca="false">COUNTIF('Duel Summary'!M$2:M$1085,$A7)</f>
        <v>1</v>
      </c>
      <c r="D7" s="7" t="n">
        <f aca="false">SUMIF('Duel Summary'!M$2:M$1085,$A7,'Duel Summary'!G$2:G$1085)</f>
        <v>3</v>
      </c>
      <c r="E7" s="7" t="n">
        <f aca="false">SUMIF('Duel Summary'!M$2:M$1085,$A7,'Duel Summary'!H$2:H$1085)</f>
        <v>2</v>
      </c>
      <c r="F7" s="13" t="n">
        <f aca="false">IFERROR(E7/D7,"")</f>
        <v>0.666666666666667</v>
      </c>
      <c r="G7" s="5" t="s">
        <v>9386</v>
      </c>
      <c r="H7" s="7" t="s">
        <v>4343</v>
      </c>
    </row>
    <row r="8" customFormat="false" ht="15" hidden="false" customHeight="true" outlineLevel="0" collapsed="false">
      <c r="A8" s="7" t="s">
        <v>6956</v>
      </c>
      <c r="B8" s="7" t="n">
        <v>4</v>
      </c>
      <c r="C8" s="7" t="n">
        <f aca="false">COUNTIF('Duel Summary'!M$2:M$1085,$A8)</f>
        <v>2</v>
      </c>
      <c r="D8" s="7" t="n">
        <f aca="false">SUMIF('Duel Summary'!M$2:M$1085,$A8,'Duel Summary'!G$2:G$1085)</f>
        <v>6</v>
      </c>
      <c r="E8" s="7" t="n">
        <f aca="false">SUMIF('Duel Summary'!M$2:M$1085,$A8,'Duel Summary'!H$2:H$1085)</f>
        <v>2</v>
      </c>
      <c r="F8" s="13" t="n">
        <f aca="false">IFERROR(E8/D8,"")</f>
        <v>0.333333333333333</v>
      </c>
      <c r="G8" s="5" t="s">
        <v>9384</v>
      </c>
      <c r="H8" s="7" t="s">
        <v>689</v>
      </c>
    </row>
    <row r="9" customFormat="false" ht="15" hidden="false" customHeight="true" outlineLevel="0" collapsed="false">
      <c r="A9" s="7" t="s">
        <v>7428</v>
      </c>
      <c r="B9" s="7" t="n">
        <v>4</v>
      </c>
      <c r="C9" s="7" t="n">
        <f aca="false">COUNTIF('Duel Summary'!M$2:M$1085,$A9)</f>
        <v>1</v>
      </c>
      <c r="D9" s="7" t="n">
        <f aca="false">SUMIF('Duel Summary'!M$2:M$1085,$A9,'Duel Summary'!G$2:G$1085)</f>
        <v>3</v>
      </c>
      <c r="E9" s="7" t="n">
        <f aca="false">SUMIF('Duel Summary'!M$2:M$1085,$A9,'Duel Summary'!H$2:H$1085)</f>
        <v>0</v>
      </c>
      <c r="F9" s="13" t="n">
        <f aca="false">IFERROR(E9/D9,"")</f>
        <v>0</v>
      </c>
      <c r="G9" s="5" t="s">
        <v>9384</v>
      </c>
      <c r="H9" s="7" t="s">
        <v>876</v>
      </c>
    </row>
    <row r="10" customFormat="false" ht="15" hidden="false" customHeight="true" outlineLevel="0" collapsed="false">
      <c r="A10" s="7" t="s">
        <v>7128</v>
      </c>
      <c r="B10" s="7" t="n">
        <v>4</v>
      </c>
      <c r="C10" s="7" t="n">
        <f aca="false">COUNTIF('Duel Summary'!M$2:M$1085,$A10)</f>
        <v>3</v>
      </c>
      <c r="D10" s="7" t="n">
        <f aca="false">SUMIF('Duel Summary'!M$2:M$1085,$A10,'Duel Summary'!G$2:G$1085)</f>
        <v>9</v>
      </c>
      <c r="E10" s="7" t="n">
        <f aca="false">SUMIF('Duel Summary'!M$2:M$1085,$A10,'Duel Summary'!H$2:H$1085)</f>
        <v>4</v>
      </c>
      <c r="F10" s="13" t="n">
        <f aca="false">IFERROR(E10/D10,"")</f>
        <v>0.444444444444444</v>
      </c>
      <c r="G10" s="5" t="s">
        <v>9385</v>
      </c>
      <c r="H10" s="8" t="s">
        <v>2427</v>
      </c>
    </row>
    <row r="11" customFormat="false" ht="15" hidden="false" customHeight="true" outlineLevel="0" collapsed="false">
      <c r="A11" s="7" t="s">
        <v>6988</v>
      </c>
      <c r="B11" s="7" t="n">
        <v>4</v>
      </c>
      <c r="C11" s="7" t="n">
        <f aca="false">COUNTIF('Duel Summary'!M$2:M$1085,$A11)</f>
        <v>4</v>
      </c>
      <c r="D11" s="7" t="n">
        <f aca="false">SUMIF('Duel Summary'!M$2:M$1085,$A11,'Duel Summary'!G$2:G$1085)</f>
        <v>12</v>
      </c>
      <c r="E11" s="7" t="n">
        <f aca="false">SUMIF('Duel Summary'!M$2:M$1085,$A11,'Duel Summary'!H$2:H$1085)</f>
        <v>7</v>
      </c>
      <c r="F11" s="13" t="n">
        <f aca="false">IFERROR(E11/D11,"")</f>
        <v>0.583333333333333</v>
      </c>
      <c r="G11" s="5" t="s">
        <v>9385</v>
      </c>
      <c r="H11" s="7" t="s">
        <v>9387</v>
      </c>
    </row>
    <row r="12" customFormat="false" ht="15" hidden="false" customHeight="true" outlineLevel="0" collapsed="false">
      <c r="A12" s="7" t="s">
        <v>7829</v>
      </c>
      <c r="B12" s="7" t="n">
        <v>5</v>
      </c>
      <c r="C12" s="7" t="n">
        <f aca="false">COUNTIF('Duel Summary'!M$2:M$1085,$A12)</f>
        <v>1</v>
      </c>
      <c r="D12" s="7" t="n">
        <f aca="false">SUMIF('Duel Summary'!M$2:M$1085,$A12,'Duel Summary'!G$2:G$1085)</f>
        <v>3</v>
      </c>
      <c r="E12" s="7" t="n">
        <f aca="false">SUMIF('Duel Summary'!M$2:M$1085,$A12,'Duel Summary'!H$2:H$1085)</f>
        <v>1</v>
      </c>
      <c r="F12" s="13" t="n">
        <f aca="false">IFERROR(E12/D12,"")</f>
        <v>0.333333333333333</v>
      </c>
      <c r="G12" s="5" t="s">
        <v>9388</v>
      </c>
      <c r="H12" s="7" t="s">
        <v>1045</v>
      </c>
    </row>
    <row r="13" customFormat="false" ht="16.5" hidden="false" customHeight="true" outlineLevel="0" collapsed="false">
      <c r="A13" s="7" t="s">
        <v>8260</v>
      </c>
      <c r="B13" s="7" t="n">
        <v>5</v>
      </c>
      <c r="C13" s="7" t="n">
        <f aca="false">COUNTIF('Duel Summary'!M$2:M$1085,$A13)</f>
        <v>1</v>
      </c>
      <c r="D13" s="7" t="n">
        <f aca="false">SUMIF('Duel Summary'!M$2:M$1085,$A13,'Duel Summary'!G$2:G$1085)</f>
        <v>3</v>
      </c>
      <c r="E13" s="7" t="n">
        <f aca="false">SUMIF('Duel Summary'!M$2:M$1085,$A13,'Duel Summary'!H$2:H$1085)</f>
        <v>2</v>
      </c>
      <c r="F13" s="13" t="n">
        <f aca="false">IFERROR(E13/D13,"")</f>
        <v>0.666666666666667</v>
      </c>
      <c r="G13" s="5" t="s">
        <v>9389</v>
      </c>
      <c r="H13" s="7" t="s">
        <v>4343</v>
      </c>
    </row>
    <row r="14" customFormat="false" ht="15" hidden="false" customHeight="true" outlineLevel="0" collapsed="false">
      <c r="A14" s="7" t="s">
        <v>8610</v>
      </c>
      <c r="B14" s="7" t="n">
        <v>5</v>
      </c>
      <c r="C14" s="7" t="n">
        <f aca="false">COUNTIF('Duel Summary'!M$2:M$1085,$A14)</f>
        <v>1</v>
      </c>
      <c r="D14" s="7" t="n">
        <f aca="false">SUMIF('Duel Summary'!M$2:M$1085,$A14,'Duel Summary'!G$2:G$1085)</f>
        <v>3</v>
      </c>
      <c r="E14" s="7" t="n">
        <f aca="false">SUMIF('Duel Summary'!M$2:M$1085,$A14,'Duel Summary'!H$2:H$1085)</f>
        <v>2</v>
      </c>
      <c r="F14" s="13" t="n">
        <f aca="false">IFERROR(E14/D14,"")</f>
        <v>0.666666666666667</v>
      </c>
      <c r="G14" s="5" t="s">
        <v>9390</v>
      </c>
      <c r="H14" s="7" t="s">
        <v>3342</v>
      </c>
    </row>
    <row r="15" customFormat="false" ht="15" hidden="false" customHeight="true" outlineLevel="0" collapsed="false">
      <c r="A15" s="7" t="s">
        <v>7943</v>
      </c>
      <c r="B15" s="7" t="n">
        <v>5</v>
      </c>
      <c r="C15" s="7" t="n">
        <f aca="false">COUNTIF('Duel Summary'!M$2:M$1085,$A15)</f>
        <v>1</v>
      </c>
      <c r="D15" s="7" t="n">
        <f aca="false">SUMIF('Duel Summary'!M$2:M$1085,$A15,'Duel Summary'!G$2:G$1085)</f>
        <v>3</v>
      </c>
      <c r="E15" s="7" t="n">
        <f aca="false">SUMIF('Duel Summary'!M$2:M$1085,$A15,'Duel Summary'!H$2:H$1085)</f>
        <v>1</v>
      </c>
      <c r="F15" s="13" t="n">
        <f aca="false">IFERROR(E15/D15,"")</f>
        <v>0.333333333333333</v>
      </c>
      <c r="G15" s="5" t="s">
        <v>9391</v>
      </c>
      <c r="H15" s="7" t="s">
        <v>689</v>
      </c>
    </row>
    <row r="16" customFormat="false" ht="15" hidden="false" customHeight="true" outlineLevel="0" collapsed="false">
      <c r="A16" s="7" t="s">
        <v>8519</v>
      </c>
      <c r="B16" s="7" t="n">
        <v>4</v>
      </c>
      <c r="C16" s="7" t="n">
        <f aca="false">COUNTIF('Duel Summary'!M$2:M$1085,$A16)</f>
        <v>1</v>
      </c>
      <c r="D16" s="7" t="n">
        <f aca="false">SUMIF('Duel Summary'!M$2:M$1085,$A16,'Duel Summary'!G$2:G$1085)</f>
        <v>3</v>
      </c>
      <c r="E16" s="7" t="n">
        <f aca="false">SUMIF('Duel Summary'!M$2:M$1085,$A16,'Duel Summary'!H$2:H$1085)</f>
        <v>1</v>
      </c>
      <c r="F16" s="13" t="n">
        <f aca="false">IFERROR(E16/D16,"")</f>
        <v>0.333333333333333</v>
      </c>
      <c r="G16" s="5" t="s">
        <v>9392</v>
      </c>
      <c r="H16" s="7" t="s">
        <v>1692</v>
      </c>
    </row>
    <row r="17" customFormat="false" ht="15" hidden="false" customHeight="true" outlineLevel="0" collapsed="false">
      <c r="A17" s="7" t="s">
        <v>8732</v>
      </c>
      <c r="B17" s="7" t="n">
        <v>5</v>
      </c>
      <c r="C17" s="7" t="n">
        <f aca="false">COUNTIF('Duel Summary'!M$2:M$1085,$A17)</f>
        <v>1</v>
      </c>
      <c r="D17" s="7" t="n">
        <f aca="false">SUMIF('Duel Summary'!M$2:M$1085,$A17,'Duel Summary'!G$2:G$1085)</f>
        <v>3</v>
      </c>
      <c r="E17" s="7" t="n">
        <f aca="false">SUMIF('Duel Summary'!M$2:M$1085,$A17,'Duel Summary'!H$2:H$1085)</f>
        <v>1</v>
      </c>
      <c r="F17" s="13" t="n">
        <f aca="false">IFERROR(E17/D17,"")</f>
        <v>0.333333333333333</v>
      </c>
      <c r="G17" s="5" t="s">
        <v>9393</v>
      </c>
      <c r="H17" s="8" t="s">
        <v>2427</v>
      </c>
    </row>
    <row r="18" customFormat="false" ht="15" hidden="false" customHeight="true" outlineLevel="0" collapsed="false">
      <c r="A18" s="7" t="s">
        <v>6762</v>
      </c>
      <c r="B18" s="7" t="n">
        <v>5</v>
      </c>
      <c r="C18" s="7" t="n">
        <f aca="false">COUNTIF('Duel Summary'!M$2:M$1085,$A18)</f>
        <v>1</v>
      </c>
      <c r="D18" s="7" t="n">
        <f aca="false">SUMIF('Duel Summary'!M$2:M$1085,$A18,'Duel Summary'!G$2:G$1085)</f>
        <v>3</v>
      </c>
      <c r="E18" s="7" t="n">
        <f aca="false">SUMIF('Duel Summary'!M$2:M$1085,$A18,'Duel Summary'!H$2:H$1085)</f>
        <v>2</v>
      </c>
      <c r="F18" s="13" t="n">
        <f aca="false">IFERROR(E18/D18,"")</f>
        <v>0.666666666666667</v>
      </c>
      <c r="G18" s="5" t="s">
        <v>9389</v>
      </c>
      <c r="H18" s="7" t="s">
        <v>1673</v>
      </c>
    </row>
    <row r="19" customFormat="false" ht="15" hidden="false" customHeight="true" outlineLevel="0" collapsed="false">
      <c r="A19" s="7" t="s">
        <v>8161</v>
      </c>
      <c r="B19" s="7" t="n">
        <v>4</v>
      </c>
      <c r="C19" s="7" t="n">
        <f aca="false">COUNTIF('Duel Summary'!M$2:M$1085,$A19)</f>
        <v>1</v>
      </c>
      <c r="D19" s="7" t="n">
        <f aca="false">SUMIF('Duel Summary'!M$2:M$1085,$A19,'Duel Summary'!G$2:G$1085)</f>
        <v>3</v>
      </c>
      <c r="E19" s="7" t="n">
        <f aca="false">SUMIF('Duel Summary'!M$2:M$1085,$A19,'Duel Summary'!H$2:H$1085)</f>
        <v>2</v>
      </c>
      <c r="F19" s="13" t="n">
        <f aca="false">IFERROR(E19/D19,"")</f>
        <v>0.666666666666667</v>
      </c>
      <c r="G19" s="5" t="s">
        <v>9385</v>
      </c>
      <c r="H19" s="7" t="s">
        <v>357</v>
      </c>
    </row>
    <row r="20" customFormat="false" ht="16.5" hidden="false" customHeight="true" outlineLevel="0" collapsed="false">
      <c r="A20" s="7" t="s">
        <v>6055</v>
      </c>
      <c r="B20" s="7" t="n">
        <v>5</v>
      </c>
      <c r="C20" s="7" t="n">
        <f aca="false">COUNTIF('Duel Summary'!M$2:M$1085,$A20)</f>
        <v>3</v>
      </c>
      <c r="D20" s="7" t="n">
        <f aca="false">SUMIF('Duel Summary'!M$2:M$1085,$A20,'Duel Summary'!G$2:G$1085)</f>
        <v>9</v>
      </c>
      <c r="E20" s="7" t="n">
        <f aca="false">SUMIF('Duel Summary'!M$2:M$1085,$A20,'Duel Summary'!H$2:H$1085)</f>
        <v>5</v>
      </c>
      <c r="F20" s="13" t="n">
        <f aca="false">IFERROR(E20/D20,"")</f>
        <v>0.555555555555556</v>
      </c>
      <c r="G20" s="5" t="s">
        <v>9382</v>
      </c>
      <c r="H20" s="7" t="s">
        <v>9394</v>
      </c>
    </row>
    <row r="21" customFormat="false" ht="15" hidden="false" customHeight="true" outlineLevel="0" collapsed="false">
      <c r="A21" s="7" t="s">
        <v>8737</v>
      </c>
      <c r="B21" s="7" t="n">
        <v>5</v>
      </c>
      <c r="C21" s="7" t="n">
        <f aca="false">COUNTIF('Duel Summary'!M$2:M$1085,$A21)</f>
        <v>1</v>
      </c>
      <c r="D21" s="7" t="n">
        <f aca="false">SUMIF('Duel Summary'!M$2:M$1085,$A21,'Duel Summary'!G$2:G$1085)</f>
        <v>3</v>
      </c>
      <c r="E21" s="7" t="n">
        <f aca="false">SUMIF('Duel Summary'!M$2:M$1085,$A21,'Duel Summary'!H$2:H$1085)</f>
        <v>2</v>
      </c>
      <c r="F21" s="13" t="n">
        <f aca="false">IFERROR(E21/D21,"")</f>
        <v>0.666666666666667</v>
      </c>
      <c r="G21" s="5" t="s">
        <v>9395</v>
      </c>
      <c r="H21" s="8" t="s">
        <v>2427</v>
      </c>
    </row>
    <row r="22" customFormat="false" ht="15" hidden="false" customHeight="true" outlineLevel="0" collapsed="false">
      <c r="A22" s="7" t="s">
        <v>6432</v>
      </c>
      <c r="B22" s="7" t="n">
        <v>5</v>
      </c>
      <c r="C22" s="7" t="n">
        <f aca="false">COUNTIF('Duel Summary'!M$2:M$1085,$A22)</f>
        <v>6</v>
      </c>
      <c r="D22" s="7" t="n">
        <f aca="false">SUMIF('Duel Summary'!M$2:M$1085,$A22,'Duel Summary'!G$2:G$1085)</f>
        <v>18</v>
      </c>
      <c r="E22" s="7" t="n">
        <f aca="false">SUMIF('Duel Summary'!M$2:M$1085,$A22,'Duel Summary'!H$2:H$1085)</f>
        <v>9</v>
      </c>
      <c r="F22" s="13" t="n">
        <f aca="false">IFERROR(E22/D22,"")</f>
        <v>0.5</v>
      </c>
      <c r="G22" s="5" t="s">
        <v>9382</v>
      </c>
      <c r="H22" s="7" t="s">
        <v>9396</v>
      </c>
    </row>
    <row r="23" customFormat="false" ht="16.5" hidden="false" customHeight="true" outlineLevel="0" collapsed="false">
      <c r="A23" s="7" t="s">
        <v>8898</v>
      </c>
      <c r="B23" s="7" t="n">
        <v>5</v>
      </c>
      <c r="C23" s="7" t="n">
        <f aca="false">COUNTIF('Duel Summary'!M$2:M$1085,$A23)</f>
        <v>1</v>
      </c>
      <c r="D23" s="7" t="n">
        <f aca="false">SUMIF('Duel Summary'!M$2:M$1085,$A23,'Duel Summary'!G$2:G$1085)</f>
        <v>3</v>
      </c>
      <c r="E23" s="7" t="n">
        <f aca="false">SUMIF('Duel Summary'!M$2:M$1085,$A23,'Duel Summary'!H$2:H$1085)</f>
        <v>2</v>
      </c>
      <c r="F23" s="13" t="n">
        <f aca="false">IFERROR(E23/D23,"")</f>
        <v>0.666666666666667</v>
      </c>
      <c r="G23" s="5" t="s">
        <v>9382</v>
      </c>
      <c r="H23" s="8" t="s">
        <v>2981</v>
      </c>
    </row>
    <row r="24" customFormat="false" ht="15" hidden="false" customHeight="true" outlineLevel="0" collapsed="false">
      <c r="A24" s="7" t="s">
        <v>8679</v>
      </c>
      <c r="B24" s="7" t="n">
        <v>4</v>
      </c>
      <c r="C24" s="7" t="n">
        <f aca="false">COUNTIF('Duel Summary'!M$2:M$1085,$A24)</f>
        <v>1</v>
      </c>
      <c r="D24" s="7" t="n">
        <f aca="false">SUMIF('Duel Summary'!M$2:M$1085,$A24,'Duel Summary'!G$2:G$1085)</f>
        <v>3</v>
      </c>
      <c r="E24" s="7" t="n">
        <f aca="false">SUMIF('Duel Summary'!M$2:M$1085,$A24,'Duel Summary'!H$2:H$1085)</f>
        <v>1</v>
      </c>
      <c r="F24" s="13" t="n">
        <f aca="false">IFERROR(E24/D24,"")</f>
        <v>0.333333333333333</v>
      </c>
      <c r="G24" s="5" t="s">
        <v>9384</v>
      </c>
      <c r="H24" s="8" t="s">
        <v>390</v>
      </c>
    </row>
    <row r="25" customFormat="false" ht="16.5" hidden="false" customHeight="true" outlineLevel="0" collapsed="false">
      <c r="A25" s="7" t="s">
        <v>7029</v>
      </c>
      <c r="B25" s="7" t="n">
        <v>4</v>
      </c>
      <c r="C25" s="7" t="n">
        <f aca="false">COUNTIF('Duel Summary'!M$2:M$1085,$A25)</f>
        <v>2</v>
      </c>
      <c r="D25" s="7" t="n">
        <f aca="false">SUMIF('Duel Summary'!M$2:M$1085,$A25,'Duel Summary'!G$2:G$1085)</f>
        <v>6</v>
      </c>
      <c r="E25" s="7" t="n">
        <f aca="false">SUMIF('Duel Summary'!M$2:M$1085,$A25,'Duel Summary'!H$2:H$1085)</f>
        <v>4</v>
      </c>
      <c r="F25" s="13" t="n">
        <f aca="false">IFERROR(E25/D25,"")</f>
        <v>0.666666666666667</v>
      </c>
      <c r="G25" s="5" t="s">
        <v>9385</v>
      </c>
      <c r="H25" s="7" t="s">
        <v>9397</v>
      </c>
    </row>
    <row r="26" customFormat="false" ht="15" hidden="false" customHeight="true" outlineLevel="0" collapsed="false">
      <c r="A26" s="7" t="s">
        <v>6051</v>
      </c>
      <c r="B26" s="7" t="n">
        <v>4</v>
      </c>
      <c r="C26" s="7" t="n">
        <f aca="false">COUNTIF('Duel Summary'!M$2:M$1085,$A26)</f>
        <v>4</v>
      </c>
      <c r="D26" s="7" t="n">
        <f aca="false">SUMIF('Duel Summary'!M$2:M$1085,$A26,'Duel Summary'!G$2:G$1085)</f>
        <v>12</v>
      </c>
      <c r="E26" s="7" t="n">
        <f aca="false">SUMIF('Duel Summary'!M$2:M$1085,$A26,'Duel Summary'!H$2:H$1085)</f>
        <v>4</v>
      </c>
      <c r="F26" s="13" t="n">
        <f aca="false">IFERROR(E26/D26,"")</f>
        <v>0.333333333333333</v>
      </c>
      <c r="G26" s="5" t="s">
        <v>9385</v>
      </c>
      <c r="H26" s="7" t="s">
        <v>9398</v>
      </c>
    </row>
    <row r="27" customFormat="false" ht="15" hidden="false" customHeight="true" outlineLevel="0" collapsed="false">
      <c r="A27" s="7" t="s">
        <v>8065</v>
      </c>
      <c r="B27" s="7" t="n">
        <v>4</v>
      </c>
      <c r="C27" s="7" t="n">
        <f aca="false">COUNTIF('Duel Summary'!M$2:M$1085,$A27)</f>
        <v>1</v>
      </c>
      <c r="D27" s="7" t="n">
        <f aca="false">SUMIF('Duel Summary'!M$2:M$1085,$A27,'Duel Summary'!G$2:G$1085)</f>
        <v>3</v>
      </c>
      <c r="E27" s="7" t="n">
        <f aca="false">SUMIF('Duel Summary'!M$2:M$1085,$A27,'Duel Summary'!H$2:H$1085)</f>
        <v>0</v>
      </c>
      <c r="F27" s="13" t="n">
        <f aca="false">IFERROR(E27/D27,"")</f>
        <v>0</v>
      </c>
      <c r="G27" s="5" t="s">
        <v>9386</v>
      </c>
      <c r="H27" s="7" t="s">
        <v>829</v>
      </c>
    </row>
    <row r="28" customFormat="false" ht="15" hidden="false" customHeight="true" outlineLevel="0" collapsed="false">
      <c r="A28" s="7" t="s">
        <v>8799</v>
      </c>
      <c r="B28" s="7" t="n">
        <v>4</v>
      </c>
      <c r="C28" s="7" t="n">
        <f aca="false">COUNTIF('Duel Summary'!M$2:M$1085,$A28)</f>
        <v>1</v>
      </c>
      <c r="D28" s="7" t="n">
        <f aca="false">SUMIF('Duel Summary'!M$2:M$1085,$A28,'Duel Summary'!G$2:G$1085)</f>
        <v>3</v>
      </c>
      <c r="E28" s="7" t="n">
        <f aca="false">SUMIF('Duel Summary'!M$2:M$1085,$A28,'Duel Summary'!H$2:H$1085)</f>
        <v>2</v>
      </c>
      <c r="F28" s="13" t="n">
        <f aca="false">IFERROR(E28/D28,"")</f>
        <v>0.666666666666667</v>
      </c>
      <c r="G28" s="5" t="s">
        <v>9384</v>
      </c>
      <c r="H28" s="8" t="s">
        <v>405</v>
      </c>
    </row>
    <row r="29" customFormat="false" ht="16.5" hidden="false" customHeight="true" outlineLevel="0" collapsed="false">
      <c r="A29" s="7" t="s">
        <v>6043</v>
      </c>
      <c r="B29" s="7" t="n">
        <v>5</v>
      </c>
      <c r="C29" s="7" t="n">
        <f aca="false">COUNTIF('Duel Summary'!M$2:M$1085,$A29)</f>
        <v>3</v>
      </c>
      <c r="D29" s="7" t="n">
        <f aca="false">SUMIF('Duel Summary'!M$2:M$1085,$A29,'Duel Summary'!G$2:G$1085)</f>
        <v>9</v>
      </c>
      <c r="E29" s="7" t="n">
        <f aca="false">SUMIF('Duel Summary'!M$2:M$1085,$A29,'Duel Summary'!H$2:H$1085)</f>
        <v>5</v>
      </c>
      <c r="F29" s="13" t="n">
        <f aca="false">IFERROR(E29/D29,"")</f>
        <v>0.555555555555556</v>
      </c>
      <c r="G29" s="5" t="s">
        <v>9399</v>
      </c>
      <c r="H29" s="7" t="s">
        <v>9400</v>
      </c>
    </row>
    <row r="30" customFormat="false" ht="15" hidden="false" customHeight="true" outlineLevel="0" collapsed="false">
      <c r="A30" s="7" t="s">
        <v>8449</v>
      </c>
      <c r="B30" s="7" t="n">
        <v>4</v>
      </c>
      <c r="C30" s="7" t="n">
        <f aca="false">COUNTIF('Duel Summary'!M$2:M$1085,$A30)</f>
        <v>1</v>
      </c>
      <c r="D30" s="7" t="n">
        <f aca="false">SUMIF('Duel Summary'!M$2:M$1085,$A30,'Duel Summary'!G$2:G$1085)</f>
        <v>3</v>
      </c>
      <c r="E30" s="7" t="n">
        <f aca="false">SUMIF('Duel Summary'!M$2:M$1085,$A30,'Duel Summary'!H$2:H$1085)</f>
        <v>0</v>
      </c>
      <c r="F30" s="13" t="n">
        <f aca="false">IFERROR(E30/D30,"")</f>
        <v>0</v>
      </c>
      <c r="G30" s="5" t="s">
        <v>9385</v>
      </c>
      <c r="H30" s="7" t="s">
        <v>1193</v>
      </c>
    </row>
    <row r="31" customFormat="false" ht="16.5" hidden="false" customHeight="true" outlineLevel="0" collapsed="false">
      <c r="A31" s="7" t="s">
        <v>6178</v>
      </c>
      <c r="B31" s="7" t="n">
        <v>4</v>
      </c>
      <c r="C31" s="7" t="n">
        <f aca="false">COUNTIF('Duel Summary'!M$2:M$1085,$A31)</f>
        <v>13</v>
      </c>
      <c r="D31" s="7" t="n">
        <f aca="false">SUMIF('Duel Summary'!M$2:M$1085,$A31,'Duel Summary'!G$2:G$1085)</f>
        <v>39</v>
      </c>
      <c r="E31" s="7" t="n">
        <f aca="false">SUMIF('Duel Summary'!M$2:M$1085,$A31,'Duel Summary'!H$2:H$1085)</f>
        <v>18</v>
      </c>
      <c r="F31" s="13" t="n">
        <f aca="false">IFERROR(E31/D31,"")</f>
        <v>0.461538461538462</v>
      </c>
      <c r="G31" s="5" t="s">
        <v>9385</v>
      </c>
      <c r="H31" s="7" t="s">
        <v>9401</v>
      </c>
    </row>
    <row r="32" customFormat="false" ht="16.5" hidden="false" customHeight="true" outlineLevel="0" collapsed="false">
      <c r="A32" s="7" t="s">
        <v>6153</v>
      </c>
      <c r="B32" s="7" t="n">
        <v>4</v>
      </c>
      <c r="C32" s="7" t="n">
        <f aca="false">COUNTIF('Duel Summary'!M$2:M$1085,$A32)</f>
        <v>10</v>
      </c>
      <c r="D32" s="7" t="n">
        <f aca="false">SUMIF('Duel Summary'!M$2:M$1085,$A32,'Duel Summary'!G$2:G$1085)</f>
        <v>30</v>
      </c>
      <c r="E32" s="7" t="n">
        <f aca="false">SUMIF('Duel Summary'!M$2:M$1085,$A32,'Duel Summary'!H$2:H$1085)</f>
        <v>19</v>
      </c>
      <c r="F32" s="13" t="n">
        <f aca="false">IFERROR(E32/D32,"")</f>
        <v>0.633333333333333</v>
      </c>
      <c r="G32" s="5" t="s">
        <v>9385</v>
      </c>
      <c r="H32" s="7" t="s">
        <v>9402</v>
      </c>
    </row>
    <row r="33" customFormat="false" ht="15" hidden="false" customHeight="true" outlineLevel="0" collapsed="false">
      <c r="A33" s="7" t="s">
        <v>7785</v>
      </c>
      <c r="B33" s="7" t="n">
        <v>4</v>
      </c>
      <c r="C33" s="7" t="n">
        <f aca="false">COUNTIF('Duel Summary'!M$2:M$1085,$A33)</f>
        <v>1</v>
      </c>
      <c r="D33" s="7" t="n">
        <f aca="false">SUMIF('Duel Summary'!M$2:M$1085,$A33,'Duel Summary'!G$2:G$1085)</f>
        <v>3</v>
      </c>
      <c r="E33" s="7" t="n">
        <f aca="false">SUMIF('Duel Summary'!M$2:M$1085,$A33,'Duel Summary'!H$2:H$1085)</f>
        <v>2</v>
      </c>
      <c r="F33" s="13" t="n">
        <f aca="false">IFERROR(E33/D33,"")</f>
        <v>0.666666666666667</v>
      </c>
      <c r="G33" s="5" t="s">
        <v>9385</v>
      </c>
      <c r="H33" s="7" t="s">
        <v>723</v>
      </c>
    </row>
    <row r="34" customFormat="false" ht="16.5" hidden="false" customHeight="true" outlineLevel="0" collapsed="false">
      <c r="A34" s="7" t="s">
        <v>8278</v>
      </c>
      <c r="B34" s="7" t="n">
        <v>4</v>
      </c>
      <c r="C34" s="7" t="n">
        <f aca="false">COUNTIF('Duel Summary'!M$2:M$1085,$A34)</f>
        <v>1</v>
      </c>
      <c r="D34" s="7" t="n">
        <f aca="false">SUMIF('Duel Summary'!M$2:M$1085,$A34,'Duel Summary'!G$2:G$1085)</f>
        <v>3</v>
      </c>
      <c r="E34" s="7" t="n">
        <f aca="false">SUMIF('Duel Summary'!M$2:M$1085,$A34,'Duel Summary'!H$2:H$1085)</f>
        <v>3</v>
      </c>
      <c r="F34" s="13" t="n">
        <f aca="false">IFERROR(E34/D34,"")</f>
        <v>1</v>
      </c>
      <c r="G34" s="5" t="s">
        <v>9384</v>
      </c>
      <c r="H34" s="7" t="s">
        <v>4343</v>
      </c>
    </row>
    <row r="35" customFormat="false" ht="16.5" hidden="false" customHeight="true" outlineLevel="0" collapsed="false">
      <c r="A35" s="7" t="s">
        <v>7657</v>
      </c>
      <c r="B35" s="7" t="n">
        <v>4</v>
      </c>
      <c r="C35" s="7" t="n">
        <f aca="false">COUNTIF('Duel Summary'!M$2:M$1085,$A35)</f>
        <v>1</v>
      </c>
      <c r="D35" s="7" t="n">
        <f aca="false">SUMIF('Duel Summary'!M$2:M$1085,$A35,'Duel Summary'!G$2:G$1085)</f>
        <v>3</v>
      </c>
      <c r="E35" s="7" t="n">
        <f aca="false">SUMIF('Duel Summary'!M$2:M$1085,$A35,'Duel Summary'!H$2:H$1085)</f>
        <v>1</v>
      </c>
      <c r="F35" s="13" t="n">
        <f aca="false">IFERROR(E35/D35,"")</f>
        <v>0.333333333333333</v>
      </c>
      <c r="G35" s="5" t="s">
        <v>9385</v>
      </c>
      <c r="H35" s="7" t="s">
        <v>1063</v>
      </c>
    </row>
    <row r="36" customFormat="false" ht="15" hidden="false" customHeight="true" outlineLevel="0" collapsed="false">
      <c r="A36" s="7" t="s">
        <v>7461</v>
      </c>
      <c r="B36" s="7" t="n">
        <v>4</v>
      </c>
      <c r="C36" s="7" t="n">
        <f aca="false">COUNTIF('Duel Summary'!M$2:M$1085,$A36)</f>
        <v>1</v>
      </c>
      <c r="D36" s="7" t="n">
        <f aca="false">SUMIF('Duel Summary'!M$2:M$1085,$A36,'Duel Summary'!G$2:G$1085)</f>
        <v>3</v>
      </c>
      <c r="E36" s="7" t="n">
        <f aca="false">SUMIF('Duel Summary'!M$2:M$1085,$A36,'Duel Summary'!H$2:H$1085)</f>
        <v>0</v>
      </c>
      <c r="F36" s="13" t="n">
        <f aca="false">IFERROR(E36/D36,"")</f>
        <v>0</v>
      </c>
      <c r="G36" s="5" t="s">
        <v>9386</v>
      </c>
      <c r="H36" s="7" t="s">
        <v>876</v>
      </c>
    </row>
    <row r="37" customFormat="false" ht="16.5" hidden="false" customHeight="true" outlineLevel="0" collapsed="false">
      <c r="A37" s="7" t="s">
        <v>7441</v>
      </c>
      <c r="B37" s="7" t="n">
        <v>5</v>
      </c>
      <c r="C37" s="7" t="n">
        <f aca="false">COUNTIF('Duel Summary'!M$2:M$1085,$A37)</f>
        <v>3</v>
      </c>
      <c r="D37" s="7" t="n">
        <f aca="false">SUMIF('Duel Summary'!M$2:M$1085,$A37,'Duel Summary'!G$2:G$1085)</f>
        <v>9</v>
      </c>
      <c r="E37" s="7" t="n">
        <f aca="false">SUMIF('Duel Summary'!M$2:M$1085,$A37,'Duel Summary'!H$2:H$1085)</f>
        <v>3</v>
      </c>
      <c r="F37" s="13" t="n">
        <f aca="false">IFERROR(E37/D37,"")</f>
        <v>0.333333333333333</v>
      </c>
      <c r="G37" s="5" t="s">
        <v>9403</v>
      </c>
      <c r="H37" s="7" t="s">
        <v>9404</v>
      </c>
    </row>
    <row r="38" customFormat="false" ht="15" hidden="false" customHeight="true" outlineLevel="0" collapsed="false">
      <c r="A38" s="7" t="s">
        <v>8230</v>
      </c>
      <c r="B38" s="7" t="n">
        <v>4</v>
      </c>
      <c r="C38" s="7" t="n">
        <f aca="false">COUNTIF('Duel Summary'!M$2:M$1085,$A38)</f>
        <v>1</v>
      </c>
      <c r="D38" s="7" t="n">
        <f aca="false">SUMIF('Duel Summary'!M$2:M$1085,$A38,'Duel Summary'!G$2:G$1085)</f>
        <v>3</v>
      </c>
      <c r="E38" s="7" t="n">
        <f aca="false">SUMIF('Duel Summary'!M$2:M$1085,$A38,'Duel Summary'!H$2:H$1085)</f>
        <v>0</v>
      </c>
      <c r="F38" s="13" t="n">
        <f aca="false">IFERROR(E38/D38,"")</f>
        <v>0</v>
      </c>
      <c r="G38" s="5" t="s">
        <v>9384</v>
      </c>
      <c r="H38" s="7" t="s">
        <v>659</v>
      </c>
    </row>
    <row r="39" customFormat="false" ht="16.5" hidden="false" customHeight="true" outlineLevel="0" collapsed="false">
      <c r="A39" s="7" t="s">
        <v>6186</v>
      </c>
      <c r="B39" s="7" t="n">
        <v>4</v>
      </c>
      <c r="C39" s="7" t="n">
        <f aca="false">COUNTIF('Duel Summary'!M$2:M$1085,$A39)</f>
        <v>1</v>
      </c>
      <c r="D39" s="7" t="n">
        <f aca="false">SUMIF('Duel Summary'!M$2:M$1085,$A39,'Duel Summary'!G$2:G$1085)</f>
        <v>3</v>
      </c>
      <c r="E39" s="7" t="n">
        <f aca="false">SUMIF('Duel Summary'!M$2:M$1085,$A39,'Duel Summary'!H$2:H$1085)</f>
        <v>1</v>
      </c>
      <c r="F39" s="13" t="n">
        <f aca="false">IFERROR(E39/D39,"")</f>
        <v>0.333333333333333</v>
      </c>
      <c r="G39" s="5" t="s">
        <v>9384</v>
      </c>
      <c r="H39" s="7" t="s">
        <v>687</v>
      </c>
    </row>
    <row r="40" customFormat="false" ht="15" hidden="false" customHeight="true" outlineLevel="0" collapsed="false">
      <c r="A40" s="7" t="s">
        <v>6669</v>
      </c>
      <c r="B40" s="7" t="n">
        <v>5</v>
      </c>
      <c r="C40" s="7" t="n">
        <f aca="false">COUNTIF('Duel Summary'!M$2:M$1085,$A40)</f>
        <v>5</v>
      </c>
      <c r="D40" s="7" t="n">
        <f aca="false">SUMIF('Duel Summary'!M$2:M$1085,$A40,'Duel Summary'!G$2:G$1085)</f>
        <v>15</v>
      </c>
      <c r="E40" s="7" t="n">
        <f aca="false">SUMIF('Duel Summary'!M$2:M$1085,$A40,'Duel Summary'!H$2:H$1085)</f>
        <v>6</v>
      </c>
      <c r="F40" s="13" t="n">
        <f aca="false">IFERROR(E40/D40,"")</f>
        <v>0.4</v>
      </c>
      <c r="G40" s="5" t="s">
        <v>9399</v>
      </c>
      <c r="H40" s="7" t="s">
        <v>9405</v>
      </c>
    </row>
    <row r="41" customFormat="false" ht="16.5" hidden="false" customHeight="true" outlineLevel="0" collapsed="false">
      <c r="A41" s="7" t="s">
        <v>6837</v>
      </c>
      <c r="B41" s="7" t="n">
        <v>4</v>
      </c>
      <c r="C41" s="7" t="n">
        <f aca="false">COUNTIF('Duel Summary'!M$2:M$1085,$A41)</f>
        <v>5</v>
      </c>
      <c r="D41" s="7" t="n">
        <f aca="false">SUMIF('Duel Summary'!M$2:M$1085,$A41,'Duel Summary'!G$2:G$1085)</f>
        <v>15</v>
      </c>
      <c r="E41" s="7" t="n">
        <f aca="false">SUMIF('Duel Summary'!M$2:M$1085,$A41,'Duel Summary'!H$2:H$1085)</f>
        <v>7</v>
      </c>
      <c r="F41" s="13" t="n">
        <f aca="false">IFERROR(E41/D41,"")</f>
        <v>0.466666666666667</v>
      </c>
      <c r="G41" s="5" t="s">
        <v>9385</v>
      </c>
      <c r="H41" s="7" t="s">
        <v>9406</v>
      </c>
    </row>
    <row r="42" customFormat="false" ht="15" hidden="false" customHeight="true" outlineLevel="0" collapsed="false">
      <c r="A42" s="7" t="s">
        <v>6392</v>
      </c>
      <c r="B42" s="7" t="n">
        <v>4</v>
      </c>
      <c r="C42" s="7" t="n">
        <f aca="false">COUNTIF('Duel Summary'!M$2:M$1085,$A42)</f>
        <v>2</v>
      </c>
      <c r="D42" s="7" t="n">
        <f aca="false">SUMIF('Duel Summary'!M$2:M$1085,$A42,'Duel Summary'!G$2:G$1085)</f>
        <v>6</v>
      </c>
      <c r="E42" s="7" t="n">
        <f aca="false">SUMIF('Duel Summary'!M$2:M$1085,$A42,'Duel Summary'!H$2:H$1085)</f>
        <v>4</v>
      </c>
      <c r="F42" s="13" t="n">
        <f aca="false">IFERROR(E42/D42,"")</f>
        <v>0.666666666666667</v>
      </c>
      <c r="G42" s="5" t="s">
        <v>9385</v>
      </c>
      <c r="H42" s="7" t="s">
        <v>1061</v>
      </c>
    </row>
    <row r="43" customFormat="false" ht="15" hidden="false" customHeight="true" outlineLevel="0" collapsed="false">
      <c r="A43" s="7" t="s">
        <v>7978</v>
      </c>
      <c r="B43" s="7" t="n">
        <v>5</v>
      </c>
      <c r="C43" s="7" t="n">
        <f aca="false">COUNTIF('Duel Summary'!M$2:M$1085,$A43)</f>
        <v>1</v>
      </c>
      <c r="D43" s="7" t="n">
        <f aca="false">SUMIF('Duel Summary'!M$2:M$1085,$A43,'Duel Summary'!G$2:G$1085)</f>
        <v>3</v>
      </c>
      <c r="E43" s="7" t="n">
        <f aca="false">SUMIF('Duel Summary'!M$2:M$1085,$A43,'Duel Summary'!H$2:H$1085)</f>
        <v>3</v>
      </c>
      <c r="F43" s="13" t="n">
        <f aca="false">IFERROR(E43/D43,"")</f>
        <v>1</v>
      </c>
      <c r="G43" s="5" t="s">
        <v>9407</v>
      </c>
      <c r="H43" s="7" t="s">
        <v>533</v>
      </c>
    </row>
    <row r="44" customFormat="false" ht="15" hidden="false" customHeight="true" outlineLevel="0" collapsed="false">
      <c r="A44" s="7" t="s">
        <v>8685</v>
      </c>
      <c r="B44" s="7" t="n">
        <v>4</v>
      </c>
      <c r="C44" s="7" t="n">
        <f aca="false">COUNTIF('Duel Summary'!M$2:M$1085,$A44)</f>
        <v>1</v>
      </c>
      <c r="D44" s="7" t="n">
        <f aca="false">SUMIF('Duel Summary'!M$2:M$1085,$A44,'Duel Summary'!G$2:G$1085)</f>
        <v>3</v>
      </c>
      <c r="E44" s="7" t="n">
        <f aca="false">SUMIF('Duel Summary'!M$2:M$1085,$A44,'Duel Summary'!H$2:H$1085)</f>
        <v>2</v>
      </c>
      <c r="F44" s="13" t="n">
        <f aca="false">IFERROR(E44/D44,"")</f>
        <v>0.666666666666667</v>
      </c>
      <c r="G44" s="5" t="s">
        <v>9386</v>
      </c>
      <c r="H44" s="8" t="s">
        <v>390</v>
      </c>
    </row>
    <row r="45" customFormat="false" ht="15" hidden="false" customHeight="true" outlineLevel="0" collapsed="false">
      <c r="A45" s="7" t="s">
        <v>5984</v>
      </c>
      <c r="B45" s="7" t="n">
        <v>5</v>
      </c>
      <c r="C45" s="7" t="n">
        <f aca="false">COUNTIF('Duel Summary'!M$2:M$1085,$A45)</f>
        <v>1</v>
      </c>
      <c r="D45" s="7" t="n">
        <f aca="false">SUMIF('Duel Summary'!M$2:M$1085,$A45,'Duel Summary'!G$2:G$1085)</f>
        <v>3</v>
      </c>
      <c r="E45" s="7" t="n">
        <f aca="false">SUMIF('Duel Summary'!M$2:M$1085,$A45,'Duel Summary'!H$2:H$1085)</f>
        <v>0</v>
      </c>
      <c r="F45" s="13" t="n">
        <f aca="false">IFERROR(E45/D45,"")</f>
        <v>0</v>
      </c>
      <c r="G45" s="5" t="s">
        <v>9403</v>
      </c>
      <c r="H45" s="7" t="s">
        <v>280</v>
      </c>
    </row>
    <row r="46" customFormat="false" ht="15" hidden="false" customHeight="true" outlineLevel="0" collapsed="false">
      <c r="A46" s="7" t="s">
        <v>8331</v>
      </c>
      <c r="B46" s="7" t="n">
        <v>5</v>
      </c>
      <c r="C46" s="7" t="n">
        <f aca="false">COUNTIF('Duel Summary'!M$2:M$1085,$A46)</f>
        <v>1</v>
      </c>
      <c r="D46" s="7" t="n">
        <f aca="false">SUMIF('Duel Summary'!M$2:M$1085,$A46,'Duel Summary'!G$2:G$1085)</f>
        <v>3</v>
      </c>
      <c r="E46" s="7" t="n">
        <f aca="false">SUMIF('Duel Summary'!M$2:M$1085,$A46,'Duel Summary'!H$2:H$1085)</f>
        <v>2</v>
      </c>
      <c r="F46" s="13" t="n">
        <f aca="false">IFERROR(E46/D46,"")</f>
        <v>0.666666666666667</v>
      </c>
      <c r="G46" s="5" t="s">
        <v>9408</v>
      </c>
      <c r="H46" s="7" t="s">
        <v>1132</v>
      </c>
    </row>
    <row r="47" customFormat="false" ht="15" hidden="false" customHeight="true" outlineLevel="0" collapsed="false">
      <c r="A47" s="7" t="s">
        <v>7562</v>
      </c>
      <c r="B47" s="7" t="n">
        <v>4</v>
      </c>
      <c r="C47" s="7" t="n">
        <f aca="false">COUNTIF('Duel Summary'!M$2:M$1085,$A47)</f>
        <v>1</v>
      </c>
      <c r="D47" s="7" t="n">
        <f aca="false">SUMIF('Duel Summary'!M$2:M$1085,$A47,'Duel Summary'!G$2:G$1085)</f>
        <v>3</v>
      </c>
      <c r="E47" s="7" t="n">
        <f aca="false">SUMIF('Duel Summary'!M$2:M$1085,$A47,'Duel Summary'!H$2:H$1085)</f>
        <v>2</v>
      </c>
      <c r="F47" s="13" t="n">
        <f aca="false">IFERROR(E47/D47,"")</f>
        <v>0.666666666666667</v>
      </c>
      <c r="G47" s="5" t="s">
        <v>9384</v>
      </c>
      <c r="H47" s="7" t="s">
        <v>641</v>
      </c>
    </row>
    <row r="48" customFormat="false" ht="15" hidden="false" customHeight="true" outlineLevel="0" collapsed="false">
      <c r="A48" s="7" t="s">
        <v>6692</v>
      </c>
      <c r="B48" s="7" t="n">
        <v>4</v>
      </c>
      <c r="C48" s="7" t="n">
        <f aca="false">COUNTIF('Duel Summary'!M$2:M$1085,$A48)</f>
        <v>5</v>
      </c>
      <c r="D48" s="7" t="n">
        <f aca="false">SUMIF('Duel Summary'!M$2:M$1085,$A48,'Duel Summary'!G$2:G$1085)</f>
        <v>15</v>
      </c>
      <c r="E48" s="7" t="n">
        <f aca="false">SUMIF('Duel Summary'!M$2:M$1085,$A48,'Duel Summary'!H$2:H$1085)</f>
        <v>11</v>
      </c>
      <c r="F48" s="13" t="n">
        <f aca="false">IFERROR(E48/D48,"")</f>
        <v>0.733333333333333</v>
      </c>
      <c r="G48" s="5" t="s">
        <v>9385</v>
      </c>
      <c r="H48" s="7" t="s">
        <v>9409</v>
      </c>
    </row>
    <row r="49" customFormat="false" ht="15" hidden="false" customHeight="true" outlineLevel="0" collapsed="false">
      <c r="A49" s="7" t="s">
        <v>8034</v>
      </c>
      <c r="B49" s="7" t="n">
        <v>4</v>
      </c>
      <c r="C49" s="7" t="n">
        <f aca="false">COUNTIF('Duel Summary'!M$2:M$1085,$A49)</f>
        <v>3</v>
      </c>
      <c r="D49" s="7" t="n">
        <f aca="false">SUMIF('Duel Summary'!M$2:M$1085,$A49,'Duel Summary'!G$2:G$1085)</f>
        <v>9</v>
      </c>
      <c r="E49" s="7" t="n">
        <f aca="false">SUMIF('Duel Summary'!M$2:M$1085,$A49,'Duel Summary'!H$2:H$1085)</f>
        <v>4</v>
      </c>
      <c r="F49" s="13" t="n">
        <f aca="false">IFERROR(E49/D49,"")</f>
        <v>0.444444444444444</v>
      </c>
      <c r="G49" s="5" t="s">
        <v>9385</v>
      </c>
      <c r="H49" s="8" t="s">
        <v>3952</v>
      </c>
    </row>
    <row r="50" customFormat="false" ht="16.5" hidden="false" customHeight="true" outlineLevel="0" collapsed="false">
      <c r="A50" s="7" t="s">
        <v>8272</v>
      </c>
      <c r="B50" s="7" t="n">
        <v>5</v>
      </c>
      <c r="C50" s="7" t="n">
        <f aca="false">COUNTIF('Duel Summary'!M$2:M$1085,$A50)</f>
        <v>2</v>
      </c>
      <c r="D50" s="7" t="n">
        <f aca="false">SUMIF('Duel Summary'!M$2:M$1085,$A50,'Duel Summary'!G$2:G$1085)</f>
        <v>6</v>
      </c>
      <c r="E50" s="7" t="n">
        <f aca="false">SUMIF('Duel Summary'!M$2:M$1085,$A50,'Duel Summary'!H$2:H$1085)</f>
        <v>3</v>
      </c>
      <c r="F50" s="13" t="n">
        <f aca="false">IFERROR(E50/D50,"")</f>
        <v>0.5</v>
      </c>
      <c r="G50" s="5" t="s">
        <v>9410</v>
      </c>
      <c r="H50" s="7" t="s">
        <v>9411</v>
      </c>
    </row>
    <row r="51" customFormat="false" ht="15" hidden="false" customHeight="true" outlineLevel="0" collapsed="false">
      <c r="A51" s="7" t="s">
        <v>7832</v>
      </c>
      <c r="B51" s="7" t="n">
        <v>5</v>
      </c>
      <c r="C51" s="7" t="n">
        <f aca="false">COUNTIF('Duel Summary'!M$2:M$1085,$A51)</f>
        <v>1</v>
      </c>
      <c r="D51" s="7" t="n">
        <f aca="false">SUMIF('Duel Summary'!M$2:M$1085,$A51,'Duel Summary'!G$2:G$1085)</f>
        <v>3</v>
      </c>
      <c r="E51" s="7" t="n">
        <f aca="false">SUMIF('Duel Summary'!M$2:M$1085,$A51,'Duel Summary'!H$2:H$1085)</f>
        <v>1</v>
      </c>
      <c r="F51" s="13" t="n">
        <f aca="false">IFERROR(E51/D51,"")</f>
        <v>0.333333333333333</v>
      </c>
      <c r="G51" s="5" t="s">
        <v>9403</v>
      </c>
      <c r="H51" s="7" t="s">
        <v>1045</v>
      </c>
    </row>
    <row r="52" customFormat="false" ht="16.5" hidden="false" customHeight="true" outlineLevel="0" collapsed="false">
      <c r="A52" s="7" t="s">
        <v>8283</v>
      </c>
      <c r="B52" s="7" t="n">
        <v>4</v>
      </c>
      <c r="C52" s="7" t="n">
        <f aca="false">COUNTIF('Duel Summary'!M$2:M$1085,$A52)</f>
        <v>2</v>
      </c>
      <c r="D52" s="7" t="n">
        <f aca="false">SUMIF('Duel Summary'!M$2:M$1085,$A52,'Duel Summary'!G$2:G$1085)</f>
        <v>6</v>
      </c>
      <c r="E52" s="7" t="n">
        <f aca="false">SUMIF('Duel Summary'!M$2:M$1085,$A52,'Duel Summary'!H$2:H$1085)</f>
        <v>5</v>
      </c>
      <c r="F52" s="13" t="n">
        <f aca="false">IFERROR(E52/D52,"")</f>
        <v>0.833333333333333</v>
      </c>
      <c r="G52" s="5" t="s">
        <v>9386</v>
      </c>
      <c r="H52" s="7" t="s">
        <v>9412</v>
      </c>
    </row>
    <row r="53" customFormat="false" ht="15" hidden="false" customHeight="true" outlineLevel="0" collapsed="false">
      <c r="A53" s="7" t="s">
        <v>6424</v>
      </c>
      <c r="B53" s="7" t="n">
        <v>5</v>
      </c>
      <c r="C53" s="7" t="n">
        <f aca="false">COUNTIF('Duel Summary'!M$2:M$1085,$A53)</f>
        <v>1</v>
      </c>
      <c r="D53" s="7" t="n">
        <f aca="false">SUMIF('Duel Summary'!M$2:M$1085,$A53,'Duel Summary'!G$2:G$1085)</f>
        <v>3</v>
      </c>
      <c r="E53" s="7" t="n">
        <f aca="false">SUMIF('Duel Summary'!M$2:M$1085,$A53,'Duel Summary'!H$2:H$1085)</f>
        <v>1</v>
      </c>
      <c r="F53" s="13" t="n">
        <f aca="false">IFERROR(E53/D53,"")</f>
        <v>0.333333333333333</v>
      </c>
      <c r="G53" s="5" t="s">
        <v>9403</v>
      </c>
      <c r="H53" s="7" t="s">
        <v>1061</v>
      </c>
    </row>
    <row r="54" customFormat="false" ht="15" hidden="false" customHeight="true" outlineLevel="0" collapsed="false">
      <c r="A54" s="7" t="s">
        <v>8492</v>
      </c>
      <c r="B54" s="7" t="n">
        <v>4</v>
      </c>
      <c r="C54" s="7" t="n">
        <f aca="false">COUNTIF('Duel Summary'!M$2:M$1085,$A54)</f>
        <v>1</v>
      </c>
      <c r="D54" s="7" t="n">
        <f aca="false">SUMIF('Duel Summary'!M$2:M$1085,$A54,'Duel Summary'!G$2:G$1085)</f>
        <v>3</v>
      </c>
      <c r="E54" s="7" t="n">
        <f aca="false">SUMIF('Duel Summary'!M$2:M$1085,$A54,'Duel Summary'!H$2:H$1085)</f>
        <v>2</v>
      </c>
      <c r="F54" s="13" t="n">
        <f aca="false">IFERROR(E54/D54,"")</f>
        <v>0.666666666666667</v>
      </c>
      <c r="G54" s="5" t="s">
        <v>9384</v>
      </c>
      <c r="H54" s="7" t="s">
        <v>1692</v>
      </c>
    </row>
    <row r="55" customFormat="false" ht="16.5" hidden="false" customHeight="true" outlineLevel="0" collapsed="false">
      <c r="A55" s="7" t="s">
        <v>6204</v>
      </c>
      <c r="B55" s="7" t="n">
        <v>5</v>
      </c>
      <c r="C55" s="7" t="n">
        <f aca="false">COUNTIF('Duel Summary'!M$2:M$1085,$A55)</f>
        <v>3</v>
      </c>
      <c r="D55" s="7" t="n">
        <f aca="false">SUMIF('Duel Summary'!M$2:M$1085,$A55,'Duel Summary'!G$2:G$1085)</f>
        <v>9</v>
      </c>
      <c r="E55" s="7" t="n">
        <f aca="false">SUMIF('Duel Summary'!M$2:M$1085,$A55,'Duel Summary'!H$2:H$1085)</f>
        <v>6</v>
      </c>
      <c r="F55" s="13" t="n">
        <f aca="false">IFERROR(E55/D55,"")</f>
        <v>0.666666666666667</v>
      </c>
      <c r="G55" s="5" t="s">
        <v>9399</v>
      </c>
      <c r="H55" s="7" t="s">
        <v>687</v>
      </c>
    </row>
    <row r="56" customFormat="false" ht="15" hidden="false" customHeight="true" outlineLevel="0" collapsed="false">
      <c r="A56" s="7" t="s">
        <v>8293</v>
      </c>
      <c r="B56" s="7" t="n">
        <v>4</v>
      </c>
      <c r="C56" s="7" t="n">
        <f aca="false">COUNTIF('Duel Summary'!M$2:M$1085,$A56)</f>
        <v>2</v>
      </c>
      <c r="D56" s="7" t="n">
        <f aca="false">SUMIF('Duel Summary'!M$2:M$1085,$A56,'Duel Summary'!G$2:G$1085)</f>
        <v>6</v>
      </c>
      <c r="E56" s="7" t="n">
        <f aca="false">SUMIF('Duel Summary'!M$2:M$1085,$A56,'Duel Summary'!H$2:H$1085)</f>
        <v>4</v>
      </c>
      <c r="F56" s="13" t="n">
        <f aca="false">IFERROR(E56/D56,"")</f>
        <v>0.666666666666667</v>
      </c>
      <c r="G56" s="5" t="s">
        <v>9385</v>
      </c>
      <c r="H56" s="8" t="s">
        <v>2427</v>
      </c>
    </row>
    <row r="57" customFormat="false" ht="15" hidden="false" customHeight="true" outlineLevel="0" collapsed="false">
      <c r="A57" s="7" t="s">
        <v>6296</v>
      </c>
      <c r="B57" s="7" t="n">
        <v>5</v>
      </c>
      <c r="C57" s="7" t="n">
        <f aca="false">COUNTIF('Duel Summary'!M$2:M$1085,$A57)</f>
        <v>1</v>
      </c>
      <c r="D57" s="7" t="n">
        <f aca="false">SUMIF('Duel Summary'!M$2:M$1085,$A57,'Duel Summary'!G$2:G$1085)</f>
        <v>3</v>
      </c>
      <c r="E57" s="7" t="n">
        <f aca="false">SUMIF('Duel Summary'!M$2:M$1085,$A57,'Duel Summary'!H$2:H$1085)</f>
        <v>3</v>
      </c>
      <c r="F57" s="13" t="n">
        <f aca="false">IFERROR(E57/D57,"")</f>
        <v>1</v>
      </c>
      <c r="G57" s="5" t="s">
        <v>9407</v>
      </c>
      <c r="H57" s="7" t="s">
        <v>890</v>
      </c>
    </row>
    <row r="58" customFormat="false" ht="15" hidden="false" customHeight="true" outlineLevel="0" collapsed="false">
      <c r="A58" s="7" t="s">
        <v>6533</v>
      </c>
      <c r="B58" s="7" t="n">
        <v>4</v>
      </c>
      <c r="C58" s="7" t="n">
        <f aca="false">COUNTIF('Duel Summary'!M$2:M$1085,$A58)</f>
        <v>1</v>
      </c>
      <c r="D58" s="7" t="n">
        <f aca="false">SUMIF('Duel Summary'!M$2:M$1085,$A58,'Duel Summary'!G$2:G$1085)</f>
        <v>3</v>
      </c>
      <c r="E58" s="7" t="n">
        <f aca="false">SUMIF('Duel Summary'!M$2:M$1085,$A58,'Duel Summary'!H$2:H$1085)</f>
        <v>1</v>
      </c>
      <c r="F58" s="13" t="n">
        <f aca="false">IFERROR(E58/D58,"")</f>
        <v>0.333333333333333</v>
      </c>
      <c r="G58" s="5" t="s">
        <v>9413</v>
      </c>
      <c r="H58" s="7" t="s">
        <v>1324</v>
      </c>
    </row>
    <row r="59" customFormat="false" ht="16.5" hidden="false" customHeight="true" outlineLevel="0" collapsed="false">
      <c r="A59" s="7" t="s">
        <v>6943</v>
      </c>
      <c r="B59" s="7" t="n">
        <v>3</v>
      </c>
      <c r="C59" s="7" t="n">
        <f aca="false">COUNTIF('Duel Summary'!M$2:M$1085,$A59)</f>
        <v>1</v>
      </c>
      <c r="D59" s="7" t="n">
        <f aca="false">SUMIF('Duel Summary'!M$2:M$1085,$A59,'Duel Summary'!G$2:G$1085)</f>
        <v>3</v>
      </c>
      <c r="E59" s="7" t="n">
        <f aca="false">SUMIF('Duel Summary'!M$2:M$1085,$A59,'Duel Summary'!H$2:H$1085)</f>
        <v>2</v>
      </c>
      <c r="F59" s="13" t="n">
        <f aca="false">IFERROR(E59/D59,"")</f>
        <v>0.666666666666667</v>
      </c>
      <c r="G59" s="7"/>
      <c r="H59" s="7" t="s">
        <v>1790</v>
      </c>
    </row>
    <row r="60" customFormat="false" ht="15" hidden="false" customHeight="true" outlineLevel="0" collapsed="false">
      <c r="A60" s="7" t="s">
        <v>6804</v>
      </c>
      <c r="B60" s="7" t="n">
        <v>3</v>
      </c>
      <c r="C60" s="7" t="n">
        <f aca="false">COUNTIF('Duel Summary'!M$2:M$1085,$A60)</f>
        <v>2</v>
      </c>
      <c r="D60" s="7" t="n">
        <f aca="false">SUMIF('Duel Summary'!M$2:M$1085,$A60,'Duel Summary'!G$2:G$1085)</f>
        <v>7</v>
      </c>
      <c r="E60" s="7" t="n">
        <f aca="false">SUMIF('Duel Summary'!M$2:M$1085,$A60,'Duel Summary'!H$2:H$1085)</f>
        <v>7</v>
      </c>
      <c r="F60" s="13" t="n">
        <f aca="false">IFERROR(E60/D60,"")</f>
        <v>1</v>
      </c>
      <c r="G60" s="7"/>
      <c r="H60" s="7" t="s">
        <v>3342</v>
      </c>
    </row>
    <row r="61" customFormat="false" ht="15" hidden="false" customHeight="true" outlineLevel="0" collapsed="false">
      <c r="A61" s="7" t="s">
        <v>7213</v>
      </c>
      <c r="B61" s="7" t="n">
        <v>3</v>
      </c>
      <c r="C61" s="7" t="n">
        <f aca="false">COUNTIF('Duel Summary'!M$2:M$1085,$A61)</f>
        <v>1</v>
      </c>
      <c r="D61" s="7" t="n">
        <f aca="false">SUMIF('Duel Summary'!M$2:M$1085,$A61,'Duel Summary'!G$2:G$1085)</f>
        <v>3</v>
      </c>
      <c r="E61" s="7" t="n">
        <f aca="false">SUMIF('Duel Summary'!M$2:M$1085,$A61,'Duel Summary'!H$2:H$1085)</f>
        <v>2</v>
      </c>
      <c r="F61" s="13" t="n">
        <f aca="false">IFERROR(E61/D61,"")</f>
        <v>0.666666666666667</v>
      </c>
      <c r="G61" s="7"/>
      <c r="H61" s="7" t="s">
        <v>1232</v>
      </c>
    </row>
    <row r="62" customFormat="false" ht="15" hidden="false" customHeight="true" outlineLevel="0" collapsed="false">
      <c r="A62" s="7" t="s">
        <v>7621</v>
      </c>
      <c r="B62" s="7" t="n">
        <v>4</v>
      </c>
      <c r="C62" s="7" t="n">
        <f aca="false">COUNTIF('Duel Summary'!M$2:M$1085,$A62)</f>
        <v>1</v>
      </c>
      <c r="D62" s="7" t="n">
        <f aca="false">SUMIF('Duel Summary'!M$2:M$1085,$A62,'Duel Summary'!G$2:G$1085)</f>
        <v>3</v>
      </c>
      <c r="E62" s="7" t="n">
        <f aca="false">SUMIF('Duel Summary'!M$2:M$1085,$A62,'Duel Summary'!H$2:H$1085)</f>
        <v>2</v>
      </c>
      <c r="F62" s="13" t="n">
        <f aca="false">IFERROR(E62/D62,"")</f>
        <v>0.666666666666667</v>
      </c>
      <c r="G62" s="5" t="s">
        <v>9414</v>
      </c>
      <c r="H62" s="7" t="s">
        <v>3458</v>
      </c>
    </row>
    <row r="63" customFormat="false" ht="15" hidden="false" customHeight="true" outlineLevel="0" collapsed="false">
      <c r="A63" s="7" t="s">
        <v>6656</v>
      </c>
      <c r="B63" s="7" t="n">
        <v>5</v>
      </c>
      <c r="C63" s="7" t="n">
        <f aca="false">COUNTIF('Duel Summary'!M$2:M$1085,$A63)</f>
        <v>1</v>
      </c>
      <c r="D63" s="7" t="n">
        <f aca="false">SUMIF('Duel Summary'!M$2:M$1085,$A63,'Duel Summary'!G$2:G$1085)</f>
        <v>3</v>
      </c>
      <c r="E63" s="7" t="n">
        <f aca="false">SUMIF('Duel Summary'!M$2:M$1085,$A63,'Duel Summary'!H$2:H$1085)</f>
        <v>2</v>
      </c>
      <c r="F63" s="13" t="n">
        <f aca="false">IFERROR(E63/D63,"")</f>
        <v>0.666666666666667</v>
      </c>
      <c r="G63" s="5" t="s">
        <v>9415</v>
      </c>
      <c r="H63" s="7" t="s">
        <v>1671</v>
      </c>
    </row>
    <row r="64" customFormat="false" ht="15" hidden="false" customHeight="true" outlineLevel="0" collapsed="false">
      <c r="A64" s="7" t="s">
        <v>7447</v>
      </c>
      <c r="B64" s="7" t="n">
        <v>4</v>
      </c>
      <c r="C64" s="7" t="n">
        <f aca="false">COUNTIF('Duel Summary'!M$2:M$1085,$A64)</f>
        <v>2</v>
      </c>
      <c r="D64" s="7" t="n">
        <f aca="false">SUMIF('Duel Summary'!M$2:M$1085,$A64,'Duel Summary'!G$2:G$1085)</f>
        <v>6</v>
      </c>
      <c r="E64" s="7" t="n">
        <f aca="false">SUMIF('Duel Summary'!M$2:M$1085,$A64,'Duel Summary'!H$2:H$1085)</f>
        <v>3</v>
      </c>
      <c r="F64" s="13" t="n">
        <f aca="false">IFERROR(E64/D64,"")</f>
        <v>0.5</v>
      </c>
      <c r="G64" s="5" t="s">
        <v>9416</v>
      </c>
      <c r="H64" s="7" t="s">
        <v>876</v>
      </c>
    </row>
    <row r="65" customFormat="false" ht="16.5" hidden="false" customHeight="true" outlineLevel="0" collapsed="false">
      <c r="A65" s="7" t="s">
        <v>6166</v>
      </c>
      <c r="B65" s="7" t="n">
        <v>5</v>
      </c>
      <c r="C65" s="7" t="n">
        <f aca="false">COUNTIF('Duel Summary'!M$2:M$1085,$A65)</f>
        <v>3</v>
      </c>
      <c r="D65" s="7" t="n">
        <f aca="false">SUMIF('Duel Summary'!M$2:M$1085,$A65,'Duel Summary'!G$2:G$1085)</f>
        <v>9</v>
      </c>
      <c r="E65" s="7" t="n">
        <f aca="false">SUMIF('Duel Summary'!M$2:M$1085,$A65,'Duel Summary'!H$2:H$1085)</f>
        <v>3</v>
      </c>
      <c r="F65" s="13" t="n">
        <f aca="false">IFERROR(E65/D65,"")</f>
        <v>0.333333333333333</v>
      </c>
      <c r="G65" s="5" t="s">
        <v>9417</v>
      </c>
      <c r="H65" s="7" t="s">
        <v>9123</v>
      </c>
    </row>
    <row r="66" customFormat="false" ht="15" hidden="false" customHeight="true" outlineLevel="0" collapsed="false">
      <c r="A66" s="7" t="s">
        <v>8072</v>
      </c>
      <c r="B66" s="7" t="n">
        <v>4</v>
      </c>
      <c r="C66" s="7" t="n">
        <f aca="false">COUNTIF('Duel Summary'!M$2:M$1085,$A66)</f>
        <v>1</v>
      </c>
      <c r="D66" s="7" t="n">
        <f aca="false">SUMIF('Duel Summary'!M$2:M$1085,$A66,'Duel Summary'!G$2:G$1085)</f>
        <v>3</v>
      </c>
      <c r="E66" s="7" t="n">
        <f aca="false">SUMIF('Duel Summary'!M$2:M$1085,$A66,'Duel Summary'!H$2:H$1085)</f>
        <v>2</v>
      </c>
      <c r="F66" s="13" t="n">
        <f aca="false">IFERROR(E66/D66,"")</f>
        <v>0.666666666666667</v>
      </c>
      <c r="G66" s="5" t="s">
        <v>9418</v>
      </c>
      <c r="H66" s="7" t="s">
        <v>829</v>
      </c>
    </row>
    <row r="67" customFormat="false" ht="15" hidden="false" customHeight="true" outlineLevel="0" collapsed="false">
      <c r="A67" s="7" t="s">
        <v>6077</v>
      </c>
      <c r="B67" s="7" t="n">
        <v>4</v>
      </c>
      <c r="C67" s="7" t="n">
        <f aca="false">COUNTIF('Duel Summary'!M$2:M$1085,$A67)</f>
        <v>3</v>
      </c>
      <c r="D67" s="7" t="n">
        <f aca="false">SUMIF('Duel Summary'!M$2:M$1085,$A67,'Duel Summary'!G$2:G$1085)</f>
        <v>9</v>
      </c>
      <c r="E67" s="7" t="n">
        <f aca="false">SUMIF('Duel Summary'!M$2:M$1085,$A67,'Duel Summary'!H$2:H$1085)</f>
        <v>5</v>
      </c>
      <c r="F67" s="13" t="n">
        <f aca="false">IFERROR(E67/D67,"")</f>
        <v>0.555555555555556</v>
      </c>
      <c r="G67" s="5" t="s">
        <v>9418</v>
      </c>
      <c r="H67" s="7" t="s">
        <v>1132</v>
      </c>
    </row>
    <row r="68" customFormat="false" ht="15" hidden="false" customHeight="true" outlineLevel="0" collapsed="false">
      <c r="A68" s="7" t="s">
        <v>6732</v>
      </c>
      <c r="B68" s="7" t="n">
        <v>4</v>
      </c>
      <c r="C68" s="7" t="n">
        <f aca="false">COUNTIF('Duel Summary'!M$2:M$1085,$A68)</f>
        <v>3</v>
      </c>
      <c r="D68" s="7" t="n">
        <f aca="false">SUMIF('Duel Summary'!M$2:M$1085,$A68,'Duel Summary'!G$2:G$1085)</f>
        <v>9</v>
      </c>
      <c r="E68" s="7" t="n">
        <f aca="false">SUMIF('Duel Summary'!M$2:M$1085,$A68,'Duel Summary'!H$2:H$1085)</f>
        <v>6</v>
      </c>
      <c r="F68" s="13" t="n">
        <f aca="false">IFERROR(E68/D68,"")</f>
        <v>0.666666666666667</v>
      </c>
      <c r="G68" s="5" t="s">
        <v>9418</v>
      </c>
      <c r="H68" s="7" t="s">
        <v>9419</v>
      </c>
    </row>
    <row r="69" customFormat="false" ht="15" hidden="false" customHeight="true" outlineLevel="0" collapsed="false">
      <c r="A69" s="7" t="s">
        <v>7549</v>
      </c>
      <c r="B69" s="7" t="n">
        <v>5</v>
      </c>
      <c r="C69" s="7" t="n">
        <f aca="false">COUNTIF('Duel Summary'!M$2:M$1085,$A69)</f>
        <v>1</v>
      </c>
      <c r="D69" s="7" t="n">
        <f aca="false">SUMIF('Duel Summary'!M$2:M$1085,$A69,'Duel Summary'!G$2:G$1085)</f>
        <v>3</v>
      </c>
      <c r="E69" s="7" t="n">
        <f aca="false">SUMIF('Duel Summary'!M$2:M$1085,$A69,'Duel Summary'!H$2:H$1085)</f>
        <v>2</v>
      </c>
      <c r="F69" s="13" t="n">
        <f aca="false">IFERROR(E69/D69,"")</f>
        <v>0.666666666666667</v>
      </c>
      <c r="G69" s="5" t="s">
        <v>9420</v>
      </c>
      <c r="H69" s="7" t="s">
        <v>641</v>
      </c>
    </row>
    <row r="70" customFormat="false" ht="15" hidden="false" customHeight="true" outlineLevel="0" collapsed="false">
      <c r="A70" s="7" t="s">
        <v>6526</v>
      </c>
      <c r="B70" s="7" t="n">
        <v>5</v>
      </c>
      <c r="C70" s="7" t="n">
        <f aca="false">COUNTIF('Duel Summary'!M$2:M$1085,$A70)</f>
        <v>1</v>
      </c>
      <c r="D70" s="7" t="n">
        <f aca="false">SUMIF('Duel Summary'!M$2:M$1085,$A70,'Duel Summary'!G$2:G$1085)</f>
        <v>3</v>
      </c>
      <c r="E70" s="7" t="n">
        <f aca="false">SUMIF('Duel Summary'!M$2:M$1085,$A70,'Duel Summary'!H$2:H$1085)</f>
        <v>2</v>
      </c>
      <c r="F70" s="13" t="n">
        <f aca="false">IFERROR(E70/D70,"")</f>
        <v>0.666666666666667</v>
      </c>
      <c r="G70" s="5" t="s">
        <v>9421</v>
      </c>
      <c r="H70" s="7" t="s">
        <v>1324</v>
      </c>
    </row>
    <row r="71" customFormat="false" ht="16.5" hidden="false" customHeight="true" outlineLevel="0" collapsed="false">
      <c r="A71" s="7" t="s">
        <v>7466</v>
      </c>
      <c r="B71" s="7" t="n">
        <v>3</v>
      </c>
      <c r="C71" s="7" t="n">
        <f aca="false">COUNTIF('Duel Summary'!M$2:M$1085,$A71)</f>
        <v>2</v>
      </c>
      <c r="D71" s="7" t="n">
        <f aca="false">SUMIF('Duel Summary'!M$2:M$1085,$A71,'Duel Summary'!G$2:G$1085)</f>
        <v>6</v>
      </c>
      <c r="E71" s="7" t="n">
        <f aca="false">SUMIF('Duel Summary'!M$2:M$1085,$A71,'Duel Summary'!H$2:H$1085)</f>
        <v>3</v>
      </c>
      <c r="F71" s="13" t="n">
        <f aca="false">IFERROR(E71/D71,"")</f>
        <v>0.5</v>
      </c>
      <c r="G71" s="7"/>
      <c r="H71" s="7" t="s">
        <v>9422</v>
      </c>
    </row>
    <row r="72" customFormat="false" ht="16.5" hidden="false" customHeight="true" outlineLevel="0" collapsed="false">
      <c r="A72" s="7" t="s">
        <v>6979</v>
      </c>
      <c r="B72" s="7" t="n">
        <v>4</v>
      </c>
      <c r="C72" s="7" t="n">
        <f aca="false">COUNTIF('Duel Summary'!M$2:M$1085,$A72)</f>
        <v>5</v>
      </c>
      <c r="D72" s="7" t="n">
        <f aca="false">SUMIF('Duel Summary'!M$2:M$1085,$A72,'Duel Summary'!G$2:G$1085)</f>
        <v>15</v>
      </c>
      <c r="E72" s="7" t="n">
        <f aca="false">SUMIF('Duel Summary'!M$2:M$1085,$A72,'Duel Summary'!H$2:H$1085)</f>
        <v>8</v>
      </c>
      <c r="F72" s="13" t="n">
        <f aca="false">IFERROR(E72/D72,"")</f>
        <v>0.533333333333333</v>
      </c>
      <c r="G72" s="5" t="s">
        <v>9418</v>
      </c>
      <c r="H72" s="7" t="s">
        <v>9423</v>
      </c>
    </row>
    <row r="73" customFormat="false" ht="15" hidden="false" customHeight="true" outlineLevel="0" collapsed="false">
      <c r="A73" s="7" t="s">
        <v>7590</v>
      </c>
      <c r="B73" s="7" t="n">
        <v>3</v>
      </c>
      <c r="C73" s="7" t="n">
        <f aca="false">COUNTIF('Duel Summary'!M$2:M$1085,$A73)</f>
        <v>1</v>
      </c>
      <c r="D73" s="7" t="n">
        <f aca="false">SUMIF('Duel Summary'!M$2:M$1085,$A73,'Duel Summary'!G$2:G$1085)</f>
        <v>3</v>
      </c>
      <c r="E73" s="7" t="n">
        <f aca="false">SUMIF('Duel Summary'!M$2:M$1085,$A73,'Duel Summary'!H$2:H$1085)</f>
        <v>2</v>
      </c>
      <c r="F73" s="13" t="n">
        <f aca="false">IFERROR(E73/D73,"")</f>
        <v>0.666666666666667</v>
      </c>
      <c r="G73" s="7"/>
      <c r="H73" s="7" t="s">
        <v>3458</v>
      </c>
    </row>
    <row r="74" customFormat="false" ht="16.5" hidden="false" customHeight="true" outlineLevel="0" collapsed="false">
      <c r="A74" s="7" t="s">
        <v>6930</v>
      </c>
      <c r="B74" s="7" t="n">
        <v>5</v>
      </c>
      <c r="C74" s="7" t="n">
        <f aca="false">COUNTIF('Duel Summary'!M$2:M$1085,$A74)</f>
        <v>1</v>
      </c>
      <c r="D74" s="7" t="n">
        <f aca="false">SUMIF('Duel Summary'!M$2:M$1085,$A74,'Duel Summary'!G$2:G$1085)</f>
        <v>3</v>
      </c>
      <c r="E74" s="7" t="n">
        <f aca="false">SUMIF('Duel Summary'!M$2:M$1085,$A74,'Duel Summary'!H$2:H$1085)</f>
        <v>1</v>
      </c>
      <c r="F74" s="13" t="n">
        <f aca="false">IFERROR(E74/D74,"")</f>
        <v>0.333333333333333</v>
      </c>
      <c r="G74" s="5" t="s">
        <v>9424</v>
      </c>
      <c r="H74" s="7" t="s">
        <v>1790</v>
      </c>
    </row>
    <row r="75" customFormat="false" ht="16.5" hidden="false" customHeight="true" outlineLevel="0" collapsed="false">
      <c r="A75" s="7" t="s">
        <v>7668</v>
      </c>
      <c r="B75" s="7" t="n">
        <v>4</v>
      </c>
      <c r="C75" s="7" t="n">
        <f aca="false">COUNTIF('Duel Summary'!M$2:M$1085,$A75)</f>
        <v>1</v>
      </c>
      <c r="D75" s="7" t="n">
        <f aca="false">SUMIF('Duel Summary'!M$2:M$1085,$A75,'Duel Summary'!G$2:G$1085)</f>
        <v>3</v>
      </c>
      <c r="E75" s="7" t="n">
        <f aca="false">SUMIF('Duel Summary'!M$2:M$1085,$A75,'Duel Summary'!H$2:H$1085)</f>
        <v>1</v>
      </c>
      <c r="F75" s="13" t="n">
        <f aca="false">IFERROR(E75/D75,"")</f>
        <v>0.333333333333333</v>
      </c>
      <c r="G75" s="5" t="s">
        <v>9425</v>
      </c>
      <c r="H75" s="7" t="s">
        <v>1063</v>
      </c>
    </row>
    <row r="76" customFormat="false" ht="15" hidden="false" customHeight="true" outlineLevel="0" collapsed="false">
      <c r="A76" s="7" t="s">
        <v>8662</v>
      </c>
      <c r="B76" s="7" t="n">
        <v>5</v>
      </c>
      <c r="C76" s="7" t="n">
        <f aca="false">COUNTIF('Duel Summary'!M$2:M$1085,$A76)</f>
        <v>1</v>
      </c>
      <c r="D76" s="7" t="n">
        <f aca="false">SUMIF('Duel Summary'!M$2:M$1085,$A76,'Duel Summary'!G$2:G$1085)</f>
        <v>3</v>
      </c>
      <c r="E76" s="7" t="n">
        <f aca="false">SUMIF('Duel Summary'!M$2:M$1085,$A76,'Duel Summary'!H$2:H$1085)</f>
        <v>3</v>
      </c>
      <c r="F76" s="13" t="n">
        <f aca="false">IFERROR(E76/D76,"")</f>
        <v>1</v>
      </c>
      <c r="G76" s="5" t="s">
        <v>9426</v>
      </c>
      <c r="H76" s="8" t="s">
        <v>390</v>
      </c>
    </row>
    <row r="77" customFormat="false" ht="15" hidden="false" customHeight="true" outlineLevel="0" collapsed="false">
      <c r="A77" s="7" t="s">
        <v>8787</v>
      </c>
      <c r="B77" s="7" t="n">
        <v>3</v>
      </c>
      <c r="C77" s="7" t="n">
        <f aca="false">COUNTIF('Duel Summary'!M$2:M$1085,$A77)</f>
        <v>1</v>
      </c>
      <c r="D77" s="7" t="n">
        <f aca="false">SUMIF('Duel Summary'!M$2:M$1085,$A77,'Duel Summary'!G$2:G$1085)</f>
        <v>3</v>
      </c>
      <c r="E77" s="7" t="n">
        <f aca="false">SUMIF('Duel Summary'!M$2:M$1085,$A77,'Duel Summary'!H$2:H$1085)</f>
        <v>2</v>
      </c>
      <c r="F77" s="13" t="n">
        <f aca="false">IFERROR(E77/D77,"")</f>
        <v>0.666666666666667</v>
      </c>
      <c r="G77" s="7"/>
      <c r="H77" s="8" t="s">
        <v>405</v>
      </c>
    </row>
    <row r="78" customFormat="false" ht="16.5" hidden="false" customHeight="true" outlineLevel="0" collapsed="false">
      <c r="A78" s="7" t="s">
        <v>6208</v>
      </c>
      <c r="B78" s="7" t="n">
        <v>3</v>
      </c>
      <c r="C78" s="7" t="n">
        <f aca="false">COUNTIF('Duel Summary'!M$2:M$1085,$A78)</f>
        <v>6</v>
      </c>
      <c r="D78" s="7" t="n">
        <f aca="false">SUMIF('Duel Summary'!M$2:M$1085,$A78,'Duel Summary'!G$2:G$1085)</f>
        <v>18</v>
      </c>
      <c r="E78" s="7" t="n">
        <f aca="false">SUMIF('Duel Summary'!M$2:M$1085,$A78,'Duel Summary'!H$2:H$1085)</f>
        <v>11</v>
      </c>
      <c r="F78" s="13" t="n">
        <f aca="false">IFERROR(E78/D78,"")</f>
        <v>0.611111111111111</v>
      </c>
      <c r="G78" s="7"/>
      <c r="H78" s="7" t="s">
        <v>9427</v>
      </c>
    </row>
    <row r="79" customFormat="false" ht="15" hidden="false" customHeight="true" outlineLevel="0" collapsed="false">
      <c r="A79" s="7" t="s">
        <v>8083</v>
      </c>
      <c r="B79" s="7" t="n">
        <v>4</v>
      </c>
      <c r="C79" s="7" t="n">
        <f aca="false">COUNTIF('Duel Summary'!M$2:M$1085,$A79)</f>
        <v>2</v>
      </c>
      <c r="D79" s="7" t="n">
        <f aca="false">SUMIF('Duel Summary'!M$2:M$1085,$A79,'Duel Summary'!G$2:G$1085)</f>
        <v>6</v>
      </c>
      <c r="E79" s="7" t="n">
        <f aca="false">SUMIF('Duel Summary'!M$2:M$1085,$A79,'Duel Summary'!H$2:H$1085)</f>
        <v>2</v>
      </c>
      <c r="F79" s="13" t="n">
        <f aca="false">IFERROR(E79/D79,"")</f>
        <v>0.333333333333333</v>
      </c>
      <c r="G79" s="5" t="s">
        <v>9428</v>
      </c>
      <c r="H79" s="7" t="s">
        <v>9429</v>
      </c>
    </row>
    <row r="80" customFormat="false" ht="15" hidden="false" customHeight="true" outlineLevel="0" collapsed="false">
      <c r="A80" s="7" t="s">
        <v>8393</v>
      </c>
      <c r="B80" s="7" t="n">
        <v>4</v>
      </c>
      <c r="C80" s="7" t="n">
        <f aca="false">COUNTIF('Duel Summary'!M$2:M$1085,$A80)</f>
        <v>1</v>
      </c>
      <c r="D80" s="7" t="n">
        <f aca="false">SUMIF('Duel Summary'!M$2:M$1085,$A80,'Duel Summary'!G$2:G$1085)</f>
        <v>3</v>
      </c>
      <c r="E80" s="7" t="n">
        <f aca="false">SUMIF('Duel Summary'!M$2:M$1085,$A80,'Duel Summary'!H$2:H$1085)</f>
        <v>1</v>
      </c>
      <c r="F80" s="13" t="n">
        <f aca="false">IFERROR(E80/D80,"")</f>
        <v>0.333333333333333</v>
      </c>
      <c r="G80" s="5" t="s">
        <v>9430</v>
      </c>
      <c r="H80" s="7" t="s">
        <v>973</v>
      </c>
    </row>
    <row r="81" customFormat="false" ht="15" hidden="false" customHeight="true" outlineLevel="0" collapsed="false">
      <c r="A81" s="7" t="s">
        <v>6069</v>
      </c>
      <c r="B81" s="7" t="n">
        <v>3</v>
      </c>
      <c r="C81" s="7" t="n">
        <f aca="false">COUNTIF('Duel Summary'!M$2:M$1085,$A81)</f>
        <v>5</v>
      </c>
      <c r="D81" s="7" t="n">
        <f aca="false">SUMIF('Duel Summary'!M$2:M$1085,$A81,'Duel Summary'!G$2:G$1085)</f>
        <v>15</v>
      </c>
      <c r="E81" s="7" t="n">
        <f aca="false">SUMIF('Duel Summary'!M$2:M$1085,$A81,'Duel Summary'!H$2:H$1085)</f>
        <v>8</v>
      </c>
      <c r="F81" s="13" t="n">
        <f aca="false">IFERROR(E81/D81,"")</f>
        <v>0.533333333333333</v>
      </c>
      <c r="G81" s="7"/>
      <c r="H81" s="7" t="s">
        <v>9431</v>
      </c>
    </row>
    <row r="82" customFormat="false" ht="15" hidden="false" customHeight="true" outlineLevel="0" collapsed="false">
      <c r="A82" s="7" t="s">
        <v>6536</v>
      </c>
      <c r="B82" s="7" t="n">
        <v>3</v>
      </c>
      <c r="C82" s="7" t="n">
        <f aca="false">COUNTIF('Duel Summary'!M$2:M$1085,$A82)</f>
        <v>5</v>
      </c>
      <c r="D82" s="7" t="n">
        <f aca="false">SUMIF('Duel Summary'!M$2:M$1085,$A82,'Duel Summary'!G$2:G$1085)</f>
        <v>15</v>
      </c>
      <c r="E82" s="7" t="n">
        <f aca="false">SUMIF('Duel Summary'!M$2:M$1085,$A82,'Duel Summary'!H$2:H$1085)</f>
        <v>8</v>
      </c>
      <c r="F82" s="13" t="n">
        <f aca="false">IFERROR(E82/D82,"")</f>
        <v>0.533333333333333</v>
      </c>
      <c r="G82" s="7"/>
      <c r="H82" s="7" t="s">
        <v>9432</v>
      </c>
    </row>
    <row r="83" customFormat="false" ht="15" hidden="false" customHeight="true" outlineLevel="0" collapsed="false">
      <c r="A83" s="7" t="s">
        <v>6814</v>
      </c>
      <c r="B83" s="7" t="n">
        <v>3</v>
      </c>
      <c r="C83" s="7" t="n">
        <f aca="false">COUNTIF('Duel Summary'!M$2:M$1085,$A83)</f>
        <v>2</v>
      </c>
      <c r="D83" s="7" t="n">
        <f aca="false">SUMIF('Duel Summary'!M$2:M$1085,$A83,'Duel Summary'!G$2:G$1085)</f>
        <v>6</v>
      </c>
      <c r="E83" s="7" t="n">
        <f aca="false">SUMIF('Duel Summary'!M$2:M$1085,$A83,'Duel Summary'!H$2:H$1085)</f>
        <v>3</v>
      </c>
      <c r="F83" s="13" t="n">
        <f aca="false">IFERROR(E83/D83,"")</f>
        <v>0.5</v>
      </c>
      <c r="G83" s="7"/>
      <c r="H83" s="7" t="s">
        <v>2017</v>
      </c>
    </row>
    <row r="84" customFormat="false" ht="16.5" hidden="false" customHeight="true" outlineLevel="0" collapsed="false">
      <c r="A84" s="7" t="s">
        <v>8261</v>
      </c>
      <c r="B84" s="7" t="n">
        <v>4</v>
      </c>
      <c r="C84" s="7" t="n">
        <f aca="false">COUNTIF('Duel Summary'!M$2:M$1085,$A84)</f>
        <v>1</v>
      </c>
      <c r="D84" s="7" t="n">
        <f aca="false">SUMIF('Duel Summary'!M$2:M$1085,$A84,'Duel Summary'!G$2:G$1085)</f>
        <v>3</v>
      </c>
      <c r="E84" s="7" t="n">
        <f aca="false">SUMIF('Duel Summary'!M$2:M$1085,$A84,'Duel Summary'!H$2:H$1085)</f>
        <v>3</v>
      </c>
      <c r="F84" s="13" t="n">
        <f aca="false">IFERROR(E84/D84,"")</f>
        <v>1</v>
      </c>
      <c r="G84" s="5" t="s">
        <v>9433</v>
      </c>
      <c r="H84" s="7" t="s">
        <v>4343</v>
      </c>
    </row>
    <row r="85" customFormat="false" ht="16.5" hidden="false" customHeight="true" outlineLevel="0" collapsed="false">
      <c r="A85" s="7" t="s">
        <v>6174</v>
      </c>
      <c r="B85" s="7" t="n">
        <v>4</v>
      </c>
      <c r="C85" s="7" t="n">
        <f aca="false">COUNTIF('Duel Summary'!M$2:M$1085,$A85)</f>
        <v>3</v>
      </c>
      <c r="D85" s="7" t="n">
        <f aca="false">SUMIF('Duel Summary'!M$2:M$1085,$A85,'Duel Summary'!G$2:G$1085)</f>
        <v>9</v>
      </c>
      <c r="E85" s="7" t="n">
        <f aca="false">SUMIF('Duel Summary'!M$2:M$1085,$A85,'Duel Summary'!H$2:H$1085)</f>
        <v>7</v>
      </c>
      <c r="F85" s="13" t="n">
        <f aca="false">IFERROR(E85/D85,"")</f>
        <v>0.777777777777778</v>
      </c>
      <c r="G85" s="5" t="s">
        <v>9414</v>
      </c>
      <c r="H85" s="7" t="s">
        <v>9341</v>
      </c>
    </row>
    <row r="86" customFormat="false" ht="15" hidden="false" customHeight="true" outlineLevel="0" collapsed="false">
      <c r="A86" s="7" t="s">
        <v>6609</v>
      </c>
      <c r="B86" s="7" t="n">
        <v>3</v>
      </c>
      <c r="C86" s="7" t="n">
        <f aca="false">COUNTIF('Duel Summary'!M$2:M$1085,$A86)</f>
        <v>2</v>
      </c>
      <c r="D86" s="7" t="n">
        <f aca="false">SUMIF('Duel Summary'!M$2:M$1085,$A86,'Duel Summary'!G$2:G$1085)</f>
        <v>6</v>
      </c>
      <c r="E86" s="7" t="n">
        <f aca="false">SUMIF('Duel Summary'!M$2:M$1085,$A86,'Duel Summary'!H$2:H$1085)</f>
        <v>4</v>
      </c>
      <c r="F86" s="13" t="n">
        <f aca="false">IFERROR(E86/D86,"")</f>
        <v>0.666666666666667</v>
      </c>
      <c r="G86" s="7"/>
      <c r="H86" s="7" t="s">
        <v>871</v>
      </c>
    </row>
    <row r="87" customFormat="false" ht="16.5" hidden="false" customHeight="true" outlineLevel="0" collapsed="false">
      <c r="A87" s="7" t="s">
        <v>6631</v>
      </c>
      <c r="B87" s="7" t="n">
        <v>3</v>
      </c>
      <c r="C87" s="7" t="n">
        <f aca="false">COUNTIF('Duel Summary'!M$2:M$1085,$A87)</f>
        <v>2</v>
      </c>
      <c r="D87" s="7" t="n">
        <f aca="false">SUMIF('Duel Summary'!M$2:M$1085,$A87,'Duel Summary'!G$2:G$1085)</f>
        <v>6</v>
      </c>
      <c r="E87" s="7" t="n">
        <f aca="false">SUMIF('Duel Summary'!M$2:M$1085,$A87,'Duel Summary'!H$2:H$1085)</f>
        <v>5</v>
      </c>
      <c r="F87" s="13" t="n">
        <f aca="false">IFERROR(E87/D87,"")</f>
        <v>0.833333333333333</v>
      </c>
      <c r="G87" s="7"/>
      <c r="H87" s="7" t="s">
        <v>1790</v>
      </c>
    </row>
    <row r="88" customFormat="false" ht="16.5" hidden="false" customHeight="true" outlineLevel="0" collapsed="false">
      <c r="A88" s="7" t="s">
        <v>6381</v>
      </c>
      <c r="B88" s="7" t="n">
        <v>3</v>
      </c>
      <c r="C88" s="7" t="n">
        <f aca="false">COUNTIF('Duel Summary'!M$2:M$1085,$A88)</f>
        <v>3</v>
      </c>
      <c r="D88" s="7" t="n">
        <f aca="false">SUMIF('Duel Summary'!M$2:M$1085,$A88,'Duel Summary'!G$2:G$1085)</f>
        <v>9</v>
      </c>
      <c r="E88" s="7" t="n">
        <f aca="false">SUMIF('Duel Summary'!M$2:M$1085,$A88,'Duel Summary'!H$2:H$1085)</f>
        <v>6</v>
      </c>
      <c r="F88" s="13" t="n">
        <f aca="false">IFERROR(E88/D88,"")</f>
        <v>0.666666666666667</v>
      </c>
      <c r="G88" s="7"/>
      <c r="H88" s="7" t="s">
        <v>9434</v>
      </c>
    </row>
    <row r="89" customFormat="false" ht="16.5" hidden="false" customHeight="true" outlineLevel="0" collapsed="false">
      <c r="A89" s="7" t="s">
        <v>8922</v>
      </c>
      <c r="B89" s="7" t="n">
        <v>4</v>
      </c>
      <c r="C89" s="7" t="n">
        <f aca="false">COUNTIF('Duel Summary'!M$2:M$1085,$A89)</f>
        <v>1</v>
      </c>
      <c r="D89" s="7" t="n">
        <f aca="false">SUMIF('Duel Summary'!M$2:M$1085,$A89,'Duel Summary'!G$2:G$1085)</f>
        <v>3</v>
      </c>
      <c r="E89" s="7" t="n">
        <f aca="false">SUMIF('Duel Summary'!M$2:M$1085,$A89,'Duel Summary'!H$2:H$1085)</f>
        <v>3</v>
      </c>
      <c r="F89" s="13" t="n">
        <f aca="false">IFERROR(E89/D89,"")</f>
        <v>1</v>
      </c>
      <c r="G89" s="5" t="s">
        <v>9425</v>
      </c>
      <c r="H89" s="8" t="s">
        <v>2981</v>
      </c>
    </row>
    <row r="90" customFormat="false" ht="15" hidden="false" customHeight="true" outlineLevel="0" collapsed="false">
      <c r="A90" s="7" t="s">
        <v>6517</v>
      </c>
      <c r="B90" s="7" t="n">
        <v>3</v>
      </c>
      <c r="C90" s="7" t="n">
        <f aca="false">COUNTIF('Duel Summary'!M$2:M$1085,$A90)</f>
        <v>1</v>
      </c>
      <c r="D90" s="7" t="n">
        <f aca="false">SUMIF('Duel Summary'!M$2:M$1085,$A90,'Duel Summary'!G$2:G$1085)</f>
        <v>3</v>
      </c>
      <c r="E90" s="7" t="n">
        <f aca="false">SUMIF('Duel Summary'!M$2:M$1085,$A90,'Duel Summary'!H$2:H$1085)</f>
        <v>0</v>
      </c>
      <c r="F90" s="13" t="n">
        <f aca="false">IFERROR(E90/D90,"")</f>
        <v>0</v>
      </c>
      <c r="G90" s="7"/>
      <c r="H90" s="7" t="s">
        <v>1324</v>
      </c>
    </row>
    <row r="91" customFormat="false" ht="16.5" hidden="false" customHeight="true" outlineLevel="0" collapsed="false">
      <c r="A91" s="7" t="s">
        <v>6916</v>
      </c>
      <c r="B91" s="7" t="n">
        <v>4</v>
      </c>
      <c r="C91" s="7" t="n">
        <f aca="false">COUNTIF('Duel Summary'!M$2:M$1085,$A91)</f>
        <v>1</v>
      </c>
      <c r="D91" s="7" t="n">
        <f aca="false">SUMIF('Duel Summary'!M$2:M$1085,$A91,'Duel Summary'!G$2:G$1085)</f>
        <v>4</v>
      </c>
      <c r="E91" s="7" t="n">
        <f aca="false">SUMIF('Duel Summary'!M$2:M$1085,$A91,'Duel Summary'!H$2:H$1085)</f>
        <v>3</v>
      </c>
      <c r="F91" s="13" t="n">
        <f aca="false">IFERROR(E91/D91,"")</f>
        <v>0.75</v>
      </c>
      <c r="G91" s="5" t="s">
        <v>9435</v>
      </c>
      <c r="H91" s="7" t="s">
        <v>1790</v>
      </c>
    </row>
    <row r="92" customFormat="false" ht="15" hidden="false" customHeight="true" outlineLevel="0" collapsed="false">
      <c r="A92" s="7" t="s">
        <v>7176</v>
      </c>
      <c r="B92" s="7" t="n">
        <v>4</v>
      </c>
      <c r="C92" s="7" t="n">
        <f aca="false">COUNTIF('Duel Summary'!M$2:M$1085,$A92)</f>
        <v>4</v>
      </c>
      <c r="D92" s="7" t="n">
        <f aca="false">SUMIF('Duel Summary'!M$2:M$1085,$A92,'Duel Summary'!G$2:G$1085)</f>
        <v>12</v>
      </c>
      <c r="E92" s="7" t="n">
        <f aca="false">SUMIF('Duel Summary'!M$2:M$1085,$A92,'Duel Summary'!H$2:H$1085)</f>
        <v>5</v>
      </c>
      <c r="F92" s="13" t="n">
        <f aca="false">IFERROR(E92/D92,"")</f>
        <v>0.416666666666667</v>
      </c>
      <c r="G92" s="5" t="s">
        <v>9414</v>
      </c>
      <c r="H92" s="7" t="s">
        <v>1232</v>
      </c>
    </row>
    <row r="93" customFormat="false" ht="16.5" hidden="false" customHeight="true" outlineLevel="0" collapsed="false">
      <c r="A93" s="7" t="s">
        <v>7239</v>
      </c>
      <c r="B93" s="7" t="n">
        <v>3</v>
      </c>
      <c r="C93" s="7" t="n">
        <f aca="false">COUNTIF('Duel Summary'!M$2:M$1085,$A93)</f>
        <v>5</v>
      </c>
      <c r="D93" s="7" t="n">
        <f aca="false">SUMIF('Duel Summary'!M$2:M$1085,$A93,'Duel Summary'!G$2:G$1085)</f>
        <v>15</v>
      </c>
      <c r="E93" s="7" t="n">
        <f aca="false">SUMIF('Duel Summary'!M$2:M$1085,$A93,'Duel Summary'!H$2:H$1085)</f>
        <v>9</v>
      </c>
      <c r="F93" s="13" t="n">
        <f aca="false">IFERROR(E93/D93,"")</f>
        <v>0.6</v>
      </c>
      <c r="G93" s="7"/>
      <c r="H93" s="7" t="s">
        <v>9436</v>
      </c>
    </row>
    <row r="94" customFormat="false" ht="15" hidden="false" customHeight="true" outlineLevel="0" collapsed="false">
      <c r="A94" s="7" t="s">
        <v>8088</v>
      </c>
      <c r="B94" s="7" t="n">
        <v>4</v>
      </c>
      <c r="C94" s="7" t="n">
        <f aca="false">COUNTIF('Duel Summary'!M$2:M$1085,$A94)</f>
        <v>1</v>
      </c>
      <c r="D94" s="7" t="n">
        <f aca="false">SUMIF('Duel Summary'!M$2:M$1085,$A94,'Duel Summary'!G$2:G$1085)</f>
        <v>3</v>
      </c>
      <c r="E94" s="7" t="n">
        <f aca="false">SUMIF('Duel Summary'!M$2:M$1085,$A94,'Duel Summary'!H$2:H$1085)</f>
        <v>2</v>
      </c>
      <c r="F94" s="13" t="n">
        <f aca="false">IFERROR(E94/D94,"")</f>
        <v>0.666666666666667</v>
      </c>
      <c r="G94" s="5" t="s">
        <v>9437</v>
      </c>
      <c r="H94" s="7" t="s">
        <v>829</v>
      </c>
    </row>
    <row r="95" customFormat="false" ht="15" hidden="false" customHeight="true" outlineLevel="0" collapsed="false">
      <c r="A95" s="7" t="s">
        <v>8126</v>
      </c>
      <c r="B95" s="7" t="n">
        <v>4</v>
      </c>
      <c r="C95" s="7" t="n">
        <f aca="false">COUNTIF('Duel Summary'!M$2:M$1085,$A95)</f>
        <v>2</v>
      </c>
      <c r="D95" s="7" t="n">
        <f aca="false">SUMIF('Duel Summary'!M$2:M$1085,$A95,'Duel Summary'!G$2:G$1085)</f>
        <v>6</v>
      </c>
      <c r="E95" s="7" t="n">
        <f aca="false">SUMIF('Duel Summary'!M$2:M$1085,$A95,'Duel Summary'!H$2:H$1085)</f>
        <v>3</v>
      </c>
      <c r="F95" s="13" t="n">
        <f aca="false">IFERROR(E95/D95,"")</f>
        <v>0.5</v>
      </c>
      <c r="G95" s="5" t="s">
        <v>9438</v>
      </c>
      <c r="H95" s="7" t="s">
        <v>659</v>
      </c>
    </row>
    <row r="96" customFormat="false" ht="15" hidden="false" customHeight="true" outlineLevel="0" collapsed="false">
      <c r="A96" s="7" t="s">
        <v>8459</v>
      </c>
      <c r="B96" s="7" t="n">
        <v>3</v>
      </c>
      <c r="C96" s="7" t="n">
        <f aca="false">COUNTIF('Duel Summary'!M$2:M$1085,$A96)</f>
        <v>1</v>
      </c>
      <c r="D96" s="7" t="n">
        <f aca="false">SUMIF('Duel Summary'!M$2:M$1085,$A96,'Duel Summary'!G$2:G$1085)</f>
        <v>4</v>
      </c>
      <c r="E96" s="7" t="n">
        <f aca="false">SUMIF('Duel Summary'!M$2:M$1085,$A96,'Duel Summary'!H$2:H$1085)</f>
        <v>2</v>
      </c>
      <c r="F96" s="13" t="n">
        <f aca="false">IFERROR(E96/D96,"")</f>
        <v>0.5</v>
      </c>
      <c r="G96" s="7"/>
      <c r="H96" s="7" t="s">
        <v>1193</v>
      </c>
    </row>
    <row r="97" customFormat="false" ht="15" hidden="false" customHeight="true" outlineLevel="0" collapsed="false">
      <c r="A97" s="7" t="s">
        <v>7189</v>
      </c>
      <c r="B97" s="7" t="n">
        <v>4</v>
      </c>
      <c r="C97" s="7" t="n">
        <f aca="false">COUNTIF('Duel Summary'!M$2:M$1085,$A97)</f>
        <v>1</v>
      </c>
      <c r="D97" s="7" t="n">
        <f aca="false">SUMIF('Duel Summary'!M$2:M$1085,$A97,'Duel Summary'!G$2:G$1085)</f>
        <v>3</v>
      </c>
      <c r="E97" s="7" t="n">
        <f aca="false">SUMIF('Duel Summary'!M$2:M$1085,$A97,'Duel Summary'!H$2:H$1085)</f>
        <v>2</v>
      </c>
      <c r="F97" s="13" t="n">
        <f aca="false">IFERROR(E97/D97,"")</f>
        <v>0.666666666666667</v>
      </c>
      <c r="G97" s="5" t="s">
        <v>9425</v>
      </c>
      <c r="H97" s="7" t="s">
        <v>1232</v>
      </c>
    </row>
    <row r="98" customFormat="false" ht="15" hidden="false" customHeight="true" outlineLevel="0" collapsed="false">
      <c r="A98" s="7" t="s">
        <v>7975</v>
      </c>
      <c r="B98" s="7" t="n">
        <v>5</v>
      </c>
      <c r="C98" s="7" t="n">
        <f aca="false">COUNTIF('Duel Summary'!M$2:M$1085,$A98)</f>
        <v>1</v>
      </c>
      <c r="D98" s="7" t="n">
        <f aca="false">SUMIF('Duel Summary'!M$2:M$1085,$A98,'Duel Summary'!G$2:G$1085)</f>
        <v>3</v>
      </c>
      <c r="E98" s="7" t="n">
        <f aca="false">SUMIF('Duel Summary'!M$2:M$1085,$A98,'Duel Summary'!H$2:H$1085)</f>
        <v>2</v>
      </c>
      <c r="F98" s="13" t="n">
        <f aca="false">IFERROR(E98/D98,"")</f>
        <v>0.666666666666667</v>
      </c>
      <c r="G98" s="5" t="s">
        <v>9439</v>
      </c>
      <c r="H98" s="7" t="s">
        <v>533</v>
      </c>
    </row>
    <row r="99" customFormat="false" ht="15" hidden="false" customHeight="true" outlineLevel="0" collapsed="false">
      <c r="A99" s="7" t="s">
        <v>8057</v>
      </c>
      <c r="B99" s="7" t="n">
        <v>5</v>
      </c>
      <c r="C99" s="7" t="n">
        <f aca="false">COUNTIF('Duel Summary'!M$2:M$1085,$A99)</f>
        <v>1</v>
      </c>
      <c r="D99" s="7" t="n">
        <f aca="false">SUMIF('Duel Summary'!M$2:M$1085,$A99,'Duel Summary'!G$2:G$1085)</f>
        <v>3</v>
      </c>
      <c r="E99" s="7" t="n">
        <f aca="false">SUMIF('Duel Summary'!M$2:M$1085,$A99,'Duel Summary'!H$2:H$1085)</f>
        <v>1</v>
      </c>
      <c r="F99" s="13" t="n">
        <f aca="false">IFERROR(E99/D99,"")</f>
        <v>0.333333333333333</v>
      </c>
      <c r="G99" s="5" t="s">
        <v>9440</v>
      </c>
      <c r="H99" s="7" t="s">
        <v>829</v>
      </c>
    </row>
    <row r="100" customFormat="false" ht="15" hidden="false" customHeight="true" outlineLevel="0" collapsed="false">
      <c r="A100" s="7" t="s">
        <v>6281</v>
      </c>
      <c r="B100" s="7" t="n">
        <v>4</v>
      </c>
      <c r="C100" s="7" t="n">
        <f aca="false">COUNTIF('Duel Summary'!M$2:M$1085,$A100)</f>
        <v>3</v>
      </c>
      <c r="D100" s="7" t="n">
        <f aca="false">SUMIF('Duel Summary'!M$2:M$1085,$A100,'Duel Summary'!G$2:G$1085)</f>
        <v>9</v>
      </c>
      <c r="E100" s="7" t="n">
        <f aca="false">SUMIF('Duel Summary'!M$2:M$1085,$A100,'Duel Summary'!H$2:H$1085)</f>
        <v>5</v>
      </c>
      <c r="F100" s="13" t="n">
        <f aca="false">IFERROR(E100/D100,"")</f>
        <v>0.555555555555556</v>
      </c>
      <c r="G100" s="5" t="s">
        <v>9414</v>
      </c>
      <c r="H100" s="7" t="s">
        <v>9441</v>
      </c>
    </row>
    <row r="101" customFormat="false" ht="15" hidden="false" customHeight="true" outlineLevel="0" collapsed="false">
      <c r="A101" s="7" t="s">
        <v>6396</v>
      </c>
      <c r="B101" s="7" t="n">
        <v>4</v>
      </c>
      <c r="C101" s="7" t="n">
        <f aca="false">COUNTIF('Duel Summary'!M$2:M$1085,$A101)</f>
        <v>6</v>
      </c>
      <c r="D101" s="7" t="n">
        <f aca="false">SUMIF('Duel Summary'!M$2:M$1085,$A101,'Duel Summary'!G$2:G$1085)</f>
        <v>18</v>
      </c>
      <c r="E101" s="7" t="n">
        <f aca="false">SUMIF('Duel Summary'!M$2:M$1085,$A101,'Duel Summary'!H$2:H$1085)</f>
        <v>7</v>
      </c>
      <c r="F101" s="13" t="n">
        <f aca="false">IFERROR(E101/D101,"")</f>
        <v>0.388888888888889</v>
      </c>
      <c r="G101" s="5" t="s">
        <v>9414</v>
      </c>
      <c r="H101" s="7" t="s">
        <v>9442</v>
      </c>
    </row>
    <row r="102" customFormat="false" ht="15" hidden="false" customHeight="true" outlineLevel="0" collapsed="false">
      <c r="A102" s="7" t="s">
        <v>6507</v>
      </c>
      <c r="B102" s="7" t="n">
        <v>4</v>
      </c>
      <c r="C102" s="7" t="n">
        <f aca="false">COUNTIF('Duel Summary'!M$2:M$1085,$A102)</f>
        <v>4</v>
      </c>
      <c r="D102" s="7" t="n">
        <f aca="false">SUMIF('Duel Summary'!M$2:M$1085,$A102,'Duel Summary'!G$2:G$1085)</f>
        <v>12</v>
      </c>
      <c r="E102" s="7" t="n">
        <f aca="false">SUMIF('Duel Summary'!M$2:M$1085,$A102,'Duel Summary'!H$2:H$1085)</f>
        <v>8</v>
      </c>
      <c r="F102" s="13" t="n">
        <f aca="false">IFERROR(E102/D102,"")</f>
        <v>0.666666666666667</v>
      </c>
      <c r="G102" s="5" t="s">
        <v>9430</v>
      </c>
      <c r="H102" s="7" t="s">
        <v>1324</v>
      </c>
    </row>
    <row r="103" customFormat="false" ht="15" hidden="false" customHeight="true" outlineLevel="0" collapsed="false">
      <c r="A103" s="7" t="s">
        <v>6487</v>
      </c>
      <c r="B103" s="7" t="n">
        <v>3</v>
      </c>
      <c r="C103" s="7" t="n">
        <f aca="false">COUNTIF('Duel Summary'!M$2:M$1085,$A103)</f>
        <v>2</v>
      </c>
      <c r="D103" s="7" t="n">
        <f aca="false">SUMIF('Duel Summary'!M$2:M$1085,$A103,'Duel Summary'!G$2:G$1085)</f>
        <v>6</v>
      </c>
      <c r="E103" s="7" t="n">
        <f aca="false">SUMIF('Duel Summary'!M$2:M$1085,$A103,'Duel Summary'!H$2:H$1085)</f>
        <v>2</v>
      </c>
      <c r="F103" s="13" t="n">
        <f aca="false">IFERROR(E103/D103,"")</f>
        <v>0.333333333333333</v>
      </c>
      <c r="G103" s="7"/>
      <c r="H103" s="7" t="s">
        <v>1324</v>
      </c>
    </row>
    <row r="104" customFormat="false" ht="15" hidden="false" customHeight="true" outlineLevel="0" collapsed="false">
      <c r="A104" s="7" t="s">
        <v>6146</v>
      </c>
      <c r="B104" s="7" t="n">
        <v>3</v>
      </c>
      <c r="C104" s="7" t="n">
        <f aca="false">COUNTIF('Duel Summary'!M$2:M$1085,$A104)</f>
        <v>3</v>
      </c>
      <c r="D104" s="7" t="n">
        <f aca="false">SUMIF('Duel Summary'!M$2:M$1085,$A104,'Duel Summary'!G$2:G$1085)</f>
        <v>9</v>
      </c>
      <c r="E104" s="7" t="n">
        <f aca="false">SUMIF('Duel Summary'!M$2:M$1085,$A104,'Duel Summary'!H$2:H$1085)</f>
        <v>6</v>
      </c>
      <c r="F104" s="13" t="n">
        <f aca="false">IFERROR(E104/D104,"")</f>
        <v>0.666666666666667</v>
      </c>
      <c r="G104" s="7"/>
      <c r="H104" s="7" t="s">
        <v>533</v>
      </c>
    </row>
    <row r="105" customFormat="false" ht="15" hidden="false" customHeight="true" outlineLevel="0" collapsed="false">
      <c r="A105" s="7" t="s">
        <v>7602</v>
      </c>
      <c r="B105" s="7" t="n">
        <v>3</v>
      </c>
      <c r="C105" s="7" t="n">
        <f aca="false">COUNTIF('Duel Summary'!M$2:M$1085,$A105)</f>
        <v>1</v>
      </c>
      <c r="D105" s="7" t="n">
        <f aca="false">SUMIF('Duel Summary'!M$2:M$1085,$A105,'Duel Summary'!G$2:G$1085)</f>
        <v>3</v>
      </c>
      <c r="E105" s="7" t="n">
        <f aca="false">SUMIF('Duel Summary'!M$2:M$1085,$A105,'Duel Summary'!H$2:H$1085)</f>
        <v>3</v>
      </c>
      <c r="F105" s="13" t="n">
        <f aca="false">IFERROR(E105/D105,"")</f>
        <v>1</v>
      </c>
      <c r="G105" s="7"/>
      <c r="H105" s="7" t="s">
        <v>3458</v>
      </c>
    </row>
    <row r="106" customFormat="false" ht="16.5" hidden="false" customHeight="true" outlineLevel="0" collapsed="false">
      <c r="A106" s="7" t="s">
        <v>7697</v>
      </c>
      <c r="B106" s="7" t="n">
        <v>5</v>
      </c>
      <c r="C106" s="7" t="n">
        <f aca="false">COUNTIF('Duel Summary'!M$2:M$1085,$A106)</f>
        <v>1</v>
      </c>
      <c r="D106" s="7" t="n">
        <f aca="false">SUMIF('Duel Summary'!M$2:M$1085,$A106,'Duel Summary'!G$2:G$1085)</f>
        <v>3</v>
      </c>
      <c r="E106" s="7" t="n">
        <f aca="false">SUMIF('Duel Summary'!M$2:M$1085,$A106,'Duel Summary'!H$2:H$1085)</f>
        <v>3</v>
      </c>
      <c r="F106" s="13" t="n">
        <f aca="false">IFERROR(E106/D106,"")</f>
        <v>1</v>
      </c>
      <c r="G106" s="5" t="s">
        <v>9443</v>
      </c>
      <c r="H106" s="7" t="s">
        <v>1063</v>
      </c>
    </row>
    <row r="107" customFormat="false" ht="16.5" hidden="false" customHeight="true" outlineLevel="0" collapsed="false">
      <c r="A107" s="7" t="s">
        <v>7411</v>
      </c>
      <c r="B107" s="7" t="n">
        <v>5</v>
      </c>
      <c r="C107" s="7" t="n">
        <f aca="false">COUNTIF('Duel Summary'!M$2:M$1085,$A107)</f>
        <v>3</v>
      </c>
      <c r="D107" s="7" t="n">
        <f aca="false">SUMIF('Duel Summary'!M$2:M$1085,$A107,'Duel Summary'!G$2:G$1085)</f>
        <v>9</v>
      </c>
      <c r="E107" s="7" t="n">
        <f aca="false">SUMIF('Duel Summary'!M$2:M$1085,$A107,'Duel Summary'!H$2:H$1085)</f>
        <v>4</v>
      </c>
      <c r="F107" s="13" t="n">
        <f aca="false">IFERROR(E107/D107,"")</f>
        <v>0.444444444444444</v>
      </c>
      <c r="G107" s="5" t="s">
        <v>9421</v>
      </c>
      <c r="H107" s="7" t="s">
        <v>9444</v>
      </c>
    </row>
    <row r="108" customFormat="false" ht="16.5" hidden="false" customHeight="true" outlineLevel="0" collapsed="false">
      <c r="A108" s="7" t="s">
        <v>6182</v>
      </c>
      <c r="B108" s="7" t="n">
        <v>3</v>
      </c>
      <c r="C108" s="7" t="n">
        <f aca="false">COUNTIF('Duel Summary'!M$2:M$1085,$A108)</f>
        <v>4</v>
      </c>
      <c r="D108" s="7" t="n">
        <f aca="false">SUMIF('Duel Summary'!M$2:M$1085,$A108,'Duel Summary'!G$2:G$1085)</f>
        <v>12</v>
      </c>
      <c r="E108" s="7" t="n">
        <f aca="false">SUMIF('Duel Summary'!M$2:M$1085,$A108,'Duel Summary'!H$2:H$1085)</f>
        <v>7</v>
      </c>
      <c r="F108" s="13" t="n">
        <f aca="false">IFERROR(E108/D108,"")</f>
        <v>0.583333333333333</v>
      </c>
      <c r="G108" s="7"/>
      <c r="H108" s="7" t="s">
        <v>9123</v>
      </c>
    </row>
    <row r="109" customFormat="false" ht="16.5" hidden="false" customHeight="true" outlineLevel="0" collapsed="false">
      <c r="A109" s="7" t="s">
        <v>6873</v>
      </c>
      <c r="B109" s="7" t="n">
        <v>3</v>
      </c>
      <c r="C109" s="7" t="n">
        <f aca="false">COUNTIF('Duel Summary'!M$2:M$1085,$A109)</f>
        <v>2</v>
      </c>
      <c r="D109" s="7" t="n">
        <f aca="false">SUMIF('Duel Summary'!M$2:M$1085,$A109,'Duel Summary'!G$2:G$1085)</f>
        <v>6</v>
      </c>
      <c r="E109" s="7" t="n">
        <f aca="false">SUMIF('Duel Summary'!M$2:M$1085,$A109,'Duel Summary'!H$2:H$1085)</f>
        <v>1</v>
      </c>
      <c r="F109" s="13" t="n">
        <f aca="false">IFERROR(E109/D109,"")</f>
        <v>0.166666666666667</v>
      </c>
      <c r="G109" s="7"/>
      <c r="H109" s="7" t="s">
        <v>9445</v>
      </c>
    </row>
    <row r="110" customFormat="false" ht="15" hidden="false" customHeight="true" outlineLevel="0" collapsed="false">
      <c r="A110" s="7" t="s">
        <v>7599</v>
      </c>
      <c r="B110" s="7" t="n">
        <v>4</v>
      </c>
      <c r="C110" s="7" t="n">
        <f aca="false">COUNTIF('Duel Summary'!M$2:M$1085,$A110)</f>
        <v>2</v>
      </c>
      <c r="D110" s="7" t="n">
        <f aca="false">SUMIF('Duel Summary'!M$2:M$1085,$A110,'Duel Summary'!G$2:G$1085)</f>
        <v>6</v>
      </c>
      <c r="E110" s="7" t="n">
        <f aca="false">SUMIF('Duel Summary'!M$2:M$1085,$A110,'Duel Summary'!H$2:H$1085)</f>
        <v>4</v>
      </c>
      <c r="F110" s="13" t="n">
        <f aca="false">IFERROR(E110/D110,"")</f>
        <v>0.666666666666667</v>
      </c>
      <c r="G110" s="5" t="s">
        <v>9414</v>
      </c>
      <c r="H110" s="7" t="s">
        <v>3458</v>
      </c>
    </row>
    <row r="111" customFormat="false" ht="16.5" hidden="false" customHeight="true" outlineLevel="0" collapsed="false">
      <c r="A111" s="7" t="s">
        <v>8910</v>
      </c>
      <c r="B111" s="7" t="n">
        <v>4</v>
      </c>
      <c r="C111" s="7" t="n">
        <f aca="false">COUNTIF('Duel Summary'!M$2:M$1085,$A111)</f>
        <v>1</v>
      </c>
      <c r="D111" s="7" t="n">
        <f aca="false">SUMIF('Duel Summary'!M$2:M$1085,$A111,'Duel Summary'!G$2:G$1085)</f>
        <v>3</v>
      </c>
      <c r="E111" s="7" t="n">
        <f aca="false">SUMIF('Duel Summary'!M$2:M$1085,$A111,'Duel Summary'!H$2:H$1085)</f>
        <v>3</v>
      </c>
      <c r="F111" s="13" t="n">
        <f aca="false">IFERROR(E111/D111,"")</f>
        <v>1</v>
      </c>
      <c r="G111" s="5" t="s">
        <v>9414</v>
      </c>
      <c r="H111" s="8" t="s">
        <v>2981</v>
      </c>
    </row>
    <row r="112" customFormat="false" ht="15" hidden="false" customHeight="true" outlineLevel="0" collapsed="false">
      <c r="A112" s="7" t="s">
        <v>8458</v>
      </c>
      <c r="B112" s="7" t="n">
        <v>4</v>
      </c>
      <c r="C112" s="7" t="n">
        <f aca="false">COUNTIF('Duel Summary'!M$2:M$1085,$A112)</f>
        <v>1</v>
      </c>
      <c r="D112" s="7" t="n">
        <f aca="false">SUMIF('Duel Summary'!M$2:M$1085,$A112,'Duel Summary'!G$2:G$1085)</f>
        <v>3</v>
      </c>
      <c r="E112" s="7" t="n">
        <f aca="false">SUMIF('Duel Summary'!M$2:M$1085,$A112,'Duel Summary'!H$2:H$1085)</f>
        <v>3</v>
      </c>
      <c r="F112" s="13" t="n">
        <f aca="false">IFERROR(E112/D112,"")</f>
        <v>1</v>
      </c>
      <c r="G112" s="5" t="s">
        <v>9430</v>
      </c>
      <c r="H112" s="7" t="s">
        <v>1193</v>
      </c>
    </row>
    <row r="113" customFormat="false" ht="15" hidden="false" customHeight="true" outlineLevel="0" collapsed="false">
      <c r="A113" s="7" t="s">
        <v>7929</v>
      </c>
      <c r="B113" s="7" t="n">
        <v>4</v>
      </c>
      <c r="C113" s="7" t="n">
        <f aca="false">COUNTIF('Duel Summary'!M$2:M$1085,$A113)</f>
        <v>1</v>
      </c>
      <c r="D113" s="7" t="n">
        <f aca="false">SUMIF('Duel Summary'!M$2:M$1085,$A113,'Duel Summary'!G$2:G$1085)</f>
        <v>3</v>
      </c>
      <c r="E113" s="7" t="n">
        <f aca="false">SUMIF('Duel Summary'!M$2:M$1085,$A113,'Duel Summary'!H$2:H$1085)</f>
        <v>1</v>
      </c>
      <c r="F113" s="13" t="n">
        <f aca="false">IFERROR(E113/D113,"")</f>
        <v>0.333333333333333</v>
      </c>
      <c r="G113" s="5" t="s">
        <v>9446</v>
      </c>
      <c r="H113" s="7" t="s">
        <v>689</v>
      </c>
    </row>
    <row r="114" customFormat="false" ht="15" hidden="false" customHeight="true" outlineLevel="0" collapsed="false">
      <c r="A114" s="7" t="s">
        <v>7926</v>
      </c>
      <c r="B114" s="7" t="n">
        <v>5</v>
      </c>
      <c r="C114" s="7" t="n">
        <f aca="false">COUNTIF('Duel Summary'!M$2:M$1085,$A114)</f>
        <v>1</v>
      </c>
      <c r="D114" s="7" t="n">
        <f aca="false">SUMIF('Duel Summary'!M$2:M$1085,$A114,'Duel Summary'!G$2:G$1085)</f>
        <v>3</v>
      </c>
      <c r="E114" s="7" t="n">
        <f aca="false">SUMIF('Duel Summary'!M$2:M$1085,$A114,'Duel Summary'!H$2:H$1085)</f>
        <v>1</v>
      </c>
      <c r="F114" s="13" t="n">
        <f aca="false">IFERROR(E114/D114,"")</f>
        <v>0.333333333333333</v>
      </c>
      <c r="G114" s="5" t="s">
        <v>9447</v>
      </c>
      <c r="H114" s="7" t="s">
        <v>689</v>
      </c>
    </row>
    <row r="115" customFormat="false" ht="16.5" hidden="false" customHeight="true" outlineLevel="0" collapsed="false">
      <c r="A115" s="7" t="s">
        <v>8551</v>
      </c>
      <c r="B115" s="7" t="n">
        <v>5</v>
      </c>
      <c r="C115" s="7" t="n">
        <f aca="false">COUNTIF('Duel Summary'!M$2:M$1085,$A115)</f>
        <v>1</v>
      </c>
      <c r="D115" s="7" t="n">
        <f aca="false">SUMIF('Duel Summary'!M$2:M$1085,$A115,'Duel Summary'!G$2:G$1085)</f>
        <v>3</v>
      </c>
      <c r="E115" s="7" t="n">
        <f aca="false">SUMIF('Duel Summary'!M$2:M$1085,$A115,'Duel Summary'!H$2:H$1085)</f>
        <v>1</v>
      </c>
      <c r="F115" s="13" t="n">
        <f aca="false">IFERROR(E115/D115,"")</f>
        <v>0.333333333333333</v>
      </c>
      <c r="G115" s="5" t="s">
        <v>9447</v>
      </c>
      <c r="H115" s="7" t="s">
        <v>3496</v>
      </c>
    </row>
    <row r="116" customFormat="false" ht="15" hidden="false" customHeight="true" outlineLevel="0" collapsed="false">
      <c r="A116" s="7" t="s">
        <v>6267</v>
      </c>
      <c r="B116" s="7" t="n">
        <v>5</v>
      </c>
      <c r="C116" s="7" t="n">
        <f aca="false">COUNTIF('Duel Summary'!M$2:M$1085,$A116)</f>
        <v>1</v>
      </c>
      <c r="D116" s="7" t="n">
        <f aca="false">SUMIF('Duel Summary'!M$2:M$1085,$A116,'Duel Summary'!G$2:G$1085)</f>
        <v>3</v>
      </c>
      <c r="E116" s="7" t="n">
        <f aca="false">SUMIF('Duel Summary'!M$2:M$1085,$A116,'Duel Summary'!H$2:H$1085)</f>
        <v>2</v>
      </c>
      <c r="F116" s="13" t="n">
        <f aca="false">IFERROR(E116/D116,"")</f>
        <v>0.666666666666667</v>
      </c>
      <c r="G116" s="5" t="s">
        <v>9448</v>
      </c>
      <c r="H116" s="7" t="s">
        <v>890</v>
      </c>
    </row>
    <row r="117" customFormat="false" ht="15" hidden="false" customHeight="true" outlineLevel="0" collapsed="false">
      <c r="A117" s="7" t="s">
        <v>6039</v>
      </c>
      <c r="B117" s="7" t="n">
        <v>4</v>
      </c>
      <c r="C117" s="7" t="n">
        <f aca="false">COUNTIF('Duel Summary'!M$2:M$1085,$A117)</f>
        <v>1</v>
      </c>
      <c r="D117" s="7" t="n">
        <f aca="false">SUMIF('Duel Summary'!M$2:M$1085,$A117,'Duel Summary'!G$2:G$1085)</f>
        <v>3</v>
      </c>
      <c r="E117" s="7" t="n">
        <f aca="false">SUMIF('Duel Summary'!M$2:M$1085,$A117,'Duel Summary'!H$2:H$1085)</f>
        <v>1</v>
      </c>
      <c r="F117" s="13" t="n">
        <f aca="false">IFERROR(E117/D117,"")</f>
        <v>0.333333333333333</v>
      </c>
      <c r="G117" s="5" t="s">
        <v>9416</v>
      </c>
      <c r="H117" s="7" t="s">
        <v>403</v>
      </c>
    </row>
    <row r="118" customFormat="false" ht="15" hidden="false" customHeight="true" outlineLevel="0" collapsed="false">
      <c r="A118" s="7" t="s">
        <v>7436</v>
      </c>
      <c r="B118" s="7" t="n">
        <v>4</v>
      </c>
      <c r="C118" s="7" t="n">
        <f aca="false">COUNTIF('Duel Summary'!M$2:M$1085,$A118)</f>
        <v>1</v>
      </c>
      <c r="D118" s="7" t="n">
        <f aca="false">SUMIF('Duel Summary'!M$2:M$1085,$A118,'Duel Summary'!G$2:G$1085)</f>
        <v>3</v>
      </c>
      <c r="E118" s="7" t="n">
        <f aca="false">SUMIF('Duel Summary'!M$2:M$1085,$A118,'Duel Summary'!H$2:H$1085)</f>
        <v>2</v>
      </c>
      <c r="F118" s="13" t="n">
        <f aca="false">IFERROR(E118/D118,"")</f>
        <v>0.666666666666667</v>
      </c>
      <c r="G118" s="5" t="s">
        <v>9416</v>
      </c>
      <c r="H118" s="7" t="s">
        <v>876</v>
      </c>
    </row>
    <row r="119" customFormat="false" ht="15" hidden="false" customHeight="true" outlineLevel="0" collapsed="false">
      <c r="A119" s="7" t="s">
        <v>6428</v>
      </c>
      <c r="B119" s="7" t="n">
        <v>4</v>
      </c>
      <c r="C119" s="7" t="n">
        <f aca="false">COUNTIF('Duel Summary'!M$2:M$1085,$A119)</f>
        <v>2</v>
      </c>
      <c r="D119" s="7" t="n">
        <f aca="false">SUMIF('Duel Summary'!M$2:M$1085,$A119,'Duel Summary'!G$2:G$1085)</f>
        <v>6</v>
      </c>
      <c r="E119" s="7" t="n">
        <f aca="false">SUMIF('Duel Summary'!M$2:M$1085,$A119,'Duel Summary'!H$2:H$1085)</f>
        <v>4</v>
      </c>
      <c r="F119" s="13" t="n">
        <f aca="false">IFERROR(E119/D119,"")</f>
        <v>0.666666666666667</v>
      </c>
      <c r="G119" s="5" t="s">
        <v>9416</v>
      </c>
      <c r="H119" s="7" t="s">
        <v>1061</v>
      </c>
    </row>
    <row r="120" customFormat="false" ht="15" hidden="false" customHeight="true" outlineLevel="0" collapsed="false">
      <c r="A120" s="7" t="s">
        <v>7613</v>
      </c>
      <c r="B120" s="7" t="n">
        <v>4</v>
      </c>
      <c r="C120" s="7" t="n">
        <f aca="false">COUNTIF('Duel Summary'!M$2:M$1085,$A120)</f>
        <v>1</v>
      </c>
      <c r="D120" s="7" t="n">
        <f aca="false">SUMIF('Duel Summary'!M$2:M$1085,$A120,'Duel Summary'!G$2:G$1085)</f>
        <v>3</v>
      </c>
      <c r="E120" s="7" t="n">
        <f aca="false">SUMIF('Duel Summary'!M$2:M$1085,$A120,'Duel Summary'!H$2:H$1085)</f>
        <v>1</v>
      </c>
      <c r="F120" s="13" t="n">
        <f aca="false">IFERROR(E120/D120,"")</f>
        <v>0.333333333333333</v>
      </c>
      <c r="G120" s="5" t="s">
        <v>9416</v>
      </c>
      <c r="H120" s="7" t="s">
        <v>3458</v>
      </c>
    </row>
    <row r="121" customFormat="false" ht="15" hidden="false" customHeight="true" outlineLevel="0" collapsed="false">
      <c r="A121" s="7" t="s">
        <v>7032</v>
      </c>
      <c r="B121" s="7" t="n">
        <v>5</v>
      </c>
      <c r="C121" s="7" t="n">
        <f aca="false">COUNTIF('Duel Summary'!M$2:M$1085,$A121)</f>
        <v>2</v>
      </c>
      <c r="D121" s="7" t="n">
        <f aca="false">SUMIF('Duel Summary'!M$2:M$1085,$A121,'Duel Summary'!G$2:G$1085)</f>
        <v>6</v>
      </c>
      <c r="E121" s="7" t="n">
        <f aca="false">SUMIF('Duel Summary'!M$2:M$1085,$A121,'Duel Summary'!H$2:H$1085)</f>
        <v>2</v>
      </c>
      <c r="F121" s="13" t="n">
        <f aca="false">IFERROR(E121/D121,"")</f>
        <v>0.333333333333333</v>
      </c>
      <c r="G121" s="5" t="s">
        <v>9449</v>
      </c>
      <c r="H121" s="7" t="s">
        <v>9450</v>
      </c>
    </row>
    <row r="122" customFormat="false" ht="15" hidden="false" customHeight="true" outlineLevel="0" collapsed="false">
      <c r="A122" s="7" t="s">
        <v>6299</v>
      </c>
      <c r="B122" s="7" t="n">
        <v>4</v>
      </c>
      <c r="C122" s="7" t="n">
        <f aca="false">COUNTIF('Duel Summary'!M$2:M$1085,$A122)</f>
        <v>2</v>
      </c>
      <c r="D122" s="7" t="n">
        <f aca="false">SUMIF('Duel Summary'!M$2:M$1085,$A122,'Duel Summary'!G$2:G$1085)</f>
        <v>6</v>
      </c>
      <c r="E122" s="7" t="n">
        <f aca="false">SUMIF('Duel Summary'!M$2:M$1085,$A122,'Duel Summary'!H$2:H$1085)</f>
        <v>2</v>
      </c>
      <c r="F122" s="13" t="n">
        <f aca="false">IFERROR(E122/D122,"")</f>
        <v>0.333333333333333</v>
      </c>
      <c r="G122" s="5" t="s">
        <v>9416</v>
      </c>
      <c r="H122" s="7" t="s">
        <v>890</v>
      </c>
    </row>
    <row r="123" customFormat="false" ht="15" hidden="false" customHeight="true" outlineLevel="0" collapsed="false">
      <c r="A123" s="7" t="s">
        <v>7770</v>
      </c>
      <c r="B123" s="7" t="n">
        <v>5</v>
      </c>
      <c r="C123" s="7" t="n">
        <f aca="false">COUNTIF('Duel Summary'!M$2:M$1085,$A123)</f>
        <v>2</v>
      </c>
      <c r="D123" s="7" t="n">
        <f aca="false">SUMIF('Duel Summary'!M$2:M$1085,$A123,'Duel Summary'!G$2:G$1085)</f>
        <v>6</v>
      </c>
      <c r="E123" s="7" t="n">
        <f aca="false">SUMIF('Duel Summary'!M$2:M$1085,$A123,'Duel Summary'!H$2:H$1085)</f>
        <v>2</v>
      </c>
      <c r="F123" s="13" t="n">
        <f aca="false">IFERROR(E123/D123,"")</f>
        <v>0.333333333333333</v>
      </c>
      <c r="G123" s="5" t="s">
        <v>9449</v>
      </c>
      <c r="H123" s="7" t="s">
        <v>9451</v>
      </c>
    </row>
    <row r="124" customFormat="false" ht="15" hidden="false" customHeight="true" outlineLevel="0" collapsed="false">
      <c r="A124" s="7" t="s">
        <v>8430</v>
      </c>
      <c r="B124" s="7" t="n">
        <v>5</v>
      </c>
      <c r="C124" s="7" t="n">
        <f aca="false">COUNTIF('Duel Summary'!M$2:M$1085,$A124)</f>
        <v>1</v>
      </c>
      <c r="D124" s="7" t="n">
        <f aca="false">SUMIF('Duel Summary'!M$2:M$1085,$A124,'Duel Summary'!G$2:G$1085)</f>
        <v>3</v>
      </c>
      <c r="E124" s="7" t="n">
        <f aca="false">SUMIF('Duel Summary'!M$2:M$1085,$A124,'Duel Summary'!H$2:H$1085)</f>
        <v>3</v>
      </c>
      <c r="F124" s="13" t="n">
        <f aca="false">IFERROR(E124/D124,"")</f>
        <v>1</v>
      </c>
      <c r="G124" s="5" t="s">
        <v>9452</v>
      </c>
      <c r="H124" s="7" t="s">
        <v>1193</v>
      </c>
    </row>
    <row r="125" customFormat="false" ht="15" hidden="false" customHeight="true" outlineLevel="0" collapsed="false">
      <c r="A125" s="7" t="s">
        <v>6436</v>
      </c>
      <c r="B125" s="7" t="n">
        <v>6</v>
      </c>
      <c r="C125" s="7" t="n">
        <f aca="false">COUNTIF('Duel Summary'!M$2:M$1085,$A125)</f>
        <v>1</v>
      </c>
      <c r="D125" s="7" t="n">
        <f aca="false">SUMIF('Duel Summary'!M$2:M$1085,$A125,'Duel Summary'!G$2:G$1085)</f>
        <v>3</v>
      </c>
      <c r="E125" s="7" t="n">
        <f aca="false">SUMIF('Duel Summary'!M$2:M$1085,$A125,'Duel Summary'!H$2:H$1085)</f>
        <v>1</v>
      </c>
      <c r="F125" s="13" t="n">
        <f aca="false">IFERROR(E125/D125,"")</f>
        <v>0.333333333333333</v>
      </c>
      <c r="G125" s="5" t="s">
        <v>9453</v>
      </c>
      <c r="H125" s="7" t="s">
        <v>1061</v>
      </c>
    </row>
    <row r="126" customFormat="false" ht="15" hidden="false" customHeight="true" outlineLevel="0" collapsed="false">
      <c r="A126" s="7" t="s">
        <v>8315</v>
      </c>
      <c r="B126" s="7" t="n">
        <v>6</v>
      </c>
      <c r="C126" s="7" t="n">
        <f aca="false">COUNTIF('Duel Summary'!M$2:M$1085,$A126)</f>
        <v>1</v>
      </c>
      <c r="D126" s="7" t="n">
        <f aca="false">SUMIF('Duel Summary'!M$2:M$1085,$A126,'Duel Summary'!G$2:G$1085)</f>
        <v>3</v>
      </c>
      <c r="E126" s="7" t="n">
        <f aca="false">SUMIF('Duel Summary'!M$2:M$1085,$A126,'Duel Summary'!H$2:H$1085)</f>
        <v>1</v>
      </c>
      <c r="F126" s="13" t="n">
        <f aca="false">IFERROR(E126/D126,"")</f>
        <v>0.333333333333333</v>
      </c>
      <c r="G126" s="5" t="s">
        <v>9454</v>
      </c>
      <c r="H126" s="7" t="s">
        <v>1132</v>
      </c>
    </row>
    <row r="127" customFormat="false" ht="16.5" hidden="false" customHeight="true" outlineLevel="0" collapsed="false">
      <c r="A127" s="7" t="s">
        <v>7915</v>
      </c>
      <c r="B127" s="7" t="n">
        <v>5</v>
      </c>
      <c r="C127" s="7" t="n">
        <f aca="false">COUNTIF('Duel Summary'!M$2:M$1085,$A127)</f>
        <v>2</v>
      </c>
      <c r="D127" s="7" t="n">
        <f aca="false">SUMIF('Duel Summary'!M$2:M$1085,$A127,'Duel Summary'!G$2:G$1085)</f>
        <v>6</v>
      </c>
      <c r="E127" s="7" t="n">
        <f aca="false">SUMIF('Duel Summary'!M$2:M$1085,$A127,'Duel Summary'!H$2:H$1085)</f>
        <v>4</v>
      </c>
      <c r="F127" s="13" t="n">
        <f aca="false">IFERROR(E127/D127,"")</f>
        <v>0.666666666666667</v>
      </c>
      <c r="G127" s="5" t="s">
        <v>9455</v>
      </c>
      <c r="H127" s="7" t="s">
        <v>9125</v>
      </c>
    </row>
    <row r="128" customFormat="false" ht="15" hidden="false" customHeight="true" outlineLevel="0" collapsed="false">
      <c r="A128" s="7" t="s">
        <v>7307</v>
      </c>
      <c r="B128" s="7" t="n">
        <v>4</v>
      </c>
      <c r="C128" s="7" t="n">
        <f aca="false">COUNTIF('Duel Summary'!M$2:M$1085,$A128)</f>
        <v>2</v>
      </c>
      <c r="D128" s="7" t="n">
        <f aca="false">SUMIF('Duel Summary'!M$2:M$1085,$A128,'Duel Summary'!G$2:G$1085)</f>
        <v>6</v>
      </c>
      <c r="E128" s="7" t="n">
        <f aca="false">SUMIF('Duel Summary'!M$2:M$1085,$A128,'Duel Summary'!H$2:H$1085)</f>
        <v>4</v>
      </c>
      <c r="F128" s="13" t="n">
        <f aca="false">IFERROR(E128/D128,"")</f>
        <v>0.666666666666667</v>
      </c>
      <c r="G128" s="5" t="s">
        <v>9416</v>
      </c>
      <c r="H128" s="7" t="s">
        <v>282</v>
      </c>
    </row>
    <row r="129" customFormat="false" ht="15" hidden="false" customHeight="true" outlineLevel="0" collapsed="false">
      <c r="A129" s="7" t="s">
        <v>7301</v>
      </c>
      <c r="B129" s="7" t="n">
        <v>4</v>
      </c>
      <c r="C129" s="7" t="n">
        <f aca="false">COUNTIF('Duel Summary'!M$2:M$1085,$A129)</f>
        <v>3</v>
      </c>
      <c r="D129" s="7" t="n">
        <f aca="false">SUMIF('Duel Summary'!M$2:M$1085,$A129,'Duel Summary'!G$2:G$1085)</f>
        <v>9</v>
      </c>
      <c r="E129" s="7" t="n">
        <f aca="false">SUMIF('Duel Summary'!M$2:M$1085,$A129,'Duel Summary'!H$2:H$1085)</f>
        <v>2</v>
      </c>
      <c r="F129" s="13" t="n">
        <f aca="false">IFERROR(E129/D129,"")</f>
        <v>0.222222222222222</v>
      </c>
      <c r="G129" s="5" t="s">
        <v>9456</v>
      </c>
      <c r="H129" s="7" t="s">
        <v>9457</v>
      </c>
    </row>
    <row r="130" customFormat="false" ht="16.5" hidden="false" customHeight="true" outlineLevel="0" collapsed="false">
      <c r="A130" s="7" t="s">
        <v>6233</v>
      </c>
      <c r="B130" s="7" t="n">
        <v>4</v>
      </c>
      <c r="C130" s="7" t="n">
        <f aca="false">COUNTIF('Duel Summary'!M$2:M$1085,$A130)</f>
        <v>3</v>
      </c>
      <c r="D130" s="7" t="n">
        <f aca="false">SUMIF('Duel Summary'!M$2:M$1085,$A130,'Duel Summary'!G$2:G$1085)</f>
        <v>9</v>
      </c>
      <c r="E130" s="7" t="n">
        <f aca="false">SUMIF('Duel Summary'!M$2:M$1085,$A130,'Duel Summary'!H$2:H$1085)</f>
        <v>4</v>
      </c>
      <c r="F130" s="13" t="n">
        <f aca="false">IFERROR(E130/D130,"")</f>
        <v>0.444444444444444</v>
      </c>
      <c r="G130" s="5" t="s">
        <v>9456</v>
      </c>
      <c r="H130" s="7" t="s">
        <v>9458</v>
      </c>
    </row>
    <row r="131" customFormat="false" ht="15" hidden="false" customHeight="true" outlineLevel="0" collapsed="false">
      <c r="A131" s="7" t="s">
        <v>5998</v>
      </c>
      <c r="B131" s="7" t="n">
        <v>4</v>
      </c>
      <c r="C131" s="7" t="n">
        <f aca="false">COUNTIF('Duel Summary'!M$2:M$1085,$A131)</f>
        <v>2</v>
      </c>
      <c r="D131" s="7" t="n">
        <f aca="false">SUMIF('Duel Summary'!M$2:M$1085,$A131,'Duel Summary'!G$2:G$1085)</f>
        <v>6</v>
      </c>
      <c r="E131" s="7" t="n">
        <f aca="false">SUMIF('Duel Summary'!M$2:M$1085,$A131,'Duel Summary'!H$2:H$1085)</f>
        <v>4</v>
      </c>
      <c r="F131" s="13" t="n">
        <f aca="false">IFERROR(E131/D131,"")</f>
        <v>0.666666666666667</v>
      </c>
      <c r="G131" s="5" t="s">
        <v>9459</v>
      </c>
      <c r="H131" s="7" t="s">
        <v>1324</v>
      </c>
    </row>
    <row r="132" customFormat="false" ht="15" hidden="false" customHeight="true" outlineLevel="0" collapsed="false">
      <c r="A132" s="7" t="s">
        <v>5947</v>
      </c>
      <c r="B132" s="7" t="n">
        <v>4</v>
      </c>
      <c r="C132" s="7" t="n">
        <f aca="false">COUNTIF('Duel Summary'!M$2:M$1085,$A132)</f>
        <v>5</v>
      </c>
      <c r="D132" s="7" t="n">
        <f aca="false">SUMIF('Duel Summary'!M$2:M$1085,$A132,'Duel Summary'!G$2:G$1085)</f>
        <v>15</v>
      </c>
      <c r="E132" s="7" t="n">
        <f aca="false">SUMIF('Duel Summary'!M$2:M$1085,$A132,'Duel Summary'!H$2:H$1085)</f>
        <v>7</v>
      </c>
      <c r="F132" s="13" t="n">
        <f aca="false">IFERROR(E132/D132,"")</f>
        <v>0.466666666666667</v>
      </c>
      <c r="G132" s="5" t="s">
        <v>9456</v>
      </c>
      <c r="H132" s="7" t="s">
        <v>9460</v>
      </c>
    </row>
    <row r="133" customFormat="false" ht="15" hidden="false" customHeight="true" outlineLevel="0" collapsed="false">
      <c r="A133" s="7" t="s">
        <v>6031</v>
      </c>
      <c r="B133" s="7" t="n">
        <v>3</v>
      </c>
      <c r="C133" s="7" t="n">
        <f aca="false">COUNTIF('Duel Summary'!M$2:M$1085,$A133)</f>
        <v>2</v>
      </c>
      <c r="D133" s="7" t="n">
        <f aca="false">SUMIF('Duel Summary'!M$2:M$1085,$A133,'Duel Summary'!G$2:G$1085)</f>
        <v>6</v>
      </c>
      <c r="E133" s="7" t="n">
        <f aca="false">SUMIF('Duel Summary'!M$2:M$1085,$A133,'Duel Summary'!H$2:H$1085)</f>
        <v>3</v>
      </c>
      <c r="F133" s="13" t="n">
        <f aca="false">IFERROR(E133/D133,"")</f>
        <v>0.5</v>
      </c>
      <c r="G133" s="7"/>
      <c r="H133" s="7" t="s">
        <v>403</v>
      </c>
    </row>
    <row r="134" customFormat="false" ht="15" hidden="false" customHeight="true" outlineLevel="0" collapsed="false">
      <c r="A134" s="7" t="s">
        <v>6755</v>
      </c>
      <c r="B134" s="7" t="n">
        <v>4</v>
      </c>
      <c r="C134" s="7" t="n">
        <f aca="false">COUNTIF('Duel Summary'!M$2:M$1085,$A134)</f>
        <v>6</v>
      </c>
      <c r="D134" s="7" t="n">
        <f aca="false">SUMIF('Duel Summary'!M$2:M$1085,$A134,'Duel Summary'!G$2:G$1085)</f>
        <v>18</v>
      </c>
      <c r="E134" s="7" t="n">
        <f aca="false">SUMIF('Duel Summary'!M$2:M$1085,$A134,'Duel Summary'!H$2:H$1085)</f>
        <v>8</v>
      </c>
      <c r="F134" s="13" t="n">
        <f aca="false">IFERROR(E134/D134,"")</f>
        <v>0.444444444444444</v>
      </c>
      <c r="G134" s="5" t="s">
        <v>9456</v>
      </c>
      <c r="H134" s="7" t="s">
        <v>9461</v>
      </c>
    </row>
    <row r="135" customFormat="false" ht="15" hidden="false" customHeight="true" outlineLevel="0" collapsed="false">
      <c r="A135" s="7" t="s">
        <v>5980</v>
      </c>
      <c r="B135" s="7" t="n">
        <v>4</v>
      </c>
      <c r="C135" s="7" t="n">
        <f aca="false">COUNTIF('Duel Summary'!M$2:M$1085,$A135)</f>
        <v>4</v>
      </c>
      <c r="D135" s="7" t="n">
        <f aca="false">SUMIF('Duel Summary'!M$2:M$1085,$A135,'Duel Summary'!G$2:G$1085)</f>
        <v>12</v>
      </c>
      <c r="E135" s="7" t="n">
        <f aca="false">SUMIF('Duel Summary'!M$2:M$1085,$A135,'Duel Summary'!H$2:H$1085)</f>
        <v>8</v>
      </c>
      <c r="F135" s="13" t="n">
        <f aca="false">IFERROR(E135/D135,"")</f>
        <v>0.666666666666667</v>
      </c>
      <c r="G135" s="5" t="s">
        <v>9456</v>
      </c>
      <c r="H135" s="7" t="s">
        <v>659</v>
      </c>
    </row>
    <row r="136" customFormat="false" ht="15" hidden="false" customHeight="true" outlineLevel="0" collapsed="false">
      <c r="A136" s="7" t="s">
        <v>6015</v>
      </c>
      <c r="B136" s="7" t="n">
        <v>4</v>
      </c>
      <c r="C136" s="7" t="n">
        <f aca="false">COUNTIF('Duel Summary'!M$2:M$1085,$A136)</f>
        <v>4</v>
      </c>
      <c r="D136" s="7" t="n">
        <f aca="false">SUMIF('Duel Summary'!M$2:M$1085,$A136,'Duel Summary'!G$2:G$1085)</f>
        <v>13</v>
      </c>
      <c r="E136" s="7" t="n">
        <f aca="false">SUMIF('Duel Summary'!M$2:M$1085,$A136,'Duel Summary'!H$2:H$1085)</f>
        <v>9</v>
      </c>
      <c r="F136" s="13" t="n">
        <f aca="false">IFERROR(E136/D136,"")</f>
        <v>0.692307692307692</v>
      </c>
      <c r="G136" s="5" t="s">
        <v>9418</v>
      </c>
      <c r="H136" s="7" t="s">
        <v>9462</v>
      </c>
    </row>
    <row r="137" customFormat="false" ht="15" hidden="false" customHeight="true" outlineLevel="0" collapsed="false">
      <c r="A137" s="7" t="s">
        <v>7469</v>
      </c>
      <c r="B137" s="7" t="n">
        <v>5</v>
      </c>
      <c r="C137" s="7" t="n">
        <f aca="false">COUNTIF('Duel Summary'!M$2:M$1085,$A137)</f>
        <v>1</v>
      </c>
      <c r="D137" s="7" t="n">
        <f aca="false">SUMIF('Duel Summary'!M$2:M$1085,$A137,'Duel Summary'!G$2:G$1085)</f>
        <v>3</v>
      </c>
      <c r="E137" s="7" t="n">
        <f aca="false">SUMIF('Duel Summary'!M$2:M$1085,$A137,'Duel Summary'!H$2:H$1085)</f>
        <v>2</v>
      </c>
      <c r="F137" s="13" t="n">
        <f aca="false">IFERROR(E137/D137,"")</f>
        <v>0.666666666666667</v>
      </c>
      <c r="G137" s="5" t="s">
        <v>9421</v>
      </c>
      <c r="H137" s="7" t="s">
        <v>876</v>
      </c>
    </row>
    <row r="138" customFormat="false" ht="15" hidden="false" customHeight="true" outlineLevel="0" collapsed="false">
      <c r="A138" s="7" t="s">
        <v>7395</v>
      </c>
      <c r="B138" s="7" t="n">
        <v>3</v>
      </c>
      <c r="C138" s="7" t="n">
        <f aca="false">COUNTIF('Duel Summary'!M$2:M$1085,$A138)</f>
        <v>1</v>
      </c>
      <c r="D138" s="7" t="n">
        <f aca="false">SUMIF('Duel Summary'!M$2:M$1085,$A138,'Duel Summary'!G$2:G$1085)</f>
        <v>3</v>
      </c>
      <c r="E138" s="7" t="n">
        <f aca="false">SUMIF('Duel Summary'!M$2:M$1085,$A138,'Duel Summary'!H$2:H$1085)</f>
        <v>0</v>
      </c>
      <c r="F138" s="13" t="n">
        <f aca="false">IFERROR(E138/D138,"")</f>
        <v>0</v>
      </c>
      <c r="G138" s="7"/>
      <c r="H138" s="7" t="s">
        <v>369</v>
      </c>
    </row>
    <row r="139" customFormat="false" ht="15" hidden="false" customHeight="true" outlineLevel="0" collapsed="false">
      <c r="A139" s="7" t="s">
        <v>6263</v>
      </c>
      <c r="B139" s="7" t="n">
        <v>4</v>
      </c>
      <c r="C139" s="7" t="n">
        <f aca="false">COUNTIF('Duel Summary'!M$2:M$1085,$A139)</f>
        <v>4</v>
      </c>
      <c r="D139" s="7" t="n">
        <f aca="false">SUMIF('Duel Summary'!M$2:M$1085,$A139,'Duel Summary'!G$2:G$1085)</f>
        <v>12</v>
      </c>
      <c r="E139" s="7" t="n">
        <f aca="false">SUMIF('Duel Summary'!M$2:M$1085,$A139,'Duel Summary'!H$2:H$1085)</f>
        <v>8</v>
      </c>
      <c r="F139" s="13" t="n">
        <f aca="false">IFERROR(E139/D139,"")</f>
        <v>0.666666666666667</v>
      </c>
      <c r="G139" s="5" t="s">
        <v>9418</v>
      </c>
      <c r="H139" s="7" t="s">
        <v>9348</v>
      </c>
    </row>
    <row r="140" customFormat="false" ht="15" hidden="false" customHeight="true" outlineLevel="0" collapsed="false">
      <c r="A140" s="7" t="s">
        <v>6510</v>
      </c>
      <c r="B140" s="7" t="n">
        <v>4</v>
      </c>
      <c r="C140" s="7" t="n">
        <f aca="false">COUNTIF('Duel Summary'!M$2:M$1085,$A140)</f>
        <v>1</v>
      </c>
      <c r="D140" s="7" t="n">
        <f aca="false">SUMIF('Duel Summary'!M$2:M$1085,$A140,'Duel Summary'!G$2:G$1085)</f>
        <v>3</v>
      </c>
      <c r="E140" s="7" t="n">
        <f aca="false">SUMIF('Duel Summary'!M$2:M$1085,$A140,'Duel Summary'!H$2:H$1085)</f>
        <v>1</v>
      </c>
      <c r="F140" s="13" t="n">
        <f aca="false">IFERROR(E140/D140,"")</f>
        <v>0.333333333333333</v>
      </c>
      <c r="G140" s="5" t="s">
        <v>9463</v>
      </c>
      <c r="H140" s="7" t="s">
        <v>1324</v>
      </c>
    </row>
    <row r="141" customFormat="false" ht="15" hidden="false" customHeight="true" outlineLevel="0" collapsed="false">
      <c r="A141" s="7" t="s">
        <v>7792</v>
      </c>
      <c r="B141" s="7" t="n">
        <v>3</v>
      </c>
      <c r="C141" s="7" t="n">
        <f aca="false">COUNTIF('Duel Summary'!M$2:M$1085,$A141)</f>
        <v>1</v>
      </c>
      <c r="D141" s="7" t="n">
        <f aca="false">SUMIF('Duel Summary'!M$2:M$1085,$A141,'Duel Summary'!G$2:G$1085)</f>
        <v>3</v>
      </c>
      <c r="E141" s="7" t="n">
        <f aca="false">SUMIF('Duel Summary'!M$2:M$1085,$A141,'Duel Summary'!H$2:H$1085)</f>
        <v>0</v>
      </c>
      <c r="F141" s="13" t="n">
        <f aca="false">IFERROR(E141/D141,"")</f>
        <v>0</v>
      </c>
      <c r="G141" s="7"/>
      <c r="H141" s="7" t="s">
        <v>723</v>
      </c>
    </row>
    <row r="142" customFormat="false" ht="16.5" hidden="false" customHeight="true" outlineLevel="0" collapsed="false">
      <c r="A142" s="7" t="s">
        <v>6365</v>
      </c>
      <c r="B142" s="7" t="n">
        <v>4</v>
      </c>
      <c r="C142" s="7" t="n">
        <f aca="false">COUNTIF('Duel Summary'!M$2:M$1085,$A142)</f>
        <v>8</v>
      </c>
      <c r="D142" s="7" t="n">
        <f aca="false">SUMIF('Duel Summary'!M$2:M$1085,$A142,'Duel Summary'!G$2:G$1085)</f>
        <v>24</v>
      </c>
      <c r="E142" s="7" t="n">
        <f aca="false">SUMIF('Duel Summary'!M$2:M$1085,$A142,'Duel Summary'!H$2:H$1085)</f>
        <v>12</v>
      </c>
      <c r="F142" s="13" t="n">
        <f aca="false">IFERROR(E142/D142,"")</f>
        <v>0.5</v>
      </c>
      <c r="G142" s="5" t="s">
        <v>9418</v>
      </c>
      <c r="H142" s="7" t="s">
        <v>9464</v>
      </c>
    </row>
    <row r="143" customFormat="false" ht="16.5" hidden="false" customHeight="true" outlineLevel="0" collapsed="false">
      <c r="A143" s="7" t="s">
        <v>7661</v>
      </c>
      <c r="B143" s="7" t="n">
        <v>4</v>
      </c>
      <c r="C143" s="7" t="n">
        <f aca="false">COUNTIF('Duel Summary'!M$2:M$1085,$A143)</f>
        <v>2</v>
      </c>
      <c r="D143" s="7" t="n">
        <f aca="false">SUMIF('Duel Summary'!M$2:M$1085,$A143,'Duel Summary'!G$2:G$1085)</f>
        <v>6</v>
      </c>
      <c r="E143" s="7" t="n">
        <f aca="false">SUMIF('Duel Summary'!M$2:M$1085,$A143,'Duel Summary'!H$2:H$1085)</f>
        <v>4</v>
      </c>
      <c r="F143" s="13" t="n">
        <f aca="false">IFERROR(E143/D143,"")</f>
        <v>0.666666666666667</v>
      </c>
      <c r="G143" s="5" t="s">
        <v>9465</v>
      </c>
      <c r="H143" s="7" t="s">
        <v>1063</v>
      </c>
    </row>
    <row r="144" customFormat="false" ht="16.5" hidden="false" customHeight="true" outlineLevel="0" collapsed="false">
      <c r="A144" s="7" t="s">
        <v>6400</v>
      </c>
      <c r="B144" s="7" t="n">
        <v>5</v>
      </c>
      <c r="C144" s="7" t="n">
        <f aca="false">COUNTIF('Duel Summary'!M$2:M$1085,$A144)</f>
        <v>3</v>
      </c>
      <c r="D144" s="7" t="n">
        <f aca="false">SUMIF('Duel Summary'!M$2:M$1085,$A144,'Duel Summary'!G$2:G$1085)</f>
        <v>9</v>
      </c>
      <c r="E144" s="7" t="n">
        <f aca="false">SUMIF('Duel Summary'!M$2:M$1085,$A144,'Duel Summary'!H$2:H$1085)</f>
        <v>6</v>
      </c>
      <c r="F144" s="13" t="n">
        <f aca="false">IFERROR(E144/D144,"")</f>
        <v>0.666666666666667</v>
      </c>
      <c r="G144" s="5" t="s">
        <v>9421</v>
      </c>
      <c r="H144" s="7" t="s">
        <v>9466</v>
      </c>
    </row>
    <row r="145" customFormat="false" ht="15" hidden="false" customHeight="true" outlineLevel="0" collapsed="false">
      <c r="A145" s="7" t="s">
        <v>8319</v>
      </c>
      <c r="B145" s="7" t="n">
        <v>3</v>
      </c>
      <c r="C145" s="7" t="n">
        <f aca="false">COUNTIF('Duel Summary'!M$2:M$1085,$A145)</f>
        <v>1</v>
      </c>
      <c r="D145" s="7" t="n">
        <f aca="false">SUMIF('Duel Summary'!M$2:M$1085,$A145,'Duel Summary'!G$2:G$1085)</f>
        <v>3</v>
      </c>
      <c r="E145" s="7" t="n">
        <f aca="false">SUMIF('Duel Summary'!M$2:M$1085,$A145,'Duel Summary'!H$2:H$1085)</f>
        <v>0</v>
      </c>
      <c r="F145" s="13" t="n">
        <f aca="false">IFERROR(E145/D145,"")</f>
        <v>0</v>
      </c>
      <c r="G145" s="7"/>
      <c r="H145" s="7" t="s">
        <v>1132</v>
      </c>
    </row>
    <row r="146" customFormat="false" ht="16.5" hidden="false" customHeight="true" outlineLevel="0" collapsed="false">
      <c r="A146" s="7" t="s">
        <v>7026</v>
      </c>
      <c r="B146" s="7" t="n">
        <v>4</v>
      </c>
      <c r="C146" s="7" t="n">
        <f aca="false">COUNTIF('Duel Summary'!M$2:M$1085,$A146)</f>
        <v>6</v>
      </c>
      <c r="D146" s="7" t="n">
        <f aca="false">SUMIF('Duel Summary'!M$2:M$1085,$A146,'Duel Summary'!G$2:G$1085)</f>
        <v>18</v>
      </c>
      <c r="E146" s="7" t="n">
        <f aca="false">SUMIF('Duel Summary'!M$2:M$1085,$A146,'Duel Summary'!H$2:H$1085)</f>
        <v>11</v>
      </c>
      <c r="F146" s="13" t="n">
        <f aca="false">IFERROR(E146/D146,"")</f>
        <v>0.611111111111111</v>
      </c>
      <c r="G146" s="5" t="s">
        <v>9418</v>
      </c>
      <c r="H146" s="7" t="s">
        <v>9467</v>
      </c>
    </row>
    <row r="147" customFormat="false" ht="15" hidden="false" customHeight="true" outlineLevel="0" collapsed="false">
      <c r="A147" s="7" t="s">
        <v>7822</v>
      </c>
      <c r="B147" s="7" t="n">
        <v>3</v>
      </c>
      <c r="C147" s="7" t="n">
        <f aca="false">COUNTIF('Duel Summary'!M$2:M$1085,$A147)</f>
        <v>2</v>
      </c>
      <c r="D147" s="7" t="n">
        <f aca="false">SUMIF('Duel Summary'!M$2:M$1085,$A147,'Duel Summary'!G$2:G$1085)</f>
        <v>6</v>
      </c>
      <c r="E147" s="7" t="n">
        <f aca="false">SUMIF('Duel Summary'!M$2:M$1085,$A147,'Duel Summary'!H$2:H$1085)</f>
        <v>2</v>
      </c>
      <c r="F147" s="13" t="n">
        <f aca="false">IFERROR(E147/D147,"")</f>
        <v>0.333333333333333</v>
      </c>
      <c r="G147" s="7"/>
      <c r="H147" s="7" t="s">
        <v>1193</v>
      </c>
    </row>
    <row r="148" customFormat="false" ht="15" hidden="false" customHeight="true" outlineLevel="0" collapsed="false">
      <c r="A148" s="7" t="s">
        <v>7243</v>
      </c>
      <c r="B148" s="7" t="n">
        <v>4</v>
      </c>
      <c r="C148" s="7" t="n">
        <f aca="false">COUNTIF('Duel Summary'!M$2:M$1085,$A148)</f>
        <v>1</v>
      </c>
      <c r="D148" s="7" t="n">
        <f aca="false">SUMIF('Duel Summary'!M$2:M$1085,$A148,'Duel Summary'!G$2:G$1085)</f>
        <v>3</v>
      </c>
      <c r="E148" s="7" t="n">
        <f aca="false">SUMIF('Duel Summary'!M$2:M$1085,$A148,'Duel Summary'!H$2:H$1085)</f>
        <v>1</v>
      </c>
      <c r="F148" s="13" t="n">
        <f aca="false">IFERROR(E148/D148,"")</f>
        <v>0.333333333333333</v>
      </c>
      <c r="G148" s="5" t="s">
        <v>9468</v>
      </c>
      <c r="H148" s="7" t="s">
        <v>1232</v>
      </c>
    </row>
    <row r="149" customFormat="false" ht="15" hidden="false" customHeight="true" outlineLevel="0" collapsed="false">
      <c r="A149" s="7" t="s">
        <v>7007</v>
      </c>
      <c r="B149" s="7" t="n">
        <v>5</v>
      </c>
      <c r="C149" s="7" t="n">
        <f aca="false">COUNTIF('Duel Summary'!M$2:M$1085,$A149)</f>
        <v>2</v>
      </c>
      <c r="D149" s="7" t="n">
        <f aca="false">SUMIF('Duel Summary'!M$2:M$1085,$A149,'Duel Summary'!G$2:G$1085)</f>
        <v>6</v>
      </c>
      <c r="E149" s="7" t="n">
        <f aca="false">SUMIF('Duel Summary'!M$2:M$1085,$A149,'Duel Summary'!H$2:H$1085)</f>
        <v>6</v>
      </c>
      <c r="F149" s="13" t="n">
        <f aca="false">IFERROR(E149/D149,"")</f>
        <v>1</v>
      </c>
      <c r="G149" s="5" t="s">
        <v>9469</v>
      </c>
      <c r="H149" s="7" t="s">
        <v>9470</v>
      </c>
    </row>
    <row r="150" customFormat="false" ht="16.5" hidden="false" customHeight="true" outlineLevel="0" collapsed="false">
      <c r="A150" s="7" t="s">
        <v>6170</v>
      </c>
      <c r="B150" s="7" t="n">
        <v>4</v>
      </c>
      <c r="C150" s="7" t="n">
        <f aca="false">COUNTIF('Duel Summary'!M$2:M$1085,$A150)</f>
        <v>9</v>
      </c>
      <c r="D150" s="7" t="n">
        <f aca="false">SUMIF('Duel Summary'!M$2:M$1085,$A150,'Duel Summary'!G$2:G$1085)</f>
        <v>27</v>
      </c>
      <c r="E150" s="7" t="n">
        <f aca="false">SUMIF('Duel Summary'!M$2:M$1085,$A150,'Duel Summary'!H$2:H$1085)</f>
        <v>14</v>
      </c>
      <c r="F150" s="13" t="n">
        <f aca="false">IFERROR(E150/D150,"")</f>
        <v>0.518518518518519</v>
      </c>
      <c r="G150" s="5" t="s">
        <v>9418</v>
      </c>
      <c r="H150" s="7" t="s">
        <v>9471</v>
      </c>
    </row>
    <row r="151" customFormat="false" ht="15" hidden="false" customHeight="true" outlineLevel="0" collapsed="false">
      <c r="A151" s="7" t="s">
        <v>6421</v>
      </c>
      <c r="B151" s="7" t="n">
        <v>4</v>
      </c>
      <c r="C151" s="7" t="n">
        <f aca="false">COUNTIF('Duel Summary'!M$2:M$1085,$A151)</f>
        <v>8</v>
      </c>
      <c r="D151" s="7" t="n">
        <f aca="false">SUMIF('Duel Summary'!M$2:M$1085,$A151,'Duel Summary'!G$2:G$1085)</f>
        <v>25</v>
      </c>
      <c r="E151" s="7" t="n">
        <f aca="false">SUMIF('Duel Summary'!M$2:M$1085,$A151,'Duel Summary'!H$2:H$1085)</f>
        <v>11</v>
      </c>
      <c r="F151" s="13" t="n">
        <f aca="false">IFERROR(E151/D151,"")</f>
        <v>0.44</v>
      </c>
      <c r="G151" s="5" t="s">
        <v>9418</v>
      </c>
      <c r="H151" s="7" t="s">
        <v>9472</v>
      </c>
    </row>
    <row r="152" customFormat="false" ht="15" hidden="false" customHeight="true" outlineLevel="0" collapsed="false">
      <c r="A152" s="7" t="s">
        <v>6440</v>
      </c>
      <c r="B152" s="7" t="n">
        <v>3</v>
      </c>
      <c r="C152" s="7" t="n">
        <f aca="false">COUNTIF('Duel Summary'!M$2:M$1085,$A152)</f>
        <v>1</v>
      </c>
      <c r="D152" s="7" t="n">
        <f aca="false">SUMIF('Duel Summary'!M$2:M$1085,$A152,'Duel Summary'!G$2:G$1085)</f>
        <v>3</v>
      </c>
      <c r="E152" s="7" t="n">
        <f aca="false">SUMIF('Duel Summary'!M$2:M$1085,$A152,'Duel Summary'!H$2:H$1085)</f>
        <v>2</v>
      </c>
      <c r="F152" s="13" t="n">
        <f aca="false">IFERROR(E152/D152,"")</f>
        <v>0.666666666666667</v>
      </c>
      <c r="G152" s="7"/>
      <c r="H152" s="7" t="s">
        <v>1061</v>
      </c>
    </row>
    <row r="153" customFormat="false" ht="15" hidden="false" customHeight="true" outlineLevel="0" collapsed="false">
      <c r="A153" s="7" t="s">
        <v>7182</v>
      </c>
      <c r="B153" s="7" t="n">
        <v>4</v>
      </c>
      <c r="C153" s="7" t="n">
        <f aca="false">COUNTIF('Duel Summary'!M$2:M$1085,$A153)</f>
        <v>4</v>
      </c>
      <c r="D153" s="7" t="n">
        <f aca="false">SUMIF('Duel Summary'!M$2:M$1085,$A153,'Duel Summary'!G$2:G$1085)</f>
        <v>12</v>
      </c>
      <c r="E153" s="7" t="n">
        <f aca="false">SUMIF('Duel Summary'!M$2:M$1085,$A153,'Duel Summary'!H$2:H$1085)</f>
        <v>6</v>
      </c>
      <c r="F153" s="13" t="n">
        <f aca="false">IFERROR(E153/D153,"")</f>
        <v>0.5</v>
      </c>
      <c r="G153" s="5" t="s">
        <v>9418</v>
      </c>
      <c r="H153" s="7" t="s">
        <v>3458</v>
      </c>
    </row>
    <row r="154" customFormat="false" ht="15" hidden="false" customHeight="true" outlineLevel="0" collapsed="false">
      <c r="A154" s="7" t="s">
        <v>6708</v>
      </c>
      <c r="B154" s="7" t="n">
        <v>6</v>
      </c>
      <c r="C154" s="7" t="n">
        <f aca="false">COUNTIF('Duel Summary'!M$2:M$1085,$A154)</f>
        <v>1</v>
      </c>
      <c r="D154" s="7" t="n">
        <f aca="false">SUMIF('Duel Summary'!M$2:M$1085,$A154,'Duel Summary'!G$2:G$1085)</f>
        <v>3</v>
      </c>
      <c r="E154" s="7" t="n">
        <f aca="false">SUMIF('Duel Summary'!M$2:M$1085,$A154,'Duel Summary'!H$2:H$1085)</f>
        <v>0</v>
      </c>
      <c r="F154" s="13" t="n">
        <f aca="false">IFERROR(E154/D154,"")</f>
        <v>0</v>
      </c>
      <c r="G154" s="5" t="s">
        <v>9473</v>
      </c>
      <c r="H154" s="7" t="s">
        <v>1800</v>
      </c>
    </row>
    <row r="155" customFormat="false" ht="15" hidden="false" customHeight="true" outlineLevel="0" collapsed="false">
      <c r="A155" s="7" t="s">
        <v>7889</v>
      </c>
      <c r="B155" s="7" t="n">
        <v>4</v>
      </c>
      <c r="C155" s="7" t="n">
        <f aca="false">COUNTIF('Duel Summary'!M$2:M$1085,$A155)</f>
        <v>1</v>
      </c>
      <c r="D155" s="7" t="n">
        <f aca="false">SUMIF('Duel Summary'!M$2:M$1085,$A155,'Duel Summary'!G$2:G$1085)</f>
        <v>3</v>
      </c>
      <c r="E155" s="7" t="n">
        <f aca="false">SUMIF('Duel Summary'!M$2:M$1085,$A155,'Duel Summary'!H$2:H$1085)</f>
        <v>2</v>
      </c>
      <c r="F155" s="13" t="n">
        <f aca="false">IFERROR(E155/D155,"")</f>
        <v>0.666666666666667</v>
      </c>
      <c r="G155" s="5" t="s">
        <v>9474</v>
      </c>
      <c r="H155" s="7" t="s">
        <v>474</v>
      </c>
    </row>
    <row r="156" customFormat="false" ht="15" hidden="false" customHeight="true" outlineLevel="0" collapsed="false">
      <c r="A156" s="7" t="s">
        <v>6023</v>
      </c>
      <c r="B156" s="7" t="n">
        <v>4</v>
      </c>
      <c r="C156" s="7" t="n">
        <f aca="false">COUNTIF('Duel Summary'!M$2:M$1085,$A156)</f>
        <v>5</v>
      </c>
      <c r="D156" s="7" t="n">
        <f aca="false">SUMIF('Duel Summary'!M$2:M$1085,$A156,'Duel Summary'!G$2:G$1085)</f>
        <v>15</v>
      </c>
      <c r="E156" s="7" t="n">
        <f aca="false">SUMIF('Duel Summary'!M$2:M$1085,$A156,'Duel Summary'!H$2:H$1085)</f>
        <v>10</v>
      </c>
      <c r="F156" s="13" t="n">
        <f aca="false">IFERROR(E156/D156,"")</f>
        <v>0.666666666666667</v>
      </c>
      <c r="G156" s="5" t="s">
        <v>9418</v>
      </c>
      <c r="H156" s="7" t="s">
        <v>9475</v>
      </c>
    </row>
    <row r="157" customFormat="false" ht="15" hidden="false" customHeight="true" outlineLevel="0" collapsed="false">
      <c r="A157" s="7" t="s">
        <v>8600</v>
      </c>
      <c r="B157" s="7" t="n">
        <v>5</v>
      </c>
      <c r="C157" s="7" t="n">
        <f aca="false">COUNTIF('Duel Summary'!M$2:M$1085,$A157)</f>
        <v>1</v>
      </c>
      <c r="D157" s="7" t="n">
        <f aca="false">SUMIF('Duel Summary'!M$2:M$1085,$A157,'Duel Summary'!G$2:G$1085)</f>
        <v>3</v>
      </c>
      <c r="E157" s="7" t="n">
        <f aca="false">SUMIF('Duel Summary'!M$2:M$1085,$A157,'Duel Summary'!H$2:H$1085)</f>
        <v>1</v>
      </c>
      <c r="F157" s="13" t="n">
        <f aca="false">IFERROR(E157/D157,"")</f>
        <v>0.333333333333333</v>
      </c>
      <c r="G157" s="5" t="s">
        <v>9443</v>
      </c>
      <c r="H157" s="7" t="s">
        <v>3342</v>
      </c>
    </row>
    <row r="158" customFormat="false" ht="15" hidden="false" customHeight="true" outlineLevel="0" collapsed="false">
      <c r="A158" s="7" t="s">
        <v>7796</v>
      </c>
      <c r="B158" s="7" t="n">
        <v>4</v>
      </c>
      <c r="C158" s="7" t="n">
        <f aca="false">COUNTIF('Duel Summary'!M$2:M$1085,$A158)</f>
        <v>1</v>
      </c>
      <c r="D158" s="7" t="n">
        <f aca="false">SUMIF('Duel Summary'!M$2:M$1085,$A158,'Duel Summary'!G$2:G$1085)</f>
        <v>3</v>
      </c>
      <c r="E158" s="7" t="n">
        <f aca="false">SUMIF('Duel Summary'!M$2:M$1085,$A158,'Duel Summary'!H$2:H$1085)</f>
        <v>2</v>
      </c>
      <c r="F158" s="13" t="n">
        <f aca="false">IFERROR(E158/D158,"")</f>
        <v>0.666666666666667</v>
      </c>
      <c r="G158" s="5" t="s">
        <v>9476</v>
      </c>
      <c r="H158" s="7" t="s">
        <v>723</v>
      </c>
    </row>
    <row r="159" customFormat="false" ht="15" hidden="false" customHeight="true" outlineLevel="0" collapsed="false">
      <c r="A159" s="7" t="s">
        <v>6306</v>
      </c>
      <c r="B159" s="7" t="n">
        <v>3</v>
      </c>
      <c r="C159" s="7" t="n">
        <f aca="false">COUNTIF('Duel Summary'!M$2:M$1085,$A159)</f>
        <v>1</v>
      </c>
      <c r="D159" s="7" t="n">
        <f aca="false">SUMIF('Duel Summary'!M$2:M$1085,$A159,'Duel Summary'!G$2:G$1085)</f>
        <v>3</v>
      </c>
      <c r="E159" s="7" t="n">
        <f aca="false">SUMIF('Duel Summary'!M$2:M$1085,$A159,'Duel Summary'!H$2:H$1085)</f>
        <v>2</v>
      </c>
      <c r="F159" s="13" t="n">
        <f aca="false">IFERROR(E159/D159,"")</f>
        <v>0.666666666666667</v>
      </c>
      <c r="G159" s="7"/>
      <c r="H159" s="7" t="s">
        <v>890</v>
      </c>
    </row>
    <row r="160" customFormat="false" ht="15" hidden="false" customHeight="true" outlineLevel="0" collapsed="false">
      <c r="A160" s="7" t="s">
        <v>6254</v>
      </c>
      <c r="B160" s="7" t="n">
        <v>5</v>
      </c>
      <c r="C160" s="7" t="n">
        <f aca="false">COUNTIF('Duel Summary'!M$2:M$1085,$A160)</f>
        <v>3</v>
      </c>
      <c r="D160" s="7" t="n">
        <f aca="false">SUMIF('Duel Summary'!M$2:M$1085,$A160,'Duel Summary'!G$2:G$1085)</f>
        <v>6</v>
      </c>
      <c r="E160" s="7" t="n">
        <f aca="false">SUMIF('Duel Summary'!M$2:M$1085,$A160,'Duel Summary'!H$2:H$1085)</f>
        <v>5</v>
      </c>
      <c r="F160" s="13" t="n">
        <f aca="false">IFERROR(E160/D160,"")</f>
        <v>0.833333333333333</v>
      </c>
      <c r="G160" s="5" t="s">
        <v>9421</v>
      </c>
      <c r="H160" s="7" t="s">
        <v>890</v>
      </c>
    </row>
    <row r="161" customFormat="false" ht="15" hidden="false" customHeight="true" outlineLevel="0" collapsed="false">
      <c r="A161" s="7" t="s">
        <v>6287</v>
      </c>
      <c r="B161" s="7" t="n">
        <v>4</v>
      </c>
      <c r="C161" s="7" t="n">
        <f aca="false">COUNTIF('Duel Summary'!M$2:M$1085,$A161)</f>
        <v>5</v>
      </c>
      <c r="D161" s="7" t="n">
        <f aca="false">SUMIF('Duel Summary'!M$2:M$1085,$A161,'Duel Summary'!G$2:G$1085)</f>
        <v>16</v>
      </c>
      <c r="E161" s="7" t="n">
        <f aca="false">SUMIF('Duel Summary'!M$2:M$1085,$A161,'Duel Summary'!H$2:H$1085)</f>
        <v>8</v>
      </c>
      <c r="F161" s="13" t="n">
        <f aca="false">IFERROR(E161/D161,"")</f>
        <v>0.5</v>
      </c>
      <c r="G161" s="5" t="s">
        <v>9418</v>
      </c>
      <c r="H161" s="7" t="s">
        <v>890</v>
      </c>
    </row>
    <row r="162" customFormat="false" ht="15" hidden="false" customHeight="true" outlineLevel="0" collapsed="false">
      <c r="A162" s="7" t="s">
        <v>8795</v>
      </c>
      <c r="B162" s="7" t="n">
        <v>6</v>
      </c>
      <c r="C162" s="7" t="n">
        <f aca="false">COUNTIF('Duel Summary'!M$2:M$1085,$A162)</f>
        <v>1</v>
      </c>
      <c r="D162" s="7" t="n">
        <f aca="false">SUMIF('Duel Summary'!M$2:M$1085,$A162,'Duel Summary'!G$2:G$1085)</f>
        <v>3</v>
      </c>
      <c r="E162" s="7" t="n">
        <f aca="false">SUMIF('Duel Summary'!M$2:M$1085,$A162,'Duel Summary'!H$2:H$1085)</f>
        <v>1</v>
      </c>
      <c r="F162" s="13" t="n">
        <f aca="false">IFERROR(E162/D162,"")</f>
        <v>0.333333333333333</v>
      </c>
      <c r="G162" s="5" t="s">
        <v>9477</v>
      </c>
      <c r="H162" s="8" t="s">
        <v>405</v>
      </c>
    </row>
    <row r="163" customFormat="false" ht="15" hidden="false" customHeight="true" outlineLevel="0" collapsed="false">
      <c r="A163" s="7" t="s">
        <v>6127</v>
      </c>
      <c r="B163" s="7" t="n">
        <v>5</v>
      </c>
      <c r="C163" s="7" t="n">
        <f aca="false">COUNTIF('Duel Summary'!M$2:M$1085,$A163)</f>
        <v>5</v>
      </c>
      <c r="D163" s="7" t="n">
        <f aca="false">SUMIF('Duel Summary'!M$2:M$1085,$A163,'Duel Summary'!G$2:G$1085)</f>
        <v>15</v>
      </c>
      <c r="E163" s="7" t="n">
        <f aca="false">SUMIF('Duel Summary'!M$2:M$1085,$A163,'Duel Summary'!H$2:H$1085)</f>
        <v>10</v>
      </c>
      <c r="F163" s="13" t="n">
        <f aca="false">IFERROR(E163/D163,"")</f>
        <v>0.666666666666667</v>
      </c>
      <c r="G163" s="5" t="s">
        <v>9421</v>
      </c>
      <c r="H163" s="7" t="s">
        <v>876</v>
      </c>
    </row>
    <row r="164" customFormat="false" ht="15" hidden="false" customHeight="true" outlineLevel="0" collapsed="false">
      <c r="A164" s="7" t="s">
        <v>8226</v>
      </c>
      <c r="B164" s="7" t="n">
        <v>4</v>
      </c>
      <c r="C164" s="7" t="n">
        <f aca="false">COUNTIF('Duel Summary'!M$2:M$1085,$A164)</f>
        <v>1</v>
      </c>
      <c r="D164" s="7" t="n">
        <f aca="false">SUMIF('Duel Summary'!M$2:M$1085,$A164,'Duel Summary'!G$2:G$1085)</f>
        <v>3</v>
      </c>
      <c r="E164" s="7" t="n">
        <f aca="false">SUMIF('Duel Summary'!M$2:M$1085,$A164,'Duel Summary'!H$2:H$1085)</f>
        <v>1</v>
      </c>
      <c r="F164" s="13" t="n">
        <f aca="false">IFERROR(E164/D164,"")</f>
        <v>0.333333333333333</v>
      </c>
      <c r="G164" s="5" t="s">
        <v>9418</v>
      </c>
      <c r="H164" s="7" t="s">
        <v>659</v>
      </c>
    </row>
    <row r="165" customFormat="false" ht="15" hidden="false" customHeight="true" outlineLevel="0" collapsed="false">
      <c r="A165" s="7" t="s">
        <v>6414</v>
      </c>
      <c r="B165" s="7" t="n">
        <v>4</v>
      </c>
      <c r="C165" s="7" t="n">
        <f aca="false">COUNTIF('Duel Summary'!M$2:M$1085,$A165)</f>
        <v>1</v>
      </c>
      <c r="D165" s="7" t="n">
        <f aca="false">SUMIF('Duel Summary'!M$2:M$1085,$A165,'Duel Summary'!G$2:G$1085)</f>
        <v>3</v>
      </c>
      <c r="E165" s="7" t="n">
        <f aca="false">SUMIF('Duel Summary'!M$2:M$1085,$A165,'Duel Summary'!H$2:H$1085)</f>
        <v>2</v>
      </c>
      <c r="F165" s="13" t="n">
        <f aca="false">IFERROR(E165/D165,"")</f>
        <v>0.666666666666667</v>
      </c>
      <c r="G165" s="5" t="s">
        <v>9418</v>
      </c>
      <c r="H165" s="7" t="s">
        <v>1061</v>
      </c>
    </row>
    <row r="166" customFormat="false" ht="16.5" hidden="false" customHeight="true" outlineLevel="0" collapsed="false">
      <c r="A166" s="7" t="s">
        <v>6919</v>
      </c>
      <c r="B166" s="7" t="n">
        <v>3</v>
      </c>
      <c r="C166" s="7" t="n">
        <f aca="false">COUNTIF('Duel Summary'!M$2:M$1085,$A166)</f>
        <v>1</v>
      </c>
      <c r="D166" s="7" t="n">
        <f aca="false">SUMIF('Duel Summary'!M$2:M$1085,$A166,'Duel Summary'!G$2:G$1085)</f>
        <v>3</v>
      </c>
      <c r="E166" s="7" t="n">
        <f aca="false">SUMIF('Duel Summary'!M$2:M$1085,$A166,'Duel Summary'!H$2:H$1085)</f>
        <v>1</v>
      </c>
      <c r="F166" s="13" t="n">
        <f aca="false">IFERROR(E166/D166,"")</f>
        <v>0.333333333333333</v>
      </c>
      <c r="G166" s="7"/>
      <c r="H166" s="7" t="s">
        <v>1790</v>
      </c>
    </row>
    <row r="167" customFormat="false" ht="15" hidden="false" customHeight="true" outlineLevel="0" collapsed="false">
      <c r="A167" s="7" t="s">
        <v>6478</v>
      </c>
      <c r="B167" s="7" t="n">
        <v>4</v>
      </c>
      <c r="C167" s="7" t="n">
        <f aca="false">COUNTIF('Duel Summary'!M$2:M$1085,$A167)</f>
        <v>8</v>
      </c>
      <c r="D167" s="7" t="n">
        <f aca="false">SUMIF('Duel Summary'!M$2:M$1085,$A167,'Duel Summary'!G$2:G$1085)</f>
        <v>24</v>
      </c>
      <c r="E167" s="7" t="n">
        <f aca="false">SUMIF('Duel Summary'!M$2:M$1085,$A167,'Duel Summary'!H$2:H$1085)</f>
        <v>15</v>
      </c>
      <c r="F167" s="13" t="n">
        <f aca="false">IFERROR(E167/D167,"")</f>
        <v>0.625</v>
      </c>
      <c r="G167" s="5" t="s">
        <v>9418</v>
      </c>
      <c r="H167" s="7" t="s">
        <v>9478</v>
      </c>
    </row>
    <row r="168" customFormat="false" ht="16.5" hidden="false" customHeight="true" outlineLevel="0" collapsed="false">
      <c r="A168" s="7" t="s">
        <v>7493</v>
      </c>
      <c r="B168" s="7" t="n">
        <v>3</v>
      </c>
      <c r="C168" s="7" t="n">
        <f aca="false">COUNTIF('Duel Summary'!M$2:M$1085,$A168)</f>
        <v>4</v>
      </c>
      <c r="D168" s="7" t="n">
        <f aca="false">SUMIF('Duel Summary'!M$2:M$1085,$A168,'Duel Summary'!G$2:G$1085)</f>
        <v>12</v>
      </c>
      <c r="E168" s="7" t="n">
        <f aca="false">SUMIF('Duel Summary'!M$2:M$1085,$A168,'Duel Summary'!H$2:H$1085)</f>
        <v>7</v>
      </c>
      <c r="F168" s="13" t="n">
        <f aca="false">IFERROR(E168/D168,"")</f>
        <v>0.583333333333333</v>
      </c>
      <c r="G168" s="7"/>
      <c r="H168" s="7" t="s">
        <v>9479</v>
      </c>
    </row>
    <row r="169" customFormat="false" ht="15" hidden="false" customHeight="true" outlineLevel="0" collapsed="false">
      <c r="A169" s="7" t="s">
        <v>6352</v>
      </c>
      <c r="B169" s="7" t="n">
        <v>3</v>
      </c>
      <c r="C169" s="7" t="n">
        <f aca="false">COUNTIF('Duel Summary'!M$2:M$1085,$A169)</f>
        <v>2</v>
      </c>
      <c r="D169" s="7" t="n">
        <f aca="false">SUMIF('Duel Summary'!M$2:M$1085,$A169,'Duel Summary'!G$2:G$1085)</f>
        <v>6</v>
      </c>
      <c r="E169" s="7" t="n">
        <f aca="false">SUMIF('Duel Summary'!M$2:M$1085,$A169,'Duel Summary'!H$2:H$1085)</f>
        <v>4</v>
      </c>
      <c r="F169" s="13" t="n">
        <f aca="false">IFERROR(E169/D169,"")</f>
        <v>0.666666666666667</v>
      </c>
      <c r="G169" s="7"/>
      <c r="H169" s="7" t="s">
        <v>1061</v>
      </c>
    </row>
    <row r="170" customFormat="false" ht="15" hidden="false" customHeight="true" outlineLevel="0" collapsed="false">
      <c r="A170" s="7" t="s">
        <v>6323</v>
      </c>
      <c r="B170" s="7" t="n">
        <v>4</v>
      </c>
      <c r="C170" s="7" t="n">
        <f aca="false">COUNTIF('Duel Summary'!M$2:M$1085,$A170)</f>
        <v>3</v>
      </c>
      <c r="D170" s="7" t="n">
        <f aca="false">SUMIF('Duel Summary'!M$2:M$1085,$A170,'Duel Summary'!G$2:G$1085)</f>
        <v>9</v>
      </c>
      <c r="E170" s="7" t="n">
        <f aca="false">SUMIF('Duel Summary'!M$2:M$1085,$A170,'Duel Summary'!H$2:H$1085)</f>
        <v>6</v>
      </c>
      <c r="F170" s="13" t="n">
        <f aca="false">IFERROR(E170/D170,"")</f>
        <v>0.666666666666667</v>
      </c>
      <c r="G170" s="5" t="s">
        <v>9428</v>
      </c>
      <c r="H170" s="7" t="s">
        <v>723</v>
      </c>
    </row>
    <row r="171" customFormat="false" ht="15" hidden="false" customHeight="true" outlineLevel="0" collapsed="false">
      <c r="A171" s="7" t="s">
        <v>7596</v>
      </c>
      <c r="B171" s="7" t="n">
        <v>4</v>
      </c>
      <c r="C171" s="7" t="n">
        <f aca="false">COUNTIF('Duel Summary'!M$2:M$1085,$A171)</f>
        <v>1</v>
      </c>
      <c r="D171" s="7" t="n">
        <f aca="false">SUMIF('Duel Summary'!M$2:M$1085,$A171,'Duel Summary'!G$2:G$1085)</f>
        <v>3</v>
      </c>
      <c r="E171" s="7" t="n">
        <f aca="false">SUMIF('Duel Summary'!M$2:M$1085,$A171,'Duel Summary'!H$2:H$1085)</f>
        <v>2</v>
      </c>
      <c r="F171" s="13" t="n">
        <f aca="false">IFERROR(E171/D171,"")</f>
        <v>0.666666666666667</v>
      </c>
      <c r="G171" s="5" t="s">
        <v>9430</v>
      </c>
      <c r="H171" s="7" t="s">
        <v>3458</v>
      </c>
    </row>
    <row r="172" customFormat="false" ht="15" hidden="false" customHeight="true" outlineLevel="0" collapsed="false">
      <c r="A172" s="7" t="s">
        <v>6852</v>
      </c>
      <c r="B172" s="7" t="n">
        <v>3</v>
      </c>
      <c r="C172" s="7" t="n">
        <f aca="false">COUNTIF('Duel Summary'!M$2:M$1085,$A172)</f>
        <v>2</v>
      </c>
      <c r="D172" s="7" t="n">
        <f aca="false">SUMIF('Duel Summary'!M$2:M$1085,$A172,'Duel Summary'!G$2:G$1085)</f>
        <v>6</v>
      </c>
      <c r="E172" s="7" t="n">
        <f aca="false">SUMIF('Duel Summary'!M$2:M$1085,$A172,'Duel Summary'!H$2:H$1085)</f>
        <v>1</v>
      </c>
      <c r="F172" s="13" t="n">
        <f aca="false">IFERROR(E172/D172,"")</f>
        <v>0.166666666666667</v>
      </c>
      <c r="G172" s="7"/>
      <c r="H172" s="7" t="s">
        <v>1132</v>
      </c>
    </row>
    <row r="173" customFormat="false" ht="16.5" hidden="false" customHeight="true" outlineLevel="0" collapsed="false">
      <c r="A173" s="7" t="s">
        <v>8463</v>
      </c>
      <c r="B173" s="7" t="n">
        <v>3</v>
      </c>
      <c r="C173" s="7" t="n">
        <f aca="false">COUNTIF('Duel Summary'!M$2:M$1085,$A173)</f>
        <v>2</v>
      </c>
      <c r="D173" s="7" t="n">
        <f aca="false">SUMIF('Duel Summary'!M$2:M$1085,$A173,'Duel Summary'!G$2:G$1085)</f>
        <v>6</v>
      </c>
      <c r="E173" s="7" t="n">
        <f aca="false">SUMIF('Duel Summary'!M$2:M$1085,$A173,'Duel Summary'!H$2:H$1085)</f>
        <v>5</v>
      </c>
      <c r="F173" s="13" t="n">
        <f aca="false">IFERROR(E173/D173,"")</f>
        <v>0.833333333333333</v>
      </c>
      <c r="G173" s="7"/>
      <c r="H173" s="7" t="s">
        <v>9480</v>
      </c>
    </row>
    <row r="174" customFormat="false" ht="15" hidden="false" customHeight="true" outlineLevel="0" collapsed="false">
      <c r="A174" s="7" t="s">
        <v>6491</v>
      </c>
      <c r="B174" s="7" t="n">
        <v>3</v>
      </c>
      <c r="C174" s="7" t="n">
        <f aca="false">COUNTIF('Duel Summary'!M$2:M$1085,$A174)</f>
        <v>1</v>
      </c>
      <c r="D174" s="7" t="n">
        <f aca="false">SUMIF('Duel Summary'!M$2:M$1085,$A174,'Duel Summary'!G$2:G$1085)</f>
        <v>3</v>
      </c>
      <c r="E174" s="7" t="n">
        <f aca="false">SUMIF('Duel Summary'!M$2:M$1085,$A174,'Duel Summary'!H$2:H$1085)</f>
        <v>2</v>
      </c>
      <c r="F174" s="13" t="n">
        <f aca="false">IFERROR(E174/D174,"")</f>
        <v>0.666666666666667</v>
      </c>
      <c r="G174" s="7"/>
      <c r="H174" s="7" t="s">
        <v>1324</v>
      </c>
    </row>
    <row r="175" customFormat="false" ht="15" hidden="false" customHeight="true" outlineLevel="0" collapsed="false">
      <c r="A175" s="7" t="s">
        <v>8668</v>
      </c>
      <c r="B175" s="7" t="n">
        <v>4</v>
      </c>
      <c r="C175" s="7" t="n">
        <f aca="false">COUNTIF('Duel Summary'!M$2:M$1085,$A175)</f>
        <v>1</v>
      </c>
      <c r="D175" s="7" t="n">
        <f aca="false">SUMIF('Duel Summary'!M$2:M$1085,$A175,'Duel Summary'!G$2:G$1085)</f>
        <v>3</v>
      </c>
      <c r="E175" s="7" t="n">
        <f aca="false">SUMIF('Duel Summary'!M$2:M$1085,$A175,'Duel Summary'!H$2:H$1085)</f>
        <v>2</v>
      </c>
      <c r="F175" s="13" t="n">
        <f aca="false">IFERROR(E175/D175,"")</f>
        <v>0.666666666666667</v>
      </c>
      <c r="G175" s="5" t="s">
        <v>9433</v>
      </c>
      <c r="H175" s="8" t="s">
        <v>390</v>
      </c>
    </row>
    <row r="176" customFormat="false" ht="15" hidden="false" customHeight="true" outlineLevel="0" collapsed="false">
      <c r="A176" s="7" t="s">
        <v>7439</v>
      </c>
      <c r="B176" s="7" t="n">
        <v>3</v>
      </c>
      <c r="C176" s="7" t="n">
        <f aca="false">COUNTIF('Duel Summary'!M$2:M$1085,$A176)</f>
        <v>1</v>
      </c>
      <c r="D176" s="7" t="n">
        <f aca="false">SUMIF('Duel Summary'!M$2:M$1085,$A176,'Duel Summary'!G$2:G$1085)</f>
        <v>3</v>
      </c>
      <c r="E176" s="7" t="n">
        <f aca="false">SUMIF('Duel Summary'!M$2:M$1085,$A176,'Duel Summary'!H$2:H$1085)</f>
        <v>1</v>
      </c>
      <c r="F176" s="13" t="n">
        <f aca="false">IFERROR(E176/D176,"")</f>
        <v>0.333333333333333</v>
      </c>
      <c r="G176" s="7"/>
      <c r="H176" s="7" t="s">
        <v>876</v>
      </c>
    </row>
    <row r="177" customFormat="false" ht="15" hidden="false" customHeight="true" outlineLevel="0" collapsed="false">
      <c r="A177" s="7" t="s">
        <v>6822</v>
      </c>
      <c r="B177" s="7" t="n">
        <v>3</v>
      </c>
      <c r="C177" s="7" t="n">
        <f aca="false">COUNTIF('Duel Summary'!M$2:M$1085,$A177)</f>
        <v>2</v>
      </c>
      <c r="D177" s="7" t="n">
        <f aca="false">SUMIF('Duel Summary'!M$2:M$1085,$A177,'Duel Summary'!G$2:G$1085)</f>
        <v>6</v>
      </c>
      <c r="E177" s="7" t="n">
        <f aca="false">SUMIF('Duel Summary'!M$2:M$1085,$A177,'Duel Summary'!H$2:H$1085)</f>
        <v>2</v>
      </c>
      <c r="F177" s="13" t="n">
        <f aca="false">IFERROR(E177/D177,"")</f>
        <v>0.333333333333333</v>
      </c>
      <c r="G177" s="7"/>
      <c r="H177" s="7" t="s">
        <v>2017</v>
      </c>
    </row>
    <row r="178" customFormat="false" ht="16.5" hidden="false" customHeight="true" outlineLevel="0" collapsed="false">
      <c r="A178" s="7" t="s">
        <v>6059</v>
      </c>
      <c r="B178" s="7" t="n">
        <v>4</v>
      </c>
      <c r="C178" s="7" t="n">
        <f aca="false">COUNTIF('Duel Summary'!M$2:M$1085,$A178)</f>
        <v>4</v>
      </c>
      <c r="D178" s="7" t="n">
        <f aca="false">SUMIF('Duel Summary'!M$2:M$1085,$A178,'Duel Summary'!G$2:G$1085)</f>
        <v>12</v>
      </c>
      <c r="E178" s="7" t="n">
        <f aca="false">SUMIF('Duel Summary'!M$2:M$1085,$A178,'Duel Summary'!H$2:H$1085)</f>
        <v>5</v>
      </c>
      <c r="F178" s="13" t="n">
        <f aca="false">IFERROR(E178/D178,"")</f>
        <v>0.416666666666667</v>
      </c>
      <c r="G178" s="5" t="s">
        <v>9428</v>
      </c>
      <c r="H178" s="7" t="s">
        <v>9481</v>
      </c>
    </row>
    <row r="179" customFormat="false" ht="15" hidden="false" customHeight="true" outlineLevel="0" collapsed="false">
      <c r="A179" s="7" t="s">
        <v>6766</v>
      </c>
      <c r="B179" s="7" t="n">
        <v>3</v>
      </c>
      <c r="C179" s="7" t="n">
        <f aca="false">COUNTIF('Duel Summary'!M$2:M$1085,$A179)</f>
        <v>1</v>
      </c>
      <c r="D179" s="7" t="n">
        <f aca="false">SUMIF('Duel Summary'!M$2:M$1085,$A179,'Duel Summary'!G$2:G$1085)</f>
        <v>3</v>
      </c>
      <c r="E179" s="7" t="n">
        <f aca="false">SUMIF('Duel Summary'!M$2:M$1085,$A179,'Duel Summary'!H$2:H$1085)</f>
        <v>3</v>
      </c>
      <c r="F179" s="13" t="n">
        <f aca="false">IFERROR(E179/D179,"")</f>
        <v>1</v>
      </c>
      <c r="G179" s="7"/>
      <c r="H179" s="7" t="s">
        <v>1673</v>
      </c>
    </row>
    <row r="180" customFormat="false" ht="15" hidden="false" customHeight="true" outlineLevel="0" collapsed="false">
      <c r="A180" s="7" t="s">
        <v>7754</v>
      </c>
      <c r="B180" s="7" t="n">
        <v>4</v>
      </c>
      <c r="C180" s="7" t="n">
        <f aca="false">COUNTIF('Duel Summary'!M$2:M$1085,$A180)</f>
        <v>1</v>
      </c>
      <c r="D180" s="7" t="n">
        <f aca="false">SUMIF('Duel Summary'!M$2:M$1085,$A180,'Duel Summary'!G$2:G$1085)</f>
        <v>3</v>
      </c>
      <c r="E180" s="7" t="n">
        <f aca="false">SUMIF('Duel Summary'!M$2:M$1085,$A180,'Duel Summary'!H$2:H$1085)</f>
        <v>1</v>
      </c>
      <c r="F180" s="13" t="n">
        <f aca="false">IFERROR(E180/D180,"")</f>
        <v>0.333333333333333</v>
      </c>
      <c r="G180" s="5" t="s">
        <v>9482</v>
      </c>
      <c r="H180" s="7" t="s">
        <v>723</v>
      </c>
    </row>
    <row r="181" customFormat="false" ht="16.5" hidden="false" customHeight="true" outlineLevel="0" collapsed="false">
      <c r="A181" s="7" t="s">
        <v>6122</v>
      </c>
      <c r="B181" s="7" t="n">
        <v>3</v>
      </c>
      <c r="C181" s="7" t="n">
        <f aca="false">COUNTIF('Duel Summary'!M$2:M$1085,$A181)</f>
        <v>8</v>
      </c>
      <c r="D181" s="7" t="n">
        <f aca="false">SUMIF('Duel Summary'!M$2:M$1085,$A181,'Duel Summary'!G$2:G$1085)</f>
        <v>24</v>
      </c>
      <c r="E181" s="7" t="n">
        <f aca="false">SUMIF('Duel Summary'!M$2:M$1085,$A181,'Duel Summary'!H$2:H$1085)</f>
        <v>12</v>
      </c>
      <c r="F181" s="13" t="n">
        <f aca="false">IFERROR(E181/D181,"")</f>
        <v>0.5</v>
      </c>
      <c r="G181" s="7"/>
      <c r="H181" s="7" t="s">
        <v>9483</v>
      </c>
    </row>
    <row r="182" customFormat="false" ht="15" hidden="false" customHeight="true" outlineLevel="0" collapsed="false">
      <c r="A182" s="7" t="s">
        <v>8095</v>
      </c>
      <c r="B182" s="7" t="n">
        <v>4</v>
      </c>
      <c r="C182" s="7" t="n">
        <f aca="false">COUNTIF('Duel Summary'!M$2:M$1085,$A182)</f>
        <v>1</v>
      </c>
      <c r="D182" s="7" t="n">
        <f aca="false">SUMIF('Duel Summary'!M$2:M$1085,$A182,'Duel Summary'!G$2:G$1085)</f>
        <v>3</v>
      </c>
      <c r="E182" s="7" t="n">
        <f aca="false">SUMIF('Duel Summary'!M$2:M$1085,$A182,'Duel Summary'!H$2:H$1085)</f>
        <v>1</v>
      </c>
      <c r="F182" s="13" t="n">
        <f aca="false">IFERROR(E182/D182,"")</f>
        <v>0.333333333333333</v>
      </c>
      <c r="G182" s="5" t="s">
        <v>9484</v>
      </c>
      <c r="H182" s="7" t="s">
        <v>829</v>
      </c>
    </row>
    <row r="183" customFormat="false" ht="15" hidden="false" customHeight="true" outlineLevel="0" collapsed="false">
      <c r="A183" s="7" t="s">
        <v>6292</v>
      </c>
      <c r="B183" s="7" t="n">
        <v>3</v>
      </c>
      <c r="C183" s="7" t="n">
        <f aca="false">COUNTIF('Duel Summary'!M$2:M$1085,$A183)</f>
        <v>8</v>
      </c>
      <c r="D183" s="7" t="n">
        <f aca="false">SUMIF('Duel Summary'!M$2:M$1085,$A183,'Duel Summary'!G$2:G$1085)</f>
        <v>24</v>
      </c>
      <c r="E183" s="7" t="n">
        <f aca="false">SUMIF('Duel Summary'!M$2:M$1085,$A183,'Duel Summary'!H$2:H$1085)</f>
        <v>13</v>
      </c>
      <c r="F183" s="13" t="n">
        <f aca="false">IFERROR(E183/D183,"")</f>
        <v>0.541666666666667</v>
      </c>
      <c r="G183" s="7"/>
      <c r="H183" s="7" t="s">
        <v>9485</v>
      </c>
    </row>
    <row r="184" customFormat="false" ht="16.5" hidden="false" customHeight="true" outlineLevel="0" collapsed="false">
      <c r="A184" s="7" t="s">
        <v>6157</v>
      </c>
      <c r="B184" s="7" t="n">
        <v>4</v>
      </c>
      <c r="C184" s="7" t="n">
        <f aca="false">COUNTIF('Duel Summary'!M$2:M$1085,$A184)</f>
        <v>1</v>
      </c>
      <c r="D184" s="7" t="n">
        <f aca="false">SUMIF('Duel Summary'!M$2:M$1085,$A184,'Duel Summary'!G$2:G$1085)</f>
        <v>3</v>
      </c>
      <c r="E184" s="7" t="n">
        <f aca="false">SUMIF('Duel Summary'!M$2:M$1085,$A184,'Duel Summary'!H$2:H$1085)</f>
        <v>3</v>
      </c>
      <c r="F184" s="13" t="n">
        <f aca="false">IFERROR(E184/D184,"")</f>
        <v>1</v>
      </c>
      <c r="G184" s="5" t="s">
        <v>9486</v>
      </c>
      <c r="H184" s="7" t="s">
        <v>687</v>
      </c>
    </row>
    <row r="185" customFormat="false" ht="15" hidden="false" customHeight="true" outlineLevel="0" collapsed="false">
      <c r="A185" s="7" t="s">
        <v>8515</v>
      </c>
      <c r="B185" s="7" t="n">
        <v>4</v>
      </c>
      <c r="C185" s="7" t="n">
        <f aca="false">COUNTIF('Duel Summary'!M$2:M$1085,$A185)</f>
        <v>1</v>
      </c>
      <c r="D185" s="7" t="n">
        <f aca="false">SUMIF('Duel Summary'!M$2:M$1085,$A185,'Duel Summary'!G$2:G$1085)</f>
        <v>3</v>
      </c>
      <c r="E185" s="7" t="n">
        <f aca="false">SUMIF('Duel Summary'!M$2:M$1085,$A185,'Duel Summary'!H$2:H$1085)</f>
        <v>2</v>
      </c>
      <c r="F185" s="13" t="n">
        <f aca="false">IFERROR(E185/D185,"")</f>
        <v>0.666666666666667</v>
      </c>
      <c r="G185" s="5" t="s">
        <v>9487</v>
      </c>
      <c r="H185" s="7" t="s">
        <v>1692</v>
      </c>
    </row>
    <row r="186" customFormat="false" ht="15" hidden="false" customHeight="true" outlineLevel="0" collapsed="false">
      <c r="A186" s="7" t="s">
        <v>7966</v>
      </c>
      <c r="B186" s="7" t="n">
        <v>3</v>
      </c>
      <c r="C186" s="7" t="n">
        <f aca="false">COUNTIF('Duel Summary'!M$2:M$1085,$A186)</f>
        <v>1</v>
      </c>
      <c r="D186" s="7" t="n">
        <f aca="false">SUMIF('Duel Summary'!M$2:M$1085,$A186,'Duel Summary'!G$2:G$1085)</f>
        <v>3</v>
      </c>
      <c r="E186" s="7" t="n">
        <f aca="false">SUMIF('Duel Summary'!M$2:M$1085,$A186,'Duel Summary'!H$2:H$1085)</f>
        <v>2</v>
      </c>
      <c r="F186" s="13" t="n">
        <f aca="false">IFERROR(E186/D186,"")</f>
        <v>0.666666666666667</v>
      </c>
      <c r="G186" s="7"/>
      <c r="H186" s="7" t="s">
        <v>533</v>
      </c>
    </row>
    <row r="187" customFormat="false" ht="15" hidden="false" customHeight="true" outlineLevel="0" collapsed="false">
      <c r="A187" s="7" t="s">
        <v>7593</v>
      </c>
      <c r="B187" s="7" t="n">
        <v>4</v>
      </c>
      <c r="C187" s="7" t="n">
        <f aca="false">COUNTIF('Duel Summary'!M$2:M$1085,$A187)</f>
        <v>1</v>
      </c>
      <c r="D187" s="7" t="n">
        <f aca="false">SUMIF('Duel Summary'!M$2:M$1085,$A187,'Duel Summary'!G$2:G$1085)</f>
        <v>3</v>
      </c>
      <c r="E187" s="7" t="n">
        <f aca="false">SUMIF('Duel Summary'!M$2:M$1085,$A187,'Duel Summary'!H$2:H$1085)</f>
        <v>3</v>
      </c>
      <c r="F187" s="13" t="n">
        <f aca="false">IFERROR(E187/D187,"")</f>
        <v>1</v>
      </c>
      <c r="G187" s="5" t="s">
        <v>9433</v>
      </c>
      <c r="H187" s="7" t="s">
        <v>3458</v>
      </c>
    </row>
    <row r="188" customFormat="false" ht="15" hidden="false" customHeight="true" outlineLevel="0" collapsed="false">
      <c r="A188" s="7" t="s">
        <v>6251</v>
      </c>
      <c r="B188" s="7" t="n">
        <v>4</v>
      </c>
      <c r="C188" s="7" t="n">
        <f aca="false">COUNTIF('Duel Summary'!M$2:M$1085,$A188)</f>
        <v>2</v>
      </c>
      <c r="D188" s="7" t="n">
        <f aca="false">SUMIF('Duel Summary'!M$2:M$1085,$A188,'Duel Summary'!G$2:G$1085)</f>
        <v>6</v>
      </c>
      <c r="E188" s="7" t="n">
        <f aca="false">SUMIF('Duel Summary'!M$2:M$1085,$A188,'Duel Summary'!H$2:H$1085)</f>
        <v>4</v>
      </c>
      <c r="F188" s="13" t="n">
        <f aca="false">IFERROR(E188/D188,"")</f>
        <v>0.666666666666667</v>
      </c>
      <c r="G188" s="5" t="s">
        <v>9488</v>
      </c>
      <c r="H188" s="7" t="s">
        <v>890</v>
      </c>
    </row>
    <row r="189" customFormat="false" ht="15" hidden="false" customHeight="true" outlineLevel="0" collapsed="false">
      <c r="A189" s="7" t="s">
        <v>7625</v>
      </c>
      <c r="B189" s="7" t="n">
        <v>3</v>
      </c>
      <c r="C189" s="7" t="n">
        <f aca="false">COUNTIF('Duel Summary'!M$2:M$1085,$A189)</f>
        <v>3</v>
      </c>
      <c r="D189" s="7" t="n">
        <f aca="false">SUMIF('Duel Summary'!M$2:M$1085,$A189,'Duel Summary'!G$2:G$1085)</f>
        <v>9</v>
      </c>
      <c r="E189" s="7" t="n">
        <f aca="false">SUMIF('Duel Summary'!M$2:M$1085,$A189,'Duel Summary'!H$2:H$1085)</f>
        <v>4</v>
      </c>
      <c r="F189" s="13" t="n">
        <f aca="false">IFERROR(E189/D189,"")</f>
        <v>0.444444444444444</v>
      </c>
      <c r="G189" s="7"/>
      <c r="H189" s="7" t="s">
        <v>9489</v>
      </c>
    </row>
    <row r="190" customFormat="false" ht="15" hidden="false" customHeight="true" outlineLevel="0" collapsed="false">
      <c r="A190" s="7" t="s">
        <v>8171</v>
      </c>
      <c r="B190" s="7" t="n">
        <v>4</v>
      </c>
      <c r="C190" s="7" t="n">
        <f aca="false">COUNTIF('Duel Summary'!M$2:M$1085,$A190)</f>
        <v>2</v>
      </c>
      <c r="D190" s="7" t="n">
        <f aca="false">SUMIF('Duel Summary'!M$2:M$1085,$A190,'Duel Summary'!G$2:G$1085)</f>
        <v>6</v>
      </c>
      <c r="E190" s="7" t="n">
        <f aca="false">SUMIF('Duel Summary'!M$2:M$1085,$A190,'Duel Summary'!H$2:H$1085)</f>
        <v>3</v>
      </c>
      <c r="F190" s="13" t="n">
        <f aca="false">IFERROR(E190/D190,"")</f>
        <v>0.5</v>
      </c>
      <c r="G190" s="5" t="s">
        <v>9476</v>
      </c>
      <c r="H190" s="7" t="s">
        <v>9490</v>
      </c>
    </row>
    <row r="191" customFormat="false" ht="15" hidden="false" customHeight="true" outlineLevel="0" collapsed="false">
      <c r="A191" s="7" t="s">
        <v>7788</v>
      </c>
      <c r="B191" s="7" t="n">
        <v>5</v>
      </c>
      <c r="C191" s="7" t="n">
        <f aca="false">COUNTIF('Duel Summary'!M$2:M$1085,$A191)</f>
        <v>1</v>
      </c>
      <c r="D191" s="7" t="n">
        <f aca="false">SUMIF('Duel Summary'!M$2:M$1085,$A191,'Duel Summary'!G$2:G$1085)</f>
        <v>3</v>
      </c>
      <c r="E191" s="7" t="n">
        <f aca="false">SUMIF('Duel Summary'!M$2:M$1085,$A191,'Duel Summary'!H$2:H$1085)</f>
        <v>3</v>
      </c>
      <c r="F191" s="13" t="n">
        <f aca="false">IFERROR(E191/D191,"")</f>
        <v>1</v>
      </c>
      <c r="G191" s="5" t="s">
        <v>9491</v>
      </c>
      <c r="H191" s="7" t="s">
        <v>723</v>
      </c>
    </row>
    <row r="192" customFormat="false" ht="15" hidden="false" customHeight="true" outlineLevel="0" collapsed="false">
      <c r="A192" s="7" t="s">
        <v>6746</v>
      </c>
      <c r="B192" s="7" t="n">
        <v>4</v>
      </c>
      <c r="C192" s="7" t="n">
        <f aca="false">COUNTIF('Duel Summary'!M$2:M$1085,$A192)</f>
        <v>2</v>
      </c>
      <c r="D192" s="7" t="n">
        <f aca="false">SUMIF('Duel Summary'!M$2:M$1085,$A192,'Duel Summary'!G$2:G$1085)</f>
        <v>6</v>
      </c>
      <c r="E192" s="7" t="n">
        <f aca="false">SUMIF('Duel Summary'!M$2:M$1085,$A192,'Duel Summary'!H$2:H$1085)</f>
        <v>1</v>
      </c>
      <c r="F192" s="13" t="n">
        <f aca="false">IFERROR(E192/D192,"")</f>
        <v>0.166666666666667</v>
      </c>
      <c r="G192" s="5" t="s">
        <v>9492</v>
      </c>
      <c r="H192" s="7" t="s">
        <v>268</v>
      </c>
    </row>
    <row r="193" customFormat="false" ht="16.5" hidden="false" customHeight="true" outlineLevel="0" collapsed="false">
      <c r="A193" s="7" t="s">
        <v>6337</v>
      </c>
      <c r="B193" s="7" t="n">
        <v>4</v>
      </c>
      <c r="C193" s="7" t="n">
        <f aca="false">COUNTIF('Duel Summary'!M$2:M$1085,$A193)</f>
        <v>7</v>
      </c>
      <c r="D193" s="7" t="n">
        <f aca="false">SUMIF('Duel Summary'!M$2:M$1085,$A193,'Duel Summary'!G$2:G$1085)</f>
        <v>21</v>
      </c>
      <c r="E193" s="7" t="n">
        <f aca="false">SUMIF('Duel Summary'!M$2:M$1085,$A193,'Duel Summary'!H$2:H$1085)</f>
        <v>9</v>
      </c>
      <c r="F193" s="13" t="n">
        <f aca="false">IFERROR(E193/D193,"")</f>
        <v>0.428571428571429</v>
      </c>
      <c r="G193" s="5" t="s">
        <v>9428</v>
      </c>
      <c r="H193" s="7" t="s">
        <v>9493</v>
      </c>
    </row>
    <row r="194" customFormat="false" ht="15" hidden="false" customHeight="true" outlineLevel="0" collapsed="false">
      <c r="A194" s="7" t="s">
        <v>7170</v>
      </c>
      <c r="B194" s="7" t="n">
        <v>4</v>
      </c>
      <c r="C194" s="7" t="n">
        <f aca="false">COUNTIF('Duel Summary'!M$2:M$1085,$A194)</f>
        <v>8</v>
      </c>
      <c r="D194" s="7" t="n">
        <f aca="false">SUMIF('Duel Summary'!M$2:M$1085,$A194,'Duel Summary'!G$2:G$1085)</f>
        <v>24</v>
      </c>
      <c r="E194" s="7" t="n">
        <f aca="false">SUMIF('Duel Summary'!M$2:M$1085,$A194,'Duel Summary'!H$2:H$1085)</f>
        <v>10</v>
      </c>
      <c r="F194" s="13" t="n">
        <f aca="false">IFERROR(E194/D194,"")</f>
        <v>0.416666666666667</v>
      </c>
      <c r="G194" s="5" t="s">
        <v>9428</v>
      </c>
      <c r="H194" s="7" t="s">
        <v>9494</v>
      </c>
    </row>
    <row r="195" customFormat="false" ht="15" hidden="false" customHeight="true" outlineLevel="0" collapsed="false">
      <c r="A195" s="7" t="s">
        <v>6035</v>
      </c>
      <c r="B195" s="7" t="n">
        <v>5</v>
      </c>
      <c r="C195" s="7" t="n">
        <f aca="false">COUNTIF('Duel Summary'!M$2:M$1085,$A195)</f>
        <v>1</v>
      </c>
      <c r="D195" s="7" t="n">
        <f aca="false">SUMIF('Duel Summary'!M$2:M$1085,$A195,'Duel Summary'!G$2:G$1085)</f>
        <v>3</v>
      </c>
      <c r="E195" s="7" t="n">
        <f aca="false">SUMIF('Duel Summary'!M$2:M$1085,$A195,'Duel Summary'!H$2:H$1085)</f>
        <v>1</v>
      </c>
      <c r="F195" s="13" t="n">
        <f aca="false">IFERROR(E195/D195,"")</f>
        <v>0.333333333333333</v>
      </c>
      <c r="G195" s="5" t="s">
        <v>9495</v>
      </c>
      <c r="H195" s="7" t="s">
        <v>403</v>
      </c>
    </row>
    <row r="196" customFormat="false" ht="15" hidden="false" customHeight="true" outlineLevel="0" collapsed="false">
      <c r="A196" s="7" t="s">
        <v>7937</v>
      </c>
      <c r="B196" s="7" t="n">
        <v>3</v>
      </c>
      <c r="C196" s="7" t="n">
        <f aca="false">COUNTIF('Duel Summary'!M$2:M$1085,$A196)</f>
        <v>1</v>
      </c>
      <c r="D196" s="7" t="n">
        <f aca="false">SUMIF('Duel Summary'!M$2:M$1085,$A196,'Duel Summary'!G$2:G$1085)</f>
        <v>3</v>
      </c>
      <c r="E196" s="7" t="n">
        <f aca="false">SUMIF('Duel Summary'!M$2:M$1085,$A196,'Duel Summary'!H$2:H$1085)</f>
        <v>1</v>
      </c>
      <c r="F196" s="13" t="n">
        <f aca="false">IFERROR(E196/D196,"")</f>
        <v>0.333333333333333</v>
      </c>
      <c r="G196" s="7"/>
      <c r="H196" s="7" t="s">
        <v>689</v>
      </c>
    </row>
    <row r="197" customFormat="false" ht="15" hidden="false" customHeight="true" outlineLevel="0" collapsed="false">
      <c r="A197" s="7" t="s">
        <v>7391</v>
      </c>
      <c r="B197" s="7" t="n">
        <v>3</v>
      </c>
      <c r="C197" s="7" t="n">
        <f aca="false">COUNTIF('Duel Summary'!M$2:M$1085,$A197)</f>
        <v>2</v>
      </c>
      <c r="D197" s="7" t="n">
        <f aca="false">SUMIF('Duel Summary'!M$2:M$1085,$A197,'Duel Summary'!G$2:G$1085)</f>
        <v>6</v>
      </c>
      <c r="E197" s="7" t="n">
        <f aca="false">SUMIF('Duel Summary'!M$2:M$1085,$A197,'Duel Summary'!H$2:H$1085)</f>
        <v>4</v>
      </c>
      <c r="F197" s="13" t="n">
        <f aca="false">IFERROR(E197/D197,"")</f>
        <v>0.666666666666667</v>
      </c>
      <c r="G197" s="7"/>
      <c r="H197" s="7" t="s">
        <v>369</v>
      </c>
    </row>
    <row r="198" customFormat="false" ht="16.5" hidden="false" customHeight="true" outlineLevel="0" collapsed="false">
      <c r="A198" s="7" t="s">
        <v>6273</v>
      </c>
      <c r="B198" s="7" t="n">
        <v>4</v>
      </c>
      <c r="C198" s="7" t="n">
        <f aca="false">COUNTIF('Duel Summary'!M$2:M$1085,$A198)</f>
        <v>9</v>
      </c>
      <c r="D198" s="7" t="n">
        <f aca="false">SUMIF('Duel Summary'!M$2:M$1085,$A198,'Duel Summary'!G$2:G$1085)</f>
        <v>27</v>
      </c>
      <c r="E198" s="7" t="n">
        <f aca="false">SUMIF('Duel Summary'!M$2:M$1085,$A198,'Duel Summary'!H$2:H$1085)</f>
        <v>16</v>
      </c>
      <c r="F198" s="13" t="n">
        <f aca="false">IFERROR(E198/D198,"")</f>
        <v>0.592592592592593</v>
      </c>
      <c r="G198" s="5" t="s">
        <v>9430</v>
      </c>
      <c r="H198" s="7" t="s">
        <v>9496</v>
      </c>
    </row>
    <row r="199" customFormat="false" ht="15" hidden="false" customHeight="true" outlineLevel="0" collapsed="false">
      <c r="A199" s="7" t="s">
        <v>6751</v>
      </c>
      <c r="B199" s="7" t="n">
        <v>4</v>
      </c>
      <c r="C199" s="7" t="n">
        <f aca="false">COUNTIF('Duel Summary'!M$2:M$1085,$A199)</f>
        <v>1</v>
      </c>
      <c r="D199" s="7" t="n">
        <f aca="false">SUMIF('Duel Summary'!M$2:M$1085,$A199,'Duel Summary'!G$2:G$1085)</f>
        <v>3</v>
      </c>
      <c r="E199" s="7" t="n">
        <f aca="false">SUMIF('Duel Summary'!M$2:M$1085,$A199,'Duel Summary'!H$2:H$1085)</f>
        <v>3</v>
      </c>
      <c r="F199" s="13" t="n">
        <f aca="false">IFERROR(E199/D199,"")</f>
        <v>1</v>
      </c>
      <c r="G199" s="5" t="s">
        <v>9430</v>
      </c>
      <c r="H199" s="7" t="s">
        <v>1673</v>
      </c>
    </row>
    <row r="200" customFormat="false" ht="15" hidden="false" customHeight="true" outlineLevel="0" collapsed="false">
      <c r="A200" s="7" t="s">
        <v>7555</v>
      </c>
      <c r="B200" s="7" t="n">
        <v>3</v>
      </c>
      <c r="C200" s="7" t="n">
        <f aca="false">COUNTIF('Duel Summary'!M$2:M$1085,$A200)</f>
        <v>1</v>
      </c>
      <c r="D200" s="7" t="n">
        <f aca="false">SUMIF('Duel Summary'!M$2:M$1085,$A200,'Duel Summary'!G$2:G$1085)</f>
        <v>3</v>
      </c>
      <c r="E200" s="7" t="n">
        <f aca="false">SUMIF('Duel Summary'!M$2:M$1085,$A200,'Duel Summary'!H$2:H$1085)</f>
        <v>3</v>
      </c>
      <c r="F200" s="13" t="n">
        <f aca="false">IFERROR(E200/D200,"")</f>
        <v>1</v>
      </c>
      <c r="G200" s="7"/>
      <c r="H200" s="7" t="s">
        <v>641</v>
      </c>
    </row>
    <row r="201" customFormat="false" ht="16.5" hidden="false" customHeight="true" outlineLevel="0" collapsed="false">
      <c r="A201" s="7" t="s">
        <v>6259</v>
      </c>
      <c r="B201" s="7" t="n">
        <v>3</v>
      </c>
      <c r="C201" s="7" t="n">
        <f aca="false">COUNTIF('Duel Summary'!M$2:M$1085,$A201)</f>
        <v>13</v>
      </c>
      <c r="D201" s="7" t="n">
        <f aca="false">SUMIF('Duel Summary'!M$2:M$1085,$A201,'Duel Summary'!G$2:G$1085)</f>
        <v>36</v>
      </c>
      <c r="E201" s="7" t="n">
        <f aca="false">SUMIF('Duel Summary'!M$2:M$1085,$A201,'Duel Summary'!H$2:H$1085)</f>
        <v>22</v>
      </c>
      <c r="F201" s="13" t="n">
        <f aca="false">IFERROR(E201/D201,"")</f>
        <v>0.611111111111111</v>
      </c>
      <c r="G201" s="7"/>
      <c r="H201" s="7" t="s">
        <v>9497</v>
      </c>
    </row>
    <row r="202" customFormat="false" ht="15" hidden="false" customHeight="true" outlineLevel="0" collapsed="false">
      <c r="A202" s="7" t="s">
        <v>7741</v>
      </c>
      <c r="B202" s="7" t="n">
        <v>3</v>
      </c>
      <c r="C202" s="7" t="n">
        <f aca="false">COUNTIF('Duel Summary'!M$2:M$1085,$A202)</f>
        <v>1</v>
      </c>
      <c r="D202" s="7" t="n">
        <f aca="false">SUMIF('Duel Summary'!M$2:M$1085,$A202,'Duel Summary'!G$2:G$1085)</f>
        <v>3</v>
      </c>
      <c r="E202" s="7" t="n">
        <f aca="false">SUMIF('Duel Summary'!M$2:M$1085,$A202,'Duel Summary'!H$2:H$1085)</f>
        <v>1</v>
      </c>
      <c r="F202" s="13" t="n">
        <f aca="false">IFERROR(E202/D202,"")</f>
        <v>0.333333333333333</v>
      </c>
      <c r="G202" s="7"/>
      <c r="H202" s="7" t="s">
        <v>723</v>
      </c>
    </row>
    <row r="203" customFormat="false" ht="15" hidden="false" customHeight="true" outlineLevel="0" collapsed="false">
      <c r="A203" s="7" t="s">
        <v>7934</v>
      </c>
      <c r="B203" s="7" t="n">
        <v>3</v>
      </c>
      <c r="C203" s="7" t="n">
        <f aca="false">COUNTIF('Duel Summary'!M$2:M$1085,$A203)</f>
        <v>1</v>
      </c>
      <c r="D203" s="7" t="n">
        <f aca="false">SUMIF('Duel Summary'!M$2:M$1085,$A203,'Duel Summary'!G$2:G$1085)</f>
        <v>3</v>
      </c>
      <c r="E203" s="7" t="n">
        <f aca="false">SUMIF('Duel Summary'!M$2:M$1085,$A203,'Duel Summary'!H$2:H$1085)</f>
        <v>1</v>
      </c>
      <c r="F203" s="13" t="n">
        <f aca="false">IFERROR(E203/D203,"")</f>
        <v>0.333333333333333</v>
      </c>
      <c r="G203" s="7"/>
      <c r="H203" s="7" t="s">
        <v>689</v>
      </c>
    </row>
    <row r="204" customFormat="false" ht="15" hidden="false" customHeight="true" outlineLevel="0" collapsed="false">
      <c r="A204" s="7" t="s">
        <v>8659</v>
      </c>
      <c r="B204" s="7" t="n">
        <v>4</v>
      </c>
      <c r="C204" s="7" t="n">
        <f aca="false">COUNTIF('Duel Summary'!M$2:M$1085,$A204)</f>
        <v>1</v>
      </c>
      <c r="D204" s="7" t="n">
        <f aca="false">SUMIF('Duel Summary'!M$2:M$1085,$A204,'Duel Summary'!G$2:G$1085)</f>
        <v>3</v>
      </c>
      <c r="E204" s="7" t="n">
        <f aca="false">SUMIF('Duel Summary'!M$2:M$1085,$A204,'Duel Summary'!H$2:H$1085)</f>
        <v>0</v>
      </c>
      <c r="F204" s="13" t="n">
        <f aca="false">IFERROR(E204/D204,"")</f>
        <v>0</v>
      </c>
      <c r="G204" s="5" t="s">
        <v>9476</v>
      </c>
      <c r="H204" s="8" t="s">
        <v>390</v>
      </c>
    </row>
    <row r="205" customFormat="false" ht="15" hidden="false" customHeight="true" outlineLevel="0" collapsed="false">
      <c r="A205" s="7" t="s">
        <v>6861</v>
      </c>
      <c r="B205" s="7" t="n">
        <v>3</v>
      </c>
      <c r="C205" s="7" t="n">
        <f aca="false">COUNTIF('Duel Summary'!M$2:M$1085,$A205)</f>
        <v>4</v>
      </c>
      <c r="D205" s="7" t="n">
        <f aca="false">SUMIF('Duel Summary'!M$2:M$1085,$A205,'Duel Summary'!G$2:G$1085)</f>
        <v>12</v>
      </c>
      <c r="E205" s="7" t="n">
        <f aca="false">SUMIF('Duel Summary'!M$2:M$1085,$A205,'Duel Summary'!H$2:H$1085)</f>
        <v>2</v>
      </c>
      <c r="F205" s="13" t="n">
        <f aca="false">IFERROR(E205/D205,"")</f>
        <v>0.166666666666667</v>
      </c>
      <c r="G205" s="7"/>
      <c r="H205" s="7" t="s">
        <v>9498</v>
      </c>
    </row>
    <row r="206" customFormat="false" ht="15" hidden="false" customHeight="true" outlineLevel="0" collapsed="false">
      <c r="A206" s="7" t="s">
        <v>7931</v>
      </c>
      <c r="B206" s="7" t="n">
        <v>3</v>
      </c>
      <c r="C206" s="7" t="n">
        <f aca="false">COUNTIF('Duel Summary'!M$2:M$1085,$A206)</f>
        <v>1</v>
      </c>
      <c r="D206" s="7" t="n">
        <f aca="false">SUMIF('Duel Summary'!M$2:M$1085,$A206,'Duel Summary'!G$2:G$1085)</f>
        <v>3</v>
      </c>
      <c r="E206" s="7" t="n">
        <f aca="false">SUMIF('Duel Summary'!M$2:M$1085,$A206,'Duel Summary'!H$2:H$1085)</f>
        <v>3</v>
      </c>
      <c r="F206" s="13" t="n">
        <f aca="false">IFERROR(E206/D206,"")</f>
        <v>1</v>
      </c>
      <c r="G206" s="7"/>
      <c r="H206" s="7" t="s">
        <v>689</v>
      </c>
    </row>
    <row r="207" customFormat="false" ht="15" hidden="false" customHeight="true" outlineLevel="0" collapsed="false">
      <c r="A207" s="7" t="s">
        <v>7761</v>
      </c>
      <c r="B207" s="7" t="n">
        <v>4</v>
      </c>
      <c r="C207" s="7" t="n">
        <f aca="false">COUNTIF('Duel Summary'!M$2:M$1085,$A207)</f>
        <v>1</v>
      </c>
      <c r="D207" s="7" t="n">
        <f aca="false">SUMIF('Duel Summary'!M$2:M$1085,$A207,'Duel Summary'!G$2:G$1085)</f>
        <v>3</v>
      </c>
      <c r="E207" s="7" t="n">
        <f aca="false">SUMIF('Duel Summary'!M$2:M$1085,$A207,'Duel Summary'!H$2:H$1085)</f>
        <v>1</v>
      </c>
      <c r="F207" s="13" t="n">
        <f aca="false">IFERROR(E207/D207,"")</f>
        <v>0.333333333333333</v>
      </c>
      <c r="G207" s="5" t="s">
        <v>9414</v>
      </c>
      <c r="H207" s="7" t="s">
        <v>723</v>
      </c>
    </row>
    <row r="208" customFormat="false" ht="15" hidden="false" customHeight="true" outlineLevel="0" collapsed="false">
      <c r="A208" s="7" t="s">
        <v>7388</v>
      </c>
      <c r="B208" s="7" t="n">
        <v>4</v>
      </c>
      <c r="C208" s="7" t="n">
        <f aca="false">COUNTIF('Duel Summary'!M$2:M$1085,$A208)</f>
        <v>2</v>
      </c>
      <c r="D208" s="7" t="n">
        <f aca="false">SUMIF('Duel Summary'!M$2:M$1085,$A208,'Duel Summary'!G$2:G$1085)</f>
        <v>6</v>
      </c>
      <c r="E208" s="7" t="n">
        <f aca="false">SUMIF('Duel Summary'!M$2:M$1085,$A208,'Duel Summary'!H$2:H$1085)</f>
        <v>2</v>
      </c>
      <c r="F208" s="13" t="n">
        <f aca="false">IFERROR(E208/D208,"")</f>
        <v>0.333333333333333</v>
      </c>
      <c r="G208" s="5" t="s">
        <v>9499</v>
      </c>
      <c r="H208" s="7" t="s">
        <v>689</v>
      </c>
    </row>
    <row r="209" customFormat="false" ht="15" hidden="false" customHeight="true" outlineLevel="0" collapsed="false">
      <c r="A209" s="7" t="s">
        <v>8379</v>
      </c>
      <c r="B209" s="7" t="n">
        <v>4</v>
      </c>
      <c r="C209" s="7" t="n">
        <f aca="false">COUNTIF('Duel Summary'!M$2:M$1085,$A209)</f>
        <v>1</v>
      </c>
      <c r="D209" s="7" t="n">
        <f aca="false">SUMIF('Duel Summary'!M$2:M$1085,$A209,'Duel Summary'!G$2:G$1085)</f>
        <v>3</v>
      </c>
      <c r="E209" s="7" t="n">
        <f aca="false">SUMIF('Duel Summary'!M$2:M$1085,$A209,'Duel Summary'!H$2:H$1085)</f>
        <v>0</v>
      </c>
      <c r="F209" s="13" t="n">
        <f aca="false">IFERROR(E209/D209,"")</f>
        <v>0</v>
      </c>
      <c r="G209" s="5" t="s">
        <v>9476</v>
      </c>
      <c r="H209" s="7" t="s">
        <v>973</v>
      </c>
    </row>
    <row r="210" customFormat="false" ht="15" hidden="false" customHeight="true" outlineLevel="0" collapsed="false">
      <c r="A210" s="7" t="s">
        <v>8968</v>
      </c>
      <c r="B210" s="7" t="n">
        <v>4</v>
      </c>
      <c r="C210" s="7" t="n">
        <f aca="false">COUNTIF('Duel Summary'!M$2:M$1085,$A210)</f>
        <v>1</v>
      </c>
      <c r="D210" s="7" t="n">
        <f aca="false">SUMIF('Duel Summary'!M$2:M$1085,$A210,'Duel Summary'!G$2:G$1085)</f>
        <v>3</v>
      </c>
      <c r="E210" s="7" t="n">
        <f aca="false">SUMIF('Duel Summary'!M$2:M$1085,$A210,'Duel Summary'!H$2:H$1085)</f>
        <v>1</v>
      </c>
      <c r="F210" s="13" t="n">
        <f aca="false">IFERROR(E210/D210,"")</f>
        <v>0.333333333333333</v>
      </c>
      <c r="G210" s="5" t="s">
        <v>9430</v>
      </c>
      <c r="H210" s="8" t="s">
        <v>862</v>
      </c>
    </row>
    <row r="211" customFormat="false" ht="15" hidden="false" customHeight="true" outlineLevel="0" collapsed="false">
      <c r="A211" s="7" t="s">
        <v>8971</v>
      </c>
      <c r="B211" s="7" t="n">
        <v>4</v>
      </c>
      <c r="C211" s="7" t="n">
        <f aca="false">COUNTIF('Duel Summary'!M$2:M$1085,$A211)</f>
        <v>1</v>
      </c>
      <c r="D211" s="7" t="n">
        <f aca="false">SUMIF('Duel Summary'!M$2:M$1085,$A211,'Duel Summary'!G$2:G$1085)</f>
        <v>3</v>
      </c>
      <c r="E211" s="7" t="n">
        <f aca="false">SUMIF('Duel Summary'!M$2:M$1085,$A211,'Duel Summary'!H$2:H$1085)</f>
        <v>1</v>
      </c>
      <c r="F211" s="13" t="n">
        <f aca="false">IFERROR(E211/D211,"")</f>
        <v>0.333333333333333</v>
      </c>
      <c r="G211" s="5" t="s">
        <v>9430</v>
      </c>
      <c r="H211" s="8" t="s">
        <v>862</v>
      </c>
    </row>
    <row r="212" customFormat="false" ht="15" hidden="false" customHeight="true" outlineLevel="0" collapsed="false">
      <c r="A212" s="7" t="s">
        <v>8433</v>
      </c>
      <c r="B212" s="7" t="n">
        <v>3</v>
      </c>
      <c r="C212" s="7" t="n">
        <f aca="false">COUNTIF('Duel Summary'!M$2:M$1085,$A212)</f>
        <v>1</v>
      </c>
      <c r="D212" s="7" t="n">
        <f aca="false">SUMIF('Duel Summary'!M$2:M$1085,$A212,'Duel Summary'!G$2:G$1085)</f>
        <v>3</v>
      </c>
      <c r="E212" s="7" t="n">
        <f aca="false">SUMIF('Duel Summary'!M$2:M$1085,$A212,'Duel Summary'!H$2:H$1085)</f>
        <v>1</v>
      </c>
      <c r="F212" s="13" t="n">
        <f aca="false">IFERROR(E212/D212,"")</f>
        <v>0.333333333333333</v>
      </c>
      <c r="G212" s="7"/>
      <c r="H212" s="7" t="s">
        <v>1193</v>
      </c>
    </row>
    <row r="213" customFormat="false" ht="15" hidden="false" customHeight="true" outlineLevel="0" collapsed="false">
      <c r="A213" s="7" t="s">
        <v>6648</v>
      </c>
      <c r="B213" s="7" t="n">
        <v>4</v>
      </c>
      <c r="C213" s="7" t="n">
        <f aca="false">COUNTIF('Duel Summary'!M$2:M$1085,$A213)</f>
        <v>1</v>
      </c>
      <c r="D213" s="7" t="n">
        <f aca="false">SUMIF('Duel Summary'!M$2:M$1085,$A213,'Duel Summary'!G$2:G$1085)</f>
        <v>3</v>
      </c>
      <c r="E213" s="7" t="n">
        <f aca="false">SUMIF('Duel Summary'!M$2:M$1085,$A213,'Duel Summary'!H$2:H$1085)</f>
        <v>1</v>
      </c>
      <c r="F213" s="13" t="n">
        <f aca="false">IFERROR(E213/D213,"")</f>
        <v>0.333333333333333</v>
      </c>
      <c r="G213" s="5" t="s">
        <v>9500</v>
      </c>
      <c r="H213" s="7" t="s">
        <v>1671</v>
      </c>
    </row>
    <row r="214" customFormat="false" ht="15" hidden="false" customHeight="true" outlineLevel="0" collapsed="false">
      <c r="A214" s="7" t="s">
        <v>7431</v>
      </c>
      <c r="B214" s="7" t="n">
        <v>5</v>
      </c>
      <c r="C214" s="7" t="n">
        <f aca="false">COUNTIF('Duel Summary'!M$2:M$1085,$A214)</f>
        <v>2</v>
      </c>
      <c r="D214" s="7" t="n">
        <f aca="false">SUMIF('Duel Summary'!M$2:M$1085,$A214,'Duel Summary'!G$2:G$1085)</f>
        <v>6</v>
      </c>
      <c r="E214" s="7" t="n">
        <f aca="false">SUMIF('Duel Summary'!M$2:M$1085,$A214,'Duel Summary'!H$2:H$1085)</f>
        <v>5</v>
      </c>
      <c r="F214" s="13" t="n">
        <f aca="false">IFERROR(E214/D214,"")</f>
        <v>0.833333333333333</v>
      </c>
      <c r="G214" s="5" t="s">
        <v>9501</v>
      </c>
      <c r="H214" s="7" t="s">
        <v>9502</v>
      </c>
    </row>
    <row r="215" customFormat="false" ht="16.5" hidden="false" customHeight="true" outlineLevel="0" collapsed="false">
      <c r="A215" s="7" t="s">
        <v>6495</v>
      </c>
      <c r="B215" s="7" t="n">
        <v>4</v>
      </c>
      <c r="C215" s="7" t="n">
        <f aca="false">COUNTIF('Duel Summary'!M$2:M$1085,$A215)</f>
        <v>4</v>
      </c>
      <c r="D215" s="7" t="n">
        <f aca="false">SUMIF('Duel Summary'!M$2:M$1085,$A215,'Duel Summary'!G$2:G$1085)</f>
        <v>12</v>
      </c>
      <c r="E215" s="7" t="n">
        <f aca="false">SUMIF('Duel Summary'!M$2:M$1085,$A215,'Duel Summary'!H$2:H$1085)</f>
        <v>8</v>
      </c>
      <c r="F215" s="13" t="n">
        <f aca="false">IFERROR(E215/D215,"")</f>
        <v>0.666666666666667</v>
      </c>
      <c r="G215" s="5" t="s">
        <v>9414</v>
      </c>
      <c r="H215" s="7" t="s">
        <v>9503</v>
      </c>
    </row>
    <row r="216" customFormat="false" ht="16.5" hidden="false" customHeight="true" outlineLevel="0" collapsed="false">
      <c r="A216" s="7" t="s">
        <v>6196</v>
      </c>
      <c r="B216" s="7" t="n">
        <v>4</v>
      </c>
      <c r="C216" s="7" t="n">
        <f aca="false">COUNTIF('Duel Summary'!M$2:M$1085,$A216)</f>
        <v>1</v>
      </c>
      <c r="D216" s="7" t="n">
        <f aca="false">SUMIF('Duel Summary'!M$2:M$1085,$A216,'Duel Summary'!G$2:G$1085)</f>
        <v>3</v>
      </c>
      <c r="E216" s="7" t="n">
        <f aca="false">SUMIF('Duel Summary'!M$2:M$1085,$A216,'Duel Summary'!H$2:H$1085)</f>
        <v>3</v>
      </c>
      <c r="F216" s="13" t="n">
        <f aca="false">IFERROR(E216/D216,"")</f>
        <v>1</v>
      </c>
      <c r="G216" s="5" t="s">
        <v>9482</v>
      </c>
      <c r="H216" s="7" t="s">
        <v>687</v>
      </c>
    </row>
    <row r="217" customFormat="false" ht="15" hidden="false" customHeight="true" outlineLevel="0" collapsed="false">
      <c r="A217" s="7" t="s">
        <v>6974</v>
      </c>
      <c r="B217" s="7" t="n">
        <v>4</v>
      </c>
      <c r="C217" s="7" t="n">
        <f aca="false">COUNTIF('Duel Summary'!M$2:M$1085,$A217)</f>
        <v>4</v>
      </c>
      <c r="D217" s="7" t="n">
        <f aca="false">SUMIF('Duel Summary'!M$2:M$1085,$A217,'Duel Summary'!G$2:G$1085)</f>
        <v>9</v>
      </c>
      <c r="E217" s="7" t="n">
        <f aca="false">SUMIF('Duel Summary'!M$2:M$1085,$A217,'Duel Summary'!H$2:H$1085)</f>
        <v>7</v>
      </c>
      <c r="F217" s="13" t="n">
        <f aca="false">IFERROR(E217/D217,"")</f>
        <v>0.777777777777778</v>
      </c>
      <c r="G217" s="5" t="s">
        <v>9504</v>
      </c>
      <c r="H217" s="7" t="s">
        <v>641</v>
      </c>
    </row>
    <row r="218" customFormat="false" ht="15" hidden="false" customHeight="true" outlineLevel="0" collapsed="false">
      <c r="A218" s="7" t="s">
        <v>6894</v>
      </c>
      <c r="B218" s="7" t="n">
        <v>3</v>
      </c>
      <c r="C218" s="7" t="n">
        <f aca="false">COUNTIF('Duel Summary'!M$2:M$1085,$A218)</f>
        <v>3</v>
      </c>
      <c r="D218" s="7" t="n">
        <f aca="false">SUMIF('Duel Summary'!M$2:M$1085,$A218,'Duel Summary'!G$2:G$1085)</f>
        <v>9</v>
      </c>
      <c r="E218" s="7" t="n">
        <f aca="false">SUMIF('Duel Summary'!M$2:M$1085,$A218,'Duel Summary'!H$2:H$1085)</f>
        <v>6</v>
      </c>
      <c r="F218" s="13" t="n">
        <f aca="false">IFERROR(E218/D218,"")</f>
        <v>0.666666666666667</v>
      </c>
      <c r="G218" s="7"/>
      <c r="H218" s="7" t="s">
        <v>1692</v>
      </c>
    </row>
    <row r="219" customFormat="false" ht="16.5" hidden="false" customHeight="true" outlineLevel="0" collapsed="false">
      <c r="A219" s="7" t="s">
        <v>7537</v>
      </c>
      <c r="B219" s="7" t="n">
        <v>3</v>
      </c>
      <c r="C219" s="7" t="n">
        <f aca="false">COUNTIF('Duel Summary'!M$2:M$1085,$A219)</f>
        <v>3</v>
      </c>
      <c r="D219" s="7" t="n">
        <f aca="false">SUMIF('Duel Summary'!M$2:M$1085,$A219,'Duel Summary'!G$2:G$1085)</f>
        <v>9</v>
      </c>
      <c r="E219" s="7" t="n">
        <f aca="false">SUMIF('Duel Summary'!M$2:M$1085,$A219,'Duel Summary'!H$2:H$1085)</f>
        <v>3</v>
      </c>
      <c r="F219" s="13" t="n">
        <f aca="false">IFERROR(E219/D219,"")</f>
        <v>0.333333333333333</v>
      </c>
      <c r="G219" s="7"/>
      <c r="H219" s="7" t="s">
        <v>9505</v>
      </c>
    </row>
    <row r="220" customFormat="false" ht="15" hidden="false" customHeight="true" outlineLevel="0" collapsed="false">
      <c r="A220" s="7" t="s">
        <v>8144</v>
      </c>
      <c r="B220" s="7" t="n">
        <v>4</v>
      </c>
      <c r="C220" s="7" t="n">
        <f aca="false">COUNTIF('Duel Summary'!M$2:M$1085,$A220)</f>
        <v>1</v>
      </c>
      <c r="D220" s="7" t="n">
        <f aca="false">SUMIF('Duel Summary'!M$2:M$1085,$A220,'Duel Summary'!G$2:G$1085)</f>
        <v>3</v>
      </c>
      <c r="E220" s="7" t="n">
        <f aca="false">SUMIF('Duel Summary'!M$2:M$1085,$A220,'Duel Summary'!H$2:H$1085)</f>
        <v>2</v>
      </c>
      <c r="F220" s="13" t="n">
        <f aca="false">IFERROR(E220/D220,"")</f>
        <v>0.666666666666667</v>
      </c>
      <c r="G220" s="5" t="s">
        <v>9500</v>
      </c>
      <c r="H220" s="7" t="s">
        <v>357</v>
      </c>
    </row>
    <row r="221" customFormat="false" ht="15" hidden="false" customHeight="true" outlineLevel="0" collapsed="false">
      <c r="A221" s="7" t="s">
        <v>8784</v>
      </c>
      <c r="B221" s="7" t="n">
        <v>4</v>
      </c>
      <c r="C221" s="7" t="n">
        <f aca="false">COUNTIF('Duel Summary'!M$2:M$1085,$A221)</f>
        <v>1</v>
      </c>
      <c r="D221" s="7" t="n">
        <f aca="false">SUMIF('Duel Summary'!M$2:M$1085,$A221,'Duel Summary'!G$2:G$1085)</f>
        <v>3</v>
      </c>
      <c r="E221" s="7" t="n">
        <f aca="false">SUMIF('Duel Summary'!M$2:M$1085,$A221,'Duel Summary'!H$2:H$1085)</f>
        <v>1</v>
      </c>
      <c r="F221" s="13" t="n">
        <f aca="false">IFERROR(E221/D221,"")</f>
        <v>0.333333333333333</v>
      </c>
      <c r="G221" s="5" t="s">
        <v>9433</v>
      </c>
      <c r="H221" s="8" t="s">
        <v>405</v>
      </c>
    </row>
    <row r="222" customFormat="false" ht="16.5" hidden="false" customHeight="true" outlineLevel="0" collapsed="false">
      <c r="A222" s="7" t="s">
        <v>6200</v>
      </c>
      <c r="B222" s="7" t="n">
        <v>4</v>
      </c>
      <c r="C222" s="7" t="n">
        <f aca="false">COUNTIF('Duel Summary'!M$2:M$1085,$A222)</f>
        <v>2</v>
      </c>
      <c r="D222" s="7" t="n">
        <f aca="false">SUMIF('Duel Summary'!M$2:M$1085,$A222,'Duel Summary'!G$2:G$1085)</f>
        <v>6</v>
      </c>
      <c r="E222" s="7" t="n">
        <f aca="false">SUMIF('Duel Summary'!M$2:M$1085,$A222,'Duel Summary'!H$2:H$1085)</f>
        <v>4</v>
      </c>
      <c r="F222" s="13" t="n">
        <f aca="false">IFERROR(E222/D222,"")</f>
        <v>0.666666666666667</v>
      </c>
      <c r="G222" s="5" t="s">
        <v>9499</v>
      </c>
      <c r="H222" s="7" t="s">
        <v>9506</v>
      </c>
    </row>
    <row r="223" customFormat="false" ht="15" hidden="false" customHeight="true" outlineLevel="0" collapsed="false">
      <c r="A223" s="7" t="s">
        <v>7939</v>
      </c>
      <c r="B223" s="7" t="n">
        <v>3</v>
      </c>
      <c r="C223" s="7" t="n">
        <f aca="false">COUNTIF('Duel Summary'!M$2:M$1085,$A223)</f>
        <v>1</v>
      </c>
      <c r="D223" s="7" t="n">
        <f aca="false">SUMIF('Duel Summary'!M$2:M$1085,$A223,'Duel Summary'!G$2:G$1085)</f>
        <v>3</v>
      </c>
      <c r="E223" s="7" t="n">
        <f aca="false">SUMIF('Duel Summary'!M$2:M$1085,$A223,'Duel Summary'!H$2:H$1085)</f>
        <v>2</v>
      </c>
      <c r="F223" s="13" t="n">
        <f aca="false">IFERROR(E223/D223,"")</f>
        <v>0.666666666666667</v>
      </c>
      <c r="G223" s="7"/>
      <c r="H223" s="7" t="s">
        <v>689</v>
      </c>
    </row>
    <row r="224" customFormat="false" ht="15" hidden="false" customHeight="true" outlineLevel="0" collapsed="false">
      <c r="A224" s="7" t="s">
        <v>6758</v>
      </c>
      <c r="B224" s="7" t="n">
        <v>4</v>
      </c>
      <c r="C224" s="7" t="n">
        <f aca="false">COUNTIF('Duel Summary'!M$2:M$1085,$A224)</f>
        <v>7</v>
      </c>
      <c r="D224" s="7" t="n">
        <f aca="false">SUMIF('Duel Summary'!M$2:M$1085,$A224,'Duel Summary'!G$2:G$1085)</f>
        <v>21</v>
      </c>
      <c r="E224" s="7" t="n">
        <f aca="false">SUMIF('Duel Summary'!M$2:M$1085,$A224,'Duel Summary'!H$2:H$1085)</f>
        <v>6</v>
      </c>
      <c r="F224" s="13" t="n">
        <f aca="false">IFERROR(E224/D224,"")</f>
        <v>0.285714285714286</v>
      </c>
      <c r="G224" s="5" t="s">
        <v>9414</v>
      </c>
      <c r="H224" s="7" t="s">
        <v>9507</v>
      </c>
    </row>
    <row r="225" customFormat="false" ht="16.5" hidden="false" customHeight="true" outlineLevel="0" collapsed="false">
      <c r="A225" s="7" t="s">
        <v>6318</v>
      </c>
      <c r="B225" s="7" t="n">
        <v>4</v>
      </c>
      <c r="C225" s="7" t="n">
        <f aca="false">COUNTIF('Duel Summary'!M$2:M$1085,$A225)</f>
        <v>5</v>
      </c>
      <c r="D225" s="7" t="n">
        <f aca="false">SUMIF('Duel Summary'!M$2:M$1085,$A225,'Duel Summary'!G$2:G$1085)</f>
        <v>15</v>
      </c>
      <c r="E225" s="7" t="n">
        <f aca="false">SUMIF('Duel Summary'!M$2:M$1085,$A225,'Duel Summary'!H$2:H$1085)</f>
        <v>6</v>
      </c>
      <c r="F225" s="13" t="n">
        <f aca="false">IFERROR(E225/D225,"")</f>
        <v>0.4</v>
      </c>
      <c r="G225" s="5" t="s">
        <v>9414</v>
      </c>
      <c r="H225" s="7" t="s">
        <v>9508</v>
      </c>
    </row>
    <row r="226" customFormat="false" ht="16.5" hidden="false" customHeight="true" outlineLevel="0" collapsed="false">
      <c r="A226" s="7" t="s">
        <v>6149</v>
      </c>
      <c r="B226" s="7" t="n">
        <v>3</v>
      </c>
      <c r="C226" s="7" t="n">
        <f aca="false">COUNTIF('Duel Summary'!M$2:M$1085,$A226)</f>
        <v>1</v>
      </c>
      <c r="D226" s="7" t="n">
        <f aca="false">SUMIF('Duel Summary'!M$2:M$1085,$A226,'Duel Summary'!G$2:G$1085)</f>
        <v>3</v>
      </c>
      <c r="E226" s="7" t="n">
        <f aca="false">SUMIF('Duel Summary'!M$2:M$1085,$A226,'Duel Summary'!H$2:H$1085)</f>
        <v>1</v>
      </c>
      <c r="F226" s="13" t="n">
        <f aca="false">IFERROR(E226/D226,"")</f>
        <v>0.333333333333333</v>
      </c>
      <c r="G226" s="7"/>
      <c r="H226" s="7" t="s">
        <v>687</v>
      </c>
    </row>
    <row r="227" customFormat="false" ht="15" hidden="false" customHeight="true" outlineLevel="0" collapsed="false">
      <c r="A227" s="7" t="s">
        <v>6482</v>
      </c>
      <c r="B227" s="7" t="n">
        <v>4</v>
      </c>
      <c r="C227" s="7" t="n">
        <f aca="false">COUNTIF('Duel Summary'!M$2:M$1085,$A227)</f>
        <v>4</v>
      </c>
      <c r="D227" s="7" t="n">
        <f aca="false">SUMIF('Duel Summary'!M$2:M$1085,$A227,'Duel Summary'!G$2:G$1085)</f>
        <v>12</v>
      </c>
      <c r="E227" s="7" t="n">
        <f aca="false">SUMIF('Duel Summary'!M$2:M$1085,$A227,'Duel Summary'!H$2:H$1085)</f>
        <v>8</v>
      </c>
      <c r="F227" s="13" t="n">
        <f aca="false">IFERROR(E227/D227,"")</f>
        <v>0.666666666666667</v>
      </c>
      <c r="G227" s="5" t="s">
        <v>9430</v>
      </c>
      <c r="H227" s="7" t="s">
        <v>9509</v>
      </c>
    </row>
    <row r="228" customFormat="false" ht="15" hidden="false" customHeight="true" outlineLevel="0" collapsed="false">
      <c r="A228" s="7" t="s">
        <v>6063</v>
      </c>
      <c r="B228" s="7" t="n">
        <v>3</v>
      </c>
      <c r="C228" s="7" t="n">
        <f aca="false">COUNTIF('Duel Summary'!M$2:M$1085,$A228)</f>
        <v>4</v>
      </c>
      <c r="D228" s="7" t="n">
        <f aca="false">SUMIF('Duel Summary'!M$2:M$1085,$A228,'Duel Summary'!G$2:G$1085)</f>
        <v>12</v>
      </c>
      <c r="E228" s="7" t="n">
        <f aca="false">SUMIF('Duel Summary'!M$2:M$1085,$A228,'Duel Summary'!H$2:H$1085)</f>
        <v>6</v>
      </c>
      <c r="F228" s="13" t="n">
        <f aca="false">IFERROR(E228/D228,"")</f>
        <v>0.5</v>
      </c>
      <c r="G228" s="7"/>
      <c r="H228" s="7" t="s">
        <v>9510</v>
      </c>
    </row>
    <row r="229" customFormat="false" ht="15" hidden="false" customHeight="true" outlineLevel="0" collapsed="false">
      <c r="A229" s="7" t="s">
        <v>6637</v>
      </c>
      <c r="B229" s="7" t="n">
        <v>4</v>
      </c>
      <c r="C229" s="7" t="n">
        <f aca="false">COUNTIF('Duel Summary'!M$2:M$1085,$A229)</f>
        <v>1</v>
      </c>
      <c r="D229" s="7" t="n">
        <f aca="false">SUMIF('Duel Summary'!M$2:M$1085,$A229,'Duel Summary'!G$2:G$1085)</f>
        <v>3</v>
      </c>
      <c r="E229" s="7" t="n">
        <f aca="false">SUMIF('Duel Summary'!M$2:M$1085,$A229,'Duel Summary'!H$2:H$1085)</f>
        <v>2</v>
      </c>
      <c r="F229" s="13" t="n">
        <f aca="false">IFERROR(E229/D229,"")</f>
        <v>0.666666666666667</v>
      </c>
      <c r="G229" s="5" t="s">
        <v>9468</v>
      </c>
      <c r="H229" s="7" t="s">
        <v>1671</v>
      </c>
    </row>
    <row r="230" customFormat="false" ht="15" hidden="false" customHeight="true" outlineLevel="0" collapsed="false">
      <c r="A230" s="7" t="s">
        <v>6997</v>
      </c>
      <c r="B230" s="7" t="n">
        <v>4</v>
      </c>
      <c r="C230" s="7" t="n">
        <f aca="false">COUNTIF('Duel Summary'!M$2:M$1085,$A230)</f>
        <v>1</v>
      </c>
      <c r="D230" s="7" t="n">
        <f aca="false">SUMIF('Duel Summary'!M$2:M$1085,$A230,'Duel Summary'!G$2:G$1085)</f>
        <v>3</v>
      </c>
      <c r="E230" s="7" t="n">
        <f aca="false">SUMIF('Duel Summary'!M$2:M$1085,$A230,'Duel Summary'!H$2:H$1085)</f>
        <v>1</v>
      </c>
      <c r="F230" s="13" t="n">
        <f aca="false">IFERROR(E230/D230,"")</f>
        <v>0.333333333333333</v>
      </c>
      <c r="G230" s="5" t="s">
        <v>9500</v>
      </c>
      <c r="H230" s="7" t="s">
        <v>871</v>
      </c>
    </row>
    <row r="231" customFormat="false" ht="15" hidden="false" customHeight="true" outlineLevel="0" collapsed="false">
      <c r="A231" s="7" t="s">
        <v>6385</v>
      </c>
      <c r="B231" s="7" t="n">
        <v>5</v>
      </c>
      <c r="C231" s="7" t="n">
        <f aca="false">COUNTIF('Duel Summary'!M$2:M$1085,$A231)</f>
        <v>1</v>
      </c>
      <c r="D231" s="7" t="n">
        <f aca="false">SUMIF('Duel Summary'!M$2:M$1085,$A231,'Duel Summary'!G$2:G$1085)</f>
        <v>3</v>
      </c>
      <c r="E231" s="7" t="n">
        <f aca="false">SUMIF('Duel Summary'!M$2:M$1085,$A231,'Duel Summary'!H$2:H$1085)</f>
        <v>2</v>
      </c>
      <c r="F231" s="13" t="n">
        <f aca="false">IFERROR(E231/D231,"")</f>
        <v>0.666666666666667</v>
      </c>
      <c r="G231" s="5" t="s">
        <v>9511</v>
      </c>
      <c r="H231" s="7" t="s">
        <v>1061</v>
      </c>
    </row>
    <row r="232" customFormat="false" ht="16.5" hidden="false" customHeight="true" outlineLevel="0" collapsed="false">
      <c r="A232" s="7" t="s">
        <v>7674</v>
      </c>
      <c r="B232" s="7" t="n">
        <v>3</v>
      </c>
      <c r="C232" s="7" t="n">
        <f aca="false">COUNTIF('Duel Summary'!M$2:M$1085,$A232)</f>
        <v>1</v>
      </c>
      <c r="D232" s="7" t="n">
        <f aca="false">SUMIF('Duel Summary'!M$2:M$1085,$A232,'Duel Summary'!G$2:G$1085)</f>
        <v>3</v>
      </c>
      <c r="E232" s="7" t="n">
        <f aca="false">SUMIF('Duel Summary'!M$2:M$1085,$A232,'Duel Summary'!H$2:H$1085)</f>
        <v>1</v>
      </c>
      <c r="F232" s="13" t="n">
        <f aca="false">IFERROR(E232/D232,"")</f>
        <v>0.333333333333333</v>
      </c>
      <c r="G232" s="7"/>
      <c r="H232" s="7" t="s">
        <v>1063</v>
      </c>
    </row>
    <row r="233" customFormat="false" ht="15" hidden="false" customHeight="true" outlineLevel="0" collapsed="false">
      <c r="A233" s="7" t="s">
        <v>6302</v>
      </c>
      <c r="B233" s="7" t="n">
        <v>5</v>
      </c>
      <c r="C233" s="7" t="n">
        <f aca="false">COUNTIF('Duel Summary'!M$2:M$1085,$A233)</f>
        <v>2</v>
      </c>
      <c r="D233" s="7" t="n">
        <f aca="false">SUMIF('Duel Summary'!M$2:M$1085,$A233,'Duel Summary'!G$2:G$1085)</f>
        <v>6</v>
      </c>
      <c r="E233" s="7" t="n">
        <f aca="false">SUMIF('Duel Summary'!M$2:M$1085,$A233,'Duel Summary'!H$2:H$1085)</f>
        <v>5</v>
      </c>
      <c r="F233" s="13" t="n">
        <f aca="false">IFERROR(E233/D233,"")</f>
        <v>0.833333333333333</v>
      </c>
      <c r="G233" s="5" t="s">
        <v>9512</v>
      </c>
      <c r="H233" s="7" t="s">
        <v>890</v>
      </c>
    </row>
    <row r="234" customFormat="false" ht="15" hidden="false" customHeight="true" outlineLevel="0" collapsed="false">
      <c r="A234" s="7" t="s">
        <v>6702</v>
      </c>
      <c r="B234" s="7" t="n">
        <v>4</v>
      </c>
      <c r="C234" s="7" t="n">
        <f aca="false">COUNTIF('Duel Summary'!M$2:M$1085,$A234)</f>
        <v>2</v>
      </c>
      <c r="D234" s="7" t="n">
        <f aca="false">SUMIF('Duel Summary'!M$2:M$1085,$A234,'Duel Summary'!G$2:G$1085)</f>
        <v>6</v>
      </c>
      <c r="E234" s="7" t="n">
        <f aca="false">SUMIF('Duel Summary'!M$2:M$1085,$A234,'Duel Summary'!H$2:H$1085)</f>
        <v>3</v>
      </c>
      <c r="F234" s="13" t="n">
        <f aca="false">IFERROR(E234/D234,"")</f>
        <v>0.5</v>
      </c>
      <c r="G234" s="5" t="s">
        <v>9414</v>
      </c>
      <c r="H234" s="7" t="s">
        <v>1800</v>
      </c>
    </row>
    <row r="235" customFormat="false" ht="15" hidden="false" customHeight="true" outlineLevel="0" collapsed="false">
      <c r="A235" s="7" t="s">
        <v>6825</v>
      </c>
      <c r="B235" s="7" t="n">
        <v>4</v>
      </c>
      <c r="C235" s="7" t="n">
        <f aca="false">COUNTIF('Duel Summary'!M$2:M$1085,$A235)</f>
        <v>2</v>
      </c>
      <c r="D235" s="7" t="n">
        <f aca="false">SUMIF('Duel Summary'!M$2:M$1085,$A235,'Duel Summary'!G$2:G$1085)</f>
        <v>6</v>
      </c>
      <c r="E235" s="7" t="n">
        <f aca="false">SUMIF('Duel Summary'!M$2:M$1085,$A235,'Duel Summary'!H$2:H$1085)</f>
        <v>3</v>
      </c>
      <c r="F235" s="13" t="n">
        <f aca="false">IFERROR(E235/D235,"")</f>
        <v>0.5</v>
      </c>
      <c r="G235" s="5" t="s">
        <v>9504</v>
      </c>
      <c r="H235" s="7" t="s">
        <v>2017</v>
      </c>
    </row>
    <row r="236" customFormat="false" ht="16.5" hidden="false" customHeight="true" outlineLevel="0" collapsed="false">
      <c r="A236" s="7" t="s">
        <v>8728</v>
      </c>
      <c r="B236" s="7" t="n">
        <v>5</v>
      </c>
      <c r="C236" s="7" t="n">
        <f aca="false">COUNTIF('Duel Summary'!M$2:M$1085,$A236)</f>
        <v>2</v>
      </c>
      <c r="D236" s="7" t="n">
        <f aca="false">SUMIF('Duel Summary'!M$2:M$1085,$A236,'Duel Summary'!G$2:G$1085)</f>
        <v>6</v>
      </c>
      <c r="E236" s="7" t="n">
        <f aca="false">SUMIF('Duel Summary'!M$2:M$1085,$A236,'Duel Summary'!H$2:H$1085)</f>
        <v>1</v>
      </c>
      <c r="F236" s="13" t="n">
        <f aca="false">IFERROR(E236/D236,"")</f>
        <v>0.166666666666667</v>
      </c>
      <c r="G236" s="5" t="s">
        <v>9513</v>
      </c>
      <c r="H236" s="8" t="s">
        <v>9514</v>
      </c>
    </row>
    <row r="237" customFormat="false" ht="15" hidden="false" customHeight="true" outlineLevel="0" collapsed="false">
      <c r="A237" s="7" t="s">
        <v>6641</v>
      </c>
      <c r="B237" s="7" t="n">
        <v>3</v>
      </c>
      <c r="C237" s="7" t="n">
        <f aca="false">COUNTIF('Duel Summary'!M$2:M$1085,$A237)</f>
        <v>1</v>
      </c>
      <c r="D237" s="7" t="n">
        <f aca="false">SUMIF('Duel Summary'!M$2:M$1085,$A237,'Duel Summary'!G$2:G$1085)</f>
        <v>3</v>
      </c>
      <c r="E237" s="7" t="n">
        <f aca="false">SUMIF('Duel Summary'!M$2:M$1085,$A237,'Duel Summary'!H$2:H$1085)</f>
        <v>1</v>
      </c>
      <c r="F237" s="13" t="n">
        <f aca="false">IFERROR(E237/D237,"")</f>
        <v>0.333333333333333</v>
      </c>
      <c r="G237" s="7"/>
      <c r="H237" s="7" t="s">
        <v>1671</v>
      </c>
    </row>
    <row r="238" customFormat="false" ht="15" hidden="false" customHeight="true" outlineLevel="0" collapsed="false">
      <c r="A238" s="7" t="s">
        <v>6047</v>
      </c>
      <c r="B238" s="7" t="n">
        <v>3</v>
      </c>
      <c r="C238" s="7" t="n">
        <f aca="false">COUNTIF('Duel Summary'!M$2:M$1085,$A238)</f>
        <v>2</v>
      </c>
      <c r="D238" s="7" t="n">
        <f aca="false">SUMIF('Duel Summary'!M$2:M$1085,$A238,'Duel Summary'!G$2:G$1085)</f>
        <v>6</v>
      </c>
      <c r="E238" s="7" t="n">
        <f aca="false">SUMIF('Duel Summary'!M$2:M$1085,$A238,'Duel Summary'!H$2:H$1085)</f>
        <v>3</v>
      </c>
      <c r="F238" s="13" t="n">
        <f aca="false">IFERROR(E238/D238,"")</f>
        <v>0.5</v>
      </c>
      <c r="G238" s="7"/>
      <c r="H238" s="7" t="s">
        <v>403</v>
      </c>
    </row>
    <row r="239" customFormat="false" ht="15" hidden="false" customHeight="true" outlineLevel="0" collapsed="false">
      <c r="A239" s="7" t="s">
        <v>6706</v>
      </c>
      <c r="B239" s="7" t="n">
        <v>4</v>
      </c>
      <c r="C239" s="7" t="n">
        <f aca="false">COUNTIF('Duel Summary'!M$2:M$1085,$A239)</f>
        <v>1</v>
      </c>
      <c r="D239" s="7" t="n">
        <f aca="false">SUMIF('Duel Summary'!M$2:M$1085,$A239,'Duel Summary'!G$2:G$1085)</f>
        <v>3</v>
      </c>
      <c r="E239" s="7" t="n">
        <f aca="false">SUMIF('Duel Summary'!M$2:M$1085,$A239,'Duel Summary'!H$2:H$1085)</f>
        <v>2</v>
      </c>
      <c r="F239" s="13" t="n">
        <f aca="false">IFERROR(E239/D239,"")</f>
        <v>0.666666666666667</v>
      </c>
      <c r="G239" s="5" t="s">
        <v>9515</v>
      </c>
      <c r="H239" s="7" t="s">
        <v>1800</v>
      </c>
    </row>
    <row r="240" customFormat="false" ht="15" hidden="false" customHeight="true" outlineLevel="0" collapsed="false">
      <c r="A240" s="7" t="s">
        <v>7385</v>
      </c>
      <c r="B240" s="7" t="n">
        <v>5</v>
      </c>
      <c r="C240" s="7" t="n">
        <f aca="false">COUNTIF('Duel Summary'!M$2:M$1085,$A240)</f>
        <v>2</v>
      </c>
      <c r="D240" s="7" t="n">
        <f aca="false">SUMIF('Duel Summary'!M$2:M$1085,$A240,'Duel Summary'!G$2:G$1085)</f>
        <v>6</v>
      </c>
      <c r="E240" s="7" t="n">
        <f aca="false">SUMIF('Duel Summary'!M$2:M$1085,$A240,'Duel Summary'!H$2:H$1085)</f>
        <v>3</v>
      </c>
      <c r="F240" s="13" t="n">
        <f aca="false">IFERROR(E240/D240,"")</f>
        <v>0.5</v>
      </c>
      <c r="G240" s="5" t="s">
        <v>9439</v>
      </c>
      <c r="H240" s="7" t="s">
        <v>369</v>
      </c>
    </row>
    <row r="241" customFormat="false" ht="16.5" hidden="false" customHeight="true" outlineLevel="0" collapsed="false">
      <c r="A241" s="7" t="s">
        <v>6712</v>
      </c>
      <c r="B241" s="7" t="n">
        <v>5</v>
      </c>
      <c r="C241" s="7" t="n">
        <f aca="false">COUNTIF('Duel Summary'!M$2:M$1085,$A241)</f>
        <v>4</v>
      </c>
      <c r="D241" s="7" t="n">
        <f aca="false">SUMIF('Duel Summary'!M$2:M$1085,$A241,'Duel Summary'!G$2:G$1085)</f>
        <v>12</v>
      </c>
      <c r="E241" s="7" t="n">
        <f aca="false">SUMIF('Duel Summary'!M$2:M$1085,$A241,'Duel Summary'!H$2:H$1085)</f>
        <v>8</v>
      </c>
      <c r="F241" s="13" t="n">
        <f aca="false">IFERROR(E241/D241,"")</f>
        <v>0.666666666666667</v>
      </c>
      <c r="G241" s="5" t="s">
        <v>9439</v>
      </c>
      <c r="H241" s="7" t="s">
        <v>9516</v>
      </c>
    </row>
    <row r="242" customFormat="false" ht="15" hidden="false" customHeight="true" outlineLevel="0" collapsed="false">
      <c r="A242" s="7" t="s">
        <v>8975</v>
      </c>
      <c r="B242" s="7" t="n">
        <v>4</v>
      </c>
      <c r="C242" s="7" t="n">
        <f aca="false">COUNTIF('Duel Summary'!M$2:M$1085,$A242)</f>
        <v>1</v>
      </c>
      <c r="D242" s="7" t="n">
        <f aca="false">SUMIF('Duel Summary'!M$2:M$1085,$A242,'Duel Summary'!G$2:G$1085)</f>
        <v>3</v>
      </c>
      <c r="E242" s="7" t="n">
        <f aca="false">SUMIF('Duel Summary'!M$2:M$1085,$A242,'Duel Summary'!H$2:H$1085)</f>
        <v>1</v>
      </c>
      <c r="F242" s="13" t="n">
        <f aca="false">IFERROR(E242/D242,"")</f>
        <v>0.333333333333333</v>
      </c>
      <c r="G242" s="5" t="s">
        <v>9517</v>
      </c>
      <c r="H242" s="8" t="s">
        <v>862</v>
      </c>
    </row>
    <row r="243" customFormat="false" ht="15" hidden="false" customHeight="true" outlineLevel="0" collapsed="false">
      <c r="A243" s="7" t="s">
        <v>5962</v>
      </c>
      <c r="B243" s="7" t="n">
        <v>4</v>
      </c>
      <c r="C243" s="7" t="n">
        <f aca="false">COUNTIF('Duel Summary'!M$2:M$1085,$A243)</f>
        <v>2</v>
      </c>
      <c r="D243" s="7" t="n">
        <f aca="false">SUMIF('Duel Summary'!M$2:M$1085,$A243,'Duel Summary'!G$2:G$1085)</f>
        <v>6</v>
      </c>
      <c r="E243" s="7" t="n">
        <f aca="false">SUMIF('Duel Summary'!M$2:M$1085,$A243,'Duel Summary'!H$2:H$1085)</f>
        <v>2</v>
      </c>
      <c r="F243" s="13" t="n">
        <f aca="false">IFERROR(E243/D243,"")</f>
        <v>0.333333333333333</v>
      </c>
      <c r="G243" s="5" t="s">
        <v>9414</v>
      </c>
      <c r="H243" s="7" t="s">
        <v>2017</v>
      </c>
    </row>
    <row r="244" customFormat="false" ht="15" hidden="false" customHeight="true" outlineLevel="0" collapsed="false">
      <c r="A244" s="7" t="s">
        <v>6418</v>
      </c>
      <c r="B244" s="7" t="n">
        <v>4</v>
      </c>
      <c r="C244" s="7" t="n">
        <f aca="false">COUNTIF('Duel Summary'!M$2:M$1085,$A244)</f>
        <v>6</v>
      </c>
      <c r="D244" s="7" t="n">
        <f aca="false">SUMIF('Duel Summary'!M$2:M$1085,$A244,'Duel Summary'!G$2:G$1085)</f>
        <v>18</v>
      </c>
      <c r="E244" s="7" t="n">
        <f aca="false">SUMIF('Duel Summary'!M$2:M$1085,$A244,'Duel Summary'!H$2:H$1085)</f>
        <v>8</v>
      </c>
      <c r="F244" s="13" t="n">
        <f aca="false">IFERROR(E244/D244,"")</f>
        <v>0.444444444444444</v>
      </c>
      <c r="G244" s="5" t="s">
        <v>9414</v>
      </c>
      <c r="H244" s="7" t="s">
        <v>9518</v>
      </c>
    </row>
    <row r="245" customFormat="false" ht="15" hidden="false" customHeight="true" outlineLevel="0" collapsed="false">
      <c r="A245" s="7" t="s">
        <v>6355</v>
      </c>
      <c r="B245" s="7" t="n">
        <v>4</v>
      </c>
      <c r="C245" s="7" t="n">
        <f aca="false">COUNTIF('Duel Summary'!M$2:M$1085,$A245)</f>
        <v>1</v>
      </c>
      <c r="D245" s="7" t="n">
        <f aca="false">SUMIF('Duel Summary'!M$2:M$1085,$A245,'Duel Summary'!G$2:G$1085)</f>
        <v>3</v>
      </c>
      <c r="E245" s="7" t="n">
        <f aca="false">SUMIF('Duel Summary'!M$2:M$1085,$A245,'Duel Summary'!H$2:H$1085)</f>
        <v>3</v>
      </c>
      <c r="F245" s="13" t="n">
        <f aca="false">IFERROR(E245/D245,"")</f>
        <v>1</v>
      </c>
      <c r="G245" s="5" t="s">
        <v>9519</v>
      </c>
      <c r="H245" s="7" t="s">
        <v>1061</v>
      </c>
    </row>
    <row r="246" customFormat="false" ht="15" hidden="false" customHeight="true" outlineLevel="0" collapsed="false">
      <c r="A246" s="7" t="s">
        <v>6652</v>
      </c>
      <c r="B246" s="7" t="n">
        <v>4</v>
      </c>
      <c r="C246" s="7" t="n">
        <f aca="false">COUNTIF('Duel Summary'!M$2:M$1085,$A246)</f>
        <v>1</v>
      </c>
      <c r="D246" s="7" t="n">
        <f aca="false">SUMIF('Duel Summary'!M$2:M$1085,$A246,'Duel Summary'!G$2:G$1085)</f>
        <v>3</v>
      </c>
      <c r="E246" s="7" t="n">
        <f aca="false">SUMIF('Duel Summary'!M$2:M$1085,$A246,'Duel Summary'!H$2:H$1085)</f>
        <v>1</v>
      </c>
      <c r="F246" s="13" t="n">
        <f aca="false">IFERROR(E246/D246,"")</f>
        <v>0.333333333333333</v>
      </c>
      <c r="G246" s="5" t="s">
        <v>9430</v>
      </c>
      <c r="H246" s="7" t="s">
        <v>1671</v>
      </c>
    </row>
    <row r="247" customFormat="false" ht="15" hidden="false" customHeight="true" outlineLevel="0" collapsed="false">
      <c r="A247" s="7" t="s">
        <v>7757</v>
      </c>
      <c r="B247" s="7" t="n">
        <v>4</v>
      </c>
      <c r="C247" s="7" t="n">
        <f aca="false">COUNTIF('Duel Summary'!M$2:M$1085,$A247)</f>
        <v>1</v>
      </c>
      <c r="D247" s="7" t="n">
        <f aca="false">SUMIF('Duel Summary'!M$2:M$1085,$A247,'Duel Summary'!G$2:G$1085)</f>
        <v>3</v>
      </c>
      <c r="E247" s="7" t="n">
        <f aca="false">SUMIF('Duel Summary'!M$2:M$1085,$A247,'Duel Summary'!H$2:H$1085)</f>
        <v>1</v>
      </c>
      <c r="F247" s="13" t="n">
        <f aca="false">IFERROR(E247/D247,"")</f>
        <v>0.333333333333333</v>
      </c>
      <c r="G247" s="5" t="s">
        <v>9430</v>
      </c>
      <c r="H247" s="7" t="s">
        <v>723</v>
      </c>
    </row>
    <row r="248" customFormat="false" ht="15" hidden="false" customHeight="true" outlineLevel="0" collapsed="false">
      <c r="A248" s="7" t="s">
        <v>7314</v>
      </c>
      <c r="B248" s="7" t="n">
        <v>4</v>
      </c>
      <c r="C248" s="7" t="n">
        <f aca="false">COUNTIF('Duel Summary'!M$2:M$1085,$A248)</f>
        <v>1</v>
      </c>
      <c r="D248" s="7" t="n">
        <f aca="false">SUMIF('Duel Summary'!M$2:M$1085,$A248,'Duel Summary'!G$2:G$1085)</f>
        <v>3</v>
      </c>
      <c r="E248" s="7" t="n">
        <f aca="false">SUMIF('Duel Summary'!M$2:M$1085,$A248,'Duel Summary'!H$2:H$1085)</f>
        <v>3</v>
      </c>
      <c r="F248" s="13" t="n">
        <f aca="false">IFERROR(E248/D248,"")</f>
        <v>1</v>
      </c>
      <c r="G248" s="5" t="s">
        <v>9430</v>
      </c>
      <c r="H248" s="7" t="s">
        <v>282</v>
      </c>
    </row>
  </sheetData>
  <autoFilter ref="A1:H2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54" min="2" style="1" width="34"/>
    <col collapsed="false" customWidth="true" hidden="false" outlineLevel="0" max="56" min="56" style="1" width="80"/>
  </cols>
  <sheetData>
    <row r="1" customFormat="false" ht="29.25" hidden="false" customHeight="true" outlineLevel="0" collapsed="false">
      <c r="A1" s="14" t="s">
        <v>9520</v>
      </c>
      <c r="B1" s="15" t="s">
        <v>9521</v>
      </c>
      <c r="C1" s="15" t="s">
        <v>9522</v>
      </c>
      <c r="D1" s="15" t="s">
        <v>9523</v>
      </c>
      <c r="E1" s="15" t="s">
        <v>9524</v>
      </c>
      <c r="F1" s="15" t="s">
        <v>9525</v>
      </c>
      <c r="G1" s="15" t="s">
        <v>9526</v>
      </c>
      <c r="H1" s="15" t="s">
        <v>9527</v>
      </c>
      <c r="I1" s="15" t="s">
        <v>9528</v>
      </c>
      <c r="J1" s="15" t="s">
        <v>9529</v>
      </c>
      <c r="K1" s="15" t="s">
        <v>9530</v>
      </c>
      <c r="L1" s="15" t="s">
        <v>9531</v>
      </c>
      <c r="M1" s="15" t="s">
        <v>9532</v>
      </c>
      <c r="N1" s="15" t="s">
        <v>9533</v>
      </c>
      <c r="O1" s="15" t="s">
        <v>9534</v>
      </c>
      <c r="P1" s="15" t="s">
        <v>9535</v>
      </c>
      <c r="Q1" s="15" t="s">
        <v>9536</v>
      </c>
      <c r="R1" s="15" t="s">
        <v>9537</v>
      </c>
      <c r="S1" s="15" t="s">
        <v>9538</v>
      </c>
      <c r="T1" s="15" t="s">
        <v>9539</v>
      </c>
      <c r="U1" s="15" t="s">
        <v>9540</v>
      </c>
      <c r="V1" s="15" t="s">
        <v>9541</v>
      </c>
      <c r="W1" s="15" t="s">
        <v>9542</v>
      </c>
      <c r="X1" s="15" t="s">
        <v>9543</v>
      </c>
      <c r="Y1" s="15" t="s">
        <v>9544</v>
      </c>
      <c r="Z1" s="15" t="s">
        <v>9545</v>
      </c>
      <c r="AA1" s="15" t="s">
        <v>9546</v>
      </c>
      <c r="AB1" s="15" t="s">
        <v>9547</v>
      </c>
      <c r="AC1" s="15" t="s">
        <v>9548</v>
      </c>
      <c r="AD1" s="15" t="s">
        <v>9549</v>
      </c>
      <c r="AE1" s="15" t="s">
        <v>9550</v>
      </c>
      <c r="AF1" s="15" t="s">
        <v>9551</v>
      </c>
      <c r="AG1" s="15" t="s">
        <v>9552</v>
      </c>
      <c r="AH1" s="15" t="s">
        <v>9553</v>
      </c>
      <c r="AI1" s="15" t="s">
        <v>9554</v>
      </c>
      <c r="AJ1" s="15" t="s">
        <v>9555</v>
      </c>
      <c r="AK1" s="15" t="s">
        <v>9556</v>
      </c>
      <c r="AL1" s="15" t="s">
        <v>9557</v>
      </c>
      <c r="AM1" s="15" t="s">
        <v>9558</v>
      </c>
      <c r="AN1" s="15" t="s">
        <v>9559</v>
      </c>
      <c r="AO1" s="15" t="s">
        <v>9560</v>
      </c>
      <c r="AP1" s="15" t="s">
        <v>9561</v>
      </c>
      <c r="AQ1" s="15" t="s">
        <v>9562</v>
      </c>
      <c r="AR1" s="15" t="s">
        <v>9563</v>
      </c>
      <c r="AS1" s="15" t="s">
        <v>9564</v>
      </c>
      <c r="AT1" s="15" t="s">
        <v>9565</v>
      </c>
      <c r="AU1" s="16" t="s">
        <v>9566</v>
      </c>
      <c r="AV1" s="16" t="s">
        <v>9567</v>
      </c>
      <c r="AW1" s="16" t="s">
        <v>9568</v>
      </c>
      <c r="AX1" s="16" t="s">
        <v>9569</v>
      </c>
      <c r="AY1" s="16" t="s">
        <v>9570</v>
      </c>
      <c r="AZ1" s="16" t="s">
        <v>9571</v>
      </c>
      <c r="BA1" s="16" t="s">
        <v>9572</v>
      </c>
      <c r="BB1" s="16" t="s">
        <v>9573</v>
      </c>
      <c r="BD1" s="11" t="s">
        <v>9574</v>
      </c>
    </row>
    <row r="2" customFormat="false" ht="15" hidden="false" customHeight="true" outlineLevel="0" collapsed="false">
      <c r="A2" s="11" t="s">
        <v>145</v>
      </c>
      <c r="B2" s="17" t="n">
        <f aca="false">COUNTIFS('Duel Log'!C$2:C$2815,"Adox",'Duel Log'!I$2:I$2815,$A2)+COUNTIFS('Duel Log'!C$2:C$2815,"Adox",'Duel Log'!J$2:J$2815,$A2)+COUNTIFS('Duel Log'!C$2:C$2815,"Adox",'Duel Log'!K$2:K$2815,$A2)+COUNTIFS('Duel Log'!C$2:C$2815,"Adox",'Duel Log'!L$2:L$2815,$A2)+COUNTIFS('Duel Log'!C$2:C$2815,"Adox",'Duel Log'!M$2:M$2815,$A2)+COUNTIFS('Duel Log'!C$2:C$2815,"Adox",'Duel Log'!N$2:N$2815,$A2)+COUNTIFS('Duel Log'!C$2:C$2815,"Adox",'Duel Log'!O$2:O$2815,$A2)+COUNTIFS('Duel Log'!C$2:C$2815,"Adox",'Duel Log'!P$2:P$2815,$A2)</f>
        <v>0</v>
      </c>
      <c r="C2" s="17" t="n">
        <f aca="false">COUNTIFS('Duel Log'!C$2:C$2815,"Asaf",'Duel Log'!I$2:I$2815,$A2)+COUNTIFS('Duel Log'!C$2:C$2815,"Asaf",'Duel Log'!J$2:J$2815,$A2)+COUNTIFS('Duel Log'!C$2:C$2815,"Asaf",'Duel Log'!K$2:K$2815,$A2)+COUNTIFS('Duel Log'!C$2:C$2815,"Asaf",'Duel Log'!L$2:L$2815,$A2)+COUNTIFS('Duel Log'!C$2:C$2815,"Asaf",'Duel Log'!M$2:M$2815,$A2)+COUNTIFS('Duel Log'!C$2:C$2815,"Asaf",'Duel Log'!N$2:N$2815,$A2)+COUNTIFS('Duel Log'!C$2:C$2815,"Asaf",'Duel Log'!O$2:O$2815,$A2)+COUNTIFS('Duel Log'!C$2:C$2815,"Asaf",'Duel Log'!P$2:P$2815,$A2)</f>
        <v>1</v>
      </c>
      <c r="D2" s="17" t="n">
        <f aca="false">COUNTIFS('Duel Log'!C$2:C$2815,"BattleSRAM",'Duel Log'!I$2:I$2815,$A2)+COUNTIFS('Duel Log'!C$2:C$2815,"BattleSRAM",'Duel Log'!J$2:J$2815,$A2)+COUNTIFS('Duel Log'!C$2:C$2815,"BattleSRAM",'Duel Log'!K$2:K$2815,$A2)+COUNTIFS('Duel Log'!C$2:C$2815,"BattleSRAM",'Duel Log'!L$2:L$2815,$A2)+COUNTIFS('Duel Log'!C$2:C$2815,"BattleSRAM",'Duel Log'!M$2:M$2815,$A2)+COUNTIFS('Duel Log'!C$2:C$2815,"BattleSRAM",'Duel Log'!N$2:N$2815,$A2)+COUNTIFS('Duel Log'!C$2:C$2815,"BattleSRAM",'Duel Log'!O$2:O$2815,$A2)+COUNTIFS('Duel Log'!C$2:C$2815,"BattleSRAM",'Duel Log'!P$2:P$2815,$A2)</f>
        <v>5</v>
      </c>
      <c r="E2" s="17" t="n">
        <f aca="false">COUNTIFS('Duel Log'!C$2:C$2815,"Betfas",'Duel Log'!I$2:I$2815,$A2)+COUNTIFS('Duel Log'!C$2:C$2815,"Betfas",'Duel Log'!J$2:J$2815,$A2)+COUNTIFS('Duel Log'!C$2:C$2815,"Betfas",'Duel Log'!K$2:K$2815,$A2)+COUNTIFS('Duel Log'!C$2:C$2815,"Betfas",'Duel Log'!L$2:L$2815,$A2)+COUNTIFS('Duel Log'!C$2:C$2815,"Betfas",'Duel Log'!M$2:M$2815,$A2)+COUNTIFS('Duel Log'!C$2:C$2815,"Betfas",'Duel Log'!N$2:N$2815,$A2)+COUNTIFS('Duel Log'!C$2:C$2815,"Betfas",'Duel Log'!O$2:O$2815,$A2)+COUNTIFS('Duel Log'!C$2:C$2815,"Betfas",'Duel Log'!P$2:P$2815,$A2)</f>
        <v>0</v>
      </c>
      <c r="F2" s="17" t="n">
        <f aca="false">COUNTIFS('Duel Log'!C$2:C$2815,"CAL Sub ™✨杰克",'Duel Log'!I$2:I$2815,$A2)+COUNTIFS('Duel Log'!C$2:C$2815,"CAL Sub ™✨杰克",'Duel Log'!J$2:J$2815,$A2)+COUNTIFS('Duel Log'!C$2:C$2815,"CAL Sub ™✨杰克",'Duel Log'!K$2:K$2815,$A2)+COUNTIFS('Duel Log'!C$2:C$2815,"CAL Sub ™✨杰克",'Duel Log'!L$2:L$2815,$A2)+COUNTIFS('Duel Log'!C$2:C$2815,"CAL Sub ™✨杰克",'Duel Log'!M$2:M$2815,$A2)+COUNTIFS('Duel Log'!C$2:C$2815,"CAL Sub ™✨杰克",'Duel Log'!N$2:N$2815,$A2)+COUNTIFS('Duel Log'!C$2:C$2815,"CAL Sub ™✨杰克",'Duel Log'!O$2:O$2815,$A2)+COUNTIFS('Duel Log'!C$2:C$2815,"CAL Sub ™✨杰克",'Duel Log'!P$2:P$2815,$A2)</f>
        <v>7</v>
      </c>
      <c r="G2" s="17" t="n">
        <f aca="false">COUNTIFS('Duel Log'!C$2:C$2815,"Clown",'Duel Log'!I$2:I$2815,$A2)+COUNTIFS('Duel Log'!C$2:C$2815,"Clown",'Duel Log'!J$2:J$2815,$A2)+COUNTIFS('Duel Log'!C$2:C$2815,"Clown",'Duel Log'!K$2:K$2815,$A2)+COUNTIFS('Duel Log'!C$2:C$2815,"Clown",'Duel Log'!L$2:L$2815,$A2)+COUNTIFS('Duel Log'!C$2:C$2815,"Clown",'Duel Log'!M$2:M$2815,$A2)+COUNTIFS('Duel Log'!C$2:C$2815,"Clown",'Duel Log'!N$2:N$2815,$A2)+COUNTIFS('Duel Log'!C$2:C$2815,"Clown",'Duel Log'!O$2:O$2815,$A2)+COUNTIFS('Duel Log'!C$2:C$2815,"Clown",'Duel Log'!P$2:P$2815,$A2)</f>
        <v>4</v>
      </c>
      <c r="H2" s="17" t="n">
        <f aca="false">COUNTIFS('Duel Log'!C$2:C$2815,"Coco",'Duel Log'!I$2:I$2815,$A2)+COUNTIFS('Duel Log'!C$2:C$2815,"Coco",'Duel Log'!J$2:J$2815,$A2)+COUNTIFS('Duel Log'!C$2:C$2815,"Coco",'Duel Log'!K$2:K$2815,$A2)+COUNTIFS('Duel Log'!C$2:C$2815,"Coco",'Duel Log'!L$2:L$2815,$A2)+COUNTIFS('Duel Log'!C$2:C$2815,"Coco",'Duel Log'!M$2:M$2815,$A2)+COUNTIFS('Duel Log'!C$2:C$2815,"Coco",'Duel Log'!N$2:N$2815,$A2)+COUNTIFS('Duel Log'!C$2:C$2815,"Coco",'Duel Log'!O$2:O$2815,$A2)+COUNTIFS('Duel Log'!C$2:C$2815,"Coco",'Duel Log'!P$2:P$2815,$A2)</f>
        <v>8</v>
      </c>
      <c r="I2" s="17" t="n">
        <f aca="false">COUNTIFS('Duel Log'!C$2:C$2815,"Code: Furkan",'Duel Log'!I$2:I$2815,$A2)+COUNTIFS('Duel Log'!C$2:C$2815,"Code: Furkan",'Duel Log'!J$2:J$2815,$A2)+COUNTIFS('Duel Log'!C$2:C$2815,"Code: Furkan",'Duel Log'!K$2:K$2815,$A2)+COUNTIFS('Duel Log'!C$2:C$2815,"Code: Furkan",'Duel Log'!L$2:L$2815,$A2)+COUNTIFS('Duel Log'!C$2:C$2815,"Code: Furkan",'Duel Log'!M$2:M$2815,$A2)+COUNTIFS('Duel Log'!C$2:C$2815,"Code: Furkan",'Duel Log'!N$2:N$2815,$A2)+COUNTIFS('Duel Log'!C$2:C$2815,"Code: Furkan",'Duel Log'!O$2:O$2815,$A2)+COUNTIFS('Duel Log'!C$2:C$2815,"Code: Furkan",'Duel Log'!P$2:P$2815,$A2)</f>
        <v>2</v>
      </c>
      <c r="J2" s="17" t="n">
        <f aca="false">COUNTIFS('Duel Log'!C$2:C$2815,"DK",'Duel Log'!I$2:I$2815,$A2)+COUNTIFS('Duel Log'!C$2:C$2815,"DK",'Duel Log'!J$2:J$2815,$A2)+COUNTIFS('Duel Log'!C$2:C$2815,"DK",'Duel Log'!K$2:K$2815,$A2)+COUNTIFS('Duel Log'!C$2:C$2815,"DK",'Duel Log'!L$2:L$2815,$A2)+COUNTIFS('Duel Log'!C$2:C$2815,"DK",'Duel Log'!M$2:M$2815,$A2)+COUNTIFS('Duel Log'!C$2:C$2815,"DK",'Duel Log'!N$2:N$2815,$A2)+COUNTIFS('Duel Log'!C$2:C$2815,"DK",'Duel Log'!O$2:O$2815,$A2)+COUNTIFS('Duel Log'!C$2:C$2815,"DK",'Duel Log'!P$2:P$2815,$A2)</f>
        <v>1</v>
      </c>
      <c r="K2" s="17" t="n">
        <f aca="false">COUNTIFS('Duel Log'!C$2:C$2815,"Dess",'Duel Log'!I$2:I$2815,$A2)+COUNTIFS('Duel Log'!C$2:C$2815,"Dess",'Duel Log'!J$2:J$2815,$A2)+COUNTIFS('Duel Log'!C$2:C$2815,"Dess",'Duel Log'!K$2:K$2815,$A2)+COUNTIFS('Duel Log'!C$2:C$2815,"Dess",'Duel Log'!L$2:L$2815,$A2)+COUNTIFS('Duel Log'!C$2:C$2815,"Dess",'Duel Log'!M$2:M$2815,$A2)+COUNTIFS('Duel Log'!C$2:C$2815,"Dess",'Duel Log'!N$2:N$2815,$A2)+COUNTIFS('Duel Log'!C$2:C$2815,"Dess",'Duel Log'!O$2:O$2815,$A2)+COUNTIFS('Duel Log'!C$2:C$2815,"Dess",'Duel Log'!P$2:P$2815,$A2)</f>
        <v>1</v>
      </c>
      <c r="L2" s="17" t="n">
        <f aca="false">COUNTIFS('Duel Log'!C$2:C$2815,"EGW",'Duel Log'!I$2:I$2815,$A2)+COUNTIFS('Duel Log'!C$2:C$2815,"EGW",'Duel Log'!J$2:J$2815,$A2)+COUNTIFS('Duel Log'!C$2:C$2815,"EGW",'Duel Log'!K$2:K$2815,$A2)+COUNTIFS('Duel Log'!C$2:C$2815,"EGW",'Duel Log'!L$2:L$2815,$A2)+COUNTIFS('Duel Log'!C$2:C$2815,"EGW",'Duel Log'!M$2:M$2815,$A2)+COUNTIFS('Duel Log'!C$2:C$2815,"EGW",'Duel Log'!N$2:N$2815,$A2)+COUNTIFS('Duel Log'!C$2:C$2815,"EGW",'Duel Log'!O$2:O$2815,$A2)+COUNTIFS('Duel Log'!C$2:C$2815,"EGW",'Duel Log'!P$2:P$2815,$A2)</f>
        <v>5</v>
      </c>
      <c r="M2" s="17" t="n">
        <f aca="false">COUNTIFS('Duel Log'!C$2:C$2815,"ErBacce",'Duel Log'!I$2:I$2815,$A2)+COUNTIFS('Duel Log'!C$2:C$2815,"ErBacce",'Duel Log'!J$2:J$2815,$A2)+COUNTIFS('Duel Log'!C$2:C$2815,"ErBacce",'Duel Log'!K$2:K$2815,$A2)+COUNTIFS('Duel Log'!C$2:C$2815,"ErBacce",'Duel Log'!L$2:L$2815,$A2)+COUNTIFS('Duel Log'!C$2:C$2815,"ErBacce",'Duel Log'!M$2:M$2815,$A2)+COUNTIFS('Duel Log'!C$2:C$2815,"ErBacce",'Duel Log'!N$2:N$2815,$A2)+COUNTIFS('Duel Log'!C$2:C$2815,"ErBacce",'Duel Log'!O$2:O$2815,$A2)+COUNTIFS('Duel Log'!C$2:C$2815,"ErBacce",'Duel Log'!P$2:P$2815,$A2)</f>
        <v>0</v>
      </c>
      <c r="N2" s="17" t="n">
        <f aca="false">COUNTIFS('Duel Log'!C$2:C$2815,"Ian77",'Duel Log'!I$2:I$2815,$A2)+COUNTIFS('Duel Log'!C$2:C$2815,"Ian77",'Duel Log'!J$2:J$2815,$A2)+COUNTIFS('Duel Log'!C$2:C$2815,"Ian77",'Duel Log'!K$2:K$2815,$A2)+COUNTIFS('Duel Log'!C$2:C$2815,"Ian77",'Duel Log'!L$2:L$2815,$A2)+COUNTIFS('Duel Log'!C$2:C$2815,"Ian77",'Duel Log'!M$2:M$2815,$A2)+COUNTIFS('Duel Log'!C$2:C$2815,"Ian77",'Duel Log'!N$2:N$2815,$A2)+COUNTIFS('Duel Log'!C$2:C$2815,"Ian77",'Duel Log'!O$2:O$2815,$A2)+COUNTIFS('Duel Log'!C$2:C$2815,"Ian77",'Duel Log'!P$2:P$2815,$A2)</f>
        <v>2</v>
      </c>
      <c r="O2" s="17" t="n">
        <f aca="false">COUNTIFS('Duel Log'!C$2:C$2815,"JL Viiper",'Duel Log'!I$2:I$2815,$A2)+COUNTIFS('Duel Log'!C$2:C$2815,"JL Viiper",'Duel Log'!J$2:J$2815,$A2)+COUNTIFS('Duel Log'!C$2:C$2815,"JL Viiper",'Duel Log'!K$2:K$2815,$A2)+COUNTIFS('Duel Log'!C$2:C$2815,"JL Viiper",'Duel Log'!L$2:L$2815,$A2)+COUNTIFS('Duel Log'!C$2:C$2815,"JL Viiper",'Duel Log'!M$2:M$2815,$A2)+COUNTIFS('Duel Log'!C$2:C$2815,"JL Viiper",'Duel Log'!N$2:N$2815,$A2)+COUNTIFS('Duel Log'!C$2:C$2815,"JL Viiper",'Duel Log'!O$2:O$2815,$A2)+COUNTIFS('Duel Log'!C$2:C$2815,"JL Viiper",'Duel Log'!P$2:P$2815,$A2)</f>
        <v>4</v>
      </c>
      <c r="P2" s="17" t="n">
        <f aca="false">COUNTIFS('Duel Log'!C$2:C$2815,"JorZ",'Duel Log'!I$2:I$2815,$A2)+COUNTIFS('Duel Log'!C$2:C$2815,"JorZ",'Duel Log'!J$2:J$2815,$A2)+COUNTIFS('Duel Log'!C$2:C$2815,"JorZ",'Duel Log'!K$2:K$2815,$A2)+COUNTIFS('Duel Log'!C$2:C$2815,"JorZ",'Duel Log'!L$2:L$2815,$A2)+COUNTIFS('Duel Log'!C$2:C$2815,"JorZ",'Duel Log'!M$2:M$2815,$A2)+COUNTIFS('Duel Log'!C$2:C$2815,"JorZ",'Duel Log'!N$2:N$2815,$A2)+COUNTIFS('Duel Log'!C$2:C$2815,"JorZ",'Duel Log'!O$2:O$2815,$A2)+COUNTIFS('Duel Log'!C$2:C$2815,"JorZ",'Duel Log'!P$2:P$2815,$A2)</f>
        <v>6</v>
      </c>
      <c r="Q2" s="17" t="n">
        <f aca="false">COUNTIFS('Duel Log'!C$2:C$2815,"Kimchi77✨小小罗",'Duel Log'!I$2:I$2815,$A2)+COUNTIFS('Duel Log'!C$2:C$2815,"Kimchi77✨小小罗",'Duel Log'!J$2:J$2815,$A2)+COUNTIFS('Duel Log'!C$2:C$2815,"Kimchi77✨小小罗",'Duel Log'!K$2:K$2815,$A2)+COUNTIFS('Duel Log'!C$2:C$2815,"Kimchi77✨小小罗",'Duel Log'!L$2:L$2815,$A2)+COUNTIFS('Duel Log'!C$2:C$2815,"Kimchi77✨小小罗",'Duel Log'!M$2:M$2815,$A2)+COUNTIFS('Duel Log'!C$2:C$2815,"Kimchi77✨小小罗",'Duel Log'!N$2:N$2815,$A2)+COUNTIFS('Duel Log'!C$2:C$2815,"Kimchi77✨小小罗",'Duel Log'!O$2:O$2815,$A2)+COUNTIFS('Duel Log'!C$2:C$2815,"Kimchi77✨小小罗",'Duel Log'!P$2:P$2815,$A2)</f>
        <v>5</v>
      </c>
      <c r="R2" s="17" t="n">
        <f aca="false">COUNTIFS('Duel Log'!C$2:C$2815,"Kitashiyan",'Duel Log'!I$2:I$2815,$A2)+COUNTIFS('Duel Log'!C$2:C$2815,"Kitashiyan",'Duel Log'!J$2:J$2815,$A2)+COUNTIFS('Duel Log'!C$2:C$2815,"Kitashiyan",'Duel Log'!K$2:K$2815,$A2)+COUNTIFS('Duel Log'!C$2:C$2815,"Kitashiyan",'Duel Log'!L$2:L$2815,$A2)+COUNTIFS('Duel Log'!C$2:C$2815,"Kitashiyan",'Duel Log'!M$2:M$2815,$A2)+COUNTIFS('Duel Log'!C$2:C$2815,"Kitashiyan",'Duel Log'!N$2:N$2815,$A2)+COUNTIFS('Duel Log'!C$2:C$2815,"Kitashiyan",'Duel Log'!O$2:O$2815,$A2)+COUNTIFS('Duel Log'!C$2:C$2815,"Kitashiyan",'Duel Log'!P$2:P$2815,$A2)</f>
        <v>11</v>
      </c>
      <c r="S2" s="17" t="n">
        <f aca="false">COUNTIFS('Duel Log'!C$2:C$2815,"LF丨张✨Ink❤️llb",'Duel Log'!I$2:I$2815,$A2)+COUNTIFS('Duel Log'!C$2:C$2815,"LF丨张✨Ink❤️llb",'Duel Log'!J$2:J$2815,$A2)+COUNTIFS('Duel Log'!C$2:C$2815,"LF丨张✨Ink❤️llb",'Duel Log'!K$2:K$2815,$A2)+COUNTIFS('Duel Log'!C$2:C$2815,"LF丨张✨Ink❤️llb",'Duel Log'!L$2:L$2815,$A2)+COUNTIFS('Duel Log'!C$2:C$2815,"LF丨张✨Ink❤️llb",'Duel Log'!M$2:M$2815,$A2)+COUNTIFS('Duel Log'!C$2:C$2815,"LF丨张✨Ink❤️llb",'Duel Log'!N$2:N$2815,$A2)+COUNTIFS('Duel Log'!C$2:C$2815,"LF丨张✨Ink❤️llb",'Duel Log'!O$2:O$2815,$A2)+COUNTIFS('Duel Log'!C$2:C$2815,"LF丨张✨Ink❤️llb",'Duel Log'!P$2:P$2815,$A2)</f>
        <v>0</v>
      </c>
      <c r="T2" s="17" t="n">
        <f aca="false">COUNTIFS('Duel Log'!C$2:C$2815,"Lucas.xit✨之安神",'Duel Log'!I$2:I$2815,$A2)+COUNTIFS('Duel Log'!C$2:C$2815,"Lucas.xit✨之安神",'Duel Log'!J$2:J$2815,$A2)+COUNTIFS('Duel Log'!C$2:C$2815,"Lucas.xit✨之安神",'Duel Log'!K$2:K$2815,$A2)+COUNTIFS('Duel Log'!C$2:C$2815,"Lucas.xit✨之安神",'Duel Log'!L$2:L$2815,$A2)+COUNTIFS('Duel Log'!C$2:C$2815,"Lucas.xit✨之安神",'Duel Log'!M$2:M$2815,$A2)+COUNTIFS('Duel Log'!C$2:C$2815,"Lucas.xit✨之安神",'Duel Log'!N$2:N$2815,$A2)+COUNTIFS('Duel Log'!C$2:C$2815,"Lucas.xit✨之安神",'Duel Log'!O$2:O$2815,$A2)+COUNTIFS('Duel Log'!C$2:C$2815,"Lucas.xit✨之安神",'Duel Log'!P$2:P$2815,$A2)</f>
        <v>1</v>
      </c>
      <c r="U2" s="17" t="n">
        <f aca="false">COUNTIFS('Duel Log'!C$2:C$2815,"Lucas✨杰克",'Duel Log'!I$2:I$2815,$A2)+COUNTIFS('Duel Log'!C$2:C$2815,"Lucas✨杰克",'Duel Log'!J$2:J$2815,$A2)+COUNTIFS('Duel Log'!C$2:C$2815,"Lucas✨杰克",'Duel Log'!K$2:K$2815,$A2)+COUNTIFS('Duel Log'!C$2:C$2815,"Lucas✨杰克",'Duel Log'!L$2:L$2815,$A2)+COUNTIFS('Duel Log'!C$2:C$2815,"Lucas✨杰克",'Duel Log'!M$2:M$2815,$A2)+COUNTIFS('Duel Log'!C$2:C$2815,"Lucas✨杰克",'Duel Log'!N$2:N$2815,$A2)+COUNTIFS('Duel Log'!C$2:C$2815,"Lucas✨杰克",'Duel Log'!O$2:O$2815,$A2)+COUNTIFS('Duel Log'!C$2:C$2815,"Lucas✨杰克",'Duel Log'!P$2:P$2815,$A2)</f>
        <v>1</v>
      </c>
      <c r="V2" s="17" t="n">
        <f aca="false">COUNTIFS('Duel Log'!C$2:C$2815,"MH Axel",'Duel Log'!I$2:I$2815,$A2)+COUNTIFS('Duel Log'!C$2:C$2815,"MH Axel",'Duel Log'!J$2:J$2815,$A2)+COUNTIFS('Duel Log'!C$2:C$2815,"MH Axel",'Duel Log'!K$2:K$2815,$A2)+COUNTIFS('Duel Log'!C$2:C$2815,"MH Axel",'Duel Log'!L$2:L$2815,$A2)+COUNTIFS('Duel Log'!C$2:C$2815,"MH Axel",'Duel Log'!M$2:M$2815,$A2)+COUNTIFS('Duel Log'!C$2:C$2815,"MH Axel",'Duel Log'!N$2:N$2815,$A2)+COUNTIFS('Duel Log'!C$2:C$2815,"MH Axel",'Duel Log'!O$2:O$2815,$A2)+COUNTIFS('Duel Log'!C$2:C$2815,"MH Axel",'Duel Log'!P$2:P$2815,$A2)</f>
        <v>4</v>
      </c>
      <c r="W2" s="17" t="n">
        <f aca="false">COUNTIFS('Duel Log'!C$2:C$2815,"Mohamed Light",'Duel Log'!I$2:I$2815,$A2)+COUNTIFS('Duel Log'!C$2:C$2815,"Mohamed Light",'Duel Log'!J$2:J$2815,$A2)+COUNTIFS('Duel Log'!C$2:C$2815,"Mohamed Light",'Duel Log'!K$2:K$2815,$A2)+COUNTIFS('Duel Log'!C$2:C$2815,"Mohamed Light",'Duel Log'!L$2:L$2815,$A2)+COUNTIFS('Duel Log'!C$2:C$2815,"Mohamed Light",'Duel Log'!M$2:M$2815,$A2)+COUNTIFS('Duel Log'!C$2:C$2815,"Mohamed Light",'Duel Log'!N$2:N$2815,$A2)+COUNTIFS('Duel Log'!C$2:C$2815,"Mohamed Light",'Duel Log'!O$2:O$2815,$A2)+COUNTIFS('Duel Log'!C$2:C$2815,"Mohamed Light",'Duel Log'!P$2:P$2815,$A2)</f>
        <v>0</v>
      </c>
      <c r="X2" s="17" t="n">
        <f aca="false">COUNTIFS('Duel Log'!C$2:C$2815,"Nicoco23",'Duel Log'!I$2:I$2815,$A2)+COUNTIFS('Duel Log'!C$2:C$2815,"Nicoco23",'Duel Log'!J$2:J$2815,$A2)+COUNTIFS('Duel Log'!C$2:C$2815,"Nicoco23",'Duel Log'!K$2:K$2815,$A2)+COUNTIFS('Duel Log'!C$2:C$2815,"Nicoco23",'Duel Log'!L$2:L$2815,$A2)+COUNTIFS('Duel Log'!C$2:C$2815,"Nicoco23",'Duel Log'!M$2:M$2815,$A2)+COUNTIFS('Duel Log'!C$2:C$2815,"Nicoco23",'Duel Log'!N$2:N$2815,$A2)+COUNTIFS('Duel Log'!C$2:C$2815,"Nicoco23",'Duel Log'!O$2:O$2815,$A2)+COUNTIFS('Duel Log'!C$2:C$2815,"Nicoco23",'Duel Log'!P$2:P$2815,$A2)</f>
        <v>3</v>
      </c>
      <c r="Y2" s="17" t="n">
        <f aca="false">COUNTIFS('Duel Log'!C$2:C$2815,"Nooby❤️Pi2r",'Duel Log'!I$2:I$2815,$A2)+COUNTIFS('Duel Log'!C$2:C$2815,"Nooby❤️Pi2r",'Duel Log'!J$2:J$2815,$A2)+COUNTIFS('Duel Log'!C$2:C$2815,"Nooby❤️Pi2r",'Duel Log'!K$2:K$2815,$A2)+COUNTIFS('Duel Log'!C$2:C$2815,"Nooby❤️Pi2r",'Duel Log'!L$2:L$2815,$A2)+COUNTIFS('Duel Log'!C$2:C$2815,"Nooby❤️Pi2r",'Duel Log'!M$2:M$2815,$A2)+COUNTIFS('Duel Log'!C$2:C$2815,"Nooby❤️Pi2r",'Duel Log'!N$2:N$2815,$A2)+COUNTIFS('Duel Log'!C$2:C$2815,"Nooby❤️Pi2r",'Duel Log'!O$2:O$2815,$A2)+COUNTIFS('Duel Log'!C$2:C$2815,"Nooby❤️Pi2r",'Duel Log'!P$2:P$2815,$A2)</f>
        <v>3</v>
      </c>
      <c r="Z2" s="17" t="n">
        <f aca="false">COUNTIFS('Duel Log'!C$2:C$2815,"Pedro™️",'Duel Log'!I$2:I$2815,$A2)+COUNTIFS('Duel Log'!C$2:C$2815,"Pedro™️",'Duel Log'!J$2:J$2815,$A2)+COUNTIFS('Duel Log'!C$2:C$2815,"Pedro™️",'Duel Log'!K$2:K$2815,$A2)+COUNTIFS('Duel Log'!C$2:C$2815,"Pedro™️",'Duel Log'!L$2:L$2815,$A2)+COUNTIFS('Duel Log'!C$2:C$2815,"Pedro™️",'Duel Log'!M$2:M$2815,$A2)+COUNTIFS('Duel Log'!C$2:C$2815,"Pedro™️",'Duel Log'!N$2:N$2815,$A2)+COUNTIFS('Duel Log'!C$2:C$2815,"Pedro™️",'Duel Log'!O$2:O$2815,$A2)+COUNTIFS('Duel Log'!C$2:C$2815,"Pedro™️",'Duel Log'!P$2:P$2815,$A2)</f>
        <v>6</v>
      </c>
      <c r="AA2" s="17" t="n">
        <f aca="false">COUNTIFS('Duel Log'!C$2:C$2815,"RAD",'Duel Log'!I$2:I$2815,$A2)+COUNTIFS('Duel Log'!C$2:C$2815,"RAD",'Duel Log'!J$2:J$2815,$A2)+COUNTIFS('Duel Log'!C$2:C$2815,"RAD",'Duel Log'!K$2:K$2815,$A2)+COUNTIFS('Duel Log'!C$2:C$2815,"RAD",'Duel Log'!L$2:L$2815,$A2)+COUNTIFS('Duel Log'!C$2:C$2815,"RAD",'Duel Log'!M$2:M$2815,$A2)+COUNTIFS('Duel Log'!C$2:C$2815,"RAD",'Duel Log'!N$2:N$2815,$A2)+COUNTIFS('Duel Log'!C$2:C$2815,"RAD",'Duel Log'!O$2:O$2815,$A2)+COUNTIFS('Duel Log'!C$2:C$2815,"RAD",'Duel Log'!P$2:P$2815,$A2)</f>
        <v>1</v>
      </c>
      <c r="AB2" s="17" t="n">
        <f aca="false">COUNTIFS('Duel Log'!C$2:C$2815,"RUBIZALEZ",'Duel Log'!I$2:I$2815,$A2)+COUNTIFS('Duel Log'!C$2:C$2815,"RUBIZALEZ",'Duel Log'!J$2:J$2815,$A2)+COUNTIFS('Duel Log'!C$2:C$2815,"RUBIZALEZ",'Duel Log'!K$2:K$2815,$A2)+COUNTIFS('Duel Log'!C$2:C$2815,"RUBIZALEZ",'Duel Log'!L$2:L$2815,$A2)+COUNTIFS('Duel Log'!C$2:C$2815,"RUBIZALEZ",'Duel Log'!M$2:M$2815,$A2)+COUNTIFS('Duel Log'!C$2:C$2815,"RUBIZALEZ",'Duel Log'!N$2:N$2815,$A2)+COUNTIFS('Duel Log'!C$2:C$2815,"RUBIZALEZ",'Duel Log'!O$2:O$2815,$A2)+COUNTIFS('Duel Log'!C$2:C$2815,"RUBIZALEZ",'Duel Log'!P$2:P$2815,$A2)</f>
        <v>3</v>
      </c>
      <c r="AC2" s="17" t="n">
        <f aca="false">COUNTIFS('Duel Log'!C$2:C$2815,"Rainbow",'Duel Log'!I$2:I$2815,$A2)+COUNTIFS('Duel Log'!C$2:C$2815,"Rainbow",'Duel Log'!J$2:J$2815,$A2)+COUNTIFS('Duel Log'!C$2:C$2815,"Rainbow",'Duel Log'!K$2:K$2815,$A2)+COUNTIFS('Duel Log'!C$2:C$2815,"Rainbow",'Duel Log'!L$2:L$2815,$A2)+COUNTIFS('Duel Log'!C$2:C$2815,"Rainbow",'Duel Log'!M$2:M$2815,$A2)+COUNTIFS('Duel Log'!C$2:C$2815,"Rainbow",'Duel Log'!N$2:N$2815,$A2)+COUNTIFS('Duel Log'!C$2:C$2815,"Rainbow",'Duel Log'!O$2:O$2815,$A2)+COUNTIFS('Duel Log'!C$2:C$2815,"Rainbow",'Duel Log'!P$2:P$2815,$A2)</f>
        <v>4</v>
      </c>
      <c r="AD2" s="17" t="n">
        <f aca="false">COUNTIFS('Duel Log'!C$2:C$2815,"Rin✨安之",'Duel Log'!I$2:I$2815,$A2)+COUNTIFS('Duel Log'!C$2:C$2815,"Rin✨安之",'Duel Log'!J$2:J$2815,$A2)+COUNTIFS('Duel Log'!C$2:C$2815,"Rin✨安之",'Duel Log'!K$2:K$2815,$A2)+COUNTIFS('Duel Log'!C$2:C$2815,"Rin✨安之",'Duel Log'!L$2:L$2815,$A2)+COUNTIFS('Duel Log'!C$2:C$2815,"Rin✨安之",'Duel Log'!M$2:M$2815,$A2)+COUNTIFS('Duel Log'!C$2:C$2815,"Rin✨安之",'Duel Log'!N$2:N$2815,$A2)+COUNTIFS('Duel Log'!C$2:C$2815,"Rin✨安之",'Duel Log'!O$2:O$2815,$A2)+COUNTIFS('Duel Log'!C$2:C$2815,"Rin✨安之",'Duel Log'!P$2:P$2815,$A2)</f>
        <v>5</v>
      </c>
      <c r="AE2" s="17" t="n">
        <f aca="false">COUNTIFS('Duel Log'!C$2:C$2815,"Ryley",'Duel Log'!I$2:I$2815,$A2)+COUNTIFS('Duel Log'!C$2:C$2815,"Ryley",'Duel Log'!J$2:J$2815,$A2)+COUNTIFS('Duel Log'!C$2:C$2815,"Ryley",'Duel Log'!K$2:K$2815,$A2)+COUNTIFS('Duel Log'!C$2:C$2815,"Ryley",'Duel Log'!L$2:L$2815,$A2)+COUNTIFS('Duel Log'!C$2:C$2815,"Ryley",'Duel Log'!M$2:M$2815,$A2)+COUNTIFS('Duel Log'!C$2:C$2815,"Ryley",'Duel Log'!N$2:N$2815,$A2)+COUNTIFS('Duel Log'!C$2:C$2815,"Ryley",'Duel Log'!O$2:O$2815,$A2)+COUNTIFS('Duel Log'!C$2:C$2815,"Ryley",'Duel Log'!P$2:P$2815,$A2)</f>
        <v>5</v>
      </c>
      <c r="AF2" s="17" t="n">
        <f aca="false">COUNTIFS('Duel Log'!C$2:C$2815,"SK Morten",'Duel Log'!I$2:I$2815,$A2)+COUNTIFS('Duel Log'!C$2:C$2815,"SK Morten",'Duel Log'!J$2:J$2815,$A2)+COUNTIFS('Duel Log'!C$2:C$2815,"SK Morten",'Duel Log'!K$2:K$2815,$A2)+COUNTIFS('Duel Log'!C$2:C$2815,"SK Morten",'Duel Log'!L$2:L$2815,$A2)+COUNTIFS('Duel Log'!C$2:C$2815,"SK Morten",'Duel Log'!M$2:M$2815,$A2)+COUNTIFS('Duel Log'!C$2:C$2815,"SK Morten",'Duel Log'!N$2:N$2815,$A2)+COUNTIFS('Duel Log'!C$2:C$2815,"SK Morten",'Duel Log'!O$2:O$2815,$A2)+COUNTIFS('Duel Log'!C$2:C$2815,"SK Morten",'Duel Log'!P$2:P$2815,$A2)</f>
        <v>4</v>
      </c>
      <c r="AG2" s="17" t="n">
        <f aca="false">COUNTIFS('Duel Log'!C$2:C$2815,"SK xopxsam",'Duel Log'!I$2:I$2815,$A2)+COUNTIFS('Duel Log'!C$2:C$2815,"SK xopxsam",'Duel Log'!J$2:J$2815,$A2)+COUNTIFS('Duel Log'!C$2:C$2815,"SK xopxsam",'Duel Log'!K$2:K$2815,$A2)+COUNTIFS('Duel Log'!C$2:C$2815,"SK xopxsam",'Duel Log'!L$2:L$2815,$A2)+COUNTIFS('Duel Log'!C$2:C$2815,"SK xopxsam",'Duel Log'!M$2:M$2815,$A2)+COUNTIFS('Duel Log'!C$2:C$2815,"SK xopxsam",'Duel Log'!N$2:N$2815,$A2)+COUNTIFS('Duel Log'!C$2:C$2815,"SK xopxsam",'Duel Log'!O$2:O$2815,$A2)+COUNTIFS('Duel Log'!C$2:C$2815,"SK xopxsam",'Duel Log'!P$2:P$2815,$A2)</f>
        <v>1</v>
      </c>
      <c r="AH2" s="17" t="n">
        <f aca="false">COUNTIFS('Duel Log'!C$2:C$2815,"Samuel Bassotto",'Duel Log'!I$2:I$2815,$A2)+COUNTIFS('Duel Log'!C$2:C$2815,"Samuel Bassotto",'Duel Log'!J$2:J$2815,$A2)+COUNTIFS('Duel Log'!C$2:C$2815,"Samuel Bassotto",'Duel Log'!K$2:K$2815,$A2)+COUNTIFS('Duel Log'!C$2:C$2815,"Samuel Bassotto",'Duel Log'!L$2:L$2815,$A2)+COUNTIFS('Duel Log'!C$2:C$2815,"Samuel Bassotto",'Duel Log'!M$2:M$2815,$A2)+COUNTIFS('Duel Log'!C$2:C$2815,"Samuel Bassotto",'Duel Log'!N$2:N$2815,$A2)+COUNTIFS('Duel Log'!C$2:C$2815,"Samuel Bassotto",'Duel Log'!O$2:O$2815,$A2)+COUNTIFS('Duel Log'!C$2:C$2815,"Samuel Bassotto",'Duel Log'!P$2:P$2815,$A2)</f>
        <v>5</v>
      </c>
      <c r="AI2" s="17" t="n">
        <f aca="false">COUNTIFS('Duel Log'!C$2:C$2815,"SandBox",'Duel Log'!I$2:I$2815,$A2)+COUNTIFS('Duel Log'!C$2:C$2815,"SandBox",'Duel Log'!J$2:J$2815,$A2)+COUNTIFS('Duel Log'!C$2:C$2815,"SandBox",'Duel Log'!K$2:K$2815,$A2)+COUNTIFS('Duel Log'!C$2:C$2815,"SandBox",'Duel Log'!L$2:L$2815,$A2)+COUNTIFS('Duel Log'!C$2:C$2815,"SandBox",'Duel Log'!M$2:M$2815,$A2)+COUNTIFS('Duel Log'!C$2:C$2815,"SandBox",'Duel Log'!N$2:N$2815,$A2)+COUNTIFS('Duel Log'!C$2:C$2815,"SandBox",'Duel Log'!O$2:O$2815,$A2)+COUNTIFS('Duel Log'!C$2:C$2815,"SandBox",'Duel Log'!P$2:P$2815,$A2)</f>
        <v>4</v>
      </c>
      <c r="AJ2" s="17" t="n">
        <f aca="false">COUNTIFS('Duel Log'!C$2:C$2815,"Steeef",'Duel Log'!I$2:I$2815,$A2)+COUNTIFS('Duel Log'!C$2:C$2815,"Steeef",'Duel Log'!J$2:J$2815,$A2)+COUNTIFS('Duel Log'!C$2:C$2815,"Steeef",'Duel Log'!K$2:K$2815,$A2)+COUNTIFS('Duel Log'!C$2:C$2815,"Steeef",'Duel Log'!L$2:L$2815,$A2)+COUNTIFS('Duel Log'!C$2:C$2815,"Steeef",'Duel Log'!M$2:M$2815,$A2)+COUNTIFS('Duel Log'!C$2:C$2815,"Steeef",'Duel Log'!N$2:N$2815,$A2)+COUNTIFS('Duel Log'!C$2:C$2815,"Steeef",'Duel Log'!O$2:O$2815,$A2)+COUNTIFS('Duel Log'!C$2:C$2815,"Steeef",'Duel Log'!P$2:P$2815,$A2)</f>
        <v>4</v>
      </c>
      <c r="AK2" s="17" t="n">
        <f aca="false">COUNTIFS('Duel Log'!C$2:C$2815,"TMX I Mateja",'Duel Log'!I$2:I$2815,$A2)+COUNTIFS('Duel Log'!C$2:C$2815,"TMX I Mateja",'Duel Log'!J$2:J$2815,$A2)+COUNTIFS('Duel Log'!C$2:C$2815,"TMX I Mateja",'Duel Log'!K$2:K$2815,$A2)+COUNTIFS('Duel Log'!C$2:C$2815,"TMX I Mateja",'Duel Log'!L$2:L$2815,$A2)+COUNTIFS('Duel Log'!C$2:C$2815,"TMX I Mateja",'Duel Log'!M$2:M$2815,$A2)+COUNTIFS('Duel Log'!C$2:C$2815,"TMX I Mateja",'Duel Log'!N$2:N$2815,$A2)+COUNTIFS('Duel Log'!C$2:C$2815,"TMX I Mateja",'Duel Log'!O$2:O$2815,$A2)+COUNTIFS('Duel Log'!C$2:C$2815,"TMX I Mateja",'Duel Log'!P$2:P$2815,$A2)</f>
        <v>3</v>
      </c>
      <c r="AL2" s="17" t="n">
        <f aca="false">COUNTIFS('Duel Log'!C$2:C$2815,"Turan✨",'Duel Log'!I$2:I$2815,$A2)+COUNTIFS('Duel Log'!C$2:C$2815,"Turan✨",'Duel Log'!J$2:J$2815,$A2)+COUNTIFS('Duel Log'!C$2:C$2815,"Turan✨",'Duel Log'!K$2:K$2815,$A2)+COUNTIFS('Duel Log'!C$2:C$2815,"Turan✨",'Duel Log'!L$2:L$2815,$A2)+COUNTIFS('Duel Log'!C$2:C$2815,"Turan✨",'Duel Log'!M$2:M$2815,$A2)+COUNTIFS('Duel Log'!C$2:C$2815,"Turan✨",'Duel Log'!N$2:N$2815,$A2)+COUNTIFS('Duel Log'!C$2:C$2815,"Turan✨",'Duel Log'!O$2:O$2815,$A2)+COUNTIFS('Duel Log'!C$2:C$2815,"Turan✨",'Duel Log'!P$2:P$2815,$A2)</f>
        <v>5</v>
      </c>
      <c r="AM2" s="17" t="n">
        <f aca="false">COUNTIFS('Duel Log'!C$2:C$2815,"Vitor75",'Duel Log'!I$2:I$2815,$A2)+COUNTIFS('Duel Log'!C$2:C$2815,"Vitor75",'Duel Log'!J$2:J$2815,$A2)+COUNTIFS('Duel Log'!C$2:C$2815,"Vitor75",'Duel Log'!K$2:K$2815,$A2)+COUNTIFS('Duel Log'!C$2:C$2815,"Vitor75",'Duel Log'!L$2:L$2815,$A2)+COUNTIFS('Duel Log'!C$2:C$2815,"Vitor75",'Duel Log'!M$2:M$2815,$A2)+COUNTIFS('Duel Log'!C$2:C$2815,"Vitor75",'Duel Log'!N$2:N$2815,$A2)+COUNTIFS('Duel Log'!C$2:C$2815,"Vitor75",'Duel Log'!O$2:O$2815,$A2)+COUNTIFS('Duel Log'!C$2:C$2815,"Vitor75",'Duel Log'!P$2:P$2815,$A2)</f>
        <v>1</v>
      </c>
      <c r="AN2" s="17" t="n">
        <f aca="false">COUNTIFS('Duel Log'!C$2:C$2815,"WL ✨ Tytoń 劲头",'Duel Log'!I$2:I$2815,$A2)+COUNTIFS('Duel Log'!C$2:C$2815,"WL ✨ Tytoń 劲头",'Duel Log'!J$2:J$2815,$A2)+COUNTIFS('Duel Log'!C$2:C$2815,"WL ✨ Tytoń 劲头",'Duel Log'!K$2:K$2815,$A2)+COUNTIFS('Duel Log'!C$2:C$2815,"WL ✨ Tytoń 劲头",'Duel Log'!L$2:L$2815,$A2)+COUNTIFS('Duel Log'!C$2:C$2815,"WL ✨ Tytoń 劲头",'Duel Log'!M$2:M$2815,$A2)+COUNTIFS('Duel Log'!C$2:C$2815,"WL ✨ Tytoń 劲头",'Duel Log'!N$2:N$2815,$A2)+COUNTIFS('Duel Log'!C$2:C$2815,"WL ✨ Tytoń 劲头",'Duel Log'!O$2:O$2815,$A2)+COUNTIFS('Duel Log'!C$2:C$2815,"WL ✨ Tytoń 劲头",'Duel Log'!P$2:P$2815,$A2)</f>
        <v>13</v>
      </c>
      <c r="AO2" s="17" t="n">
        <f aca="false">COUNTIFS('Duel Log'!C$2:C$2815,"Wallace",'Duel Log'!I$2:I$2815,$A2)+COUNTIFS('Duel Log'!C$2:C$2815,"Wallace",'Duel Log'!J$2:J$2815,$A2)+COUNTIFS('Duel Log'!C$2:C$2815,"Wallace",'Duel Log'!K$2:K$2815,$A2)+COUNTIFS('Duel Log'!C$2:C$2815,"Wallace",'Duel Log'!L$2:L$2815,$A2)+COUNTIFS('Duel Log'!C$2:C$2815,"Wallace",'Duel Log'!M$2:M$2815,$A2)+COUNTIFS('Duel Log'!C$2:C$2815,"Wallace",'Duel Log'!N$2:N$2815,$A2)+COUNTIFS('Duel Log'!C$2:C$2815,"Wallace",'Duel Log'!O$2:O$2815,$A2)+COUNTIFS('Duel Log'!C$2:C$2815,"Wallace",'Duel Log'!P$2:P$2815,$A2)</f>
        <v>6</v>
      </c>
      <c r="AP2" s="17" t="n">
        <f aca="false">COUNTIFS('Duel Log'!C$2:C$2815,"Yoru",'Duel Log'!I$2:I$2815,$A2)+COUNTIFS('Duel Log'!C$2:C$2815,"Yoru",'Duel Log'!J$2:J$2815,$A2)+COUNTIFS('Duel Log'!C$2:C$2815,"Yoru",'Duel Log'!K$2:K$2815,$A2)+COUNTIFS('Duel Log'!C$2:C$2815,"Yoru",'Duel Log'!L$2:L$2815,$A2)+COUNTIFS('Duel Log'!C$2:C$2815,"Yoru",'Duel Log'!M$2:M$2815,$A2)+COUNTIFS('Duel Log'!C$2:C$2815,"Yoru",'Duel Log'!N$2:N$2815,$A2)+COUNTIFS('Duel Log'!C$2:C$2815,"Yoru",'Duel Log'!O$2:O$2815,$A2)+COUNTIFS('Duel Log'!C$2:C$2815,"Yoru",'Duel Log'!P$2:P$2815,$A2)</f>
        <v>5</v>
      </c>
      <c r="AQ2" s="17" t="n">
        <f aca="false">COUNTIFS('Duel Log'!C$2:C$2815,"adriel",'Duel Log'!I$2:I$2815,$A2)+COUNTIFS('Duel Log'!C$2:C$2815,"adriel",'Duel Log'!J$2:J$2815,$A2)+COUNTIFS('Duel Log'!C$2:C$2815,"adriel",'Duel Log'!K$2:K$2815,$A2)+COUNTIFS('Duel Log'!C$2:C$2815,"adriel",'Duel Log'!L$2:L$2815,$A2)+COUNTIFS('Duel Log'!C$2:C$2815,"adriel",'Duel Log'!M$2:M$2815,$A2)+COUNTIFS('Duel Log'!C$2:C$2815,"adriel",'Duel Log'!N$2:N$2815,$A2)+COUNTIFS('Duel Log'!C$2:C$2815,"adriel",'Duel Log'!O$2:O$2815,$A2)+COUNTIFS('Duel Log'!C$2:C$2815,"adriel",'Duel Log'!P$2:P$2815,$A2)</f>
        <v>2</v>
      </c>
      <c r="AR2" s="17" t="n">
        <f aca="false">COUNTIFS('Duel Log'!C$2:C$2815,"droy",'Duel Log'!I$2:I$2815,$A2)+COUNTIFS('Duel Log'!C$2:C$2815,"droy",'Duel Log'!J$2:J$2815,$A2)+COUNTIFS('Duel Log'!C$2:C$2815,"droy",'Duel Log'!K$2:K$2815,$A2)+COUNTIFS('Duel Log'!C$2:C$2815,"droy",'Duel Log'!L$2:L$2815,$A2)+COUNTIFS('Duel Log'!C$2:C$2815,"droy",'Duel Log'!M$2:M$2815,$A2)+COUNTIFS('Duel Log'!C$2:C$2815,"droy",'Duel Log'!N$2:N$2815,$A2)+COUNTIFS('Duel Log'!C$2:C$2815,"droy",'Duel Log'!O$2:O$2815,$A2)+COUNTIFS('Duel Log'!C$2:C$2815,"droy",'Duel Log'!P$2:P$2815,$A2)</f>
        <v>8</v>
      </c>
      <c r="AS2" s="17" t="n">
        <f aca="false">COUNTIFS('Duel Log'!C$2:C$2815,"evolve✨律师",'Duel Log'!I$2:I$2815,$A2)+COUNTIFS('Duel Log'!C$2:C$2815,"evolve✨律师",'Duel Log'!J$2:J$2815,$A2)+COUNTIFS('Duel Log'!C$2:C$2815,"evolve✨律师",'Duel Log'!K$2:K$2815,$A2)+COUNTIFS('Duel Log'!C$2:C$2815,"evolve✨律师",'Duel Log'!L$2:L$2815,$A2)+COUNTIFS('Duel Log'!C$2:C$2815,"evolve✨律师",'Duel Log'!M$2:M$2815,$A2)+COUNTIFS('Duel Log'!C$2:C$2815,"evolve✨律师",'Duel Log'!N$2:N$2815,$A2)+COUNTIFS('Duel Log'!C$2:C$2815,"evolve✨律师",'Duel Log'!O$2:O$2815,$A2)+COUNTIFS('Duel Log'!C$2:C$2815,"evolve✨律师",'Duel Log'!P$2:P$2815,$A2)</f>
        <v>1</v>
      </c>
      <c r="AT2" s="17" t="n">
        <f aca="false">COUNTIFS('Duel Log'!C$2:C$2815,"✨Tanji",'Duel Log'!I$2:I$2815,$A2)+COUNTIFS('Duel Log'!C$2:C$2815,"✨Tanji",'Duel Log'!J$2:J$2815,$A2)+COUNTIFS('Duel Log'!C$2:C$2815,"✨Tanji",'Duel Log'!K$2:K$2815,$A2)+COUNTIFS('Duel Log'!C$2:C$2815,"✨Tanji",'Duel Log'!L$2:L$2815,$A2)+COUNTIFS('Duel Log'!C$2:C$2815,"✨Tanji",'Duel Log'!M$2:M$2815,$A2)+COUNTIFS('Duel Log'!C$2:C$2815,"✨Tanji",'Duel Log'!N$2:N$2815,$A2)+COUNTIFS('Duel Log'!C$2:C$2815,"✨Tanji",'Duel Log'!O$2:O$2815,$A2)+COUNTIFS('Duel Log'!C$2:C$2815,"✨Tanji",'Duel Log'!P$2:P$2815,$A2)</f>
        <v>4</v>
      </c>
      <c r="AU2" s="17" t="n">
        <f aca="false">COUNTIFS('Duel Log'!C$2:C$2815,"ぐりてゃん",'Duel Log'!I$2:I$2815,$A2)+COUNTIFS('Duel Log'!C$2:C$2815,"ぐりてゃん",'Duel Log'!J$2:J$2815,$A2)+COUNTIFS('Duel Log'!C$2:C$2815,"ぐりてゃん",'Duel Log'!K$2:K$2815,$A2)+COUNTIFS('Duel Log'!C$2:C$2815,"ぐりてゃん",'Duel Log'!L$2:L$2815,$A2)+COUNTIFS('Duel Log'!C$2:C$2815,"ぐりてゃん",'Duel Log'!M$2:M$2815,$A2)+COUNTIFS('Duel Log'!C$2:C$2815,"ぐりてゃん",'Duel Log'!N$2:N$2815,$A2)+COUNTIFS('Duel Log'!C$2:C$2815,"ぐりてゃん",'Duel Log'!O$2:O$2815,$A2)+COUNTIFS('Duel Log'!C$2:C$2815,"ぐりてゃん",'Duel Log'!P$2:P$2815,$A2)</f>
        <v>8</v>
      </c>
      <c r="AV2" s="17" t="n">
        <f aca="false">COUNTIFS('Duel Log'!C$2:C$2815,"たぁ",'Duel Log'!I$2:I$2815,$A2)+COUNTIFS('Duel Log'!C$2:C$2815,"たぁ",'Duel Log'!J$2:J$2815,$A2)+COUNTIFS('Duel Log'!C$2:C$2815,"たぁ",'Duel Log'!K$2:K$2815,$A2)+COUNTIFS('Duel Log'!C$2:C$2815,"たぁ",'Duel Log'!L$2:L$2815,$A2)+COUNTIFS('Duel Log'!C$2:C$2815,"たぁ",'Duel Log'!M$2:M$2815,$A2)+COUNTIFS('Duel Log'!C$2:C$2815,"たぁ",'Duel Log'!N$2:N$2815,$A2)+COUNTIFS('Duel Log'!C$2:C$2815,"たぁ",'Duel Log'!O$2:O$2815,$A2)+COUNTIFS('Duel Log'!C$2:C$2815,"たぁ",'Duel Log'!P$2:P$2815,$A2)</f>
        <v>12</v>
      </c>
      <c r="AW2" s="17" t="n">
        <f aca="false">COUNTIFS('Duel Log'!C$2:C$2815,"むぎったん",'Duel Log'!I$2:I$2815,$A2)+COUNTIFS('Duel Log'!C$2:C$2815,"むぎったん",'Duel Log'!J$2:J$2815,$A2)+COUNTIFS('Duel Log'!C$2:C$2815,"むぎったん",'Duel Log'!K$2:K$2815,$A2)+COUNTIFS('Duel Log'!C$2:C$2815,"むぎったん",'Duel Log'!L$2:L$2815,$A2)+COUNTIFS('Duel Log'!C$2:C$2815,"むぎったん",'Duel Log'!M$2:M$2815,$A2)+COUNTIFS('Duel Log'!C$2:C$2815,"むぎったん",'Duel Log'!N$2:N$2815,$A2)+COUNTIFS('Duel Log'!C$2:C$2815,"むぎったん",'Duel Log'!O$2:O$2815,$A2)+COUNTIFS('Duel Log'!C$2:C$2815,"むぎったん",'Duel Log'!P$2:P$2815,$A2)</f>
        <v>6</v>
      </c>
      <c r="AX2" s="17" t="n">
        <f aca="false">COUNTIFS('Duel Log'!C$2:C$2815,"加急Sinistro™",'Duel Log'!I$2:I$2815,$A2)+COUNTIFS('Duel Log'!C$2:C$2815,"加急Sinistro™",'Duel Log'!J$2:J$2815,$A2)+COUNTIFS('Duel Log'!C$2:C$2815,"加急Sinistro™",'Duel Log'!K$2:K$2815,$A2)+COUNTIFS('Duel Log'!C$2:C$2815,"加急Sinistro™",'Duel Log'!L$2:L$2815,$A2)+COUNTIFS('Duel Log'!C$2:C$2815,"加急Sinistro™",'Duel Log'!M$2:M$2815,$A2)+COUNTIFS('Duel Log'!C$2:C$2815,"加急Sinistro™",'Duel Log'!N$2:N$2815,$A2)+COUNTIFS('Duel Log'!C$2:C$2815,"加急Sinistro™",'Duel Log'!O$2:O$2815,$A2)+COUNTIFS('Duel Log'!C$2:C$2815,"加急Sinistro™",'Duel Log'!P$2:P$2815,$A2)</f>
        <v>1</v>
      </c>
      <c r="AY2" s="17" t="n">
        <f aca="false">COUNTIFS('Duel Log'!C$2:C$2815,"枫｜rakan❤️安之",'Duel Log'!I$2:I$2815,$A2)+COUNTIFS('Duel Log'!C$2:C$2815,"枫｜rakan❤️安之",'Duel Log'!J$2:J$2815,$A2)+COUNTIFS('Duel Log'!C$2:C$2815,"枫｜rakan❤️安之",'Duel Log'!K$2:K$2815,$A2)+COUNTIFS('Duel Log'!C$2:C$2815,"枫｜rakan❤️安之",'Duel Log'!L$2:L$2815,$A2)+COUNTIFS('Duel Log'!C$2:C$2815,"枫｜rakan❤️安之",'Duel Log'!M$2:M$2815,$A2)+COUNTIFS('Duel Log'!C$2:C$2815,"枫｜rakan❤️安之",'Duel Log'!N$2:N$2815,$A2)+COUNTIFS('Duel Log'!C$2:C$2815,"枫｜rakan❤️安之",'Duel Log'!O$2:O$2815,$A2)+COUNTIFS('Duel Log'!C$2:C$2815,"枫｜rakan❤️安之",'Duel Log'!P$2:P$2815,$A2)</f>
        <v>1</v>
      </c>
      <c r="AZ2" s="17" t="n">
        <f aca="false">COUNTIFS('Duel Log'!C$2:C$2815,"老板 Ι Batan’宙斯",'Duel Log'!I$2:I$2815,$A2)+COUNTIFS('Duel Log'!C$2:C$2815,"老板 Ι Batan’宙斯",'Duel Log'!J$2:J$2815,$A2)+COUNTIFS('Duel Log'!C$2:C$2815,"老板 Ι Batan’宙斯",'Duel Log'!K$2:K$2815,$A2)+COUNTIFS('Duel Log'!C$2:C$2815,"老板 Ι Batan’宙斯",'Duel Log'!L$2:L$2815,$A2)+COUNTIFS('Duel Log'!C$2:C$2815,"老板 Ι Batan’宙斯",'Duel Log'!M$2:M$2815,$A2)+COUNTIFS('Duel Log'!C$2:C$2815,"老板 Ι Batan’宙斯",'Duel Log'!N$2:N$2815,$A2)+COUNTIFS('Duel Log'!C$2:C$2815,"老板 Ι Batan’宙斯",'Duel Log'!O$2:O$2815,$A2)+COUNTIFS('Duel Log'!C$2:C$2815,"老板 Ι Batan’宙斯",'Duel Log'!P$2:P$2815,$A2)</f>
        <v>6</v>
      </c>
      <c r="BA2" s="17" t="n">
        <f aca="false">COUNTIFS('Duel Log'!C$2:C$2815,"鬼舞辻無惨",'Duel Log'!I$2:I$2815,$A2)+COUNTIFS('Duel Log'!C$2:C$2815,"鬼舞辻無惨",'Duel Log'!J$2:J$2815,$A2)+COUNTIFS('Duel Log'!C$2:C$2815,"鬼舞辻無惨",'Duel Log'!K$2:K$2815,$A2)+COUNTIFS('Duel Log'!C$2:C$2815,"鬼舞辻無惨",'Duel Log'!L$2:L$2815,$A2)+COUNTIFS('Duel Log'!C$2:C$2815,"鬼舞辻無惨",'Duel Log'!M$2:M$2815,$A2)+COUNTIFS('Duel Log'!C$2:C$2815,"鬼舞辻無惨",'Duel Log'!N$2:N$2815,$A2)+COUNTIFS('Duel Log'!C$2:C$2815,"鬼舞辻無惨",'Duel Log'!O$2:O$2815,$A2)+COUNTIFS('Duel Log'!C$2:C$2815,"鬼舞辻無惨",'Duel Log'!P$2:P$2815,$A2)</f>
        <v>0</v>
      </c>
      <c r="BB2" s="17" t="n">
        <f aca="false">COUNTIFS('Duel Log'!C$2:C$2815,"우티비구독좋아요",'Duel Log'!I$2:I$2815,$A2)+COUNTIFS('Duel Log'!C$2:C$2815,"우티비구독좋아요",'Duel Log'!J$2:J$2815,$A2)+COUNTIFS('Duel Log'!C$2:C$2815,"우티비구독좋아요",'Duel Log'!K$2:K$2815,$A2)+COUNTIFS('Duel Log'!C$2:C$2815,"우티비구독좋아요",'Duel Log'!L$2:L$2815,$A2)+COUNTIFS('Duel Log'!C$2:C$2815,"우티비구독좋아요",'Duel Log'!M$2:M$2815,$A2)+COUNTIFS('Duel Log'!C$2:C$2815,"우티비구독좋아요",'Duel Log'!N$2:N$2815,$A2)+COUNTIFS('Duel Log'!C$2:C$2815,"우티비구독좋아요",'Duel Log'!O$2:O$2815,$A2)+COUNTIFS('Duel Log'!C$2:C$2815,"우티비구독좋아요",'Duel Log'!P$2:P$2815,$A2)</f>
        <v>4</v>
      </c>
    </row>
    <row r="3" customFormat="false" ht="15" hidden="false" customHeight="true" outlineLevel="0" collapsed="false">
      <c r="A3" s="11" t="s">
        <v>239</v>
      </c>
      <c r="B3" s="17" t="n">
        <f aca="false">COUNTIFS('Duel Log'!C$2:C$2815,"Adox",'Duel Log'!I$2:I$2815,$A3)+COUNTIFS('Duel Log'!C$2:C$2815,"Adox",'Duel Log'!J$2:J$2815,$A3)+COUNTIFS('Duel Log'!C$2:C$2815,"Adox",'Duel Log'!K$2:K$2815,$A3)+COUNTIFS('Duel Log'!C$2:C$2815,"Adox",'Duel Log'!L$2:L$2815,$A3)+COUNTIFS('Duel Log'!C$2:C$2815,"Adox",'Duel Log'!M$2:M$2815,$A3)+COUNTIFS('Duel Log'!C$2:C$2815,"Adox",'Duel Log'!N$2:N$2815,$A3)+COUNTIFS('Duel Log'!C$2:C$2815,"Adox",'Duel Log'!O$2:O$2815,$A3)+COUNTIFS('Duel Log'!C$2:C$2815,"Adox",'Duel Log'!P$2:P$2815,$A3)</f>
        <v>0</v>
      </c>
      <c r="C3" s="17" t="n">
        <f aca="false">COUNTIFS('Duel Log'!C$2:C$2815,"Asaf",'Duel Log'!I$2:I$2815,$A3)+COUNTIFS('Duel Log'!C$2:C$2815,"Asaf",'Duel Log'!J$2:J$2815,$A3)+COUNTIFS('Duel Log'!C$2:C$2815,"Asaf",'Duel Log'!K$2:K$2815,$A3)+COUNTIFS('Duel Log'!C$2:C$2815,"Asaf",'Duel Log'!L$2:L$2815,$A3)+COUNTIFS('Duel Log'!C$2:C$2815,"Asaf",'Duel Log'!M$2:M$2815,$A3)+COUNTIFS('Duel Log'!C$2:C$2815,"Asaf",'Duel Log'!N$2:N$2815,$A3)+COUNTIFS('Duel Log'!C$2:C$2815,"Asaf",'Duel Log'!O$2:O$2815,$A3)+COUNTIFS('Duel Log'!C$2:C$2815,"Asaf",'Duel Log'!P$2:P$2815,$A3)</f>
        <v>0</v>
      </c>
      <c r="D3" s="17" t="n">
        <f aca="false">COUNTIFS('Duel Log'!C$2:C$2815,"BattleSRAM",'Duel Log'!I$2:I$2815,$A3)+COUNTIFS('Duel Log'!C$2:C$2815,"BattleSRAM",'Duel Log'!J$2:J$2815,$A3)+COUNTIFS('Duel Log'!C$2:C$2815,"BattleSRAM",'Duel Log'!K$2:K$2815,$A3)+COUNTIFS('Duel Log'!C$2:C$2815,"BattleSRAM",'Duel Log'!L$2:L$2815,$A3)+COUNTIFS('Duel Log'!C$2:C$2815,"BattleSRAM",'Duel Log'!M$2:M$2815,$A3)+COUNTIFS('Duel Log'!C$2:C$2815,"BattleSRAM",'Duel Log'!N$2:N$2815,$A3)+COUNTIFS('Duel Log'!C$2:C$2815,"BattleSRAM",'Duel Log'!O$2:O$2815,$A3)+COUNTIFS('Duel Log'!C$2:C$2815,"BattleSRAM",'Duel Log'!P$2:P$2815,$A3)</f>
        <v>3</v>
      </c>
      <c r="E3" s="17" t="n">
        <f aca="false">COUNTIFS('Duel Log'!C$2:C$2815,"Betfas",'Duel Log'!I$2:I$2815,$A3)+COUNTIFS('Duel Log'!C$2:C$2815,"Betfas",'Duel Log'!J$2:J$2815,$A3)+COUNTIFS('Duel Log'!C$2:C$2815,"Betfas",'Duel Log'!K$2:K$2815,$A3)+COUNTIFS('Duel Log'!C$2:C$2815,"Betfas",'Duel Log'!L$2:L$2815,$A3)+COUNTIFS('Duel Log'!C$2:C$2815,"Betfas",'Duel Log'!M$2:M$2815,$A3)+COUNTIFS('Duel Log'!C$2:C$2815,"Betfas",'Duel Log'!N$2:N$2815,$A3)+COUNTIFS('Duel Log'!C$2:C$2815,"Betfas",'Duel Log'!O$2:O$2815,$A3)+COUNTIFS('Duel Log'!C$2:C$2815,"Betfas",'Duel Log'!P$2:P$2815,$A3)</f>
        <v>3</v>
      </c>
      <c r="F3" s="17" t="n">
        <f aca="false">COUNTIFS('Duel Log'!C$2:C$2815,"CAL Sub ™✨杰克",'Duel Log'!I$2:I$2815,$A3)+COUNTIFS('Duel Log'!C$2:C$2815,"CAL Sub ™✨杰克",'Duel Log'!J$2:J$2815,$A3)+COUNTIFS('Duel Log'!C$2:C$2815,"CAL Sub ™✨杰克",'Duel Log'!K$2:K$2815,$A3)+COUNTIFS('Duel Log'!C$2:C$2815,"CAL Sub ™✨杰克",'Duel Log'!L$2:L$2815,$A3)+COUNTIFS('Duel Log'!C$2:C$2815,"CAL Sub ™✨杰克",'Duel Log'!M$2:M$2815,$A3)+COUNTIFS('Duel Log'!C$2:C$2815,"CAL Sub ™✨杰克",'Duel Log'!N$2:N$2815,$A3)+COUNTIFS('Duel Log'!C$2:C$2815,"CAL Sub ™✨杰克",'Duel Log'!O$2:O$2815,$A3)+COUNTIFS('Duel Log'!C$2:C$2815,"CAL Sub ™✨杰克",'Duel Log'!P$2:P$2815,$A3)</f>
        <v>5</v>
      </c>
      <c r="G3" s="17" t="n">
        <f aca="false">COUNTIFS('Duel Log'!C$2:C$2815,"Clown",'Duel Log'!I$2:I$2815,$A3)+COUNTIFS('Duel Log'!C$2:C$2815,"Clown",'Duel Log'!J$2:J$2815,$A3)+COUNTIFS('Duel Log'!C$2:C$2815,"Clown",'Duel Log'!K$2:K$2815,$A3)+COUNTIFS('Duel Log'!C$2:C$2815,"Clown",'Duel Log'!L$2:L$2815,$A3)+COUNTIFS('Duel Log'!C$2:C$2815,"Clown",'Duel Log'!M$2:M$2815,$A3)+COUNTIFS('Duel Log'!C$2:C$2815,"Clown",'Duel Log'!N$2:N$2815,$A3)+COUNTIFS('Duel Log'!C$2:C$2815,"Clown",'Duel Log'!O$2:O$2815,$A3)+COUNTIFS('Duel Log'!C$2:C$2815,"Clown",'Duel Log'!P$2:P$2815,$A3)</f>
        <v>1</v>
      </c>
      <c r="H3" s="17" t="n">
        <f aca="false">COUNTIFS('Duel Log'!C$2:C$2815,"Coco",'Duel Log'!I$2:I$2815,$A3)+COUNTIFS('Duel Log'!C$2:C$2815,"Coco",'Duel Log'!J$2:J$2815,$A3)+COUNTIFS('Duel Log'!C$2:C$2815,"Coco",'Duel Log'!K$2:K$2815,$A3)+COUNTIFS('Duel Log'!C$2:C$2815,"Coco",'Duel Log'!L$2:L$2815,$A3)+COUNTIFS('Duel Log'!C$2:C$2815,"Coco",'Duel Log'!M$2:M$2815,$A3)+COUNTIFS('Duel Log'!C$2:C$2815,"Coco",'Duel Log'!N$2:N$2815,$A3)+COUNTIFS('Duel Log'!C$2:C$2815,"Coco",'Duel Log'!O$2:O$2815,$A3)+COUNTIFS('Duel Log'!C$2:C$2815,"Coco",'Duel Log'!P$2:P$2815,$A3)</f>
        <v>3</v>
      </c>
      <c r="I3" s="17" t="n">
        <f aca="false">COUNTIFS('Duel Log'!C$2:C$2815,"Code: Furkan",'Duel Log'!I$2:I$2815,$A3)+COUNTIFS('Duel Log'!C$2:C$2815,"Code: Furkan",'Duel Log'!J$2:J$2815,$A3)+COUNTIFS('Duel Log'!C$2:C$2815,"Code: Furkan",'Duel Log'!K$2:K$2815,$A3)+COUNTIFS('Duel Log'!C$2:C$2815,"Code: Furkan",'Duel Log'!L$2:L$2815,$A3)+COUNTIFS('Duel Log'!C$2:C$2815,"Code: Furkan",'Duel Log'!M$2:M$2815,$A3)+COUNTIFS('Duel Log'!C$2:C$2815,"Code: Furkan",'Duel Log'!N$2:N$2815,$A3)+COUNTIFS('Duel Log'!C$2:C$2815,"Code: Furkan",'Duel Log'!O$2:O$2815,$A3)+COUNTIFS('Duel Log'!C$2:C$2815,"Code: Furkan",'Duel Log'!P$2:P$2815,$A3)</f>
        <v>7</v>
      </c>
      <c r="J3" s="17" t="n">
        <f aca="false">COUNTIFS('Duel Log'!C$2:C$2815,"DK",'Duel Log'!I$2:I$2815,$A3)+COUNTIFS('Duel Log'!C$2:C$2815,"DK",'Duel Log'!J$2:J$2815,$A3)+COUNTIFS('Duel Log'!C$2:C$2815,"DK",'Duel Log'!K$2:K$2815,$A3)+COUNTIFS('Duel Log'!C$2:C$2815,"DK",'Duel Log'!L$2:L$2815,$A3)+COUNTIFS('Duel Log'!C$2:C$2815,"DK",'Duel Log'!M$2:M$2815,$A3)+COUNTIFS('Duel Log'!C$2:C$2815,"DK",'Duel Log'!N$2:N$2815,$A3)+COUNTIFS('Duel Log'!C$2:C$2815,"DK",'Duel Log'!O$2:O$2815,$A3)+COUNTIFS('Duel Log'!C$2:C$2815,"DK",'Duel Log'!P$2:P$2815,$A3)</f>
        <v>1</v>
      </c>
      <c r="K3" s="17" t="n">
        <f aca="false">COUNTIFS('Duel Log'!C$2:C$2815,"Dess",'Duel Log'!I$2:I$2815,$A3)+COUNTIFS('Duel Log'!C$2:C$2815,"Dess",'Duel Log'!J$2:J$2815,$A3)+COUNTIFS('Duel Log'!C$2:C$2815,"Dess",'Duel Log'!K$2:K$2815,$A3)+COUNTIFS('Duel Log'!C$2:C$2815,"Dess",'Duel Log'!L$2:L$2815,$A3)+COUNTIFS('Duel Log'!C$2:C$2815,"Dess",'Duel Log'!M$2:M$2815,$A3)+COUNTIFS('Duel Log'!C$2:C$2815,"Dess",'Duel Log'!N$2:N$2815,$A3)+COUNTIFS('Duel Log'!C$2:C$2815,"Dess",'Duel Log'!O$2:O$2815,$A3)+COUNTIFS('Duel Log'!C$2:C$2815,"Dess",'Duel Log'!P$2:P$2815,$A3)</f>
        <v>7</v>
      </c>
      <c r="L3" s="17" t="n">
        <f aca="false">COUNTIFS('Duel Log'!C$2:C$2815,"EGW",'Duel Log'!I$2:I$2815,$A3)+COUNTIFS('Duel Log'!C$2:C$2815,"EGW",'Duel Log'!J$2:J$2815,$A3)+COUNTIFS('Duel Log'!C$2:C$2815,"EGW",'Duel Log'!K$2:K$2815,$A3)+COUNTIFS('Duel Log'!C$2:C$2815,"EGW",'Duel Log'!L$2:L$2815,$A3)+COUNTIFS('Duel Log'!C$2:C$2815,"EGW",'Duel Log'!M$2:M$2815,$A3)+COUNTIFS('Duel Log'!C$2:C$2815,"EGW",'Duel Log'!N$2:N$2815,$A3)+COUNTIFS('Duel Log'!C$2:C$2815,"EGW",'Duel Log'!O$2:O$2815,$A3)+COUNTIFS('Duel Log'!C$2:C$2815,"EGW",'Duel Log'!P$2:P$2815,$A3)</f>
        <v>3</v>
      </c>
      <c r="M3" s="17" t="n">
        <f aca="false">COUNTIFS('Duel Log'!C$2:C$2815,"ErBacce",'Duel Log'!I$2:I$2815,$A3)+COUNTIFS('Duel Log'!C$2:C$2815,"ErBacce",'Duel Log'!J$2:J$2815,$A3)+COUNTIFS('Duel Log'!C$2:C$2815,"ErBacce",'Duel Log'!K$2:K$2815,$A3)+COUNTIFS('Duel Log'!C$2:C$2815,"ErBacce",'Duel Log'!L$2:L$2815,$A3)+COUNTIFS('Duel Log'!C$2:C$2815,"ErBacce",'Duel Log'!M$2:M$2815,$A3)+COUNTIFS('Duel Log'!C$2:C$2815,"ErBacce",'Duel Log'!N$2:N$2815,$A3)+COUNTIFS('Duel Log'!C$2:C$2815,"ErBacce",'Duel Log'!O$2:O$2815,$A3)+COUNTIFS('Duel Log'!C$2:C$2815,"ErBacce",'Duel Log'!P$2:P$2815,$A3)</f>
        <v>4</v>
      </c>
      <c r="N3" s="17" t="n">
        <f aca="false">COUNTIFS('Duel Log'!C$2:C$2815,"Ian77",'Duel Log'!I$2:I$2815,$A3)+COUNTIFS('Duel Log'!C$2:C$2815,"Ian77",'Duel Log'!J$2:J$2815,$A3)+COUNTIFS('Duel Log'!C$2:C$2815,"Ian77",'Duel Log'!K$2:K$2815,$A3)+COUNTIFS('Duel Log'!C$2:C$2815,"Ian77",'Duel Log'!L$2:L$2815,$A3)+COUNTIFS('Duel Log'!C$2:C$2815,"Ian77",'Duel Log'!M$2:M$2815,$A3)+COUNTIFS('Duel Log'!C$2:C$2815,"Ian77",'Duel Log'!N$2:N$2815,$A3)+COUNTIFS('Duel Log'!C$2:C$2815,"Ian77",'Duel Log'!O$2:O$2815,$A3)+COUNTIFS('Duel Log'!C$2:C$2815,"Ian77",'Duel Log'!P$2:P$2815,$A3)</f>
        <v>1</v>
      </c>
      <c r="O3" s="17" t="n">
        <f aca="false">COUNTIFS('Duel Log'!C$2:C$2815,"JL Viiper",'Duel Log'!I$2:I$2815,$A3)+COUNTIFS('Duel Log'!C$2:C$2815,"JL Viiper",'Duel Log'!J$2:J$2815,$A3)+COUNTIFS('Duel Log'!C$2:C$2815,"JL Viiper",'Duel Log'!K$2:K$2815,$A3)+COUNTIFS('Duel Log'!C$2:C$2815,"JL Viiper",'Duel Log'!L$2:L$2815,$A3)+COUNTIFS('Duel Log'!C$2:C$2815,"JL Viiper",'Duel Log'!M$2:M$2815,$A3)+COUNTIFS('Duel Log'!C$2:C$2815,"JL Viiper",'Duel Log'!N$2:N$2815,$A3)+COUNTIFS('Duel Log'!C$2:C$2815,"JL Viiper",'Duel Log'!O$2:O$2815,$A3)+COUNTIFS('Duel Log'!C$2:C$2815,"JL Viiper",'Duel Log'!P$2:P$2815,$A3)</f>
        <v>6</v>
      </c>
      <c r="P3" s="17" t="n">
        <f aca="false">COUNTIFS('Duel Log'!C$2:C$2815,"JorZ",'Duel Log'!I$2:I$2815,$A3)+COUNTIFS('Duel Log'!C$2:C$2815,"JorZ",'Duel Log'!J$2:J$2815,$A3)+COUNTIFS('Duel Log'!C$2:C$2815,"JorZ",'Duel Log'!K$2:K$2815,$A3)+COUNTIFS('Duel Log'!C$2:C$2815,"JorZ",'Duel Log'!L$2:L$2815,$A3)+COUNTIFS('Duel Log'!C$2:C$2815,"JorZ",'Duel Log'!M$2:M$2815,$A3)+COUNTIFS('Duel Log'!C$2:C$2815,"JorZ",'Duel Log'!N$2:N$2815,$A3)+COUNTIFS('Duel Log'!C$2:C$2815,"JorZ",'Duel Log'!O$2:O$2815,$A3)+COUNTIFS('Duel Log'!C$2:C$2815,"JorZ",'Duel Log'!P$2:P$2815,$A3)</f>
        <v>2</v>
      </c>
      <c r="Q3" s="17" t="n">
        <f aca="false">COUNTIFS('Duel Log'!C$2:C$2815,"Kimchi77✨小小罗",'Duel Log'!I$2:I$2815,$A3)+COUNTIFS('Duel Log'!C$2:C$2815,"Kimchi77✨小小罗",'Duel Log'!J$2:J$2815,$A3)+COUNTIFS('Duel Log'!C$2:C$2815,"Kimchi77✨小小罗",'Duel Log'!K$2:K$2815,$A3)+COUNTIFS('Duel Log'!C$2:C$2815,"Kimchi77✨小小罗",'Duel Log'!L$2:L$2815,$A3)+COUNTIFS('Duel Log'!C$2:C$2815,"Kimchi77✨小小罗",'Duel Log'!M$2:M$2815,$A3)+COUNTIFS('Duel Log'!C$2:C$2815,"Kimchi77✨小小罗",'Duel Log'!N$2:N$2815,$A3)+COUNTIFS('Duel Log'!C$2:C$2815,"Kimchi77✨小小罗",'Duel Log'!O$2:O$2815,$A3)+COUNTIFS('Duel Log'!C$2:C$2815,"Kimchi77✨小小罗",'Duel Log'!P$2:P$2815,$A3)</f>
        <v>12</v>
      </c>
      <c r="R3" s="17" t="n">
        <f aca="false">COUNTIFS('Duel Log'!C$2:C$2815,"Kitashiyan",'Duel Log'!I$2:I$2815,$A3)+COUNTIFS('Duel Log'!C$2:C$2815,"Kitashiyan",'Duel Log'!J$2:J$2815,$A3)+COUNTIFS('Duel Log'!C$2:C$2815,"Kitashiyan",'Duel Log'!K$2:K$2815,$A3)+COUNTIFS('Duel Log'!C$2:C$2815,"Kitashiyan",'Duel Log'!L$2:L$2815,$A3)+COUNTIFS('Duel Log'!C$2:C$2815,"Kitashiyan",'Duel Log'!M$2:M$2815,$A3)+COUNTIFS('Duel Log'!C$2:C$2815,"Kitashiyan",'Duel Log'!N$2:N$2815,$A3)+COUNTIFS('Duel Log'!C$2:C$2815,"Kitashiyan",'Duel Log'!O$2:O$2815,$A3)+COUNTIFS('Duel Log'!C$2:C$2815,"Kitashiyan",'Duel Log'!P$2:P$2815,$A3)</f>
        <v>5</v>
      </c>
      <c r="S3" s="17" t="n">
        <f aca="false">COUNTIFS('Duel Log'!C$2:C$2815,"LF丨张✨Ink❤️llb",'Duel Log'!I$2:I$2815,$A3)+COUNTIFS('Duel Log'!C$2:C$2815,"LF丨张✨Ink❤️llb",'Duel Log'!J$2:J$2815,$A3)+COUNTIFS('Duel Log'!C$2:C$2815,"LF丨张✨Ink❤️llb",'Duel Log'!K$2:K$2815,$A3)+COUNTIFS('Duel Log'!C$2:C$2815,"LF丨张✨Ink❤️llb",'Duel Log'!L$2:L$2815,$A3)+COUNTIFS('Duel Log'!C$2:C$2815,"LF丨张✨Ink❤️llb",'Duel Log'!M$2:M$2815,$A3)+COUNTIFS('Duel Log'!C$2:C$2815,"LF丨张✨Ink❤️llb",'Duel Log'!N$2:N$2815,$A3)+COUNTIFS('Duel Log'!C$2:C$2815,"LF丨张✨Ink❤️llb",'Duel Log'!O$2:O$2815,$A3)+COUNTIFS('Duel Log'!C$2:C$2815,"LF丨张✨Ink❤️llb",'Duel Log'!P$2:P$2815,$A3)</f>
        <v>3</v>
      </c>
      <c r="T3" s="17" t="n">
        <f aca="false">COUNTIFS('Duel Log'!C$2:C$2815,"Lucas.xit✨之安神",'Duel Log'!I$2:I$2815,$A3)+COUNTIFS('Duel Log'!C$2:C$2815,"Lucas.xit✨之安神",'Duel Log'!J$2:J$2815,$A3)+COUNTIFS('Duel Log'!C$2:C$2815,"Lucas.xit✨之安神",'Duel Log'!K$2:K$2815,$A3)+COUNTIFS('Duel Log'!C$2:C$2815,"Lucas.xit✨之安神",'Duel Log'!L$2:L$2815,$A3)+COUNTIFS('Duel Log'!C$2:C$2815,"Lucas.xit✨之安神",'Duel Log'!M$2:M$2815,$A3)+COUNTIFS('Duel Log'!C$2:C$2815,"Lucas.xit✨之安神",'Duel Log'!N$2:N$2815,$A3)+COUNTIFS('Duel Log'!C$2:C$2815,"Lucas.xit✨之安神",'Duel Log'!O$2:O$2815,$A3)+COUNTIFS('Duel Log'!C$2:C$2815,"Lucas.xit✨之安神",'Duel Log'!P$2:P$2815,$A3)</f>
        <v>6</v>
      </c>
      <c r="U3" s="17" t="n">
        <f aca="false">COUNTIFS('Duel Log'!C$2:C$2815,"Lucas✨杰克",'Duel Log'!I$2:I$2815,$A3)+COUNTIFS('Duel Log'!C$2:C$2815,"Lucas✨杰克",'Duel Log'!J$2:J$2815,$A3)+COUNTIFS('Duel Log'!C$2:C$2815,"Lucas✨杰克",'Duel Log'!K$2:K$2815,$A3)+COUNTIFS('Duel Log'!C$2:C$2815,"Lucas✨杰克",'Duel Log'!L$2:L$2815,$A3)+COUNTIFS('Duel Log'!C$2:C$2815,"Lucas✨杰克",'Duel Log'!M$2:M$2815,$A3)+COUNTIFS('Duel Log'!C$2:C$2815,"Lucas✨杰克",'Duel Log'!N$2:N$2815,$A3)+COUNTIFS('Duel Log'!C$2:C$2815,"Lucas✨杰克",'Duel Log'!O$2:O$2815,$A3)+COUNTIFS('Duel Log'!C$2:C$2815,"Lucas✨杰克",'Duel Log'!P$2:P$2815,$A3)</f>
        <v>0</v>
      </c>
      <c r="V3" s="17" t="n">
        <f aca="false">COUNTIFS('Duel Log'!C$2:C$2815,"MH Axel",'Duel Log'!I$2:I$2815,$A3)+COUNTIFS('Duel Log'!C$2:C$2815,"MH Axel",'Duel Log'!J$2:J$2815,$A3)+COUNTIFS('Duel Log'!C$2:C$2815,"MH Axel",'Duel Log'!K$2:K$2815,$A3)+COUNTIFS('Duel Log'!C$2:C$2815,"MH Axel",'Duel Log'!L$2:L$2815,$A3)+COUNTIFS('Duel Log'!C$2:C$2815,"MH Axel",'Duel Log'!M$2:M$2815,$A3)+COUNTIFS('Duel Log'!C$2:C$2815,"MH Axel",'Duel Log'!N$2:N$2815,$A3)+COUNTIFS('Duel Log'!C$2:C$2815,"MH Axel",'Duel Log'!O$2:O$2815,$A3)+COUNTIFS('Duel Log'!C$2:C$2815,"MH Axel",'Duel Log'!P$2:P$2815,$A3)</f>
        <v>10</v>
      </c>
      <c r="W3" s="17" t="n">
        <f aca="false">COUNTIFS('Duel Log'!C$2:C$2815,"Mohamed Light",'Duel Log'!I$2:I$2815,$A3)+COUNTIFS('Duel Log'!C$2:C$2815,"Mohamed Light",'Duel Log'!J$2:J$2815,$A3)+COUNTIFS('Duel Log'!C$2:C$2815,"Mohamed Light",'Duel Log'!K$2:K$2815,$A3)+COUNTIFS('Duel Log'!C$2:C$2815,"Mohamed Light",'Duel Log'!L$2:L$2815,$A3)+COUNTIFS('Duel Log'!C$2:C$2815,"Mohamed Light",'Duel Log'!M$2:M$2815,$A3)+COUNTIFS('Duel Log'!C$2:C$2815,"Mohamed Light",'Duel Log'!N$2:N$2815,$A3)+COUNTIFS('Duel Log'!C$2:C$2815,"Mohamed Light",'Duel Log'!O$2:O$2815,$A3)+COUNTIFS('Duel Log'!C$2:C$2815,"Mohamed Light",'Duel Log'!P$2:P$2815,$A3)</f>
        <v>0</v>
      </c>
      <c r="X3" s="17" t="n">
        <f aca="false">COUNTIFS('Duel Log'!C$2:C$2815,"Nicoco23",'Duel Log'!I$2:I$2815,$A3)+COUNTIFS('Duel Log'!C$2:C$2815,"Nicoco23",'Duel Log'!J$2:J$2815,$A3)+COUNTIFS('Duel Log'!C$2:C$2815,"Nicoco23",'Duel Log'!K$2:K$2815,$A3)+COUNTIFS('Duel Log'!C$2:C$2815,"Nicoco23",'Duel Log'!L$2:L$2815,$A3)+COUNTIFS('Duel Log'!C$2:C$2815,"Nicoco23",'Duel Log'!M$2:M$2815,$A3)+COUNTIFS('Duel Log'!C$2:C$2815,"Nicoco23",'Duel Log'!N$2:N$2815,$A3)+COUNTIFS('Duel Log'!C$2:C$2815,"Nicoco23",'Duel Log'!O$2:O$2815,$A3)+COUNTIFS('Duel Log'!C$2:C$2815,"Nicoco23",'Duel Log'!P$2:P$2815,$A3)</f>
        <v>6</v>
      </c>
      <c r="Y3" s="17" t="n">
        <f aca="false">COUNTIFS('Duel Log'!C$2:C$2815,"Nooby❤️Pi2r",'Duel Log'!I$2:I$2815,$A3)+COUNTIFS('Duel Log'!C$2:C$2815,"Nooby❤️Pi2r",'Duel Log'!J$2:J$2815,$A3)+COUNTIFS('Duel Log'!C$2:C$2815,"Nooby❤️Pi2r",'Duel Log'!K$2:K$2815,$A3)+COUNTIFS('Duel Log'!C$2:C$2815,"Nooby❤️Pi2r",'Duel Log'!L$2:L$2815,$A3)+COUNTIFS('Duel Log'!C$2:C$2815,"Nooby❤️Pi2r",'Duel Log'!M$2:M$2815,$A3)+COUNTIFS('Duel Log'!C$2:C$2815,"Nooby❤️Pi2r",'Duel Log'!N$2:N$2815,$A3)+COUNTIFS('Duel Log'!C$2:C$2815,"Nooby❤️Pi2r",'Duel Log'!O$2:O$2815,$A3)+COUNTIFS('Duel Log'!C$2:C$2815,"Nooby❤️Pi2r",'Duel Log'!P$2:P$2815,$A3)</f>
        <v>0</v>
      </c>
      <c r="Z3" s="17" t="n">
        <f aca="false">COUNTIFS('Duel Log'!C$2:C$2815,"Pedro™️",'Duel Log'!I$2:I$2815,$A3)+COUNTIFS('Duel Log'!C$2:C$2815,"Pedro™️",'Duel Log'!J$2:J$2815,$A3)+COUNTIFS('Duel Log'!C$2:C$2815,"Pedro™️",'Duel Log'!K$2:K$2815,$A3)+COUNTIFS('Duel Log'!C$2:C$2815,"Pedro™️",'Duel Log'!L$2:L$2815,$A3)+COUNTIFS('Duel Log'!C$2:C$2815,"Pedro™️",'Duel Log'!M$2:M$2815,$A3)+COUNTIFS('Duel Log'!C$2:C$2815,"Pedro™️",'Duel Log'!N$2:N$2815,$A3)+COUNTIFS('Duel Log'!C$2:C$2815,"Pedro™️",'Duel Log'!O$2:O$2815,$A3)+COUNTIFS('Duel Log'!C$2:C$2815,"Pedro™️",'Duel Log'!P$2:P$2815,$A3)</f>
        <v>4</v>
      </c>
      <c r="AA3" s="17" t="n">
        <f aca="false">COUNTIFS('Duel Log'!C$2:C$2815,"RAD",'Duel Log'!I$2:I$2815,$A3)+COUNTIFS('Duel Log'!C$2:C$2815,"RAD",'Duel Log'!J$2:J$2815,$A3)+COUNTIFS('Duel Log'!C$2:C$2815,"RAD",'Duel Log'!K$2:K$2815,$A3)+COUNTIFS('Duel Log'!C$2:C$2815,"RAD",'Duel Log'!L$2:L$2815,$A3)+COUNTIFS('Duel Log'!C$2:C$2815,"RAD",'Duel Log'!M$2:M$2815,$A3)+COUNTIFS('Duel Log'!C$2:C$2815,"RAD",'Duel Log'!N$2:N$2815,$A3)+COUNTIFS('Duel Log'!C$2:C$2815,"RAD",'Duel Log'!O$2:O$2815,$A3)+COUNTIFS('Duel Log'!C$2:C$2815,"RAD",'Duel Log'!P$2:P$2815,$A3)</f>
        <v>2</v>
      </c>
      <c r="AB3" s="17" t="n">
        <f aca="false">COUNTIFS('Duel Log'!C$2:C$2815,"RUBIZALEZ",'Duel Log'!I$2:I$2815,$A3)+COUNTIFS('Duel Log'!C$2:C$2815,"RUBIZALEZ",'Duel Log'!J$2:J$2815,$A3)+COUNTIFS('Duel Log'!C$2:C$2815,"RUBIZALEZ",'Duel Log'!K$2:K$2815,$A3)+COUNTIFS('Duel Log'!C$2:C$2815,"RUBIZALEZ",'Duel Log'!L$2:L$2815,$A3)+COUNTIFS('Duel Log'!C$2:C$2815,"RUBIZALEZ",'Duel Log'!M$2:M$2815,$A3)+COUNTIFS('Duel Log'!C$2:C$2815,"RUBIZALEZ",'Duel Log'!N$2:N$2815,$A3)+COUNTIFS('Duel Log'!C$2:C$2815,"RUBIZALEZ",'Duel Log'!O$2:O$2815,$A3)+COUNTIFS('Duel Log'!C$2:C$2815,"RUBIZALEZ",'Duel Log'!P$2:P$2815,$A3)</f>
        <v>1</v>
      </c>
      <c r="AC3" s="17" t="n">
        <f aca="false">COUNTIFS('Duel Log'!C$2:C$2815,"Rainbow",'Duel Log'!I$2:I$2815,$A3)+COUNTIFS('Duel Log'!C$2:C$2815,"Rainbow",'Duel Log'!J$2:J$2815,$A3)+COUNTIFS('Duel Log'!C$2:C$2815,"Rainbow",'Duel Log'!K$2:K$2815,$A3)+COUNTIFS('Duel Log'!C$2:C$2815,"Rainbow",'Duel Log'!L$2:L$2815,$A3)+COUNTIFS('Duel Log'!C$2:C$2815,"Rainbow",'Duel Log'!M$2:M$2815,$A3)+COUNTIFS('Duel Log'!C$2:C$2815,"Rainbow",'Duel Log'!N$2:N$2815,$A3)+COUNTIFS('Duel Log'!C$2:C$2815,"Rainbow",'Duel Log'!O$2:O$2815,$A3)+COUNTIFS('Duel Log'!C$2:C$2815,"Rainbow",'Duel Log'!P$2:P$2815,$A3)</f>
        <v>9</v>
      </c>
      <c r="AD3" s="17" t="n">
        <f aca="false">COUNTIFS('Duel Log'!C$2:C$2815,"Rin✨安之",'Duel Log'!I$2:I$2815,$A3)+COUNTIFS('Duel Log'!C$2:C$2815,"Rin✨安之",'Duel Log'!J$2:J$2815,$A3)+COUNTIFS('Duel Log'!C$2:C$2815,"Rin✨安之",'Duel Log'!K$2:K$2815,$A3)+COUNTIFS('Duel Log'!C$2:C$2815,"Rin✨安之",'Duel Log'!L$2:L$2815,$A3)+COUNTIFS('Duel Log'!C$2:C$2815,"Rin✨安之",'Duel Log'!M$2:M$2815,$A3)+COUNTIFS('Duel Log'!C$2:C$2815,"Rin✨安之",'Duel Log'!N$2:N$2815,$A3)+COUNTIFS('Duel Log'!C$2:C$2815,"Rin✨安之",'Duel Log'!O$2:O$2815,$A3)+COUNTIFS('Duel Log'!C$2:C$2815,"Rin✨安之",'Duel Log'!P$2:P$2815,$A3)</f>
        <v>1</v>
      </c>
      <c r="AE3" s="17" t="n">
        <f aca="false">COUNTIFS('Duel Log'!C$2:C$2815,"Ryley",'Duel Log'!I$2:I$2815,$A3)+COUNTIFS('Duel Log'!C$2:C$2815,"Ryley",'Duel Log'!J$2:J$2815,$A3)+COUNTIFS('Duel Log'!C$2:C$2815,"Ryley",'Duel Log'!K$2:K$2815,$A3)+COUNTIFS('Duel Log'!C$2:C$2815,"Ryley",'Duel Log'!L$2:L$2815,$A3)+COUNTIFS('Duel Log'!C$2:C$2815,"Ryley",'Duel Log'!M$2:M$2815,$A3)+COUNTIFS('Duel Log'!C$2:C$2815,"Ryley",'Duel Log'!N$2:N$2815,$A3)+COUNTIFS('Duel Log'!C$2:C$2815,"Ryley",'Duel Log'!O$2:O$2815,$A3)+COUNTIFS('Duel Log'!C$2:C$2815,"Ryley",'Duel Log'!P$2:P$2815,$A3)</f>
        <v>3</v>
      </c>
      <c r="AF3" s="17" t="n">
        <f aca="false">COUNTIFS('Duel Log'!C$2:C$2815,"SK Morten",'Duel Log'!I$2:I$2815,$A3)+COUNTIFS('Duel Log'!C$2:C$2815,"SK Morten",'Duel Log'!J$2:J$2815,$A3)+COUNTIFS('Duel Log'!C$2:C$2815,"SK Morten",'Duel Log'!K$2:K$2815,$A3)+COUNTIFS('Duel Log'!C$2:C$2815,"SK Morten",'Duel Log'!L$2:L$2815,$A3)+COUNTIFS('Duel Log'!C$2:C$2815,"SK Morten",'Duel Log'!M$2:M$2815,$A3)+COUNTIFS('Duel Log'!C$2:C$2815,"SK Morten",'Duel Log'!N$2:N$2815,$A3)+COUNTIFS('Duel Log'!C$2:C$2815,"SK Morten",'Duel Log'!O$2:O$2815,$A3)+COUNTIFS('Duel Log'!C$2:C$2815,"SK Morten",'Duel Log'!P$2:P$2815,$A3)</f>
        <v>3</v>
      </c>
      <c r="AG3" s="17" t="n">
        <f aca="false">COUNTIFS('Duel Log'!C$2:C$2815,"SK xopxsam",'Duel Log'!I$2:I$2815,$A3)+COUNTIFS('Duel Log'!C$2:C$2815,"SK xopxsam",'Duel Log'!J$2:J$2815,$A3)+COUNTIFS('Duel Log'!C$2:C$2815,"SK xopxsam",'Duel Log'!K$2:K$2815,$A3)+COUNTIFS('Duel Log'!C$2:C$2815,"SK xopxsam",'Duel Log'!L$2:L$2815,$A3)+COUNTIFS('Duel Log'!C$2:C$2815,"SK xopxsam",'Duel Log'!M$2:M$2815,$A3)+COUNTIFS('Duel Log'!C$2:C$2815,"SK xopxsam",'Duel Log'!N$2:N$2815,$A3)+COUNTIFS('Duel Log'!C$2:C$2815,"SK xopxsam",'Duel Log'!O$2:O$2815,$A3)+COUNTIFS('Duel Log'!C$2:C$2815,"SK xopxsam",'Duel Log'!P$2:P$2815,$A3)</f>
        <v>3</v>
      </c>
      <c r="AH3" s="17" t="n">
        <f aca="false">COUNTIFS('Duel Log'!C$2:C$2815,"Samuel Bassotto",'Duel Log'!I$2:I$2815,$A3)+COUNTIFS('Duel Log'!C$2:C$2815,"Samuel Bassotto",'Duel Log'!J$2:J$2815,$A3)+COUNTIFS('Duel Log'!C$2:C$2815,"Samuel Bassotto",'Duel Log'!K$2:K$2815,$A3)+COUNTIFS('Duel Log'!C$2:C$2815,"Samuel Bassotto",'Duel Log'!L$2:L$2815,$A3)+COUNTIFS('Duel Log'!C$2:C$2815,"Samuel Bassotto",'Duel Log'!M$2:M$2815,$A3)+COUNTIFS('Duel Log'!C$2:C$2815,"Samuel Bassotto",'Duel Log'!N$2:N$2815,$A3)+COUNTIFS('Duel Log'!C$2:C$2815,"Samuel Bassotto",'Duel Log'!O$2:O$2815,$A3)+COUNTIFS('Duel Log'!C$2:C$2815,"Samuel Bassotto",'Duel Log'!P$2:P$2815,$A3)</f>
        <v>1</v>
      </c>
      <c r="AI3" s="17" t="n">
        <f aca="false">COUNTIFS('Duel Log'!C$2:C$2815,"SandBox",'Duel Log'!I$2:I$2815,$A3)+COUNTIFS('Duel Log'!C$2:C$2815,"SandBox",'Duel Log'!J$2:J$2815,$A3)+COUNTIFS('Duel Log'!C$2:C$2815,"SandBox",'Duel Log'!K$2:K$2815,$A3)+COUNTIFS('Duel Log'!C$2:C$2815,"SandBox",'Duel Log'!L$2:L$2815,$A3)+COUNTIFS('Duel Log'!C$2:C$2815,"SandBox",'Duel Log'!M$2:M$2815,$A3)+COUNTIFS('Duel Log'!C$2:C$2815,"SandBox",'Duel Log'!N$2:N$2815,$A3)+COUNTIFS('Duel Log'!C$2:C$2815,"SandBox",'Duel Log'!O$2:O$2815,$A3)+COUNTIFS('Duel Log'!C$2:C$2815,"SandBox",'Duel Log'!P$2:P$2815,$A3)</f>
        <v>6</v>
      </c>
      <c r="AJ3" s="17" t="n">
        <f aca="false">COUNTIFS('Duel Log'!C$2:C$2815,"Steeef",'Duel Log'!I$2:I$2815,$A3)+COUNTIFS('Duel Log'!C$2:C$2815,"Steeef",'Duel Log'!J$2:J$2815,$A3)+COUNTIFS('Duel Log'!C$2:C$2815,"Steeef",'Duel Log'!K$2:K$2815,$A3)+COUNTIFS('Duel Log'!C$2:C$2815,"Steeef",'Duel Log'!L$2:L$2815,$A3)+COUNTIFS('Duel Log'!C$2:C$2815,"Steeef",'Duel Log'!M$2:M$2815,$A3)+COUNTIFS('Duel Log'!C$2:C$2815,"Steeef",'Duel Log'!N$2:N$2815,$A3)+COUNTIFS('Duel Log'!C$2:C$2815,"Steeef",'Duel Log'!O$2:O$2815,$A3)+COUNTIFS('Duel Log'!C$2:C$2815,"Steeef",'Duel Log'!P$2:P$2815,$A3)</f>
        <v>3</v>
      </c>
      <c r="AK3" s="17" t="n">
        <f aca="false">COUNTIFS('Duel Log'!C$2:C$2815,"TMX I Mateja",'Duel Log'!I$2:I$2815,$A3)+COUNTIFS('Duel Log'!C$2:C$2815,"TMX I Mateja",'Duel Log'!J$2:J$2815,$A3)+COUNTIFS('Duel Log'!C$2:C$2815,"TMX I Mateja",'Duel Log'!K$2:K$2815,$A3)+COUNTIFS('Duel Log'!C$2:C$2815,"TMX I Mateja",'Duel Log'!L$2:L$2815,$A3)+COUNTIFS('Duel Log'!C$2:C$2815,"TMX I Mateja",'Duel Log'!M$2:M$2815,$A3)+COUNTIFS('Duel Log'!C$2:C$2815,"TMX I Mateja",'Duel Log'!N$2:N$2815,$A3)+COUNTIFS('Duel Log'!C$2:C$2815,"TMX I Mateja",'Duel Log'!O$2:O$2815,$A3)+COUNTIFS('Duel Log'!C$2:C$2815,"TMX I Mateja",'Duel Log'!P$2:P$2815,$A3)</f>
        <v>13</v>
      </c>
      <c r="AL3" s="17" t="n">
        <f aca="false">COUNTIFS('Duel Log'!C$2:C$2815,"Turan✨",'Duel Log'!I$2:I$2815,$A3)+COUNTIFS('Duel Log'!C$2:C$2815,"Turan✨",'Duel Log'!J$2:J$2815,$A3)+COUNTIFS('Duel Log'!C$2:C$2815,"Turan✨",'Duel Log'!K$2:K$2815,$A3)+COUNTIFS('Duel Log'!C$2:C$2815,"Turan✨",'Duel Log'!L$2:L$2815,$A3)+COUNTIFS('Duel Log'!C$2:C$2815,"Turan✨",'Duel Log'!M$2:M$2815,$A3)+COUNTIFS('Duel Log'!C$2:C$2815,"Turan✨",'Duel Log'!N$2:N$2815,$A3)+COUNTIFS('Duel Log'!C$2:C$2815,"Turan✨",'Duel Log'!O$2:O$2815,$A3)+COUNTIFS('Duel Log'!C$2:C$2815,"Turan✨",'Duel Log'!P$2:P$2815,$A3)</f>
        <v>6</v>
      </c>
      <c r="AM3" s="17" t="n">
        <f aca="false">COUNTIFS('Duel Log'!C$2:C$2815,"Vitor75",'Duel Log'!I$2:I$2815,$A3)+COUNTIFS('Duel Log'!C$2:C$2815,"Vitor75",'Duel Log'!J$2:J$2815,$A3)+COUNTIFS('Duel Log'!C$2:C$2815,"Vitor75",'Duel Log'!K$2:K$2815,$A3)+COUNTIFS('Duel Log'!C$2:C$2815,"Vitor75",'Duel Log'!L$2:L$2815,$A3)+COUNTIFS('Duel Log'!C$2:C$2815,"Vitor75",'Duel Log'!M$2:M$2815,$A3)+COUNTIFS('Duel Log'!C$2:C$2815,"Vitor75",'Duel Log'!N$2:N$2815,$A3)+COUNTIFS('Duel Log'!C$2:C$2815,"Vitor75",'Duel Log'!O$2:O$2815,$A3)+COUNTIFS('Duel Log'!C$2:C$2815,"Vitor75",'Duel Log'!P$2:P$2815,$A3)</f>
        <v>1</v>
      </c>
      <c r="AN3" s="17" t="n">
        <f aca="false">COUNTIFS('Duel Log'!C$2:C$2815,"WL ✨ Tytoń 劲头",'Duel Log'!I$2:I$2815,$A3)+COUNTIFS('Duel Log'!C$2:C$2815,"WL ✨ Tytoń 劲头",'Duel Log'!J$2:J$2815,$A3)+COUNTIFS('Duel Log'!C$2:C$2815,"WL ✨ Tytoń 劲头",'Duel Log'!K$2:K$2815,$A3)+COUNTIFS('Duel Log'!C$2:C$2815,"WL ✨ Tytoń 劲头",'Duel Log'!L$2:L$2815,$A3)+COUNTIFS('Duel Log'!C$2:C$2815,"WL ✨ Tytoń 劲头",'Duel Log'!M$2:M$2815,$A3)+COUNTIFS('Duel Log'!C$2:C$2815,"WL ✨ Tytoń 劲头",'Duel Log'!N$2:N$2815,$A3)+COUNTIFS('Duel Log'!C$2:C$2815,"WL ✨ Tytoń 劲头",'Duel Log'!O$2:O$2815,$A3)+COUNTIFS('Duel Log'!C$2:C$2815,"WL ✨ Tytoń 劲头",'Duel Log'!P$2:P$2815,$A3)</f>
        <v>7</v>
      </c>
      <c r="AO3" s="17" t="n">
        <f aca="false">COUNTIFS('Duel Log'!C$2:C$2815,"Wallace",'Duel Log'!I$2:I$2815,$A3)+COUNTIFS('Duel Log'!C$2:C$2815,"Wallace",'Duel Log'!J$2:J$2815,$A3)+COUNTIFS('Duel Log'!C$2:C$2815,"Wallace",'Duel Log'!K$2:K$2815,$A3)+COUNTIFS('Duel Log'!C$2:C$2815,"Wallace",'Duel Log'!L$2:L$2815,$A3)+COUNTIFS('Duel Log'!C$2:C$2815,"Wallace",'Duel Log'!M$2:M$2815,$A3)+COUNTIFS('Duel Log'!C$2:C$2815,"Wallace",'Duel Log'!N$2:N$2815,$A3)+COUNTIFS('Duel Log'!C$2:C$2815,"Wallace",'Duel Log'!O$2:O$2815,$A3)+COUNTIFS('Duel Log'!C$2:C$2815,"Wallace",'Duel Log'!P$2:P$2815,$A3)</f>
        <v>6</v>
      </c>
      <c r="AP3" s="17" t="n">
        <f aca="false">COUNTIFS('Duel Log'!C$2:C$2815,"Yoru",'Duel Log'!I$2:I$2815,$A3)+COUNTIFS('Duel Log'!C$2:C$2815,"Yoru",'Duel Log'!J$2:J$2815,$A3)+COUNTIFS('Duel Log'!C$2:C$2815,"Yoru",'Duel Log'!K$2:K$2815,$A3)+COUNTIFS('Duel Log'!C$2:C$2815,"Yoru",'Duel Log'!L$2:L$2815,$A3)+COUNTIFS('Duel Log'!C$2:C$2815,"Yoru",'Duel Log'!M$2:M$2815,$A3)+COUNTIFS('Duel Log'!C$2:C$2815,"Yoru",'Duel Log'!N$2:N$2815,$A3)+COUNTIFS('Duel Log'!C$2:C$2815,"Yoru",'Duel Log'!O$2:O$2815,$A3)+COUNTIFS('Duel Log'!C$2:C$2815,"Yoru",'Duel Log'!P$2:P$2815,$A3)</f>
        <v>4</v>
      </c>
      <c r="AQ3" s="17" t="n">
        <f aca="false">COUNTIFS('Duel Log'!C$2:C$2815,"adriel",'Duel Log'!I$2:I$2815,$A3)+COUNTIFS('Duel Log'!C$2:C$2815,"adriel",'Duel Log'!J$2:J$2815,$A3)+COUNTIFS('Duel Log'!C$2:C$2815,"adriel",'Duel Log'!K$2:K$2815,$A3)+COUNTIFS('Duel Log'!C$2:C$2815,"adriel",'Duel Log'!L$2:L$2815,$A3)+COUNTIFS('Duel Log'!C$2:C$2815,"adriel",'Duel Log'!M$2:M$2815,$A3)+COUNTIFS('Duel Log'!C$2:C$2815,"adriel",'Duel Log'!N$2:N$2815,$A3)+COUNTIFS('Duel Log'!C$2:C$2815,"adriel",'Duel Log'!O$2:O$2815,$A3)+COUNTIFS('Duel Log'!C$2:C$2815,"adriel",'Duel Log'!P$2:P$2815,$A3)</f>
        <v>1</v>
      </c>
      <c r="AR3" s="17" t="n">
        <f aca="false">COUNTIFS('Duel Log'!C$2:C$2815,"droy",'Duel Log'!I$2:I$2815,$A3)+COUNTIFS('Duel Log'!C$2:C$2815,"droy",'Duel Log'!J$2:J$2815,$A3)+COUNTIFS('Duel Log'!C$2:C$2815,"droy",'Duel Log'!K$2:K$2815,$A3)+COUNTIFS('Duel Log'!C$2:C$2815,"droy",'Duel Log'!L$2:L$2815,$A3)+COUNTIFS('Duel Log'!C$2:C$2815,"droy",'Duel Log'!M$2:M$2815,$A3)+COUNTIFS('Duel Log'!C$2:C$2815,"droy",'Duel Log'!N$2:N$2815,$A3)+COUNTIFS('Duel Log'!C$2:C$2815,"droy",'Duel Log'!O$2:O$2815,$A3)+COUNTIFS('Duel Log'!C$2:C$2815,"droy",'Duel Log'!P$2:P$2815,$A3)</f>
        <v>2</v>
      </c>
      <c r="AS3" s="17" t="n">
        <f aca="false">COUNTIFS('Duel Log'!C$2:C$2815,"evolve✨律师",'Duel Log'!I$2:I$2815,$A3)+COUNTIFS('Duel Log'!C$2:C$2815,"evolve✨律师",'Duel Log'!J$2:J$2815,$A3)+COUNTIFS('Duel Log'!C$2:C$2815,"evolve✨律师",'Duel Log'!K$2:K$2815,$A3)+COUNTIFS('Duel Log'!C$2:C$2815,"evolve✨律师",'Duel Log'!L$2:L$2815,$A3)+COUNTIFS('Duel Log'!C$2:C$2815,"evolve✨律师",'Duel Log'!M$2:M$2815,$A3)+COUNTIFS('Duel Log'!C$2:C$2815,"evolve✨律师",'Duel Log'!N$2:N$2815,$A3)+COUNTIFS('Duel Log'!C$2:C$2815,"evolve✨律师",'Duel Log'!O$2:O$2815,$A3)+COUNTIFS('Duel Log'!C$2:C$2815,"evolve✨律师",'Duel Log'!P$2:P$2815,$A3)</f>
        <v>5</v>
      </c>
      <c r="AT3" s="17" t="n">
        <f aca="false">COUNTIFS('Duel Log'!C$2:C$2815,"✨Tanji",'Duel Log'!I$2:I$2815,$A3)+COUNTIFS('Duel Log'!C$2:C$2815,"✨Tanji",'Duel Log'!J$2:J$2815,$A3)+COUNTIFS('Duel Log'!C$2:C$2815,"✨Tanji",'Duel Log'!K$2:K$2815,$A3)+COUNTIFS('Duel Log'!C$2:C$2815,"✨Tanji",'Duel Log'!L$2:L$2815,$A3)+COUNTIFS('Duel Log'!C$2:C$2815,"✨Tanji",'Duel Log'!M$2:M$2815,$A3)+COUNTIFS('Duel Log'!C$2:C$2815,"✨Tanji",'Duel Log'!N$2:N$2815,$A3)+COUNTIFS('Duel Log'!C$2:C$2815,"✨Tanji",'Duel Log'!O$2:O$2815,$A3)+COUNTIFS('Duel Log'!C$2:C$2815,"✨Tanji",'Duel Log'!P$2:P$2815,$A3)</f>
        <v>5</v>
      </c>
      <c r="AU3" s="17" t="n">
        <f aca="false">COUNTIFS('Duel Log'!C$2:C$2815,"ぐりてゃん",'Duel Log'!I$2:I$2815,$A3)+COUNTIFS('Duel Log'!C$2:C$2815,"ぐりてゃん",'Duel Log'!J$2:J$2815,$A3)+COUNTIFS('Duel Log'!C$2:C$2815,"ぐりてゃん",'Duel Log'!K$2:K$2815,$A3)+COUNTIFS('Duel Log'!C$2:C$2815,"ぐりてゃん",'Duel Log'!L$2:L$2815,$A3)+COUNTIFS('Duel Log'!C$2:C$2815,"ぐりてゃん",'Duel Log'!M$2:M$2815,$A3)+COUNTIFS('Duel Log'!C$2:C$2815,"ぐりてゃん",'Duel Log'!N$2:N$2815,$A3)+COUNTIFS('Duel Log'!C$2:C$2815,"ぐりてゃん",'Duel Log'!O$2:O$2815,$A3)+COUNTIFS('Duel Log'!C$2:C$2815,"ぐりてゃん",'Duel Log'!P$2:P$2815,$A3)</f>
        <v>3</v>
      </c>
      <c r="AV3" s="17" t="n">
        <f aca="false">COUNTIFS('Duel Log'!C$2:C$2815,"たぁ",'Duel Log'!I$2:I$2815,$A3)+COUNTIFS('Duel Log'!C$2:C$2815,"たぁ",'Duel Log'!J$2:J$2815,$A3)+COUNTIFS('Duel Log'!C$2:C$2815,"たぁ",'Duel Log'!K$2:K$2815,$A3)+COUNTIFS('Duel Log'!C$2:C$2815,"たぁ",'Duel Log'!L$2:L$2815,$A3)+COUNTIFS('Duel Log'!C$2:C$2815,"たぁ",'Duel Log'!M$2:M$2815,$A3)+COUNTIFS('Duel Log'!C$2:C$2815,"たぁ",'Duel Log'!N$2:N$2815,$A3)+COUNTIFS('Duel Log'!C$2:C$2815,"たぁ",'Duel Log'!O$2:O$2815,$A3)+COUNTIFS('Duel Log'!C$2:C$2815,"たぁ",'Duel Log'!P$2:P$2815,$A3)</f>
        <v>8</v>
      </c>
      <c r="AW3" s="17" t="n">
        <f aca="false">COUNTIFS('Duel Log'!C$2:C$2815,"むぎったん",'Duel Log'!I$2:I$2815,$A3)+COUNTIFS('Duel Log'!C$2:C$2815,"むぎったん",'Duel Log'!J$2:J$2815,$A3)+COUNTIFS('Duel Log'!C$2:C$2815,"むぎったん",'Duel Log'!K$2:K$2815,$A3)+COUNTIFS('Duel Log'!C$2:C$2815,"むぎったん",'Duel Log'!L$2:L$2815,$A3)+COUNTIFS('Duel Log'!C$2:C$2815,"むぎったん",'Duel Log'!M$2:M$2815,$A3)+COUNTIFS('Duel Log'!C$2:C$2815,"むぎったん",'Duel Log'!N$2:N$2815,$A3)+COUNTIFS('Duel Log'!C$2:C$2815,"むぎったん",'Duel Log'!O$2:O$2815,$A3)+COUNTIFS('Duel Log'!C$2:C$2815,"むぎったん",'Duel Log'!P$2:P$2815,$A3)</f>
        <v>2</v>
      </c>
      <c r="AX3" s="17" t="n">
        <f aca="false">COUNTIFS('Duel Log'!C$2:C$2815,"加急Sinistro™",'Duel Log'!I$2:I$2815,$A3)+COUNTIFS('Duel Log'!C$2:C$2815,"加急Sinistro™",'Duel Log'!J$2:J$2815,$A3)+COUNTIFS('Duel Log'!C$2:C$2815,"加急Sinistro™",'Duel Log'!K$2:K$2815,$A3)+COUNTIFS('Duel Log'!C$2:C$2815,"加急Sinistro™",'Duel Log'!L$2:L$2815,$A3)+COUNTIFS('Duel Log'!C$2:C$2815,"加急Sinistro™",'Duel Log'!M$2:M$2815,$A3)+COUNTIFS('Duel Log'!C$2:C$2815,"加急Sinistro™",'Duel Log'!N$2:N$2815,$A3)+COUNTIFS('Duel Log'!C$2:C$2815,"加急Sinistro™",'Duel Log'!O$2:O$2815,$A3)+COUNTIFS('Duel Log'!C$2:C$2815,"加急Sinistro™",'Duel Log'!P$2:P$2815,$A3)</f>
        <v>2</v>
      </c>
      <c r="AY3" s="17" t="n">
        <f aca="false">COUNTIFS('Duel Log'!C$2:C$2815,"枫｜rakan❤️安之",'Duel Log'!I$2:I$2815,$A3)+COUNTIFS('Duel Log'!C$2:C$2815,"枫｜rakan❤️安之",'Duel Log'!J$2:J$2815,$A3)+COUNTIFS('Duel Log'!C$2:C$2815,"枫｜rakan❤️安之",'Duel Log'!K$2:K$2815,$A3)+COUNTIFS('Duel Log'!C$2:C$2815,"枫｜rakan❤️安之",'Duel Log'!L$2:L$2815,$A3)+COUNTIFS('Duel Log'!C$2:C$2815,"枫｜rakan❤️安之",'Duel Log'!M$2:M$2815,$A3)+COUNTIFS('Duel Log'!C$2:C$2815,"枫｜rakan❤️安之",'Duel Log'!N$2:N$2815,$A3)+COUNTIFS('Duel Log'!C$2:C$2815,"枫｜rakan❤️安之",'Duel Log'!O$2:O$2815,$A3)+COUNTIFS('Duel Log'!C$2:C$2815,"枫｜rakan❤️安之",'Duel Log'!P$2:P$2815,$A3)</f>
        <v>3</v>
      </c>
      <c r="AZ3" s="17" t="n">
        <f aca="false">COUNTIFS('Duel Log'!C$2:C$2815,"老板 Ι Batan’宙斯",'Duel Log'!I$2:I$2815,$A3)+COUNTIFS('Duel Log'!C$2:C$2815,"老板 Ι Batan’宙斯",'Duel Log'!J$2:J$2815,$A3)+COUNTIFS('Duel Log'!C$2:C$2815,"老板 Ι Batan’宙斯",'Duel Log'!K$2:K$2815,$A3)+COUNTIFS('Duel Log'!C$2:C$2815,"老板 Ι Batan’宙斯",'Duel Log'!L$2:L$2815,$A3)+COUNTIFS('Duel Log'!C$2:C$2815,"老板 Ι Batan’宙斯",'Duel Log'!M$2:M$2815,$A3)+COUNTIFS('Duel Log'!C$2:C$2815,"老板 Ι Batan’宙斯",'Duel Log'!N$2:N$2815,$A3)+COUNTIFS('Duel Log'!C$2:C$2815,"老板 Ι Batan’宙斯",'Duel Log'!O$2:O$2815,$A3)+COUNTIFS('Duel Log'!C$2:C$2815,"老板 Ι Batan’宙斯",'Duel Log'!P$2:P$2815,$A3)</f>
        <v>2</v>
      </c>
      <c r="BA3" s="17" t="n">
        <f aca="false">COUNTIFS('Duel Log'!C$2:C$2815,"鬼舞辻無惨",'Duel Log'!I$2:I$2815,$A3)+COUNTIFS('Duel Log'!C$2:C$2815,"鬼舞辻無惨",'Duel Log'!J$2:J$2815,$A3)+COUNTIFS('Duel Log'!C$2:C$2815,"鬼舞辻無惨",'Duel Log'!K$2:K$2815,$A3)+COUNTIFS('Duel Log'!C$2:C$2815,"鬼舞辻無惨",'Duel Log'!L$2:L$2815,$A3)+COUNTIFS('Duel Log'!C$2:C$2815,"鬼舞辻無惨",'Duel Log'!M$2:M$2815,$A3)+COUNTIFS('Duel Log'!C$2:C$2815,"鬼舞辻無惨",'Duel Log'!N$2:N$2815,$A3)+COUNTIFS('Duel Log'!C$2:C$2815,"鬼舞辻無惨",'Duel Log'!O$2:O$2815,$A3)+COUNTIFS('Duel Log'!C$2:C$2815,"鬼舞辻無惨",'Duel Log'!P$2:P$2815,$A3)</f>
        <v>5</v>
      </c>
      <c r="BB3" s="17" t="n">
        <f aca="false">COUNTIFS('Duel Log'!C$2:C$2815,"우티비구독좋아요",'Duel Log'!I$2:I$2815,$A3)+COUNTIFS('Duel Log'!C$2:C$2815,"우티비구독좋아요",'Duel Log'!J$2:J$2815,$A3)+COUNTIFS('Duel Log'!C$2:C$2815,"우티비구독좋아요",'Duel Log'!K$2:K$2815,$A3)+COUNTIFS('Duel Log'!C$2:C$2815,"우티비구독좋아요",'Duel Log'!L$2:L$2815,$A3)+COUNTIFS('Duel Log'!C$2:C$2815,"우티비구독좋아요",'Duel Log'!M$2:M$2815,$A3)+COUNTIFS('Duel Log'!C$2:C$2815,"우티비구독좋아요",'Duel Log'!N$2:N$2815,$A3)+COUNTIFS('Duel Log'!C$2:C$2815,"우티비구독좋아요",'Duel Log'!O$2:O$2815,$A3)+COUNTIFS('Duel Log'!C$2:C$2815,"우티비구독좋아요",'Duel Log'!P$2:P$2815,$A3)</f>
        <v>5</v>
      </c>
    </row>
    <row r="4" customFormat="false" ht="15" hidden="false" customHeight="true" outlineLevel="0" collapsed="false">
      <c r="A4" s="11" t="s">
        <v>596</v>
      </c>
      <c r="B4" s="17" t="n">
        <f aca="false">COUNTIFS('Duel Log'!C$2:C$2815,"Adox",'Duel Log'!I$2:I$2815,$A4)+COUNTIFS('Duel Log'!C$2:C$2815,"Adox",'Duel Log'!J$2:J$2815,$A4)+COUNTIFS('Duel Log'!C$2:C$2815,"Adox",'Duel Log'!K$2:K$2815,$A4)+COUNTIFS('Duel Log'!C$2:C$2815,"Adox",'Duel Log'!L$2:L$2815,$A4)+COUNTIFS('Duel Log'!C$2:C$2815,"Adox",'Duel Log'!M$2:M$2815,$A4)+COUNTIFS('Duel Log'!C$2:C$2815,"Adox",'Duel Log'!N$2:N$2815,$A4)+COUNTIFS('Duel Log'!C$2:C$2815,"Adox",'Duel Log'!O$2:O$2815,$A4)+COUNTIFS('Duel Log'!C$2:C$2815,"Adox",'Duel Log'!P$2:P$2815,$A4)</f>
        <v>0</v>
      </c>
      <c r="C4" s="17" t="n">
        <f aca="false">COUNTIFS('Duel Log'!C$2:C$2815,"Asaf",'Duel Log'!I$2:I$2815,$A4)+COUNTIFS('Duel Log'!C$2:C$2815,"Asaf",'Duel Log'!J$2:J$2815,$A4)+COUNTIFS('Duel Log'!C$2:C$2815,"Asaf",'Duel Log'!K$2:K$2815,$A4)+COUNTIFS('Duel Log'!C$2:C$2815,"Asaf",'Duel Log'!L$2:L$2815,$A4)+COUNTIFS('Duel Log'!C$2:C$2815,"Asaf",'Duel Log'!M$2:M$2815,$A4)+COUNTIFS('Duel Log'!C$2:C$2815,"Asaf",'Duel Log'!N$2:N$2815,$A4)+COUNTIFS('Duel Log'!C$2:C$2815,"Asaf",'Duel Log'!O$2:O$2815,$A4)+COUNTIFS('Duel Log'!C$2:C$2815,"Asaf",'Duel Log'!P$2:P$2815,$A4)</f>
        <v>0</v>
      </c>
      <c r="D4" s="17" t="n">
        <f aca="false">COUNTIFS('Duel Log'!C$2:C$2815,"BattleSRAM",'Duel Log'!I$2:I$2815,$A4)+COUNTIFS('Duel Log'!C$2:C$2815,"BattleSRAM",'Duel Log'!J$2:J$2815,$A4)+COUNTIFS('Duel Log'!C$2:C$2815,"BattleSRAM",'Duel Log'!K$2:K$2815,$A4)+COUNTIFS('Duel Log'!C$2:C$2815,"BattleSRAM",'Duel Log'!L$2:L$2815,$A4)+COUNTIFS('Duel Log'!C$2:C$2815,"BattleSRAM",'Duel Log'!M$2:M$2815,$A4)+COUNTIFS('Duel Log'!C$2:C$2815,"BattleSRAM",'Duel Log'!N$2:N$2815,$A4)+COUNTIFS('Duel Log'!C$2:C$2815,"BattleSRAM",'Duel Log'!O$2:O$2815,$A4)+COUNTIFS('Duel Log'!C$2:C$2815,"BattleSRAM",'Duel Log'!P$2:P$2815,$A4)</f>
        <v>0</v>
      </c>
      <c r="E4" s="17" t="n">
        <f aca="false">COUNTIFS('Duel Log'!C$2:C$2815,"Betfas",'Duel Log'!I$2:I$2815,$A4)+COUNTIFS('Duel Log'!C$2:C$2815,"Betfas",'Duel Log'!J$2:J$2815,$A4)+COUNTIFS('Duel Log'!C$2:C$2815,"Betfas",'Duel Log'!K$2:K$2815,$A4)+COUNTIFS('Duel Log'!C$2:C$2815,"Betfas",'Duel Log'!L$2:L$2815,$A4)+COUNTIFS('Duel Log'!C$2:C$2815,"Betfas",'Duel Log'!M$2:M$2815,$A4)+COUNTIFS('Duel Log'!C$2:C$2815,"Betfas",'Duel Log'!N$2:N$2815,$A4)+COUNTIFS('Duel Log'!C$2:C$2815,"Betfas",'Duel Log'!O$2:O$2815,$A4)+COUNTIFS('Duel Log'!C$2:C$2815,"Betfas",'Duel Log'!P$2:P$2815,$A4)</f>
        <v>0</v>
      </c>
      <c r="F4" s="17" t="n">
        <f aca="false">COUNTIFS('Duel Log'!C$2:C$2815,"CAL Sub ™✨杰克",'Duel Log'!I$2:I$2815,$A4)+COUNTIFS('Duel Log'!C$2:C$2815,"CAL Sub ™✨杰克",'Duel Log'!J$2:J$2815,$A4)+COUNTIFS('Duel Log'!C$2:C$2815,"CAL Sub ™✨杰克",'Duel Log'!K$2:K$2815,$A4)+COUNTIFS('Duel Log'!C$2:C$2815,"CAL Sub ™✨杰克",'Duel Log'!L$2:L$2815,$A4)+COUNTIFS('Duel Log'!C$2:C$2815,"CAL Sub ™✨杰克",'Duel Log'!M$2:M$2815,$A4)+COUNTIFS('Duel Log'!C$2:C$2815,"CAL Sub ™✨杰克",'Duel Log'!N$2:N$2815,$A4)+COUNTIFS('Duel Log'!C$2:C$2815,"CAL Sub ™✨杰克",'Duel Log'!O$2:O$2815,$A4)+COUNTIFS('Duel Log'!C$2:C$2815,"CAL Sub ™✨杰克",'Duel Log'!P$2:P$2815,$A4)</f>
        <v>1</v>
      </c>
      <c r="G4" s="17" t="n">
        <f aca="false">COUNTIFS('Duel Log'!C$2:C$2815,"Clown",'Duel Log'!I$2:I$2815,$A4)+COUNTIFS('Duel Log'!C$2:C$2815,"Clown",'Duel Log'!J$2:J$2815,$A4)+COUNTIFS('Duel Log'!C$2:C$2815,"Clown",'Duel Log'!K$2:K$2815,$A4)+COUNTIFS('Duel Log'!C$2:C$2815,"Clown",'Duel Log'!L$2:L$2815,$A4)+COUNTIFS('Duel Log'!C$2:C$2815,"Clown",'Duel Log'!M$2:M$2815,$A4)+COUNTIFS('Duel Log'!C$2:C$2815,"Clown",'Duel Log'!N$2:N$2815,$A4)+COUNTIFS('Duel Log'!C$2:C$2815,"Clown",'Duel Log'!O$2:O$2815,$A4)+COUNTIFS('Duel Log'!C$2:C$2815,"Clown",'Duel Log'!P$2:P$2815,$A4)</f>
        <v>0</v>
      </c>
      <c r="H4" s="17" t="n">
        <f aca="false">COUNTIFS('Duel Log'!C$2:C$2815,"Coco",'Duel Log'!I$2:I$2815,$A4)+COUNTIFS('Duel Log'!C$2:C$2815,"Coco",'Duel Log'!J$2:J$2815,$A4)+COUNTIFS('Duel Log'!C$2:C$2815,"Coco",'Duel Log'!K$2:K$2815,$A4)+COUNTIFS('Duel Log'!C$2:C$2815,"Coco",'Duel Log'!L$2:L$2815,$A4)+COUNTIFS('Duel Log'!C$2:C$2815,"Coco",'Duel Log'!M$2:M$2815,$A4)+COUNTIFS('Duel Log'!C$2:C$2815,"Coco",'Duel Log'!N$2:N$2815,$A4)+COUNTIFS('Duel Log'!C$2:C$2815,"Coco",'Duel Log'!O$2:O$2815,$A4)+COUNTIFS('Duel Log'!C$2:C$2815,"Coco",'Duel Log'!P$2:P$2815,$A4)</f>
        <v>0</v>
      </c>
      <c r="I4" s="17" t="n">
        <f aca="false">COUNTIFS('Duel Log'!C$2:C$2815,"Code: Furkan",'Duel Log'!I$2:I$2815,$A4)+COUNTIFS('Duel Log'!C$2:C$2815,"Code: Furkan",'Duel Log'!J$2:J$2815,$A4)+COUNTIFS('Duel Log'!C$2:C$2815,"Code: Furkan",'Duel Log'!K$2:K$2815,$A4)+COUNTIFS('Duel Log'!C$2:C$2815,"Code: Furkan",'Duel Log'!L$2:L$2815,$A4)+COUNTIFS('Duel Log'!C$2:C$2815,"Code: Furkan",'Duel Log'!M$2:M$2815,$A4)+COUNTIFS('Duel Log'!C$2:C$2815,"Code: Furkan",'Duel Log'!N$2:N$2815,$A4)+COUNTIFS('Duel Log'!C$2:C$2815,"Code: Furkan",'Duel Log'!O$2:O$2815,$A4)+COUNTIFS('Duel Log'!C$2:C$2815,"Code: Furkan",'Duel Log'!P$2:P$2815,$A4)</f>
        <v>0</v>
      </c>
      <c r="J4" s="17" t="n">
        <f aca="false">COUNTIFS('Duel Log'!C$2:C$2815,"DK",'Duel Log'!I$2:I$2815,$A4)+COUNTIFS('Duel Log'!C$2:C$2815,"DK",'Duel Log'!J$2:J$2815,$A4)+COUNTIFS('Duel Log'!C$2:C$2815,"DK",'Duel Log'!K$2:K$2815,$A4)+COUNTIFS('Duel Log'!C$2:C$2815,"DK",'Duel Log'!L$2:L$2815,$A4)+COUNTIFS('Duel Log'!C$2:C$2815,"DK",'Duel Log'!M$2:M$2815,$A4)+COUNTIFS('Duel Log'!C$2:C$2815,"DK",'Duel Log'!N$2:N$2815,$A4)+COUNTIFS('Duel Log'!C$2:C$2815,"DK",'Duel Log'!O$2:O$2815,$A4)+COUNTIFS('Duel Log'!C$2:C$2815,"DK",'Duel Log'!P$2:P$2815,$A4)</f>
        <v>1</v>
      </c>
      <c r="K4" s="17" t="n">
        <f aca="false">COUNTIFS('Duel Log'!C$2:C$2815,"Dess",'Duel Log'!I$2:I$2815,$A4)+COUNTIFS('Duel Log'!C$2:C$2815,"Dess",'Duel Log'!J$2:J$2815,$A4)+COUNTIFS('Duel Log'!C$2:C$2815,"Dess",'Duel Log'!K$2:K$2815,$A4)+COUNTIFS('Duel Log'!C$2:C$2815,"Dess",'Duel Log'!L$2:L$2815,$A4)+COUNTIFS('Duel Log'!C$2:C$2815,"Dess",'Duel Log'!M$2:M$2815,$A4)+COUNTIFS('Duel Log'!C$2:C$2815,"Dess",'Duel Log'!N$2:N$2815,$A4)+COUNTIFS('Duel Log'!C$2:C$2815,"Dess",'Duel Log'!O$2:O$2815,$A4)+COUNTIFS('Duel Log'!C$2:C$2815,"Dess",'Duel Log'!P$2:P$2815,$A4)</f>
        <v>1</v>
      </c>
      <c r="L4" s="17" t="n">
        <f aca="false">COUNTIFS('Duel Log'!C$2:C$2815,"EGW",'Duel Log'!I$2:I$2815,$A4)+COUNTIFS('Duel Log'!C$2:C$2815,"EGW",'Duel Log'!J$2:J$2815,$A4)+COUNTIFS('Duel Log'!C$2:C$2815,"EGW",'Duel Log'!K$2:K$2815,$A4)+COUNTIFS('Duel Log'!C$2:C$2815,"EGW",'Duel Log'!L$2:L$2815,$A4)+COUNTIFS('Duel Log'!C$2:C$2815,"EGW",'Duel Log'!M$2:M$2815,$A4)+COUNTIFS('Duel Log'!C$2:C$2815,"EGW",'Duel Log'!N$2:N$2815,$A4)+COUNTIFS('Duel Log'!C$2:C$2815,"EGW",'Duel Log'!O$2:O$2815,$A4)+COUNTIFS('Duel Log'!C$2:C$2815,"EGW",'Duel Log'!P$2:P$2815,$A4)</f>
        <v>0</v>
      </c>
      <c r="M4" s="17" t="n">
        <f aca="false">COUNTIFS('Duel Log'!C$2:C$2815,"ErBacce",'Duel Log'!I$2:I$2815,$A4)+COUNTIFS('Duel Log'!C$2:C$2815,"ErBacce",'Duel Log'!J$2:J$2815,$A4)+COUNTIFS('Duel Log'!C$2:C$2815,"ErBacce",'Duel Log'!K$2:K$2815,$A4)+COUNTIFS('Duel Log'!C$2:C$2815,"ErBacce",'Duel Log'!L$2:L$2815,$A4)+COUNTIFS('Duel Log'!C$2:C$2815,"ErBacce",'Duel Log'!M$2:M$2815,$A4)+COUNTIFS('Duel Log'!C$2:C$2815,"ErBacce",'Duel Log'!N$2:N$2815,$A4)+COUNTIFS('Duel Log'!C$2:C$2815,"ErBacce",'Duel Log'!O$2:O$2815,$A4)+COUNTIFS('Duel Log'!C$2:C$2815,"ErBacce",'Duel Log'!P$2:P$2815,$A4)</f>
        <v>0</v>
      </c>
      <c r="N4" s="17" t="n">
        <f aca="false">COUNTIFS('Duel Log'!C$2:C$2815,"Ian77",'Duel Log'!I$2:I$2815,$A4)+COUNTIFS('Duel Log'!C$2:C$2815,"Ian77",'Duel Log'!J$2:J$2815,$A4)+COUNTIFS('Duel Log'!C$2:C$2815,"Ian77",'Duel Log'!K$2:K$2815,$A4)+COUNTIFS('Duel Log'!C$2:C$2815,"Ian77",'Duel Log'!L$2:L$2815,$A4)+COUNTIFS('Duel Log'!C$2:C$2815,"Ian77",'Duel Log'!M$2:M$2815,$A4)+COUNTIFS('Duel Log'!C$2:C$2815,"Ian77",'Duel Log'!N$2:N$2815,$A4)+COUNTIFS('Duel Log'!C$2:C$2815,"Ian77",'Duel Log'!O$2:O$2815,$A4)+COUNTIFS('Duel Log'!C$2:C$2815,"Ian77",'Duel Log'!P$2:P$2815,$A4)</f>
        <v>0</v>
      </c>
      <c r="O4" s="17" t="n">
        <f aca="false">COUNTIFS('Duel Log'!C$2:C$2815,"JL Viiper",'Duel Log'!I$2:I$2815,$A4)+COUNTIFS('Duel Log'!C$2:C$2815,"JL Viiper",'Duel Log'!J$2:J$2815,$A4)+COUNTIFS('Duel Log'!C$2:C$2815,"JL Viiper",'Duel Log'!K$2:K$2815,$A4)+COUNTIFS('Duel Log'!C$2:C$2815,"JL Viiper",'Duel Log'!L$2:L$2815,$A4)+COUNTIFS('Duel Log'!C$2:C$2815,"JL Viiper",'Duel Log'!M$2:M$2815,$A4)+COUNTIFS('Duel Log'!C$2:C$2815,"JL Viiper",'Duel Log'!N$2:N$2815,$A4)+COUNTIFS('Duel Log'!C$2:C$2815,"JL Viiper",'Duel Log'!O$2:O$2815,$A4)+COUNTIFS('Duel Log'!C$2:C$2815,"JL Viiper",'Duel Log'!P$2:P$2815,$A4)</f>
        <v>1</v>
      </c>
      <c r="P4" s="17" t="n">
        <f aca="false">COUNTIFS('Duel Log'!C$2:C$2815,"JorZ",'Duel Log'!I$2:I$2815,$A4)+COUNTIFS('Duel Log'!C$2:C$2815,"JorZ",'Duel Log'!J$2:J$2815,$A4)+COUNTIFS('Duel Log'!C$2:C$2815,"JorZ",'Duel Log'!K$2:K$2815,$A4)+COUNTIFS('Duel Log'!C$2:C$2815,"JorZ",'Duel Log'!L$2:L$2815,$A4)+COUNTIFS('Duel Log'!C$2:C$2815,"JorZ",'Duel Log'!M$2:M$2815,$A4)+COUNTIFS('Duel Log'!C$2:C$2815,"JorZ",'Duel Log'!N$2:N$2815,$A4)+COUNTIFS('Duel Log'!C$2:C$2815,"JorZ",'Duel Log'!O$2:O$2815,$A4)+COUNTIFS('Duel Log'!C$2:C$2815,"JorZ",'Duel Log'!P$2:P$2815,$A4)</f>
        <v>1</v>
      </c>
      <c r="Q4" s="17" t="n">
        <f aca="false">COUNTIFS('Duel Log'!C$2:C$2815,"Kimchi77✨小小罗",'Duel Log'!I$2:I$2815,$A4)+COUNTIFS('Duel Log'!C$2:C$2815,"Kimchi77✨小小罗",'Duel Log'!J$2:J$2815,$A4)+COUNTIFS('Duel Log'!C$2:C$2815,"Kimchi77✨小小罗",'Duel Log'!K$2:K$2815,$A4)+COUNTIFS('Duel Log'!C$2:C$2815,"Kimchi77✨小小罗",'Duel Log'!L$2:L$2815,$A4)+COUNTIFS('Duel Log'!C$2:C$2815,"Kimchi77✨小小罗",'Duel Log'!M$2:M$2815,$A4)+COUNTIFS('Duel Log'!C$2:C$2815,"Kimchi77✨小小罗",'Duel Log'!N$2:N$2815,$A4)+COUNTIFS('Duel Log'!C$2:C$2815,"Kimchi77✨小小罗",'Duel Log'!O$2:O$2815,$A4)+COUNTIFS('Duel Log'!C$2:C$2815,"Kimchi77✨小小罗",'Duel Log'!P$2:P$2815,$A4)</f>
        <v>1</v>
      </c>
      <c r="R4" s="17" t="n">
        <f aca="false">COUNTIFS('Duel Log'!C$2:C$2815,"Kitashiyan",'Duel Log'!I$2:I$2815,$A4)+COUNTIFS('Duel Log'!C$2:C$2815,"Kitashiyan",'Duel Log'!J$2:J$2815,$A4)+COUNTIFS('Duel Log'!C$2:C$2815,"Kitashiyan",'Duel Log'!K$2:K$2815,$A4)+COUNTIFS('Duel Log'!C$2:C$2815,"Kitashiyan",'Duel Log'!L$2:L$2815,$A4)+COUNTIFS('Duel Log'!C$2:C$2815,"Kitashiyan",'Duel Log'!M$2:M$2815,$A4)+COUNTIFS('Duel Log'!C$2:C$2815,"Kitashiyan",'Duel Log'!N$2:N$2815,$A4)+COUNTIFS('Duel Log'!C$2:C$2815,"Kitashiyan",'Duel Log'!O$2:O$2815,$A4)+COUNTIFS('Duel Log'!C$2:C$2815,"Kitashiyan",'Duel Log'!P$2:P$2815,$A4)</f>
        <v>1</v>
      </c>
      <c r="S4" s="17" t="n">
        <f aca="false">COUNTIFS('Duel Log'!C$2:C$2815,"LF丨张✨Ink❤️llb",'Duel Log'!I$2:I$2815,$A4)+COUNTIFS('Duel Log'!C$2:C$2815,"LF丨张✨Ink❤️llb",'Duel Log'!J$2:J$2815,$A4)+COUNTIFS('Duel Log'!C$2:C$2815,"LF丨张✨Ink❤️llb",'Duel Log'!K$2:K$2815,$A4)+COUNTIFS('Duel Log'!C$2:C$2815,"LF丨张✨Ink❤️llb",'Duel Log'!L$2:L$2815,$A4)+COUNTIFS('Duel Log'!C$2:C$2815,"LF丨张✨Ink❤️llb",'Duel Log'!M$2:M$2815,$A4)+COUNTIFS('Duel Log'!C$2:C$2815,"LF丨张✨Ink❤️llb",'Duel Log'!N$2:N$2815,$A4)+COUNTIFS('Duel Log'!C$2:C$2815,"LF丨张✨Ink❤️llb",'Duel Log'!O$2:O$2815,$A4)+COUNTIFS('Duel Log'!C$2:C$2815,"LF丨张✨Ink❤️llb",'Duel Log'!P$2:P$2815,$A4)</f>
        <v>0</v>
      </c>
      <c r="T4" s="17" t="n">
        <f aca="false">COUNTIFS('Duel Log'!C$2:C$2815,"Lucas.xit✨之安神",'Duel Log'!I$2:I$2815,$A4)+COUNTIFS('Duel Log'!C$2:C$2815,"Lucas.xit✨之安神",'Duel Log'!J$2:J$2815,$A4)+COUNTIFS('Duel Log'!C$2:C$2815,"Lucas.xit✨之安神",'Duel Log'!K$2:K$2815,$A4)+COUNTIFS('Duel Log'!C$2:C$2815,"Lucas.xit✨之安神",'Duel Log'!L$2:L$2815,$A4)+COUNTIFS('Duel Log'!C$2:C$2815,"Lucas.xit✨之安神",'Duel Log'!M$2:M$2815,$A4)+COUNTIFS('Duel Log'!C$2:C$2815,"Lucas.xit✨之安神",'Duel Log'!N$2:N$2815,$A4)+COUNTIFS('Duel Log'!C$2:C$2815,"Lucas.xit✨之安神",'Duel Log'!O$2:O$2815,$A4)+COUNTIFS('Duel Log'!C$2:C$2815,"Lucas.xit✨之安神",'Duel Log'!P$2:P$2815,$A4)</f>
        <v>0</v>
      </c>
      <c r="U4" s="17" t="n">
        <f aca="false">COUNTIFS('Duel Log'!C$2:C$2815,"Lucas✨杰克",'Duel Log'!I$2:I$2815,$A4)+COUNTIFS('Duel Log'!C$2:C$2815,"Lucas✨杰克",'Duel Log'!J$2:J$2815,$A4)+COUNTIFS('Duel Log'!C$2:C$2815,"Lucas✨杰克",'Duel Log'!K$2:K$2815,$A4)+COUNTIFS('Duel Log'!C$2:C$2815,"Lucas✨杰克",'Duel Log'!L$2:L$2815,$A4)+COUNTIFS('Duel Log'!C$2:C$2815,"Lucas✨杰克",'Duel Log'!M$2:M$2815,$A4)+COUNTIFS('Duel Log'!C$2:C$2815,"Lucas✨杰克",'Duel Log'!N$2:N$2815,$A4)+COUNTIFS('Duel Log'!C$2:C$2815,"Lucas✨杰克",'Duel Log'!O$2:O$2815,$A4)+COUNTIFS('Duel Log'!C$2:C$2815,"Lucas✨杰克",'Duel Log'!P$2:P$2815,$A4)</f>
        <v>0</v>
      </c>
      <c r="V4" s="17" t="n">
        <f aca="false">COUNTIFS('Duel Log'!C$2:C$2815,"MH Axel",'Duel Log'!I$2:I$2815,$A4)+COUNTIFS('Duel Log'!C$2:C$2815,"MH Axel",'Duel Log'!J$2:J$2815,$A4)+COUNTIFS('Duel Log'!C$2:C$2815,"MH Axel",'Duel Log'!K$2:K$2815,$A4)+COUNTIFS('Duel Log'!C$2:C$2815,"MH Axel",'Duel Log'!L$2:L$2815,$A4)+COUNTIFS('Duel Log'!C$2:C$2815,"MH Axel",'Duel Log'!M$2:M$2815,$A4)+COUNTIFS('Duel Log'!C$2:C$2815,"MH Axel",'Duel Log'!N$2:N$2815,$A4)+COUNTIFS('Duel Log'!C$2:C$2815,"MH Axel",'Duel Log'!O$2:O$2815,$A4)+COUNTIFS('Duel Log'!C$2:C$2815,"MH Axel",'Duel Log'!P$2:P$2815,$A4)</f>
        <v>1</v>
      </c>
      <c r="W4" s="17" t="n">
        <f aca="false">COUNTIFS('Duel Log'!C$2:C$2815,"Mohamed Light",'Duel Log'!I$2:I$2815,$A4)+COUNTIFS('Duel Log'!C$2:C$2815,"Mohamed Light",'Duel Log'!J$2:J$2815,$A4)+COUNTIFS('Duel Log'!C$2:C$2815,"Mohamed Light",'Duel Log'!K$2:K$2815,$A4)+COUNTIFS('Duel Log'!C$2:C$2815,"Mohamed Light",'Duel Log'!L$2:L$2815,$A4)+COUNTIFS('Duel Log'!C$2:C$2815,"Mohamed Light",'Duel Log'!M$2:M$2815,$A4)+COUNTIFS('Duel Log'!C$2:C$2815,"Mohamed Light",'Duel Log'!N$2:N$2815,$A4)+COUNTIFS('Duel Log'!C$2:C$2815,"Mohamed Light",'Duel Log'!O$2:O$2815,$A4)+COUNTIFS('Duel Log'!C$2:C$2815,"Mohamed Light",'Duel Log'!P$2:P$2815,$A4)</f>
        <v>0</v>
      </c>
      <c r="X4" s="17" t="n">
        <f aca="false">COUNTIFS('Duel Log'!C$2:C$2815,"Nicoco23",'Duel Log'!I$2:I$2815,$A4)+COUNTIFS('Duel Log'!C$2:C$2815,"Nicoco23",'Duel Log'!J$2:J$2815,$A4)+COUNTIFS('Duel Log'!C$2:C$2815,"Nicoco23",'Duel Log'!K$2:K$2815,$A4)+COUNTIFS('Duel Log'!C$2:C$2815,"Nicoco23",'Duel Log'!L$2:L$2815,$A4)+COUNTIFS('Duel Log'!C$2:C$2815,"Nicoco23",'Duel Log'!M$2:M$2815,$A4)+COUNTIFS('Duel Log'!C$2:C$2815,"Nicoco23",'Duel Log'!N$2:N$2815,$A4)+COUNTIFS('Duel Log'!C$2:C$2815,"Nicoco23",'Duel Log'!O$2:O$2815,$A4)+COUNTIFS('Duel Log'!C$2:C$2815,"Nicoco23",'Duel Log'!P$2:P$2815,$A4)</f>
        <v>2</v>
      </c>
      <c r="Y4" s="17" t="n">
        <f aca="false">COUNTIFS('Duel Log'!C$2:C$2815,"Nooby❤️Pi2r",'Duel Log'!I$2:I$2815,$A4)+COUNTIFS('Duel Log'!C$2:C$2815,"Nooby❤️Pi2r",'Duel Log'!J$2:J$2815,$A4)+COUNTIFS('Duel Log'!C$2:C$2815,"Nooby❤️Pi2r",'Duel Log'!K$2:K$2815,$A4)+COUNTIFS('Duel Log'!C$2:C$2815,"Nooby❤️Pi2r",'Duel Log'!L$2:L$2815,$A4)+COUNTIFS('Duel Log'!C$2:C$2815,"Nooby❤️Pi2r",'Duel Log'!M$2:M$2815,$A4)+COUNTIFS('Duel Log'!C$2:C$2815,"Nooby❤️Pi2r",'Duel Log'!N$2:N$2815,$A4)+COUNTIFS('Duel Log'!C$2:C$2815,"Nooby❤️Pi2r",'Duel Log'!O$2:O$2815,$A4)+COUNTIFS('Duel Log'!C$2:C$2815,"Nooby❤️Pi2r",'Duel Log'!P$2:P$2815,$A4)</f>
        <v>1</v>
      </c>
      <c r="Z4" s="17" t="n">
        <f aca="false">COUNTIFS('Duel Log'!C$2:C$2815,"Pedro™️",'Duel Log'!I$2:I$2815,$A4)+COUNTIFS('Duel Log'!C$2:C$2815,"Pedro™️",'Duel Log'!J$2:J$2815,$A4)+COUNTIFS('Duel Log'!C$2:C$2815,"Pedro™️",'Duel Log'!K$2:K$2815,$A4)+COUNTIFS('Duel Log'!C$2:C$2815,"Pedro™️",'Duel Log'!L$2:L$2815,$A4)+COUNTIFS('Duel Log'!C$2:C$2815,"Pedro™️",'Duel Log'!M$2:M$2815,$A4)+COUNTIFS('Duel Log'!C$2:C$2815,"Pedro™️",'Duel Log'!N$2:N$2815,$A4)+COUNTIFS('Duel Log'!C$2:C$2815,"Pedro™️",'Duel Log'!O$2:O$2815,$A4)+COUNTIFS('Duel Log'!C$2:C$2815,"Pedro™️",'Duel Log'!P$2:P$2815,$A4)</f>
        <v>0</v>
      </c>
      <c r="AA4" s="17" t="n">
        <f aca="false">COUNTIFS('Duel Log'!C$2:C$2815,"RAD",'Duel Log'!I$2:I$2815,$A4)+COUNTIFS('Duel Log'!C$2:C$2815,"RAD",'Duel Log'!J$2:J$2815,$A4)+COUNTIFS('Duel Log'!C$2:C$2815,"RAD",'Duel Log'!K$2:K$2815,$A4)+COUNTIFS('Duel Log'!C$2:C$2815,"RAD",'Duel Log'!L$2:L$2815,$A4)+COUNTIFS('Duel Log'!C$2:C$2815,"RAD",'Duel Log'!M$2:M$2815,$A4)+COUNTIFS('Duel Log'!C$2:C$2815,"RAD",'Duel Log'!N$2:N$2815,$A4)+COUNTIFS('Duel Log'!C$2:C$2815,"RAD",'Duel Log'!O$2:O$2815,$A4)+COUNTIFS('Duel Log'!C$2:C$2815,"RAD",'Duel Log'!P$2:P$2815,$A4)</f>
        <v>0</v>
      </c>
      <c r="AB4" s="17" t="n">
        <f aca="false">COUNTIFS('Duel Log'!C$2:C$2815,"RUBIZALEZ",'Duel Log'!I$2:I$2815,$A4)+COUNTIFS('Duel Log'!C$2:C$2815,"RUBIZALEZ",'Duel Log'!J$2:J$2815,$A4)+COUNTIFS('Duel Log'!C$2:C$2815,"RUBIZALEZ",'Duel Log'!K$2:K$2815,$A4)+COUNTIFS('Duel Log'!C$2:C$2815,"RUBIZALEZ",'Duel Log'!L$2:L$2815,$A4)+COUNTIFS('Duel Log'!C$2:C$2815,"RUBIZALEZ",'Duel Log'!M$2:M$2815,$A4)+COUNTIFS('Duel Log'!C$2:C$2815,"RUBIZALEZ",'Duel Log'!N$2:N$2815,$A4)+COUNTIFS('Duel Log'!C$2:C$2815,"RUBIZALEZ",'Duel Log'!O$2:O$2815,$A4)+COUNTIFS('Duel Log'!C$2:C$2815,"RUBIZALEZ",'Duel Log'!P$2:P$2815,$A4)</f>
        <v>0</v>
      </c>
      <c r="AC4" s="17" t="n">
        <f aca="false">COUNTIFS('Duel Log'!C$2:C$2815,"Rainbow",'Duel Log'!I$2:I$2815,$A4)+COUNTIFS('Duel Log'!C$2:C$2815,"Rainbow",'Duel Log'!J$2:J$2815,$A4)+COUNTIFS('Duel Log'!C$2:C$2815,"Rainbow",'Duel Log'!K$2:K$2815,$A4)+COUNTIFS('Duel Log'!C$2:C$2815,"Rainbow",'Duel Log'!L$2:L$2815,$A4)+COUNTIFS('Duel Log'!C$2:C$2815,"Rainbow",'Duel Log'!M$2:M$2815,$A4)+COUNTIFS('Duel Log'!C$2:C$2815,"Rainbow",'Duel Log'!N$2:N$2815,$A4)+COUNTIFS('Duel Log'!C$2:C$2815,"Rainbow",'Duel Log'!O$2:O$2815,$A4)+COUNTIFS('Duel Log'!C$2:C$2815,"Rainbow",'Duel Log'!P$2:P$2815,$A4)</f>
        <v>4</v>
      </c>
      <c r="AD4" s="17" t="n">
        <f aca="false">COUNTIFS('Duel Log'!C$2:C$2815,"Rin✨安之",'Duel Log'!I$2:I$2815,$A4)+COUNTIFS('Duel Log'!C$2:C$2815,"Rin✨安之",'Duel Log'!J$2:J$2815,$A4)+COUNTIFS('Duel Log'!C$2:C$2815,"Rin✨安之",'Duel Log'!K$2:K$2815,$A4)+COUNTIFS('Duel Log'!C$2:C$2815,"Rin✨安之",'Duel Log'!L$2:L$2815,$A4)+COUNTIFS('Duel Log'!C$2:C$2815,"Rin✨安之",'Duel Log'!M$2:M$2815,$A4)+COUNTIFS('Duel Log'!C$2:C$2815,"Rin✨安之",'Duel Log'!N$2:N$2815,$A4)+COUNTIFS('Duel Log'!C$2:C$2815,"Rin✨安之",'Duel Log'!O$2:O$2815,$A4)+COUNTIFS('Duel Log'!C$2:C$2815,"Rin✨安之",'Duel Log'!P$2:P$2815,$A4)</f>
        <v>2</v>
      </c>
      <c r="AE4" s="17" t="n">
        <f aca="false">COUNTIFS('Duel Log'!C$2:C$2815,"Ryley",'Duel Log'!I$2:I$2815,$A4)+COUNTIFS('Duel Log'!C$2:C$2815,"Ryley",'Duel Log'!J$2:J$2815,$A4)+COUNTIFS('Duel Log'!C$2:C$2815,"Ryley",'Duel Log'!K$2:K$2815,$A4)+COUNTIFS('Duel Log'!C$2:C$2815,"Ryley",'Duel Log'!L$2:L$2815,$A4)+COUNTIFS('Duel Log'!C$2:C$2815,"Ryley",'Duel Log'!M$2:M$2815,$A4)+COUNTIFS('Duel Log'!C$2:C$2815,"Ryley",'Duel Log'!N$2:N$2815,$A4)+COUNTIFS('Duel Log'!C$2:C$2815,"Ryley",'Duel Log'!O$2:O$2815,$A4)+COUNTIFS('Duel Log'!C$2:C$2815,"Ryley",'Duel Log'!P$2:P$2815,$A4)</f>
        <v>0</v>
      </c>
      <c r="AF4" s="17" t="n">
        <f aca="false">COUNTIFS('Duel Log'!C$2:C$2815,"SK Morten",'Duel Log'!I$2:I$2815,$A4)+COUNTIFS('Duel Log'!C$2:C$2815,"SK Morten",'Duel Log'!J$2:J$2815,$A4)+COUNTIFS('Duel Log'!C$2:C$2815,"SK Morten",'Duel Log'!K$2:K$2815,$A4)+COUNTIFS('Duel Log'!C$2:C$2815,"SK Morten",'Duel Log'!L$2:L$2815,$A4)+COUNTIFS('Duel Log'!C$2:C$2815,"SK Morten",'Duel Log'!M$2:M$2815,$A4)+COUNTIFS('Duel Log'!C$2:C$2815,"SK Morten",'Duel Log'!N$2:N$2815,$A4)+COUNTIFS('Duel Log'!C$2:C$2815,"SK Morten",'Duel Log'!O$2:O$2815,$A4)+COUNTIFS('Duel Log'!C$2:C$2815,"SK Morten",'Duel Log'!P$2:P$2815,$A4)</f>
        <v>1</v>
      </c>
      <c r="AG4" s="17" t="n">
        <f aca="false">COUNTIFS('Duel Log'!C$2:C$2815,"SK xopxsam",'Duel Log'!I$2:I$2815,$A4)+COUNTIFS('Duel Log'!C$2:C$2815,"SK xopxsam",'Duel Log'!J$2:J$2815,$A4)+COUNTIFS('Duel Log'!C$2:C$2815,"SK xopxsam",'Duel Log'!K$2:K$2815,$A4)+COUNTIFS('Duel Log'!C$2:C$2815,"SK xopxsam",'Duel Log'!L$2:L$2815,$A4)+COUNTIFS('Duel Log'!C$2:C$2815,"SK xopxsam",'Duel Log'!M$2:M$2815,$A4)+COUNTIFS('Duel Log'!C$2:C$2815,"SK xopxsam",'Duel Log'!N$2:N$2815,$A4)+COUNTIFS('Duel Log'!C$2:C$2815,"SK xopxsam",'Duel Log'!O$2:O$2815,$A4)+COUNTIFS('Duel Log'!C$2:C$2815,"SK xopxsam",'Duel Log'!P$2:P$2815,$A4)</f>
        <v>1</v>
      </c>
      <c r="AH4" s="17" t="n">
        <f aca="false">COUNTIFS('Duel Log'!C$2:C$2815,"Samuel Bassotto",'Duel Log'!I$2:I$2815,$A4)+COUNTIFS('Duel Log'!C$2:C$2815,"Samuel Bassotto",'Duel Log'!J$2:J$2815,$A4)+COUNTIFS('Duel Log'!C$2:C$2815,"Samuel Bassotto",'Duel Log'!K$2:K$2815,$A4)+COUNTIFS('Duel Log'!C$2:C$2815,"Samuel Bassotto",'Duel Log'!L$2:L$2815,$A4)+COUNTIFS('Duel Log'!C$2:C$2815,"Samuel Bassotto",'Duel Log'!M$2:M$2815,$A4)+COUNTIFS('Duel Log'!C$2:C$2815,"Samuel Bassotto",'Duel Log'!N$2:N$2815,$A4)+COUNTIFS('Duel Log'!C$2:C$2815,"Samuel Bassotto",'Duel Log'!O$2:O$2815,$A4)+COUNTIFS('Duel Log'!C$2:C$2815,"Samuel Bassotto",'Duel Log'!P$2:P$2815,$A4)</f>
        <v>0</v>
      </c>
      <c r="AI4" s="17" t="n">
        <f aca="false">COUNTIFS('Duel Log'!C$2:C$2815,"SandBox",'Duel Log'!I$2:I$2815,$A4)+COUNTIFS('Duel Log'!C$2:C$2815,"SandBox",'Duel Log'!J$2:J$2815,$A4)+COUNTIFS('Duel Log'!C$2:C$2815,"SandBox",'Duel Log'!K$2:K$2815,$A4)+COUNTIFS('Duel Log'!C$2:C$2815,"SandBox",'Duel Log'!L$2:L$2815,$A4)+COUNTIFS('Duel Log'!C$2:C$2815,"SandBox",'Duel Log'!M$2:M$2815,$A4)+COUNTIFS('Duel Log'!C$2:C$2815,"SandBox",'Duel Log'!N$2:N$2815,$A4)+COUNTIFS('Duel Log'!C$2:C$2815,"SandBox",'Duel Log'!O$2:O$2815,$A4)+COUNTIFS('Duel Log'!C$2:C$2815,"SandBox",'Duel Log'!P$2:P$2815,$A4)</f>
        <v>0</v>
      </c>
      <c r="AJ4" s="17" t="n">
        <f aca="false">COUNTIFS('Duel Log'!C$2:C$2815,"Steeef",'Duel Log'!I$2:I$2815,$A4)+COUNTIFS('Duel Log'!C$2:C$2815,"Steeef",'Duel Log'!J$2:J$2815,$A4)+COUNTIFS('Duel Log'!C$2:C$2815,"Steeef",'Duel Log'!K$2:K$2815,$A4)+COUNTIFS('Duel Log'!C$2:C$2815,"Steeef",'Duel Log'!L$2:L$2815,$A4)+COUNTIFS('Duel Log'!C$2:C$2815,"Steeef",'Duel Log'!M$2:M$2815,$A4)+COUNTIFS('Duel Log'!C$2:C$2815,"Steeef",'Duel Log'!N$2:N$2815,$A4)+COUNTIFS('Duel Log'!C$2:C$2815,"Steeef",'Duel Log'!O$2:O$2815,$A4)+COUNTIFS('Duel Log'!C$2:C$2815,"Steeef",'Duel Log'!P$2:P$2815,$A4)</f>
        <v>0</v>
      </c>
      <c r="AK4" s="17" t="n">
        <f aca="false">COUNTIFS('Duel Log'!C$2:C$2815,"TMX I Mateja",'Duel Log'!I$2:I$2815,$A4)+COUNTIFS('Duel Log'!C$2:C$2815,"TMX I Mateja",'Duel Log'!J$2:J$2815,$A4)+COUNTIFS('Duel Log'!C$2:C$2815,"TMX I Mateja",'Duel Log'!K$2:K$2815,$A4)+COUNTIFS('Duel Log'!C$2:C$2815,"TMX I Mateja",'Duel Log'!L$2:L$2815,$A4)+COUNTIFS('Duel Log'!C$2:C$2815,"TMX I Mateja",'Duel Log'!M$2:M$2815,$A4)+COUNTIFS('Duel Log'!C$2:C$2815,"TMX I Mateja",'Duel Log'!N$2:N$2815,$A4)+COUNTIFS('Duel Log'!C$2:C$2815,"TMX I Mateja",'Duel Log'!O$2:O$2815,$A4)+COUNTIFS('Duel Log'!C$2:C$2815,"TMX I Mateja",'Duel Log'!P$2:P$2815,$A4)</f>
        <v>0</v>
      </c>
      <c r="AL4" s="17" t="n">
        <f aca="false">COUNTIFS('Duel Log'!C$2:C$2815,"Turan✨",'Duel Log'!I$2:I$2815,$A4)+COUNTIFS('Duel Log'!C$2:C$2815,"Turan✨",'Duel Log'!J$2:J$2815,$A4)+COUNTIFS('Duel Log'!C$2:C$2815,"Turan✨",'Duel Log'!K$2:K$2815,$A4)+COUNTIFS('Duel Log'!C$2:C$2815,"Turan✨",'Duel Log'!L$2:L$2815,$A4)+COUNTIFS('Duel Log'!C$2:C$2815,"Turan✨",'Duel Log'!M$2:M$2815,$A4)+COUNTIFS('Duel Log'!C$2:C$2815,"Turan✨",'Duel Log'!N$2:N$2815,$A4)+COUNTIFS('Duel Log'!C$2:C$2815,"Turan✨",'Duel Log'!O$2:O$2815,$A4)+COUNTIFS('Duel Log'!C$2:C$2815,"Turan✨",'Duel Log'!P$2:P$2815,$A4)</f>
        <v>0</v>
      </c>
      <c r="AM4" s="17" t="n">
        <f aca="false">COUNTIFS('Duel Log'!C$2:C$2815,"Vitor75",'Duel Log'!I$2:I$2815,$A4)+COUNTIFS('Duel Log'!C$2:C$2815,"Vitor75",'Duel Log'!J$2:J$2815,$A4)+COUNTIFS('Duel Log'!C$2:C$2815,"Vitor75",'Duel Log'!K$2:K$2815,$A4)+COUNTIFS('Duel Log'!C$2:C$2815,"Vitor75",'Duel Log'!L$2:L$2815,$A4)+COUNTIFS('Duel Log'!C$2:C$2815,"Vitor75",'Duel Log'!M$2:M$2815,$A4)+COUNTIFS('Duel Log'!C$2:C$2815,"Vitor75",'Duel Log'!N$2:N$2815,$A4)+COUNTIFS('Duel Log'!C$2:C$2815,"Vitor75",'Duel Log'!O$2:O$2815,$A4)+COUNTIFS('Duel Log'!C$2:C$2815,"Vitor75",'Duel Log'!P$2:P$2815,$A4)</f>
        <v>0</v>
      </c>
      <c r="AN4" s="17" t="n">
        <f aca="false">COUNTIFS('Duel Log'!C$2:C$2815,"WL ✨ Tytoń 劲头",'Duel Log'!I$2:I$2815,$A4)+COUNTIFS('Duel Log'!C$2:C$2815,"WL ✨ Tytoń 劲头",'Duel Log'!J$2:J$2815,$A4)+COUNTIFS('Duel Log'!C$2:C$2815,"WL ✨ Tytoń 劲头",'Duel Log'!K$2:K$2815,$A4)+COUNTIFS('Duel Log'!C$2:C$2815,"WL ✨ Tytoń 劲头",'Duel Log'!L$2:L$2815,$A4)+COUNTIFS('Duel Log'!C$2:C$2815,"WL ✨ Tytoń 劲头",'Duel Log'!M$2:M$2815,$A4)+COUNTIFS('Duel Log'!C$2:C$2815,"WL ✨ Tytoń 劲头",'Duel Log'!N$2:N$2815,$A4)+COUNTIFS('Duel Log'!C$2:C$2815,"WL ✨ Tytoń 劲头",'Duel Log'!O$2:O$2815,$A4)+COUNTIFS('Duel Log'!C$2:C$2815,"WL ✨ Tytoń 劲头",'Duel Log'!P$2:P$2815,$A4)</f>
        <v>1</v>
      </c>
      <c r="AO4" s="17" t="n">
        <f aca="false">COUNTIFS('Duel Log'!C$2:C$2815,"Wallace",'Duel Log'!I$2:I$2815,$A4)+COUNTIFS('Duel Log'!C$2:C$2815,"Wallace",'Duel Log'!J$2:J$2815,$A4)+COUNTIFS('Duel Log'!C$2:C$2815,"Wallace",'Duel Log'!K$2:K$2815,$A4)+COUNTIFS('Duel Log'!C$2:C$2815,"Wallace",'Duel Log'!L$2:L$2815,$A4)+COUNTIFS('Duel Log'!C$2:C$2815,"Wallace",'Duel Log'!M$2:M$2815,$A4)+COUNTIFS('Duel Log'!C$2:C$2815,"Wallace",'Duel Log'!N$2:N$2815,$A4)+COUNTIFS('Duel Log'!C$2:C$2815,"Wallace",'Duel Log'!O$2:O$2815,$A4)+COUNTIFS('Duel Log'!C$2:C$2815,"Wallace",'Duel Log'!P$2:P$2815,$A4)</f>
        <v>1</v>
      </c>
      <c r="AP4" s="17" t="n">
        <f aca="false">COUNTIFS('Duel Log'!C$2:C$2815,"Yoru",'Duel Log'!I$2:I$2815,$A4)+COUNTIFS('Duel Log'!C$2:C$2815,"Yoru",'Duel Log'!J$2:J$2815,$A4)+COUNTIFS('Duel Log'!C$2:C$2815,"Yoru",'Duel Log'!K$2:K$2815,$A4)+COUNTIFS('Duel Log'!C$2:C$2815,"Yoru",'Duel Log'!L$2:L$2815,$A4)+COUNTIFS('Duel Log'!C$2:C$2815,"Yoru",'Duel Log'!M$2:M$2815,$A4)+COUNTIFS('Duel Log'!C$2:C$2815,"Yoru",'Duel Log'!N$2:N$2815,$A4)+COUNTIFS('Duel Log'!C$2:C$2815,"Yoru",'Duel Log'!O$2:O$2815,$A4)+COUNTIFS('Duel Log'!C$2:C$2815,"Yoru",'Duel Log'!P$2:P$2815,$A4)</f>
        <v>4</v>
      </c>
      <c r="AQ4" s="17" t="n">
        <f aca="false">COUNTIFS('Duel Log'!C$2:C$2815,"adriel",'Duel Log'!I$2:I$2815,$A4)+COUNTIFS('Duel Log'!C$2:C$2815,"adriel",'Duel Log'!J$2:J$2815,$A4)+COUNTIFS('Duel Log'!C$2:C$2815,"adriel",'Duel Log'!K$2:K$2815,$A4)+COUNTIFS('Duel Log'!C$2:C$2815,"adriel",'Duel Log'!L$2:L$2815,$A4)+COUNTIFS('Duel Log'!C$2:C$2815,"adriel",'Duel Log'!M$2:M$2815,$A4)+COUNTIFS('Duel Log'!C$2:C$2815,"adriel",'Duel Log'!N$2:N$2815,$A4)+COUNTIFS('Duel Log'!C$2:C$2815,"adriel",'Duel Log'!O$2:O$2815,$A4)+COUNTIFS('Duel Log'!C$2:C$2815,"adriel",'Duel Log'!P$2:P$2815,$A4)</f>
        <v>1</v>
      </c>
      <c r="AR4" s="17" t="n">
        <f aca="false">COUNTIFS('Duel Log'!C$2:C$2815,"droy",'Duel Log'!I$2:I$2815,$A4)+COUNTIFS('Duel Log'!C$2:C$2815,"droy",'Duel Log'!J$2:J$2815,$A4)+COUNTIFS('Duel Log'!C$2:C$2815,"droy",'Duel Log'!K$2:K$2815,$A4)+COUNTIFS('Duel Log'!C$2:C$2815,"droy",'Duel Log'!L$2:L$2815,$A4)+COUNTIFS('Duel Log'!C$2:C$2815,"droy",'Duel Log'!M$2:M$2815,$A4)+COUNTIFS('Duel Log'!C$2:C$2815,"droy",'Duel Log'!N$2:N$2815,$A4)+COUNTIFS('Duel Log'!C$2:C$2815,"droy",'Duel Log'!O$2:O$2815,$A4)+COUNTIFS('Duel Log'!C$2:C$2815,"droy",'Duel Log'!P$2:P$2815,$A4)</f>
        <v>0</v>
      </c>
      <c r="AS4" s="17" t="n">
        <f aca="false">COUNTIFS('Duel Log'!C$2:C$2815,"evolve✨律师",'Duel Log'!I$2:I$2815,$A4)+COUNTIFS('Duel Log'!C$2:C$2815,"evolve✨律师",'Duel Log'!J$2:J$2815,$A4)+COUNTIFS('Duel Log'!C$2:C$2815,"evolve✨律师",'Duel Log'!K$2:K$2815,$A4)+COUNTIFS('Duel Log'!C$2:C$2815,"evolve✨律师",'Duel Log'!L$2:L$2815,$A4)+COUNTIFS('Duel Log'!C$2:C$2815,"evolve✨律师",'Duel Log'!M$2:M$2815,$A4)+COUNTIFS('Duel Log'!C$2:C$2815,"evolve✨律师",'Duel Log'!N$2:N$2815,$A4)+COUNTIFS('Duel Log'!C$2:C$2815,"evolve✨律师",'Duel Log'!O$2:O$2815,$A4)+COUNTIFS('Duel Log'!C$2:C$2815,"evolve✨律师",'Duel Log'!P$2:P$2815,$A4)</f>
        <v>0</v>
      </c>
      <c r="AT4" s="17" t="n">
        <f aca="false">COUNTIFS('Duel Log'!C$2:C$2815,"✨Tanji",'Duel Log'!I$2:I$2815,$A4)+COUNTIFS('Duel Log'!C$2:C$2815,"✨Tanji",'Duel Log'!J$2:J$2815,$A4)+COUNTIFS('Duel Log'!C$2:C$2815,"✨Tanji",'Duel Log'!K$2:K$2815,$A4)+COUNTIFS('Duel Log'!C$2:C$2815,"✨Tanji",'Duel Log'!L$2:L$2815,$A4)+COUNTIFS('Duel Log'!C$2:C$2815,"✨Tanji",'Duel Log'!M$2:M$2815,$A4)+COUNTIFS('Duel Log'!C$2:C$2815,"✨Tanji",'Duel Log'!N$2:N$2815,$A4)+COUNTIFS('Duel Log'!C$2:C$2815,"✨Tanji",'Duel Log'!O$2:O$2815,$A4)+COUNTIFS('Duel Log'!C$2:C$2815,"✨Tanji",'Duel Log'!P$2:P$2815,$A4)</f>
        <v>2</v>
      </c>
      <c r="AU4" s="17" t="n">
        <f aca="false">COUNTIFS('Duel Log'!C$2:C$2815,"ぐりてゃん",'Duel Log'!I$2:I$2815,$A4)+COUNTIFS('Duel Log'!C$2:C$2815,"ぐりてゃん",'Duel Log'!J$2:J$2815,$A4)+COUNTIFS('Duel Log'!C$2:C$2815,"ぐりてゃん",'Duel Log'!K$2:K$2815,$A4)+COUNTIFS('Duel Log'!C$2:C$2815,"ぐりてゃん",'Duel Log'!L$2:L$2815,$A4)+COUNTIFS('Duel Log'!C$2:C$2815,"ぐりてゃん",'Duel Log'!M$2:M$2815,$A4)+COUNTIFS('Duel Log'!C$2:C$2815,"ぐりてゃん",'Duel Log'!N$2:N$2815,$A4)+COUNTIFS('Duel Log'!C$2:C$2815,"ぐりてゃん",'Duel Log'!O$2:O$2815,$A4)+COUNTIFS('Duel Log'!C$2:C$2815,"ぐりてゃん",'Duel Log'!P$2:P$2815,$A4)</f>
        <v>0</v>
      </c>
      <c r="AV4" s="17" t="n">
        <f aca="false">COUNTIFS('Duel Log'!C$2:C$2815,"たぁ",'Duel Log'!I$2:I$2815,$A4)+COUNTIFS('Duel Log'!C$2:C$2815,"たぁ",'Duel Log'!J$2:J$2815,$A4)+COUNTIFS('Duel Log'!C$2:C$2815,"たぁ",'Duel Log'!K$2:K$2815,$A4)+COUNTIFS('Duel Log'!C$2:C$2815,"たぁ",'Duel Log'!L$2:L$2815,$A4)+COUNTIFS('Duel Log'!C$2:C$2815,"たぁ",'Duel Log'!M$2:M$2815,$A4)+COUNTIFS('Duel Log'!C$2:C$2815,"たぁ",'Duel Log'!N$2:N$2815,$A4)+COUNTIFS('Duel Log'!C$2:C$2815,"たぁ",'Duel Log'!O$2:O$2815,$A4)+COUNTIFS('Duel Log'!C$2:C$2815,"たぁ",'Duel Log'!P$2:P$2815,$A4)</f>
        <v>0</v>
      </c>
      <c r="AW4" s="17" t="n">
        <f aca="false">COUNTIFS('Duel Log'!C$2:C$2815,"むぎったん",'Duel Log'!I$2:I$2815,$A4)+COUNTIFS('Duel Log'!C$2:C$2815,"むぎったん",'Duel Log'!J$2:J$2815,$A4)+COUNTIFS('Duel Log'!C$2:C$2815,"むぎったん",'Duel Log'!K$2:K$2815,$A4)+COUNTIFS('Duel Log'!C$2:C$2815,"むぎったん",'Duel Log'!L$2:L$2815,$A4)+COUNTIFS('Duel Log'!C$2:C$2815,"むぎったん",'Duel Log'!M$2:M$2815,$A4)+COUNTIFS('Duel Log'!C$2:C$2815,"むぎったん",'Duel Log'!N$2:N$2815,$A4)+COUNTIFS('Duel Log'!C$2:C$2815,"むぎったん",'Duel Log'!O$2:O$2815,$A4)+COUNTIFS('Duel Log'!C$2:C$2815,"むぎったん",'Duel Log'!P$2:P$2815,$A4)</f>
        <v>0</v>
      </c>
      <c r="AX4" s="17" t="n">
        <f aca="false">COUNTIFS('Duel Log'!C$2:C$2815,"加急Sinistro™",'Duel Log'!I$2:I$2815,$A4)+COUNTIFS('Duel Log'!C$2:C$2815,"加急Sinistro™",'Duel Log'!J$2:J$2815,$A4)+COUNTIFS('Duel Log'!C$2:C$2815,"加急Sinistro™",'Duel Log'!K$2:K$2815,$A4)+COUNTIFS('Duel Log'!C$2:C$2815,"加急Sinistro™",'Duel Log'!L$2:L$2815,$A4)+COUNTIFS('Duel Log'!C$2:C$2815,"加急Sinistro™",'Duel Log'!M$2:M$2815,$A4)+COUNTIFS('Duel Log'!C$2:C$2815,"加急Sinistro™",'Duel Log'!N$2:N$2815,$A4)+COUNTIFS('Duel Log'!C$2:C$2815,"加急Sinistro™",'Duel Log'!O$2:O$2815,$A4)+COUNTIFS('Duel Log'!C$2:C$2815,"加急Sinistro™",'Duel Log'!P$2:P$2815,$A4)</f>
        <v>0</v>
      </c>
      <c r="AY4" s="17" t="n">
        <f aca="false">COUNTIFS('Duel Log'!C$2:C$2815,"枫｜rakan❤️安之",'Duel Log'!I$2:I$2815,$A4)+COUNTIFS('Duel Log'!C$2:C$2815,"枫｜rakan❤️安之",'Duel Log'!J$2:J$2815,$A4)+COUNTIFS('Duel Log'!C$2:C$2815,"枫｜rakan❤️安之",'Duel Log'!K$2:K$2815,$A4)+COUNTIFS('Duel Log'!C$2:C$2815,"枫｜rakan❤️安之",'Duel Log'!L$2:L$2815,$A4)+COUNTIFS('Duel Log'!C$2:C$2815,"枫｜rakan❤️安之",'Duel Log'!M$2:M$2815,$A4)+COUNTIFS('Duel Log'!C$2:C$2815,"枫｜rakan❤️安之",'Duel Log'!N$2:N$2815,$A4)+COUNTIFS('Duel Log'!C$2:C$2815,"枫｜rakan❤️安之",'Duel Log'!O$2:O$2815,$A4)+COUNTIFS('Duel Log'!C$2:C$2815,"枫｜rakan❤️安之",'Duel Log'!P$2:P$2815,$A4)</f>
        <v>1</v>
      </c>
      <c r="AZ4" s="17" t="n">
        <f aca="false">COUNTIFS('Duel Log'!C$2:C$2815,"老板 Ι Batan’宙斯",'Duel Log'!I$2:I$2815,$A4)+COUNTIFS('Duel Log'!C$2:C$2815,"老板 Ι Batan’宙斯",'Duel Log'!J$2:J$2815,$A4)+COUNTIFS('Duel Log'!C$2:C$2815,"老板 Ι Batan’宙斯",'Duel Log'!K$2:K$2815,$A4)+COUNTIFS('Duel Log'!C$2:C$2815,"老板 Ι Batan’宙斯",'Duel Log'!L$2:L$2815,$A4)+COUNTIFS('Duel Log'!C$2:C$2815,"老板 Ι Batan’宙斯",'Duel Log'!M$2:M$2815,$A4)+COUNTIFS('Duel Log'!C$2:C$2815,"老板 Ι Batan’宙斯",'Duel Log'!N$2:N$2815,$A4)+COUNTIFS('Duel Log'!C$2:C$2815,"老板 Ι Batan’宙斯",'Duel Log'!O$2:O$2815,$A4)+COUNTIFS('Duel Log'!C$2:C$2815,"老板 Ι Batan’宙斯",'Duel Log'!P$2:P$2815,$A4)</f>
        <v>3</v>
      </c>
      <c r="BA4" s="17" t="n">
        <f aca="false">COUNTIFS('Duel Log'!C$2:C$2815,"鬼舞辻無惨",'Duel Log'!I$2:I$2815,$A4)+COUNTIFS('Duel Log'!C$2:C$2815,"鬼舞辻無惨",'Duel Log'!J$2:J$2815,$A4)+COUNTIFS('Duel Log'!C$2:C$2815,"鬼舞辻無惨",'Duel Log'!K$2:K$2815,$A4)+COUNTIFS('Duel Log'!C$2:C$2815,"鬼舞辻無惨",'Duel Log'!L$2:L$2815,$A4)+COUNTIFS('Duel Log'!C$2:C$2815,"鬼舞辻無惨",'Duel Log'!M$2:M$2815,$A4)+COUNTIFS('Duel Log'!C$2:C$2815,"鬼舞辻無惨",'Duel Log'!N$2:N$2815,$A4)+COUNTIFS('Duel Log'!C$2:C$2815,"鬼舞辻無惨",'Duel Log'!O$2:O$2815,$A4)+COUNTIFS('Duel Log'!C$2:C$2815,"鬼舞辻無惨",'Duel Log'!P$2:P$2815,$A4)</f>
        <v>0</v>
      </c>
      <c r="BB4" s="17" t="n">
        <f aca="false">COUNTIFS('Duel Log'!C$2:C$2815,"우티비구독좋아요",'Duel Log'!I$2:I$2815,$A4)+COUNTIFS('Duel Log'!C$2:C$2815,"우티비구독좋아요",'Duel Log'!J$2:J$2815,$A4)+COUNTIFS('Duel Log'!C$2:C$2815,"우티비구독좋아요",'Duel Log'!K$2:K$2815,$A4)+COUNTIFS('Duel Log'!C$2:C$2815,"우티비구독좋아요",'Duel Log'!L$2:L$2815,$A4)+COUNTIFS('Duel Log'!C$2:C$2815,"우티비구독좋아요",'Duel Log'!M$2:M$2815,$A4)+COUNTIFS('Duel Log'!C$2:C$2815,"우티비구독좋아요",'Duel Log'!N$2:N$2815,$A4)+COUNTIFS('Duel Log'!C$2:C$2815,"우티비구독좋아요",'Duel Log'!O$2:O$2815,$A4)+COUNTIFS('Duel Log'!C$2:C$2815,"우티비구독좋아요",'Duel Log'!P$2:P$2815,$A4)</f>
        <v>0</v>
      </c>
    </row>
    <row r="5" customFormat="false" ht="15" hidden="false" customHeight="true" outlineLevel="0" collapsed="false">
      <c r="A5" s="11" t="s">
        <v>134</v>
      </c>
      <c r="B5" s="17" t="n">
        <f aca="false">COUNTIFS('Duel Log'!C$2:C$2815,"Adox",'Duel Log'!I$2:I$2815,$A5)+COUNTIFS('Duel Log'!C$2:C$2815,"Adox",'Duel Log'!J$2:J$2815,$A5)+COUNTIFS('Duel Log'!C$2:C$2815,"Adox",'Duel Log'!K$2:K$2815,$A5)+COUNTIFS('Duel Log'!C$2:C$2815,"Adox",'Duel Log'!L$2:L$2815,$A5)+COUNTIFS('Duel Log'!C$2:C$2815,"Adox",'Duel Log'!M$2:M$2815,$A5)+COUNTIFS('Duel Log'!C$2:C$2815,"Adox",'Duel Log'!N$2:N$2815,$A5)+COUNTIFS('Duel Log'!C$2:C$2815,"Adox",'Duel Log'!O$2:O$2815,$A5)+COUNTIFS('Duel Log'!C$2:C$2815,"Adox",'Duel Log'!P$2:P$2815,$A5)</f>
        <v>0</v>
      </c>
      <c r="C5" s="17" t="n">
        <f aca="false">COUNTIFS('Duel Log'!C$2:C$2815,"Asaf",'Duel Log'!I$2:I$2815,$A5)+COUNTIFS('Duel Log'!C$2:C$2815,"Asaf",'Duel Log'!J$2:J$2815,$A5)+COUNTIFS('Duel Log'!C$2:C$2815,"Asaf",'Duel Log'!K$2:K$2815,$A5)+COUNTIFS('Duel Log'!C$2:C$2815,"Asaf",'Duel Log'!L$2:L$2815,$A5)+COUNTIFS('Duel Log'!C$2:C$2815,"Asaf",'Duel Log'!M$2:M$2815,$A5)+COUNTIFS('Duel Log'!C$2:C$2815,"Asaf",'Duel Log'!N$2:N$2815,$A5)+COUNTIFS('Duel Log'!C$2:C$2815,"Asaf",'Duel Log'!O$2:O$2815,$A5)+COUNTIFS('Duel Log'!C$2:C$2815,"Asaf",'Duel Log'!P$2:P$2815,$A5)</f>
        <v>0</v>
      </c>
      <c r="D5" s="17" t="n">
        <f aca="false">COUNTIFS('Duel Log'!C$2:C$2815,"BattleSRAM",'Duel Log'!I$2:I$2815,$A5)+COUNTIFS('Duel Log'!C$2:C$2815,"BattleSRAM",'Duel Log'!J$2:J$2815,$A5)+COUNTIFS('Duel Log'!C$2:C$2815,"BattleSRAM",'Duel Log'!K$2:K$2815,$A5)+COUNTIFS('Duel Log'!C$2:C$2815,"BattleSRAM",'Duel Log'!L$2:L$2815,$A5)+COUNTIFS('Duel Log'!C$2:C$2815,"BattleSRAM",'Duel Log'!M$2:M$2815,$A5)+COUNTIFS('Duel Log'!C$2:C$2815,"BattleSRAM",'Duel Log'!N$2:N$2815,$A5)+COUNTIFS('Duel Log'!C$2:C$2815,"BattleSRAM",'Duel Log'!O$2:O$2815,$A5)+COUNTIFS('Duel Log'!C$2:C$2815,"BattleSRAM",'Duel Log'!P$2:P$2815,$A5)</f>
        <v>0</v>
      </c>
      <c r="E5" s="17" t="n">
        <f aca="false">COUNTIFS('Duel Log'!C$2:C$2815,"Betfas",'Duel Log'!I$2:I$2815,$A5)+COUNTIFS('Duel Log'!C$2:C$2815,"Betfas",'Duel Log'!J$2:J$2815,$A5)+COUNTIFS('Duel Log'!C$2:C$2815,"Betfas",'Duel Log'!K$2:K$2815,$A5)+COUNTIFS('Duel Log'!C$2:C$2815,"Betfas",'Duel Log'!L$2:L$2815,$A5)+COUNTIFS('Duel Log'!C$2:C$2815,"Betfas",'Duel Log'!M$2:M$2815,$A5)+COUNTIFS('Duel Log'!C$2:C$2815,"Betfas",'Duel Log'!N$2:N$2815,$A5)+COUNTIFS('Duel Log'!C$2:C$2815,"Betfas",'Duel Log'!O$2:O$2815,$A5)+COUNTIFS('Duel Log'!C$2:C$2815,"Betfas",'Duel Log'!P$2:P$2815,$A5)</f>
        <v>0</v>
      </c>
      <c r="F5" s="17" t="n">
        <f aca="false">COUNTIFS('Duel Log'!C$2:C$2815,"CAL Sub ™✨杰克",'Duel Log'!I$2:I$2815,$A5)+COUNTIFS('Duel Log'!C$2:C$2815,"CAL Sub ™✨杰克",'Duel Log'!J$2:J$2815,$A5)+COUNTIFS('Duel Log'!C$2:C$2815,"CAL Sub ™✨杰克",'Duel Log'!K$2:K$2815,$A5)+COUNTIFS('Duel Log'!C$2:C$2815,"CAL Sub ™✨杰克",'Duel Log'!L$2:L$2815,$A5)+COUNTIFS('Duel Log'!C$2:C$2815,"CAL Sub ™✨杰克",'Duel Log'!M$2:M$2815,$A5)+COUNTIFS('Duel Log'!C$2:C$2815,"CAL Sub ™✨杰克",'Duel Log'!N$2:N$2815,$A5)+COUNTIFS('Duel Log'!C$2:C$2815,"CAL Sub ™✨杰克",'Duel Log'!O$2:O$2815,$A5)+COUNTIFS('Duel Log'!C$2:C$2815,"CAL Sub ™✨杰克",'Duel Log'!P$2:P$2815,$A5)</f>
        <v>0</v>
      </c>
      <c r="G5" s="17" t="n">
        <f aca="false">COUNTIFS('Duel Log'!C$2:C$2815,"Clown",'Duel Log'!I$2:I$2815,$A5)+COUNTIFS('Duel Log'!C$2:C$2815,"Clown",'Duel Log'!J$2:J$2815,$A5)+COUNTIFS('Duel Log'!C$2:C$2815,"Clown",'Duel Log'!K$2:K$2815,$A5)+COUNTIFS('Duel Log'!C$2:C$2815,"Clown",'Duel Log'!L$2:L$2815,$A5)+COUNTIFS('Duel Log'!C$2:C$2815,"Clown",'Duel Log'!M$2:M$2815,$A5)+COUNTIFS('Duel Log'!C$2:C$2815,"Clown",'Duel Log'!N$2:N$2815,$A5)+COUNTIFS('Duel Log'!C$2:C$2815,"Clown",'Duel Log'!O$2:O$2815,$A5)+COUNTIFS('Duel Log'!C$2:C$2815,"Clown",'Duel Log'!P$2:P$2815,$A5)</f>
        <v>0</v>
      </c>
      <c r="H5" s="17" t="n">
        <f aca="false">COUNTIFS('Duel Log'!C$2:C$2815,"Coco",'Duel Log'!I$2:I$2815,$A5)+COUNTIFS('Duel Log'!C$2:C$2815,"Coco",'Duel Log'!J$2:J$2815,$A5)+COUNTIFS('Duel Log'!C$2:C$2815,"Coco",'Duel Log'!K$2:K$2815,$A5)+COUNTIFS('Duel Log'!C$2:C$2815,"Coco",'Duel Log'!L$2:L$2815,$A5)+COUNTIFS('Duel Log'!C$2:C$2815,"Coco",'Duel Log'!M$2:M$2815,$A5)+COUNTIFS('Duel Log'!C$2:C$2815,"Coco",'Duel Log'!N$2:N$2815,$A5)+COUNTIFS('Duel Log'!C$2:C$2815,"Coco",'Duel Log'!O$2:O$2815,$A5)+COUNTIFS('Duel Log'!C$2:C$2815,"Coco",'Duel Log'!P$2:P$2815,$A5)</f>
        <v>0</v>
      </c>
      <c r="I5" s="17" t="n">
        <f aca="false">COUNTIFS('Duel Log'!C$2:C$2815,"Code: Furkan",'Duel Log'!I$2:I$2815,$A5)+COUNTIFS('Duel Log'!C$2:C$2815,"Code: Furkan",'Duel Log'!J$2:J$2815,$A5)+COUNTIFS('Duel Log'!C$2:C$2815,"Code: Furkan",'Duel Log'!K$2:K$2815,$A5)+COUNTIFS('Duel Log'!C$2:C$2815,"Code: Furkan",'Duel Log'!L$2:L$2815,$A5)+COUNTIFS('Duel Log'!C$2:C$2815,"Code: Furkan",'Duel Log'!M$2:M$2815,$A5)+COUNTIFS('Duel Log'!C$2:C$2815,"Code: Furkan",'Duel Log'!N$2:N$2815,$A5)+COUNTIFS('Duel Log'!C$2:C$2815,"Code: Furkan",'Duel Log'!O$2:O$2815,$A5)+COUNTIFS('Duel Log'!C$2:C$2815,"Code: Furkan",'Duel Log'!P$2:P$2815,$A5)</f>
        <v>0</v>
      </c>
      <c r="J5" s="17" t="n">
        <f aca="false">COUNTIFS('Duel Log'!C$2:C$2815,"DK",'Duel Log'!I$2:I$2815,$A5)+COUNTIFS('Duel Log'!C$2:C$2815,"DK",'Duel Log'!J$2:J$2815,$A5)+COUNTIFS('Duel Log'!C$2:C$2815,"DK",'Duel Log'!K$2:K$2815,$A5)+COUNTIFS('Duel Log'!C$2:C$2815,"DK",'Duel Log'!L$2:L$2815,$A5)+COUNTIFS('Duel Log'!C$2:C$2815,"DK",'Duel Log'!M$2:M$2815,$A5)+COUNTIFS('Duel Log'!C$2:C$2815,"DK",'Duel Log'!N$2:N$2815,$A5)+COUNTIFS('Duel Log'!C$2:C$2815,"DK",'Duel Log'!O$2:O$2815,$A5)+COUNTIFS('Duel Log'!C$2:C$2815,"DK",'Duel Log'!P$2:P$2815,$A5)</f>
        <v>0</v>
      </c>
      <c r="K5" s="17" t="n">
        <f aca="false">COUNTIFS('Duel Log'!C$2:C$2815,"Dess",'Duel Log'!I$2:I$2815,$A5)+COUNTIFS('Duel Log'!C$2:C$2815,"Dess",'Duel Log'!J$2:J$2815,$A5)+COUNTIFS('Duel Log'!C$2:C$2815,"Dess",'Duel Log'!K$2:K$2815,$A5)+COUNTIFS('Duel Log'!C$2:C$2815,"Dess",'Duel Log'!L$2:L$2815,$A5)+COUNTIFS('Duel Log'!C$2:C$2815,"Dess",'Duel Log'!M$2:M$2815,$A5)+COUNTIFS('Duel Log'!C$2:C$2815,"Dess",'Duel Log'!N$2:N$2815,$A5)+COUNTIFS('Duel Log'!C$2:C$2815,"Dess",'Duel Log'!O$2:O$2815,$A5)+COUNTIFS('Duel Log'!C$2:C$2815,"Dess",'Duel Log'!P$2:P$2815,$A5)</f>
        <v>0</v>
      </c>
      <c r="L5" s="17" t="n">
        <f aca="false">COUNTIFS('Duel Log'!C$2:C$2815,"EGW",'Duel Log'!I$2:I$2815,$A5)+COUNTIFS('Duel Log'!C$2:C$2815,"EGW",'Duel Log'!J$2:J$2815,$A5)+COUNTIFS('Duel Log'!C$2:C$2815,"EGW",'Duel Log'!K$2:K$2815,$A5)+COUNTIFS('Duel Log'!C$2:C$2815,"EGW",'Duel Log'!L$2:L$2815,$A5)+COUNTIFS('Duel Log'!C$2:C$2815,"EGW",'Duel Log'!M$2:M$2815,$A5)+COUNTIFS('Duel Log'!C$2:C$2815,"EGW",'Duel Log'!N$2:N$2815,$A5)+COUNTIFS('Duel Log'!C$2:C$2815,"EGW",'Duel Log'!O$2:O$2815,$A5)+COUNTIFS('Duel Log'!C$2:C$2815,"EGW",'Duel Log'!P$2:P$2815,$A5)</f>
        <v>1</v>
      </c>
      <c r="M5" s="17" t="n">
        <f aca="false">COUNTIFS('Duel Log'!C$2:C$2815,"ErBacce",'Duel Log'!I$2:I$2815,$A5)+COUNTIFS('Duel Log'!C$2:C$2815,"ErBacce",'Duel Log'!J$2:J$2815,$A5)+COUNTIFS('Duel Log'!C$2:C$2815,"ErBacce",'Duel Log'!K$2:K$2815,$A5)+COUNTIFS('Duel Log'!C$2:C$2815,"ErBacce",'Duel Log'!L$2:L$2815,$A5)+COUNTIFS('Duel Log'!C$2:C$2815,"ErBacce",'Duel Log'!M$2:M$2815,$A5)+COUNTIFS('Duel Log'!C$2:C$2815,"ErBacce",'Duel Log'!N$2:N$2815,$A5)+COUNTIFS('Duel Log'!C$2:C$2815,"ErBacce",'Duel Log'!O$2:O$2815,$A5)+COUNTIFS('Duel Log'!C$2:C$2815,"ErBacce",'Duel Log'!P$2:P$2815,$A5)</f>
        <v>0</v>
      </c>
      <c r="N5" s="17" t="n">
        <f aca="false">COUNTIFS('Duel Log'!C$2:C$2815,"Ian77",'Duel Log'!I$2:I$2815,$A5)+COUNTIFS('Duel Log'!C$2:C$2815,"Ian77",'Duel Log'!J$2:J$2815,$A5)+COUNTIFS('Duel Log'!C$2:C$2815,"Ian77",'Duel Log'!K$2:K$2815,$A5)+COUNTIFS('Duel Log'!C$2:C$2815,"Ian77",'Duel Log'!L$2:L$2815,$A5)+COUNTIFS('Duel Log'!C$2:C$2815,"Ian77",'Duel Log'!M$2:M$2815,$A5)+COUNTIFS('Duel Log'!C$2:C$2815,"Ian77",'Duel Log'!N$2:N$2815,$A5)+COUNTIFS('Duel Log'!C$2:C$2815,"Ian77",'Duel Log'!O$2:O$2815,$A5)+COUNTIFS('Duel Log'!C$2:C$2815,"Ian77",'Duel Log'!P$2:P$2815,$A5)</f>
        <v>0</v>
      </c>
      <c r="O5" s="17" t="n">
        <f aca="false">COUNTIFS('Duel Log'!C$2:C$2815,"JL Viiper",'Duel Log'!I$2:I$2815,$A5)+COUNTIFS('Duel Log'!C$2:C$2815,"JL Viiper",'Duel Log'!J$2:J$2815,$A5)+COUNTIFS('Duel Log'!C$2:C$2815,"JL Viiper",'Duel Log'!K$2:K$2815,$A5)+COUNTIFS('Duel Log'!C$2:C$2815,"JL Viiper",'Duel Log'!L$2:L$2815,$A5)+COUNTIFS('Duel Log'!C$2:C$2815,"JL Viiper",'Duel Log'!M$2:M$2815,$A5)+COUNTIFS('Duel Log'!C$2:C$2815,"JL Viiper",'Duel Log'!N$2:N$2815,$A5)+COUNTIFS('Duel Log'!C$2:C$2815,"JL Viiper",'Duel Log'!O$2:O$2815,$A5)+COUNTIFS('Duel Log'!C$2:C$2815,"JL Viiper",'Duel Log'!P$2:P$2815,$A5)</f>
        <v>0</v>
      </c>
      <c r="P5" s="17" t="n">
        <f aca="false">COUNTIFS('Duel Log'!C$2:C$2815,"JorZ",'Duel Log'!I$2:I$2815,$A5)+COUNTIFS('Duel Log'!C$2:C$2815,"JorZ",'Duel Log'!J$2:J$2815,$A5)+COUNTIFS('Duel Log'!C$2:C$2815,"JorZ",'Duel Log'!K$2:K$2815,$A5)+COUNTIFS('Duel Log'!C$2:C$2815,"JorZ",'Duel Log'!L$2:L$2815,$A5)+COUNTIFS('Duel Log'!C$2:C$2815,"JorZ",'Duel Log'!M$2:M$2815,$A5)+COUNTIFS('Duel Log'!C$2:C$2815,"JorZ",'Duel Log'!N$2:N$2815,$A5)+COUNTIFS('Duel Log'!C$2:C$2815,"JorZ",'Duel Log'!O$2:O$2815,$A5)+COUNTIFS('Duel Log'!C$2:C$2815,"JorZ",'Duel Log'!P$2:P$2815,$A5)</f>
        <v>0</v>
      </c>
      <c r="Q5" s="17" t="n">
        <f aca="false">COUNTIFS('Duel Log'!C$2:C$2815,"Kimchi77✨小小罗",'Duel Log'!I$2:I$2815,$A5)+COUNTIFS('Duel Log'!C$2:C$2815,"Kimchi77✨小小罗",'Duel Log'!J$2:J$2815,$A5)+COUNTIFS('Duel Log'!C$2:C$2815,"Kimchi77✨小小罗",'Duel Log'!K$2:K$2815,$A5)+COUNTIFS('Duel Log'!C$2:C$2815,"Kimchi77✨小小罗",'Duel Log'!L$2:L$2815,$A5)+COUNTIFS('Duel Log'!C$2:C$2815,"Kimchi77✨小小罗",'Duel Log'!M$2:M$2815,$A5)+COUNTIFS('Duel Log'!C$2:C$2815,"Kimchi77✨小小罗",'Duel Log'!N$2:N$2815,$A5)+COUNTIFS('Duel Log'!C$2:C$2815,"Kimchi77✨小小罗",'Duel Log'!O$2:O$2815,$A5)+COUNTIFS('Duel Log'!C$2:C$2815,"Kimchi77✨小小罗",'Duel Log'!P$2:P$2815,$A5)</f>
        <v>0</v>
      </c>
      <c r="R5" s="17" t="n">
        <f aca="false">COUNTIFS('Duel Log'!C$2:C$2815,"Kitashiyan",'Duel Log'!I$2:I$2815,$A5)+COUNTIFS('Duel Log'!C$2:C$2815,"Kitashiyan",'Duel Log'!J$2:J$2815,$A5)+COUNTIFS('Duel Log'!C$2:C$2815,"Kitashiyan",'Duel Log'!K$2:K$2815,$A5)+COUNTIFS('Duel Log'!C$2:C$2815,"Kitashiyan",'Duel Log'!L$2:L$2815,$A5)+COUNTIFS('Duel Log'!C$2:C$2815,"Kitashiyan",'Duel Log'!M$2:M$2815,$A5)+COUNTIFS('Duel Log'!C$2:C$2815,"Kitashiyan",'Duel Log'!N$2:N$2815,$A5)+COUNTIFS('Duel Log'!C$2:C$2815,"Kitashiyan",'Duel Log'!O$2:O$2815,$A5)+COUNTIFS('Duel Log'!C$2:C$2815,"Kitashiyan",'Duel Log'!P$2:P$2815,$A5)</f>
        <v>0</v>
      </c>
      <c r="S5" s="17" t="n">
        <f aca="false">COUNTIFS('Duel Log'!C$2:C$2815,"LF丨张✨Ink❤️llb",'Duel Log'!I$2:I$2815,$A5)+COUNTIFS('Duel Log'!C$2:C$2815,"LF丨张✨Ink❤️llb",'Duel Log'!J$2:J$2815,$A5)+COUNTIFS('Duel Log'!C$2:C$2815,"LF丨张✨Ink❤️llb",'Duel Log'!K$2:K$2815,$A5)+COUNTIFS('Duel Log'!C$2:C$2815,"LF丨张✨Ink❤️llb",'Duel Log'!L$2:L$2815,$A5)+COUNTIFS('Duel Log'!C$2:C$2815,"LF丨张✨Ink❤️llb",'Duel Log'!M$2:M$2815,$A5)+COUNTIFS('Duel Log'!C$2:C$2815,"LF丨张✨Ink❤️llb",'Duel Log'!N$2:N$2815,$A5)+COUNTIFS('Duel Log'!C$2:C$2815,"LF丨张✨Ink❤️llb",'Duel Log'!O$2:O$2815,$A5)+COUNTIFS('Duel Log'!C$2:C$2815,"LF丨张✨Ink❤️llb",'Duel Log'!P$2:P$2815,$A5)</f>
        <v>0</v>
      </c>
      <c r="T5" s="17" t="n">
        <f aca="false">COUNTIFS('Duel Log'!C$2:C$2815,"Lucas.xit✨之安神",'Duel Log'!I$2:I$2815,$A5)+COUNTIFS('Duel Log'!C$2:C$2815,"Lucas.xit✨之安神",'Duel Log'!J$2:J$2815,$A5)+COUNTIFS('Duel Log'!C$2:C$2815,"Lucas.xit✨之安神",'Duel Log'!K$2:K$2815,$A5)+COUNTIFS('Duel Log'!C$2:C$2815,"Lucas.xit✨之安神",'Duel Log'!L$2:L$2815,$A5)+COUNTIFS('Duel Log'!C$2:C$2815,"Lucas.xit✨之安神",'Duel Log'!M$2:M$2815,$A5)+COUNTIFS('Duel Log'!C$2:C$2815,"Lucas.xit✨之安神",'Duel Log'!N$2:N$2815,$A5)+COUNTIFS('Duel Log'!C$2:C$2815,"Lucas.xit✨之安神",'Duel Log'!O$2:O$2815,$A5)+COUNTIFS('Duel Log'!C$2:C$2815,"Lucas.xit✨之安神",'Duel Log'!P$2:P$2815,$A5)</f>
        <v>0</v>
      </c>
      <c r="U5" s="17" t="n">
        <f aca="false">COUNTIFS('Duel Log'!C$2:C$2815,"Lucas✨杰克",'Duel Log'!I$2:I$2815,$A5)+COUNTIFS('Duel Log'!C$2:C$2815,"Lucas✨杰克",'Duel Log'!J$2:J$2815,$A5)+COUNTIFS('Duel Log'!C$2:C$2815,"Lucas✨杰克",'Duel Log'!K$2:K$2815,$A5)+COUNTIFS('Duel Log'!C$2:C$2815,"Lucas✨杰克",'Duel Log'!L$2:L$2815,$A5)+COUNTIFS('Duel Log'!C$2:C$2815,"Lucas✨杰克",'Duel Log'!M$2:M$2815,$A5)+COUNTIFS('Duel Log'!C$2:C$2815,"Lucas✨杰克",'Duel Log'!N$2:N$2815,$A5)+COUNTIFS('Duel Log'!C$2:C$2815,"Lucas✨杰克",'Duel Log'!O$2:O$2815,$A5)+COUNTIFS('Duel Log'!C$2:C$2815,"Lucas✨杰克",'Duel Log'!P$2:P$2815,$A5)</f>
        <v>0</v>
      </c>
      <c r="V5" s="17" t="n">
        <f aca="false">COUNTIFS('Duel Log'!C$2:C$2815,"MH Axel",'Duel Log'!I$2:I$2815,$A5)+COUNTIFS('Duel Log'!C$2:C$2815,"MH Axel",'Duel Log'!J$2:J$2815,$A5)+COUNTIFS('Duel Log'!C$2:C$2815,"MH Axel",'Duel Log'!K$2:K$2815,$A5)+COUNTIFS('Duel Log'!C$2:C$2815,"MH Axel",'Duel Log'!L$2:L$2815,$A5)+COUNTIFS('Duel Log'!C$2:C$2815,"MH Axel",'Duel Log'!M$2:M$2815,$A5)+COUNTIFS('Duel Log'!C$2:C$2815,"MH Axel",'Duel Log'!N$2:N$2815,$A5)+COUNTIFS('Duel Log'!C$2:C$2815,"MH Axel",'Duel Log'!O$2:O$2815,$A5)+COUNTIFS('Duel Log'!C$2:C$2815,"MH Axel",'Duel Log'!P$2:P$2815,$A5)</f>
        <v>0</v>
      </c>
      <c r="W5" s="17" t="n">
        <f aca="false">COUNTIFS('Duel Log'!C$2:C$2815,"Mohamed Light",'Duel Log'!I$2:I$2815,$A5)+COUNTIFS('Duel Log'!C$2:C$2815,"Mohamed Light",'Duel Log'!J$2:J$2815,$A5)+COUNTIFS('Duel Log'!C$2:C$2815,"Mohamed Light",'Duel Log'!K$2:K$2815,$A5)+COUNTIFS('Duel Log'!C$2:C$2815,"Mohamed Light",'Duel Log'!L$2:L$2815,$A5)+COUNTIFS('Duel Log'!C$2:C$2815,"Mohamed Light",'Duel Log'!M$2:M$2815,$A5)+COUNTIFS('Duel Log'!C$2:C$2815,"Mohamed Light",'Duel Log'!N$2:N$2815,$A5)+COUNTIFS('Duel Log'!C$2:C$2815,"Mohamed Light",'Duel Log'!O$2:O$2815,$A5)+COUNTIFS('Duel Log'!C$2:C$2815,"Mohamed Light",'Duel Log'!P$2:P$2815,$A5)</f>
        <v>0</v>
      </c>
      <c r="X5" s="17" t="n">
        <f aca="false">COUNTIFS('Duel Log'!C$2:C$2815,"Nicoco23",'Duel Log'!I$2:I$2815,$A5)+COUNTIFS('Duel Log'!C$2:C$2815,"Nicoco23",'Duel Log'!J$2:J$2815,$A5)+COUNTIFS('Duel Log'!C$2:C$2815,"Nicoco23",'Duel Log'!K$2:K$2815,$A5)+COUNTIFS('Duel Log'!C$2:C$2815,"Nicoco23",'Duel Log'!L$2:L$2815,$A5)+COUNTIFS('Duel Log'!C$2:C$2815,"Nicoco23",'Duel Log'!M$2:M$2815,$A5)+COUNTIFS('Duel Log'!C$2:C$2815,"Nicoco23",'Duel Log'!N$2:N$2815,$A5)+COUNTIFS('Duel Log'!C$2:C$2815,"Nicoco23",'Duel Log'!O$2:O$2815,$A5)+COUNTIFS('Duel Log'!C$2:C$2815,"Nicoco23",'Duel Log'!P$2:P$2815,$A5)</f>
        <v>0</v>
      </c>
      <c r="Y5" s="17" t="n">
        <f aca="false">COUNTIFS('Duel Log'!C$2:C$2815,"Nooby❤️Pi2r",'Duel Log'!I$2:I$2815,$A5)+COUNTIFS('Duel Log'!C$2:C$2815,"Nooby❤️Pi2r",'Duel Log'!J$2:J$2815,$A5)+COUNTIFS('Duel Log'!C$2:C$2815,"Nooby❤️Pi2r",'Duel Log'!K$2:K$2815,$A5)+COUNTIFS('Duel Log'!C$2:C$2815,"Nooby❤️Pi2r",'Duel Log'!L$2:L$2815,$A5)+COUNTIFS('Duel Log'!C$2:C$2815,"Nooby❤️Pi2r",'Duel Log'!M$2:M$2815,$A5)+COUNTIFS('Duel Log'!C$2:C$2815,"Nooby❤️Pi2r",'Duel Log'!N$2:N$2815,$A5)+COUNTIFS('Duel Log'!C$2:C$2815,"Nooby❤️Pi2r",'Duel Log'!O$2:O$2815,$A5)+COUNTIFS('Duel Log'!C$2:C$2815,"Nooby❤️Pi2r",'Duel Log'!P$2:P$2815,$A5)</f>
        <v>0</v>
      </c>
      <c r="Z5" s="17" t="n">
        <f aca="false">COUNTIFS('Duel Log'!C$2:C$2815,"Pedro™️",'Duel Log'!I$2:I$2815,$A5)+COUNTIFS('Duel Log'!C$2:C$2815,"Pedro™️",'Duel Log'!J$2:J$2815,$A5)+COUNTIFS('Duel Log'!C$2:C$2815,"Pedro™️",'Duel Log'!K$2:K$2815,$A5)+COUNTIFS('Duel Log'!C$2:C$2815,"Pedro™️",'Duel Log'!L$2:L$2815,$A5)+COUNTIFS('Duel Log'!C$2:C$2815,"Pedro™️",'Duel Log'!M$2:M$2815,$A5)+COUNTIFS('Duel Log'!C$2:C$2815,"Pedro™️",'Duel Log'!N$2:N$2815,$A5)+COUNTIFS('Duel Log'!C$2:C$2815,"Pedro™️",'Duel Log'!O$2:O$2815,$A5)+COUNTIFS('Duel Log'!C$2:C$2815,"Pedro™️",'Duel Log'!P$2:P$2815,$A5)</f>
        <v>0</v>
      </c>
      <c r="AA5" s="17" t="n">
        <f aca="false">COUNTIFS('Duel Log'!C$2:C$2815,"RAD",'Duel Log'!I$2:I$2815,$A5)+COUNTIFS('Duel Log'!C$2:C$2815,"RAD",'Duel Log'!J$2:J$2815,$A5)+COUNTIFS('Duel Log'!C$2:C$2815,"RAD",'Duel Log'!K$2:K$2815,$A5)+COUNTIFS('Duel Log'!C$2:C$2815,"RAD",'Duel Log'!L$2:L$2815,$A5)+COUNTIFS('Duel Log'!C$2:C$2815,"RAD",'Duel Log'!M$2:M$2815,$A5)+COUNTIFS('Duel Log'!C$2:C$2815,"RAD",'Duel Log'!N$2:N$2815,$A5)+COUNTIFS('Duel Log'!C$2:C$2815,"RAD",'Duel Log'!O$2:O$2815,$A5)+COUNTIFS('Duel Log'!C$2:C$2815,"RAD",'Duel Log'!P$2:P$2815,$A5)</f>
        <v>0</v>
      </c>
      <c r="AB5" s="17" t="n">
        <f aca="false">COUNTIFS('Duel Log'!C$2:C$2815,"RUBIZALEZ",'Duel Log'!I$2:I$2815,$A5)+COUNTIFS('Duel Log'!C$2:C$2815,"RUBIZALEZ",'Duel Log'!J$2:J$2815,$A5)+COUNTIFS('Duel Log'!C$2:C$2815,"RUBIZALEZ",'Duel Log'!K$2:K$2815,$A5)+COUNTIFS('Duel Log'!C$2:C$2815,"RUBIZALEZ",'Duel Log'!L$2:L$2815,$A5)+COUNTIFS('Duel Log'!C$2:C$2815,"RUBIZALEZ",'Duel Log'!M$2:M$2815,$A5)+COUNTIFS('Duel Log'!C$2:C$2815,"RUBIZALEZ",'Duel Log'!N$2:N$2815,$A5)+COUNTIFS('Duel Log'!C$2:C$2815,"RUBIZALEZ",'Duel Log'!O$2:O$2815,$A5)+COUNTIFS('Duel Log'!C$2:C$2815,"RUBIZALEZ",'Duel Log'!P$2:P$2815,$A5)</f>
        <v>0</v>
      </c>
      <c r="AC5" s="17" t="n">
        <f aca="false">COUNTIFS('Duel Log'!C$2:C$2815,"Rainbow",'Duel Log'!I$2:I$2815,$A5)+COUNTIFS('Duel Log'!C$2:C$2815,"Rainbow",'Duel Log'!J$2:J$2815,$A5)+COUNTIFS('Duel Log'!C$2:C$2815,"Rainbow",'Duel Log'!K$2:K$2815,$A5)+COUNTIFS('Duel Log'!C$2:C$2815,"Rainbow",'Duel Log'!L$2:L$2815,$A5)+COUNTIFS('Duel Log'!C$2:C$2815,"Rainbow",'Duel Log'!M$2:M$2815,$A5)+COUNTIFS('Duel Log'!C$2:C$2815,"Rainbow",'Duel Log'!N$2:N$2815,$A5)+COUNTIFS('Duel Log'!C$2:C$2815,"Rainbow",'Duel Log'!O$2:O$2815,$A5)+COUNTIFS('Duel Log'!C$2:C$2815,"Rainbow",'Duel Log'!P$2:P$2815,$A5)</f>
        <v>0</v>
      </c>
      <c r="AD5" s="17" t="n">
        <f aca="false">COUNTIFS('Duel Log'!C$2:C$2815,"Rin✨安之",'Duel Log'!I$2:I$2815,$A5)+COUNTIFS('Duel Log'!C$2:C$2815,"Rin✨安之",'Duel Log'!J$2:J$2815,$A5)+COUNTIFS('Duel Log'!C$2:C$2815,"Rin✨安之",'Duel Log'!K$2:K$2815,$A5)+COUNTIFS('Duel Log'!C$2:C$2815,"Rin✨安之",'Duel Log'!L$2:L$2815,$A5)+COUNTIFS('Duel Log'!C$2:C$2815,"Rin✨安之",'Duel Log'!M$2:M$2815,$A5)+COUNTIFS('Duel Log'!C$2:C$2815,"Rin✨安之",'Duel Log'!N$2:N$2815,$A5)+COUNTIFS('Duel Log'!C$2:C$2815,"Rin✨安之",'Duel Log'!O$2:O$2815,$A5)+COUNTIFS('Duel Log'!C$2:C$2815,"Rin✨安之",'Duel Log'!P$2:P$2815,$A5)</f>
        <v>0</v>
      </c>
      <c r="AE5" s="17" t="n">
        <f aca="false">COUNTIFS('Duel Log'!C$2:C$2815,"Ryley",'Duel Log'!I$2:I$2815,$A5)+COUNTIFS('Duel Log'!C$2:C$2815,"Ryley",'Duel Log'!J$2:J$2815,$A5)+COUNTIFS('Duel Log'!C$2:C$2815,"Ryley",'Duel Log'!K$2:K$2815,$A5)+COUNTIFS('Duel Log'!C$2:C$2815,"Ryley",'Duel Log'!L$2:L$2815,$A5)+COUNTIFS('Duel Log'!C$2:C$2815,"Ryley",'Duel Log'!M$2:M$2815,$A5)+COUNTIFS('Duel Log'!C$2:C$2815,"Ryley",'Duel Log'!N$2:N$2815,$A5)+COUNTIFS('Duel Log'!C$2:C$2815,"Ryley",'Duel Log'!O$2:O$2815,$A5)+COUNTIFS('Duel Log'!C$2:C$2815,"Ryley",'Duel Log'!P$2:P$2815,$A5)</f>
        <v>0</v>
      </c>
      <c r="AF5" s="17" t="n">
        <f aca="false">COUNTIFS('Duel Log'!C$2:C$2815,"SK Morten",'Duel Log'!I$2:I$2815,$A5)+COUNTIFS('Duel Log'!C$2:C$2815,"SK Morten",'Duel Log'!J$2:J$2815,$A5)+COUNTIFS('Duel Log'!C$2:C$2815,"SK Morten",'Duel Log'!K$2:K$2815,$A5)+COUNTIFS('Duel Log'!C$2:C$2815,"SK Morten",'Duel Log'!L$2:L$2815,$A5)+COUNTIFS('Duel Log'!C$2:C$2815,"SK Morten",'Duel Log'!M$2:M$2815,$A5)+COUNTIFS('Duel Log'!C$2:C$2815,"SK Morten",'Duel Log'!N$2:N$2815,$A5)+COUNTIFS('Duel Log'!C$2:C$2815,"SK Morten",'Duel Log'!O$2:O$2815,$A5)+COUNTIFS('Duel Log'!C$2:C$2815,"SK Morten",'Duel Log'!P$2:P$2815,$A5)</f>
        <v>0</v>
      </c>
      <c r="AG5" s="17" t="n">
        <f aca="false">COUNTIFS('Duel Log'!C$2:C$2815,"SK xopxsam",'Duel Log'!I$2:I$2815,$A5)+COUNTIFS('Duel Log'!C$2:C$2815,"SK xopxsam",'Duel Log'!J$2:J$2815,$A5)+COUNTIFS('Duel Log'!C$2:C$2815,"SK xopxsam",'Duel Log'!K$2:K$2815,$A5)+COUNTIFS('Duel Log'!C$2:C$2815,"SK xopxsam",'Duel Log'!L$2:L$2815,$A5)+COUNTIFS('Duel Log'!C$2:C$2815,"SK xopxsam",'Duel Log'!M$2:M$2815,$A5)+COUNTIFS('Duel Log'!C$2:C$2815,"SK xopxsam",'Duel Log'!N$2:N$2815,$A5)+COUNTIFS('Duel Log'!C$2:C$2815,"SK xopxsam",'Duel Log'!O$2:O$2815,$A5)+COUNTIFS('Duel Log'!C$2:C$2815,"SK xopxsam",'Duel Log'!P$2:P$2815,$A5)</f>
        <v>0</v>
      </c>
      <c r="AH5" s="17" t="n">
        <f aca="false">COUNTIFS('Duel Log'!C$2:C$2815,"Samuel Bassotto",'Duel Log'!I$2:I$2815,$A5)+COUNTIFS('Duel Log'!C$2:C$2815,"Samuel Bassotto",'Duel Log'!J$2:J$2815,$A5)+COUNTIFS('Duel Log'!C$2:C$2815,"Samuel Bassotto",'Duel Log'!K$2:K$2815,$A5)+COUNTIFS('Duel Log'!C$2:C$2815,"Samuel Bassotto",'Duel Log'!L$2:L$2815,$A5)+COUNTIFS('Duel Log'!C$2:C$2815,"Samuel Bassotto",'Duel Log'!M$2:M$2815,$A5)+COUNTIFS('Duel Log'!C$2:C$2815,"Samuel Bassotto",'Duel Log'!N$2:N$2815,$A5)+COUNTIFS('Duel Log'!C$2:C$2815,"Samuel Bassotto",'Duel Log'!O$2:O$2815,$A5)+COUNTIFS('Duel Log'!C$2:C$2815,"Samuel Bassotto",'Duel Log'!P$2:P$2815,$A5)</f>
        <v>0</v>
      </c>
      <c r="AI5" s="17" t="n">
        <f aca="false">COUNTIFS('Duel Log'!C$2:C$2815,"SandBox",'Duel Log'!I$2:I$2815,$A5)+COUNTIFS('Duel Log'!C$2:C$2815,"SandBox",'Duel Log'!J$2:J$2815,$A5)+COUNTIFS('Duel Log'!C$2:C$2815,"SandBox",'Duel Log'!K$2:K$2815,$A5)+COUNTIFS('Duel Log'!C$2:C$2815,"SandBox",'Duel Log'!L$2:L$2815,$A5)+COUNTIFS('Duel Log'!C$2:C$2815,"SandBox",'Duel Log'!M$2:M$2815,$A5)+COUNTIFS('Duel Log'!C$2:C$2815,"SandBox",'Duel Log'!N$2:N$2815,$A5)+COUNTIFS('Duel Log'!C$2:C$2815,"SandBox",'Duel Log'!O$2:O$2815,$A5)+COUNTIFS('Duel Log'!C$2:C$2815,"SandBox",'Duel Log'!P$2:P$2815,$A5)</f>
        <v>1</v>
      </c>
      <c r="AJ5" s="17" t="n">
        <f aca="false">COUNTIFS('Duel Log'!C$2:C$2815,"Steeef",'Duel Log'!I$2:I$2815,$A5)+COUNTIFS('Duel Log'!C$2:C$2815,"Steeef",'Duel Log'!J$2:J$2815,$A5)+COUNTIFS('Duel Log'!C$2:C$2815,"Steeef",'Duel Log'!K$2:K$2815,$A5)+COUNTIFS('Duel Log'!C$2:C$2815,"Steeef",'Duel Log'!L$2:L$2815,$A5)+COUNTIFS('Duel Log'!C$2:C$2815,"Steeef",'Duel Log'!M$2:M$2815,$A5)+COUNTIFS('Duel Log'!C$2:C$2815,"Steeef",'Duel Log'!N$2:N$2815,$A5)+COUNTIFS('Duel Log'!C$2:C$2815,"Steeef",'Duel Log'!O$2:O$2815,$A5)+COUNTIFS('Duel Log'!C$2:C$2815,"Steeef",'Duel Log'!P$2:P$2815,$A5)</f>
        <v>0</v>
      </c>
      <c r="AK5" s="17" t="n">
        <f aca="false">COUNTIFS('Duel Log'!C$2:C$2815,"TMX I Mateja",'Duel Log'!I$2:I$2815,$A5)+COUNTIFS('Duel Log'!C$2:C$2815,"TMX I Mateja",'Duel Log'!J$2:J$2815,$A5)+COUNTIFS('Duel Log'!C$2:C$2815,"TMX I Mateja",'Duel Log'!K$2:K$2815,$A5)+COUNTIFS('Duel Log'!C$2:C$2815,"TMX I Mateja",'Duel Log'!L$2:L$2815,$A5)+COUNTIFS('Duel Log'!C$2:C$2815,"TMX I Mateja",'Duel Log'!M$2:M$2815,$A5)+COUNTIFS('Duel Log'!C$2:C$2815,"TMX I Mateja",'Duel Log'!N$2:N$2815,$A5)+COUNTIFS('Duel Log'!C$2:C$2815,"TMX I Mateja",'Duel Log'!O$2:O$2815,$A5)+COUNTIFS('Duel Log'!C$2:C$2815,"TMX I Mateja",'Duel Log'!P$2:P$2815,$A5)</f>
        <v>0</v>
      </c>
      <c r="AL5" s="17" t="n">
        <f aca="false">COUNTIFS('Duel Log'!C$2:C$2815,"Turan✨",'Duel Log'!I$2:I$2815,$A5)+COUNTIFS('Duel Log'!C$2:C$2815,"Turan✨",'Duel Log'!J$2:J$2815,$A5)+COUNTIFS('Duel Log'!C$2:C$2815,"Turan✨",'Duel Log'!K$2:K$2815,$A5)+COUNTIFS('Duel Log'!C$2:C$2815,"Turan✨",'Duel Log'!L$2:L$2815,$A5)+COUNTIFS('Duel Log'!C$2:C$2815,"Turan✨",'Duel Log'!M$2:M$2815,$A5)+COUNTIFS('Duel Log'!C$2:C$2815,"Turan✨",'Duel Log'!N$2:N$2815,$A5)+COUNTIFS('Duel Log'!C$2:C$2815,"Turan✨",'Duel Log'!O$2:O$2815,$A5)+COUNTIFS('Duel Log'!C$2:C$2815,"Turan✨",'Duel Log'!P$2:P$2815,$A5)</f>
        <v>0</v>
      </c>
      <c r="AM5" s="17" t="n">
        <f aca="false">COUNTIFS('Duel Log'!C$2:C$2815,"Vitor75",'Duel Log'!I$2:I$2815,$A5)+COUNTIFS('Duel Log'!C$2:C$2815,"Vitor75",'Duel Log'!J$2:J$2815,$A5)+COUNTIFS('Duel Log'!C$2:C$2815,"Vitor75",'Duel Log'!K$2:K$2815,$A5)+COUNTIFS('Duel Log'!C$2:C$2815,"Vitor75",'Duel Log'!L$2:L$2815,$A5)+COUNTIFS('Duel Log'!C$2:C$2815,"Vitor75",'Duel Log'!M$2:M$2815,$A5)+COUNTIFS('Duel Log'!C$2:C$2815,"Vitor75",'Duel Log'!N$2:N$2815,$A5)+COUNTIFS('Duel Log'!C$2:C$2815,"Vitor75",'Duel Log'!O$2:O$2815,$A5)+COUNTIFS('Duel Log'!C$2:C$2815,"Vitor75",'Duel Log'!P$2:P$2815,$A5)</f>
        <v>0</v>
      </c>
      <c r="AN5" s="17" t="n">
        <f aca="false">COUNTIFS('Duel Log'!C$2:C$2815,"WL ✨ Tytoń 劲头",'Duel Log'!I$2:I$2815,$A5)+COUNTIFS('Duel Log'!C$2:C$2815,"WL ✨ Tytoń 劲头",'Duel Log'!J$2:J$2815,$A5)+COUNTIFS('Duel Log'!C$2:C$2815,"WL ✨ Tytoń 劲头",'Duel Log'!K$2:K$2815,$A5)+COUNTIFS('Duel Log'!C$2:C$2815,"WL ✨ Tytoń 劲头",'Duel Log'!L$2:L$2815,$A5)+COUNTIFS('Duel Log'!C$2:C$2815,"WL ✨ Tytoń 劲头",'Duel Log'!M$2:M$2815,$A5)+COUNTIFS('Duel Log'!C$2:C$2815,"WL ✨ Tytoń 劲头",'Duel Log'!N$2:N$2815,$A5)+COUNTIFS('Duel Log'!C$2:C$2815,"WL ✨ Tytoń 劲头",'Duel Log'!O$2:O$2815,$A5)+COUNTIFS('Duel Log'!C$2:C$2815,"WL ✨ Tytoń 劲头",'Duel Log'!P$2:P$2815,$A5)</f>
        <v>0</v>
      </c>
      <c r="AO5" s="17" t="n">
        <f aca="false">COUNTIFS('Duel Log'!C$2:C$2815,"Wallace",'Duel Log'!I$2:I$2815,$A5)+COUNTIFS('Duel Log'!C$2:C$2815,"Wallace",'Duel Log'!J$2:J$2815,$A5)+COUNTIFS('Duel Log'!C$2:C$2815,"Wallace",'Duel Log'!K$2:K$2815,$A5)+COUNTIFS('Duel Log'!C$2:C$2815,"Wallace",'Duel Log'!L$2:L$2815,$A5)+COUNTIFS('Duel Log'!C$2:C$2815,"Wallace",'Duel Log'!M$2:M$2815,$A5)+COUNTIFS('Duel Log'!C$2:C$2815,"Wallace",'Duel Log'!N$2:N$2815,$A5)+COUNTIFS('Duel Log'!C$2:C$2815,"Wallace",'Duel Log'!O$2:O$2815,$A5)+COUNTIFS('Duel Log'!C$2:C$2815,"Wallace",'Duel Log'!P$2:P$2815,$A5)</f>
        <v>0</v>
      </c>
      <c r="AP5" s="17" t="n">
        <f aca="false">COUNTIFS('Duel Log'!C$2:C$2815,"Yoru",'Duel Log'!I$2:I$2815,$A5)+COUNTIFS('Duel Log'!C$2:C$2815,"Yoru",'Duel Log'!J$2:J$2815,$A5)+COUNTIFS('Duel Log'!C$2:C$2815,"Yoru",'Duel Log'!K$2:K$2815,$A5)+COUNTIFS('Duel Log'!C$2:C$2815,"Yoru",'Duel Log'!L$2:L$2815,$A5)+COUNTIFS('Duel Log'!C$2:C$2815,"Yoru",'Duel Log'!M$2:M$2815,$A5)+COUNTIFS('Duel Log'!C$2:C$2815,"Yoru",'Duel Log'!N$2:N$2815,$A5)+COUNTIFS('Duel Log'!C$2:C$2815,"Yoru",'Duel Log'!O$2:O$2815,$A5)+COUNTIFS('Duel Log'!C$2:C$2815,"Yoru",'Duel Log'!P$2:P$2815,$A5)</f>
        <v>0</v>
      </c>
      <c r="AQ5" s="17" t="n">
        <f aca="false">COUNTIFS('Duel Log'!C$2:C$2815,"adriel",'Duel Log'!I$2:I$2815,$A5)+COUNTIFS('Duel Log'!C$2:C$2815,"adriel",'Duel Log'!J$2:J$2815,$A5)+COUNTIFS('Duel Log'!C$2:C$2815,"adriel",'Duel Log'!K$2:K$2815,$A5)+COUNTIFS('Duel Log'!C$2:C$2815,"adriel",'Duel Log'!L$2:L$2815,$A5)+COUNTIFS('Duel Log'!C$2:C$2815,"adriel",'Duel Log'!M$2:M$2815,$A5)+COUNTIFS('Duel Log'!C$2:C$2815,"adriel",'Duel Log'!N$2:N$2815,$A5)+COUNTIFS('Duel Log'!C$2:C$2815,"adriel",'Duel Log'!O$2:O$2815,$A5)+COUNTIFS('Duel Log'!C$2:C$2815,"adriel",'Duel Log'!P$2:P$2815,$A5)</f>
        <v>0</v>
      </c>
      <c r="AR5" s="17" t="n">
        <f aca="false">COUNTIFS('Duel Log'!C$2:C$2815,"droy",'Duel Log'!I$2:I$2815,$A5)+COUNTIFS('Duel Log'!C$2:C$2815,"droy",'Duel Log'!J$2:J$2815,$A5)+COUNTIFS('Duel Log'!C$2:C$2815,"droy",'Duel Log'!K$2:K$2815,$A5)+COUNTIFS('Duel Log'!C$2:C$2815,"droy",'Duel Log'!L$2:L$2815,$A5)+COUNTIFS('Duel Log'!C$2:C$2815,"droy",'Duel Log'!M$2:M$2815,$A5)+COUNTIFS('Duel Log'!C$2:C$2815,"droy",'Duel Log'!N$2:N$2815,$A5)+COUNTIFS('Duel Log'!C$2:C$2815,"droy",'Duel Log'!O$2:O$2815,$A5)+COUNTIFS('Duel Log'!C$2:C$2815,"droy",'Duel Log'!P$2:P$2815,$A5)</f>
        <v>0</v>
      </c>
      <c r="AS5" s="17" t="n">
        <f aca="false">COUNTIFS('Duel Log'!C$2:C$2815,"evolve✨律师",'Duel Log'!I$2:I$2815,$A5)+COUNTIFS('Duel Log'!C$2:C$2815,"evolve✨律师",'Duel Log'!J$2:J$2815,$A5)+COUNTIFS('Duel Log'!C$2:C$2815,"evolve✨律师",'Duel Log'!K$2:K$2815,$A5)+COUNTIFS('Duel Log'!C$2:C$2815,"evolve✨律师",'Duel Log'!L$2:L$2815,$A5)+COUNTIFS('Duel Log'!C$2:C$2815,"evolve✨律师",'Duel Log'!M$2:M$2815,$A5)+COUNTIFS('Duel Log'!C$2:C$2815,"evolve✨律师",'Duel Log'!N$2:N$2815,$A5)+COUNTIFS('Duel Log'!C$2:C$2815,"evolve✨律师",'Duel Log'!O$2:O$2815,$A5)+COUNTIFS('Duel Log'!C$2:C$2815,"evolve✨律师",'Duel Log'!P$2:P$2815,$A5)</f>
        <v>0</v>
      </c>
      <c r="AT5" s="17" t="n">
        <f aca="false">COUNTIFS('Duel Log'!C$2:C$2815,"✨Tanji",'Duel Log'!I$2:I$2815,$A5)+COUNTIFS('Duel Log'!C$2:C$2815,"✨Tanji",'Duel Log'!J$2:J$2815,$A5)+COUNTIFS('Duel Log'!C$2:C$2815,"✨Tanji",'Duel Log'!K$2:K$2815,$A5)+COUNTIFS('Duel Log'!C$2:C$2815,"✨Tanji",'Duel Log'!L$2:L$2815,$A5)+COUNTIFS('Duel Log'!C$2:C$2815,"✨Tanji",'Duel Log'!M$2:M$2815,$A5)+COUNTIFS('Duel Log'!C$2:C$2815,"✨Tanji",'Duel Log'!N$2:N$2815,$A5)+COUNTIFS('Duel Log'!C$2:C$2815,"✨Tanji",'Duel Log'!O$2:O$2815,$A5)+COUNTIFS('Duel Log'!C$2:C$2815,"✨Tanji",'Duel Log'!P$2:P$2815,$A5)</f>
        <v>1</v>
      </c>
      <c r="AU5" s="17" t="n">
        <f aca="false">COUNTIFS('Duel Log'!C$2:C$2815,"ぐりてゃん",'Duel Log'!I$2:I$2815,$A5)+COUNTIFS('Duel Log'!C$2:C$2815,"ぐりてゃん",'Duel Log'!J$2:J$2815,$A5)+COUNTIFS('Duel Log'!C$2:C$2815,"ぐりてゃん",'Duel Log'!K$2:K$2815,$A5)+COUNTIFS('Duel Log'!C$2:C$2815,"ぐりてゃん",'Duel Log'!L$2:L$2815,$A5)+COUNTIFS('Duel Log'!C$2:C$2815,"ぐりてゃん",'Duel Log'!M$2:M$2815,$A5)+COUNTIFS('Duel Log'!C$2:C$2815,"ぐりてゃん",'Duel Log'!N$2:N$2815,$A5)+COUNTIFS('Duel Log'!C$2:C$2815,"ぐりてゃん",'Duel Log'!O$2:O$2815,$A5)+COUNTIFS('Duel Log'!C$2:C$2815,"ぐりてゃん",'Duel Log'!P$2:P$2815,$A5)</f>
        <v>0</v>
      </c>
      <c r="AV5" s="17" t="n">
        <f aca="false">COUNTIFS('Duel Log'!C$2:C$2815,"たぁ",'Duel Log'!I$2:I$2815,$A5)+COUNTIFS('Duel Log'!C$2:C$2815,"たぁ",'Duel Log'!J$2:J$2815,$A5)+COUNTIFS('Duel Log'!C$2:C$2815,"たぁ",'Duel Log'!K$2:K$2815,$A5)+COUNTIFS('Duel Log'!C$2:C$2815,"たぁ",'Duel Log'!L$2:L$2815,$A5)+COUNTIFS('Duel Log'!C$2:C$2815,"たぁ",'Duel Log'!M$2:M$2815,$A5)+COUNTIFS('Duel Log'!C$2:C$2815,"たぁ",'Duel Log'!N$2:N$2815,$A5)+COUNTIFS('Duel Log'!C$2:C$2815,"たぁ",'Duel Log'!O$2:O$2815,$A5)+COUNTIFS('Duel Log'!C$2:C$2815,"たぁ",'Duel Log'!P$2:P$2815,$A5)</f>
        <v>0</v>
      </c>
      <c r="AW5" s="17" t="n">
        <f aca="false">COUNTIFS('Duel Log'!C$2:C$2815,"むぎったん",'Duel Log'!I$2:I$2815,$A5)+COUNTIFS('Duel Log'!C$2:C$2815,"むぎったん",'Duel Log'!J$2:J$2815,$A5)+COUNTIFS('Duel Log'!C$2:C$2815,"むぎったん",'Duel Log'!K$2:K$2815,$A5)+COUNTIFS('Duel Log'!C$2:C$2815,"むぎったん",'Duel Log'!L$2:L$2815,$A5)+COUNTIFS('Duel Log'!C$2:C$2815,"むぎったん",'Duel Log'!M$2:M$2815,$A5)+COUNTIFS('Duel Log'!C$2:C$2815,"むぎったん",'Duel Log'!N$2:N$2815,$A5)+COUNTIFS('Duel Log'!C$2:C$2815,"むぎったん",'Duel Log'!O$2:O$2815,$A5)+COUNTIFS('Duel Log'!C$2:C$2815,"むぎったん",'Duel Log'!P$2:P$2815,$A5)</f>
        <v>0</v>
      </c>
      <c r="AX5" s="17" t="n">
        <f aca="false">COUNTIFS('Duel Log'!C$2:C$2815,"加急Sinistro™",'Duel Log'!I$2:I$2815,$A5)+COUNTIFS('Duel Log'!C$2:C$2815,"加急Sinistro™",'Duel Log'!J$2:J$2815,$A5)+COUNTIFS('Duel Log'!C$2:C$2815,"加急Sinistro™",'Duel Log'!K$2:K$2815,$A5)+COUNTIFS('Duel Log'!C$2:C$2815,"加急Sinistro™",'Duel Log'!L$2:L$2815,$A5)+COUNTIFS('Duel Log'!C$2:C$2815,"加急Sinistro™",'Duel Log'!M$2:M$2815,$A5)+COUNTIFS('Duel Log'!C$2:C$2815,"加急Sinistro™",'Duel Log'!N$2:N$2815,$A5)+COUNTIFS('Duel Log'!C$2:C$2815,"加急Sinistro™",'Duel Log'!O$2:O$2815,$A5)+COUNTIFS('Duel Log'!C$2:C$2815,"加急Sinistro™",'Duel Log'!P$2:P$2815,$A5)</f>
        <v>0</v>
      </c>
      <c r="AY5" s="17" t="n">
        <f aca="false">COUNTIFS('Duel Log'!C$2:C$2815,"枫｜rakan❤️安之",'Duel Log'!I$2:I$2815,$A5)+COUNTIFS('Duel Log'!C$2:C$2815,"枫｜rakan❤️安之",'Duel Log'!J$2:J$2815,$A5)+COUNTIFS('Duel Log'!C$2:C$2815,"枫｜rakan❤️安之",'Duel Log'!K$2:K$2815,$A5)+COUNTIFS('Duel Log'!C$2:C$2815,"枫｜rakan❤️安之",'Duel Log'!L$2:L$2815,$A5)+COUNTIFS('Duel Log'!C$2:C$2815,"枫｜rakan❤️安之",'Duel Log'!M$2:M$2815,$A5)+COUNTIFS('Duel Log'!C$2:C$2815,"枫｜rakan❤️安之",'Duel Log'!N$2:N$2815,$A5)+COUNTIFS('Duel Log'!C$2:C$2815,"枫｜rakan❤️安之",'Duel Log'!O$2:O$2815,$A5)+COUNTIFS('Duel Log'!C$2:C$2815,"枫｜rakan❤️安之",'Duel Log'!P$2:P$2815,$A5)</f>
        <v>0</v>
      </c>
      <c r="AZ5" s="17" t="n">
        <f aca="false">COUNTIFS('Duel Log'!C$2:C$2815,"老板 Ι Batan’宙斯",'Duel Log'!I$2:I$2815,$A5)+COUNTIFS('Duel Log'!C$2:C$2815,"老板 Ι Batan’宙斯",'Duel Log'!J$2:J$2815,$A5)+COUNTIFS('Duel Log'!C$2:C$2815,"老板 Ι Batan’宙斯",'Duel Log'!K$2:K$2815,$A5)+COUNTIFS('Duel Log'!C$2:C$2815,"老板 Ι Batan’宙斯",'Duel Log'!L$2:L$2815,$A5)+COUNTIFS('Duel Log'!C$2:C$2815,"老板 Ι Batan’宙斯",'Duel Log'!M$2:M$2815,$A5)+COUNTIFS('Duel Log'!C$2:C$2815,"老板 Ι Batan’宙斯",'Duel Log'!N$2:N$2815,$A5)+COUNTIFS('Duel Log'!C$2:C$2815,"老板 Ι Batan’宙斯",'Duel Log'!O$2:O$2815,$A5)+COUNTIFS('Duel Log'!C$2:C$2815,"老板 Ι Batan’宙斯",'Duel Log'!P$2:P$2815,$A5)</f>
        <v>0</v>
      </c>
      <c r="BA5" s="17" t="n">
        <f aca="false">COUNTIFS('Duel Log'!C$2:C$2815,"鬼舞辻無惨",'Duel Log'!I$2:I$2815,$A5)+COUNTIFS('Duel Log'!C$2:C$2815,"鬼舞辻無惨",'Duel Log'!J$2:J$2815,$A5)+COUNTIFS('Duel Log'!C$2:C$2815,"鬼舞辻無惨",'Duel Log'!K$2:K$2815,$A5)+COUNTIFS('Duel Log'!C$2:C$2815,"鬼舞辻無惨",'Duel Log'!L$2:L$2815,$A5)+COUNTIFS('Duel Log'!C$2:C$2815,"鬼舞辻無惨",'Duel Log'!M$2:M$2815,$A5)+COUNTIFS('Duel Log'!C$2:C$2815,"鬼舞辻無惨",'Duel Log'!N$2:N$2815,$A5)+COUNTIFS('Duel Log'!C$2:C$2815,"鬼舞辻無惨",'Duel Log'!O$2:O$2815,$A5)+COUNTIFS('Duel Log'!C$2:C$2815,"鬼舞辻無惨",'Duel Log'!P$2:P$2815,$A5)</f>
        <v>0</v>
      </c>
      <c r="BB5" s="17" t="n">
        <f aca="false">COUNTIFS('Duel Log'!C$2:C$2815,"우티비구독좋아요",'Duel Log'!I$2:I$2815,$A5)+COUNTIFS('Duel Log'!C$2:C$2815,"우티비구독좋아요",'Duel Log'!J$2:J$2815,$A5)+COUNTIFS('Duel Log'!C$2:C$2815,"우티비구독좋아요",'Duel Log'!K$2:K$2815,$A5)+COUNTIFS('Duel Log'!C$2:C$2815,"우티비구독좋아요",'Duel Log'!L$2:L$2815,$A5)+COUNTIFS('Duel Log'!C$2:C$2815,"우티비구독좋아요",'Duel Log'!M$2:M$2815,$A5)+COUNTIFS('Duel Log'!C$2:C$2815,"우티비구독좋아요",'Duel Log'!N$2:N$2815,$A5)+COUNTIFS('Duel Log'!C$2:C$2815,"우티비구독좋아요",'Duel Log'!O$2:O$2815,$A5)+COUNTIFS('Duel Log'!C$2:C$2815,"우티비구독좋아요",'Duel Log'!P$2:P$2815,$A5)</f>
        <v>0</v>
      </c>
    </row>
    <row r="6" customFormat="false" ht="15" hidden="false" customHeight="true" outlineLevel="0" collapsed="false">
      <c r="A6" s="11" t="s">
        <v>156</v>
      </c>
      <c r="B6" s="17" t="n">
        <f aca="false">COUNTIFS('Duel Log'!C$2:C$2815,"Adox",'Duel Log'!I$2:I$2815,$A6)+COUNTIFS('Duel Log'!C$2:C$2815,"Adox",'Duel Log'!J$2:J$2815,$A6)+COUNTIFS('Duel Log'!C$2:C$2815,"Adox",'Duel Log'!K$2:K$2815,$A6)+COUNTIFS('Duel Log'!C$2:C$2815,"Adox",'Duel Log'!L$2:L$2815,$A6)+COUNTIFS('Duel Log'!C$2:C$2815,"Adox",'Duel Log'!M$2:M$2815,$A6)+COUNTIFS('Duel Log'!C$2:C$2815,"Adox",'Duel Log'!N$2:N$2815,$A6)+COUNTIFS('Duel Log'!C$2:C$2815,"Adox",'Duel Log'!O$2:O$2815,$A6)+COUNTIFS('Duel Log'!C$2:C$2815,"Adox",'Duel Log'!P$2:P$2815,$A6)</f>
        <v>2</v>
      </c>
      <c r="C6" s="17" t="n">
        <f aca="false">COUNTIFS('Duel Log'!C$2:C$2815,"Asaf",'Duel Log'!I$2:I$2815,$A6)+COUNTIFS('Duel Log'!C$2:C$2815,"Asaf",'Duel Log'!J$2:J$2815,$A6)+COUNTIFS('Duel Log'!C$2:C$2815,"Asaf",'Duel Log'!K$2:K$2815,$A6)+COUNTIFS('Duel Log'!C$2:C$2815,"Asaf",'Duel Log'!L$2:L$2815,$A6)+COUNTIFS('Duel Log'!C$2:C$2815,"Asaf",'Duel Log'!M$2:M$2815,$A6)+COUNTIFS('Duel Log'!C$2:C$2815,"Asaf",'Duel Log'!N$2:N$2815,$A6)+COUNTIFS('Duel Log'!C$2:C$2815,"Asaf",'Duel Log'!O$2:O$2815,$A6)+COUNTIFS('Duel Log'!C$2:C$2815,"Asaf",'Duel Log'!P$2:P$2815,$A6)</f>
        <v>0</v>
      </c>
      <c r="D6" s="17" t="n">
        <f aca="false">COUNTIFS('Duel Log'!C$2:C$2815,"BattleSRAM",'Duel Log'!I$2:I$2815,$A6)+COUNTIFS('Duel Log'!C$2:C$2815,"BattleSRAM",'Duel Log'!J$2:J$2815,$A6)+COUNTIFS('Duel Log'!C$2:C$2815,"BattleSRAM",'Duel Log'!K$2:K$2815,$A6)+COUNTIFS('Duel Log'!C$2:C$2815,"BattleSRAM",'Duel Log'!L$2:L$2815,$A6)+COUNTIFS('Duel Log'!C$2:C$2815,"BattleSRAM",'Duel Log'!M$2:M$2815,$A6)+COUNTIFS('Duel Log'!C$2:C$2815,"BattleSRAM",'Duel Log'!N$2:N$2815,$A6)+COUNTIFS('Duel Log'!C$2:C$2815,"BattleSRAM",'Duel Log'!O$2:O$2815,$A6)+COUNTIFS('Duel Log'!C$2:C$2815,"BattleSRAM",'Duel Log'!P$2:P$2815,$A6)</f>
        <v>1</v>
      </c>
      <c r="E6" s="17" t="n">
        <f aca="false">COUNTIFS('Duel Log'!C$2:C$2815,"Betfas",'Duel Log'!I$2:I$2815,$A6)+COUNTIFS('Duel Log'!C$2:C$2815,"Betfas",'Duel Log'!J$2:J$2815,$A6)+COUNTIFS('Duel Log'!C$2:C$2815,"Betfas",'Duel Log'!K$2:K$2815,$A6)+COUNTIFS('Duel Log'!C$2:C$2815,"Betfas",'Duel Log'!L$2:L$2815,$A6)+COUNTIFS('Duel Log'!C$2:C$2815,"Betfas",'Duel Log'!M$2:M$2815,$A6)+COUNTIFS('Duel Log'!C$2:C$2815,"Betfas",'Duel Log'!N$2:N$2815,$A6)+COUNTIFS('Duel Log'!C$2:C$2815,"Betfas",'Duel Log'!O$2:O$2815,$A6)+COUNTIFS('Duel Log'!C$2:C$2815,"Betfas",'Duel Log'!P$2:P$2815,$A6)</f>
        <v>1</v>
      </c>
      <c r="F6" s="17" t="n">
        <f aca="false">COUNTIFS('Duel Log'!C$2:C$2815,"CAL Sub ™✨杰克",'Duel Log'!I$2:I$2815,$A6)+COUNTIFS('Duel Log'!C$2:C$2815,"CAL Sub ™✨杰克",'Duel Log'!J$2:J$2815,$A6)+COUNTIFS('Duel Log'!C$2:C$2815,"CAL Sub ™✨杰克",'Duel Log'!K$2:K$2815,$A6)+COUNTIFS('Duel Log'!C$2:C$2815,"CAL Sub ™✨杰克",'Duel Log'!L$2:L$2815,$A6)+COUNTIFS('Duel Log'!C$2:C$2815,"CAL Sub ™✨杰克",'Duel Log'!M$2:M$2815,$A6)+COUNTIFS('Duel Log'!C$2:C$2815,"CAL Sub ™✨杰克",'Duel Log'!N$2:N$2815,$A6)+COUNTIFS('Duel Log'!C$2:C$2815,"CAL Sub ™✨杰克",'Duel Log'!O$2:O$2815,$A6)+COUNTIFS('Duel Log'!C$2:C$2815,"CAL Sub ™✨杰克",'Duel Log'!P$2:P$2815,$A6)</f>
        <v>1</v>
      </c>
      <c r="G6" s="17" t="n">
        <f aca="false">COUNTIFS('Duel Log'!C$2:C$2815,"Clown",'Duel Log'!I$2:I$2815,$A6)+COUNTIFS('Duel Log'!C$2:C$2815,"Clown",'Duel Log'!J$2:J$2815,$A6)+COUNTIFS('Duel Log'!C$2:C$2815,"Clown",'Duel Log'!K$2:K$2815,$A6)+COUNTIFS('Duel Log'!C$2:C$2815,"Clown",'Duel Log'!L$2:L$2815,$A6)+COUNTIFS('Duel Log'!C$2:C$2815,"Clown",'Duel Log'!M$2:M$2815,$A6)+COUNTIFS('Duel Log'!C$2:C$2815,"Clown",'Duel Log'!N$2:N$2815,$A6)+COUNTIFS('Duel Log'!C$2:C$2815,"Clown",'Duel Log'!O$2:O$2815,$A6)+COUNTIFS('Duel Log'!C$2:C$2815,"Clown",'Duel Log'!P$2:P$2815,$A6)</f>
        <v>3</v>
      </c>
      <c r="H6" s="17" t="n">
        <f aca="false">COUNTIFS('Duel Log'!C$2:C$2815,"Coco",'Duel Log'!I$2:I$2815,$A6)+COUNTIFS('Duel Log'!C$2:C$2815,"Coco",'Duel Log'!J$2:J$2815,$A6)+COUNTIFS('Duel Log'!C$2:C$2815,"Coco",'Duel Log'!K$2:K$2815,$A6)+COUNTIFS('Duel Log'!C$2:C$2815,"Coco",'Duel Log'!L$2:L$2815,$A6)+COUNTIFS('Duel Log'!C$2:C$2815,"Coco",'Duel Log'!M$2:M$2815,$A6)+COUNTIFS('Duel Log'!C$2:C$2815,"Coco",'Duel Log'!N$2:N$2815,$A6)+COUNTIFS('Duel Log'!C$2:C$2815,"Coco",'Duel Log'!O$2:O$2815,$A6)+COUNTIFS('Duel Log'!C$2:C$2815,"Coco",'Duel Log'!P$2:P$2815,$A6)</f>
        <v>2</v>
      </c>
      <c r="I6" s="17" t="n">
        <f aca="false">COUNTIFS('Duel Log'!C$2:C$2815,"Code: Furkan",'Duel Log'!I$2:I$2815,$A6)+COUNTIFS('Duel Log'!C$2:C$2815,"Code: Furkan",'Duel Log'!J$2:J$2815,$A6)+COUNTIFS('Duel Log'!C$2:C$2815,"Code: Furkan",'Duel Log'!K$2:K$2815,$A6)+COUNTIFS('Duel Log'!C$2:C$2815,"Code: Furkan",'Duel Log'!L$2:L$2815,$A6)+COUNTIFS('Duel Log'!C$2:C$2815,"Code: Furkan",'Duel Log'!M$2:M$2815,$A6)+COUNTIFS('Duel Log'!C$2:C$2815,"Code: Furkan",'Duel Log'!N$2:N$2815,$A6)+COUNTIFS('Duel Log'!C$2:C$2815,"Code: Furkan",'Duel Log'!O$2:O$2815,$A6)+COUNTIFS('Duel Log'!C$2:C$2815,"Code: Furkan",'Duel Log'!P$2:P$2815,$A6)</f>
        <v>1</v>
      </c>
      <c r="J6" s="17" t="n">
        <f aca="false">COUNTIFS('Duel Log'!C$2:C$2815,"DK",'Duel Log'!I$2:I$2815,$A6)+COUNTIFS('Duel Log'!C$2:C$2815,"DK",'Duel Log'!J$2:J$2815,$A6)+COUNTIFS('Duel Log'!C$2:C$2815,"DK",'Duel Log'!K$2:K$2815,$A6)+COUNTIFS('Duel Log'!C$2:C$2815,"DK",'Duel Log'!L$2:L$2815,$A6)+COUNTIFS('Duel Log'!C$2:C$2815,"DK",'Duel Log'!M$2:M$2815,$A6)+COUNTIFS('Duel Log'!C$2:C$2815,"DK",'Duel Log'!N$2:N$2815,$A6)+COUNTIFS('Duel Log'!C$2:C$2815,"DK",'Duel Log'!O$2:O$2815,$A6)+COUNTIFS('Duel Log'!C$2:C$2815,"DK",'Duel Log'!P$2:P$2815,$A6)</f>
        <v>3</v>
      </c>
      <c r="K6" s="17" t="n">
        <f aca="false">COUNTIFS('Duel Log'!C$2:C$2815,"Dess",'Duel Log'!I$2:I$2815,$A6)+COUNTIFS('Duel Log'!C$2:C$2815,"Dess",'Duel Log'!J$2:J$2815,$A6)+COUNTIFS('Duel Log'!C$2:C$2815,"Dess",'Duel Log'!K$2:K$2815,$A6)+COUNTIFS('Duel Log'!C$2:C$2815,"Dess",'Duel Log'!L$2:L$2815,$A6)+COUNTIFS('Duel Log'!C$2:C$2815,"Dess",'Duel Log'!M$2:M$2815,$A6)+COUNTIFS('Duel Log'!C$2:C$2815,"Dess",'Duel Log'!N$2:N$2815,$A6)+COUNTIFS('Duel Log'!C$2:C$2815,"Dess",'Duel Log'!O$2:O$2815,$A6)+COUNTIFS('Duel Log'!C$2:C$2815,"Dess",'Duel Log'!P$2:P$2815,$A6)</f>
        <v>0</v>
      </c>
      <c r="L6" s="17" t="n">
        <f aca="false">COUNTIFS('Duel Log'!C$2:C$2815,"EGW",'Duel Log'!I$2:I$2815,$A6)+COUNTIFS('Duel Log'!C$2:C$2815,"EGW",'Duel Log'!J$2:J$2815,$A6)+COUNTIFS('Duel Log'!C$2:C$2815,"EGW",'Duel Log'!K$2:K$2815,$A6)+COUNTIFS('Duel Log'!C$2:C$2815,"EGW",'Duel Log'!L$2:L$2815,$A6)+COUNTIFS('Duel Log'!C$2:C$2815,"EGW",'Duel Log'!M$2:M$2815,$A6)+COUNTIFS('Duel Log'!C$2:C$2815,"EGW",'Duel Log'!N$2:N$2815,$A6)+COUNTIFS('Duel Log'!C$2:C$2815,"EGW",'Duel Log'!O$2:O$2815,$A6)+COUNTIFS('Duel Log'!C$2:C$2815,"EGW",'Duel Log'!P$2:P$2815,$A6)</f>
        <v>0</v>
      </c>
      <c r="M6" s="17" t="n">
        <f aca="false">COUNTIFS('Duel Log'!C$2:C$2815,"ErBacce",'Duel Log'!I$2:I$2815,$A6)+COUNTIFS('Duel Log'!C$2:C$2815,"ErBacce",'Duel Log'!J$2:J$2815,$A6)+COUNTIFS('Duel Log'!C$2:C$2815,"ErBacce",'Duel Log'!K$2:K$2815,$A6)+COUNTIFS('Duel Log'!C$2:C$2815,"ErBacce",'Duel Log'!L$2:L$2815,$A6)+COUNTIFS('Duel Log'!C$2:C$2815,"ErBacce",'Duel Log'!M$2:M$2815,$A6)+COUNTIFS('Duel Log'!C$2:C$2815,"ErBacce",'Duel Log'!N$2:N$2815,$A6)+COUNTIFS('Duel Log'!C$2:C$2815,"ErBacce",'Duel Log'!O$2:O$2815,$A6)+COUNTIFS('Duel Log'!C$2:C$2815,"ErBacce",'Duel Log'!P$2:P$2815,$A6)</f>
        <v>0</v>
      </c>
      <c r="N6" s="17" t="n">
        <f aca="false">COUNTIFS('Duel Log'!C$2:C$2815,"Ian77",'Duel Log'!I$2:I$2815,$A6)+COUNTIFS('Duel Log'!C$2:C$2815,"Ian77",'Duel Log'!J$2:J$2815,$A6)+COUNTIFS('Duel Log'!C$2:C$2815,"Ian77",'Duel Log'!K$2:K$2815,$A6)+COUNTIFS('Duel Log'!C$2:C$2815,"Ian77",'Duel Log'!L$2:L$2815,$A6)+COUNTIFS('Duel Log'!C$2:C$2815,"Ian77",'Duel Log'!M$2:M$2815,$A6)+COUNTIFS('Duel Log'!C$2:C$2815,"Ian77",'Duel Log'!N$2:N$2815,$A6)+COUNTIFS('Duel Log'!C$2:C$2815,"Ian77",'Duel Log'!O$2:O$2815,$A6)+COUNTIFS('Duel Log'!C$2:C$2815,"Ian77",'Duel Log'!P$2:P$2815,$A6)</f>
        <v>0</v>
      </c>
      <c r="O6" s="17" t="n">
        <f aca="false">COUNTIFS('Duel Log'!C$2:C$2815,"JL Viiper",'Duel Log'!I$2:I$2815,$A6)+COUNTIFS('Duel Log'!C$2:C$2815,"JL Viiper",'Duel Log'!J$2:J$2815,$A6)+COUNTIFS('Duel Log'!C$2:C$2815,"JL Viiper",'Duel Log'!K$2:K$2815,$A6)+COUNTIFS('Duel Log'!C$2:C$2815,"JL Viiper",'Duel Log'!L$2:L$2815,$A6)+COUNTIFS('Duel Log'!C$2:C$2815,"JL Viiper",'Duel Log'!M$2:M$2815,$A6)+COUNTIFS('Duel Log'!C$2:C$2815,"JL Viiper",'Duel Log'!N$2:N$2815,$A6)+COUNTIFS('Duel Log'!C$2:C$2815,"JL Viiper",'Duel Log'!O$2:O$2815,$A6)+COUNTIFS('Duel Log'!C$2:C$2815,"JL Viiper",'Duel Log'!P$2:P$2815,$A6)</f>
        <v>0</v>
      </c>
      <c r="P6" s="17" t="n">
        <f aca="false">COUNTIFS('Duel Log'!C$2:C$2815,"JorZ",'Duel Log'!I$2:I$2815,$A6)+COUNTIFS('Duel Log'!C$2:C$2815,"JorZ",'Duel Log'!J$2:J$2815,$A6)+COUNTIFS('Duel Log'!C$2:C$2815,"JorZ",'Duel Log'!K$2:K$2815,$A6)+COUNTIFS('Duel Log'!C$2:C$2815,"JorZ",'Duel Log'!L$2:L$2815,$A6)+COUNTIFS('Duel Log'!C$2:C$2815,"JorZ",'Duel Log'!M$2:M$2815,$A6)+COUNTIFS('Duel Log'!C$2:C$2815,"JorZ",'Duel Log'!N$2:N$2815,$A6)+COUNTIFS('Duel Log'!C$2:C$2815,"JorZ",'Duel Log'!O$2:O$2815,$A6)+COUNTIFS('Duel Log'!C$2:C$2815,"JorZ",'Duel Log'!P$2:P$2815,$A6)</f>
        <v>0</v>
      </c>
      <c r="Q6" s="17" t="n">
        <f aca="false">COUNTIFS('Duel Log'!C$2:C$2815,"Kimchi77✨小小罗",'Duel Log'!I$2:I$2815,$A6)+COUNTIFS('Duel Log'!C$2:C$2815,"Kimchi77✨小小罗",'Duel Log'!J$2:J$2815,$A6)+COUNTIFS('Duel Log'!C$2:C$2815,"Kimchi77✨小小罗",'Duel Log'!K$2:K$2815,$A6)+COUNTIFS('Duel Log'!C$2:C$2815,"Kimchi77✨小小罗",'Duel Log'!L$2:L$2815,$A6)+COUNTIFS('Duel Log'!C$2:C$2815,"Kimchi77✨小小罗",'Duel Log'!M$2:M$2815,$A6)+COUNTIFS('Duel Log'!C$2:C$2815,"Kimchi77✨小小罗",'Duel Log'!N$2:N$2815,$A6)+COUNTIFS('Duel Log'!C$2:C$2815,"Kimchi77✨小小罗",'Duel Log'!O$2:O$2815,$A6)+COUNTIFS('Duel Log'!C$2:C$2815,"Kimchi77✨小小罗",'Duel Log'!P$2:P$2815,$A6)</f>
        <v>0</v>
      </c>
      <c r="R6" s="17" t="n">
        <f aca="false">COUNTIFS('Duel Log'!C$2:C$2815,"Kitashiyan",'Duel Log'!I$2:I$2815,$A6)+COUNTIFS('Duel Log'!C$2:C$2815,"Kitashiyan",'Duel Log'!J$2:J$2815,$A6)+COUNTIFS('Duel Log'!C$2:C$2815,"Kitashiyan",'Duel Log'!K$2:K$2815,$A6)+COUNTIFS('Duel Log'!C$2:C$2815,"Kitashiyan",'Duel Log'!L$2:L$2815,$A6)+COUNTIFS('Duel Log'!C$2:C$2815,"Kitashiyan",'Duel Log'!M$2:M$2815,$A6)+COUNTIFS('Duel Log'!C$2:C$2815,"Kitashiyan",'Duel Log'!N$2:N$2815,$A6)+COUNTIFS('Duel Log'!C$2:C$2815,"Kitashiyan",'Duel Log'!O$2:O$2815,$A6)+COUNTIFS('Duel Log'!C$2:C$2815,"Kitashiyan",'Duel Log'!P$2:P$2815,$A6)</f>
        <v>1</v>
      </c>
      <c r="S6" s="17" t="n">
        <f aca="false">COUNTIFS('Duel Log'!C$2:C$2815,"LF丨张✨Ink❤️llb",'Duel Log'!I$2:I$2815,$A6)+COUNTIFS('Duel Log'!C$2:C$2815,"LF丨张✨Ink❤️llb",'Duel Log'!J$2:J$2815,$A6)+COUNTIFS('Duel Log'!C$2:C$2815,"LF丨张✨Ink❤️llb",'Duel Log'!K$2:K$2815,$A6)+COUNTIFS('Duel Log'!C$2:C$2815,"LF丨张✨Ink❤️llb",'Duel Log'!L$2:L$2815,$A6)+COUNTIFS('Duel Log'!C$2:C$2815,"LF丨张✨Ink❤️llb",'Duel Log'!M$2:M$2815,$A6)+COUNTIFS('Duel Log'!C$2:C$2815,"LF丨张✨Ink❤️llb",'Duel Log'!N$2:N$2815,$A6)+COUNTIFS('Duel Log'!C$2:C$2815,"LF丨张✨Ink❤️llb",'Duel Log'!O$2:O$2815,$A6)+COUNTIFS('Duel Log'!C$2:C$2815,"LF丨张✨Ink❤️llb",'Duel Log'!P$2:P$2815,$A6)</f>
        <v>0</v>
      </c>
      <c r="T6" s="17" t="n">
        <f aca="false">COUNTIFS('Duel Log'!C$2:C$2815,"Lucas.xit✨之安神",'Duel Log'!I$2:I$2815,$A6)+COUNTIFS('Duel Log'!C$2:C$2815,"Lucas.xit✨之安神",'Duel Log'!J$2:J$2815,$A6)+COUNTIFS('Duel Log'!C$2:C$2815,"Lucas.xit✨之安神",'Duel Log'!K$2:K$2815,$A6)+COUNTIFS('Duel Log'!C$2:C$2815,"Lucas.xit✨之安神",'Duel Log'!L$2:L$2815,$A6)+COUNTIFS('Duel Log'!C$2:C$2815,"Lucas.xit✨之安神",'Duel Log'!M$2:M$2815,$A6)+COUNTIFS('Duel Log'!C$2:C$2815,"Lucas.xit✨之安神",'Duel Log'!N$2:N$2815,$A6)+COUNTIFS('Duel Log'!C$2:C$2815,"Lucas.xit✨之安神",'Duel Log'!O$2:O$2815,$A6)+COUNTIFS('Duel Log'!C$2:C$2815,"Lucas.xit✨之安神",'Duel Log'!P$2:P$2815,$A6)</f>
        <v>3</v>
      </c>
      <c r="U6" s="17" t="n">
        <f aca="false">COUNTIFS('Duel Log'!C$2:C$2815,"Lucas✨杰克",'Duel Log'!I$2:I$2815,$A6)+COUNTIFS('Duel Log'!C$2:C$2815,"Lucas✨杰克",'Duel Log'!J$2:J$2815,$A6)+COUNTIFS('Duel Log'!C$2:C$2815,"Lucas✨杰克",'Duel Log'!K$2:K$2815,$A6)+COUNTIFS('Duel Log'!C$2:C$2815,"Lucas✨杰克",'Duel Log'!L$2:L$2815,$A6)+COUNTIFS('Duel Log'!C$2:C$2815,"Lucas✨杰克",'Duel Log'!M$2:M$2815,$A6)+COUNTIFS('Duel Log'!C$2:C$2815,"Lucas✨杰克",'Duel Log'!N$2:N$2815,$A6)+COUNTIFS('Duel Log'!C$2:C$2815,"Lucas✨杰克",'Duel Log'!O$2:O$2815,$A6)+COUNTIFS('Duel Log'!C$2:C$2815,"Lucas✨杰克",'Duel Log'!P$2:P$2815,$A6)</f>
        <v>0</v>
      </c>
      <c r="V6" s="17" t="n">
        <f aca="false">COUNTIFS('Duel Log'!C$2:C$2815,"MH Axel",'Duel Log'!I$2:I$2815,$A6)+COUNTIFS('Duel Log'!C$2:C$2815,"MH Axel",'Duel Log'!J$2:J$2815,$A6)+COUNTIFS('Duel Log'!C$2:C$2815,"MH Axel",'Duel Log'!K$2:K$2815,$A6)+COUNTIFS('Duel Log'!C$2:C$2815,"MH Axel",'Duel Log'!L$2:L$2815,$A6)+COUNTIFS('Duel Log'!C$2:C$2815,"MH Axel",'Duel Log'!M$2:M$2815,$A6)+COUNTIFS('Duel Log'!C$2:C$2815,"MH Axel",'Duel Log'!N$2:N$2815,$A6)+COUNTIFS('Duel Log'!C$2:C$2815,"MH Axel",'Duel Log'!O$2:O$2815,$A6)+COUNTIFS('Duel Log'!C$2:C$2815,"MH Axel",'Duel Log'!P$2:P$2815,$A6)</f>
        <v>0</v>
      </c>
      <c r="W6" s="17" t="n">
        <f aca="false">COUNTIFS('Duel Log'!C$2:C$2815,"Mohamed Light",'Duel Log'!I$2:I$2815,$A6)+COUNTIFS('Duel Log'!C$2:C$2815,"Mohamed Light",'Duel Log'!J$2:J$2815,$A6)+COUNTIFS('Duel Log'!C$2:C$2815,"Mohamed Light",'Duel Log'!K$2:K$2815,$A6)+COUNTIFS('Duel Log'!C$2:C$2815,"Mohamed Light",'Duel Log'!L$2:L$2815,$A6)+COUNTIFS('Duel Log'!C$2:C$2815,"Mohamed Light",'Duel Log'!M$2:M$2815,$A6)+COUNTIFS('Duel Log'!C$2:C$2815,"Mohamed Light",'Duel Log'!N$2:N$2815,$A6)+COUNTIFS('Duel Log'!C$2:C$2815,"Mohamed Light",'Duel Log'!O$2:O$2815,$A6)+COUNTIFS('Duel Log'!C$2:C$2815,"Mohamed Light",'Duel Log'!P$2:P$2815,$A6)</f>
        <v>1</v>
      </c>
      <c r="X6" s="17" t="n">
        <f aca="false">COUNTIFS('Duel Log'!C$2:C$2815,"Nicoco23",'Duel Log'!I$2:I$2815,$A6)+COUNTIFS('Duel Log'!C$2:C$2815,"Nicoco23",'Duel Log'!J$2:J$2815,$A6)+COUNTIFS('Duel Log'!C$2:C$2815,"Nicoco23",'Duel Log'!K$2:K$2815,$A6)+COUNTIFS('Duel Log'!C$2:C$2815,"Nicoco23",'Duel Log'!L$2:L$2815,$A6)+COUNTIFS('Duel Log'!C$2:C$2815,"Nicoco23",'Duel Log'!M$2:M$2815,$A6)+COUNTIFS('Duel Log'!C$2:C$2815,"Nicoco23",'Duel Log'!N$2:N$2815,$A6)+COUNTIFS('Duel Log'!C$2:C$2815,"Nicoco23",'Duel Log'!O$2:O$2815,$A6)+COUNTIFS('Duel Log'!C$2:C$2815,"Nicoco23",'Duel Log'!P$2:P$2815,$A6)</f>
        <v>0</v>
      </c>
      <c r="Y6" s="17" t="n">
        <f aca="false">COUNTIFS('Duel Log'!C$2:C$2815,"Nooby❤️Pi2r",'Duel Log'!I$2:I$2815,$A6)+COUNTIFS('Duel Log'!C$2:C$2815,"Nooby❤️Pi2r",'Duel Log'!J$2:J$2815,$A6)+COUNTIFS('Duel Log'!C$2:C$2815,"Nooby❤️Pi2r",'Duel Log'!K$2:K$2815,$A6)+COUNTIFS('Duel Log'!C$2:C$2815,"Nooby❤️Pi2r",'Duel Log'!L$2:L$2815,$A6)+COUNTIFS('Duel Log'!C$2:C$2815,"Nooby❤️Pi2r",'Duel Log'!M$2:M$2815,$A6)+COUNTIFS('Duel Log'!C$2:C$2815,"Nooby❤️Pi2r",'Duel Log'!N$2:N$2815,$A6)+COUNTIFS('Duel Log'!C$2:C$2815,"Nooby❤️Pi2r",'Duel Log'!O$2:O$2815,$A6)+COUNTIFS('Duel Log'!C$2:C$2815,"Nooby❤️Pi2r",'Duel Log'!P$2:P$2815,$A6)</f>
        <v>1</v>
      </c>
      <c r="Z6" s="17" t="n">
        <f aca="false">COUNTIFS('Duel Log'!C$2:C$2815,"Pedro™️",'Duel Log'!I$2:I$2815,$A6)+COUNTIFS('Duel Log'!C$2:C$2815,"Pedro™️",'Duel Log'!J$2:J$2815,$A6)+COUNTIFS('Duel Log'!C$2:C$2815,"Pedro™️",'Duel Log'!K$2:K$2815,$A6)+COUNTIFS('Duel Log'!C$2:C$2815,"Pedro™️",'Duel Log'!L$2:L$2815,$A6)+COUNTIFS('Duel Log'!C$2:C$2815,"Pedro™️",'Duel Log'!M$2:M$2815,$A6)+COUNTIFS('Duel Log'!C$2:C$2815,"Pedro™️",'Duel Log'!N$2:N$2815,$A6)+COUNTIFS('Duel Log'!C$2:C$2815,"Pedro™️",'Duel Log'!O$2:O$2815,$A6)+COUNTIFS('Duel Log'!C$2:C$2815,"Pedro™️",'Duel Log'!P$2:P$2815,$A6)</f>
        <v>2</v>
      </c>
      <c r="AA6" s="17" t="n">
        <f aca="false">COUNTIFS('Duel Log'!C$2:C$2815,"RAD",'Duel Log'!I$2:I$2815,$A6)+COUNTIFS('Duel Log'!C$2:C$2815,"RAD",'Duel Log'!J$2:J$2815,$A6)+COUNTIFS('Duel Log'!C$2:C$2815,"RAD",'Duel Log'!K$2:K$2815,$A6)+COUNTIFS('Duel Log'!C$2:C$2815,"RAD",'Duel Log'!L$2:L$2815,$A6)+COUNTIFS('Duel Log'!C$2:C$2815,"RAD",'Duel Log'!M$2:M$2815,$A6)+COUNTIFS('Duel Log'!C$2:C$2815,"RAD",'Duel Log'!N$2:N$2815,$A6)+COUNTIFS('Duel Log'!C$2:C$2815,"RAD",'Duel Log'!O$2:O$2815,$A6)+COUNTIFS('Duel Log'!C$2:C$2815,"RAD",'Duel Log'!P$2:P$2815,$A6)</f>
        <v>0</v>
      </c>
      <c r="AB6" s="17" t="n">
        <f aca="false">COUNTIFS('Duel Log'!C$2:C$2815,"RUBIZALEZ",'Duel Log'!I$2:I$2815,$A6)+COUNTIFS('Duel Log'!C$2:C$2815,"RUBIZALEZ",'Duel Log'!J$2:J$2815,$A6)+COUNTIFS('Duel Log'!C$2:C$2815,"RUBIZALEZ",'Duel Log'!K$2:K$2815,$A6)+COUNTIFS('Duel Log'!C$2:C$2815,"RUBIZALEZ",'Duel Log'!L$2:L$2815,$A6)+COUNTIFS('Duel Log'!C$2:C$2815,"RUBIZALEZ",'Duel Log'!M$2:M$2815,$A6)+COUNTIFS('Duel Log'!C$2:C$2815,"RUBIZALEZ",'Duel Log'!N$2:N$2815,$A6)+COUNTIFS('Duel Log'!C$2:C$2815,"RUBIZALEZ",'Duel Log'!O$2:O$2815,$A6)+COUNTIFS('Duel Log'!C$2:C$2815,"RUBIZALEZ",'Duel Log'!P$2:P$2815,$A6)</f>
        <v>0</v>
      </c>
      <c r="AC6" s="17" t="n">
        <f aca="false">COUNTIFS('Duel Log'!C$2:C$2815,"Rainbow",'Duel Log'!I$2:I$2815,$A6)+COUNTIFS('Duel Log'!C$2:C$2815,"Rainbow",'Duel Log'!J$2:J$2815,$A6)+COUNTIFS('Duel Log'!C$2:C$2815,"Rainbow",'Duel Log'!K$2:K$2815,$A6)+COUNTIFS('Duel Log'!C$2:C$2815,"Rainbow",'Duel Log'!L$2:L$2815,$A6)+COUNTIFS('Duel Log'!C$2:C$2815,"Rainbow",'Duel Log'!M$2:M$2815,$A6)+COUNTIFS('Duel Log'!C$2:C$2815,"Rainbow",'Duel Log'!N$2:N$2815,$A6)+COUNTIFS('Duel Log'!C$2:C$2815,"Rainbow",'Duel Log'!O$2:O$2815,$A6)+COUNTIFS('Duel Log'!C$2:C$2815,"Rainbow",'Duel Log'!P$2:P$2815,$A6)</f>
        <v>1</v>
      </c>
      <c r="AD6" s="17" t="n">
        <f aca="false">COUNTIFS('Duel Log'!C$2:C$2815,"Rin✨安之",'Duel Log'!I$2:I$2815,$A6)+COUNTIFS('Duel Log'!C$2:C$2815,"Rin✨安之",'Duel Log'!J$2:J$2815,$A6)+COUNTIFS('Duel Log'!C$2:C$2815,"Rin✨安之",'Duel Log'!K$2:K$2815,$A6)+COUNTIFS('Duel Log'!C$2:C$2815,"Rin✨安之",'Duel Log'!L$2:L$2815,$A6)+COUNTIFS('Duel Log'!C$2:C$2815,"Rin✨安之",'Duel Log'!M$2:M$2815,$A6)+COUNTIFS('Duel Log'!C$2:C$2815,"Rin✨安之",'Duel Log'!N$2:N$2815,$A6)+COUNTIFS('Duel Log'!C$2:C$2815,"Rin✨安之",'Duel Log'!O$2:O$2815,$A6)+COUNTIFS('Duel Log'!C$2:C$2815,"Rin✨安之",'Duel Log'!P$2:P$2815,$A6)</f>
        <v>1</v>
      </c>
      <c r="AE6" s="17" t="n">
        <f aca="false">COUNTIFS('Duel Log'!C$2:C$2815,"Ryley",'Duel Log'!I$2:I$2815,$A6)+COUNTIFS('Duel Log'!C$2:C$2815,"Ryley",'Duel Log'!J$2:J$2815,$A6)+COUNTIFS('Duel Log'!C$2:C$2815,"Ryley",'Duel Log'!K$2:K$2815,$A6)+COUNTIFS('Duel Log'!C$2:C$2815,"Ryley",'Duel Log'!L$2:L$2815,$A6)+COUNTIFS('Duel Log'!C$2:C$2815,"Ryley",'Duel Log'!M$2:M$2815,$A6)+COUNTIFS('Duel Log'!C$2:C$2815,"Ryley",'Duel Log'!N$2:N$2815,$A6)+COUNTIFS('Duel Log'!C$2:C$2815,"Ryley",'Duel Log'!O$2:O$2815,$A6)+COUNTIFS('Duel Log'!C$2:C$2815,"Ryley",'Duel Log'!P$2:P$2815,$A6)</f>
        <v>2</v>
      </c>
      <c r="AF6" s="17" t="n">
        <f aca="false">COUNTIFS('Duel Log'!C$2:C$2815,"SK Morten",'Duel Log'!I$2:I$2815,$A6)+COUNTIFS('Duel Log'!C$2:C$2815,"SK Morten",'Duel Log'!J$2:J$2815,$A6)+COUNTIFS('Duel Log'!C$2:C$2815,"SK Morten",'Duel Log'!K$2:K$2815,$A6)+COUNTIFS('Duel Log'!C$2:C$2815,"SK Morten",'Duel Log'!L$2:L$2815,$A6)+COUNTIFS('Duel Log'!C$2:C$2815,"SK Morten",'Duel Log'!M$2:M$2815,$A6)+COUNTIFS('Duel Log'!C$2:C$2815,"SK Morten",'Duel Log'!N$2:N$2815,$A6)+COUNTIFS('Duel Log'!C$2:C$2815,"SK Morten",'Duel Log'!O$2:O$2815,$A6)+COUNTIFS('Duel Log'!C$2:C$2815,"SK Morten",'Duel Log'!P$2:P$2815,$A6)</f>
        <v>0</v>
      </c>
      <c r="AG6" s="17" t="n">
        <f aca="false">COUNTIFS('Duel Log'!C$2:C$2815,"SK xopxsam",'Duel Log'!I$2:I$2815,$A6)+COUNTIFS('Duel Log'!C$2:C$2815,"SK xopxsam",'Duel Log'!J$2:J$2815,$A6)+COUNTIFS('Duel Log'!C$2:C$2815,"SK xopxsam",'Duel Log'!K$2:K$2815,$A6)+COUNTIFS('Duel Log'!C$2:C$2815,"SK xopxsam",'Duel Log'!L$2:L$2815,$A6)+COUNTIFS('Duel Log'!C$2:C$2815,"SK xopxsam",'Duel Log'!M$2:M$2815,$A6)+COUNTIFS('Duel Log'!C$2:C$2815,"SK xopxsam",'Duel Log'!N$2:N$2815,$A6)+COUNTIFS('Duel Log'!C$2:C$2815,"SK xopxsam",'Duel Log'!O$2:O$2815,$A6)+COUNTIFS('Duel Log'!C$2:C$2815,"SK xopxsam",'Duel Log'!P$2:P$2815,$A6)</f>
        <v>0</v>
      </c>
      <c r="AH6" s="17" t="n">
        <f aca="false">COUNTIFS('Duel Log'!C$2:C$2815,"Samuel Bassotto",'Duel Log'!I$2:I$2815,$A6)+COUNTIFS('Duel Log'!C$2:C$2815,"Samuel Bassotto",'Duel Log'!J$2:J$2815,$A6)+COUNTIFS('Duel Log'!C$2:C$2815,"Samuel Bassotto",'Duel Log'!K$2:K$2815,$A6)+COUNTIFS('Duel Log'!C$2:C$2815,"Samuel Bassotto",'Duel Log'!L$2:L$2815,$A6)+COUNTIFS('Duel Log'!C$2:C$2815,"Samuel Bassotto",'Duel Log'!M$2:M$2815,$A6)+COUNTIFS('Duel Log'!C$2:C$2815,"Samuel Bassotto",'Duel Log'!N$2:N$2815,$A6)+COUNTIFS('Duel Log'!C$2:C$2815,"Samuel Bassotto",'Duel Log'!O$2:O$2815,$A6)+COUNTIFS('Duel Log'!C$2:C$2815,"Samuel Bassotto",'Duel Log'!P$2:P$2815,$A6)</f>
        <v>0</v>
      </c>
      <c r="AI6" s="17" t="n">
        <f aca="false">COUNTIFS('Duel Log'!C$2:C$2815,"SandBox",'Duel Log'!I$2:I$2815,$A6)+COUNTIFS('Duel Log'!C$2:C$2815,"SandBox",'Duel Log'!J$2:J$2815,$A6)+COUNTIFS('Duel Log'!C$2:C$2815,"SandBox",'Duel Log'!K$2:K$2815,$A6)+COUNTIFS('Duel Log'!C$2:C$2815,"SandBox",'Duel Log'!L$2:L$2815,$A6)+COUNTIFS('Duel Log'!C$2:C$2815,"SandBox",'Duel Log'!M$2:M$2815,$A6)+COUNTIFS('Duel Log'!C$2:C$2815,"SandBox",'Duel Log'!N$2:N$2815,$A6)+COUNTIFS('Duel Log'!C$2:C$2815,"SandBox",'Duel Log'!O$2:O$2815,$A6)+COUNTIFS('Duel Log'!C$2:C$2815,"SandBox",'Duel Log'!P$2:P$2815,$A6)</f>
        <v>3</v>
      </c>
      <c r="AJ6" s="17" t="n">
        <f aca="false">COUNTIFS('Duel Log'!C$2:C$2815,"Steeef",'Duel Log'!I$2:I$2815,$A6)+COUNTIFS('Duel Log'!C$2:C$2815,"Steeef",'Duel Log'!J$2:J$2815,$A6)+COUNTIFS('Duel Log'!C$2:C$2815,"Steeef",'Duel Log'!K$2:K$2815,$A6)+COUNTIFS('Duel Log'!C$2:C$2815,"Steeef",'Duel Log'!L$2:L$2815,$A6)+COUNTIFS('Duel Log'!C$2:C$2815,"Steeef",'Duel Log'!M$2:M$2815,$A6)+COUNTIFS('Duel Log'!C$2:C$2815,"Steeef",'Duel Log'!N$2:N$2815,$A6)+COUNTIFS('Duel Log'!C$2:C$2815,"Steeef",'Duel Log'!O$2:O$2815,$A6)+COUNTIFS('Duel Log'!C$2:C$2815,"Steeef",'Duel Log'!P$2:P$2815,$A6)</f>
        <v>0</v>
      </c>
      <c r="AK6" s="17" t="n">
        <f aca="false">COUNTIFS('Duel Log'!C$2:C$2815,"TMX I Mateja",'Duel Log'!I$2:I$2815,$A6)+COUNTIFS('Duel Log'!C$2:C$2815,"TMX I Mateja",'Duel Log'!J$2:J$2815,$A6)+COUNTIFS('Duel Log'!C$2:C$2815,"TMX I Mateja",'Duel Log'!K$2:K$2815,$A6)+COUNTIFS('Duel Log'!C$2:C$2815,"TMX I Mateja",'Duel Log'!L$2:L$2815,$A6)+COUNTIFS('Duel Log'!C$2:C$2815,"TMX I Mateja",'Duel Log'!M$2:M$2815,$A6)+COUNTIFS('Duel Log'!C$2:C$2815,"TMX I Mateja",'Duel Log'!N$2:N$2815,$A6)+COUNTIFS('Duel Log'!C$2:C$2815,"TMX I Mateja",'Duel Log'!O$2:O$2815,$A6)+COUNTIFS('Duel Log'!C$2:C$2815,"TMX I Mateja",'Duel Log'!P$2:P$2815,$A6)</f>
        <v>0</v>
      </c>
      <c r="AL6" s="17" t="n">
        <f aca="false">COUNTIFS('Duel Log'!C$2:C$2815,"Turan✨",'Duel Log'!I$2:I$2815,$A6)+COUNTIFS('Duel Log'!C$2:C$2815,"Turan✨",'Duel Log'!J$2:J$2815,$A6)+COUNTIFS('Duel Log'!C$2:C$2815,"Turan✨",'Duel Log'!K$2:K$2815,$A6)+COUNTIFS('Duel Log'!C$2:C$2815,"Turan✨",'Duel Log'!L$2:L$2815,$A6)+COUNTIFS('Duel Log'!C$2:C$2815,"Turan✨",'Duel Log'!M$2:M$2815,$A6)+COUNTIFS('Duel Log'!C$2:C$2815,"Turan✨",'Duel Log'!N$2:N$2815,$A6)+COUNTIFS('Duel Log'!C$2:C$2815,"Turan✨",'Duel Log'!O$2:O$2815,$A6)+COUNTIFS('Duel Log'!C$2:C$2815,"Turan✨",'Duel Log'!P$2:P$2815,$A6)</f>
        <v>0</v>
      </c>
      <c r="AM6" s="17" t="n">
        <f aca="false">COUNTIFS('Duel Log'!C$2:C$2815,"Vitor75",'Duel Log'!I$2:I$2815,$A6)+COUNTIFS('Duel Log'!C$2:C$2815,"Vitor75",'Duel Log'!J$2:J$2815,$A6)+COUNTIFS('Duel Log'!C$2:C$2815,"Vitor75",'Duel Log'!K$2:K$2815,$A6)+COUNTIFS('Duel Log'!C$2:C$2815,"Vitor75",'Duel Log'!L$2:L$2815,$A6)+COUNTIFS('Duel Log'!C$2:C$2815,"Vitor75",'Duel Log'!M$2:M$2815,$A6)+COUNTIFS('Duel Log'!C$2:C$2815,"Vitor75",'Duel Log'!N$2:N$2815,$A6)+COUNTIFS('Duel Log'!C$2:C$2815,"Vitor75",'Duel Log'!O$2:O$2815,$A6)+COUNTIFS('Duel Log'!C$2:C$2815,"Vitor75",'Duel Log'!P$2:P$2815,$A6)</f>
        <v>1</v>
      </c>
      <c r="AN6" s="17" t="n">
        <f aca="false">COUNTIFS('Duel Log'!C$2:C$2815,"WL ✨ Tytoń 劲头",'Duel Log'!I$2:I$2815,$A6)+COUNTIFS('Duel Log'!C$2:C$2815,"WL ✨ Tytoń 劲头",'Duel Log'!J$2:J$2815,$A6)+COUNTIFS('Duel Log'!C$2:C$2815,"WL ✨ Tytoń 劲头",'Duel Log'!K$2:K$2815,$A6)+COUNTIFS('Duel Log'!C$2:C$2815,"WL ✨ Tytoń 劲头",'Duel Log'!L$2:L$2815,$A6)+COUNTIFS('Duel Log'!C$2:C$2815,"WL ✨ Tytoń 劲头",'Duel Log'!M$2:M$2815,$A6)+COUNTIFS('Duel Log'!C$2:C$2815,"WL ✨ Tytoń 劲头",'Duel Log'!N$2:N$2815,$A6)+COUNTIFS('Duel Log'!C$2:C$2815,"WL ✨ Tytoń 劲头",'Duel Log'!O$2:O$2815,$A6)+COUNTIFS('Duel Log'!C$2:C$2815,"WL ✨ Tytoń 劲头",'Duel Log'!P$2:P$2815,$A6)</f>
        <v>2</v>
      </c>
      <c r="AO6" s="17" t="n">
        <f aca="false">COUNTIFS('Duel Log'!C$2:C$2815,"Wallace",'Duel Log'!I$2:I$2815,$A6)+COUNTIFS('Duel Log'!C$2:C$2815,"Wallace",'Duel Log'!J$2:J$2815,$A6)+COUNTIFS('Duel Log'!C$2:C$2815,"Wallace",'Duel Log'!K$2:K$2815,$A6)+COUNTIFS('Duel Log'!C$2:C$2815,"Wallace",'Duel Log'!L$2:L$2815,$A6)+COUNTIFS('Duel Log'!C$2:C$2815,"Wallace",'Duel Log'!M$2:M$2815,$A6)+COUNTIFS('Duel Log'!C$2:C$2815,"Wallace",'Duel Log'!N$2:N$2815,$A6)+COUNTIFS('Duel Log'!C$2:C$2815,"Wallace",'Duel Log'!O$2:O$2815,$A6)+COUNTIFS('Duel Log'!C$2:C$2815,"Wallace",'Duel Log'!P$2:P$2815,$A6)</f>
        <v>2</v>
      </c>
      <c r="AP6" s="17" t="n">
        <f aca="false">COUNTIFS('Duel Log'!C$2:C$2815,"Yoru",'Duel Log'!I$2:I$2815,$A6)+COUNTIFS('Duel Log'!C$2:C$2815,"Yoru",'Duel Log'!J$2:J$2815,$A6)+COUNTIFS('Duel Log'!C$2:C$2815,"Yoru",'Duel Log'!K$2:K$2815,$A6)+COUNTIFS('Duel Log'!C$2:C$2815,"Yoru",'Duel Log'!L$2:L$2815,$A6)+COUNTIFS('Duel Log'!C$2:C$2815,"Yoru",'Duel Log'!M$2:M$2815,$A6)+COUNTIFS('Duel Log'!C$2:C$2815,"Yoru",'Duel Log'!N$2:N$2815,$A6)+COUNTIFS('Duel Log'!C$2:C$2815,"Yoru",'Duel Log'!O$2:O$2815,$A6)+COUNTIFS('Duel Log'!C$2:C$2815,"Yoru",'Duel Log'!P$2:P$2815,$A6)</f>
        <v>1</v>
      </c>
      <c r="AQ6" s="17" t="n">
        <f aca="false">COUNTIFS('Duel Log'!C$2:C$2815,"adriel",'Duel Log'!I$2:I$2815,$A6)+COUNTIFS('Duel Log'!C$2:C$2815,"adriel",'Duel Log'!J$2:J$2815,$A6)+COUNTIFS('Duel Log'!C$2:C$2815,"adriel",'Duel Log'!K$2:K$2815,$A6)+COUNTIFS('Duel Log'!C$2:C$2815,"adriel",'Duel Log'!L$2:L$2815,$A6)+COUNTIFS('Duel Log'!C$2:C$2815,"adriel",'Duel Log'!M$2:M$2815,$A6)+COUNTIFS('Duel Log'!C$2:C$2815,"adriel",'Duel Log'!N$2:N$2815,$A6)+COUNTIFS('Duel Log'!C$2:C$2815,"adriel",'Duel Log'!O$2:O$2815,$A6)+COUNTIFS('Duel Log'!C$2:C$2815,"adriel",'Duel Log'!P$2:P$2815,$A6)</f>
        <v>3</v>
      </c>
      <c r="AR6" s="17" t="n">
        <f aca="false">COUNTIFS('Duel Log'!C$2:C$2815,"droy",'Duel Log'!I$2:I$2815,$A6)+COUNTIFS('Duel Log'!C$2:C$2815,"droy",'Duel Log'!J$2:J$2815,$A6)+COUNTIFS('Duel Log'!C$2:C$2815,"droy",'Duel Log'!K$2:K$2815,$A6)+COUNTIFS('Duel Log'!C$2:C$2815,"droy",'Duel Log'!L$2:L$2815,$A6)+COUNTIFS('Duel Log'!C$2:C$2815,"droy",'Duel Log'!M$2:M$2815,$A6)+COUNTIFS('Duel Log'!C$2:C$2815,"droy",'Duel Log'!N$2:N$2815,$A6)+COUNTIFS('Duel Log'!C$2:C$2815,"droy",'Duel Log'!O$2:O$2815,$A6)+COUNTIFS('Duel Log'!C$2:C$2815,"droy",'Duel Log'!P$2:P$2815,$A6)</f>
        <v>2</v>
      </c>
      <c r="AS6" s="17" t="n">
        <f aca="false">COUNTIFS('Duel Log'!C$2:C$2815,"evolve✨律师",'Duel Log'!I$2:I$2815,$A6)+COUNTIFS('Duel Log'!C$2:C$2815,"evolve✨律师",'Duel Log'!J$2:J$2815,$A6)+COUNTIFS('Duel Log'!C$2:C$2815,"evolve✨律师",'Duel Log'!K$2:K$2815,$A6)+COUNTIFS('Duel Log'!C$2:C$2815,"evolve✨律师",'Duel Log'!L$2:L$2815,$A6)+COUNTIFS('Duel Log'!C$2:C$2815,"evolve✨律师",'Duel Log'!M$2:M$2815,$A6)+COUNTIFS('Duel Log'!C$2:C$2815,"evolve✨律师",'Duel Log'!N$2:N$2815,$A6)+COUNTIFS('Duel Log'!C$2:C$2815,"evolve✨律师",'Duel Log'!O$2:O$2815,$A6)+COUNTIFS('Duel Log'!C$2:C$2815,"evolve✨律师",'Duel Log'!P$2:P$2815,$A6)</f>
        <v>1</v>
      </c>
      <c r="AT6" s="17" t="n">
        <f aca="false">COUNTIFS('Duel Log'!C$2:C$2815,"✨Tanji",'Duel Log'!I$2:I$2815,$A6)+COUNTIFS('Duel Log'!C$2:C$2815,"✨Tanji",'Duel Log'!J$2:J$2815,$A6)+COUNTIFS('Duel Log'!C$2:C$2815,"✨Tanji",'Duel Log'!K$2:K$2815,$A6)+COUNTIFS('Duel Log'!C$2:C$2815,"✨Tanji",'Duel Log'!L$2:L$2815,$A6)+COUNTIFS('Duel Log'!C$2:C$2815,"✨Tanji",'Duel Log'!M$2:M$2815,$A6)+COUNTIFS('Duel Log'!C$2:C$2815,"✨Tanji",'Duel Log'!N$2:N$2815,$A6)+COUNTIFS('Duel Log'!C$2:C$2815,"✨Tanji",'Duel Log'!O$2:O$2815,$A6)+COUNTIFS('Duel Log'!C$2:C$2815,"✨Tanji",'Duel Log'!P$2:P$2815,$A6)</f>
        <v>0</v>
      </c>
      <c r="AU6" s="17" t="n">
        <f aca="false">COUNTIFS('Duel Log'!C$2:C$2815,"ぐりてゃん",'Duel Log'!I$2:I$2815,$A6)+COUNTIFS('Duel Log'!C$2:C$2815,"ぐりてゃん",'Duel Log'!J$2:J$2815,$A6)+COUNTIFS('Duel Log'!C$2:C$2815,"ぐりてゃん",'Duel Log'!K$2:K$2815,$A6)+COUNTIFS('Duel Log'!C$2:C$2815,"ぐりてゃん",'Duel Log'!L$2:L$2815,$A6)+COUNTIFS('Duel Log'!C$2:C$2815,"ぐりてゃん",'Duel Log'!M$2:M$2815,$A6)+COUNTIFS('Duel Log'!C$2:C$2815,"ぐりてゃん",'Duel Log'!N$2:N$2815,$A6)+COUNTIFS('Duel Log'!C$2:C$2815,"ぐりてゃん",'Duel Log'!O$2:O$2815,$A6)+COUNTIFS('Duel Log'!C$2:C$2815,"ぐりてゃん",'Duel Log'!P$2:P$2815,$A6)</f>
        <v>0</v>
      </c>
      <c r="AV6" s="17" t="n">
        <f aca="false">COUNTIFS('Duel Log'!C$2:C$2815,"たぁ",'Duel Log'!I$2:I$2815,$A6)+COUNTIFS('Duel Log'!C$2:C$2815,"たぁ",'Duel Log'!J$2:J$2815,$A6)+COUNTIFS('Duel Log'!C$2:C$2815,"たぁ",'Duel Log'!K$2:K$2815,$A6)+COUNTIFS('Duel Log'!C$2:C$2815,"たぁ",'Duel Log'!L$2:L$2815,$A6)+COUNTIFS('Duel Log'!C$2:C$2815,"たぁ",'Duel Log'!M$2:M$2815,$A6)+COUNTIFS('Duel Log'!C$2:C$2815,"たぁ",'Duel Log'!N$2:N$2815,$A6)+COUNTIFS('Duel Log'!C$2:C$2815,"たぁ",'Duel Log'!O$2:O$2815,$A6)+COUNTIFS('Duel Log'!C$2:C$2815,"たぁ",'Duel Log'!P$2:P$2815,$A6)</f>
        <v>1</v>
      </c>
      <c r="AW6" s="17" t="n">
        <f aca="false">COUNTIFS('Duel Log'!C$2:C$2815,"むぎったん",'Duel Log'!I$2:I$2815,$A6)+COUNTIFS('Duel Log'!C$2:C$2815,"むぎったん",'Duel Log'!J$2:J$2815,$A6)+COUNTIFS('Duel Log'!C$2:C$2815,"むぎったん",'Duel Log'!K$2:K$2815,$A6)+COUNTIFS('Duel Log'!C$2:C$2815,"むぎったん",'Duel Log'!L$2:L$2815,$A6)+COUNTIFS('Duel Log'!C$2:C$2815,"むぎったん",'Duel Log'!M$2:M$2815,$A6)+COUNTIFS('Duel Log'!C$2:C$2815,"むぎったん",'Duel Log'!N$2:N$2815,$A6)+COUNTIFS('Duel Log'!C$2:C$2815,"むぎったん",'Duel Log'!O$2:O$2815,$A6)+COUNTIFS('Duel Log'!C$2:C$2815,"むぎったん",'Duel Log'!P$2:P$2815,$A6)</f>
        <v>0</v>
      </c>
      <c r="AX6" s="17" t="n">
        <f aca="false">COUNTIFS('Duel Log'!C$2:C$2815,"加急Sinistro™",'Duel Log'!I$2:I$2815,$A6)+COUNTIFS('Duel Log'!C$2:C$2815,"加急Sinistro™",'Duel Log'!J$2:J$2815,$A6)+COUNTIFS('Duel Log'!C$2:C$2815,"加急Sinistro™",'Duel Log'!K$2:K$2815,$A6)+COUNTIFS('Duel Log'!C$2:C$2815,"加急Sinistro™",'Duel Log'!L$2:L$2815,$A6)+COUNTIFS('Duel Log'!C$2:C$2815,"加急Sinistro™",'Duel Log'!M$2:M$2815,$A6)+COUNTIFS('Duel Log'!C$2:C$2815,"加急Sinistro™",'Duel Log'!N$2:N$2815,$A6)+COUNTIFS('Duel Log'!C$2:C$2815,"加急Sinistro™",'Duel Log'!O$2:O$2815,$A6)+COUNTIFS('Duel Log'!C$2:C$2815,"加急Sinistro™",'Duel Log'!P$2:P$2815,$A6)</f>
        <v>2</v>
      </c>
      <c r="AY6" s="17" t="n">
        <f aca="false">COUNTIFS('Duel Log'!C$2:C$2815,"枫｜rakan❤️安之",'Duel Log'!I$2:I$2815,$A6)+COUNTIFS('Duel Log'!C$2:C$2815,"枫｜rakan❤️安之",'Duel Log'!J$2:J$2815,$A6)+COUNTIFS('Duel Log'!C$2:C$2815,"枫｜rakan❤️安之",'Duel Log'!K$2:K$2815,$A6)+COUNTIFS('Duel Log'!C$2:C$2815,"枫｜rakan❤️安之",'Duel Log'!L$2:L$2815,$A6)+COUNTIFS('Duel Log'!C$2:C$2815,"枫｜rakan❤️安之",'Duel Log'!M$2:M$2815,$A6)+COUNTIFS('Duel Log'!C$2:C$2815,"枫｜rakan❤️安之",'Duel Log'!N$2:N$2815,$A6)+COUNTIFS('Duel Log'!C$2:C$2815,"枫｜rakan❤️安之",'Duel Log'!O$2:O$2815,$A6)+COUNTIFS('Duel Log'!C$2:C$2815,"枫｜rakan❤️安之",'Duel Log'!P$2:P$2815,$A6)</f>
        <v>2</v>
      </c>
      <c r="AZ6" s="17" t="n">
        <f aca="false">COUNTIFS('Duel Log'!C$2:C$2815,"老板 Ι Batan’宙斯",'Duel Log'!I$2:I$2815,$A6)+COUNTIFS('Duel Log'!C$2:C$2815,"老板 Ι Batan’宙斯",'Duel Log'!J$2:J$2815,$A6)+COUNTIFS('Duel Log'!C$2:C$2815,"老板 Ι Batan’宙斯",'Duel Log'!K$2:K$2815,$A6)+COUNTIFS('Duel Log'!C$2:C$2815,"老板 Ι Batan’宙斯",'Duel Log'!L$2:L$2815,$A6)+COUNTIFS('Duel Log'!C$2:C$2815,"老板 Ι Batan’宙斯",'Duel Log'!M$2:M$2815,$A6)+COUNTIFS('Duel Log'!C$2:C$2815,"老板 Ι Batan’宙斯",'Duel Log'!N$2:N$2815,$A6)+COUNTIFS('Duel Log'!C$2:C$2815,"老板 Ι Batan’宙斯",'Duel Log'!O$2:O$2815,$A6)+COUNTIFS('Duel Log'!C$2:C$2815,"老板 Ι Batan’宙斯",'Duel Log'!P$2:P$2815,$A6)</f>
        <v>0</v>
      </c>
      <c r="BA6" s="17" t="n">
        <f aca="false">COUNTIFS('Duel Log'!C$2:C$2815,"鬼舞辻無惨",'Duel Log'!I$2:I$2815,$A6)+COUNTIFS('Duel Log'!C$2:C$2815,"鬼舞辻無惨",'Duel Log'!J$2:J$2815,$A6)+COUNTIFS('Duel Log'!C$2:C$2815,"鬼舞辻無惨",'Duel Log'!K$2:K$2815,$A6)+COUNTIFS('Duel Log'!C$2:C$2815,"鬼舞辻無惨",'Duel Log'!L$2:L$2815,$A6)+COUNTIFS('Duel Log'!C$2:C$2815,"鬼舞辻無惨",'Duel Log'!M$2:M$2815,$A6)+COUNTIFS('Duel Log'!C$2:C$2815,"鬼舞辻無惨",'Duel Log'!N$2:N$2815,$A6)+COUNTIFS('Duel Log'!C$2:C$2815,"鬼舞辻無惨",'Duel Log'!O$2:O$2815,$A6)+COUNTIFS('Duel Log'!C$2:C$2815,"鬼舞辻無惨",'Duel Log'!P$2:P$2815,$A6)</f>
        <v>0</v>
      </c>
      <c r="BB6" s="17" t="n">
        <f aca="false">COUNTIFS('Duel Log'!C$2:C$2815,"우티비구독좋아요",'Duel Log'!I$2:I$2815,$A6)+COUNTIFS('Duel Log'!C$2:C$2815,"우티비구독좋아요",'Duel Log'!J$2:J$2815,$A6)+COUNTIFS('Duel Log'!C$2:C$2815,"우티비구독좋아요",'Duel Log'!K$2:K$2815,$A6)+COUNTIFS('Duel Log'!C$2:C$2815,"우티비구독좋아요",'Duel Log'!L$2:L$2815,$A6)+COUNTIFS('Duel Log'!C$2:C$2815,"우티비구독좋아요",'Duel Log'!M$2:M$2815,$A6)+COUNTIFS('Duel Log'!C$2:C$2815,"우티비구독좋아요",'Duel Log'!N$2:N$2815,$A6)+COUNTIFS('Duel Log'!C$2:C$2815,"우티비구독좋아요",'Duel Log'!O$2:O$2815,$A6)+COUNTIFS('Duel Log'!C$2:C$2815,"우티비구독좋아요",'Duel Log'!P$2:P$2815,$A6)</f>
        <v>0</v>
      </c>
    </row>
    <row r="7" customFormat="false" ht="15" hidden="false" customHeight="true" outlineLevel="0" collapsed="false">
      <c r="A7" s="11" t="s">
        <v>142</v>
      </c>
      <c r="B7" s="17" t="n">
        <f aca="false">COUNTIFS('Duel Log'!C$2:C$2815,"Adox",'Duel Log'!I$2:I$2815,$A7)+COUNTIFS('Duel Log'!C$2:C$2815,"Adox",'Duel Log'!J$2:J$2815,$A7)+COUNTIFS('Duel Log'!C$2:C$2815,"Adox",'Duel Log'!K$2:K$2815,$A7)+COUNTIFS('Duel Log'!C$2:C$2815,"Adox",'Duel Log'!L$2:L$2815,$A7)+COUNTIFS('Duel Log'!C$2:C$2815,"Adox",'Duel Log'!M$2:M$2815,$A7)+COUNTIFS('Duel Log'!C$2:C$2815,"Adox",'Duel Log'!N$2:N$2815,$A7)+COUNTIFS('Duel Log'!C$2:C$2815,"Adox",'Duel Log'!O$2:O$2815,$A7)+COUNTIFS('Duel Log'!C$2:C$2815,"Adox",'Duel Log'!P$2:P$2815,$A7)</f>
        <v>3</v>
      </c>
      <c r="C7" s="17" t="n">
        <f aca="false">COUNTIFS('Duel Log'!C$2:C$2815,"Asaf",'Duel Log'!I$2:I$2815,$A7)+COUNTIFS('Duel Log'!C$2:C$2815,"Asaf",'Duel Log'!J$2:J$2815,$A7)+COUNTIFS('Duel Log'!C$2:C$2815,"Asaf",'Duel Log'!K$2:K$2815,$A7)+COUNTIFS('Duel Log'!C$2:C$2815,"Asaf",'Duel Log'!L$2:L$2815,$A7)+COUNTIFS('Duel Log'!C$2:C$2815,"Asaf",'Duel Log'!M$2:M$2815,$A7)+COUNTIFS('Duel Log'!C$2:C$2815,"Asaf",'Duel Log'!N$2:N$2815,$A7)+COUNTIFS('Duel Log'!C$2:C$2815,"Asaf",'Duel Log'!O$2:O$2815,$A7)+COUNTIFS('Duel Log'!C$2:C$2815,"Asaf",'Duel Log'!P$2:P$2815,$A7)</f>
        <v>8</v>
      </c>
      <c r="D7" s="17" t="n">
        <f aca="false">COUNTIFS('Duel Log'!C$2:C$2815,"BattleSRAM",'Duel Log'!I$2:I$2815,$A7)+COUNTIFS('Duel Log'!C$2:C$2815,"BattleSRAM",'Duel Log'!J$2:J$2815,$A7)+COUNTIFS('Duel Log'!C$2:C$2815,"BattleSRAM",'Duel Log'!K$2:K$2815,$A7)+COUNTIFS('Duel Log'!C$2:C$2815,"BattleSRAM",'Duel Log'!L$2:L$2815,$A7)+COUNTIFS('Duel Log'!C$2:C$2815,"BattleSRAM",'Duel Log'!M$2:M$2815,$A7)+COUNTIFS('Duel Log'!C$2:C$2815,"BattleSRAM",'Duel Log'!N$2:N$2815,$A7)+COUNTIFS('Duel Log'!C$2:C$2815,"BattleSRAM",'Duel Log'!O$2:O$2815,$A7)+COUNTIFS('Duel Log'!C$2:C$2815,"BattleSRAM",'Duel Log'!P$2:P$2815,$A7)</f>
        <v>6</v>
      </c>
      <c r="E7" s="17" t="n">
        <f aca="false">COUNTIFS('Duel Log'!C$2:C$2815,"Betfas",'Duel Log'!I$2:I$2815,$A7)+COUNTIFS('Duel Log'!C$2:C$2815,"Betfas",'Duel Log'!J$2:J$2815,$A7)+COUNTIFS('Duel Log'!C$2:C$2815,"Betfas",'Duel Log'!K$2:K$2815,$A7)+COUNTIFS('Duel Log'!C$2:C$2815,"Betfas",'Duel Log'!L$2:L$2815,$A7)+COUNTIFS('Duel Log'!C$2:C$2815,"Betfas",'Duel Log'!M$2:M$2815,$A7)+COUNTIFS('Duel Log'!C$2:C$2815,"Betfas",'Duel Log'!N$2:N$2815,$A7)+COUNTIFS('Duel Log'!C$2:C$2815,"Betfas",'Duel Log'!O$2:O$2815,$A7)+COUNTIFS('Duel Log'!C$2:C$2815,"Betfas",'Duel Log'!P$2:P$2815,$A7)</f>
        <v>1</v>
      </c>
      <c r="F7" s="17" t="n">
        <f aca="false">COUNTIFS('Duel Log'!C$2:C$2815,"CAL Sub ™✨杰克",'Duel Log'!I$2:I$2815,$A7)+COUNTIFS('Duel Log'!C$2:C$2815,"CAL Sub ™✨杰克",'Duel Log'!J$2:J$2815,$A7)+COUNTIFS('Duel Log'!C$2:C$2815,"CAL Sub ™✨杰克",'Duel Log'!K$2:K$2815,$A7)+COUNTIFS('Duel Log'!C$2:C$2815,"CAL Sub ™✨杰克",'Duel Log'!L$2:L$2815,$A7)+COUNTIFS('Duel Log'!C$2:C$2815,"CAL Sub ™✨杰克",'Duel Log'!M$2:M$2815,$A7)+COUNTIFS('Duel Log'!C$2:C$2815,"CAL Sub ™✨杰克",'Duel Log'!N$2:N$2815,$A7)+COUNTIFS('Duel Log'!C$2:C$2815,"CAL Sub ™✨杰克",'Duel Log'!O$2:O$2815,$A7)+COUNTIFS('Duel Log'!C$2:C$2815,"CAL Sub ™✨杰克",'Duel Log'!P$2:P$2815,$A7)</f>
        <v>4</v>
      </c>
      <c r="G7" s="17" t="n">
        <f aca="false">COUNTIFS('Duel Log'!C$2:C$2815,"Clown",'Duel Log'!I$2:I$2815,$A7)+COUNTIFS('Duel Log'!C$2:C$2815,"Clown",'Duel Log'!J$2:J$2815,$A7)+COUNTIFS('Duel Log'!C$2:C$2815,"Clown",'Duel Log'!K$2:K$2815,$A7)+COUNTIFS('Duel Log'!C$2:C$2815,"Clown",'Duel Log'!L$2:L$2815,$A7)+COUNTIFS('Duel Log'!C$2:C$2815,"Clown",'Duel Log'!M$2:M$2815,$A7)+COUNTIFS('Duel Log'!C$2:C$2815,"Clown",'Duel Log'!N$2:N$2815,$A7)+COUNTIFS('Duel Log'!C$2:C$2815,"Clown",'Duel Log'!O$2:O$2815,$A7)+COUNTIFS('Duel Log'!C$2:C$2815,"Clown",'Duel Log'!P$2:P$2815,$A7)</f>
        <v>8</v>
      </c>
      <c r="H7" s="17" t="n">
        <f aca="false">COUNTIFS('Duel Log'!C$2:C$2815,"Coco",'Duel Log'!I$2:I$2815,$A7)+COUNTIFS('Duel Log'!C$2:C$2815,"Coco",'Duel Log'!J$2:J$2815,$A7)+COUNTIFS('Duel Log'!C$2:C$2815,"Coco",'Duel Log'!K$2:K$2815,$A7)+COUNTIFS('Duel Log'!C$2:C$2815,"Coco",'Duel Log'!L$2:L$2815,$A7)+COUNTIFS('Duel Log'!C$2:C$2815,"Coco",'Duel Log'!M$2:M$2815,$A7)+COUNTIFS('Duel Log'!C$2:C$2815,"Coco",'Duel Log'!N$2:N$2815,$A7)+COUNTIFS('Duel Log'!C$2:C$2815,"Coco",'Duel Log'!O$2:O$2815,$A7)+COUNTIFS('Duel Log'!C$2:C$2815,"Coco",'Duel Log'!P$2:P$2815,$A7)</f>
        <v>16</v>
      </c>
      <c r="I7" s="17" t="n">
        <f aca="false">COUNTIFS('Duel Log'!C$2:C$2815,"Code: Furkan",'Duel Log'!I$2:I$2815,$A7)+COUNTIFS('Duel Log'!C$2:C$2815,"Code: Furkan",'Duel Log'!J$2:J$2815,$A7)+COUNTIFS('Duel Log'!C$2:C$2815,"Code: Furkan",'Duel Log'!K$2:K$2815,$A7)+COUNTIFS('Duel Log'!C$2:C$2815,"Code: Furkan",'Duel Log'!L$2:L$2815,$A7)+COUNTIFS('Duel Log'!C$2:C$2815,"Code: Furkan",'Duel Log'!M$2:M$2815,$A7)+COUNTIFS('Duel Log'!C$2:C$2815,"Code: Furkan",'Duel Log'!N$2:N$2815,$A7)+COUNTIFS('Duel Log'!C$2:C$2815,"Code: Furkan",'Duel Log'!O$2:O$2815,$A7)+COUNTIFS('Duel Log'!C$2:C$2815,"Code: Furkan",'Duel Log'!P$2:P$2815,$A7)</f>
        <v>9</v>
      </c>
      <c r="J7" s="17" t="n">
        <f aca="false">COUNTIFS('Duel Log'!C$2:C$2815,"DK",'Duel Log'!I$2:I$2815,$A7)+COUNTIFS('Duel Log'!C$2:C$2815,"DK",'Duel Log'!J$2:J$2815,$A7)+COUNTIFS('Duel Log'!C$2:C$2815,"DK",'Duel Log'!K$2:K$2815,$A7)+COUNTIFS('Duel Log'!C$2:C$2815,"DK",'Duel Log'!L$2:L$2815,$A7)+COUNTIFS('Duel Log'!C$2:C$2815,"DK",'Duel Log'!M$2:M$2815,$A7)+COUNTIFS('Duel Log'!C$2:C$2815,"DK",'Duel Log'!N$2:N$2815,$A7)+COUNTIFS('Duel Log'!C$2:C$2815,"DK",'Duel Log'!O$2:O$2815,$A7)+COUNTIFS('Duel Log'!C$2:C$2815,"DK",'Duel Log'!P$2:P$2815,$A7)</f>
        <v>0</v>
      </c>
      <c r="K7" s="17" t="n">
        <f aca="false">COUNTIFS('Duel Log'!C$2:C$2815,"Dess",'Duel Log'!I$2:I$2815,$A7)+COUNTIFS('Duel Log'!C$2:C$2815,"Dess",'Duel Log'!J$2:J$2815,$A7)+COUNTIFS('Duel Log'!C$2:C$2815,"Dess",'Duel Log'!K$2:K$2815,$A7)+COUNTIFS('Duel Log'!C$2:C$2815,"Dess",'Duel Log'!L$2:L$2815,$A7)+COUNTIFS('Duel Log'!C$2:C$2815,"Dess",'Duel Log'!M$2:M$2815,$A7)+COUNTIFS('Duel Log'!C$2:C$2815,"Dess",'Duel Log'!N$2:N$2815,$A7)+COUNTIFS('Duel Log'!C$2:C$2815,"Dess",'Duel Log'!O$2:O$2815,$A7)+COUNTIFS('Duel Log'!C$2:C$2815,"Dess",'Duel Log'!P$2:P$2815,$A7)</f>
        <v>2</v>
      </c>
      <c r="L7" s="17" t="n">
        <f aca="false">COUNTIFS('Duel Log'!C$2:C$2815,"EGW",'Duel Log'!I$2:I$2815,$A7)+COUNTIFS('Duel Log'!C$2:C$2815,"EGW",'Duel Log'!J$2:J$2815,$A7)+COUNTIFS('Duel Log'!C$2:C$2815,"EGW",'Duel Log'!K$2:K$2815,$A7)+COUNTIFS('Duel Log'!C$2:C$2815,"EGW",'Duel Log'!L$2:L$2815,$A7)+COUNTIFS('Duel Log'!C$2:C$2815,"EGW",'Duel Log'!M$2:M$2815,$A7)+COUNTIFS('Duel Log'!C$2:C$2815,"EGW",'Duel Log'!N$2:N$2815,$A7)+COUNTIFS('Duel Log'!C$2:C$2815,"EGW",'Duel Log'!O$2:O$2815,$A7)+COUNTIFS('Duel Log'!C$2:C$2815,"EGW",'Duel Log'!P$2:P$2815,$A7)</f>
        <v>0</v>
      </c>
      <c r="M7" s="17" t="n">
        <f aca="false">COUNTIFS('Duel Log'!C$2:C$2815,"ErBacce",'Duel Log'!I$2:I$2815,$A7)+COUNTIFS('Duel Log'!C$2:C$2815,"ErBacce",'Duel Log'!J$2:J$2815,$A7)+COUNTIFS('Duel Log'!C$2:C$2815,"ErBacce",'Duel Log'!K$2:K$2815,$A7)+COUNTIFS('Duel Log'!C$2:C$2815,"ErBacce",'Duel Log'!L$2:L$2815,$A7)+COUNTIFS('Duel Log'!C$2:C$2815,"ErBacce",'Duel Log'!M$2:M$2815,$A7)+COUNTIFS('Duel Log'!C$2:C$2815,"ErBacce",'Duel Log'!N$2:N$2815,$A7)+COUNTIFS('Duel Log'!C$2:C$2815,"ErBacce",'Duel Log'!O$2:O$2815,$A7)+COUNTIFS('Duel Log'!C$2:C$2815,"ErBacce",'Duel Log'!P$2:P$2815,$A7)</f>
        <v>3</v>
      </c>
      <c r="N7" s="17" t="n">
        <f aca="false">COUNTIFS('Duel Log'!C$2:C$2815,"Ian77",'Duel Log'!I$2:I$2815,$A7)+COUNTIFS('Duel Log'!C$2:C$2815,"Ian77",'Duel Log'!J$2:J$2815,$A7)+COUNTIFS('Duel Log'!C$2:C$2815,"Ian77",'Duel Log'!K$2:K$2815,$A7)+COUNTIFS('Duel Log'!C$2:C$2815,"Ian77",'Duel Log'!L$2:L$2815,$A7)+COUNTIFS('Duel Log'!C$2:C$2815,"Ian77",'Duel Log'!M$2:M$2815,$A7)+COUNTIFS('Duel Log'!C$2:C$2815,"Ian77",'Duel Log'!N$2:N$2815,$A7)+COUNTIFS('Duel Log'!C$2:C$2815,"Ian77",'Duel Log'!O$2:O$2815,$A7)+COUNTIFS('Duel Log'!C$2:C$2815,"Ian77",'Duel Log'!P$2:P$2815,$A7)</f>
        <v>3</v>
      </c>
      <c r="O7" s="17" t="n">
        <f aca="false">COUNTIFS('Duel Log'!C$2:C$2815,"JL Viiper",'Duel Log'!I$2:I$2815,$A7)+COUNTIFS('Duel Log'!C$2:C$2815,"JL Viiper",'Duel Log'!J$2:J$2815,$A7)+COUNTIFS('Duel Log'!C$2:C$2815,"JL Viiper",'Duel Log'!K$2:K$2815,$A7)+COUNTIFS('Duel Log'!C$2:C$2815,"JL Viiper",'Duel Log'!L$2:L$2815,$A7)+COUNTIFS('Duel Log'!C$2:C$2815,"JL Viiper",'Duel Log'!M$2:M$2815,$A7)+COUNTIFS('Duel Log'!C$2:C$2815,"JL Viiper",'Duel Log'!N$2:N$2815,$A7)+COUNTIFS('Duel Log'!C$2:C$2815,"JL Viiper",'Duel Log'!O$2:O$2815,$A7)+COUNTIFS('Duel Log'!C$2:C$2815,"JL Viiper",'Duel Log'!P$2:P$2815,$A7)</f>
        <v>3</v>
      </c>
      <c r="P7" s="17" t="n">
        <f aca="false">COUNTIFS('Duel Log'!C$2:C$2815,"JorZ",'Duel Log'!I$2:I$2815,$A7)+COUNTIFS('Duel Log'!C$2:C$2815,"JorZ",'Duel Log'!J$2:J$2815,$A7)+COUNTIFS('Duel Log'!C$2:C$2815,"JorZ",'Duel Log'!K$2:K$2815,$A7)+COUNTIFS('Duel Log'!C$2:C$2815,"JorZ",'Duel Log'!L$2:L$2815,$A7)+COUNTIFS('Duel Log'!C$2:C$2815,"JorZ",'Duel Log'!M$2:M$2815,$A7)+COUNTIFS('Duel Log'!C$2:C$2815,"JorZ",'Duel Log'!N$2:N$2815,$A7)+COUNTIFS('Duel Log'!C$2:C$2815,"JorZ",'Duel Log'!O$2:O$2815,$A7)+COUNTIFS('Duel Log'!C$2:C$2815,"JorZ",'Duel Log'!P$2:P$2815,$A7)</f>
        <v>4</v>
      </c>
      <c r="Q7" s="17" t="n">
        <f aca="false">COUNTIFS('Duel Log'!C$2:C$2815,"Kimchi77✨小小罗",'Duel Log'!I$2:I$2815,$A7)+COUNTIFS('Duel Log'!C$2:C$2815,"Kimchi77✨小小罗",'Duel Log'!J$2:J$2815,$A7)+COUNTIFS('Duel Log'!C$2:C$2815,"Kimchi77✨小小罗",'Duel Log'!K$2:K$2815,$A7)+COUNTIFS('Duel Log'!C$2:C$2815,"Kimchi77✨小小罗",'Duel Log'!L$2:L$2815,$A7)+COUNTIFS('Duel Log'!C$2:C$2815,"Kimchi77✨小小罗",'Duel Log'!M$2:M$2815,$A7)+COUNTIFS('Duel Log'!C$2:C$2815,"Kimchi77✨小小罗",'Duel Log'!N$2:N$2815,$A7)+COUNTIFS('Duel Log'!C$2:C$2815,"Kimchi77✨小小罗",'Duel Log'!O$2:O$2815,$A7)+COUNTIFS('Duel Log'!C$2:C$2815,"Kimchi77✨小小罗",'Duel Log'!P$2:P$2815,$A7)</f>
        <v>4</v>
      </c>
      <c r="R7" s="17" t="n">
        <f aca="false">COUNTIFS('Duel Log'!C$2:C$2815,"Kitashiyan",'Duel Log'!I$2:I$2815,$A7)+COUNTIFS('Duel Log'!C$2:C$2815,"Kitashiyan",'Duel Log'!J$2:J$2815,$A7)+COUNTIFS('Duel Log'!C$2:C$2815,"Kitashiyan",'Duel Log'!K$2:K$2815,$A7)+COUNTIFS('Duel Log'!C$2:C$2815,"Kitashiyan",'Duel Log'!L$2:L$2815,$A7)+COUNTIFS('Duel Log'!C$2:C$2815,"Kitashiyan",'Duel Log'!M$2:M$2815,$A7)+COUNTIFS('Duel Log'!C$2:C$2815,"Kitashiyan",'Duel Log'!N$2:N$2815,$A7)+COUNTIFS('Duel Log'!C$2:C$2815,"Kitashiyan",'Duel Log'!O$2:O$2815,$A7)+COUNTIFS('Duel Log'!C$2:C$2815,"Kitashiyan",'Duel Log'!P$2:P$2815,$A7)</f>
        <v>9</v>
      </c>
      <c r="S7" s="17" t="n">
        <f aca="false">COUNTIFS('Duel Log'!C$2:C$2815,"LF丨张✨Ink❤️llb",'Duel Log'!I$2:I$2815,$A7)+COUNTIFS('Duel Log'!C$2:C$2815,"LF丨张✨Ink❤️llb",'Duel Log'!J$2:J$2815,$A7)+COUNTIFS('Duel Log'!C$2:C$2815,"LF丨张✨Ink❤️llb",'Duel Log'!K$2:K$2815,$A7)+COUNTIFS('Duel Log'!C$2:C$2815,"LF丨张✨Ink❤️llb",'Duel Log'!L$2:L$2815,$A7)+COUNTIFS('Duel Log'!C$2:C$2815,"LF丨张✨Ink❤️llb",'Duel Log'!M$2:M$2815,$A7)+COUNTIFS('Duel Log'!C$2:C$2815,"LF丨张✨Ink❤️llb",'Duel Log'!N$2:N$2815,$A7)+COUNTIFS('Duel Log'!C$2:C$2815,"LF丨张✨Ink❤️llb",'Duel Log'!O$2:O$2815,$A7)+COUNTIFS('Duel Log'!C$2:C$2815,"LF丨张✨Ink❤️llb",'Duel Log'!P$2:P$2815,$A7)</f>
        <v>5</v>
      </c>
      <c r="T7" s="17" t="n">
        <f aca="false">COUNTIFS('Duel Log'!C$2:C$2815,"Lucas.xit✨之安神",'Duel Log'!I$2:I$2815,$A7)+COUNTIFS('Duel Log'!C$2:C$2815,"Lucas.xit✨之安神",'Duel Log'!J$2:J$2815,$A7)+COUNTIFS('Duel Log'!C$2:C$2815,"Lucas.xit✨之安神",'Duel Log'!K$2:K$2815,$A7)+COUNTIFS('Duel Log'!C$2:C$2815,"Lucas.xit✨之安神",'Duel Log'!L$2:L$2815,$A7)+COUNTIFS('Duel Log'!C$2:C$2815,"Lucas.xit✨之安神",'Duel Log'!M$2:M$2815,$A7)+COUNTIFS('Duel Log'!C$2:C$2815,"Lucas.xit✨之安神",'Duel Log'!N$2:N$2815,$A7)+COUNTIFS('Duel Log'!C$2:C$2815,"Lucas.xit✨之安神",'Duel Log'!O$2:O$2815,$A7)+COUNTIFS('Duel Log'!C$2:C$2815,"Lucas.xit✨之安神",'Duel Log'!P$2:P$2815,$A7)</f>
        <v>0</v>
      </c>
      <c r="U7" s="17" t="n">
        <f aca="false">COUNTIFS('Duel Log'!C$2:C$2815,"Lucas✨杰克",'Duel Log'!I$2:I$2815,$A7)+COUNTIFS('Duel Log'!C$2:C$2815,"Lucas✨杰克",'Duel Log'!J$2:J$2815,$A7)+COUNTIFS('Duel Log'!C$2:C$2815,"Lucas✨杰克",'Duel Log'!K$2:K$2815,$A7)+COUNTIFS('Duel Log'!C$2:C$2815,"Lucas✨杰克",'Duel Log'!L$2:L$2815,$A7)+COUNTIFS('Duel Log'!C$2:C$2815,"Lucas✨杰克",'Duel Log'!M$2:M$2815,$A7)+COUNTIFS('Duel Log'!C$2:C$2815,"Lucas✨杰克",'Duel Log'!N$2:N$2815,$A7)+COUNTIFS('Duel Log'!C$2:C$2815,"Lucas✨杰克",'Duel Log'!O$2:O$2815,$A7)+COUNTIFS('Duel Log'!C$2:C$2815,"Lucas✨杰克",'Duel Log'!P$2:P$2815,$A7)</f>
        <v>2</v>
      </c>
      <c r="V7" s="17" t="n">
        <f aca="false">COUNTIFS('Duel Log'!C$2:C$2815,"MH Axel",'Duel Log'!I$2:I$2815,$A7)+COUNTIFS('Duel Log'!C$2:C$2815,"MH Axel",'Duel Log'!J$2:J$2815,$A7)+COUNTIFS('Duel Log'!C$2:C$2815,"MH Axel",'Duel Log'!K$2:K$2815,$A7)+COUNTIFS('Duel Log'!C$2:C$2815,"MH Axel",'Duel Log'!L$2:L$2815,$A7)+COUNTIFS('Duel Log'!C$2:C$2815,"MH Axel",'Duel Log'!M$2:M$2815,$A7)+COUNTIFS('Duel Log'!C$2:C$2815,"MH Axel",'Duel Log'!N$2:N$2815,$A7)+COUNTIFS('Duel Log'!C$2:C$2815,"MH Axel",'Duel Log'!O$2:O$2815,$A7)+COUNTIFS('Duel Log'!C$2:C$2815,"MH Axel",'Duel Log'!P$2:P$2815,$A7)</f>
        <v>11</v>
      </c>
      <c r="W7" s="17" t="n">
        <f aca="false">COUNTIFS('Duel Log'!C$2:C$2815,"Mohamed Light",'Duel Log'!I$2:I$2815,$A7)+COUNTIFS('Duel Log'!C$2:C$2815,"Mohamed Light",'Duel Log'!J$2:J$2815,$A7)+COUNTIFS('Duel Log'!C$2:C$2815,"Mohamed Light",'Duel Log'!K$2:K$2815,$A7)+COUNTIFS('Duel Log'!C$2:C$2815,"Mohamed Light",'Duel Log'!L$2:L$2815,$A7)+COUNTIFS('Duel Log'!C$2:C$2815,"Mohamed Light",'Duel Log'!M$2:M$2815,$A7)+COUNTIFS('Duel Log'!C$2:C$2815,"Mohamed Light",'Duel Log'!N$2:N$2815,$A7)+COUNTIFS('Duel Log'!C$2:C$2815,"Mohamed Light",'Duel Log'!O$2:O$2815,$A7)+COUNTIFS('Duel Log'!C$2:C$2815,"Mohamed Light",'Duel Log'!P$2:P$2815,$A7)</f>
        <v>8</v>
      </c>
      <c r="X7" s="17" t="n">
        <f aca="false">COUNTIFS('Duel Log'!C$2:C$2815,"Nicoco23",'Duel Log'!I$2:I$2815,$A7)+COUNTIFS('Duel Log'!C$2:C$2815,"Nicoco23",'Duel Log'!J$2:J$2815,$A7)+COUNTIFS('Duel Log'!C$2:C$2815,"Nicoco23",'Duel Log'!K$2:K$2815,$A7)+COUNTIFS('Duel Log'!C$2:C$2815,"Nicoco23",'Duel Log'!L$2:L$2815,$A7)+COUNTIFS('Duel Log'!C$2:C$2815,"Nicoco23",'Duel Log'!M$2:M$2815,$A7)+COUNTIFS('Duel Log'!C$2:C$2815,"Nicoco23",'Duel Log'!N$2:N$2815,$A7)+COUNTIFS('Duel Log'!C$2:C$2815,"Nicoco23",'Duel Log'!O$2:O$2815,$A7)+COUNTIFS('Duel Log'!C$2:C$2815,"Nicoco23",'Duel Log'!P$2:P$2815,$A7)</f>
        <v>0</v>
      </c>
      <c r="Y7" s="17" t="n">
        <f aca="false">COUNTIFS('Duel Log'!C$2:C$2815,"Nooby❤️Pi2r",'Duel Log'!I$2:I$2815,$A7)+COUNTIFS('Duel Log'!C$2:C$2815,"Nooby❤️Pi2r",'Duel Log'!J$2:J$2815,$A7)+COUNTIFS('Duel Log'!C$2:C$2815,"Nooby❤️Pi2r",'Duel Log'!K$2:K$2815,$A7)+COUNTIFS('Duel Log'!C$2:C$2815,"Nooby❤️Pi2r",'Duel Log'!L$2:L$2815,$A7)+COUNTIFS('Duel Log'!C$2:C$2815,"Nooby❤️Pi2r",'Duel Log'!M$2:M$2815,$A7)+COUNTIFS('Duel Log'!C$2:C$2815,"Nooby❤️Pi2r",'Duel Log'!N$2:N$2815,$A7)+COUNTIFS('Duel Log'!C$2:C$2815,"Nooby❤️Pi2r",'Duel Log'!O$2:O$2815,$A7)+COUNTIFS('Duel Log'!C$2:C$2815,"Nooby❤️Pi2r",'Duel Log'!P$2:P$2815,$A7)</f>
        <v>6</v>
      </c>
      <c r="Z7" s="17" t="n">
        <f aca="false">COUNTIFS('Duel Log'!C$2:C$2815,"Pedro™️",'Duel Log'!I$2:I$2815,$A7)+COUNTIFS('Duel Log'!C$2:C$2815,"Pedro™️",'Duel Log'!J$2:J$2815,$A7)+COUNTIFS('Duel Log'!C$2:C$2815,"Pedro™️",'Duel Log'!K$2:K$2815,$A7)+COUNTIFS('Duel Log'!C$2:C$2815,"Pedro™️",'Duel Log'!L$2:L$2815,$A7)+COUNTIFS('Duel Log'!C$2:C$2815,"Pedro™️",'Duel Log'!M$2:M$2815,$A7)+COUNTIFS('Duel Log'!C$2:C$2815,"Pedro™️",'Duel Log'!N$2:N$2815,$A7)+COUNTIFS('Duel Log'!C$2:C$2815,"Pedro™️",'Duel Log'!O$2:O$2815,$A7)+COUNTIFS('Duel Log'!C$2:C$2815,"Pedro™️",'Duel Log'!P$2:P$2815,$A7)</f>
        <v>8</v>
      </c>
      <c r="AA7" s="17" t="n">
        <f aca="false">COUNTIFS('Duel Log'!C$2:C$2815,"RAD",'Duel Log'!I$2:I$2815,$A7)+COUNTIFS('Duel Log'!C$2:C$2815,"RAD",'Duel Log'!J$2:J$2815,$A7)+COUNTIFS('Duel Log'!C$2:C$2815,"RAD",'Duel Log'!K$2:K$2815,$A7)+COUNTIFS('Duel Log'!C$2:C$2815,"RAD",'Duel Log'!L$2:L$2815,$A7)+COUNTIFS('Duel Log'!C$2:C$2815,"RAD",'Duel Log'!M$2:M$2815,$A7)+COUNTIFS('Duel Log'!C$2:C$2815,"RAD",'Duel Log'!N$2:N$2815,$A7)+COUNTIFS('Duel Log'!C$2:C$2815,"RAD",'Duel Log'!O$2:O$2815,$A7)+COUNTIFS('Duel Log'!C$2:C$2815,"RAD",'Duel Log'!P$2:P$2815,$A7)</f>
        <v>3</v>
      </c>
      <c r="AB7" s="17" t="n">
        <f aca="false">COUNTIFS('Duel Log'!C$2:C$2815,"RUBIZALEZ",'Duel Log'!I$2:I$2815,$A7)+COUNTIFS('Duel Log'!C$2:C$2815,"RUBIZALEZ",'Duel Log'!J$2:J$2815,$A7)+COUNTIFS('Duel Log'!C$2:C$2815,"RUBIZALEZ",'Duel Log'!K$2:K$2815,$A7)+COUNTIFS('Duel Log'!C$2:C$2815,"RUBIZALEZ",'Duel Log'!L$2:L$2815,$A7)+COUNTIFS('Duel Log'!C$2:C$2815,"RUBIZALEZ",'Duel Log'!M$2:M$2815,$A7)+COUNTIFS('Duel Log'!C$2:C$2815,"RUBIZALEZ",'Duel Log'!N$2:N$2815,$A7)+COUNTIFS('Duel Log'!C$2:C$2815,"RUBIZALEZ",'Duel Log'!O$2:O$2815,$A7)+COUNTIFS('Duel Log'!C$2:C$2815,"RUBIZALEZ",'Duel Log'!P$2:P$2815,$A7)</f>
        <v>6</v>
      </c>
      <c r="AC7" s="17" t="n">
        <f aca="false">COUNTIFS('Duel Log'!C$2:C$2815,"Rainbow",'Duel Log'!I$2:I$2815,$A7)+COUNTIFS('Duel Log'!C$2:C$2815,"Rainbow",'Duel Log'!J$2:J$2815,$A7)+COUNTIFS('Duel Log'!C$2:C$2815,"Rainbow",'Duel Log'!K$2:K$2815,$A7)+COUNTIFS('Duel Log'!C$2:C$2815,"Rainbow",'Duel Log'!L$2:L$2815,$A7)+COUNTIFS('Duel Log'!C$2:C$2815,"Rainbow",'Duel Log'!M$2:M$2815,$A7)+COUNTIFS('Duel Log'!C$2:C$2815,"Rainbow",'Duel Log'!N$2:N$2815,$A7)+COUNTIFS('Duel Log'!C$2:C$2815,"Rainbow",'Duel Log'!O$2:O$2815,$A7)+COUNTIFS('Duel Log'!C$2:C$2815,"Rainbow",'Duel Log'!P$2:P$2815,$A7)</f>
        <v>4</v>
      </c>
      <c r="AD7" s="17" t="n">
        <f aca="false">COUNTIFS('Duel Log'!C$2:C$2815,"Rin✨安之",'Duel Log'!I$2:I$2815,$A7)+COUNTIFS('Duel Log'!C$2:C$2815,"Rin✨安之",'Duel Log'!J$2:J$2815,$A7)+COUNTIFS('Duel Log'!C$2:C$2815,"Rin✨安之",'Duel Log'!K$2:K$2815,$A7)+COUNTIFS('Duel Log'!C$2:C$2815,"Rin✨安之",'Duel Log'!L$2:L$2815,$A7)+COUNTIFS('Duel Log'!C$2:C$2815,"Rin✨安之",'Duel Log'!M$2:M$2815,$A7)+COUNTIFS('Duel Log'!C$2:C$2815,"Rin✨安之",'Duel Log'!N$2:N$2815,$A7)+COUNTIFS('Duel Log'!C$2:C$2815,"Rin✨安之",'Duel Log'!O$2:O$2815,$A7)+COUNTIFS('Duel Log'!C$2:C$2815,"Rin✨安之",'Duel Log'!P$2:P$2815,$A7)</f>
        <v>6</v>
      </c>
      <c r="AE7" s="17" t="n">
        <f aca="false">COUNTIFS('Duel Log'!C$2:C$2815,"Ryley",'Duel Log'!I$2:I$2815,$A7)+COUNTIFS('Duel Log'!C$2:C$2815,"Ryley",'Duel Log'!J$2:J$2815,$A7)+COUNTIFS('Duel Log'!C$2:C$2815,"Ryley",'Duel Log'!K$2:K$2815,$A7)+COUNTIFS('Duel Log'!C$2:C$2815,"Ryley",'Duel Log'!L$2:L$2815,$A7)+COUNTIFS('Duel Log'!C$2:C$2815,"Ryley",'Duel Log'!M$2:M$2815,$A7)+COUNTIFS('Duel Log'!C$2:C$2815,"Ryley",'Duel Log'!N$2:N$2815,$A7)+COUNTIFS('Duel Log'!C$2:C$2815,"Ryley",'Duel Log'!O$2:O$2815,$A7)+COUNTIFS('Duel Log'!C$2:C$2815,"Ryley",'Duel Log'!P$2:P$2815,$A7)</f>
        <v>9</v>
      </c>
      <c r="AF7" s="17" t="n">
        <f aca="false">COUNTIFS('Duel Log'!C$2:C$2815,"SK Morten",'Duel Log'!I$2:I$2815,$A7)+COUNTIFS('Duel Log'!C$2:C$2815,"SK Morten",'Duel Log'!J$2:J$2815,$A7)+COUNTIFS('Duel Log'!C$2:C$2815,"SK Morten",'Duel Log'!K$2:K$2815,$A7)+COUNTIFS('Duel Log'!C$2:C$2815,"SK Morten",'Duel Log'!L$2:L$2815,$A7)+COUNTIFS('Duel Log'!C$2:C$2815,"SK Morten",'Duel Log'!M$2:M$2815,$A7)+COUNTIFS('Duel Log'!C$2:C$2815,"SK Morten",'Duel Log'!N$2:N$2815,$A7)+COUNTIFS('Duel Log'!C$2:C$2815,"SK Morten",'Duel Log'!O$2:O$2815,$A7)+COUNTIFS('Duel Log'!C$2:C$2815,"SK Morten",'Duel Log'!P$2:P$2815,$A7)</f>
        <v>4</v>
      </c>
      <c r="AG7" s="17" t="n">
        <f aca="false">COUNTIFS('Duel Log'!C$2:C$2815,"SK xopxsam",'Duel Log'!I$2:I$2815,$A7)+COUNTIFS('Duel Log'!C$2:C$2815,"SK xopxsam",'Duel Log'!J$2:J$2815,$A7)+COUNTIFS('Duel Log'!C$2:C$2815,"SK xopxsam",'Duel Log'!K$2:K$2815,$A7)+COUNTIFS('Duel Log'!C$2:C$2815,"SK xopxsam",'Duel Log'!L$2:L$2815,$A7)+COUNTIFS('Duel Log'!C$2:C$2815,"SK xopxsam",'Duel Log'!M$2:M$2815,$A7)+COUNTIFS('Duel Log'!C$2:C$2815,"SK xopxsam",'Duel Log'!N$2:N$2815,$A7)+COUNTIFS('Duel Log'!C$2:C$2815,"SK xopxsam",'Duel Log'!O$2:O$2815,$A7)+COUNTIFS('Duel Log'!C$2:C$2815,"SK xopxsam",'Duel Log'!P$2:P$2815,$A7)</f>
        <v>3</v>
      </c>
      <c r="AH7" s="17" t="n">
        <f aca="false">COUNTIFS('Duel Log'!C$2:C$2815,"Samuel Bassotto",'Duel Log'!I$2:I$2815,$A7)+COUNTIFS('Duel Log'!C$2:C$2815,"Samuel Bassotto",'Duel Log'!J$2:J$2815,$A7)+COUNTIFS('Duel Log'!C$2:C$2815,"Samuel Bassotto",'Duel Log'!K$2:K$2815,$A7)+COUNTIFS('Duel Log'!C$2:C$2815,"Samuel Bassotto",'Duel Log'!L$2:L$2815,$A7)+COUNTIFS('Duel Log'!C$2:C$2815,"Samuel Bassotto",'Duel Log'!M$2:M$2815,$A7)+COUNTIFS('Duel Log'!C$2:C$2815,"Samuel Bassotto",'Duel Log'!N$2:N$2815,$A7)+COUNTIFS('Duel Log'!C$2:C$2815,"Samuel Bassotto",'Duel Log'!O$2:O$2815,$A7)+COUNTIFS('Duel Log'!C$2:C$2815,"Samuel Bassotto",'Duel Log'!P$2:P$2815,$A7)</f>
        <v>6</v>
      </c>
      <c r="AI7" s="17" t="n">
        <f aca="false">COUNTIFS('Duel Log'!C$2:C$2815,"SandBox",'Duel Log'!I$2:I$2815,$A7)+COUNTIFS('Duel Log'!C$2:C$2815,"SandBox",'Duel Log'!J$2:J$2815,$A7)+COUNTIFS('Duel Log'!C$2:C$2815,"SandBox",'Duel Log'!K$2:K$2815,$A7)+COUNTIFS('Duel Log'!C$2:C$2815,"SandBox",'Duel Log'!L$2:L$2815,$A7)+COUNTIFS('Duel Log'!C$2:C$2815,"SandBox",'Duel Log'!M$2:M$2815,$A7)+COUNTIFS('Duel Log'!C$2:C$2815,"SandBox",'Duel Log'!N$2:N$2815,$A7)+COUNTIFS('Duel Log'!C$2:C$2815,"SandBox",'Duel Log'!O$2:O$2815,$A7)+COUNTIFS('Duel Log'!C$2:C$2815,"SandBox",'Duel Log'!P$2:P$2815,$A7)</f>
        <v>5</v>
      </c>
      <c r="AJ7" s="17" t="n">
        <f aca="false">COUNTIFS('Duel Log'!C$2:C$2815,"Steeef",'Duel Log'!I$2:I$2815,$A7)+COUNTIFS('Duel Log'!C$2:C$2815,"Steeef",'Duel Log'!J$2:J$2815,$A7)+COUNTIFS('Duel Log'!C$2:C$2815,"Steeef",'Duel Log'!K$2:K$2815,$A7)+COUNTIFS('Duel Log'!C$2:C$2815,"Steeef",'Duel Log'!L$2:L$2815,$A7)+COUNTIFS('Duel Log'!C$2:C$2815,"Steeef",'Duel Log'!M$2:M$2815,$A7)+COUNTIFS('Duel Log'!C$2:C$2815,"Steeef",'Duel Log'!N$2:N$2815,$A7)+COUNTIFS('Duel Log'!C$2:C$2815,"Steeef",'Duel Log'!O$2:O$2815,$A7)+COUNTIFS('Duel Log'!C$2:C$2815,"Steeef",'Duel Log'!P$2:P$2815,$A7)</f>
        <v>9</v>
      </c>
      <c r="AK7" s="17" t="n">
        <f aca="false">COUNTIFS('Duel Log'!C$2:C$2815,"TMX I Mateja",'Duel Log'!I$2:I$2815,$A7)+COUNTIFS('Duel Log'!C$2:C$2815,"TMX I Mateja",'Duel Log'!J$2:J$2815,$A7)+COUNTIFS('Duel Log'!C$2:C$2815,"TMX I Mateja",'Duel Log'!K$2:K$2815,$A7)+COUNTIFS('Duel Log'!C$2:C$2815,"TMX I Mateja",'Duel Log'!L$2:L$2815,$A7)+COUNTIFS('Duel Log'!C$2:C$2815,"TMX I Mateja",'Duel Log'!M$2:M$2815,$A7)+COUNTIFS('Duel Log'!C$2:C$2815,"TMX I Mateja",'Duel Log'!N$2:N$2815,$A7)+COUNTIFS('Duel Log'!C$2:C$2815,"TMX I Mateja",'Duel Log'!O$2:O$2815,$A7)+COUNTIFS('Duel Log'!C$2:C$2815,"TMX I Mateja",'Duel Log'!P$2:P$2815,$A7)</f>
        <v>5</v>
      </c>
      <c r="AL7" s="17" t="n">
        <f aca="false">COUNTIFS('Duel Log'!C$2:C$2815,"Turan✨",'Duel Log'!I$2:I$2815,$A7)+COUNTIFS('Duel Log'!C$2:C$2815,"Turan✨",'Duel Log'!J$2:J$2815,$A7)+COUNTIFS('Duel Log'!C$2:C$2815,"Turan✨",'Duel Log'!K$2:K$2815,$A7)+COUNTIFS('Duel Log'!C$2:C$2815,"Turan✨",'Duel Log'!L$2:L$2815,$A7)+COUNTIFS('Duel Log'!C$2:C$2815,"Turan✨",'Duel Log'!M$2:M$2815,$A7)+COUNTIFS('Duel Log'!C$2:C$2815,"Turan✨",'Duel Log'!N$2:N$2815,$A7)+COUNTIFS('Duel Log'!C$2:C$2815,"Turan✨",'Duel Log'!O$2:O$2815,$A7)+COUNTIFS('Duel Log'!C$2:C$2815,"Turan✨",'Duel Log'!P$2:P$2815,$A7)</f>
        <v>5</v>
      </c>
      <c r="AM7" s="17" t="n">
        <f aca="false">COUNTIFS('Duel Log'!C$2:C$2815,"Vitor75",'Duel Log'!I$2:I$2815,$A7)+COUNTIFS('Duel Log'!C$2:C$2815,"Vitor75",'Duel Log'!J$2:J$2815,$A7)+COUNTIFS('Duel Log'!C$2:C$2815,"Vitor75",'Duel Log'!K$2:K$2815,$A7)+COUNTIFS('Duel Log'!C$2:C$2815,"Vitor75",'Duel Log'!L$2:L$2815,$A7)+COUNTIFS('Duel Log'!C$2:C$2815,"Vitor75",'Duel Log'!M$2:M$2815,$A7)+COUNTIFS('Duel Log'!C$2:C$2815,"Vitor75",'Duel Log'!N$2:N$2815,$A7)+COUNTIFS('Duel Log'!C$2:C$2815,"Vitor75",'Duel Log'!O$2:O$2815,$A7)+COUNTIFS('Duel Log'!C$2:C$2815,"Vitor75",'Duel Log'!P$2:P$2815,$A7)</f>
        <v>10</v>
      </c>
      <c r="AN7" s="17" t="n">
        <f aca="false">COUNTIFS('Duel Log'!C$2:C$2815,"WL ✨ Tytoń 劲头",'Duel Log'!I$2:I$2815,$A7)+COUNTIFS('Duel Log'!C$2:C$2815,"WL ✨ Tytoń 劲头",'Duel Log'!J$2:J$2815,$A7)+COUNTIFS('Duel Log'!C$2:C$2815,"WL ✨ Tytoń 劲头",'Duel Log'!K$2:K$2815,$A7)+COUNTIFS('Duel Log'!C$2:C$2815,"WL ✨ Tytoń 劲头",'Duel Log'!L$2:L$2815,$A7)+COUNTIFS('Duel Log'!C$2:C$2815,"WL ✨ Tytoń 劲头",'Duel Log'!M$2:M$2815,$A7)+COUNTIFS('Duel Log'!C$2:C$2815,"WL ✨ Tytoń 劲头",'Duel Log'!N$2:N$2815,$A7)+COUNTIFS('Duel Log'!C$2:C$2815,"WL ✨ Tytoń 劲头",'Duel Log'!O$2:O$2815,$A7)+COUNTIFS('Duel Log'!C$2:C$2815,"WL ✨ Tytoń 劲头",'Duel Log'!P$2:P$2815,$A7)</f>
        <v>4</v>
      </c>
      <c r="AO7" s="17" t="n">
        <f aca="false">COUNTIFS('Duel Log'!C$2:C$2815,"Wallace",'Duel Log'!I$2:I$2815,$A7)+COUNTIFS('Duel Log'!C$2:C$2815,"Wallace",'Duel Log'!J$2:J$2815,$A7)+COUNTIFS('Duel Log'!C$2:C$2815,"Wallace",'Duel Log'!K$2:K$2815,$A7)+COUNTIFS('Duel Log'!C$2:C$2815,"Wallace",'Duel Log'!L$2:L$2815,$A7)+COUNTIFS('Duel Log'!C$2:C$2815,"Wallace",'Duel Log'!M$2:M$2815,$A7)+COUNTIFS('Duel Log'!C$2:C$2815,"Wallace",'Duel Log'!N$2:N$2815,$A7)+COUNTIFS('Duel Log'!C$2:C$2815,"Wallace",'Duel Log'!O$2:O$2815,$A7)+COUNTIFS('Duel Log'!C$2:C$2815,"Wallace",'Duel Log'!P$2:P$2815,$A7)</f>
        <v>5</v>
      </c>
      <c r="AP7" s="17" t="n">
        <f aca="false">COUNTIFS('Duel Log'!C$2:C$2815,"Yoru",'Duel Log'!I$2:I$2815,$A7)+COUNTIFS('Duel Log'!C$2:C$2815,"Yoru",'Duel Log'!J$2:J$2815,$A7)+COUNTIFS('Duel Log'!C$2:C$2815,"Yoru",'Duel Log'!K$2:K$2815,$A7)+COUNTIFS('Duel Log'!C$2:C$2815,"Yoru",'Duel Log'!L$2:L$2815,$A7)+COUNTIFS('Duel Log'!C$2:C$2815,"Yoru",'Duel Log'!M$2:M$2815,$A7)+COUNTIFS('Duel Log'!C$2:C$2815,"Yoru",'Duel Log'!N$2:N$2815,$A7)+COUNTIFS('Duel Log'!C$2:C$2815,"Yoru",'Duel Log'!O$2:O$2815,$A7)+COUNTIFS('Duel Log'!C$2:C$2815,"Yoru",'Duel Log'!P$2:P$2815,$A7)</f>
        <v>1</v>
      </c>
      <c r="AQ7" s="17" t="n">
        <f aca="false">COUNTIFS('Duel Log'!C$2:C$2815,"adriel",'Duel Log'!I$2:I$2815,$A7)+COUNTIFS('Duel Log'!C$2:C$2815,"adriel",'Duel Log'!J$2:J$2815,$A7)+COUNTIFS('Duel Log'!C$2:C$2815,"adriel",'Duel Log'!K$2:K$2815,$A7)+COUNTIFS('Duel Log'!C$2:C$2815,"adriel",'Duel Log'!L$2:L$2815,$A7)+COUNTIFS('Duel Log'!C$2:C$2815,"adriel",'Duel Log'!M$2:M$2815,$A7)+COUNTIFS('Duel Log'!C$2:C$2815,"adriel",'Duel Log'!N$2:N$2815,$A7)+COUNTIFS('Duel Log'!C$2:C$2815,"adriel",'Duel Log'!O$2:O$2815,$A7)+COUNTIFS('Duel Log'!C$2:C$2815,"adriel",'Duel Log'!P$2:P$2815,$A7)</f>
        <v>8</v>
      </c>
      <c r="AR7" s="17" t="n">
        <f aca="false">COUNTIFS('Duel Log'!C$2:C$2815,"droy",'Duel Log'!I$2:I$2815,$A7)+COUNTIFS('Duel Log'!C$2:C$2815,"droy",'Duel Log'!J$2:J$2815,$A7)+COUNTIFS('Duel Log'!C$2:C$2815,"droy",'Duel Log'!K$2:K$2815,$A7)+COUNTIFS('Duel Log'!C$2:C$2815,"droy",'Duel Log'!L$2:L$2815,$A7)+COUNTIFS('Duel Log'!C$2:C$2815,"droy",'Duel Log'!M$2:M$2815,$A7)+COUNTIFS('Duel Log'!C$2:C$2815,"droy",'Duel Log'!N$2:N$2815,$A7)+COUNTIFS('Duel Log'!C$2:C$2815,"droy",'Duel Log'!O$2:O$2815,$A7)+COUNTIFS('Duel Log'!C$2:C$2815,"droy",'Duel Log'!P$2:P$2815,$A7)</f>
        <v>2</v>
      </c>
      <c r="AS7" s="17" t="n">
        <f aca="false">COUNTIFS('Duel Log'!C$2:C$2815,"evolve✨律师",'Duel Log'!I$2:I$2815,$A7)+COUNTIFS('Duel Log'!C$2:C$2815,"evolve✨律师",'Duel Log'!J$2:J$2815,$A7)+COUNTIFS('Duel Log'!C$2:C$2815,"evolve✨律师",'Duel Log'!K$2:K$2815,$A7)+COUNTIFS('Duel Log'!C$2:C$2815,"evolve✨律师",'Duel Log'!L$2:L$2815,$A7)+COUNTIFS('Duel Log'!C$2:C$2815,"evolve✨律师",'Duel Log'!M$2:M$2815,$A7)+COUNTIFS('Duel Log'!C$2:C$2815,"evolve✨律师",'Duel Log'!N$2:N$2815,$A7)+COUNTIFS('Duel Log'!C$2:C$2815,"evolve✨律师",'Duel Log'!O$2:O$2815,$A7)+COUNTIFS('Duel Log'!C$2:C$2815,"evolve✨律师",'Duel Log'!P$2:P$2815,$A7)</f>
        <v>11</v>
      </c>
      <c r="AT7" s="17" t="n">
        <f aca="false">COUNTIFS('Duel Log'!C$2:C$2815,"✨Tanji",'Duel Log'!I$2:I$2815,$A7)+COUNTIFS('Duel Log'!C$2:C$2815,"✨Tanji",'Duel Log'!J$2:J$2815,$A7)+COUNTIFS('Duel Log'!C$2:C$2815,"✨Tanji",'Duel Log'!K$2:K$2815,$A7)+COUNTIFS('Duel Log'!C$2:C$2815,"✨Tanji",'Duel Log'!L$2:L$2815,$A7)+COUNTIFS('Duel Log'!C$2:C$2815,"✨Tanji",'Duel Log'!M$2:M$2815,$A7)+COUNTIFS('Duel Log'!C$2:C$2815,"✨Tanji",'Duel Log'!N$2:N$2815,$A7)+COUNTIFS('Duel Log'!C$2:C$2815,"✨Tanji",'Duel Log'!O$2:O$2815,$A7)+COUNTIFS('Duel Log'!C$2:C$2815,"✨Tanji",'Duel Log'!P$2:P$2815,$A7)</f>
        <v>3</v>
      </c>
      <c r="AU7" s="17" t="n">
        <f aca="false">COUNTIFS('Duel Log'!C$2:C$2815,"ぐりてゃん",'Duel Log'!I$2:I$2815,$A7)+COUNTIFS('Duel Log'!C$2:C$2815,"ぐりてゃん",'Duel Log'!J$2:J$2815,$A7)+COUNTIFS('Duel Log'!C$2:C$2815,"ぐりてゃん",'Duel Log'!K$2:K$2815,$A7)+COUNTIFS('Duel Log'!C$2:C$2815,"ぐりてゃん",'Duel Log'!L$2:L$2815,$A7)+COUNTIFS('Duel Log'!C$2:C$2815,"ぐりてゃん",'Duel Log'!M$2:M$2815,$A7)+COUNTIFS('Duel Log'!C$2:C$2815,"ぐりてゃん",'Duel Log'!N$2:N$2815,$A7)+COUNTIFS('Duel Log'!C$2:C$2815,"ぐりてゃん",'Duel Log'!O$2:O$2815,$A7)+COUNTIFS('Duel Log'!C$2:C$2815,"ぐりてゃん",'Duel Log'!P$2:P$2815,$A7)</f>
        <v>5</v>
      </c>
      <c r="AV7" s="17" t="n">
        <f aca="false">COUNTIFS('Duel Log'!C$2:C$2815,"たぁ",'Duel Log'!I$2:I$2815,$A7)+COUNTIFS('Duel Log'!C$2:C$2815,"たぁ",'Duel Log'!J$2:J$2815,$A7)+COUNTIFS('Duel Log'!C$2:C$2815,"たぁ",'Duel Log'!K$2:K$2815,$A7)+COUNTIFS('Duel Log'!C$2:C$2815,"たぁ",'Duel Log'!L$2:L$2815,$A7)+COUNTIFS('Duel Log'!C$2:C$2815,"たぁ",'Duel Log'!M$2:M$2815,$A7)+COUNTIFS('Duel Log'!C$2:C$2815,"たぁ",'Duel Log'!N$2:N$2815,$A7)+COUNTIFS('Duel Log'!C$2:C$2815,"たぁ",'Duel Log'!O$2:O$2815,$A7)+COUNTIFS('Duel Log'!C$2:C$2815,"たぁ",'Duel Log'!P$2:P$2815,$A7)</f>
        <v>9</v>
      </c>
      <c r="AW7" s="17" t="n">
        <f aca="false">COUNTIFS('Duel Log'!C$2:C$2815,"むぎったん",'Duel Log'!I$2:I$2815,$A7)+COUNTIFS('Duel Log'!C$2:C$2815,"むぎったん",'Duel Log'!J$2:J$2815,$A7)+COUNTIFS('Duel Log'!C$2:C$2815,"むぎったん",'Duel Log'!K$2:K$2815,$A7)+COUNTIFS('Duel Log'!C$2:C$2815,"むぎったん",'Duel Log'!L$2:L$2815,$A7)+COUNTIFS('Duel Log'!C$2:C$2815,"むぎったん",'Duel Log'!M$2:M$2815,$A7)+COUNTIFS('Duel Log'!C$2:C$2815,"むぎったん",'Duel Log'!N$2:N$2815,$A7)+COUNTIFS('Duel Log'!C$2:C$2815,"むぎったん",'Duel Log'!O$2:O$2815,$A7)+COUNTIFS('Duel Log'!C$2:C$2815,"むぎったん",'Duel Log'!P$2:P$2815,$A7)</f>
        <v>7</v>
      </c>
      <c r="AX7" s="17" t="n">
        <f aca="false">COUNTIFS('Duel Log'!C$2:C$2815,"加急Sinistro™",'Duel Log'!I$2:I$2815,$A7)+COUNTIFS('Duel Log'!C$2:C$2815,"加急Sinistro™",'Duel Log'!J$2:J$2815,$A7)+COUNTIFS('Duel Log'!C$2:C$2815,"加急Sinistro™",'Duel Log'!K$2:K$2815,$A7)+COUNTIFS('Duel Log'!C$2:C$2815,"加急Sinistro™",'Duel Log'!L$2:L$2815,$A7)+COUNTIFS('Duel Log'!C$2:C$2815,"加急Sinistro™",'Duel Log'!M$2:M$2815,$A7)+COUNTIFS('Duel Log'!C$2:C$2815,"加急Sinistro™",'Duel Log'!N$2:N$2815,$A7)+COUNTIFS('Duel Log'!C$2:C$2815,"加急Sinistro™",'Duel Log'!O$2:O$2815,$A7)+COUNTIFS('Duel Log'!C$2:C$2815,"加急Sinistro™",'Duel Log'!P$2:P$2815,$A7)</f>
        <v>1</v>
      </c>
      <c r="AY7" s="17" t="n">
        <f aca="false">COUNTIFS('Duel Log'!C$2:C$2815,"枫｜rakan❤️安之",'Duel Log'!I$2:I$2815,$A7)+COUNTIFS('Duel Log'!C$2:C$2815,"枫｜rakan❤️安之",'Duel Log'!J$2:J$2815,$A7)+COUNTIFS('Duel Log'!C$2:C$2815,"枫｜rakan❤️安之",'Duel Log'!K$2:K$2815,$A7)+COUNTIFS('Duel Log'!C$2:C$2815,"枫｜rakan❤️安之",'Duel Log'!L$2:L$2815,$A7)+COUNTIFS('Duel Log'!C$2:C$2815,"枫｜rakan❤️安之",'Duel Log'!M$2:M$2815,$A7)+COUNTIFS('Duel Log'!C$2:C$2815,"枫｜rakan❤️安之",'Duel Log'!N$2:N$2815,$A7)+COUNTIFS('Duel Log'!C$2:C$2815,"枫｜rakan❤️安之",'Duel Log'!O$2:O$2815,$A7)+COUNTIFS('Duel Log'!C$2:C$2815,"枫｜rakan❤️安之",'Duel Log'!P$2:P$2815,$A7)</f>
        <v>2</v>
      </c>
      <c r="AZ7" s="17" t="n">
        <f aca="false">COUNTIFS('Duel Log'!C$2:C$2815,"老板 Ι Batan’宙斯",'Duel Log'!I$2:I$2815,$A7)+COUNTIFS('Duel Log'!C$2:C$2815,"老板 Ι Batan’宙斯",'Duel Log'!J$2:J$2815,$A7)+COUNTIFS('Duel Log'!C$2:C$2815,"老板 Ι Batan’宙斯",'Duel Log'!K$2:K$2815,$A7)+COUNTIFS('Duel Log'!C$2:C$2815,"老板 Ι Batan’宙斯",'Duel Log'!L$2:L$2815,$A7)+COUNTIFS('Duel Log'!C$2:C$2815,"老板 Ι Batan’宙斯",'Duel Log'!M$2:M$2815,$A7)+COUNTIFS('Duel Log'!C$2:C$2815,"老板 Ι Batan’宙斯",'Duel Log'!N$2:N$2815,$A7)+COUNTIFS('Duel Log'!C$2:C$2815,"老板 Ι Batan’宙斯",'Duel Log'!O$2:O$2815,$A7)+COUNTIFS('Duel Log'!C$2:C$2815,"老板 Ι Batan’宙斯",'Duel Log'!P$2:P$2815,$A7)</f>
        <v>8</v>
      </c>
      <c r="BA7" s="17" t="n">
        <f aca="false">COUNTIFS('Duel Log'!C$2:C$2815,"鬼舞辻無惨",'Duel Log'!I$2:I$2815,$A7)+COUNTIFS('Duel Log'!C$2:C$2815,"鬼舞辻無惨",'Duel Log'!J$2:J$2815,$A7)+COUNTIFS('Duel Log'!C$2:C$2815,"鬼舞辻無惨",'Duel Log'!K$2:K$2815,$A7)+COUNTIFS('Duel Log'!C$2:C$2815,"鬼舞辻無惨",'Duel Log'!L$2:L$2815,$A7)+COUNTIFS('Duel Log'!C$2:C$2815,"鬼舞辻無惨",'Duel Log'!M$2:M$2815,$A7)+COUNTIFS('Duel Log'!C$2:C$2815,"鬼舞辻無惨",'Duel Log'!N$2:N$2815,$A7)+COUNTIFS('Duel Log'!C$2:C$2815,"鬼舞辻無惨",'Duel Log'!O$2:O$2815,$A7)+COUNTIFS('Duel Log'!C$2:C$2815,"鬼舞辻無惨",'Duel Log'!P$2:P$2815,$A7)</f>
        <v>5</v>
      </c>
      <c r="BB7" s="17" t="n">
        <f aca="false">COUNTIFS('Duel Log'!C$2:C$2815,"우티비구독좋아요",'Duel Log'!I$2:I$2815,$A7)+COUNTIFS('Duel Log'!C$2:C$2815,"우티비구독좋아요",'Duel Log'!J$2:J$2815,$A7)+COUNTIFS('Duel Log'!C$2:C$2815,"우티비구독좋아요",'Duel Log'!K$2:K$2815,$A7)+COUNTIFS('Duel Log'!C$2:C$2815,"우티비구독좋아요",'Duel Log'!L$2:L$2815,$A7)+COUNTIFS('Duel Log'!C$2:C$2815,"우티비구독좋아요",'Duel Log'!M$2:M$2815,$A7)+COUNTIFS('Duel Log'!C$2:C$2815,"우티비구독좋아요",'Duel Log'!N$2:N$2815,$A7)+COUNTIFS('Duel Log'!C$2:C$2815,"우티비구독좋아요",'Duel Log'!O$2:O$2815,$A7)+COUNTIFS('Duel Log'!C$2:C$2815,"우티비구독좋아요",'Duel Log'!P$2:P$2815,$A7)</f>
        <v>5</v>
      </c>
    </row>
    <row r="8" customFormat="false" ht="15" hidden="false" customHeight="true" outlineLevel="0" collapsed="false">
      <c r="A8" s="11" t="s">
        <v>107</v>
      </c>
      <c r="B8" s="17" t="n">
        <f aca="false">COUNTIFS('Duel Log'!C$2:C$2815,"Adox",'Duel Log'!I$2:I$2815,$A8)+COUNTIFS('Duel Log'!C$2:C$2815,"Adox",'Duel Log'!J$2:J$2815,$A8)+COUNTIFS('Duel Log'!C$2:C$2815,"Adox",'Duel Log'!K$2:K$2815,$A8)+COUNTIFS('Duel Log'!C$2:C$2815,"Adox",'Duel Log'!L$2:L$2815,$A8)+COUNTIFS('Duel Log'!C$2:C$2815,"Adox",'Duel Log'!M$2:M$2815,$A8)+COUNTIFS('Duel Log'!C$2:C$2815,"Adox",'Duel Log'!N$2:N$2815,$A8)+COUNTIFS('Duel Log'!C$2:C$2815,"Adox",'Duel Log'!O$2:O$2815,$A8)+COUNTIFS('Duel Log'!C$2:C$2815,"Adox",'Duel Log'!P$2:P$2815,$A8)</f>
        <v>5</v>
      </c>
      <c r="C8" s="17" t="n">
        <f aca="false">COUNTIFS('Duel Log'!C$2:C$2815,"Asaf",'Duel Log'!I$2:I$2815,$A8)+COUNTIFS('Duel Log'!C$2:C$2815,"Asaf",'Duel Log'!J$2:J$2815,$A8)+COUNTIFS('Duel Log'!C$2:C$2815,"Asaf",'Duel Log'!K$2:K$2815,$A8)+COUNTIFS('Duel Log'!C$2:C$2815,"Asaf",'Duel Log'!L$2:L$2815,$A8)+COUNTIFS('Duel Log'!C$2:C$2815,"Asaf",'Duel Log'!M$2:M$2815,$A8)+COUNTIFS('Duel Log'!C$2:C$2815,"Asaf",'Duel Log'!N$2:N$2815,$A8)+COUNTIFS('Duel Log'!C$2:C$2815,"Asaf",'Duel Log'!O$2:O$2815,$A8)+COUNTIFS('Duel Log'!C$2:C$2815,"Asaf",'Duel Log'!P$2:P$2815,$A8)</f>
        <v>5</v>
      </c>
      <c r="D8" s="17" t="n">
        <f aca="false">COUNTIFS('Duel Log'!C$2:C$2815,"BattleSRAM",'Duel Log'!I$2:I$2815,$A8)+COUNTIFS('Duel Log'!C$2:C$2815,"BattleSRAM",'Duel Log'!J$2:J$2815,$A8)+COUNTIFS('Duel Log'!C$2:C$2815,"BattleSRAM",'Duel Log'!K$2:K$2815,$A8)+COUNTIFS('Duel Log'!C$2:C$2815,"BattleSRAM",'Duel Log'!L$2:L$2815,$A8)+COUNTIFS('Duel Log'!C$2:C$2815,"BattleSRAM",'Duel Log'!M$2:M$2815,$A8)+COUNTIFS('Duel Log'!C$2:C$2815,"BattleSRAM",'Duel Log'!N$2:N$2815,$A8)+COUNTIFS('Duel Log'!C$2:C$2815,"BattleSRAM",'Duel Log'!O$2:O$2815,$A8)+COUNTIFS('Duel Log'!C$2:C$2815,"BattleSRAM",'Duel Log'!P$2:P$2815,$A8)</f>
        <v>9</v>
      </c>
      <c r="E8" s="17" t="n">
        <f aca="false">COUNTIFS('Duel Log'!C$2:C$2815,"Betfas",'Duel Log'!I$2:I$2815,$A8)+COUNTIFS('Duel Log'!C$2:C$2815,"Betfas",'Duel Log'!J$2:J$2815,$A8)+COUNTIFS('Duel Log'!C$2:C$2815,"Betfas",'Duel Log'!K$2:K$2815,$A8)+COUNTIFS('Duel Log'!C$2:C$2815,"Betfas",'Duel Log'!L$2:L$2815,$A8)+COUNTIFS('Duel Log'!C$2:C$2815,"Betfas",'Duel Log'!M$2:M$2815,$A8)+COUNTIFS('Duel Log'!C$2:C$2815,"Betfas",'Duel Log'!N$2:N$2815,$A8)+COUNTIFS('Duel Log'!C$2:C$2815,"Betfas",'Duel Log'!O$2:O$2815,$A8)+COUNTIFS('Duel Log'!C$2:C$2815,"Betfas",'Duel Log'!P$2:P$2815,$A8)</f>
        <v>2</v>
      </c>
      <c r="F8" s="17" t="n">
        <f aca="false">COUNTIFS('Duel Log'!C$2:C$2815,"CAL Sub ™✨杰克",'Duel Log'!I$2:I$2815,$A8)+COUNTIFS('Duel Log'!C$2:C$2815,"CAL Sub ™✨杰克",'Duel Log'!J$2:J$2815,$A8)+COUNTIFS('Duel Log'!C$2:C$2815,"CAL Sub ™✨杰克",'Duel Log'!K$2:K$2815,$A8)+COUNTIFS('Duel Log'!C$2:C$2815,"CAL Sub ™✨杰克",'Duel Log'!L$2:L$2815,$A8)+COUNTIFS('Duel Log'!C$2:C$2815,"CAL Sub ™✨杰克",'Duel Log'!M$2:M$2815,$A8)+COUNTIFS('Duel Log'!C$2:C$2815,"CAL Sub ™✨杰克",'Duel Log'!N$2:N$2815,$A8)+COUNTIFS('Duel Log'!C$2:C$2815,"CAL Sub ™✨杰克",'Duel Log'!O$2:O$2815,$A8)+COUNTIFS('Duel Log'!C$2:C$2815,"CAL Sub ™✨杰克",'Duel Log'!P$2:P$2815,$A8)</f>
        <v>11</v>
      </c>
      <c r="G8" s="17" t="n">
        <f aca="false">COUNTIFS('Duel Log'!C$2:C$2815,"Clown",'Duel Log'!I$2:I$2815,$A8)+COUNTIFS('Duel Log'!C$2:C$2815,"Clown",'Duel Log'!J$2:J$2815,$A8)+COUNTIFS('Duel Log'!C$2:C$2815,"Clown",'Duel Log'!K$2:K$2815,$A8)+COUNTIFS('Duel Log'!C$2:C$2815,"Clown",'Duel Log'!L$2:L$2815,$A8)+COUNTIFS('Duel Log'!C$2:C$2815,"Clown",'Duel Log'!M$2:M$2815,$A8)+COUNTIFS('Duel Log'!C$2:C$2815,"Clown",'Duel Log'!N$2:N$2815,$A8)+COUNTIFS('Duel Log'!C$2:C$2815,"Clown",'Duel Log'!O$2:O$2815,$A8)+COUNTIFS('Duel Log'!C$2:C$2815,"Clown",'Duel Log'!P$2:P$2815,$A8)</f>
        <v>9</v>
      </c>
      <c r="H8" s="17" t="n">
        <f aca="false">COUNTIFS('Duel Log'!C$2:C$2815,"Coco",'Duel Log'!I$2:I$2815,$A8)+COUNTIFS('Duel Log'!C$2:C$2815,"Coco",'Duel Log'!J$2:J$2815,$A8)+COUNTIFS('Duel Log'!C$2:C$2815,"Coco",'Duel Log'!K$2:K$2815,$A8)+COUNTIFS('Duel Log'!C$2:C$2815,"Coco",'Duel Log'!L$2:L$2815,$A8)+COUNTIFS('Duel Log'!C$2:C$2815,"Coco",'Duel Log'!M$2:M$2815,$A8)+COUNTIFS('Duel Log'!C$2:C$2815,"Coco",'Duel Log'!N$2:N$2815,$A8)+COUNTIFS('Duel Log'!C$2:C$2815,"Coco",'Duel Log'!O$2:O$2815,$A8)+COUNTIFS('Duel Log'!C$2:C$2815,"Coco",'Duel Log'!P$2:P$2815,$A8)</f>
        <v>11</v>
      </c>
      <c r="I8" s="17" t="n">
        <f aca="false">COUNTIFS('Duel Log'!C$2:C$2815,"Code: Furkan",'Duel Log'!I$2:I$2815,$A8)+COUNTIFS('Duel Log'!C$2:C$2815,"Code: Furkan",'Duel Log'!J$2:J$2815,$A8)+COUNTIFS('Duel Log'!C$2:C$2815,"Code: Furkan",'Duel Log'!K$2:K$2815,$A8)+COUNTIFS('Duel Log'!C$2:C$2815,"Code: Furkan",'Duel Log'!L$2:L$2815,$A8)+COUNTIFS('Duel Log'!C$2:C$2815,"Code: Furkan",'Duel Log'!M$2:M$2815,$A8)+COUNTIFS('Duel Log'!C$2:C$2815,"Code: Furkan",'Duel Log'!N$2:N$2815,$A8)+COUNTIFS('Duel Log'!C$2:C$2815,"Code: Furkan",'Duel Log'!O$2:O$2815,$A8)+COUNTIFS('Duel Log'!C$2:C$2815,"Code: Furkan",'Duel Log'!P$2:P$2815,$A8)</f>
        <v>6</v>
      </c>
      <c r="J8" s="17" t="n">
        <f aca="false">COUNTIFS('Duel Log'!C$2:C$2815,"DK",'Duel Log'!I$2:I$2815,$A8)+COUNTIFS('Duel Log'!C$2:C$2815,"DK",'Duel Log'!J$2:J$2815,$A8)+COUNTIFS('Duel Log'!C$2:C$2815,"DK",'Duel Log'!K$2:K$2815,$A8)+COUNTIFS('Duel Log'!C$2:C$2815,"DK",'Duel Log'!L$2:L$2815,$A8)+COUNTIFS('Duel Log'!C$2:C$2815,"DK",'Duel Log'!M$2:M$2815,$A8)+COUNTIFS('Duel Log'!C$2:C$2815,"DK",'Duel Log'!N$2:N$2815,$A8)+COUNTIFS('Duel Log'!C$2:C$2815,"DK",'Duel Log'!O$2:O$2815,$A8)+COUNTIFS('Duel Log'!C$2:C$2815,"DK",'Duel Log'!P$2:P$2815,$A8)</f>
        <v>1</v>
      </c>
      <c r="K8" s="17" t="n">
        <f aca="false">COUNTIFS('Duel Log'!C$2:C$2815,"Dess",'Duel Log'!I$2:I$2815,$A8)+COUNTIFS('Duel Log'!C$2:C$2815,"Dess",'Duel Log'!J$2:J$2815,$A8)+COUNTIFS('Duel Log'!C$2:C$2815,"Dess",'Duel Log'!K$2:K$2815,$A8)+COUNTIFS('Duel Log'!C$2:C$2815,"Dess",'Duel Log'!L$2:L$2815,$A8)+COUNTIFS('Duel Log'!C$2:C$2815,"Dess",'Duel Log'!M$2:M$2815,$A8)+COUNTIFS('Duel Log'!C$2:C$2815,"Dess",'Duel Log'!N$2:N$2815,$A8)+COUNTIFS('Duel Log'!C$2:C$2815,"Dess",'Duel Log'!O$2:O$2815,$A8)+COUNTIFS('Duel Log'!C$2:C$2815,"Dess",'Duel Log'!P$2:P$2815,$A8)</f>
        <v>2</v>
      </c>
      <c r="L8" s="17" t="n">
        <f aca="false">COUNTIFS('Duel Log'!C$2:C$2815,"EGW",'Duel Log'!I$2:I$2815,$A8)+COUNTIFS('Duel Log'!C$2:C$2815,"EGW",'Duel Log'!J$2:J$2815,$A8)+COUNTIFS('Duel Log'!C$2:C$2815,"EGW",'Duel Log'!K$2:K$2815,$A8)+COUNTIFS('Duel Log'!C$2:C$2815,"EGW",'Duel Log'!L$2:L$2815,$A8)+COUNTIFS('Duel Log'!C$2:C$2815,"EGW",'Duel Log'!M$2:M$2815,$A8)+COUNTIFS('Duel Log'!C$2:C$2815,"EGW",'Duel Log'!N$2:N$2815,$A8)+COUNTIFS('Duel Log'!C$2:C$2815,"EGW",'Duel Log'!O$2:O$2815,$A8)+COUNTIFS('Duel Log'!C$2:C$2815,"EGW",'Duel Log'!P$2:P$2815,$A8)</f>
        <v>0</v>
      </c>
      <c r="M8" s="17" t="n">
        <f aca="false">COUNTIFS('Duel Log'!C$2:C$2815,"ErBacce",'Duel Log'!I$2:I$2815,$A8)+COUNTIFS('Duel Log'!C$2:C$2815,"ErBacce",'Duel Log'!J$2:J$2815,$A8)+COUNTIFS('Duel Log'!C$2:C$2815,"ErBacce",'Duel Log'!K$2:K$2815,$A8)+COUNTIFS('Duel Log'!C$2:C$2815,"ErBacce",'Duel Log'!L$2:L$2815,$A8)+COUNTIFS('Duel Log'!C$2:C$2815,"ErBacce",'Duel Log'!M$2:M$2815,$A8)+COUNTIFS('Duel Log'!C$2:C$2815,"ErBacce",'Duel Log'!N$2:N$2815,$A8)+COUNTIFS('Duel Log'!C$2:C$2815,"ErBacce",'Duel Log'!O$2:O$2815,$A8)+COUNTIFS('Duel Log'!C$2:C$2815,"ErBacce",'Duel Log'!P$2:P$2815,$A8)</f>
        <v>3</v>
      </c>
      <c r="N8" s="17" t="n">
        <f aca="false">COUNTIFS('Duel Log'!C$2:C$2815,"Ian77",'Duel Log'!I$2:I$2815,$A8)+COUNTIFS('Duel Log'!C$2:C$2815,"Ian77",'Duel Log'!J$2:J$2815,$A8)+COUNTIFS('Duel Log'!C$2:C$2815,"Ian77",'Duel Log'!K$2:K$2815,$A8)+COUNTIFS('Duel Log'!C$2:C$2815,"Ian77",'Duel Log'!L$2:L$2815,$A8)+COUNTIFS('Duel Log'!C$2:C$2815,"Ian77",'Duel Log'!M$2:M$2815,$A8)+COUNTIFS('Duel Log'!C$2:C$2815,"Ian77",'Duel Log'!N$2:N$2815,$A8)+COUNTIFS('Duel Log'!C$2:C$2815,"Ian77",'Duel Log'!O$2:O$2815,$A8)+COUNTIFS('Duel Log'!C$2:C$2815,"Ian77",'Duel Log'!P$2:P$2815,$A8)</f>
        <v>9</v>
      </c>
      <c r="O8" s="17" t="n">
        <f aca="false">COUNTIFS('Duel Log'!C$2:C$2815,"JL Viiper",'Duel Log'!I$2:I$2815,$A8)+COUNTIFS('Duel Log'!C$2:C$2815,"JL Viiper",'Duel Log'!J$2:J$2815,$A8)+COUNTIFS('Duel Log'!C$2:C$2815,"JL Viiper",'Duel Log'!K$2:K$2815,$A8)+COUNTIFS('Duel Log'!C$2:C$2815,"JL Viiper",'Duel Log'!L$2:L$2815,$A8)+COUNTIFS('Duel Log'!C$2:C$2815,"JL Viiper",'Duel Log'!M$2:M$2815,$A8)+COUNTIFS('Duel Log'!C$2:C$2815,"JL Viiper",'Duel Log'!N$2:N$2815,$A8)+COUNTIFS('Duel Log'!C$2:C$2815,"JL Viiper",'Duel Log'!O$2:O$2815,$A8)+COUNTIFS('Duel Log'!C$2:C$2815,"JL Viiper",'Duel Log'!P$2:P$2815,$A8)</f>
        <v>5</v>
      </c>
      <c r="P8" s="17" t="n">
        <f aca="false">COUNTIFS('Duel Log'!C$2:C$2815,"JorZ",'Duel Log'!I$2:I$2815,$A8)+COUNTIFS('Duel Log'!C$2:C$2815,"JorZ",'Duel Log'!J$2:J$2815,$A8)+COUNTIFS('Duel Log'!C$2:C$2815,"JorZ",'Duel Log'!K$2:K$2815,$A8)+COUNTIFS('Duel Log'!C$2:C$2815,"JorZ",'Duel Log'!L$2:L$2815,$A8)+COUNTIFS('Duel Log'!C$2:C$2815,"JorZ",'Duel Log'!M$2:M$2815,$A8)+COUNTIFS('Duel Log'!C$2:C$2815,"JorZ",'Duel Log'!N$2:N$2815,$A8)+COUNTIFS('Duel Log'!C$2:C$2815,"JorZ",'Duel Log'!O$2:O$2815,$A8)+COUNTIFS('Duel Log'!C$2:C$2815,"JorZ",'Duel Log'!P$2:P$2815,$A8)</f>
        <v>7</v>
      </c>
      <c r="Q8" s="17" t="n">
        <f aca="false">COUNTIFS('Duel Log'!C$2:C$2815,"Kimchi77✨小小罗",'Duel Log'!I$2:I$2815,$A8)+COUNTIFS('Duel Log'!C$2:C$2815,"Kimchi77✨小小罗",'Duel Log'!J$2:J$2815,$A8)+COUNTIFS('Duel Log'!C$2:C$2815,"Kimchi77✨小小罗",'Duel Log'!K$2:K$2815,$A8)+COUNTIFS('Duel Log'!C$2:C$2815,"Kimchi77✨小小罗",'Duel Log'!L$2:L$2815,$A8)+COUNTIFS('Duel Log'!C$2:C$2815,"Kimchi77✨小小罗",'Duel Log'!M$2:M$2815,$A8)+COUNTIFS('Duel Log'!C$2:C$2815,"Kimchi77✨小小罗",'Duel Log'!N$2:N$2815,$A8)+COUNTIFS('Duel Log'!C$2:C$2815,"Kimchi77✨小小罗",'Duel Log'!O$2:O$2815,$A8)+COUNTIFS('Duel Log'!C$2:C$2815,"Kimchi77✨小小罗",'Duel Log'!P$2:P$2815,$A8)</f>
        <v>4</v>
      </c>
      <c r="R8" s="17" t="n">
        <f aca="false">COUNTIFS('Duel Log'!C$2:C$2815,"Kitashiyan",'Duel Log'!I$2:I$2815,$A8)+COUNTIFS('Duel Log'!C$2:C$2815,"Kitashiyan",'Duel Log'!J$2:J$2815,$A8)+COUNTIFS('Duel Log'!C$2:C$2815,"Kitashiyan",'Duel Log'!K$2:K$2815,$A8)+COUNTIFS('Duel Log'!C$2:C$2815,"Kitashiyan",'Duel Log'!L$2:L$2815,$A8)+COUNTIFS('Duel Log'!C$2:C$2815,"Kitashiyan",'Duel Log'!M$2:M$2815,$A8)+COUNTIFS('Duel Log'!C$2:C$2815,"Kitashiyan",'Duel Log'!N$2:N$2815,$A8)+COUNTIFS('Duel Log'!C$2:C$2815,"Kitashiyan",'Duel Log'!O$2:O$2815,$A8)+COUNTIFS('Duel Log'!C$2:C$2815,"Kitashiyan",'Duel Log'!P$2:P$2815,$A8)</f>
        <v>6</v>
      </c>
      <c r="S8" s="17" t="n">
        <f aca="false">COUNTIFS('Duel Log'!C$2:C$2815,"LF丨张✨Ink❤️llb",'Duel Log'!I$2:I$2815,$A8)+COUNTIFS('Duel Log'!C$2:C$2815,"LF丨张✨Ink❤️llb",'Duel Log'!J$2:J$2815,$A8)+COUNTIFS('Duel Log'!C$2:C$2815,"LF丨张✨Ink❤️llb",'Duel Log'!K$2:K$2815,$A8)+COUNTIFS('Duel Log'!C$2:C$2815,"LF丨张✨Ink❤️llb",'Duel Log'!L$2:L$2815,$A8)+COUNTIFS('Duel Log'!C$2:C$2815,"LF丨张✨Ink❤️llb",'Duel Log'!M$2:M$2815,$A8)+COUNTIFS('Duel Log'!C$2:C$2815,"LF丨张✨Ink❤️llb",'Duel Log'!N$2:N$2815,$A8)+COUNTIFS('Duel Log'!C$2:C$2815,"LF丨张✨Ink❤️llb",'Duel Log'!O$2:O$2815,$A8)+COUNTIFS('Duel Log'!C$2:C$2815,"LF丨张✨Ink❤️llb",'Duel Log'!P$2:P$2815,$A8)</f>
        <v>2</v>
      </c>
      <c r="T8" s="17" t="n">
        <f aca="false">COUNTIFS('Duel Log'!C$2:C$2815,"Lucas.xit✨之安神",'Duel Log'!I$2:I$2815,$A8)+COUNTIFS('Duel Log'!C$2:C$2815,"Lucas.xit✨之安神",'Duel Log'!J$2:J$2815,$A8)+COUNTIFS('Duel Log'!C$2:C$2815,"Lucas.xit✨之安神",'Duel Log'!K$2:K$2815,$A8)+COUNTIFS('Duel Log'!C$2:C$2815,"Lucas.xit✨之安神",'Duel Log'!L$2:L$2815,$A8)+COUNTIFS('Duel Log'!C$2:C$2815,"Lucas.xit✨之安神",'Duel Log'!M$2:M$2815,$A8)+COUNTIFS('Duel Log'!C$2:C$2815,"Lucas.xit✨之安神",'Duel Log'!N$2:N$2815,$A8)+COUNTIFS('Duel Log'!C$2:C$2815,"Lucas.xit✨之安神",'Duel Log'!O$2:O$2815,$A8)+COUNTIFS('Duel Log'!C$2:C$2815,"Lucas.xit✨之安神",'Duel Log'!P$2:P$2815,$A8)</f>
        <v>3</v>
      </c>
      <c r="U8" s="17" t="n">
        <f aca="false">COUNTIFS('Duel Log'!C$2:C$2815,"Lucas✨杰克",'Duel Log'!I$2:I$2815,$A8)+COUNTIFS('Duel Log'!C$2:C$2815,"Lucas✨杰克",'Duel Log'!J$2:J$2815,$A8)+COUNTIFS('Duel Log'!C$2:C$2815,"Lucas✨杰克",'Duel Log'!K$2:K$2815,$A8)+COUNTIFS('Duel Log'!C$2:C$2815,"Lucas✨杰克",'Duel Log'!L$2:L$2815,$A8)+COUNTIFS('Duel Log'!C$2:C$2815,"Lucas✨杰克",'Duel Log'!M$2:M$2815,$A8)+COUNTIFS('Duel Log'!C$2:C$2815,"Lucas✨杰克",'Duel Log'!N$2:N$2815,$A8)+COUNTIFS('Duel Log'!C$2:C$2815,"Lucas✨杰克",'Duel Log'!O$2:O$2815,$A8)+COUNTIFS('Duel Log'!C$2:C$2815,"Lucas✨杰克",'Duel Log'!P$2:P$2815,$A8)</f>
        <v>3</v>
      </c>
      <c r="V8" s="17" t="n">
        <f aca="false">COUNTIFS('Duel Log'!C$2:C$2815,"MH Axel",'Duel Log'!I$2:I$2815,$A8)+COUNTIFS('Duel Log'!C$2:C$2815,"MH Axel",'Duel Log'!J$2:J$2815,$A8)+COUNTIFS('Duel Log'!C$2:C$2815,"MH Axel",'Duel Log'!K$2:K$2815,$A8)+COUNTIFS('Duel Log'!C$2:C$2815,"MH Axel",'Duel Log'!L$2:L$2815,$A8)+COUNTIFS('Duel Log'!C$2:C$2815,"MH Axel",'Duel Log'!M$2:M$2815,$A8)+COUNTIFS('Duel Log'!C$2:C$2815,"MH Axel",'Duel Log'!N$2:N$2815,$A8)+COUNTIFS('Duel Log'!C$2:C$2815,"MH Axel",'Duel Log'!O$2:O$2815,$A8)+COUNTIFS('Duel Log'!C$2:C$2815,"MH Axel",'Duel Log'!P$2:P$2815,$A8)</f>
        <v>5</v>
      </c>
      <c r="W8" s="17" t="n">
        <f aca="false">COUNTIFS('Duel Log'!C$2:C$2815,"Mohamed Light",'Duel Log'!I$2:I$2815,$A8)+COUNTIFS('Duel Log'!C$2:C$2815,"Mohamed Light",'Duel Log'!J$2:J$2815,$A8)+COUNTIFS('Duel Log'!C$2:C$2815,"Mohamed Light",'Duel Log'!K$2:K$2815,$A8)+COUNTIFS('Duel Log'!C$2:C$2815,"Mohamed Light",'Duel Log'!L$2:L$2815,$A8)+COUNTIFS('Duel Log'!C$2:C$2815,"Mohamed Light",'Duel Log'!M$2:M$2815,$A8)+COUNTIFS('Duel Log'!C$2:C$2815,"Mohamed Light",'Duel Log'!N$2:N$2815,$A8)+COUNTIFS('Duel Log'!C$2:C$2815,"Mohamed Light",'Duel Log'!O$2:O$2815,$A8)+COUNTIFS('Duel Log'!C$2:C$2815,"Mohamed Light",'Duel Log'!P$2:P$2815,$A8)</f>
        <v>7</v>
      </c>
      <c r="X8" s="17" t="n">
        <f aca="false">COUNTIFS('Duel Log'!C$2:C$2815,"Nicoco23",'Duel Log'!I$2:I$2815,$A8)+COUNTIFS('Duel Log'!C$2:C$2815,"Nicoco23",'Duel Log'!J$2:J$2815,$A8)+COUNTIFS('Duel Log'!C$2:C$2815,"Nicoco23",'Duel Log'!K$2:K$2815,$A8)+COUNTIFS('Duel Log'!C$2:C$2815,"Nicoco23",'Duel Log'!L$2:L$2815,$A8)+COUNTIFS('Duel Log'!C$2:C$2815,"Nicoco23",'Duel Log'!M$2:M$2815,$A8)+COUNTIFS('Duel Log'!C$2:C$2815,"Nicoco23",'Duel Log'!N$2:N$2815,$A8)+COUNTIFS('Duel Log'!C$2:C$2815,"Nicoco23",'Duel Log'!O$2:O$2815,$A8)+COUNTIFS('Duel Log'!C$2:C$2815,"Nicoco23",'Duel Log'!P$2:P$2815,$A8)</f>
        <v>4</v>
      </c>
      <c r="Y8" s="17" t="n">
        <f aca="false">COUNTIFS('Duel Log'!C$2:C$2815,"Nooby❤️Pi2r",'Duel Log'!I$2:I$2815,$A8)+COUNTIFS('Duel Log'!C$2:C$2815,"Nooby❤️Pi2r",'Duel Log'!J$2:J$2815,$A8)+COUNTIFS('Duel Log'!C$2:C$2815,"Nooby❤️Pi2r",'Duel Log'!K$2:K$2815,$A8)+COUNTIFS('Duel Log'!C$2:C$2815,"Nooby❤️Pi2r",'Duel Log'!L$2:L$2815,$A8)+COUNTIFS('Duel Log'!C$2:C$2815,"Nooby❤️Pi2r",'Duel Log'!M$2:M$2815,$A8)+COUNTIFS('Duel Log'!C$2:C$2815,"Nooby❤️Pi2r",'Duel Log'!N$2:N$2815,$A8)+COUNTIFS('Duel Log'!C$2:C$2815,"Nooby❤️Pi2r",'Duel Log'!O$2:O$2815,$A8)+COUNTIFS('Duel Log'!C$2:C$2815,"Nooby❤️Pi2r",'Duel Log'!P$2:P$2815,$A8)</f>
        <v>4</v>
      </c>
      <c r="Z8" s="17" t="n">
        <f aca="false">COUNTIFS('Duel Log'!C$2:C$2815,"Pedro™️",'Duel Log'!I$2:I$2815,$A8)+COUNTIFS('Duel Log'!C$2:C$2815,"Pedro™️",'Duel Log'!J$2:J$2815,$A8)+COUNTIFS('Duel Log'!C$2:C$2815,"Pedro™️",'Duel Log'!K$2:K$2815,$A8)+COUNTIFS('Duel Log'!C$2:C$2815,"Pedro™️",'Duel Log'!L$2:L$2815,$A8)+COUNTIFS('Duel Log'!C$2:C$2815,"Pedro™️",'Duel Log'!M$2:M$2815,$A8)+COUNTIFS('Duel Log'!C$2:C$2815,"Pedro™️",'Duel Log'!N$2:N$2815,$A8)+COUNTIFS('Duel Log'!C$2:C$2815,"Pedro™️",'Duel Log'!O$2:O$2815,$A8)+COUNTIFS('Duel Log'!C$2:C$2815,"Pedro™️",'Duel Log'!P$2:P$2815,$A8)</f>
        <v>12</v>
      </c>
      <c r="AA8" s="17" t="n">
        <f aca="false">COUNTIFS('Duel Log'!C$2:C$2815,"RAD",'Duel Log'!I$2:I$2815,$A8)+COUNTIFS('Duel Log'!C$2:C$2815,"RAD",'Duel Log'!J$2:J$2815,$A8)+COUNTIFS('Duel Log'!C$2:C$2815,"RAD",'Duel Log'!K$2:K$2815,$A8)+COUNTIFS('Duel Log'!C$2:C$2815,"RAD",'Duel Log'!L$2:L$2815,$A8)+COUNTIFS('Duel Log'!C$2:C$2815,"RAD",'Duel Log'!M$2:M$2815,$A8)+COUNTIFS('Duel Log'!C$2:C$2815,"RAD",'Duel Log'!N$2:N$2815,$A8)+COUNTIFS('Duel Log'!C$2:C$2815,"RAD",'Duel Log'!O$2:O$2815,$A8)+COUNTIFS('Duel Log'!C$2:C$2815,"RAD",'Duel Log'!P$2:P$2815,$A8)</f>
        <v>1</v>
      </c>
      <c r="AB8" s="17" t="n">
        <f aca="false">COUNTIFS('Duel Log'!C$2:C$2815,"RUBIZALEZ",'Duel Log'!I$2:I$2815,$A8)+COUNTIFS('Duel Log'!C$2:C$2815,"RUBIZALEZ",'Duel Log'!J$2:J$2815,$A8)+COUNTIFS('Duel Log'!C$2:C$2815,"RUBIZALEZ",'Duel Log'!K$2:K$2815,$A8)+COUNTIFS('Duel Log'!C$2:C$2815,"RUBIZALEZ",'Duel Log'!L$2:L$2815,$A8)+COUNTIFS('Duel Log'!C$2:C$2815,"RUBIZALEZ",'Duel Log'!M$2:M$2815,$A8)+COUNTIFS('Duel Log'!C$2:C$2815,"RUBIZALEZ",'Duel Log'!N$2:N$2815,$A8)+COUNTIFS('Duel Log'!C$2:C$2815,"RUBIZALEZ",'Duel Log'!O$2:O$2815,$A8)+COUNTIFS('Duel Log'!C$2:C$2815,"RUBIZALEZ",'Duel Log'!P$2:P$2815,$A8)</f>
        <v>2</v>
      </c>
      <c r="AC8" s="17" t="n">
        <f aca="false">COUNTIFS('Duel Log'!C$2:C$2815,"Rainbow",'Duel Log'!I$2:I$2815,$A8)+COUNTIFS('Duel Log'!C$2:C$2815,"Rainbow",'Duel Log'!J$2:J$2815,$A8)+COUNTIFS('Duel Log'!C$2:C$2815,"Rainbow",'Duel Log'!K$2:K$2815,$A8)+COUNTIFS('Duel Log'!C$2:C$2815,"Rainbow",'Duel Log'!L$2:L$2815,$A8)+COUNTIFS('Duel Log'!C$2:C$2815,"Rainbow",'Duel Log'!M$2:M$2815,$A8)+COUNTIFS('Duel Log'!C$2:C$2815,"Rainbow",'Duel Log'!N$2:N$2815,$A8)+COUNTIFS('Duel Log'!C$2:C$2815,"Rainbow",'Duel Log'!O$2:O$2815,$A8)+COUNTIFS('Duel Log'!C$2:C$2815,"Rainbow",'Duel Log'!P$2:P$2815,$A8)</f>
        <v>12</v>
      </c>
      <c r="AD8" s="17" t="n">
        <f aca="false">COUNTIFS('Duel Log'!C$2:C$2815,"Rin✨安之",'Duel Log'!I$2:I$2815,$A8)+COUNTIFS('Duel Log'!C$2:C$2815,"Rin✨安之",'Duel Log'!J$2:J$2815,$A8)+COUNTIFS('Duel Log'!C$2:C$2815,"Rin✨安之",'Duel Log'!K$2:K$2815,$A8)+COUNTIFS('Duel Log'!C$2:C$2815,"Rin✨安之",'Duel Log'!L$2:L$2815,$A8)+COUNTIFS('Duel Log'!C$2:C$2815,"Rin✨安之",'Duel Log'!M$2:M$2815,$A8)+COUNTIFS('Duel Log'!C$2:C$2815,"Rin✨安之",'Duel Log'!N$2:N$2815,$A8)+COUNTIFS('Duel Log'!C$2:C$2815,"Rin✨安之",'Duel Log'!O$2:O$2815,$A8)+COUNTIFS('Duel Log'!C$2:C$2815,"Rin✨安之",'Duel Log'!P$2:P$2815,$A8)</f>
        <v>9</v>
      </c>
      <c r="AE8" s="17" t="n">
        <f aca="false">COUNTIFS('Duel Log'!C$2:C$2815,"Ryley",'Duel Log'!I$2:I$2815,$A8)+COUNTIFS('Duel Log'!C$2:C$2815,"Ryley",'Duel Log'!J$2:J$2815,$A8)+COUNTIFS('Duel Log'!C$2:C$2815,"Ryley",'Duel Log'!K$2:K$2815,$A8)+COUNTIFS('Duel Log'!C$2:C$2815,"Ryley",'Duel Log'!L$2:L$2815,$A8)+COUNTIFS('Duel Log'!C$2:C$2815,"Ryley",'Duel Log'!M$2:M$2815,$A8)+COUNTIFS('Duel Log'!C$2:C$2815,"Ryley",'Duel Log'!N$2:N$2815,$A8)+COUNTIFS('Duel Log'!C$2:C$2815,"Ryley",'Duel Log'!O$2:O$2815,$A8)+COUNTIFS('Duel Log'!C$2:C$2815,"Ryley",'Duel Log'!P$2:P$2815,$A8)</f>
        <v>8</v>
      </c>
      <c r="AF8" s="17" t="n">
        <f aca="false">COUNTIFS('Duel Log'!C$2:C$2815,"SK Morten",'Duel Log'!I$2:I$2815,$A8)+COUNTIFS('Duel Log'!C$2:C$2815,"SK Morten",'Duel Log'!J$2:J$2815,$A8)+COUNTIFS('Duel Log'!C$2:C$2815,"SK Morten",'Duel Log'!K$2:K$2815,$A8)+COUNTIFS('Duel Log'!C$2:C$2815,"SK Morten",'Duel Log'!L$2:L$2815,$A8)+COUNTIFS('Duel Log'!C$2:C$2815,"SK Morten",'Duel Log'!M$2:M$2815,$A8)+COUNTIFS('Duel Log'!C$2:C$2815,"SK Morten",'Duel Log'!N$2:N$2815,$A8)+COUNTIFS('Duel Log'!C$2:C$2815,"SK Morten",'Duel Log'!O$2:O$2815,$A8)+COUNTIFS('Duel Log'!C$2:C$2815,"SK Morten",'Duel Log'!P$2:P$2815,$A8)</f>
        <v>2</v>
      </c>
      <c r="AG8" s="17" t="n">
        <f aca="false">COUNTIFS('Duel Log'!C$2:C$2815,"SK xopxsam",'Duel Log'!I$2:I$2815,$A8)+COUNTIFS('Duel Log'!C$2:C$2815,"SK xopxsam",'Duel Log'!J$2:J$2815,$A8)+COUNTIFS('Duel Log'!C$2:C$2815,"SK xopxsam",'Duel Log'!K$2:K$2815,$A8)+COUNTIFS('Duel Log'!C$2:C$2815,"SK xopxsam",'Duel Log'!L$2:L$2815,$A8)+COUNTIFS('Duel Log'!C$2:C$2815,"SK xopxsam",'Duel Log'!M$2:M$2815,$A8)+COUNTIFS('Duel Log'!C$2:C$2815,"SK xopxsam",'Duel Log'!N$2:N$2815,$A8)+COUNTIFS('Duel Log'!C$2:C$2815,"SK xopxsam",'Duel Log'!O$2:O$2815,$A8)+COUNTIFS('Duel Log'!C$2:C$2815,"SK xopxsam",'Duel Log'!P$2:P$2815,$A8)</f>
        <v>0</v>
      </c>
      <c r="AH8" s="17" t="n">
        <f aca="false">COUNTIFS('Duel Log'!C$2:C$2815,"Samuel Bassotto",'Duel Log'!I$2:I$2815,$A8)+COUNTIFS('Duel Log'!C$2:C$2815,"Samuel Bassotto",'Duel Log'!J$2:J$2815,$A8)+COUNTIFS('Duel Log'!C$2:C$2815,"Samuel Bassotto",'Duel Log'!K$2:K$2815,$A8)+COUNTIFS('Duel Log'!C$2:C$2815,"Samuel Bassotto",'Duel Log'!L$2:L$2815,$A8)+COUNTIFS('Duel Log'!C$2:C$2815,"Samuel Bassotto",'Duel Log'!M$2:M$2815,$A8)+COUNTIFS('Duel Log'!C$2:C$2815,"Samuel Bassotto",'Duel Log'!N$2:N$2815,$A8)+COUNTIFS('Duel Log'!C$2:C$2815,"Samuel Bassotto",'Duel Log'!O$2:O$2815,$A8)+COUNTIFS('Duel Log'!C$2:C$2815,"Samuel Bassotto",'Duel Log'!P$2:P$2815,$A8)</f>
        <v>6</v>
      </c>
      <c r="AI8" s="17" t="n">
        <f aca="false">COUNTIFS('Duel Log'!C$2:C$2815,"SandBox",'Duel Log'!I$2:I$2815,$A8)+COUNTIFS('Duel Log'!C$2:C$2815,"SandBox",'Duel Log'!J$2:J$2815,$A8)+COUNTIFS('Duel Log'!C$2:C$2815,"SandBox",'Duel Log'!K$2:K$2815,$A8)+COUNTIFS('Duel Log'!C$2:C$2815,"SandBox",'Duel Log'!L$2:L$2815,$A8)+COUNTIFS('Duel Log'!C$2:C$2815,"SandBox",'Duel Log'!M$2:M$2815,$A8)+COUNTIFS('Duel Log'!C$2:C$2815,"SandBox",'Duel Log'!N$2:N$2815,$A8)+COUNTIFS('Duel Log'!C$2:C$2815,"SandBox",'Duel Log'!O$2:O$2815,$A8)+COUNTIFS('Duel Log'!C$2:C$2815,"SandBox",'Duel Log'!P$2:P$2815,$A8)</f>
        <v>7</v>
      </c>
      <c r="AJ8" s="17" t="n">
        <f aca="false">COUNTIFS('Duel Log'!C$2:C$2815,"Steeef",'Duel Log'!I$2:I$2815,$A8)+COUNTIFS('Duel Log'!C$2:C$2815,"Steeef",'Duel Log'!J$2:J$2815,$A8)+COUNTIFS('Duel Log'!C$2:C$2815,"Steeef",'Duel Log'!K$2:K$2815,$A8)+COUNTIFS('Duel Log'!C$2:C$2815,"Steeef",'Duel Log'!L$2:L$2815,$A8)+COUNTIFS('Duel Log'!C$2:C$2815,"Steeef",'Duel Log'!M$2:M$2815,$A8)+COUNTIFS('Duel Log'!C$2:C$2815,"Steeef",'Duel Log'!N$2:N$2815,$A8)+COUNTIFS('Duel Log'!C$2:C$2815,"Steeef",'Duel Log'!O$2:O$2815,$A8)+COUNTIFS('Duel Log'!C$2:C$2815,"Steeef",'Duel Log'!P$2:P$2815,$A8)</f>
        <v>6</v>
      </c>
      <c r="AK8" s="17" t="n">
        <f aca="false">COUNTIFS('Duel Log'!C$2:C$2815,"TMX I Mateja",'Duel Log'!I$2:I$2815,$A8)+COUNTIFS('Duel Log'!C$2:C$2815,"TMX I Mateja",'Duel Log'!J$2:J$2815,$A8)+COUNTIFS('Duel Log'!C$2:C$2815,"TMX I Mateja",'Duel Log'!K$2:K$2815,$A8)+COUNTIFS('Duel Log'!C$2:C$2815,"TMX I Mateja",'Duel Log'!L$2:L$2815,$A8)+COUNTIFS('Duel Log'!C$2:C$2815,"TMX I Mateja",'Duel Log'!M$2:M$2815,$A8)+COUNTIFS('Duel Log'!C$2:C$2815,"TMX I Mateja",'Duel Log'!N$2:N$2815,$A8)+COUNTIFS('Duel Log'!C$2:C$2815,"TMX I Mateja",'Duel Log'!O$2:O$2815,$A8)+COUNTIFS('Duel Log'!C$2:C$2815,"TMX I Mateja",'Duel Log'!P$2:P$2815,$A8)</f>
        <v>10</v>
      </c>
      <c r="AL8" s="17" t="n">
        <f aca="false">COUNTIFS('Duel Log'!C$2:C$2815,"Turan✨",'Duel Log'!I$2:I$2815,$A8)+COUNTIFS('Duel Log'!C$2:C$2815,"Turan✨",'Duel Log'!J$2:J$2815,$A8)+COUNTIFS('Duel Log'!C$2:C$2815,"Turan✨",'Duel Log'!K$2:K$2815,$A8)+COUNTIFS('Duel Log'!C$2:C$2815,"Turan✨",'Duel Log'!L$2:L$2815,$A8)+COUNTIFS('Duel Log'!C$2:C$2815,"Turan✨",'Duel Log'!M$2:M$2815,$A8)+COUNTIFS('Duel Log'!C$2:C$2815,"Turan✨",'Duel Log'!N$2:N$2815,$A8)+COUNTIFS('Duel Log'!C$2:C$2815,"Turan✨",'Duel Log'!O$2:O$2815,$A8)+COUNTIFS('Duel Log'!C$2:C$2815,"Turan✨",'Duel Log'!P$2:P$2815,$A8)</f>
        <v>5</v>
      </c>
      <c r="AM8" s="17" t="n">
        <f aca="false">COUNTIFS('Duel Log'!C$2:C$2815,"Vitor75",'Duel Log'!I$2:I$2815,$A8)+COUNTIFS('Duel Log'!C$2:C$2815,"Vitor75",'Duel Log'!J$2:J$2815,$A8)+COUNTIFS('Duel Log'!C$2:C$2815,"Vitor75",'Duel Log'!K$2:K$2815,$A8)+COUNTIFS('Duel Log'!C$2:C$2815,"Vitor75",'Duel Log'!L$2:L$2815,$A8)+COUNTIFS('Duel Log'!C$2:C$2815,"Vitor75",'Duel Log'!M$2:M$2815,$A8)+COUNTIFS('Duel Log'!C$2:C$2815,"Vitor75",'Duel Log'!N$2:N$2815,$A8)+COUNTIFS('Duel Log'!C$2:C$2815,"Vitor75",'Duel Log'!O$2:O$2815,$A8)+COUNTIFS('Duel Log'!C$2:C$2815,"Vitor75",'Duel Log'!P$2:P$2815,$A8)</f>
        <v>8</v>
      </c>
      <c r="AN8" s="17" t="n">
        <f aca="false">COUNTIFS('Duel Log'!C$2:C$2815,"WL ✨ Tytoń 劲头",'Duel Log'!I$2:I$2815,$A8)+COUNTIFS('Duel Log'!C$2:C$2815,"WL ✨ Tytoń 劲头",'Duel Log'!J$2:J$2815,$A8)+COUNTIFS('Duel Log'!C$2:C$2815,"WL ✨ Tytoń 劲头",'Duel Log'!K$2:K$2815,$A8)+COUNTIFS('Duel Log'!C$2:C$2815,"WL ✨ Tytoń 劲头",'Duel Log'!L$2:L$2815,$A8)+COUNTIFS('Duel Log'!C$2:C$2815,"WL ✨ Tytoń 劲头",'Duel Log'!M$2:M$2815,$A8)+COUNTIFS('Duel Log'!C$2:C$2815,"WL ✨ Tytoń 劲头",'Duel Log'!N$2:N$2815,$A8)+COUNTIFS('Duel Log'!C$2:C$2815,"WL ✨ Tytoń 劲头",'Duel Log'!O$2:O$2815,$A8)+COUNTIFS('Duel Log'!C$2:C$2815,"WL ✨ Tytoń 劲头",'Duel Log'!P$2:P$2815,$A8)</f>
        <v>5</v>
      </c>
      <c r="AO8" s="17" t="n">
        <f aca="false">COUNTIFS('Duel Log'!C$2:C$2815,"Wallace",'Duel Log'!I$2:I$2815,$A8)+COUNTIFS('Duel Log'!C$2:C$2815,"Wallace",'Duel Log'!J$2:J$2815,$A8)+COUNTIFS('Duel Log'!C$2:C$2815,"Wallace",'Duel Log'!K$2:K$2815,$A8)+COUNTIFS('Duel Log'!C$2:C$2815,"Wallace",'Duel Log'!L$2:L$2815,$A8)+COUNTIFS('Duel Log'!C$2:C$2815,"Wallace",'Duel Log'!M$2:M$2815,$A8)+COUNTIFS('Duel Log'!C$2:C$2815,"Wallace",'Duel Log'!N$2:N$2815,$A8)+COUNTIFS('Duel Log'!C$2:C$2815,"Wallace",'Duel Log'!O$2:O$2815,$A8)+COUNTIFS('Duel Log'!C$2:C$2815,"Wallace",'Duel Log'!P$2:P$2815,$A8)</f>
        <v>11</v>
      </c>
      <c r="AP8" s="17" t="n">
        <f aca="false">COUNTIFS('Duel Log'!C$2:C$2815,"Yoru",'Duel Log'!I$2:I$2815,$A8)+COUNTIFS('Duel Log'!C$2:C$2815,"Yoru",'Duel Log'!J$2:J$2815,$A8)+COUNTIFS('Duel Log'!C$2:C$2815,"Yoru",'Duel Log'!K$2:K$2815,$A8)+COUNTIFS('Duel Log'!C$2:C$2815,"Yoru",'Duel Log'!L$2:L$2815,$A8)+COUNTIFS('Duel Log'!C$2:C$2815,"Yoru",'Duel Log'!M$2:M$2815,$A8)+COUNTIFS('Duel Log'!C$2:C$2815,"Yoru",'Duel Log'!N$2:N$2815,$A8)+COUNTIFS('Duel Log'!C$2:C$2815,"Yoru",'Duel Log'!O$2:O$2815,$A8)+COUNTIFS('Duel Log'!C$2:C$2815,"Yoru",'Duel Log'!P$2:P$2815,$A8)</f>
        <v>9</v>
      </c>
      <c r="AQ8" s="17" t="n">
        <f aca="false">COUNTIFS('Duel Log'!C$2:C$2815,"adriel",'Duel Log'!I$2:I$2815,$A8)+COUNTIFS('Duel Log'!C$2:C$2815,"adriel",'Duel Log'!J$2:J$2815,$A8)+COUNTIFS('Duel Log'!C$2:C$2815,"adriel",'Duel Log'!K$2:K$2815,$A8)+COUNTIFS('Duel Log'!C$2:C$2815,"adriel",'Duel Log'!L$2:L$2815,$A8)+COUNTIFS('Duel Log'!C$2:C$2815,"adriel",'Duel Log'!M$2:M$2815,$A8)+COUNTIFS('Duel Log'!C$2:C$2815,"adriel",'Duel Log'!N$2:N$2815,$A8)+COUNTIFS('Duel Log'!C$2:C$2815,"adriel",'Duel Log'!O$2:O$2815,$A8)+COUNTIFS('Duel Log'!C$2:C$2815,"adriel",'Duel Log'!P$2:P$2815,$A8)</f>
        <v>8</v>
      </c>
      <c r="AR8" s="17" t="n">
        <f aca="false">COUNTIFS('Duel Log'!C$2:C$2815,"droy",'Duel Log'!I$2:I$2815,$A8)+COUNTIFS('Duel Log'!C$2:C$2815,"droy",'Duel Log'!J$2:J$2815,$A8)+COUNTIFS('Duel Log'!C$2:C$2815,"droy",'Duel Log'!K$2:K$2815,$A8)+COUNTIFS('Duel Log'!C$2:C$2815,"droy",'Duel Log'!L$2:L$2815,$A8)+COUNTIFS('Duel Log'!C$2:C$2815,"droy",'Duel Log'!M$2:M$2815,$A8)+COUNTIFS('Duel Log'!C$2:C$2815,"droy",'Duel Log'!N$2:N$2815,$A8)+COUNTIFS('Duel Log'!C$2:C$2815,"droy",'Duel Log'!O$2:O$2815,$A8)+COUNTIFS('Duel Log'!C$2:C$2815,"droy",'Duel Log'!P$2:P$2815,$A8)</f>
        <v>8</v>
      </c>
      <c r="AS8" s="17" t="n">
        <f aca="false">COUNTIFS('Duel Log'!C$2:C$2815,"evolve✨律师",'Duel Log'!I$2:I$2815,$A8)+COUNTIFS('Duel Log'!C$2:C$2815,"evolve✨律师",'Duel Log'!J$2:J$2815,$A8)+COUNTIFS('Duel Log'!C$2:C$2815,"evolve✨律师",'Duel Log'!K$2:K$2815,$A8)+COUNTIFS('Duel Log'!C$2:C$2815,"evolve✨律师",'Duel Log'!L$2:L$2815,$A8)+COUNTIFS('Duel Log'!C$2:C$2815,"evolve✨律师",'Duel Log'!M$2:M$2815,$A8)+COUNTIFS('Duel Log'!C$2:C$2815,"evolve✨律师",'Duel Log'!N$2:N$2815,$A8)+COUNTIFS('Duel Log'!C$2:C$2815,"evolve✨律师",'Duel Log'!O$2:O$2815,$A8)+COUNTIFS('Duel Log'!C$2:C$2815,"evolve✨律师",'Duel Log'!P$2:P$2815,$A8)</f>
        <v>5</v>
      </c>
      <c r="AT8" s="17" t="n">
        <f aca="false">COUNTIFS('Duel Log'!C$2:C$2815,"✨Tanji",'Duel Log'!I$2:I$2815,$A8)+COUNTIFS('Duel Log'!C$2:C$2815,"✨Tanji",'Duel Log'!J$2:J$2815,$A8)+COUNTIFS('Duel Log'!C$2:C$2815,"✨Tanji",'Duel Log'!K$2:K$2815,$A8)+COUNTIFS('Duel Log'!C$2:C$2815,"✨Tanji",'Duel Log'!L$2:L$2815,$A8)+COUNTIFS('Duel Log'!C$2:C$2815,"✨Tanji",'Duel Log'!M$2:M$2815,$A8)+COUNTIFS('Duel Log'!C$2:C$2815,"✨Tanji",'Duel Log'!N$2:N$2815,$A8)+COUNTIFS('Duel Log'!C$2:C$2815,"✨Tanji",'Duel Log'!O$2:O$2815,$A8)+COUNTIFS('Duel Log'!C$2:C$2815,"✨Tanji",'Duel Log'!P$2:P$2815,$A8)</f>
        <v>0</v>
      </c>
      <c r="AU8" s="17" t="n">
        <f aca="false">COUNTIFS('Duel Log'!C$2:C$2815,"ぐりてゃん",'Duel Log'!I$2:I$2815,$A8)+COUNTIFS('Duel Log'!C$2:C$2815,"ぐりてゃん",'Duel Log'!J$2:J$2815,$A8)+COUNTIFS('Duel Log'!C$2:C$2815,"ぐりてゃん",'Duel Log'!K$2:K$2815,$A8)+COUNTIFS('Duel Log'!C$2:C$2815,"ぐりてゃん",'Duel Log'!L$2:L$2815,$A8)+COUNTIFS('Duel Log'!C$2:C$2815,"ぐりてゃん",'Duel Log'!M$2:M$2815,$A8)+COUNTIFS('Duel Log'!C$2:C$2815,"ぐりてゃん",'Duel Log'!N$2:N$2815,$A8)+COUNTIFS('Duel Log'!C$2:C$2815,"ぐりてゃん",'Duel Log'!O$2:O$2815,$A8)+COUNTIFS('Duel Log'!C$2:C$2815,"ぐりてゃん",'Duel Log'!P$2:P$2815,$A8)</f>
        <v>9</v>
      </c>
      <c r="AV8" s="17" t="n">
        <f aca="false">COUNTIFS('Duel Log'!C$2:C$2815,"たぁ",'Duel Log'!I$2:I$2815,$A8)+COUNTIFS('Duel Log'!C$2:C$2815,"たぁ",'Duel Log'!J$2:J$2815,$A8)+COUNTIFS('Duel Log'!C$2:C$2815,"たぁ",'Duel Log'!K$2:K$2815,$A8)+COUNTIFS('Duel Log'!C$2:C$2815,"たぁ",'Duel Log'!L$2:L$2815,$A8)+COUNTIFS('Duel Log'!C$2:C$2815,"たぁ",'Duel Log'!M$2:M$2815,$A8)+COUNTIFS('Duel Log'!C$2:C$2815,"たぁ",'Duel Log'!N$2:N$2815,$A8)+COUNTIFS('Duel Log'!C$2:C$2815,"たぁ",'Duel Log'!O$2:O$2815,$A8)+COUNTIFS('Duel Log'!C$2:C$2815,"たぁ",'Duel Log'!P$2:P$2815,$A8)</f>
        <v>7</v>
      </c>
      <c r="AW8" s="17" t="n">
        <f aca="false">COUNTIFS('Duel Log'!C$2:C$2815,"むぎったん",'Duel Log'!I$2:I$2815,$A8)+COUNTIFS('Duel Log'!C$2:C$2815,"むぎったん",'Duel Log'!J$2:J$2815,$A8)+COUNTIFS('Duel Log'!C$2:C$2815,"むぎったん",'Duel Log'!K$2:K$2815,$A8)+COUNTIFS('Duel Log'!C$2:C$2815,"むぎったん",'Duel Log'!L$2:L$2815,$A8)+COUNTIFS('Duel Log'!C$2:C$2815,"むぎったん",'Duel Log'!M$2:M$2815,$A8)+COUNTIFS('Duel Log'!C$2:C$2815,"むぎったん",'Duel Log'!N$2:N$2815,$A8)+COUNTIFS('Duel Log'!C$2:C$2815,"むぎったん",'Duel Log'!O$2:O$2815,$A8)+COUNTIFS('Duel Log'!C$2:C$2815,"むぎったん",'Duel Log'!P$2:P$2815,$A8)</f>
        <v>6</v>
      </c>
      <c r="AX8" s="17" t="n">
        <f aca="false">COUNTIFS('Duel Log'!C$2:C$2815,"加急Sinistro™",'Duel Log'!I$2:I$2815,$A8)+COUNTIFS('Duel Log'!C$2:C$2815,"加急Sinistro™",'Duel Log'!J$2:J$2815,$A8)+COUNTIFS('Duel Log'!C$2:C$2815,"加急Sinistro™",'Duel Log'!K$2:K$2815,$A8)+COUNTIFS('Duel Log'!C$2:C$2815,"加急Sinistro™",'Duel Log'!L$2:L$2815,$A8)+COUNTIFS('Duel Log'!C$2:C$2815,"加急Sinistro™",'Duel Log'!M$2:M$2815,$A8)+COUNTIFS('Duel Log'!C$2:C$2815,"加急Sinistro™",'Duel Log'!N$2:N$2815,$A8)+COUNTIFS('Duel Log'!C$2:C$2815,"加急Sinistro™",'Duel Log'!O$2:O$2815,$A8)+COUNTIFS('Duel Log'!C$2:C$2815,"加急Sinistro™",'Duel Log'!P$2:P$2815,$A8)</f>
        <v>0</v>
      </c>
      <c r="AY8" s="17" t="n">
        <f aca="false">COUNTIFS('Duel Log'!C$2:C$2815,"枫｜rakan❤️安之",'Duel Log'!I$2:I$2815,$A8)+COUNTIFS('Duel Log'!C$2:C$2815,"枫｜rakan❤️安之",'Duel Log'!J$2:J$2815,$A8)+COUNTIFS('Duel Log'!C$2:C$2815,"枫｜rakan❤️安之",'Duel Log'!K$2:K$2815,$A8)+COUNTIFS('Duel Log'!C$2:C$2815,"枫｜rakan❤️安之",'Duel Log'!L$2:L$2815,$A8)+COUNTIFS('Duel Log'!C$2:C$2815,"枫｜rakan❤️安之",'Duel Log'!M$2:M$2815,$A8)+COUNTIFS('Duel Log'!C$2:C$2815,"枫｜rakan❤️安之",'Duel Log'!N$2:N$2815,$A8)+COUNTIFS('Duel Log'!C$2:C$2815,"枫｜rakan❤️安之",'Duel Log'!O$2:O$2815,$A8)+COUNTIFS('Duel Log'!C$2:C$2815,"枫｜rakan❤️安之",'Duel Log'!P$2:P$2815,$A8)</f>
        <v>3</v>
      </c>
      <c r="AZ8" s="17" t="n">
        <f aca="false">COUNTIFS('Duel Log'!C$2:C$2815,"老板 Ι Batan’宙斯",'Duel Log'!I$2:I$2815,$A8)+COUNTIFS('Duel Log'!C$2:C$2815,"老板 Ι Batan’宙斯",'Duel Log'!J$2:J$2815,$A8)+COUNTIFS('Duel Log'!C$2:C$2815,"老板 Ι Batan’宙斯",'Duel Log'!K$2:K$2815,$A8)+COUNTIFS('Duel Log'!C$2:C$2815,"老板 Ι Batan’宙斯",'Duel Log'!L$2:L$2815,$A8)+COUNTIFS('Duel Log'!C$2:C$2815,"老板 Ι Batan’宙斯",'Duel Log'!M$2:M$2815,$A8)+COUNTIFS('Duel Log'!C$2:C$2815,"老板 Ι Batan’宙斯",'Duel Log'!N$2:N$2815,$A8)+COUNTIFS('Duel Log'!C$2:C$2815,"老板 Ι Batan’宙斯",'Duel Log'!O$2:O$2815,$A8)+COUNTIFS('Duel Log'!C$2:C$2815,"老板 Ι Batan’宙斯",'Duel Log'!P$2:P$2815,$A8)</f>
        <v>4</v>
      </c>
      <c r="BA8" s="17" t="n">
        <f aca="false">COUNTIFS('Duel Log'!C$2:C$2815,"鬼舞辻無惨",'Duel Log'!I$2:I$2815,$A8)+COUNTIFS('Duel Log'!C$2:C$2815,"鬼舞辻無惨",'Duel Log'!J$2:J$2815,$A8)+COUNTIFS('Duel Log'!C$2:C$2815,"鬼舞辻無惨",'Duel Log'!K$2:K$2815,$A8)+COUNTIFS('Duel Log'!C$2:C$2815,"鬼舞辻無惨",'Duel Log'!L$2:L$2815,$A8)+COUNTIFS('Duel Log'!C$2:C$2815,"鬼舞辻無惨",'Duel Log'!M$2:M$2815,$A8)+COUNTIFS('Duel Log'!C$2:C$2815,"鬼舞辻無惨",'Duel Log'!N$2:N$2815,$A8)+COUNTIFS('Duel Log'!C$2:C$2815,"鬼舞辻無惨",'Duel Log'!O$2:O$2815,$A8)+COUNTIFS('Duel Log'!C$2:C$2815,"鬼舞辻無惨",'Duel Log'!P$2:P$2815,$A8)</f>
        <v>0</v>
      </c>
      <c r="BB8" s="17" t="n">
        <f aca="false">COUNTIFS('Duel Log'!C$2:C$2815,"우티비구독좋아요",'Duel Log'!I$2:I$2815,$A8)+COUNTIFS('Duel Log'!C$2:C$2815,"우티비구독좋아요",'Duel Log'!J$2:J$2815,$A8)+COUNTIFS('Duel Log'!C$2:C$2815,"우티비구독좋아요",'Duel Log'!K$2:K$2815,$A8)+COUNTIFS('Duel Log'!C$2:C$2815,"우티비구독좋아요",'Duel Log'!L$2:L$2815,$A8)+COUNTIFS('Duel Log'!C$2:C$2815,"우티비구독좋아요",'Duel Log'!M$2:M$2815,$A8)+COUNTIFS('Duel Log'!C$2:C$2815,"우티비구독좋아요",'Duel Log'!N$2:N$2815,$A8)+COUNTIFS('Duel Log'!C$2:C$2815,"우티비구독좋아요",'Duel Log'!O$2:O$2815,$A8)+COUNTIFS('Duel Log'!C$2:C$2815,"우티비구독좋아요",'Duel Log'!P$2:P$2815,$A8)</f>
        <v>5</v>
      </c>
    </row>
    <row r="9" customFormat="false" ht="15" hidden="false" customHeight="true" outlineLevel="0" collapsed="false">
      <c r="A9" s="11" t="s">
        <v>1528</v>
      </c>
      <c r="B9" s="17" t="n">
        <f aca="false">COUNTIFS('Duel Log'!C$2:C$2815,"Adox",'Duel Log'!I$2:I$2815,$A9)+COUNTIFS('Duel Log'!C$2:C$2815,"Adox",'Duel Log'!J$2:J$2815,$A9)+COUNTIFS('Duel Log'!C$2:C$2815,"Adox",'Duel Log'!K$2:K$2815,$A9)+COUNTIFS('Duel Log'!C$2:C$2815,"Adox",'Duel Log'!L$2:L$2815,$A9)+COUNTIFS('Duel Log'!C$2:C$2815,"Adox",'Duel Log'!M$2:M$2815,$A9)+COUNTIFS('Duel Log'!C$2:C$2815,"Adox",'Duel Log'!N$2:N$2815,$A9)+COUNTIFS('Duel Log'!C$2:C$2815,"Adox",'Duel Log'!O$2:O$2815,$A9)+COUNTIFS('Duel Log'!C$2:C$2815,"Adox",'Duel Log'!P$2:P$2815,$A9)</f>
        <v>0</v>
      </c>
      <c r="C9" s="17" t="n">
        <f aca="false">COUNTIFS('Duel Log'!C$2:C$2815,"Asaf",'Duel Log'!I$2:I$2815,$A9)+COUNTIFS('Duel Log'!C$2:C$2815,"Asaf",'Duel Log'!J$2:J$2815,$A9)+COUNTIFS('Duel Log'!C$2:C$2815,"Asaf",'Duel Log'!K$2:K$2815,$A9)+COUNTIFS('Duel Log'!C$2:C$2815,"Asaf",'Duel Log'!L$2:L$2815,$A9)+COUNTIFS('Duel Log'!C$2:C$2815,"Asaf",'Duel Log'!M$2:M$2815,$A9)+COUNTIFS('Duel Log'!C$2:C$2815,"Asaf",'Duel Log'!N$2:N$2815,$A9)+COUNTIFS('Duel Log'!C$2:C$2815,"Asaf",'Duel Log'!O$2:O$2815,$A9)+COUNTIFS('Duel Log'!C$2:C$2815,"Asaf",'Duel Log'!P$2:P$2815,$A9)</f>
        <v>0</v>
      </c>
      <c r="D9" s="17" t="n">
        <f aca="false">COUNTIFS('Duel Log'!C$2:C$2815,"BattleSRAM",'Duel Log'!I$2:I$2815,$A9)+COUNTIFS('Duel Log'!C$2:C$2815,"BattleSRAM",'Duel Log'!J$2:J$2815,$A9)+COUNTIFS('Duel Log'!C$2:C$2815,"BattleSRAM",'Duel Log'!K$2:K$2815,$A9)+COUNTIFS('Duel Log'!C$2:C$2815,"BattleSRAM",'Duel Log'!L$2:L$2815,$A9)+COUNTIFS('Duel Log'!C$2:C$2815,"BattleSRAM",'Duel Log'!M$2:M$2815,$A9)+COUNTIFS('Duel Log'!C$2:C$2815,"BattleSRAM",'Duel Log'!N$2:N$2815,$A9)+COUNTIFS('Duel Log'!C$2:C$2815,"BattleSRAM",'Duel Log'!O$2:O$2815,$A9)+COUNTIFS('Duel Log'!C$2:C$2815,"BattleSRAM",'Duel Log'!P$2:P$2815,$A9)</f>
        <v>0</v>
      </c>
      <c r="E9" s="17" t="n">
        <f aca="false">COUNTIFS('Duel Log'!C$2:C$2815,"Betfas",'Duel Log'!I$2:I$2815,$A9)+COUNTIFS('Duel Log'!C$2:C$2815,"Betfas",'Duel Log'!J$2:J$2815,$A9)+COUNTIFS('Duel Log'!C$2:C$2815,"Betfas",'Duel Log'!K$2:K$2815,$A9)+COUNTIFS('Duel Log'!C$2:C$2815,"Betfas",'Duel Log'!L$2:L$2815,$A9)+COUNTIFS('Duel Log'!C$2:C$2815,"Betfas",'Duel Log'!M$2:M$2815,$A9)+COUNTIFS('Duel Log'!C$2:C$2815,"Betfas",'Duel Log'!N$2:N$2815,$A9)+COUNTIFS('Duel Log'!C$2:C$2815,"Betfas",'Duel Log'!O$2:O$2815,$A9)+COUNTIFS('Duel Log'!C$2:C$2815,"Betfas",'Duel Log'!P$2:P$2815,$A9)</f>
        <v>0</v>
      </c>
      <c r="F9" s="17" t="n">
        <f aca="false">COUNTIFS('Duel Log'!C$2:C$2815,"CAL Sub ™✨杰克",'Duel Log'!I$2:I$2815,$A9)+COUNTIFS('Duel Log'!C$2:C$2815,"CAL Sub ™✨杰克",'Duel Log'!J$2:J$2815,$A9)+COUNTIFS('Duel Log'!C$2:C$2815,"CAL Sub ™✨杰克",'Duel Log'!K$2:K$2815,$A9)+COUNTIFS('Duel Log'!C$2:C$2815,"CAL Sub ™✨杰克",'Duel Log'!L$2:L$2815,$A9)+COUNTIFS('Duel Log'!C$2:C$2815,"CAL Sub ™✨杰克",'Duel Log'!M$2:M$2815,$A9)+COUNTIFS('Duel Log'!C$2:C$2815,"CAL Sub ™✨杰克",'Duel Log'!N$2:N$2815,$A9)+COUNTIFS('Duel Log'!C$2:C$2815,"CAL Sub ™✨杰克",'Duel Log'!O$2:O$2815,$A9)+COUNTIFS('Duel Log'!C$2:C$2815,"CAL Sub ™✨杰克",'Duel Log'!P$2:P$2815,$A9)</f>
        <v>0</v>
      </c>
      <c r="G9" s="17" t="n">
        <f aca="false">COUNTIFS('Duel Log'!C$2:C$2815,"Clown",'Duel Log'!I$2:I$2815,$A9)+COUNTIFS('Duel Log'!C$2:C$2815,"Clown",'Duel Log'!J$2:J$2815,$A9)+COUNTIFS('Duel Log'!C$2:C$2815,"Clown",'Duel Log'!K$2:K$2815,$A9)+COUNTIFS('Duel Log'!C$2:C$2815,"Clown",'Duel Log'!L$2:L$2815,$A9)+COUNTIFS('Duel Log'!C$2:C$2815,"Clown",'Duel Log'!M$2:M$2815,$A9)+COUNTIFS('Duel Log'!C$2:C$2815,"Clown",'Duel Log'!N$2:N$2815,$A9)+COUNTIFS('Duel Log'!C$2:C$2815,"Clown",'Duel Log'!O$2:O$2815,$A9)+COUNTIFS('Duel Log'!C$2:C$2815,"Clown",'Duel Log'!P$2:P$2815,$A9)</f>
        <v>0</v>
      </c>
      <c r="H9" s="17" t="n">
        <f aca="false">COUNTIFS('Duel Log'!C$2:C$2815,"Coco",'Duel Log'!I$2:I$2815,$A9)+COUNTIFS('Duel Log'!C$2:C$2815,"Coco",'Duel Log'!J$2:J$2815,$A9)+COUNTIFS('Duel Log'!C$2:C$2815,"Coco",'Duel Log'!K$2:K$2815,$A9)+COUNTIFS('Duel Log'!C$2:C$2815,"Coco",'Duel Log'!L$2:L$2815,$A9)+COUNTIFS('Duel Log'!C$2:C$2815,"Coco",'Duel Log'!M$2:M$2815,$A9)+COUNTIFS('Duel Log'!C$2:C$2815,"Coco",'Duel Log'!N$2:N$2815,$A9)+COUNTIFS('Duel Log'!C$2:C$2815,"Coco",'Duel Log'!O$2:O$2815,$A9)+COUNTIFS('Duel Log'!C$2:C$2815,"Coco",'Duel Log'!P$2:P$2815,$A9)</f>
        <v>0</v>
      </c>
      <c r="I9" s="17" t="n">
        <f aca="false">COUNTIFS('Duel Log'!C$2:C$2815,"Code: Furkan",'Duel Log'!I$2:I$2815,$A9)+COUNTIFS('Duel Log'!C$2:C$2815,"Code: Furkan",'Duel Log'!J$2:J$2815,$A9)+COUNTIFS('Duel Log'!C$2:C$2815,"Code: Furkan",'Duel Log'!K$2:K$2815,$A9)+COUNTIFS('Duel Log'!C$2:C$2815,"Code: Furkan",'Duel Log'!L$2:L$2815,$A9)+COUNTIFS('Duel Log'!C$2:C$2815,"Code: Furkan",'Duel Log'!M$2:M$2815,$A9)+COUNTIFS('Duel Log'!C$2:C$2815,"Code: Furkan",'Duel Log'!N$2:N$2815,$A9)+COUNTIFS('Duel Log'!C$2:C$2815,"Code: Furkan",'Duel Log'!O$2:O$2815,$A9)+COUNTIFS('Duel Log'!C$2:C$2815,"Code: Furkan",'Duel Log'!P$2:P$2815,$A9)</f>
        <v>0</v>
      </c>
      <c r="J9" s="17" t="n">
        <f aca="false">COUNTIFS('Duel Log'!C$2:C$2815,"DK",'Duel Log'!I$2:I$2815,$A9)+COUNTIFS('Duel Log'!C$2:C$2815,"DK",'Duel Log'!J$2:J$2815,$A9)+COUNTIFS('Duel Log'!C$2:C$2815,"DK",'Duel Log'!K$2:K$2815,$A9)+COUNTIFS('Duel Log'!C$2:C$2815,"DK",'Duel Log'!L$2:L$2815,$A9)+COUNTIFS('Duel Log'!C$2:C$2815,"DK",'Duel Log'!M$2:M$2815,$A9)+COUNTIFS('Duel Log'!C$2:C$2815,"DK",'Duel Log'!N$2:N$2815,$A9)+COUNTIFS('Duel Log'!C$2:C$2815,"DK",'Duel Log'!O$2:O$2815,$A9)+COUNTIFS('Duel Log'!C$2:C$2815,"DK",'Duel Log'!P$2:P$2815,$A9)</f>
        <v>1</v>
      </c>
      <c r="K9" s="17" t="n">
        <f aca="false">COUNTIFS('Duel Log'!C$2:C$2815,"Dess",'Duel Log'!I$2:I$2815,$A9)+COUNTIFS('Duel Log'!C$2:C$2815,"Dess",'Duel Log'!J$2:J$2815,$A9)+COUNTIFS('Duel Log'!C$2:C$2815,"Dess",'Duel Log'!K$2:K$2815,$A9)+COUNTIFS('Duel Log'!C$2:C$2815,"Dess",'Duel Log'!L$2:L$2815,$A9)+COUNTIFS('Duel Log'!C$2:C$2815,"Dess",'Duel Log'!M$2:M$2815,$A9)+COUNTIFS('Duel Log'!C$2:C$2815,"Dess",'Duel Log'!N$2:N$2815,$A9)+COUNTIFS('Duel Log'!C$2:C$2815,"Dess",'Duel Log'!O$2:O$2815,$A9)+COUNTIFS('Duel Log'!C$2:C$2815,"Dess",'Duel Log'!P$2:P$2815,$A9)</f>
        <v>0</v>
      </c>
      <c r="L9" s="17" t="n">
        <f aca="false">COUNTIFS('Duel Log'!C$2:C$2815,"EGW",'Duel Log'!I$2:I$2815,$A9)+COUNTIFS('Duel Log'!C$2:C$2815,"EGW",'Duel Log'!J$2:J$2815,$A9)+COUNTIFS('Duel Log'!C$2:C$2815,"EGW",'Duel Log'!K$2:K$2815,$A9)+COUNTIFS('Duel Log'!C$2:C$2815,"EGW",'Duel Log'!L$2:L$2815,$A9)+COUNTIFS('Duel Log'!C$2:C$2815,"EGW",'Duel Log'!M$2:M$2815,$A9)+COUNTIFS('Duel Log'!C$2:C$2815,"EGW",'Duel Log'!N$2:N$2815,$A9)+COUNTIFS('Duel Log'!C$2:C$2815,"EGW",'Duel Log'!O$2:O$2815,$A9)+COUNTIFS('Duel Log'!C$2:C$2815,"EGW",'Duel Log'!P$2:P$2815,$A9)</f>
        <v>0</v>
      </c>
      <c r="M9" s="17" t="n">
        <f aca="false">COUNTIFS('Duel Log'!C$2:C$2815,"ErBacce",'Duel Log'!I$2:I$2815,$A9)+COUNTIFS('Duel Log'!C$2:C$2815,"ErBacce",'Duel Log'!J$2:J$2815,$A9)+COUNTIFS('Duel Log'!C$2:C$2815,"ErBacce",'Duel Log'!K$2:K$2815,$A9)+COUNTIFS('Duel Log'!C$2:C$2815,"ErBacce",'Duel Log'!L$2:L$2815,$A9)+COUNTIFS('Duel Log'!C$2:C$2815,"ErBacce",'Duel Log'!M$2:M$2815,$A9)+COUNTIFS('Duel Log'!C$2:C$2815,"ErBacce",'Duel Log'!N$2:N$2815,$A9)+COUNTIFS('Duel Log'!C$2:C$2815,"ErBacce",'Duel Log'!O$2:O$2815,$A9)+COUNTIFS('Duel Log'!C$2:C$2815,"ErBacce",'Duel Log'!P$2:P$2815,$A9)</f>
        <v>0</v>
      </c>
      <c r="N9" s="17" t="n">
        <f aca="false">COUNTIFS('Duel Log'!C$2:C$2815,"Ian77",'Duel Log'!I$2:I$2815,$A9)+COUNTIFS('Duel Log'!C$2:C$2815,"Ian77",'Duel Log'!J$2:J$2815,$A9)+COUNTIFS('Duel Log'!C$2:C$2815,"Ian77",'Duel Log'!K$2:K$2815,$A9)+COUNTIFS('Duel Log'!C$2:C$2815,"Ian77",'Duel Log'!L$2:L$2815,$A9)+COUNTIFS('Duel Log'!C$2:C$2815,"Ian77",'Duel Log'!M$2:M$2815,$A9)+COUNTIFS('Duel Log'!C$2:C$2815,"Ian77",'Duel Log'!N$2:N$2815,$A9)+COUNTIFS('Duel Log'!C$2:C$2815,"Ian77",'Duel Log'!O$2:O$2815,$A9)+COUNTIFS('Duel Log'!C$2:C$2815,"Ian77",'Duel Log'!P$2:P$2815,$A9)</f>
        <v>0</v>
      </c>
      <c r="O9" s="17" t="n">
        <f aca="false">COUNTIFS('Duel Log'!C$2:C$2815,"JL Viiper",'Duel Log'!I$2:I$2815,$A9)+COUNTIFS('Duel Log'!C$2:C$2815,"JL Viiper",'Duel Log'!J$2:J$2815,$A9)+COUNTIFS('Duel Log'!C$2:C$2815,"JL Viiper",'Duel Log'!K$2:K$2815,$A9)+COUNTIFS('Duel Log'!C$2:C$2815,"JL Viiper",'Duel Log'!L$2:L$2815,$A9)+COUNTIFS('Duel Log'!C$2:C$2815,"JL Viiper",'Duel Log'!M$2:M$2815,$A9)+COUNTIFS('Duel Log'!C$2:C$2815,"JL Viiper",'Duel Log'!N$2:N$2815,$A9)+COUNTIFS('Duel Log'!C$2:C$2815,"JL Viiper",'Duel Log'!O$2:O$2815,$A9)+COUNTIFS('Duel Log'!C$2:C$2815,"JL Viiper",'Duel Log'!P$2:P$2815,$A9)</f>
        <v>0</v>
      </c>
      <c r="P9" s="17" t="n">
        <f aca="false">COUNTIFS('Duel Log'!C$2:C$2815,"JorZ",'Duel Log'!I$2:I$2815,$A9)+COUNTIFS('Duel Log'!C$2:C$2815,"JorZ",'Duel Log'!J$2:J$2815,$A9)+COUNTIFS('Duel Log'!C$2:C$2815,"JorZ",'Duel Log'!K$2:K$2815,$A9)+COUNTIFS('Duel Log'!C$2:C$2815,"JorZ",'Duel Log'!L$2:L$2815,$A9)+COUNTIFS('Duel Log'!C$2:C$2815,"JorZ",'Duel Log'!M$2:M$2815,$A9)+COUNTIFS('Duel Log'!C$2:C$2815,"JorZ",'Duel Log'!N$2:N$2815,$A9)+COUNTIFS('Duel Log'!C$2:C$2815,"JorZ",'Duel Log'!O$2:O$2815,$A9)+COUNTIFS('Duel Log'!C$2:C$2815,"JorZ",'Duel Log'!P$2:P$2815,$A9)</f>
        <v>0</v>
      </c>
      <c r="Q9" s="17" t="n">
        <f aca="false">COUNTIFS('Duel Log'!C$2:C$2815,"Kimchi77✨小小罗",'Duel Log'!I$2:I$2815,$A9)+COUNTIFS('Duel Log'!C$2:C$2815,"Kimchi77✨小小罗",'Duel Log'!J$2:J$2815,$A9)+COUNTIFS('Duel Log'!C$2:C$2815,"Kimchi77✨小小罗",'Duel Log'!K$2:K$2815,$A9)+COUNTIFS('Duel Log'!C$2:C$2815,"Kimchi77✨小小罗",'Duel Log'!L$2:L$2815,$A9)+COUNTIFS('Duel Log'!C$2:C$2815,"Kimchi77✨小小罗",'Duel Log'!M$2:M$2815,$A9)+COUNTIFS('Duel Log'!C$2:C$2815,"Kimchi77✨小小罗",'Duel Log'!N$2:N$2815,$A9)+COUNTIFS('Duel Log'!C$2:C$2815,"Kimchi77✨小小罗",'Duel Log'!O$2:O$2815,$A9)+COUNTIFS('Duel Log'!C$2:C$2815,"Kimchi77✨小小罗",'Duel Log'!P$2:P$2815,$A9)</f>
        <v>0</v>
      </c>
      <c r="R9" s="17" t="n">
        <f aca="false">COUNTIFS('Duel Log'!C$2:C$2815,"Kitashiyan",'Duel Log'!I$2:I$2815,$A9)+COUNTIFS('Duel Log'!C$2:C$2815,"Kitashiyan",'Duel Log'!J$2:J$2815,$A9)+COUNTIFS('Duel Log'!C$2:C$2815,"Kitashiyan",'Duel Log'!K$2:K$2815,$A9)+COUNTIFS('Duel Log'!C$2:C$2815,"Kitashiyan",'Duel Log'!L$2:L$2815,$A9)+COUNTIFS('Duel Log'!C$2:C$2815,"Kitashiyan",'Duel Log'!M$2:M$2815,$A9)+COUNTIFS('Duel Log'!C$2:C$2815,"Kitashiyan",'Duel Log'!N$2:N$2815,$A9)+COUNTIFS('Duel Log'!C$2:C$2815,"Kitashiyan",'Duel Log'!O$2:O$2815,$A9)+COUNTIFS('Duel Log'!C$2:C$2815,"Kitashiyan",'Duel Log'!P$2:P$2815,$A9)</f>
        <v>0</v>
      </c>
      <c r="S9" s="17" t="n">
        <f aca="false">COUNTIFS('Duel Log'!C$2:C$2815,"LF丨张✨Ink❤️llb",'Duel Log'!I$2:I$2815,$A9)+COUNTIFS('Duel Log'!C$2:C$2815,"LF丨张✨Ink❤️llb",'Duel Log'!J$2:J$2815,$A9)+COUNTIFS('Duel Log'!C$2:C$2815,"LF丨张✨Ink❤️llb",'Duel Log'!K$2:K$2815,$A9)+COUNTIFS('Duel Log'!C$2:C$2815,"LF丨张✨Ink❤️llb",'Duel Log'!L$2:L$2815,$A9)+COUNTIFS('Duel Log'!C$2:C$2815,"LF丨张✨Ink❤️llb",'Duel Log'!M$2:M$2815,$A9)+COUNTIFS('Duel Log'!C$2:C$2815,"LF丨张✨Ink❤️llb",'Duel Log'!N$2:N$2815,$A9)+COUNTIFS('Duel Log'!C$2:C$2815,"LF丨张✨Ink❤️llb",'Duel Log'!O$2:O$2815,$A9)+COUNTIFS('Duel Log'!C$2:C$2815,"LF丨张✨Ink❤️llb",'Duel Log'!P$2:P$2815,$A9)</f>
        <v>0</v>
      </c>
      <c r="T9" s="17" t="n">
        <f aca="false">COUNTIFS('Duel Log'!C$2:C$2815,"Lucas.xit✨之安神",'Duel Log'!I$2:I$2815,$A9)+COUNTIFS('Duel Log'!C$2:C$2815,"Lucas.xit✨之安神",'Duel Log'!J$2:J$2815,$A9)+COUNTIFS('Duel Log'!C$2:C$2815,"Lucas.xit✨之安神",'Duel Log'!K$2:K$2815,$A9)+COUNTIFS('Duel Log'!C$2:C$2815,"Lucas.xit✨之安神",'Duel Log'!L$2:L$2815,$A9)+COUNTIFS('Duel Log'!C$2:C$2815,"Lucas.xit✨之安神",'Duel Log'!M$2:M$2815,$A9)+COUNTIFS('Duel Log'!C$2:C$2815,"Lucas.xit✨之安神",'Duel Log'!N$2:N$2815,$A9)+COUNTIFS('Duel Log'!C$2:C$2815,"Lucas.xit✨之安神",'Duel Log'!O$2:O$2815,$A9)+COUNTIFS('Duel Log'!C$2:C$2815,"Lucas.xit✨之安神",'Duel Log'!P$2:P$2815,$A9)</f>
        <v>0</v>
      </c>
      <c r="U9" s="17" t="n">
        <f aca="false">COUNTIFS('Duel Log'!C$2:C$2815,"Lucas✨杰克",'Duel Log'!I$2:I$2815,$A9)+COUNTIFS('Duel Log'!C$2:C$2815,"Lucas✨杰克",'Duel Log'!J$2:J$2815,$A9)+COUNTIFS('Duel Log'!C$2:C$2815,"Lucas✨杰克",'Duel Log'!K$2:K$2815,$A9)+COUNTIFS('Duel Log'!C$2:C$2815,"Lucas✨杰克",'Duel Log'!L$2:L$2815,$A9)+COUNTIFS('Duel Log'!C$2:C$2815,"Lucas✨杰克",'Duel Log'!M$2:M$2815,$A9)+COUNTIFS('Duel Log'!C$2:C$2815,"Lucas✨杰克",'Duel Log'!N$2:N$2815,$A9)+COUNTIFS('Duel Log'!C$2:C$2815,"Lucas✨杰克",'Duel Log'!O$2:O$2815,$A9)+COUNTIFS('Duel Log'!C$2:C$2815,"Lucas✨杰克",'Duel Log'!P$2:P$2815,$A9)</f>
        <v>0</v>
      </c>
      <c r="V9" s="17" t="n">
        <f aca="false">COUNTIFS('Duel Log'!C$2:C$2815,"MH Axel",'Duel Log'!I$2:I$2815,$A9)+COUNTIFS('Duel Log'!C$2:C$2815,"MH Axel",'Duel Log'!J$2:J$2815,$A9)+COUNTIFS('Duel Log'!C$2:C$2815,"MH Axel",'Duel Log'!K$2:K$2815,$A9)+COUNTIFS('Duel Log'!C$2:C$2815,"MH Axel",'Duel Log'!L$2:L$2815,$A9)+COUNTIFS('Duel Log'!C$2:C$2815,"MH Axel",'Duel Log'!M$2:M$2815,$A9)+COUNTIFS('Duel Log'!C$2:C$2815,"MH Axel",'Duel Log'!N$2:N$2815,$A9)+COUNTIFS('Duel Log'!C$2:C$2815,"MH Axel",'Duel Log'!O$2:O$2815,$A9)+COUNTIFS('Duel Log'!C$2:C$2815,"MH Axel",'Duel Log'!P$2:P$2815,$A9)</f>
        <v>0</v>
      </c>
      <c r="W9" s="17" t="n">
        <f aca="false">COUNTIFS('Duel Log'!C$2:C$2815,"Mohamed Light",'Duel Log'!I$2:I$2815,$A9)+COUNTIFS('Duel Log'!C$2:C$2815,"Mohamed Light",'Duel Log'!J$2:J$2815,$A9)+COUNTIFS('Duel Log'!C$2:C$2815,"Mohamed Light",'Duel Log'!K$2:K$2815,$A9)+COUNTIFS('Duel Log'!C$2:C$2815,"Mohamed Light",'Duel Log'!L$2:L$2815,$A9)+COUNTIFS('Duel Log'!C$2:C$2815,"Mohamed Light",'Duel Log'!M$2:M$2815,$A9)+COUNTIFS('Duel Log'!C$2:C$2815,"Mohamed Light",'Duel Log'!N$2:N$2815,$A9)+COUNTIFS('Duel Log'!C$2:C$2815,"Mohamed Light",'Duel Log'!O$2:O$2815,$A9)+COUNTIFS('Duel Log'!C$2:C$2815,"Mohamed Light",'Duel Log'!P$2:P$2815,$A9)</f>
        <v>0</v>
      </c>
      <c r="X9" s="17" t="n">
        <f aca="false">COUNTIFS('Duel Log'!C$2:C$2815,"Nicoco23",'Duel Log'!I$2:I$2815,$A9)+COUNTIFS('Duel Log'!C$2:C$2815,"Nicoco23",'Duel Log'!J$2:J$2815,$A9)+COUNTIFS('Duel Log'!C$2:C$2815,"Nicoco23",'Duel Log'!K$2:K$2815,$A9)+COUNTIFS('Duel Log'!C$2:C$2815,"Nicoco23",'Duel Log'!L$2:L$2815,$A9)+COUNTIFS('Duel Log'!C$2:C$2815,"Nicoco23",'Duel Log'!M$2:M$2815,$A9)+COUNTIFS('Duel Log'!C$2:C$2815,"Nicoco23",'Duel Log'!N$2:N$2815,$A9)+COUNTIFS('Duel Log'!C$2:C$2815,"Nicoco23",'Duel Log'!O$2:O$2815,$A9)+COUNTIFS('Duel Log'!C$2:C$2815,"Nicoco23",'Duel Log'!P$2:P$2815,$A9)</f>
        <v>0</v>
      </c>
      <c r="Y9" s="17" t="n">
        <f aca="false">COUNTIFS('Duel Log'!C$2:C$2815,"Nooby❤️Pi2r",'Duel Log'!I$2:I$2815,$A9)+COUNTIFS('Duel Log'!C$2:C$2815,"Nooby❤️Pi2r",'Duel Log'!J$2:J$2815,$A9)+COUNTIFS('Duel Log'!C$2:C$2815,"Nooby❤️Pi2r",'Duel Log'!K$2:K$2815,$A9)+COUNTIFS('Duel Log'!C$2:C$2815,"Nooby❤️Pi2r",'Duel Log'!L$2:L$2815,$A9)+COUNTIFS('Duel Log'!C$2:C$2815,"Nooby❤️Pi2r",'Duel Log'!M$2:M$2815,$A9)+COUNTIFS('Duel Log'!C$2:C$2815,"Nooby❤️Pi2r",'Duel Log'!N$2:N$2815,$A9)+COUNTIFS('Duel Log'!C$2:C$2815,"Nooby❤️Pi2r",'Duel Log'!O$2:O$2815,$A9)+COUNTIFS('Duel Log'!C$2:C$2815,"Nooby❤️Pi2r",'Duel Log'!P$2:P$2815,$A9)</f>
        <v>0</v>
      </c>
      <c r="Z9" s="17" t="n">
        <f aca="false">COUNTIFS('Duel Log'!C$2:C$2815,"Pedro™️",'Duel Log'!I$2:I$2815,$A9)+COUNTIFS('Duel Log'!C$2:C$2815,"Pedro™️",'Duel Log'!J$2:J$2815,$A9)+COUNTIFS('Duel Log'!C$2:C$2815,"Pedro™️",'Duel Log'!K$2:K$2815,$A9)+COUNTIFS('Duel Log'!C$2:C$2815,"Pedro™️",'Duel Log'!L$2:L$2815,$A9)+COUNTIFS('Duel Log'!C$2:C$2815,"Pedro™️",'Duel Log'!M$2:M$2815,$A9)+COUNTIFS('Duel Log'!C$2:C$2815,"Pedro™️",'Duel Log'!N$2:N$2815,$A9)+COUNTIFS('Duel Log'!C$2:C$2815,"Pedro™️",'Duel Log'!O$2:O$2815,$A9)+COUNTIFS('Duel Log'!C$2:C$2815,"Pedro™️",'Duel Log'!P$2:P$2815,$A9)</f>
        <v>0</v>
      </c>
      <c r="AA9" s="17" t="n">
        <f aca="false">COUNTIFS('Duel Log'!C$2:C$2815,"RAD",'Duel Log'!I$2:I$2815,$A9)+COUNTIFS('Duel Log'!C$2:C$2815,"RAD",'Duel Log'!J$2:J$2815,$A9)+COUNTIFS('Duel Log'!C$2:C$2815,"RAD",'Duel Log'!K$2:K$2815,$A9)+COUNTIFS('Duel Log'!C$2:C$2815,"RAD",'Duel Log'!L$2:L$2815,$A9)+COUNTIFS('Duel Log'!C$2:C$2815,"RAD",'Duel Log'!M$2:M$2815,$A9)+COUNTIFS('Duel Log'!C$2:C$2815,"RAD",'Duel Log'!N$2:N$2815,$A9)+COUNTIFS('Duel Log'!C$2:C$2815,"RAD",'Duel Log'!O$2:O$2815,$A9)+COUNTIFS('Duel Log'!C$2:C$2815,"RAD",'Duel Log'!P$2:P$2815,$A9)</f>
        <v>0</v>
      </c>
      <c r="AB9" s="17" t="n">
        <f aca="false">COUNTIFS('Duel Log'!C$2:C$2815,"RUBIZALEZ",'Duel Log'!I$2:I$2815,$A9)+COUNTIFS('Duel Log'!C$2:C$2815,"RUBIZALEZ",'Duel Log'!J$2:J$2815,$A9)+COUNTIFS('Duel Log'!C$2:C$2815,"RUBIZALEZ",'Duel Log'!K$2:K$2815,$A9)+COUNTIFS('Duel Log'!C$2:C$2815,"RUBIZALEZ",'Duel Log'!L$2:L$2815,$A9)+COUNTIFS('Duel Log'!C$2:C$2815,"RUBIZALEZ",'Duel Log'!M$2:M$2815,$A9)+COUNTIFS('Duel Log'!C$2:C$2815,"RUBIZALEZ",'Duel Log'!N$2:N$2815,$A9)+COUNTIFS('Duel Log'!C$2:C$2815,"RUBIZALEZ",'Duel Log'!O$2:O$2815,$A9)+COUNTIFS('Duel Log'!C$2:C$2815,"RUBIZALEZ",'Duel Log'!P$2:P$2815,$A9)</f>
        <v>0</v>
      </c>
      <c r="AC9" s="17" t="n">
        <f aca="false">COUNTIFS('Duel Log'!C$2:C$2815,"Rainbow",'Duel Log'!I$2:I$2815,$A9)+COUNTIFS('Duel Log'!C$2:C$2815,"Rainbow",'Duel Log'!J$2:J$2815,$A9)+COUNTIFS('Duel Log'!C$2:C$2815,"Rainbow",'Duel Log'!K$2:K$2815,$A9)+COUNTIFS('Duel Log'!C$2:C$2815,"Rainbow",'Duel Log'!L$2:L$2815,$A9)+COUNTIFS('Duel Log'!C$2:C$2815,"Rainbow",'Duel Log'!M$2:M$2815,$A9)+COUNTIFS('Duel Log'!C$2:C$2815,"Rainbow",'Duel Log'!N$2:N$2815,$A9)+COUNTIFS('Duel Log'!C$2:C$2815,"Rainbow",'Duel Log'!O$2:O$2815,$A9)+COUNTIFS('Duel Log'!C$2:C$2815,"Rainbow",'Duel Log'!P$2:P$2815,$A9)</f>
        <v>0</v>
      </c>
      <c r="AD9" s="17" t="n">
        <f aca="false">COUNTIFS('Duel Log'!C$2:C$2815,"Rin✨安之",'Duel Log'!I$2:I$2815,$A9)+COUNTIFS('Duel Log'!C$2:C$2815,"Rin✨安之",'Duel Log'!J$2:J$2815,$A9)+COUNTIFS('Duel Log'!C$2:C$2815,"Rin✨安之",'Duel Log'!K$2:K$2815,$A9)+COUNTIFS('Duel Log'!C$2:C$2815,"Rin✨安之",'Duel Log'!L$2:L$2815,$A9)+COUNTIFS('Duel Log'!C$2:C$2815,"Rin✨安之",'Duel Log'!M$2:M$2815,$A9)+COUNTIFS('Duel Log'!C$2:C$2815,"Rin✨安之",'Duel Log'!N$2:N$2815,$A9)+COUNTIFS('Duel Log'!C$2:C$2815,"Rin✨安之",'Duel Log'!O$2:O$2815,$A9)+COUNTIFS('Duel Log'!C$2:C$2815,"Rin✨安之",'Duel Log'!P$2:P$2815,$A9)</f>
        <v>0</v>
      </c>
      <c r="AE9" s="17" t="n">
        <f aca="false">COUNTIFS('Duel Log'!C$2:C$2815,"Ryley",'Duel Log'!I$2:I$2815,$A9)+COUNTIFS('Duel Log'!C$2:C$2815,"Ryley",'Duel Log'!J$2:J$2815,$A9)+COUNTIFS('Duel Log'!C$2:C$2815,"Ryley",'Duel Log'!K$2:K$2815,$A9)+COUNTIFS('Duel Log'!C$2:C$2815,"Ryley",'Duel Log'!L$2:L$2815,$A9)+COUNTIFS('Duel Log'!C$2:C$2815,"Ryley",'Duel Log'!M$2:M$2815,$A9)+COUNTIFS('Duel Log'!C$2:C$2815,"Ryley",'Duel Log'!N$2:N$2815,$A9)+COUNTIFS('Duel Log'!C$2:C$2815,"Ryley",'Duel Log'!O$2:O$2815,$A9)+COUNTIFS('Duel Log'!C$2:C$2815,"Ryley",'Duel Log'!P$2:P$2815,$A9)</f>
        <v>0</v>
      </c>
      <c r="AF9" s="17" t="n">
        <f aca="false">COUNTIFS('Duel Log'!C$2:C$2815,"SK Morten",'Duel Log'!I$2:I$2815,$A9)+COUNTIFS('Duel Log'!C$2:C$2815,"SK Morten",'Duel Log'!J$2:J$2815,$A9)+COUNTIFS('Duel Log'!C$2:C$2815,"SK Morten",'Duel Log'!K$2:K$2815,$A9)+COUNTIFS('Duel Log'!C$2:C$2815,"SK Morten",'Duel Log'!L$2:L$2815,$A9)+COUNTIFS('Duel Log'!C$2:C$2815,"SK Morten",'Duel Log'!M$2:M$2815,$A9)+COUNTIFS('Duel Log'!C$2:C$2815,"SK Morten",'Duel Log'!N$2:N$2815,$A9)+COUNTIFS('Duel Log'!C$2:C$2815,"SK Morten",'Duel Log'!O$2:O$2815,$A9)+COUNTIFS('Duel Log'!C$2:C$2815,"SK Morten",'Duel Log'!P$2:P$2815,$A9)</f>
        <v>0</v>
      </c>
      <c r="AG9" s="17" t="n">
        <f aca="false">COUNTIFS('Duel Log'!C$2:C$2815,"SK xopxsam",'Duel Log'!I$2:I$2815,$A9)+COUNTIFS('Duel Log'!C$2:C$2815,"SK xopxsam",'Duel Log'!J$2:J$2815,$A9)+COUNTIFS('Duel Log'!C$2:C$2815,"SK xopxsam",'Duel Log'!K$2:K$2815,$A9)+COUNTIFS('Duel Log'!C$2:C$2815,"SK xopxsam",'Duel Log'!L$2:L$2815,$A9)+COUNTIFS('Duel Log'!C$2:C$2815,"SK xopxsam",'Duel Log'!M$2:M$2815,$A9)+COUNTIFS('Duel Log'!C$2:C$2815,"SK xopxsam",'Duel Log'!N$2:N$2815,$A9)+COUNTIFS('Duel Log'!C$2:C$2815,"SK xopxsam",'Duel Log'!O$2:O$2815,$A9)+COUNTIFS('Duel Log'!C$2:C$2815,"SK xopxsam",'Duel Log'!P$2:P$2815,$A9)</f>
        <v>0</v>
      </c>
      <c r="AH9" s="17" t="n">
        <f aca="false">COUNTIFS('Duel Log'!C$2:C$2815,"Samuel Bassotto",'Duel Log'!I$2:I$2815,$A9)+COUNTIFS('Duel Log'!C$2:C$2815,"Samuel Bassotto",'Duel Log'!J$2:J$2815,$A9)+COUNTIFS('Duel Log'!C$2:C$2815,"Samuel Bassotto",'Duel Log'!K$2:K$2815,$A9)+COUNTIFS('Duel Log'!C$2:C$2815,"Samuel Bassotto",'Duel Log'!L$2:L$2815,$A9)+COUNTIFS('Duel Log'!C$2:C$2815,"Samuel Bassotto",'Duel Log'!M$2:M$2815,$A9)+COUNTIFS('Duel Log'!C$2:C$2815,"Samuel Bassotto",'Duel Log'!N$2:N$2815,$A9)+COUNTIFS('Duel Log'!C$2:C$2815,"Samuel Bassotto",'Duel Log'!O$2:O$2815,$A9)+COUNTIFS('Duel Log'!C$2:C$2815,"Samuel Bassotto",'Duel Log'!P$2:P$2815,$A9)</f>
        <v>0</v>
      </c>
      <c r="AI9" s="17" t="n">
        <f aca="false">COUNTIFS('Duel Log'!C$2:C$2815,"SandBox",'Duel Log'!I$2:I$2815,$A9)+COUNTIFS('Duel Log'!C$2:C$2815,"SandBox",'Duel Log'!J$2:J$2815,$A9)+COUNTIFS('Duel Log'!C$2:C$2815,"SandBox",'Duel Log'!K$2:K$2815,$A9)+COUNTIFS('Duel Log'!C$2:C$2815,"SandBox",'Duel Log'!L$2:L$2815,$A9)+COUNTIFS('Duel Log'!C$2:C$2815,"SandBox",'Duel Log'!M$2:M$2815,$A9)+COUNTIFS('Duel Log'!C$2:C$2815,"SandBox",'Duel Log'!N$2:N$2815,$A9)+COUNTIFS('Duel Log'!C$2:C$2815,"SandBox",'Duel Log'!O$2:O$2815,$A9)+COUNTIFS('Duel Log'!C$2:C$2815,"SandBox",'Duel Log'!P$2:P$2815,$A9)</f>
        <v>0</v>
      </c>
      <c r="AJ9" s="17" t="n">
        <f aca="false">COUNTIFS('Duel Log'!C$2:C$2815,"Steeef",'Duel Log'!I$2:I$2815,$A9)+COUNTIFS('Duel Log'!C$2:C$2815,"Steeef",'Duel Log'!J$2:J$2815,$A9)+COUNTIFS('Duel Log'!C$2:C$2815,"Steeef",'Duel Log'!K$2:K$2815,$A9)+COUNTIFS('Duel Log'!C$2:C$2815,"Steeef",'Duel Log'!L$2:L$2815,$A9)+COUNTIFS('Duel Log'!C$2:C$2815,"Steeef",'Duel Log'!M$2:M$2815,$A9)+COUNTIFS('Duel Log'!C$2:C$2815,"Steeef",'Duel Log'!N$2:N$2815,$A9)+COUNTIFS('Duel Log'!C$2:C$2815,"Steeef",'Duel Log'!O$2:O$2815,$A9)+COUNTIFS('Duel Log'!C$2:C$2815,"Steeef",'Duel Log'!P$2:P$2815,$A9)</f>
        <v>0</v>
      </c>
      <c r="AK9" s="17" t="n">
        <f aca="false">COUNTIFS('Duel Log'!C$2:C$2815,"TMX I Mateja",'Duel Log'!I$2:I$2815,$A9)+COUNTIFS('Duel Log'!C$2:C$2815,"TMX I Mateja",'Duel Log'!J$2:J$2815,$A9)+COUNTIFS('Duel Log'!C$2:C$2815,"TMX I Mateja",'Duel Log'!K$2:K$2815,$A9)+COUNTIFS('Duel Log'!C$2:C$2815,"TMX I Mateja",'Duel Log'!L$2:L$2815,$A9)+COUNTIFS('Duel Log'!C$2:C$2815,"TMX I Mateja",'Duel Log'!M$2:M$2815,$A9)+COUNTIFS('Duel Log'!C$2:C$2815,"TMX I Mateja",'Duel Log'!N$2:N$2815,$A9)+COUNTIFS('Duel Log'!C$2:C$2815,"TMX I Mateja",'Duel Log'!O$2:O$2815,$A9)+COUNTIFS('Duel Log'!C$2:C$2815,"TMX I Mateja",'Duel Log'!P$2:P$2815,$A9)</f>
        <v>0</v>
      </c>
      <c r="AL9" s="17" t="n">
        <f aca="false">COUNTIFS('Duel Log'!C$2:C$2815,"Turan✨",'Duel Log'!I$2:I$2815,$A9)+COUNTIFS('Duel Log'!C$2:C$2815,"Turan✨",'Duel Log'!J$2:J$2815,$A9)+COUNTIFS('Duel Log'!C$2:C$2815,"Turan✨",'Duel Log'!K$2:K$2815,$A9)+COUNTIFS('Duel Log'!C$2:C$2815,"Turan✨",'Duel Log'!L$2:L$2815,$A9)+COUNTIFS('Duel Log'!C$2:C$2815,"Turan✨",'Duel Log'!M$2:M$2815,$A9)+COUNTIFS('Duel Log'!C$2:C$2815,"Turan✨",'Duel Log'!N$2:N$2815,$A9)+COUNTIFS('Duel Log'!C$2:C$2815,"Turan✨",'Duel Log'!O$2:O$2815,$A9)+COUNTIFS('Duel Log'!C$2:C$2815,"Turan✨",'Duel Log'!P$2:P$2815,$A9)</f>
        <v>0</v>
      </c>
      <c r="AM9" s="17" t="n">
        <f aca="false">COUNTIFS('Duel Log'!C$2:C$2815,"Vitor75",'Duel Log'!I$2:I$2815,$A9)+COUNTIFS('Duel Log'!C$2:C$2815,"Vitor75",'Duel Log'!J$2:J$2815,$A9)+COUNTIFS('Duel Log'!C$2:C$2815,"Vitor75",'Duel Log'!K$2:K$2815,$A9)+COUNTIFS('Duel Log'!C$2:C$2815,"Vitor75",'Duel Log'!L$2:L$2815,$A9)+COUNTIFS('Duel Log'!C$2:C$2815,"Vitor75",'Duel Log'!M$2:M$2815,$A9)+COUNTIFS('Duel Log'!C$2:C$2815,"Vitor75",'Duel Log'!N$2:N$2815,$A9)+COUNTIFS('Duel Log'!C$2:C$2815,"Vitor75",'Duel Log'!O$2:O$2815,$A9)+COUNTIFS('Duel Log'!C$2:C$2815,"Vitor75",'Duel Log'!P$2:P$2815,$A9)</f>
        <v>0</v>
      </c>
      <c r="AN9" s="17" t="n">
        <f aca="false">COUNTIFS('Duel Log'!C$2:C$2815,"WL ✨ Tytoń 劲头",'Duel Log'!I$2:I$2815,$A9)+COUNTIFS('Duel Log'!C$2:C$2815,"WL ✨ Tytoń 劲头",'Duel Log'!J$2:J$2815,$A9)+COUNTIFS('Duel Log'!C$2:C$2815,"WL ✨ Tytoń 劲头",'Duel Log'!K$2:K$2815,$A9)+COUNTIFS('Duel Log'!C$2:C$2815,"WL ✨ Tytoń 劲头",'Duel Log'!L$2:L$2815,$A9)+COUNTIFS('Duel Log'!C$2:C$2815,"WL ✨ Tytoń 劲头",'Duel Log'!M$2:M$2815,$A9)+COUNTIFS('Duel Log'!C$2:C$2815,"WL ✨ Tytoń 劲头",'Duel Log'!N$2:N$2815,$A9)+COUNTIFS('Duel Log'!C$2:C$2815,"WL ✨ Tytoń 劲头",'Duel Log'!O$2:O$2815,$A9)+COUNTIFS('Duel Log'!C$2:C$2815,"WL ✨ Tytoń 劲头",'Duel Log'!P$2:P$2815,$A9)</f>
        <v>0</v>
      </c>
      <c r="AO9" s="17" t="n">
        <f aca="false">COUNTIFS('Duel Log'!C$2:C$2815,"Wallace",'Duel Log'!I$2:I$2815,$A9)+COUNTIFS('Duel Log'!C$2:C$2815,"Wallace",'Duel Log'!J$2:J$2815,$A9)+COUNTIFS('Duel Log'!C$2:C$2815,"Wallace",'Duel Log'!K$2:K$2815,$A9)+COUNTIFS('Duel Log'!C$2:C$2815,"Wallace",'Duel Log'!L$2:L$2815,$A9)+COUNTIFS('Duel Log'!C$2:C$2815,"Wallace",'Duel Log'!M$2:M$2815,$A9)+COUNTIFS('Duel Log'!C$2:C$2815,"Wallace",'Duel Log'!N$2:N$2815,$A9)+COUNTIFS('Duel Log'!C$2:C$2815,"Wallace",'Duel Log'!O$2:O$2815,$A9)+COUNTIFS('Duel Log'!C$2:C$2815,"Wallace",'Duel Log'!P$2:P$2815,$A9)</f>
        <v>0</v>
      </c>
      <c r="AP9" s="17" t="n">
        <f aca="false">COUNTIFS('Duel Log'!C$2:C$2815,"Yoru",'Duel Log'!I$2:I$2815,$A9)+COUNTIFS('Duel Log'!C$2:C$2815,"Yoru",'Duel Log'!J$2:J$2815,$A9)+COUNTIFS('Duel Log'!C$2:C$2815,"Yoru",'Duel Log'!K$2:K$2815,$A9)+COUNTIFS('Duel Log'!C$2:C$2815,"Yoru",'Duel Log'!L$2:L$2815,$A9)+COUNTIFS('Duel Log'!C$2:C$2815,"Yoru",'Duel Log'!M$2:M$2815,$A9)+COUNTIFS('Duel Log'!C$2:C$2815,"Yoru",'Duel Log'!N$2:N$2815,$A9)+COUNTIFS('Duel Log'!C$2:C$2815,"Yoru",'Duel Log'!O$2:O$2815,$A9)+COUNTIFS('Duel Log'!C$2:C$2815,"Yoru",'Duel Log'!P$2:P$2815,$A9)</f>
        <v>0</v>
      </c>
      <c r="AQ9" s="17" t="n">
        <f aca="false">COUNTIFS('Duel Log'!C$2:C$2815,"adriel",'Duel Log'!I$2:I$2815,$A9)+COUNTIFS('Duel Log'!C$2:C$2815,"adriel",'Duel Log'!J$2:J$2815,$A9)+COUNTIFS('Duel Log'!C$2:C$2815,"adriel",'Duel Log'!K$2:K$2815,$A9)+COUNTIFS('Duel Log'!C$2:C$2815,"adriel",'Duel Log'!L$2:L$2815,$A9)+COUNTIFS('Duel Log'!C$2:C$2815,"adriel",'Duel Log'!M$2:M$2815,$A9)+COUNTIFS('Duel Log'!C$2:C$2815,"adriel",'Duel Log'!N$2:N$2815,$A9)+COUNTIFS('Duel Log'!C$2:C$2815,"adriel",'Duel Log'!O$2:O$2815,$A9)+COUNTIFS('Duel Log'!C$2:C$2815,"adriel",'Duel Log'!P$2:P$2815,$A9)</f>
        <v>0</v>
      </c>
      <c r="AR9" s="17" t="n">
        <f aca="false">COUNTIFS('Duel Log'!C$2:C$2815,"droy",'Duel Log'!I$2:I$2815,$A9)+COUNTIFS('Duel Log'!C$2:C$2815,"droy",'Duel Log'!J$2:J$2815,$A9)+COUNTIFS('Duel Log'!C$2:C$2815,"droy",'Duel Log'!K$2:K$2815,$A9)+COUNTIFS('Duel Log'!C$2:C$2815,"droy",'Duel Log'!L$2:L$2815,$A9)+COUNTIFS('Duel Log'!C$2:C$2815,"droy",'Duel Log'!M$2:M$2815,$A9)+COUNTIFS('Duel Log'!C$2:C$2815,"droy",'Duel Log'!N$2:N$2815,$A9)+COUNTIFS('Duel Log'!C$2:C$2815,"droy",'Duel Log'!O$2:O$2815,$A9)+COUNTIFS('Duel Log'!C$2:C$2815,"droy",'Duel Log'!P$2:P$2815,$A9)</f>
        <v>0</v>
      </c>
      <c r="AS9" s="17" t="n">
        <f aca="false">COUNTIFS('Duel Log'!C$2:C$2815,"evolve✨律师",'Duel Log'!I$2:I$2815,$A9)+COUNTIFS('Duel Log'!C$2:C$2815,"evolve✨律师",'Duel Log'!J$2:J$2815,$A9)+COUNTIFS('Duel Log'!C$2:C$2815,"evolve✨律师",'Duel Log'!K$2:K$2815,$A9)+COUNTIFS('Duel Log'!C$2:C$2815,"evolve✨律师",'Duel Log'!L$2:L$2815,$A9)+COUNTIFS('Duel Log'!C$2:C$2815,"evolve✨律师",'Duel Log'!M$2:M$2815,$A9)+COUNTIFS('Duel Log'!C$2:C$2815,"evolve✨律师",'Duel Log'!N$2:N$2815,$A9)+COUNTIFS('Duel Log'!C$2:C$2815,"evolve✨律师",'Duel Log'!O$2:O$2815,$A9)+COUNTIFS('Duel Log'!C$2:C$2815,"evolve✨律师",'Duel Log'!P$2:P$2815,$A9)</f>
        <v>0</v>
      </c>
      <c r="AT9" s="17" t="n">
        <f aca="false">COUNTIFS('Duel Log'!C$2:C$2815,"✨Tanji",'Duel Log'!I$2:I$2815,$A9)+COUNTIFS('Duel Log'!C$2:C$2815,"✨Tanji",'Duel Log'!J$2:J$2815,$A9)+COUNTIFS('Duel Log'!C$2:C$2815,"✨Tanji",'Duel Log'!K$2:K$2815,$A9)+COUNTIFS('Duel Log'!C$2:C$2815,"✨Tanji",'Duel Log'!L$2:L$2815,$A9)+COUNTIFS('Duel Log'!C$2:C$2815,"✨Tanji",'Duel Log'!M$2:M$2815,$A9)+COUNTIFS('Duel Log'!C$2:C$2815,"✨Tanji",'Duel Log'!N$2:N$2815,$A9)+COUNTIFS('Duel Log'!C$2:C$2815,"✨Tanji",'Duel Log'!O$2:O$2815,$A9)+COUNTIFS('Duel Log'!C$2:C$2815,"✨Tanji",'Duel Log'!P$2:P$2815,$A9)</f>
        <v>0</v>
      </c>
      <c r="AU9" s="17" t="n">
        <f aca="false">COUNTIFS('Duel Log'!C$2:C$2815,"ぐりてゃん",'Duel Log'!I$2:I$2815,$A9)+COUNTIFS('Duel Log'!C$2:C$2815,"ぐりてゃん",'Duel Log'!J$2:J$2815,$A9)+COUNTIFS('Duel Log'!C$2:C$2815,"ぐりてゃん",'Duel Log'!K$2:K$2815,$A9)+COUNTIFS('Duel Log'!C$2:C$2815,"ぐりてゃん",'Duel Log'!L$2:L$2815,$A9)+COUNTIFS('Duel Log'!C$2:C$2815,"ぐりてゃん",'Duel Log'!M$2:M$2815,$A9)+COUNTIFS('Duel Log'!C$2:C$2815,"ぐりてゃん",'Duel Log'!N$2:N$2815,$A9)+COUNTIFS('Duel Log'!C$2:C$2815,"ぐりてゃん",'Duel Log'!O$2:O$2815,$A9)+COUNTIFS('Duel Log'!C$2:C$2815,"ぐりてゃん",'Duel Log'!P$2:P$2815,$A9)</f>
        <v>0</v>
      </c>
      <c r="AV9" s="17" t="n">
        <f aca="false">COUNTIFS('Duel Log'!C$2:C$2815,"たぁ",'Duel Log'!I$2:I$2815,$A9)+COUNTIFS('Duel Log'!C$2:C$2815,"たぁ",'Duel Log'!J$2:J$2815,$A9)+COUNTIFS('Duel Log'!C$2:C$2815,"たぁ",'Duel Log'!K$2:K$2815,$A9)+COUNTIFS('Duel Log'!C$2:C$2815,"たぁ",'Duel Log'!L$2:L$2815,$A9)+COUNTIFS('Duel Log'!C$2:C$2815,"たぁ",'Duel Log'!M$2:M$2815,$A9)+COUNTIFS('Duel Log'!C$2:C$2815,"たぁ",'Duel Log'!N$2:N$2815,$A9)+COUNTIFS('Duel Log'!C$2:C$2815,"たぁ",'Duel Log'!O$2:O$2815,$A9)+COUNTIFS('Duel Log'!C$2:C$2815,"たぁ",'Duel Log'!P$2:P$2815,$A9)</f>
        <v>0</v>
      </c>
      <c r="AW9" s="17" t="n">
        <f aca="false">COUNTIFS('Duel Log'!C$2:C$2815,"むぎったん",'Duel Log'!I$2:I$2815,$A9)+COUNTIFS('Duel Log'!C$2:C$2815,"むぎったん",'Duel Log'!J$2:J$2815,$A9)+COUNTIFS('Duel Log'!C$2:C$2815,"むぎったん",'Duel Log'!K$2:K$2815,$A9)+COUNTIFS('Duel Log'!C$2:C$2815,"むぎったん",'Duel Log'!L$2:L$2815,$A9)+COUNTIFS('Duel Log'!C$2:C$2815,"むぎったん",'Duel Log'!M$2:M$2815,$A9)+COUNTIFS('Duel Log'!C$2:C$2815,"むぎったん",'Duel Log'!N$2:N$2815,$A9)+COUNTIFS('Duel Log'!C$2:C$2815,"むぎったん",'Duel Log'!O$2:O$2815,$A9)+COUNTIFS('Duel Log'!C$2:C$2815,"むぎったん",'Duel Log'!P$2:P$2815,$A9)</f>
        <v>0</v>
      </c>
      <c r="AX9" s="17" t="n">
        <f aca="false">COUNTIFS('Duel Log'!C$2:C$2815,"加急Sinistro™",'Duel Log'!I$2:I$2815,$A9)+COUNTIFS('Duel Log'!C$2:C$2815,"加急Sinistro™",'Duel Log'!J$2:J$2815,$A9)+COUNTIFS('Duel Log'!C$2:C$2815,"加急Sinistro™",'Duel Log'!K$2:K$2815,$A9)+COUNTIFS('Duel Log'!C$2:C$2815,"加急Sinistro™",'Duel Log'!L$2:L$2815,$A9)+COUNTIFS('Duel Log'!C$2:C$2815,"加急Sinistro™",'Duel Log'!M$2:M$2815,$A9)+COUNTIFS('Duel Log'!C$2:C$2815,"加急Sinistro™",'Duel Log'!N$2:N$2815,$A9)+COUNTIFS('Duel Log'!C$2:C$2815,"加急Sinistro™",'Duel Log'!O$2:O$2815,$A9)+COUNTIFS('Duel Log'!C$2:C$2815,"加急Sinistro™",'Duel Log'!P$2:P$2815,$A9)</f>
        <v>0</v>
      </c>
      <c r="AY9" s="17" t="n">
        <f aca="false">COUNTIFS('Duel Log'!C$2:C$2815,"枫｜rakan❤️安之",'Duel Log'!I$2:I$2815,$A9)+COUNTIFS('Duel Log'!C$2:C$2815,"枫｜rakan❤️安之",'Duel Log'!J$2:J$2815,$A9)+COUNTIFS('Duel Log'!C$2:C$2815,"枫｜rakan❤️安之",'Duel Log'!K$2:K$2815,$A9)+COUNTIFS('Duel Log'!C$2:C$2815,"枫｜rakan❤️安之",'Duel Log'!L$2:L$2815,$A9)+COUNTIFS('Duel Log'!C$2:C$2815,"枫｜rakan❤️安之",'Duel Log'!M$2:M$2815,$A9)+COUNTIFS('Duel Log'!C$2:C$2815,"枫｜rakan❤️安之",'Duel Log'!N$2:N$2815,$A9)+COUNTIFS('Duel Log'!C$2:C$2815,"枫｜rakan❤️安之",'Duel Log'!O$2:O$2815,$A9)+COUNTIFS('Duel Log'!C$2:C$2815,"枫｜rakan❤️安之",'Duel Log'!P$2:P$2815,$A9)</f>
        <v>0</v>
      </c>
      <c r="AZ9" s="17" t="n">
        <f aca="false">COUNTIFS('Duel Log'!C$2:C$2815,"老板 Ι Batan’宙斯",'Duel Log'!I$2:I$2815,$A9)+COUNTIFS('Duel Log'!C$2:C$2815,"老板 Ι Batan’宙斯",'Duel Log'!J$2:J$2815,$A9)+COUNTIFS('Duel Log'!C$2:C$2815,"老板 Ι Batan’宙斯",'Duel Log'!K$2:K$2815,$A9)+COUNTIFS('Duel Log'!C$2:C$2815,"老板 Ι Batan’宙斯",'Duel Log'!L$2:L$2815,$A9)+COUNTIFS('Duel Log'!C$2:C$2815,"老板 Ι Batan’宙斯",'Duel Log'!M$2:M$2815,$A9)+COUNTIFS('Duel Log'!C$2:C$2815,"老板 Ι Batan’宙斯",'Duel Log'!N$2:N$2815,$A9)+COUNTIFS('Duel Log'!C$2:C$2815,"老板 Ι Batan’宙斯",'Duel Log'!O$2:O$2815,$A9)+COUNTIFS('Duel Log'!C$2:C$2815,"老板 Ι Batan’宙斯",'Duel Log'!P$2:P$2815,$A9)</f>
        <v>0</v>
      </c>
      <c r="BA9" s="17" t="n">
        <f aca="false">COUNTIFS('Duel Log'!C$2:C$2815,"鬼舞辻無惨",'Duel Log'!I$2:I$2815,$A9)+COUNTIFS('Duel Log'!C$2:C$2815,"鬼舞辻無惨",'Duel Log'!J$2:J$2815,$A9)+COUNTIFS('Duel Log'!C$2:C$2815,"鬼舞辻無惨",'Duel Log'!K$2:K$2815,$A9)+COUNTIFS('Duel Log'!C$2:C$2815,"鬼舞辻無惨",'Duel Log'!L$2:L$2815,$A9)+COUNTIFS('Duel Log'!C$2:C$2815,"鬼舞辻無惨",'Duel Log'!M$2:M$2815,$A9)+COUNTIFS('Duel Log'!C$2:C$2815,"鬼舞辻無惨",'Duel Log'!N$2:N$2815,$A9)+COUNTIFS('Duel Log'!C$2:C$2815,"鬼舞辻無惨",'Duel Log'!O$2:O$2815,$A9)+COUNTIFS('Duel Log'!C$2:C$2815,"鬼舞辻無惨",'Duel Log'!P$2:P$2815,$A9)</f>
        <v>0</v>
      </c>
      <c r="BB9" s="17" t="n">
        <f aca="false">COUNTIFS('Duel Log'!C$2:C$2815,"우티비구독좋아요",'Duel Log'!I$2:I$2815,$A9)+COUNTIFS('Duel Log'!C$2:C$2815,"우티비구독좋아요",'Duel Log'!J$2:J$2815,$A9)+COUNTIFS('Duel Log'!C$2:C$2815,"우티비구독좋아요",'Duel Log'!K$2:K$2815,$A9)+COUNTIFS('Duel Log'!C$2:C$2815,"우티비구독좋아요",'Duel Log'!L$2:L$2815,$A9)+COUNTIFS('Duel Log'!C$2:C$2815,"우티비구독좋아요",'Duel Log'!M$2:M$2815,$A9)+COUNTIFS('Duel Log'!C$2:C$2815,"우티비구독좋아요",'Duel Log'!N$2:N$2815,$A9)+COUNTIFS('Duel Log'!C$2:C$2815,"우티비구독좋아요",'Duel Log'!O$2:O$2815,$A9)+COUNTIFS('Duel Log'!C$2:C$2815,"우티비구독좋아요",'Duel Log'!P$2:P$2815,$A9)</f>
        <v>0</v>
      </c>
    </row>
    <row r="10" customFormat="false" ht="15" hidden="false" customHeight="true" outlineLevel="0" collapsed="false">
      <c r="A10" s="11" t="s">
        <v>136</v>
      </c>
      <c r="B10" s="17" t="n">
        <f aca="false">COUNTIFS('Duel Log'!C$2:C$2815,"Adox",'Duel Log'!I$2:I$2815,$A10)+COUNTIFS('Duel Log'!C$2:C$2815,"Adox",'Duel Log'!J$2:J$2815,$A10)+COUNTIFS('Duel Log'!C$2:C$2815,"Adox",'Duel Log'!K$2:K$2815,$A10)+COUNTIFS('Duel Log'!C$2:C$2815,"Adox",'Duel Log'!L$2:L$2815,$A10)+COUNTIFS('Duel Log'!C$2:C$2815,"Adox",'Duel Log'!M$2:M$2815,$A10)+COUNTIFS('Duel Log'!C$2:C$2815,"Adox",'Duel Log'!N$2:N$2815,$A10)+COUNTIFS('Duel Log'!C$2:C$2815,"Adox",'Duel Log'!O$2:O$2815,$A10)+COUNTIFS('Duel Log'!C$2:C$2815,"Adox",'Duel Log'!P$2:P$2815,$A10)</f>
        <v>0</v>
      </c>
      <c r="C10" s="17" t="n">
        <f aca="false">COUNTIFS('Duel Log'!C$2:C$2815,"Asaf",'Duel Log'!I$2:I$2815,$A10)+COUNTIFS('Duel Log'!C$2:C$2815,"Asaf",'Duel Log'!J$2:J$2815,$A10)+COUNTIFS('Duel Log'!C$2:C$2815,"Asaf",'Duel Log'!K$2:K$2815,$A10)+COUNTIFS('Duel Log'!C$2:C$2815,"Asaf",'Duel Log'!L$2:L$2815,$A10)+COUNTIFS('Duel Log'!C$2:C$2815,"Asaf",'Duel Log'!M$2:M$2815,$A10)+COUNTIFS('Duel Log'!C$2:C$2815,"Asaf",'Duel Log'!N$2:N$2815,$A10)+COUNTIFS('Duel Log'!C$2:C$2815,"Asaf",'Duel Log'!O$2:O$2815,$A10)+COUNTIFS('Duel Log'!C$2:C$2815,"Asaf",'Duel Log'!P$2:P$2815,$A10)</f>
        <v>1</v>
      </c>
      <c r="D10" s="17" t="n">
        <f aca="false">COUNTIFS('Duel Log'!C$2:C$2815,"BattleSRAM",'Duel Log'!I$2:I$2815,$A10)+COUNTIFS('Duel Log'!C$2:C$2815,"BattleSRAM",'Duel Log'!J$2:J$2815,$A10)+COUNTIFS('Duel Log'!C$2:C$2815,"BattleSRAM",'Duel Log'!K$2:K$2815,$A10)+COUNTIFS('Duel Log'!C$2:C$2815,"BattleSRAM",'Duel Log'!L$2:L$2815,$A10)+COUNTIFS('Duel Log'!C$2:C$2815,"BattleSRAM",'Duel Log'!M$2:M$2815,$A10)+COUNTIFS('Duel Log'!C$2:C$2815,"BattleSRAM",'Duel Log'!N$2:N$2815,$A10)+COUNTIFS('Duel Log'!C$2:C$2815,"BattleSRAM",'Duel Log'!O$2:O$2815,$A10)+COUNTIFS('Duel Log'!C$2:C$2815,"BattleSRAM",'Duel Log'!P$2:P$2815,$A10)</f>
        <v>0</v>
      </c>
      <c r="E10" s="17" t="n">
        <f aca="false">COUNTIFS('Duel Log'!C$2:C$2815,"Betfas",'Duel Log'!I$2:I$2815,$A10)+COUNTIFS('Duel Log'!C$2:C$2815,"Betfas",'Duel Log'!J$2:J$2815,$A10)+COUNTIFS('Duel Log'!C$2:C$2815,"Betfas",'Duel Log'!K$2:K$2815,$A10)+COUNTIFS('Duel Log'!C$2:C$2815,"Betfas",'Duel Log'!L$2:L$2815,$A10)+COUNTIFS('Duel Log'!C$2:C$2815,"Betfas",'Duel Log'!M$2:M$2815,$A10)+COUNTIFS('Duel Log'!C$2:C$2815,"Betfas",'Duel Log'!N$2:N$2815,$A10)+COUNTIFS('Duel Log'!C$2:C$2815,"Betfas",'Duel Log'!O$2:O$2815,$A10)+COUNTIFS('Duel Log'!C$2:C$2815,"Betfas",'Duel Log'!P$2:P$2815,$A10)</f>
        <v>0</v>
      </c>
      <c r="F10" s="17" t="n">
        <f aca="false">COUNTIFS('Duel Log'!C$2:C$2815,"CAL Sub ™✨杰克",'Duel Log'!I$2:I$2815,$A10)+COUNTIFS('Duel Log'!C$2:C$2815,"CAL Sub ™✨杰克",'Duel Log'!J$2:J$2815,$A10)+COUNTIFS('Duel Log'!C$2:C$2815,"CAL Sub ™✨杰克",'Duel Log'!K$2:K$2815,$A10)+COUNTIFS('Duel Log'!C$2:C$2815,"CAL Sub ™✨杰克",'Duel Log'!L$2:L$2815,$A10)+COUNTIFS('Duel Log'!C$2:C$2815,"CAL Sub ™✨杰克",'Duel Log'!M$2:M$2815,$A10)+COUNTIFS('Duel Log'!C$2:C$2815,"CAL Sub ™✨杰克",'Duel Log'!N$2:N$2815,$A10)+COUNTIFS('Duel Log'!C$2:C$2815,"CAL Sub ™✨杰克",'Duel Log'!O$2:O$2815,$A10)+COUNTIFS('Duel Log'!C$2:C$2815,"CAL Sub ™✨杰克",'Duel Log'!P$2:P$2815,$A10)</f>
        <v>3</v>
      </c>
      <c r="G10" s="17" t="n">
        <f aca="false">COUNTIFS('Duel Log'!C$2:C$2815,"Clown",'Duel Log'!I$2:I$2815,$A10)+COUNTIFS('Duel Log'!C$2:C$2815,"Clown",'Duel Log'!J$2:J$2815,$A10)+COUNTIFS('Duel Log'!C$2:C$2815,"Clown",'Duel Log'!K$2:K$2815,$A10)+COUNTIFS('Duel Log'!C$2:C$2815,"Clown",'Duel Log'!L$2:L$2815,$A10)+COUNTIFS('Duel Log'!C$2:C$2815,"Clown",'Duel Log'!M$2:M$2815,$A10)+COUNTIFS('Duel Log'!C$2:C$2815,"Clown",'Duel Log'!N$2:N$2815,$A10)+COUNTIFS('Duel Log'!C$2:C$2815,"Clown",'Duel Log'!O$2:O$2815,$A10)+COUNTIFS('Duel Log'!C$2:C$2815,"Clown",'Duel Log'!P$2:P$2815,$A10)</f>
        <v>5</v>
      </c>
      <c r="H10" s="17" t="n">
        <f aca="false">COUNTIFS('Duel Log'!C$2:C$2815,"Coco",'Duel Log'!I$2:I$2815,$A10)+COUNTIFS('Duel Log'!C$2:C$2815,"Coco",'Duel Log'!J$2:J$2815,$A10)+COUNTIFS('Duel Log'!C$2:C$2815,"Coco",'Duel Log'!K$2:K$2815,$A10)+COUNTIFS('Duel Log'!C$2:C$2815,"Coco",'Duel Log'!L$2:L$2815,$A10)+COUNTIFS('Duel Log'!C$2:C$2815,"Coco",'Duel Log'!M$2:M$2815,$A10)+COUNTIFS('Duel Log'!C$2:C$2815,"Coco",'Duel Log'!N$2:N$2815,$A10)+COUNTIFS('Duel Log'!C$2:C$2815,"Coco",'Duel Log'!O$2:O$2815,$A10)+COUNTIFS('Duel Log'!C$2:C$2815,"Coco",'Duel Log'!P$2:P$2815,$A10)</f>
        <v>3</v>
      </c>
      <c r="I10" s="17" t="n">
        <f aca="false">COUNTIFS('Duel Log'!C$2:C$2815,"Code: Furkan",'Duel Log'!I$2:I$2815,$A10)+COUNTIFS('Duel Log'!C$2:C$2815,"Code: Furkan",'Duel Log'!J$2:J$2815,$A10)+COUNTIFS('Duel Log'!C$2:C$2815,"Code: Furkan",'Duel Log'!K$2:K$2815,$A10)+COUNTIFS('Duel Log'!C$2:C$2815,"Code: Furkan",'Duel Log'!L$2:L$2815,$A10)+COUNTIFS('Duel Log'!C$2:C$2815,"Code: Furkan",'Duel Log'!M$2:M$2815,$A10)+COUNTIFS('Duel Log'!C$2:C$2815,"Code: Furkan",'Duel Log'!N$2:N$2815,$A10)+COUNTIFS('Duel Log'!C$2:C$2815,"Code: Furkan",'Duel Log'!O$2:O$2815,$A10)+COUNTIFS('Duel Log'!C$2:C$2815,"Code: Furkan",'Duel Log'!P$2:P$2815,$A10)</f>
        <v>5</v>
      </c>
      <c r="J10" s="17" t="n">
        <f aca="false">COUNTIFS('Duel Log'!C$2:C$2815,"DK",'Duel Log'!I$2:I$2815,$A10)+COUNTIFS('Duel Log'!C$2:C$2815,"DK",'Duel Log'!J$2:J$2815,$A10)+COUNTIFS('Duel Log'!C$2:C$2815,"DK",'Duel Log'!K$2:K$2815,$A10)+COUNTIFS('Duel Log'!C$2:C$2815,"DK",'Duel Log'!L$2:L$2815,$A10)+COUNTIFS('Duel Log'!C$2:C$2815,"DK",'Duel Log'!M$2:M$2815,$A10)+COUNTIFS('Duel Log'!C$2:C$2815,"DK",'Duel Log'!N$2:N$2815,$A10)+COUNTIFS('Duel Log'!C$2:C$2815,"DK",'Duel Log'!O$2:O$2815,$A10)+COUNTIFS('Duel Log'!C$2:C$2815,"DK",'Duel Log'!P$2:P$2815,$A10)</f>
        <v>0</v>
      </c>
      <c r="K10" s="17" t="n">
        <f aca="false">COUNTIFS('Duel Log'!C$2:C$2815,"Dess",'Duel Log'!I$2:I$2815,$A10)+COUNTIFS('Duel Log'!C$2:C$2815,"Dess",'Duel Log'!J$2:J$2815,$A10)+COUNTIFS('Duel Log'!C$2:C$2815,"Dess",'Duel Log'!K$2:K$2815,$A10)+COUNTIFS('Duel Log'!C$2:C$2815,"Dess",'Duel Log'!L$2:L$2815,$A10)+COUNTIFS('Duel Log'!C$2:C$2815,"Dess",'Duel Log'!M$2:M$2815,$A10)+COUNTIFS('Duel Log'!C$2:C$2815,"Dess",'Duel Log'!N$2:N$2815,$A10)+COUNTIFS('Duel Log'!C$2:C$2815,"Dess",'Duel Log'!O$2:O$2815,$A10)+COUNTIFS('Duel Log'!C$2:C$2815,"Dess",'Duel Log'!P$2:P$2815,$A10)</f>
        <v>2</v>
      </c>
      <c r="L10" s="17" t="n">
        <f aca="false">COUNTIFS('Duel Log'!C$2:C$2815,"EGW",'Duel Log'!I$2:I$2815,$A10)+COUNTIFS('Duel Log'!C$2:C$2815,"EGW",'Duel Log'!J$2:J$2815,$A10)+COUNTIFS('Duel Log'!C$2:C$2815,"EGW",'Duel Log'!K$2:K$2815,$A10)+COUNTIFS('Duel Log'!C$2:C$2815,"EGW",'Duel Log'!L$2:L$2815,$A10)+COUNTIFS('Duel Log'!C$2:C$2815,"EGW",'Duel Log'!M$2:M$2815,$A10)+COUNTIFS('Duel Log'!C$2:C$2815,"EGW",'Duel Log'!N$2:N$2815,$A10)+COUNTIFS('Duel Log'!C$2:C$2815,"EGW",'Duel Log'!O$2:O$2815,$A10)+COUNTIFS('Duel Log'!C$2:C$2815,"EGW",'Duel Log'!P$2:P$2815,$A10)</f>
        <v>4</v>
      </c>
      <c r="M10" s="17" t="n">
        <f aca="false">COUNTIFS('Duel Log'!C$2:C$2815,"ErBacce",'Duel Log'!I$2:I$2815,$A10)+COUNTIFS('Duel Log'!C$2:C$2815,"ErBacce",'Duel Log'!J$2:J$2815,$A10)+COUNTIFS('Duel Log'!C$2:C$2815,"ErBacce",'Duel Log'!K$2:K$2815,$A10)+COUNTIFS('Duel Log'!C$2:C$2815,"ErBacce",'Duel Log'!L$2:L$2815,$A10)+COUNTIFS('Duel Log'!C$2:C$2815,"ErBacce",'Duel Log'!M$2:M$2815,$A10)+COUNTIFS('Duel Log'!C$2:C$2815,"ErBacce",'Duel Log'!N$2:N$2815,$A10)+COUNTIFS('Duel Log'!C$2:C$2815,"ErBacce",'Duel Log'!O$2:O$2815,$A10)+COUNTIFS('Duel Log'!C$2:C$2815,"ErBacce",'Duel Log'!P$2:P$2815,$A10)</f>
        <v>0</v>
      </c>
      <c r="N10" s="17" t="n">
        <f aca="false">COUNTIFS('Duel Log'!C$2:C$2815,"Ian77",'Duel Log'!I$2:I$2815,$A10)+COUNTIFS('Duel Log'!C$2:C$2815,"Ian77",'Duel Log'!J$2:J$2815,$A10)+COUNTIFS('Duel Log'!C$2:C$2815,"Ian77",'Duel Log'!K$2:K$2815,$A10)+COUNTIFS('Duel Log'!C$2:C$2815,"Ian77",'Duel Log'!L$2:L$2815,$A10)+COUNTIFS('Duel Log'!C$2:C$2815,"Ian77",'Duel Log'!M$2:M$2815,$A10)+COUNTIFS('Duel Log'!C$2:C$2815,"Ian77",'Duel Log'!N$2:N$2815,$A10)+COUNTIFS('Duel Log'!C$2:C$2815,"Ian77",'Duel Log'!O$2:O$2815,$A10)+COUNTIFS('Duel Log'!C$2:C$2815,"Ian77",'Duel Log'!P$2:P$2815,$A10)</f>
        <v>2</v>
      </c>
      <c r="O10" s="17" t="n">
        <f aca="false">COUNTIFS('Duel Log'!C$2:C$2815,"JL Viiper",'Duel Log'!I$2:I$2815,$A10)+COUNTIFS('Duel Log'!C$2:C$2815,"JL Viiper",'Duel Log'!J$2:J$2815,$A10)+COUNTIFS('Duel Log'!C$2:C$2815,"JL Viiper",'Duel Log'!K$2:K$2815,$A10)+COUNTIFS('Duel Log'!C$2:C$2815,"JL Viiper",'Duel Log'!L$2:L$2815,$A10)+COUNTIFS('Duel Log'!C$2:C$2815,"JL Viiper",'Duel Log'!M$2:M$2815,$A10)+COUNTIFS('Duel Log'!C$2:C$2815,"JL Viiper",'Duel Log'!N$2:N$2815,$A10)+COUNTIFS('Duel Log'!C$2:C$2815,"JL Viiper",'Duel Log'!O$2:O$2815,$A10)+COUNTIFS('Duel Log'!C$2:C$2815,"JL Viiper",'Duel Log'!P$2:P$2815,$A10)</f>
        <v>4</v>
      </c>
      <c r="P10" s="17" t="n">
        <f aca="false">COUNTIFS('Duel Log'!C$2:C$2815,"JorZ",'Duel Log'!I$2:I$2815,$A10)+COUNTIFS('Duel Log'!C$2:C$2815,"JorZ",'Duel Log'!J$2:J$2815,$A10)+COUNTIFS('Duel Log'!C$2:C$2815,"JorZ",'Duel Log'!K$2:K$2815,$A10)+COUNTIFS('Duel Log'!C$2:C$2815,"JorZ",'Duel Log'!L$2:L$2815,$A10)+COUNTIFS('Duel Log'!C$2:C$2815,"JorZ",'Duel Log'!M$2:M$2815,$A10)+COUNTIFS('Duel Log'!C$2:C$2815,"JorZ",'Duel Log'!N$2:N$2815,$A10)+COUNTIFS('Duel Log'!C$2:C$2815,"JorZ",'Duel Log'!O$2:O$2815,$A10)+COUNTIFS('Duel Log'!C$2:C$2815,"JorZ",'Duel Log'!P$2:P$2815,$A10)</f>
        <v>3</v>
      </c>
      <c r="Q10" s="17" t="n">
        <f aca="false">COUNTIFS('Duel Log'!C$2:C$2815,"Kimchi77✨小小罗",'Duel Log'!I$2:I$2815,$A10)+COUNTIFS('Duel Log'!C$2:C$2815,"Kimchi77✨小小罗",'Duel Log'!J$2:J$2815,$A10)+COUNTIFS('Duel Log'!C$2:C$2815,"Kimchi77✨小小罗",'Duel Log'!K$2:K$2815,$A10)+COUNTIFS('Duel Log'!C$2:C$2815,"Kimchi77✨小小罗",'Duel Log'!L$2:L$2815,$A10)+COUNTIFS('Duel Log'!C$2:C$2815,"Kimchi77✨小小罗",'Duel Log'!M$2:M$2815,$A10)+COUNTIFS('Duel Log'!C$2:C$2815,"Kimchi77✨小小罗",'Duel Log'!N$2:N$2815,$A10)+COUNTIFS('Duel Log'!C$2:C$2815,"Kimchi77✨小小罗",'Duel Log'!O$2:O$2815,$A10)+COUNTIFS('Duel Log'!C$2:C$2815,"Kimchi77✨小小罗",'Duel Log'!P$2:P$2815,$A10)</f>
        <v>1</v>
      </c>
      <c r="R10" s="17" t="n">
        <f aca="false">COUNTIFS('Duel Log'!C$2:C$2815,"Kitashiyan",'Duel Log'!I$2:I$2815,$A10)+COUNTIFS('Duel Log'!C$2:C$2815,"Kitashiyan",'Duel Log'!J$2:J$2815,$A10)+COUNTIFS('Duel Log'!C$2:C$2815,"Kitashiyan",'Duel Log'!K$2:K$2815,$A10)+COUNTIFS('Duel Log'!C$2:C$2815,"Kitashiyan",'Duel Log'!L$2:L$2815,$A10)+COUNTIFS('Duel Log'!C$2:C$2815,"Kitashiyan",'Duel Log'!M$2:M$2815,$A10)+COUNTIFS('Duel Log'!C$2:C$2815,"Kitashiyan",'Duel Log'!N$2:N$2815,$A10)+COUNTIFS('Duel Log'!C$2:C$2815,"Kitashiyan",'Duel Log'!O$2:O$2815,$A10)+COUNTIFS('Duel Log'!C$2:C$2815,"Kitashiyan",'Duel Log'!P$2:P$2815,$A10)</f>
        <v>2</v>
      </c>
      <c r="S10" s="17" t="n">
        <f aca="false">COUNTIFS('Duel Log'!C$2:C$2815,"LF丨张✨Ink❤️llb",'Duel Log'!I$2:I$2815,$A10)+COUNTIFS('Duel Log'!C$2:C$2815,"LF丨张✨Ink❤️llb",'Duel Log'!J$2:J$2815,$A10)+COUNTIFS('Duel Log'!C$2:C$2815,"LF丨张✨Ink❤️llb",'Duel Log'!K$2:K$2815,$A10)+COUNTIFS('Duel Log'!C$2:C$2815,"LF丨张✨Ink❤️llb",'Duel Log'!L$2:L$2815,$A10)+COUNTIFS('Duel Log'!C$2:C$2815,"LF丨张✨Ink❤️llb",'Duel Log'!M$2:M$2815,$A10)+COUNTIFS('Duel Log'!C$2:C$2815,"LF丨张✨Ink❤️llb",'Duel Log'!N$2:N$2815,$A10)+COUNTIFS('Duel Log'!C$2:C$2815,"LF丨张✨Ink❤️llb",'Duel Log'!O$2:O$2815,$A10)+COUNTIFS('Duel Log'!C$2:C$2815,"LF丨张✨Ink❤️llb",'Duel Log'!P$2:P$2815,$A10)</f>
        <v>0</v>
      </c>
      <c r="T10" s="17" t="n">
        <f aca="false">COUNTIFS('Duel Log'!C$2:C$2815,"Lucas.xit✨之安神",'Duel Log'!I$2:I$2815,$A10)+COUNTIFS('Duel Log'!C$2:C$2815,"Lucas.xit✨之安神",'Duel Log'!J$2:J$2815,$A10)+COUNTIFS('Duel Log'!C$2:C$2815,"Lucas.xit✨之安神",'Duel Log'!K$2:K$2815,$A10)+COUNTIFS('Duel Log'!C$2:C$2815,"Lucas.xit✨之安神",'Duel Log'!L$2:L$2815,$A10)+COUNTIFS('Duel Log'!C$2:C$2815,"Lucas.xit✨之安神",'Duel Log'!M$2:M$2815,$A10)+COUNTIFS('Duel Log'!C$2:C$2815,"Lucas.xit✨之安神",'Duel Log'!N$2:N$2815,$A10)+COUNTIFS('Duel Log'!C$2:C$2815,"Lucas.xit✨之安神",'Duel Log'!O$2:O$2815,$A10)+COUNTIFS('Duel Log'!C$2:C$2815,"Lucas.xit✨之安神",'Duel Log'!P$2:P$2815,$A10)</f>
        <v>1</v>
      </c>
      <c r="U10" s="17" t="n">
        <f aca="false">COUNTIFS('Duel Log'!C$2:C$2815,"Lucas✨杰克",'Duel Log'!I$2:I$2815,$A10)+COUNTIFS('Duel Log'!C$2:C$2815,"Lucas✨杰克",'Duel Log'!J$2:J$2815,$A10)+COUNTIFS('Duel Log'!C$2:C$2815,"Lucas✨杰克",'Duel Log'!K$2:K$2815,$A10)+COUNTIFS('Duel Log'!C$2:C$2815,"Lucas✨杰克",'Duel Log'!L$2:L$2815,$A10)+COUNTIFS('Duel Log'!C$2:C$2815,"Lucas✨杰克",'Duel Log'!M$2:M$2815,$A10)+COUNTIFS('Duel Log'!C$2:C$2815,"Lucas✨杰克",'Duel Log'!N$2:N$2815,$A10)+COUNTIFS('Duel Log'!C$2:C$2815,"Lucas✨杰克",'Duel Log'!O$2:O$2815,$A10)+COUNTIFS('Duel Log'!C$2:C$2815,"Lucas✨杰克",'Duel Log'!P$2:P$2815,$A10)</f>
        <v>0</v>
      </c>
      <c r="V10" s="17" t="n">
        <f aca="false">COUNTIFS('Duel Log'!C$2:C$2815,"MH Axel",'Duel Log'!I$2:I$2815,$A10)+COUNTIFS('Duel Log'!C$2:C$2815,"MH Axel",'Duel Log'!J$2:J$2815,$A10)+COUNTIFS('Duel Log'!C$2:C$2815,"MH Axel",'Duel Log'!K$2:K$2815,$A10)+COUNTIFS('Duel Log'!C$2:C$2815,"MH Axel",'Duel Log'!L$2:L$2815,$A10)+COUNTIFS('Duel Log'!C$2:C$2815,"MH Axel",'Duel Log'!M$2:M$2815,$A10)+COUNTIFS('Duel Log'!C$2:C$2815,"MH Axel",'Duel Log'!N$2:N$2815,$A10)+COUNTIFS('Duel Log'!C$2:C$2815,"MH Axel",'Duel Log'!O$2:O$2815,$A10)+COUNTIFS('Duel Log'!C$2:C$2815,"MH Axel",'Duel Log'!P$2:P$2815,$A10)</f>
        <v>0</v>
      </c>
      <c r="W10" s="17" t="n">
        <f aca="false">COUNTIFS('Duel Log'!C$2:C$2815,"Mohamed Light",'Duel Log'!I$2:I$2815,$A10)+COUNTIFS('Duel Log'!C$2:C$2815,"Mohamed Light",'Duel Log'!J$2:J$2815,$A10)+COUNTIFS('Duel Log'!C$2:C$2815,"Mohamed Light",'Duel Log'!K$2:K$2815,$A10)+COUNTIFS('Duel Log'!C$2:C$2815,"Mohamed Light",'Duel Log'!L$2:L$2815,$A10)+COUNTIFS('Duel Log'!C$2:C$2815,"Mohamed Light",'Duel Log'!M$2:M$2815,$A10)+COUNTIFS('Duel Log'!C$2:C$2815,"Mohamed Light",'Duel Log'!N$2:N$2815,$A10)+COUNTIFS('Duel Log'!C$2:C$2815,"Mohamed Light",'Duel Log'!O$2:O$2815,$A10)+COUNTIFS('Duel Log'!C$2:C$2815,"Mohamed Light",'Duel Log'!P$2:P$2815,$A10)</f>
        <v>2</v>
      </c>
      <c r="X10" s="17" t="n">
        <f aca="false">COUNTIFS('Duel Log'!C$2:C$2815,"Nicoco23",'Duel Log'!I$2:I$2815,$A10)+COUNTIFS('Duel Log'!C$2:C$2815,"Nicoco23",'Duel Log'!J$2:J$2815,$A10)+COUNTIFS('Duel Log'!C$2:C$2815,"Nicoco23",'Duel Log'!K$2:K$2815,$A10)+COUNTIFS('Duel Log'!C$2:C$2815,"Nicoco23",'Duel Log'!L$2:L$2815,$A10)+COUNTIFS('Duel Log'!C$2:C$2815,"Nicoco23",'Duel Log'!M$2:M$2815,$A10)+COUNTIFS('Duel Log'!C$2:C$2815,"Nicoco23",'Duel Log'!N$2:N$2815,$A10)+COUNTIFS('Duel Log'!C$2:C$2815,"Nicoco23",'Duel Log'!O$2:O$2815,$A10)+COUNTIFS('Duel Log'!C$2:C$2815,"Nicoco23",'Duel Log'!P$2:P$2815,$A10)</f>
        <v>0</v>
      </c>
      <c r="Y10" s="17" t="n">
        <f aca="false">COUNTIFS('Duel Log'!C$2:C$2815,"Nooby❤️Pi2r",'Duel Log'!I$2:I$2815,$A10)+COUNTIFS('Duel Log'!C$2:C$2815,"Nooby❤️Pi2r",'Duel Log'!J$2:J$2815,$A10)+COUNTIFS('Duel Log'!C$2:C$2815,"Nooby❤️Pi2r",'Duel Log'!K$2:K$2815,$A10)+COUNTIFS('Duel Log'!C$2:C$2815,"Nooby❤️Pi2r",'Duel Log'!L$2:L$2815,$A10)+COUNTIFS('Duel Log'!C$2:C$2815,"Nooby❤️Pi2r",'Duel Log'!M$2:M$2815,$A10)+COUNTIFS('Duel Log'!C$2:C$2815,"Nooby❤️Pi2r",'Duel Log'!N$2:N$2815,$A10)+COUNTIFS('Duel Log'!C$2:C$2815,"Nooby❤️Pi2r",'Duel Log'!O$2:O$2815,$A10)+COUNTIFS('Duel Log'!C$2:C$2815,"Nooby❤️Pi2r",'Duel Log'!P$2:P$2815,$A10)</f>
        <v>4</v>
      </c>
      <c r="Z10" s="17" t="n">
        <f aca="false">COUNTIFS('Duel Log'!C$2:C$2815,"Pedro™️",'Duel Log'!I$2:I$2815,$A10)+COUNTIFS('Duel Log'!C$2:C$2815,"Pedro™️",'Duel Log'!J$2:J$2815,$A10)+COUNTIFS('Duel Log'!C$2:C$2815,"Pedro™️",'Duel Log'!K$2:K$2815,$A10)+COUNTIFS('Duel Log'!C$2:C$2815,"Pedro™️",'Duel Log'!L$2:L$2815,$A10)+COUNTIFS('Duel Log'!C$2:C$2815,"Pedro™️",'Duel Log'!M$2:M$2815,$A10)+COUNTIFS('Duel Log'!C$2:C$2815,"Pedro™️",'Duel Log'!N$2:N$2815,$A10)+COUNTIFS('Duel Log'!C$2:C$2815,"Pedro™️",'Duel Log'!O$2:O$2815,$A10)+COUNTIFS('Duel Log'!C$2:C$2815,"Pedro™️",'Duel Log'!P$2:P$2815,$A10)</f>
        <v>3</v>
      </c>
      <c r="AA10" s="17" t="n">
        <f aca="false">COUNTIFS('Duel Log'!C$2:C$2815,"RAD",'Duel Log'!I$2:I$2815,$A10)+COUNTIFS('Duel Log'!C$2:C$2815,"RAD",'Duel Log'!J$2:J$2815,$A10)+COUNTIFS('Duel Log'!C$2:C$2815,"RAD",'Duel Log'!K$2:K$2815,$A10)+COUNTIFS('Duel Log'!C$2:C$2815,"RAD",'Duel Log'!L$2:L$2815,$A10)+COUNTIFS('Duel Log'!C$2:C$2815,"RAD",'Duel Log'!M$2:M$2815,$A10)+COUNTIFS('Duel Log'!C$2:C$2815,"RAD",'Duel Log'!N$2:N$2815,$A10)+COUNTIFS('Duel Log'!C$2:C$2815,"RAD",'Duel Log'!O$2:O$2815,$A10)+COUNTIFS('Duel Log'!C$2:C$2815,"RAD",'Duel Log'!P$2:P$2815,$A10)</f>
        <v>1</v>
      </c>
      <c r="AB10" s="17" t="n">
        <f aca="false">COUNTIFS('Duel Log'!C$2:C$2815,"RUBIZALEZ",'Duel Log'!I$2:I$2815,$A10)+COUNTIFS('Duel Log'!C$2:C$2815,"RUBIZALEZ",'Duel Log'!J$2:J$2815,$A10)+COUNTIFS('Duel Log'!C$2:C$2815,"RUBIZALEZ",'Duel Log'!K$2:K$2815,$A10)+COUNTIFS('Duel Log'!C$2:C$2815,"RUBIZALEZ",'Duel Log'!L$2:L$2815,$A10)+COUNTIFS('Duel Log'!C$2:C$2815,"RUBIZALEZ",'Duel Log'!M$2:M$2815,$A10)+COUNTIFS('Duel Log'!C$2:C$2815,"RUBIZALEZ",'Duel Log'!N$2:N$2815,$A10)+COUNTIFS('Duel Log'!C$2:C$2815,"RUBIZALEZ",'Duel Log'!O$2:O$2815,$A10)+COUNTIFS('Duel Log'!C$2:C$2815,"RUBIZALEZ",'Duel Log'!P$2:P$2815,$A10)</f>
        <v>0</v>
      </c>
      <c r="AC10" s="17" t="n">
        <f aca="false">COUNTIFS('Duel Log'!C$2:C$2815,"Rainbow",'Duel Log'!I$2:I$2815,$A10)+COUNTIFS('Duel Log'!C$2:C$2815,"Rainbow",'Duel Log'!J$2:J$2815,$A10)+COUNTIFS('Duel Log'!C$2:C$2815,"Rainbow",'Duel Log'!K$2:K$2815,$A10)+COUNTIFS('Duel Log'!C$2:C$2815,"Rainbow",'Duel Log'!L$2:L$2815,$A10)+COUNTIFS('Duel Log'!C$2:C$2815,"Rainbow",'Duel Log'!M$2:M$2815,$A10)+COUNTIFS('Duel Log'!C$2:C$2815,"Rainbow",'Duel Log'!N$2:N$2815,$A10)+COUNTIFS('Duel Log'!C$2:C$2815,"Rainbow",'Duel Log'!O$2:O$2815,$A10)+COUNTIFS('Duel Log'!C$2:C$2815,"Rainbow",'Duel Log'!P$2:P$2815,$A10)</f>
        <v>2</v>
      </c>
      <c r="AD10" s="17" t="n">
        <f aca="false">COUNTIFS('Duel Log'!C$2:C$2815,"Rin✨安之",'Duel Log'!I$2:I$2815,$A10)+COUNTIFS('Duel Log'!C$2:C$2815,"Rin✨安之",'Duel Log'!J$2:J$2815,$A10)+COUNTIFS('Duel Log'!C$2:C$2815,"Rin✨安之",'Duel Log'!K$2:K$2815,$A10)+COUNTIFS('Duel Log'!C$2:C$2815,"Rin✨安之",'Duel Log'!L$2:L$2815,$A10)+COUNTIFS('Duel Log'!C$2:C$2815,"Rin✨安之",'Duel Log'!M$2:M$2815,$A10)+COUNTIFS('Duel Log'!C$2:C$2815,"Rin✨安之",'Duel Log'!N$2:N$2815,$A10)+COUNTIFS('Duel Log'!C$2:C$2815,"Rin✨安之",'Duel Log'!O$2:O$2815,$A10)+COUNTIFS('Duel Log'!C$2:C$2815,"Rin✨安之",'Duel Log'!P$2:P$2815,$A10)</f>
        <v>0</v>
      </c>
      <c r="AE10" s="17" t="n">
        <f aca="false">COUNTIFS('Duel Log'!C$2:C$2815,"Ryley",'Duel Log'!I$2:I$2815,$A10)+COUNTIFS('Duel Log'!C$2:C$2815,"Ryley",'Duel Log'!J$2:J$2815,$A10)+COUNTIFS('Duel Log'!C$2:C$2815,"Ryley",'Duel Log'!K$2:K$2815,$A10)+COUNTIFS('Duel Log'!C$2:C$2815,"Ryley",'Duel Log'!L$2:L$2815,$A10)+COUNTIFS('Duel Log'!C$2:C$2815,"Ryley",'Duel Log'!M$2:M$2815,$A10)+COUNTIFS('Duel Log'!C$2:C$2815,"Ryley",'Duel Log'!N$2:N$2815,$A10)+COUNTIFS('Duel Log'!C$2:C$2815,"Ryley",'Duel Log'!O$2:O$2815,$A10)+COUNTIFS('Duel Log'!C$2:C$2815,"Ryley",'Duel Log'!P$2:P$2815,$A10)</f>
        <v>2</v>
      </c>
      <c r="AF10" s="17" t="n">
        <f aca="false">COUNTIFS('Duel Log'!C$2:C$2815,"SK Morten",'Duel Log'!I$2:I$2815,$A10)+COUNTIFS('Duel Log'!C$2:C$2815,"SK Morten",'Duel Log'!J$2:J$2815,$A10)+COUNTIFS('Duel Log'!C$2:C$2815,"SK Morten",'Duel Log'!K$2:K$2815,$A10)+COUNTIFS('Duel Log'!C$2:C$2815,"SK Morten",'Duel Log'!L$2:L$2815,$A10)+COUNTIFS('Duel Log'!C$2:C$2815,"SK Morten",'Duel Log'!M$2:M$2815,$A10)+COUNTIFS('Duel Log'!C$2:C$2815,"SK Morten",'Duel Log'!N$2:N$2815,$A10)+COUNTIFS('Duel Log'!C$2:C$2815,"SK Morten",'Duel Log'!O$2:O$2815,$A10)+COUNTIFS('Duel Log'!C$2:C$2815,"SK Morten",'Duel Log'!P$2:P$2815,$A10)</f>
        <v>0</v>
      </c>
      <c r="AG10" s="17" t="n">
        <f aca="false">COUNTIFS('Duel Log'!C$2:C$2815,"SK xopxsam",'Duel Log'!I$2:I$2815,$A10)+COUNTIFS('Duel Log'!C$2:C$2815,"SK xopxsam",'Duel Log'!J$2:J$2815,$A10)+COUNTIFS('Duel Log'!C$2:C$2815,"SK xopxsam",'Duel Log'!K$2:K$2815,$A10)+COUNTIFS('Duel Log'!C$2:C$2815,"SK xopxsam",'Duel Log'!L$2:L$2815,$A10)+COUNTIFS('Duel Log'!C$2:C$2815,"SK xopxsam",'Duel Log'!M$2:M$2815,$A10)+COUNTIFS('Duel Log'!C$2:C$2815,"SK xopxsam",'Duel Log'!N$2:N$2815,$A10)+COUNTIFS('Duel Log'!C$2:C$2815,"SK xopxsam",'Duel Log'!O$2:O$2815,$A10)+COUNTIFS('Duel Log'!C$2:C$2815,"SK xopxsam",'Duel Log'!P$2:P$2815,$A10)</f>
        <v>0</v>
      </c>
      <c r="AH10" s="17" t="n">
        <f aca="false">COUNTIFS('Duel Log'!C$2:C$2815,"Samuel Bassotto",'Duel Log'!I$2:I$2815,$A10)+COUNTIFS('Duel Log'!C$2:C$2815,"Samuel Bassotto",'Duel Log'!J$2:J$2815,$A10)+COUNTIFS('Duel Log'!C$2:C$2815,"Samuel Bassotto",'Duel Log'!K$2:K$2815,$A10)+COUNTIFS('Duel Log'!C$2:C$2815,"Samuel Bassotto",'Duel Log'!L$2:L$2815,$A10)+COUNTIFS('Duel Log'!C$2:C$2815,"Samuel Bassotto",'Duel Log'!M$2:M$2815,$A10)+COUNTIFS('Duel Log'!C$2:C$2815,"Samuel Bassotto",'Duel Log'!N$2:N$2815,$A10)+COUNTIFS('Duel Log'!C$2:C$2815,"Samuel Bassotto",'Duel Log'!O$2:O$2815,$A10)+COUNTIFS('Duel Log'!C$2:C$2815,"Samuel Bassotto",'Duel Log'!P$2:P$2815,$A10)</f>
        <v>0</v>
      </c>
      <c r="AI10" s="17" t="n">
        <f aca="false">COUNTIFS('Duel Log'!C$2:C$2815,"SandBox",'Duel Log'!I$2:I$2815,$A10)+COUNTIFS('Duel Log'!C$2:C$2815,"SandBox",'Duel Log'!J$2:J$2815,$A10)+COUNTIFS('Duel Log'!C$2:C$2815,"SandBox",'Duel Log'!K$2:K$2815,$A10)+COUNTIFS('Duel Log'!C$2:C$2815,"SandBox",'Duel Log'!L$2:L$2815,$A10)+COUNTIFS('Duel Log'!C$2:C$2815,"SandBox",'Duel Log'!M$2:M$2815,$A10)+COUNTIFS('Duel Log'!C$2:C$2815,"SandBox",'Duel Log'!N$2:N$2815,$A10)+COUNTIFS('Duel Log'!C$2:C$2815,"SandBox",'Duel Log'!O$2:O$2815,$A10)+COUNTIFS('Duel Log'!C$2:C$2815,"SandBox",'Duel Log'!P$2:P$2815,$A10)</f>
        <v>5</v>
      </c>
      <c r="AJ10" s="17" t="n">
        <f aca="false">COUNTIFS('Duel Log'!C$2:C$2815,"Steeef",'Duel Log'!I$2:I$2815,$A10)+COUNTIFS('Duel Log'!C$2:C$2815,"Steeef",'Duel Log'!J$2:J$2815,$A10)+COUNTIFS('Duel Log'!C$2:C$2815,"Steeef",'Duel Log'!K$2:K$2815,$A10)+COUNTIFS('Duel Log'!C$2:C$2815,"Steeef",'Duel Log'!L$2:L$2815,$A10)+COUNTIFS('Duel Log'!C$2:C$2815,"Steeef",'Duel Log'!M$2:M$2815,$A10)+COUNTIFS('Duel Log'!C$2:C$2815,"Steeef",'Duel Log'!N$2:N$2815,$A10)+COUNTIFS('Duel Log'!C$2:C$2815,"Steeef",'Duel Log'!O$2:O$2815,$A10)+COUNTIFS('Duel Log'!C$2:C$2815,"Steeef",'Duel Log'!P$2:P$2815,$A10)</f>
        <v>4</v>
      </c>
      <c r="AK10" s="17" t="n">
        <f aca="false">COUNTIFS('Duel Log'!C$2:C$2815,"TMX I Mateja",'Duel Log'!I$2:I$2815,$A10)+COUNTIFS('Duel Log'!C$2:C$2815,"TMX I Mateja",'Duel Log'!J$2:J$2815,$A10)+COUNTIFS('Duel Log'!C$2:C$2815,"TMX I Mateja",'Duel Log'!K$2:K$2815,$A10)+COUNTIFS('Duel Log'!C$2:C$2815,"TMX I Mateja",'Duel Log'!L$2:L$2815,$A10)+COUNTIFS('Duel Log'!C$2:C$2815,"TMX I Mateja",'Duel Log'!M$2:M$2815,$A10)+COUNTIFS('Duel Log'!C$2:C$2815,"TMX I Mateja",'Duel Log'!N$2:N$2815,$A10)+COUNTIFS('Duel Log'!C$2:C$2815,"TMX I Mateja",'Duel Log'!O$2:O$2815,$A10)+COUNTIFS('Duel Log'!C$2:C$2815,"TMX I Mateja",'Duel Log'!P$2:P$2815,$A10)</f>
        <v>1</v>
      </c>
      <c r="AL10" s="17" t="n">
        <f aca="false">COUNTIFS('Duel Log'!C$2:C$2815,"Turan✨",'Duel Log'!I$2:I$2815,$A10)+COUNTIFS('Duel Log'!C$2:C$2815,"Turan✨",'Duel Log'!J$2:J$2815,$A10)+COUNTIFS('Duel Log'!C$2:C$2815,"Turan✨",'Duel Log'!K$2:K$2815,$A10)+COUNTIFS('Duel Log'!C$2:C$2815,"Turan✨",'Duel Log'!L$2:L$2815,$A10)+COUNTIFS('Duel Log'!C$2:C$2815,"Turan✨",'Duel Log'!M$2:M$2815,$A10)+COUNTIFS('Duel Log'!C$2:C$2815,"Turan✨",'Duel Log'!N$2:N$2815,$A10)+COUNTIFS('Duel Log'!C$2:C$2815,"Turan✨",'Duel Log'!O$2:O$2815,$A10)+COUNTIFS('Duel Log'!C$2:C$2815,"Turan✨",'Duel Log'!P$2:P$2815,$A10)</f>
        <v>0</v>
      </c>
      <c r="AM10" s="17" t="n">
        <f aca="false">COUNTIFS('Duel Log'!C$2:C$2815,"Vitor75",'Duel Log'!I$2:I$2815,$A10)+COUNTIFS('Duel Log'!C$2:C$2815,"Vitor75",'Duel Log'!J$2:J$2815,$A10)+COUNTIFS('Duel Log'!C$2:C$2815,"Vitor75",'Duel Log'!K$2:K$2815,$A10)+COUNTIFS('Duel Log'!C$2:C$2815,"Vitor75",'Duel Log'!L$2:L$2815,$A10)+COUNTIFS('Duel Log'!C$2:C$2815,"Vitor75",'Duel Log'!M$2:M$2815,$A10)+COUNTIFS('Duel Log'!C$2:C$2815,"Vitor75",'Duel Log'!N$2:N$2815,$A10)+COUNTIFS('Duel Log'!C$2:C$2815,"Vitor75",'Duel Log'!O$2:O$2815,$A10)+COUNTIFS('Duel Log'!C$2:C$2815,"Vitor75",'Duel Log'!P$2:P$2815,$A10)</f>
        <v>6</v>
      </c>
      <c r="AN10" s="17" t="n">
        <f aca="false">COUNTIFS('Duel Log'!C$2:C$2815,"WL ✨ Tytoń 劲头",'Duel Log'!I$2:I$2815,$A10)+COUNTIFS('Duel Log'!C$2:C$2815,"WL ✨ Tytoń 劲头",'Duel Log'!J$2:J$2815,$A10)+COUNTIFS('Duel Log'!C$2:C$2815,"WL ✨ Tytoń 劲头",'Duel Log'!K$2:K$2815,$A10)+COUNTIFS('Duel Log'!C$2:C$2815,"WL ✨ Tytoń 劲头",'Duel Log'!L$2:L$2815,$A10)+COUNTIFS('Duel Log'!C$2:C$2815,"WL ✨ Tytoń 劲头",'Duel Log'!M$2:M$2815,$A10)+COUNTIFS('Duel Log'!C$2:C$2815,"WL ✨ Tytoń 劲头",'Duel Log'!N$2:N$2815,$A10)+COUNTIFS('Duel Log'!C$2:C$2815,"WL ✨ Tytoń 劲头",'Duel Log'!O$2:O$2815,$A10)+COUNTIFS('Duel Log'!C$2:C$2815,"WL ✨ Tytoń 劲头",'Duel Log'!P$2:P$2815,$A10)</f>
        <v>6</v>
      </c>
      <c r="AO10" s="17" t="n">
        <f aca="false">COUNTIFS('Duel Log'!C$2:C$2815,"Wallace",'Duel Log'!I$2:I$2815,$A10)+COUNTIFS('Duel Log'!C$2:C$2815,"Wallace",'Duel Log'!J$2:J$2815,$A10)+COUNTIFS('Duel Log'!C$2:C$2815,"Wallace",'Duel Log'!K$2:K$2815,$A10)+COUNTIFS('Duel Log'!C$2:C$2815,"Wallace",'Duel Log'!L$2:L$2815,$A10)+COUNTIFS('Duel Log'!C$2:C$2815,"Wallace",'Duel Log'!M$2:M$2815,$A10)+COUNTIFS('Duel Log'!C$2:C$2815,"Wallace",'Duel Log'!N$2:N$2815,$A10)+COUNTIFS('Duel Log'!C$2:C$2815,"Wallace",'Duel Log'!O$2:O$2815,$A10)+COUNTIFS('Duel Log'!C$2:C$2815,"Wallace",'Duel Log'!P$2:P$2815,$A10)</f>
        <v>2</v>
      </c>
      <c r="AP10" s="17" t="n">
        <f aca="false">COUNTIFS('Duel Log'!C$2:C$2815,"Yoru",'Duel Log'!I$2:I$2815,$A10)+COUNTIFS('Duel Log'!C$2:C$2815,"Yoru",'Duel Log'!J$2:J$2815,$A10)+COUNTIFS('Duel Log'!C$2:C$2815,"Yoru",'Duel Log'!K$2:K$2815,$A10)+COUNTIFS('Duel Log'!C$2:C$2815,"Yoru",'Duel Log'!L$2:L$2815,$A10)+COUNTIFS('Duel Log'!C$2:C$2815,"Yoru",'Duel Log'!M$2:M$2815,$A10)+COUNTIFS('Duel Log'!C$2:C$2815,"Yoru",'Duel Log'!N$2:N$2815,$A10)+COUNTIFS('Duel Log'!C$2:C$2815,"Yoru",'Duel Log'!O$2:O$2815,$A10)+COUNTIFS('Duel Log'!C$2:C$2815,"Yoru",'Duel Log'!P$2:P$2815,$A10)</f>
        <v>4</v>
      </c>
      <c r="AQ10" s="17" t="n">
        <f aca="false">COUNTIFS('Duel Log'!C$2:C$2815,"adriel",'Duel Log'!I$2:I$2815,$A10)+COUNTIFS('Duel Log'!C$2:C$2815,"adriel",'Duel Log'!J$2:J$2815,$A10)+COUNTIFS('Duel Log'!C$2:C$2815,"adriel",'Duel Log'!K$2:K$2815,$A10)+COUNTIFS('Duel Log'!C$2:C$2815,"adriel",'Duel Log'!L$2:L$2815,$A10)+COUNTIFS('Duel Log'!C$2:C$2815,"adriel",'Duel Log'!M$2:M$2815,$A10)+COUNTIFS('Duel Log'!C$2:C$2815,"adriel",'Duel Log'!N$2:N$2815,$A10)+COUNTIFS('Duel Log'!C$2:C$2815,"adriel",'Duel Log'!O$2:O$2815,$A10)+COUNTIFS('Duel Log'!C$2:C$2815,"adriel",'Duel Log'!P$2:P$2815,$A10)</f>
        <v>4</v>
      </c>
      <c r="AR10" s="17" t="n">
        <f aca="false">COUNTIFS('Duel Log'!C$2:C$2815,"droy",'Duel Log'!I$2:I$2815,$A10)+COUNTIFS('Duel Log'!C$2:C$2815,"droy",'Duel Log'!J$2:J$2815,$A10)+COUNTIFS('Duel Log'!C$2:C$2815,"droy",'Duel Log'!K$2:K$2815,$A10)+COUNTIFS('Duel Log'!C$2:C$2815,"droy",'Duel Log'!L$2:L$2815,$A10)+COUNTIFS('Duel Log'!C$2:C$2815,"droy",'Duel Log'!M$2:M$2815,$A10)+COUNTIFS('Duel Log'!C$2:C$2815,"droy",'Duel Log'!N$2:N$2815,$A10)+COUNTIFS('Duel Log'!C$2:C$2815,"droy",'Duel Log'!O$2:O$2815,$A10)+COUNTIFS('Duel Log'!C$2:C$2815,"droy",'Duel Log'!P$2:P$2815,$A10)</f>
        <v>1</v>
      </c>
      <c r="AS10" s="17" t="n">
        <f aca="false">COUNTIFS('Duel Log'!C$2:C$2815,"evolve✨律师",'Duel Log'!I$2:I$2815,$A10)+COUNTIFS('Duel Log'!C$2:C$2815,"evolve✨律师",'Duel Log'!J$2:J$2815,$A10)+COUNTIFS('Duel Log'!C$2:C$2815,"evolve✨律师",'Duel Log'!K$2:K$2815,$A10)+COUNTIFS('Duel Log'!C$2:C$2815,"evolve✨律师",'Duel Log'!L$2:L$2815,$A10)+COUNTIFS('Duel Log'!C$2:C$2815,"evolve✨律师",'Duel Log'!M$2:M$2815,$A10)+COUNTIFS('Duel Log'!C$2:C$2815,"evolve✨律师",'Duel Log'!N$2:N$2815,$A10)+COUNTIFS('Duel Log'!C$2:C$2815,"evolve✨律师",'Duel Log'!O$2:O$2815,$A10)+COUNTIFS('Duel Log'!C$2:C$2815,"evolve✨律师",'Duel Log'!P$2:P$2815,$A10)</f>
        <v>2</v>
      </c>
      <c r="AT10" s="17" t="n">
        <f aca="false">COUNTIFS('Duel Log'!C$2:C$2815,"✨Tanji",'Duel Log'!I$2:I$2815,$A10)+COUNTIFS('Duel Log'!C$2:C$2815,"✨Tanji",'Duel Log'!J$2:J$2815,$A10)+COUNTIFS('Duel Log'!C$2:C$2815,"✨Tanji",'Duel Log'!K$2:K$2815,$A10)+COUNTIFS('Duel Log'!C$2:C$2815,"✨Tanji",'Duel Log'!L$2:L$2815,$A10)+COUNTIFS('Duel Log'!C$2:C$2815,"✨Tanji",'Duel Log'!M$2:M$2815,$A10)+COUNTIFS('Duel Log'!C$2:C$2815,"✨Tanji",'Duel Log'!N$2:N$2815,$A10)+COUNTIFS('Duel Log'!C$2:C$2815,"✨Tanji",'Duel Log'!O$2:O$2815,$A10)+COUNTIFS('Duel Log'!C$2:C$2815,"✨Tanji",'Duel Log'!P$2:P$2815,$A10)</f>
        <v>3</v>
      </c>
      <c r="AU10" s="17" t="n">
        <f aca="false">COUNTIFS('Duel Log'!C$2:C$2815,"ぐりてゃん",'Duel Log'!I$2:I$2815,$A10)+COUNTIFS('Duel Log'!C$2:C$2815,"ぐりてゃん",'Duel Log'!J$2:J$2815,$A10)+COUNTIFS('Duel Log'!C$2:C$2815,"ぐりてゃん",'Duel Log'!K$2:K$2815,$A10)+COUNTIFS('Duel Log'!C$2:C$2815,"ぐりてゃん",'Duel Log'!L$2:L$2815,$A10)+COUNTIFS('Duel Log'!C$2:C$2815,"ぐりてゃん",'Duel Log'!M$2:M$2815,$A10)+COUNTIFS('Duel Log'!C$2:C$2815,"ぐりてゃん",'Duel Log'!N$2:N$2815,$A10)+COUNTIFS('Duel Log'!C$2:C$2815,"ぐりてゃん",'Duel Log'!O$2:O$2815,$A10)+COUNTIFS('Duel Log'!C$2:C$2815,"ぐりてゃん",'Duel Log'!P$2:P$2815,$A10)</f>
        <v>3</v>
      </c>
      <c r="AV10" s="17" t="n">
        <f aca="false">COUNTIFS('Duel Log'!C$2:C$2815,"たぁ",'Duel Log'!I$2:I$2815,$A10)+COUNTIFS('Duel Log'!C$2:C$2815,"たぁ",'Duel Log'!J$2:J$2815,$A10)+COUNTIFS('Duel Log'!C$2:C$2815,"たぁ",'Duel Log'!K$2:K$2815,$A10)+COUNTIFS('Duel Log'!C$2:C$2815,"たぁ",'Duel Log'!L$2:L$2815,$A10)+COUNTIFS('Duel Log'!C$2:C$2815,"たぁ",'Duel Log'!M$2:M$2815,$A10)+COUNTIFS('Duel Log'!C$2:C$2815,"たぁ",'Duel Log'!N$2:N$2815,$A10)+COUNTIFS('Duel Log'!C$2:C$2815,"たぁ",'Duel Log'!O$2:O$2815,$A10)+COUNTIFS('Duel Log'!C$2:C$2815,"たぁ",'Duel Log'!P$2:P$2815,$A10)</f>
        <v>0</v>
      </c>
      <c r="AW10" s="17" t="n">
        <f aca="false">COUNTIFS('Duel Log'!C$2:C$2815,"むぎったん",'Duel Log'!I$2:I$2815,$A10)+COUNTIFS('Duel Log'!C$2:C$2815,"むぎったん",'Duel Log'!J$2:J$2815,$A10)+COUNTIFS('Duel Log'!C$2:C$2815,"むぎったん",'Duel Log'!K$2:K$2815,$A10)+COUNTIFS('Duel Log'!C$2:C$2815,"むぎったん",'Duel Log'!L$2:L$2815,$A10)+COUNTIFS('Duel Log'!C$2:C$2815,"むぎったん",'Duel Log'!M$2:M$2815,$A10)+COUNTIFS('Duel Log'!C$2:C$2815,"むぎったん",'Duel Log'!N$2:N$2815,$A10)+COUNTIFS('Duel Log'!C$2:C$2815,"むぎったん",'Duel Log'!O$2:O$2815,$A10)+COUNTIFS('Duel Log'!C$2:C$2815,"むぎったん",'Duel Log'!P$2:P$2815,$A10)</f>
        <v>0</v>
      </c>
      <c r="AX10" s="17" t="n">
        <f aca="false">COUNTIFS('Duel Log'!C$2:C$2815,"加急Sinistro™",'Duel Log'!I$2:I$2815,$A10)+COUNTIFS('Duel Log'!C$2:C$2815,"加急Sinistro™",'Duel Log'!J$2:J$2815,$A10)+COUNTIFS('Duel Log'!C$2:C$2815,"加急Sinistro™",'Duel Log'!K$2:K$2815,$A10)+COUNTIFS('Duel Log'!C$2:C$2815,"加急Sinistro™",'Duel Log'!L$2:L$2815,$A10)+COUNTIFS('Duel Log'!C$2:C$2815,"加急Sinistro™",'Duel Log'!M$2:M$2815,$A10)+COUNTIFS('Duel Log'!C$2:C$2815,"加急Sinistro™",'Duel Log'!N$2:N$2815,$A10)+COUNTIFS('Duel Log'!C$2:C$2815,"加急Sinistro™",'Duel Log'!O$2:O$2815,$A10)+COUNTIFS('Duel Log'!C$2:C$2815,"加急Sinistro™",'Duel Log'!P$2:P$2815,$A10)</f>
        <v>0</v>
      </c>
      <c r="AY10" s="17" t="n">
        <f aca="false">COUNTIFS('Duel Log'!C$2:C$2815,"枫｜rakan❤️安之",'Duel Log'!I$2:I$2815,$A10)+COUNTIFS('Duel Log'!C$2:C$2815,"枫｜rakan❤️安之",'Duel Log'!J$2:J$2815,$A10)+COUNTIFS('Duel Log'!C$2:C$2815,"枫｜rakan❤️安之",'Duel Log'!K$2:K$2815,$A10)+COUNTIFS('Duel Log'!C$2:C$2815,"枫｜rakan❤️安之",'Duel Log'!L$2:L$2815,$A10)+COUNTIFS('Duel Log'!C$2:C$2815,"枫｜rakan❤️安之",'Duel Log'!M$2:M$2815,$A10)+COUNTIFS('Duel Log'!C$2:C$2815,"枫｜rakan❤️安之",'Duel Log'!N$2:N$2815,$A10)+COUNTIFS('Duel Log'!C$2:C$2815,"枫｜rakan❤️安之",'Duel Log'!O$2:O$2815,$A10)+COUNTIFS('Duel Log'!C$2:C$2815,"枫｜rakan❤️安之",'Duel Log'!P$2:P$2815,$A10)</f>
        <v>3</v>
      </c>
      <c r="AZ10" s="17" t="n">
        <f aca="false">COUNTIFS('Duel Log'!C$2:C$2815,"老板 Ι Batan’宙斯",'Duel Log'!I$2:I$2815,$A10)+COUNTIFS('Duel Log'!C$2:C$2815,"老板 Ι Batan’宙斯",'Duel Log'!J$2:J$2815,$A10)+COUNTIFS('Duel Log'!C$2:C$2815,"老板 Ι Batan’宙斯",'Duel Log'!K$2:K$2815,$A10)+COUNTIFS('Duel Log'!C$2:C$2815,"老板 Ι Batan’宙斯",'Duel Log'!L$2:L$2815,$A10)+COUNTIFS('Duel Log'!C$2:C$2815,"老板 Ι Batan’宙斯",'Duel Log'!M$2:M$2815,$A10)+COUNTIFS('Duel Log'!C$2:C$2815,"老板 Ι Batan’宙斯",'Duel Log'!N$2:N$2815,$A10)+COUNTIFS('Duel Log'!C$2:C$2815,"老板 Ι Batan’宙斯",'Duel Log'!O$2:O$2815,$A10)+COUNTIFS('Duel Log'!C$2:C$2815,"老板 Ι Batan’宙斯",'Duel Log'!P$2:P$2815,$A10)</f>
        <v>4</v>
      </c>
      <c r="BA10" s="17" t="n">
        <f aca="false">COUNTIFS('Duel Log'!C$2:C$2815,"鬼舞辻無惨",'Duel Log'!I$2:I$2815,$A10)+COUNTIFS('Duel Log'!C$2:C$2815,"鬼舞辻無惨",'Duel Log'!J$2:J$2815,$A10)+COUNTIFS('Duel Log'!C$2:C$2815,"鬼舞辻無惨",'Duel Log'!K$2:K$2815,$A10)+COUNTIFS('Duel Log'!C$2:C$2815,"鬼舞辻無惨",'Duel Log'!L$2:L$2815,$A10)+COUNTIFS('Duel Log'!C$2:C$2815,"鬼舞辻無惨",'Duel Log'!M$2:M$2815,$A10)+COUNTIFS('Duel Log'!C$2:C$2815,"鬼舞辻無惨",'Duel Log'!N$2:N$2815,$A10)+COUNTIFS('Duel Log'!C$2:C$2815,"鬼舞辻無惨",'Duel Log'!O$2:O$2815,$A10)+COUNTIFS('Duel Log'!C$2:C$2815,"鬼舞辻無惨",'Duel Log'!P$2:P$2815,$A10)</f>
        <v>3</v>
      </c>
      <c r="BB10" s="17" t="n">
        <f aca="false">COUNTIFS('Duel Log'!C$2:C$2815,"우티비구독좋아요",'Duel Log'!I$2:I$2815,$A10)+COUNTIFS('Duel Log'!C$2:C$2815,"우티비구독좋아요",'Duel Log'!J$2:J$2815,$A10)+COUNTIFS('Duel Log'!C$2:C$2815,"우티비구독좋아요",'Duel Log'!K$2:K$2815,$A10)+COUNTIFS('Duel Log'!C$2:C$2815,"우티비구독좋아요",'Duel Log'!L$2:L$2815,$A10)+COUNTIFS('Duel Log'!C$2:C$2815,"우티비구독좋아요",'Duel Log'!M$2:M$2815,$A10)+COUNTIFS('Duel Log'!C$2:C$2815,"우티비구독좋아요",'Duel Log'!N$2:N$2815,$A10)+COUNTIFS('Duel Log'!C$2:C$2815,"우티비구독좋아요",'Duel Log'!O$2:O$2815,$A10)+COUNTIFS('Duel Log'!C$2:C$2815,"우티비구독좋아요",'Duel Log'!P$2:P$2815,$A10)</f>
        <v>0</v>
      </c>
    </row>
    <row r="11" customFormat="false" ht="15" hidden="false" customHeight="true" outlineLevel="0" collapsed="false">
      <c r="A11" s="11" t="s">
        <v>85</v>
      </c>
      <c r="B11" s="17" t="n">
        <f aca="false">COUNTIFS('Duel Log'!C$2:C$2815,"Adox",'Duel Log'!I$2:I$2815,$A11)+COUNTIFS('Duel Log'!C$2:C$2815,"Adox",'Duel Log'!J$2:J$2815,$A11)+COUNTIFS('Duel Log'!C$2:C$2815,"Adox",'Duel Log'!K$2:K$2815,$A11)+COUNTIFS('Duel Log'!C$2:C$2815,"Adox",'Duel Log'!L$2:L$2815,$A11)+COUNTIFS('Duel Log'!C$2:C$2815,"Adox",'Duel Log'!M$2:M$2815,$A11)+COUNTIFS('Duel Log'!C$2:C$2815,"Adox",'Duel Log'!N$2:N$2815,$A11)+COUNTIFS('Duel Log'!C$2:C$2815,"Adox",'Duel Log'!O$2:O$2815,$A11)+COUNTIFS('Duel Log'!C$2:C$2815,"Adox",'Duel Log'!P$2:P$2815,$A11)</f>
        <v>3</v>
      </c>
      <c r="C11" s="17" t="n">
        <f aca="false">COUNTIFS('Duel Log'!C$2:C$2815,"Asaf",'Duel Log'!I$2:I$2815,$A11)+COUNTIFS('Duel Log'!C$2:C$2815,"Asaf",'Duel Log'!J$2:J$2815,$A11)+COUNTIFS('Duel Log'!C$2:C$2815,"Asaf",'Duel Log'!K$2:K$2815,$A11)+COUNTIFS('Duel Log'!C$2:C$2815,"Asaf",'Duel Log'!L$2:L$2815,$A11)+COUNTIFS('Duel Log'!C$2:C$2815,"Asaf",'Duel Log'!M$2:M$2815,$A11)+COUNTIFS('Duel Log'!C$2:C$2815,"Asaf",'Duel Log'!N$2:N$2815,$A11)+COUNTIFS('Duel Log'!C$2:C$2815,"Asaf",'Duel Log'!O$2:O$2815,$A11)+COUNTIFS('Duel Log'!C$2:C$2815,"Asaf",'Duel Log'!P$2:P$2815,$A11)</f>
        <v>0</v>
      </c>
      <c r="D11" s="17" t="n">
        <f aca="false">COUNTIFS('Duel Log'!C$2:C$2815,"BattleSRAM",'Duel Log'!I$2:I$2815,$A11)+COUNTIFS('Duel Log'!C$2:C$2815,"BattleSRAM",'Duel Log'!J$2:J$2815,$A11)+COUNTIFS('Duel Log'!C$2:C$2815,"BattleSRAM",'Duel Log'!K$2:K$2815,$A11)+COUNTIFS('Duel Log'!C$2:C$2815,"BattleSRAM",'Duel Log'!L$2:L$2815,$A11)+COUNTIFS('Duel Log'!C$2:C$2815,"BattleSRAM",'Duel Log'!M$2:M$2815,$A11)+COUNTIFS('Duel Log'!C$2:C$2815,"BattleSRAM",'Duel Log'!N$2:N$2815,$A11)+COUNTIFS('Duel Log'!C$2:C$2815,"BattleSRAM",'Duel Log'!O$2:O$2815,$A11)+COUNTIFS('Duel Log'!C$2:C$2815,"BattleSRAM",'Duel Log'!P$2:P$2815,$A11)</f>
        <v>3</v>
      </c>
      <c r="E11" s="17" t="n">
        <f aca="false">COUNTIFS('Duel Log'!C$2:C$2815,"Betfas",'Duel Log'!I$2:I$2815,$A11)+COUNTIFS('Duel Log'!C$2:C$2815,"Betfas",'Duel Log'!J$2:J$2815,$A11)+COUNTIFS('Duel Log'!C$2:C$2815,"Betfas",'Duel Log'!K$2:K$2815,$A11)+COUNTIFS('Duel Log'!C$2:C$2815,"Betfas",'Duel Log'!L$2:L$2815,$A11)+COUNTIFS('Duel Log'!C$2:C$2815,"Betfas",'Duel Log'!M$2:M$2815,$A11)+COUNTIFS('Duel Log'!C$2:C$2815,"Betfas",'Duel Log'!N$2:N$2815,$A11)+COUNTIFS('Duel Log'!C$2:C$2815,"Betfas",'Duel Log'!O$2:O$2815,$A11)+COUNTIFS('Duel Log'!C$2:C$2815,"Betfas",'Duel Log'!P$2:P$2815,$A11)</f>
        <v>4</v>
      </c>
      <c r="F11" s="17" t="n">
        <f aca="false">COUNTIFS('Duel Log'!C$2:C$2815,"CAL Sub ™✨杰克",'Duel Log'!I$2:I$2815,$A11)+COUNTIFS('Duel Log'!C$2:C$2815,"CAL Sub ™✨杰克",'Duel Log'!J$2:J$2815,$A11)+COUNTIFS('Duel Log'!C$2:C$2815,"CAL Sub ™✨杰克",'Duel Log'!K$2:K$2815,$A11)+COUNTIFS('Duel Log'!C$2:C$2815,"CAL Sub ™✨杰克",'Duel Log'!L$2:L$2815,$A11)+COUNTIFS('Duel Log'!C$2:C$2815,"CAL Sub ™✨杰克",'Duel Log'!M$2:M$2815,$A11)+COUNTIFS('Duel Log'!C$2:C$2815,"CAL Sub ™✨杰克",'Duel Log'!N$2:N$2815,$A11)+COUNTIFS('Duel Log'!C$2:C$2815,"CAL Sub ™✨杰克",'Duel Log'!O$2:O$2815,$A11)+COUNTIFS('Duel Log'!C$2:C$2815,"CAL Sub ™✨杰克",'Duel Log'!P$2:P$2815,$A11)</f>
        <v>7</v>
      </c>
      <c r="G11" s="17" t="n">
        <f aca="false">COUNTIFS('Duel Log'!C$2:C$2815,"Clown",'Duel Log'!I$2:I$2815,$A11)+COUNTIFS('Duel Log'!C$2:C$2815,"Clown",'Duel Log'!J$2:J$2815,$A11)+COUNTIFS('Duel Log'!C$2:C$2815,"Clown",'Duel Log'!K$2:K$2815,$A11)+COUNTIFS('Duel Log'!C$2:C$2815,"Clown",'Duel Log'!L$2:L$2815,$A11)+COUNTIFS('Duel Log'!C$2:C$2815,"Clown",'Duel Log'!M$2:M$2815,$A11)+COUNTIFS('Duel Log'!C$2:C$2815,"Clown",'Duel Log'!N$2:N$2815,$A11)+COUNTIFS('Duel Log'!C$2:C$2815,"Clown",'Duel Log'!O$2:O$2815,$A11)+COUNTIFS('Duel Log'!C$2:C$2815,"Clown",'Duel Log'!P$2:P$2815,$A11)</f>
        <v>6</v>
      </c>
      <c r="H11" s="17" t="n">
        <f aca="false">COUNTIFS('Duel Log'!C$2:C$2815,"Coco",'Duel Log'!I$2:I$2815,$A11)+COUNTIFS('Duel Log'!C$2:C$2815,"Coco",'Duel Log'!J$2:J$2815,$A11)+COUNTIFS('Duel Log'!C$2:C$2815,"Coco",'Duel Log'!K$2:K$2815,$A11)+COUNTIFS('Duel Log'!C$2:C$2815,"Coco",'Duel Log'!L$2:L$2815,$A11)+COUNTIFS('Duel Log'!C$2:C$2815,"Coco",'Duel Log'!M$2:M$2815,$A11)+COUNTIFS('Duel Log'!C$2:C$2815,"Coco",'Duel Log'!N$2:N$2815,$A11)+COUNTIFS('Duel Log'!C$2:C$2815,"Coco",'Duel Log'!O$2:O$2815,$A11)+COUNTIFS('Duel Log'!C$2:C$2815,"Coco",'Duel Log'!P$2:P$2815,$A11)</f>
        <v>8</v>
      </c>
      <c r="I11" s="17" t="n">
        <f aca="false">COUNTIFS('Duel Log'!C$2:C$2815,"Code: Furkan",'Duel Log'!I$2:I$2815,$A11)+COUNTIFS('Duel Log'!C$2:C$2815,"Code: Furkan",'Duel Log'!J$2:J$2815,$A11)+COUNTIFS('Duel Log'!C$2:C$2815,"Code: Furkan",'Duel Log'!K$2:K$2815,$A11)+COUNTIFS('Duel Log'!C$2:C$2815,"Code: Furkan",'Duel Log'!L$2:L$2815,$A11)+COUNTIFS('Duel Log'!C$2:C$2815,"Code: Furkan",'Duel Log'!M$2:M$2815,$A11)+COUNTIFS('Duel Log'!C$2:C$2815,"Code: Furkan",'Duel Log'!N$2:N$2815,$A11)+COUNTIFS('Duel Log'!C$2:C$2815,"Code: Furkan",'Duel Log'!O$2:O$2815,$A11)+COUNTIFS('Duel Log'!C$2:C$2815,"Code: Furkan",'Duel Log'!P$2:P$2815,$A11)</f>
        <v>7</v>
      </c>
      <c r="J11" s="17" t="n">
        <f aca="false">COUNTIFS('Duel Log'!C$2:C$2815,"DK",'Duel Log'!I$2:I$2815,$A11)+COUNTIFS('Duel Log'!C$2:C$2815,"DK",'Duel Log'!J$2:J$2815,$A11)+COUNTIFS('Duel Log'!C$2:C$2815,"DK",'Duel Log'!K$2:K$2815,$A11)+COUNTIFS('Duel Log'!C$2:C$2815,"DK",'Duel Log'!L$2:L$2815,$A11)+COUNTIFS('Duel Log'!C$2:C$2815,"DK",'Duel Log'!M$2:M$2815,$A11)+COUNTIFS('Duel Log'!C$2:C$2815,"DK",'Duel Log'!N$2:N$2815,$A11)+COUNTIFS('Duel Log'!C$2:C$2815,"DK",'Duel Log'!O$2:O$2815,$A11)+COUNTIFS('Duel Log'!C$2:C$2815,"DK",'Duel Log'!P$2:P$2815,$A11)</f>
        <v>3</v>
      </c>
      <c r="K11" s="17" t="n">
        <f aca="false">COUNTIFS('Duel Log'!C$2:C$2815,"Dess",'Duel Log'!I$2:I$2815,$A11)+COUNTIFS('Duel Log'!C$2:C$2815,"Dess",'Duel Log'!J$2:J$2815,$A11)+COUNTIFS('Duel Log'!C$2:C$2815,"Dess",'Duel Log'!K$2:K$2815,$A11)+COUNTIFS('Duel Log'!C$2:C$2815,"Dess",'Duel Log'!L$2:L$2815,$A11)+COUNTIFS('Duel Log'!C$2:C$2815,"Dess",'Duel Log'!M$2:M$2815,$A11)+COUNTIFS('Duel Log'!C$2:C$2815,"Dess",'Duel Log'!N$2:N$2815,$A11)+COUNTIFS('Duel Log'!C$2:C$2815,"Dess",'Duel Log'!O$2:O$2815,$A11)+COUNTIFS('Duel Log'!C$2:C$2815,"Dess",'Duel Log'!P$2:P$2815,$A11)</f>
        <v>5</v>
      </c>
      <c r="L11" s="17" t="n">
        <f aca="false">COUNTIFS('Duel Log'!C$2:C$2815,"EGW",'Duel Log'!I$2:I$2815,$A11)+COUNTIFS('Duel Log'!C$2:C$2815,"EGW",'Duel Log'!J$2:J$2815,$A11)+COUNTIFS('Duel Log'!C$2:C$2815,"EGW",'Duel Log'!K$2:K$2815,$A11)+COUNTIFS('Duel Log'!C$2:C$2815,"EGW",'Duel Log'!L$2:L$2815,$A11)+COUNTIFS('Duel Log'!C$2:C$2815,"EGW",'Duel Log'!M$2:M$2815,$A11)+COUNTIFS('Duel Log'!C$2:C$2815,"EGW",'Duel Log'!N$2:N$2815,$A11)+COUNTIFS('Duel Log'!C$2:C$2815,"EGW",'Duel Log'!O$2:O$2815,$A11)+COUNTIFS('Duel Log'!C$2:C$2815,"EGW",'Duel Log'!P$2:P$2815,$A11)</f>
        <v>4</v>
      </c>
      <c r="M11" s="17" t="n">
        <f aca="false">COUNTIFS('Duel Log'!C$2:C$2815,"ErBacce",'Duel Log'!I$2:I$2815,$A11)+COUNTIFS('Duel Log'!C$2:C$2815,"ErBacce",'Duel Log'!J$2:J$2815,$A11)+COUNTIFS('Duel Log'!C$2:C$2815,"ErBacce",'Duel Log'!K$2:K$2815,$A11)+COUNTIFS('Duel Log'!C$2:C$2815,"ErBacce",'Duel Log'!L$2:L$2815,$A11)+COUNTIFS('Duel Log'!C$2:C$2815,"ErBacce",'Duel Log'!M$2:M$2815,$A11)+COUNTIFS('Duel Log'!C$2:C$2815,"ErBacce",'Duel Log'!N$2:N$2815,$A11)+COUNTIFS('Duel Log'!C$2:C$2815,"ErBacce",'Duel Log'!O$2:O$2815,$A11)+COUNTIFS('Duel Log'!C$2:C$2815,"ErBacce",'Duel Log'!P$2:P$2815,$A11)</f>
        <v>3</v>
      </c>
      <c r="N11" s="17" t="n">
        <f aca="false">COUNTIFS('Duel Log'!C$2:C$2815,"Ian77",'Duel Log'!I$2:I$2815,$A11)+COUNTIFS('Duel Log'!C$2:C$2815,"Ian77",'Duel Log'!J$2:J$2815,$A11)+COUNTIFS('Duel Log'!C$2:C$2815,"Ian77",'Duel Log'!K$2:K$2815,$A11)+COUNTIFS('Duel Log'!C$2:C$2815,"Ian77",'Duel Log'!L$2:L$2815,$A11)+COUNTIFS('Duel Log'!C$2:C$2815,"Ian77",'Duel Log'!M$2:M$2815,$A11)+COUNTIFS('Duel Log'!C$2:C$2815,"Ian77",'Duel Log'!N$2:N$2815,$A11)+COUNTIFS('Duel Log'!C$2:C$2815,"Ian77",'Duel Log'!O$2:O$2815,$A11)+COUNTIFS('Duel Log'!C$2:C$2815,"Ian77",'Duel Log'!P$2:P$2815,$A11)</f>
        <v>2</v>
      </c>
      <c r="O11" s="17" t="n">
        <f aca="false">COUNTIFS('Duel Log'!C$2:C$2815,"JL Viiper",'Duel Log'!I$2:I$2815,$A11)+COUNTIFS('Duel Log'!C$2:C$2815,"JL Viiper",'Duel Log'!J$2:J$2815,$A11)+COUNTIFS('Duel Log'!C$2:C$2815,"JL Viiper",'Duel Log'!K$2:K$2815,$A11)+COUNTIFS('Duel Log'!C$2:C$2815,"JL Viiper",'Duel Log'!L$2:L$2815,$A11)+COUNTIFS('Duel Log'!C$2:C$2815,"JL Viiper",'Duel Log'!M$2:M$2815,$A11)+COUNTIFS('Duel Log'!C$2:C$2815,"JL Viiper",'Duel Log'!N$2:N$2815,$A11)+COUNTIFS('Duel Log'!C$2:C$2815,"JL Viiper",'Duel Log'!O$2:O$2815,$A11)+COUNTIFS('Duel Log'!C$2:C$2815,"JL Viiper",'Duel Log'!P$2:P$2815,$A11)</f>
        <v>5</v>
      </c>
      <c r="P11" s="17" t="n">
        <f aca="false">COUNTIFS('Duel Log'!C$2:C$2815,"JorZ",'Duel Log'!I$2:I$2815,$A11)+COUNTIFS('Duel Log'!C$2:C$2815,"JorZ",'Duel Log'!J$2:J$2815,$A11)+COUNTIFS('Duel Log'!C$2:C$2815,"JorZ",'Duel Log'!K$2:K$2815,$A11)+COUNTIFS('Duel Log'!C$2:C$2815,"JorZ",'Duel Log'!L$2:L$2815,$A11)+COUNTIFS('Duel Log'!C$2:C$2815,"JorZ",'Duel Log'!M$2:M$2815,$A11)+COUNTIFS('Duel Log'!C$2:C$2815,"JorZ",'Duel Log'!N$2:N$2815,$A11)+COUNTIFS('Duel Log'!C$2:C$2815,"JorZ",'Duel Log'!O$2:O$2815,$A11)+COUNTIFS('Duel Log'!C$2:C$2815,"JorZ",'Duel Log'!P$2:P$2815,$A11)</f>
        <v>4</v>
      </c>
      <c r="Q11" s="17" t="n">
        <f aca="false">COUNTIFS('Duel Log'!C$2:C$2815,"Kimchi77✨小小罗",'Duel Log'!I$2:I$2815,$A11)+COUNTIFS('Duel Log'!C$2:C$2815,"Kimchi77✨小小罗",'Duel Log'!J$2:J$2815,$A11)+COUNTIFS('Duel Log'!C$2:C$2815,"Kimchi77✨小小罗",'Duel Log'!K$2:K$2815,$A11)+COUNTIFS('Duel Log'!C$2:C$2815,"Kimchi77✨小小罗",'Duel Log'!L$2:L$2815,$A11)+COUNTIFS('Duel Log'!C$2:C$2815,"Kimchi77✨小小罗",'Duel Log'!M$2:M$2815,$A11)+COUNTIFS('Duel Log'!C$2:C$2815,"Kimchi77✨小小罗",'Duel Log'!N$2:N$2815,$A11)+COUNTIFS('Duel Log'!C$2:C$2815,"Kimchi77✨小小罗",'Duel Log'!O$2:O$2815,$A11)+COUNTIFS('Duel Log'!C$2:C$2815,"Kimchi77✨小小罗",'Duel Log'!P$2:P$2815,$A11)</f>
        <v>4</v>
      </c>
      <c r="R11" s="17" t="n">
        <f aca="false">COUNTIFS('Duel Log'!C$2:C$2815,"Kitashiyan",'Duel Log'!I$2:I$2815,$A11)+COUNTIFS('Duel Log'!C$2:C$2815,"Kitashiyan",'Duel Log'!J$2:J$2815,$A11)+COUNTIFS('Duel Log'!C$2:C$2815,"Kitashiyan",'Duel Log'!K$2:K$2815,$A11)+COUNTIFS('Duel Log'!C$2:C$2815,"Kitashiyan",'Duel Log'!L$2:L$2815,$A11)+COUNTIFS('Duel Log'!C$2:C$2815,"Kitashiyan",'Duel Log'!M$2:M$2815,$A11)+COUNTIFS('Duel Log'!C$2:C$2815,"Kitashiyan",'Duel Log'!N$2:N$2815,$A11)+COUNTIFS('Duel Log'!C$2:C$2815,"Kitashiyan",'Duel Log'!O$2:O$2815,$A11)+COUNTIFS('Duel Log'!C$2:C$2815,"Kitashiyan",'Duel Log'!P$2:P$2815,$A11)</f>
        <v>9</v>
      </c>
      <c r="S11" s="17" t="n">
        <f aca="false">COUNTIFS('Duel Log'!C$2:C$2815,"LF丨张✨Ink❤️llb",'Duel Log'!I$2:I$2815,$A11)+COUNTIFS('Duel Log'!C$2:C$2815,"LF丨张✨Ink❤️llb",'Duel Log'!J$2:J$2815,$A11)+COUNTIFS('Duel Log'!C$2:C$2815,"LF丨张✨Ink❤️llb",'Duel Log'!K$2:K$2815,$A11)+COUNTIFS('Duel Log'!C$2:C$2815,"LF丨张✨Ink❤️llb",'Duel Log'!L$2:L$2815,$A11)+COUNTIFS('Duel Log'!C$2:C$2815,"LF丨张✨Ink❤️llb",'Duel Log'!M$2:M$2815,$A11)+COUNTIFS('Duel Log'!C$2:C$2815,"LF丨张✨Ink❤️llb",'Duel Log'!N$2:N$2815,$A11)+COUNTIFS('Duel Log'!C$2:C$2815,"LF丨张✨Ink❤️llb",'Duel Log'!O$2:O$2815,$A11)+COUNTIFS('Duel Log'!C$2:C$2815,"LF丨张✨Ink❤️llb",'Duel Log'!P$2:P$2815,$A11)</f>
        <v>2</v>
      </c>
      <c r="T11" s="17" t="n">
        <f aca="false">COUNTIFS('Duel Log'!C$2:C$2815,"Lucas.xit✨之安神",'Duel Log'!I$2:I$2815,$A11)+COUNTIFS('Duel Log'!C$2:C$2815,"Lucas.xit✨之安神",'Duel Log'!J$2:J$2815,$A11)+COUNTIFS('Duel Log'!C$2:C$2815,"Lucas.xit✨之安神",'Duel Log'!K$2:K$2815,$A11)+COUNTIFS('Duel Log'!C$2:C$2815,"Lucas.xit✨之安神",'Duel Log'!L$2:L$2815,$A11)+COUNTIFS('Duel Log'!C$2:C$2815,"Lucas.xit✨之安神",'Duel Log'!M$2:M$2815,$A11)+COUNTIFS('Duel Log'!C$2:C$2815,"Lucas.xit✨之安神",'Duel Log'!N$2:N$2815,$A11)+COUNTIFS('Duel Log'!C$2:C$2815,"Lucas.xit✨之安神",'Duel Log'!O$2:O$2815,$A11)+COUNTIFS('Duel Log'!C$2:C$2815,"Lucas.xit✨之安神",'Duel Log'!P$2:P$2815,$A11)</f>
        <v>2</v>
      </c>
      <c r="U11" s="17" t="n">
        <f aca="false">COUNTIFS('Duel Log'!C$2:C$2815,"Lucas✨杰克",'Duel Log'!I$2:I$2815,$A11)+COUNTIFS('Duel Log'!C$2:C$2815,"Lucas✨杰克",'Duel Log'!J$2:J$2815,$A11)+COUNTIFS('Duel Log'!C$2:C$2815,"Lucas✨杰克",'Duel Log'!K$2:K$2815,$A11)+COUNTIFS('Duel Log'!C$2:C$2815,"Lucas✨杰克",'Duel Log'!L$2:L$2815,$A11)+COUNTIFS('Duel Log'!C$2:C$2815,"Lucas✨杰克",'Duel Log'!M$2:M$2815,$A11)+COUNTIFS('Duel Log'!C$2:C$2815,"Lucas✨杰克",'Duel Log'!N$2:N$2815,$A11)+COUNTIFS('Duel Log'!C$2:C$2815,"Lucas✨杰克",'Duel Log'!O$2:O$2815,$A11)+COUNTIFS('Duel Log'!C$2:C$2815,"Lucas✨杰克",'Duel Log'!P$2:P$2815,$A11)</f>
        <v>3</v>
      </c>
      <c r="V11" s="17" t="n">
        <f aca="false">COUNTIFS('Duel Log'!C$2:C$2815,"MH Axel",'Duel Log'!I$2:I$2815,$A11)+COUNTIFS('Duel Log'!C$2:C$2815,"MH Axel",'Duel Log'!J$2:J$2815,$A11)+COUNTIFS('Duel Log'!C$2:C$2815,"MH Axel",'Duel Log'!K$2:K$2815,$A11)+COUNTIFS('Duel Log'!C$2:C$2815,"MH Axel",'Duel Log'!L$2:L$2815,$A11)+COUNTIFS('Duel Log'!C$2:C$2815,"MH Axel",'Duel Log'!M$2:M$2815,$A11)+COUNTIFS('Duel Log'!C$2:C$2815,"MH Axel",'Duel Log'!N$2:N$2815,$A11)+COUNTIFS('Duel Log'!C$2:C$2815,"MH Axel",'Duel Log'!O$2:O$2815,$A11)+COUNTIFS('Duel Log'!C$2:C$2815,"MH Axel",'Duel Log'!P$2:P$2815,$A11)</f>
        <v>9</v>
      </c>
      <c r="W11" s="17" t="n">
        <f aca="false">COUNTIFS('Duel Log'!C$2:C$2815,"Mohamed Light",'Duel Log'!I$2:I$2815,$A11)+COUNTIFS('Duel Log'!C$2:C$2815,"Mohamed Light",'Duel Log'!J$2:J$2815,$A11)+COUNTIFS('Duel Log'!C$2:C$2815,"Mohamed Light",'Duel Log'!K$2:K$2815,$A11)+COUNTIFS('Duel Log'!C$2:C$2815,"Mohamed Light",'Duel Log'!L$2:L$2815,$A11)+COUNTIFS('Duel Log'!C$2:C$2815,"Mohamed Light",'Duel Log'!M$2:M$2815,$A11)+COUNTIFS('Duel Log'!C$2:C$2815,"Mohamed Light",'Duel Log'!N$2:N$2815,$A11)+COUNTIFS('Duel Log'!C$2:C$2815,"Mohamed Light",'Duel Log'!O$2:O$2815,$A11)+COUNTIFS('Duel Log'!C$2:C$2815,"Mohamed Light",'Duel Log'!P$2:P$2815,$A11)</f>
        <v>4</v>
      </c>
      <c r="X11" s="17" t="n">
        <f aca="false">COUNTIFS('Duel Log'!C$2:C$2815,"Nicoco23",'Duel Log'!I$2:I$2815,$A11)+COUNTIFS('Duel Log'!C$2:C$2815,"Nicoco23",'Duel Log'!J$2:J$2815,$A11)+COUNTIFS('Duel Log'!C$2:C$2815,"Nicoco23",'Duel Log'!K$2:K$2815,$A11)+COUNTIFS('Duel Log'!C$2:C$2815,"Nicoco23",'Duel Log'!L$2:L$2815,$A11)+COUNTIFS('Duel Log'!C$2:C$2815,"Nicoco23",'Duel Log'!M$2:M$2815,$A11)+COUNTIFS('Duel Log'!C$2:C$2815,"Nicoco23",'Duel Log'!N$2:N$2815,$A11)+COUNTIFS('Duel Log'!C$2:C$2815,"Nicoco23",'Duel Log'!O$2:O$2815,$A11)+COUNTIFS('Duel Log'!C$2:C$2815,"Nicoco23",'Duel Log'!P$2:P$2815,$A11)</f>
        <v>0</v>
      </c>
      <c r="Y11" s="17" t="n">
        <f aca="false">COUNTIFS('Duel Log'!C$2:C$2815,"Nooby❤️Pi2r",'Duel Log'!I$2:I$2815,$A11)+COUNTIFS('Duel Log'!C$2:C$2815,"Nooby❤️Pi2r",'Duel Log'!J$2:J$2815,$A11)+COUNTIFS('Duel Log'!C$2:C$2815,"Nooby❤️Pi2r",'Duel Log'!K$2:K$2815,$A11)+COUNTIFS('Duel Log'!C$2:C$2815,"Nooby❤️Pi2r",'Duel Log'!L$2:L$2815,$A11)+COUNTIFS('Duel Log'!C$2:C$2815,"Nooby❤️Pi2r",'Duel Log'!M$2:M$2815,$A11)+COUNTIFS('Duel Log'!C$2:C$2815,"Nooby❤️Pi2r",'Duel Log'!N$2:N$2815,$A11)+COUNTIFS('Duel Log'!C$2:C$2815,"Nooby❤️Pi2r",'Duel Log'!O$2:O$2815,$A11)+COUNTIFS('Duel Log'!C$2:C$2815,"Nooby❤️Pi2r",'Duel Log'!P$2:P$2815,$A11)</f>
        <v>6</v>
      </c>
      <c r="Z11" s="17" t="n">
        <f aca="false">COUNTIFS('Duel Log'!C$2:C$2815,"Pedro™️",'Duel Log'!I$2:I$2815,$A11)+COUNTIFS('Duel Log'!C$2:C$2815,"Pedro™️",'Duel Log'!J$2:J$2815,$A11)+COUNTIFS('Duel Log'!C$2:C$2815,"Pedro™️",'Duel Log'!K$2:K$2815,$A11)+COUNTIFS('Duel Log'!C$2:C$2815,"Pedro™️",'Duel Log'!L$2:L$2815,$A11)+COUNTIFS('Duel Log'!C$2:C$2815,"Pedro™️",'Duel Log'!M$2:M$2815,$A11)+COUNTIFS('Duel Log'!C$2:C$2815,"Pedro™️",'Duel Log'!N$2:N$2815,$A11)+COUNTIFS('Duel Log'!C$2:C$2815,"Pedro™️",'Duel Log'!O$2:O$2815,$A11)+COUNTIFS('Duel Log'!C$2:C$2815,"Pedro™️",'Duel Log'!P$2:P$2815,$A11)</f>
        <v>13</v>
      </c>
      <c r="AA11" s="17" t="n">
        <f aca="false">COUNTIFS('Duel Log'!C$2:C$2815,"RAD",'Duel Log'!I$2:I$2815,$A11)+COUNTIFS('Duel Log'!C$2:C$2815,"RAD",'Duel Log'!J$2:J$2815,$A11)+COUNTIFS('Duel Log'!C$2:C$2815,"RAD",'Duel Log'!K$2:K$2815,$A11)+COUNTIFS('Duel Log'!C$2:C$2815,"RAD",'Duel Log'!L$2:L$2815,$A11)+COUNTIFS('Duel Log'!C$2:C$2815,"RAD",'Duel Log'!M$2:M$2815,$A11)+COUNTIFS('Duel Log'!C$2:C$2815,"RAD",'Duel Log'!N$2:N$2815,$A11)+COUNTIFS('Duel Log'!C$2:C$2815,"RAD",'Duel Log'!O$2:O$2815,$A11)+COUNTIFS('Duel Log'!C$2:C$2815,"RAD",'Duel Log'!P$2:P$2815,$A11)</f>
        <v>3</v>
      </c>
      <c r="AB11" s="17" t="n">
        <f aca="false">COUNTIFS('Duel Log'!C$2:C$2815,"RUBIZALEZ",'Duel Log'!I$2:I$2815,$A11)+COUNTIFS('Duel Log'!C$2:C$2815,"RUBIZALEZ",'Duel Log'!J$2:J$2815,$A11)+COUNTIFS('Duel Log'!C$2:C$2815,"RUBIZALEZ",'Duel Log'!K$2:K$2815,$A11)+COUNTIFS('Duel Log'!C$2:C$2815,"RUBIZALEZ",'Duel Log'!L$2:L$2815,$A11)+COUNTIFS('Duel Log'!C$2:C$2815,"RUBIZALEZ",'Duel Log'!M$2:M$2815,$A11)+COUNTIFS('Duel Log'!C$2:C$2815,"RUBIZALEZ",'Duel Log'!N$2:N$2815,$A11)+COUNTIFS('Duel Log'!C$2:C$2815,"RUBIZALEZ",'Duel Log'!O$2:O$2815,$A11)+COUNTIFS('Duel Log'!C$2:C$2815,"RUBIZALEZ",'Duel Log'!P$2:P$2815,$A11)</f>
        <v>6</v>
      </c>
      <c r="AC11" s="17" t="n">
        <f aca="false">COUNTIFS('Duel Log'!C$2:C$2815,"Rainbow",'Duel Log'!I$2:I$2815,$A11)+COUNTIFS('Duel Log'!C$2:C$2815,"Rainbow",'Duel Log'!J$2:J$2815,$A11)+COUNTIFS('Duel Log'!C$2:C$2815,"Rainbow",'Duel Log'!K$2:K$2815,$A11)+COUNTIFS('Duel Log'!C$2:C$2815,"Rainbow",'Duel Log'!L$2:L$2815,$A11)+COUNTIFS('Duel Log'!C$2:C$2815,"Rainbow",'Duel Log'!M$2:M$2815,$A11)+COUNTIFS('Duel Log'!C$2:C$2815,"Rainbow",'Duel Log'!N$2:N$2815,$A11)+COUNTIFS('Duel Log'!C$2:C$2815,"Rainbow",'Duel Log'!O$2:O$2815,$A11)+COUNTIFS('Duel Log'!C$2:C$2815,"Rainbow",'Duel Log'!P$2:P$2815,$A11)</f>
        <v>3</v>
      </c>
      <c r="AD11" s="17" t="n">
        <f aca="false">COUNTIFS('Duel Log'!C$2:C$2815,"Rin✨安之",'Duel Log'!I$2:I$2815,$A11)+COUNTIFS('Duel Log'!C$2:C$2815,"Rin✨安之",'Duel Log'!J$2:J$2815,$A11)+COUNTIFS('Duel Log'!C$2:C$2815,"Rin✨安之",'Duel Log'!K$2:K$2815,$A11)+COUNTIFS('Duel Log'!C$2:C$2815,"Rin✨安之",'Duel Log'!L$2:L$2815,$A11)+COUNTIFS('Duel Log'!C$2:C$2815,"Rin✨安之",'Duel Log'!M$2:M$2815,$A11)+COUNTIFS('Duel Log'!C$2:C$2815,"Rin✨安之",'Duel Log'!N$2:N$2815,$A11)+COUNTIFS('Duel Log'!C$2:C$2815,"Rin✨安之",'Duel Log'!O$2:O$2815,$A11)+COUNTIFS('Duel Log'!C$2:C$2815,"Rin✨安之",'Duel Log'!P$2:P$2815,$A11)</f>
        <v>8</v>
      </c>
      <c r="AE11" s="17" t="n">
        <f aca="false">COUNTIFS('Duel Log'!C$2:C$2815,"Ryley",'Duel Log'!I$2:I$2815,$A11)+COUNTIFS('Duel Log'!C$2:C$2815,"Ryley",'Duel Log'!J$2:J$2815,$A11)+COUNTIFS('Duel Log'!C$2:C$2815,"Ryley",'Duel Log'!K$2:K$2815,$A11)+COUNTIFS('Duel Log'!C$2:C$2815,"Ryley",'Duel Log'!L$2:L$2815,$A11)+COUNTIFS('Duel Log'!C$2:C$2815,"Ryley",'Duel Log'!M$2:M$2815,$A11)+COUNTIFS('Duel Log'!C$2:C$2815,"Ryley",'Duel Log'!N$2:N$2815,$A11)+COUNTIFS('Duel Log'!C$2:C$2815,"Ryley",'Duel Log'!O$2:O$2815,$A11)+COUNTIFS('Duel Log'!C$2:C$2815,"Ryley",'Duel Log'!P$2:P$2815,$A11)</f>
        <v>6</v>
      </c>
      <c r="AF11" s="17" t="n">
        <f aca="false">COUNTIFS('Duel Log'!C$2:C$2815,"SK Morten",'Duel Log'!I$2:I$2815,$A11)+COUNTIFS('Duel Log'!C$2:C$2815,"SK Morten",'Duel Log'!J$2:J$2815,$A11)+COUNTIFS('Duel Log'!C$2:C$2815,"SK Morten",'Duel Log'!K$2:K$2815,$A11)+COUNTIFS('Duel Log'!C$2:C$2815,"SK Morten",'Duel Log'!L$2:L$2815,$A11)+COUNTIFS('Duel Log'!C$2:C$2815,"SK Morten",'Duel Log'!M$2:M$2815,$A11)+COUNTIFS('Duel Log'!C$2:C$2815,"SK Morten",'Duel Log'!N$2:N$2815,$A11)+COUNTIFS('Duel Log'!C$2:C$2815,"SK Morten",'Duel Log'!O$2:O$2815,$A11)+COUNTIFS('Duel Log'!C$2:C$2815,"SK Morten",'Duel Log'!P$2:P$2815,$A11)</f>
        <v>3</v>
      </c>
      <c r="AG11" s="17" t="n">
        <f aca="false">COUNTIFS('Duel Log'!C$2:C$2815,"SK xopxsam",'Duel Log'!I$2:I$2815,$A11)+COUNTIFS('Duel Log'!C$2:C$2815,"SK xopxsam",'Duel Log'!J$2:J$2815,$A11)+COUNTIFS('Duel Log'!C$2:C$2815,"SK xopxsam",'Duel Log'!K$2:K$2815,$A11)+COUNTIFS('Duel Log'!C$2:C$2815,"SK xopxsam",'Duel Log'!L$2:L$2815,$A11)+COUNTIFS('Duel Log'!C$2:C$2815,"SK xopxsam",'Duel Log'!M$2:M$2815,$A11)+COUNTIFS('Duel Log'!C$2:C$2815,"SK xopxsam",'Duel Log'!N$2:N$2815,$A11)+COUNTIFS('Duel Log'!C$2:C$2815,"SK xopxsam",'Duel Log'!O$2:O$2815,$A11)+COUNTIFS('Duel Log'!C$2:C$2815,"SK xopxsam",'Duel Log'!P$2:P$2815,$A11)</f>
        <v>3</v>
      </c>
      <c r="AH11" s="17" t="n">
        <f aca="false">COUNTIFS('Duel Log'!C$2:C$2815,"Samuel Bassotto",'Duel Log'!I$2:I$2815,$A11)+COUNTIFS('Duel Log'!C$2:C$2815,"Samuel Bassotto",'Duel Log'!J$2:J$2815,$A11)+COUNTIFS('Duel Log'!C$2:C$2815,"Samuel Bassotto",'Duel Log'!K$2:K$2815,$A11)+COUNTIFS('Duel Log'!C$2:C$2815,"Samuel Bassotto",'Duel Log'!L$2:L$2815,$A11)+COUNTIFS('Duel Log'!C$2:C$2815,"Samuel Bassotto",'Duel Log'!M$2:M$2815,$A11)+COUNTIFS('Duel Log'!C$2:C$2815,"Samuel Bassotto",'Duel Log'!N$2:N$2815,$A11)+COUNTIFS('Duel Log'!C$2:C$2815,"Samuel Bassotto",'Duel Log'!O$2:O$2815,$A11)+COUNTIFS('Duel Log'!C$2:C$2815,"Samuel Bassotto",'Duel Log'!P$2:P$2815,$A11)</f>
        <v>5</v>
      </c>
      <c r="AI11" s="17" t="n">
        <f aca="false">COUNTIFS('Duel Log'!C$2:C$2815,"SandBox",'Duel Log'!I$2:I$2815,$A11)+COUNTIFS('Duel Log'!C$2:C$2815,"SandBox",'Duel Log'!J$2:J$2815,$A11)+COUNTIFS('Duel Log'!C$2:C$2815,"SandBox",'Duel Log'!K$2:K$2815,$A11)+COUNTIFS('Duel Log'!C$2:C$2815,"SandBox",'Duel Log'!L$2:L$2815,$A11)+COUNTIFS('Duel Log'!C$2:C$2815,"SandBox",'Duel Log'!M$2:M$2815,$A11)+COUNTIFS('Duel Log'!C$2:C$2815,"SandBox",'Duel Log'!N$2:N$2815,$A11)+COUNTIFS('Duel Log'!C$2:C$2815,"SandBox",'Duel Log'!O$2:O$2815,$A11)+COUNTIFS('Duel Log'!C$2:C$2815,"SandBox",'Duel Log'!P$2:P$2815,$A11)</f>
        <v>8</v>
      </c>
      <c r="AJ11" s="17" t="n">
        <f aca="false">COUNTIFS('Duel Log'!C$2:C$2815,"Steeef",'Duel Log'!I$2:I$2815,$A11)+COUNTIFS('Duel Log'!C$2:C$2815,"Steeef",'Duel Log'!J$2:J$2815,$A11)+COUNTIFS('Duel Log'!C$2:C$2815,"Steeef",'Duel Log'!K$2:K$2815,$A11)+COUNTIFS('Duel Log'!C$2:C$2815,"Steeef",'Duel Log'!L$2:L$2815,$A11)+COUNTIFS('Duel Log'!C$2:C$2815,"Steeef",'Duel Log'!M$2:M$2815,$A11)+COUNTIFS('Duel Log'!C$2:C$2815,"Steeef",'Duel Log'!N$2:N$2815,$A11)+COUNTIFS('Duel Log'!C$2:C$2815,"Steeef",'Duel Log'!O$2:O$2815,$A11)+COUNTIFS('Duel Log'!C$2:C$2815,"Steeef",'Duel Log'!P$2:P$2815,$A11)</f>
        <v>7</v>
      </c>
      <c r="AK11" s="17" t="n">
        <f aca="false">COUNTIFS('Duel Log'!C$2:C$2815,"TMX I Mateja",'Duel Log'!I$2:I$2815,$A11)+COUNTIFS('Duel Log'!C$2:C$2815,"TMX I Mateja",'Duel Log'!J$2:J$2815,$A11)+COUNTIFS('Duel Log'!C$2:C$2815,"TMX I Mateja",'Duel Log'!K$2:K$2815,$A11)+COUNTIFS('Duel Log'!C$2:C$2815,"TMX I Mateja",'Duel Log'!L$2:L$2815,$A11)+COUNTIFS('Duel Log'!C$2:C$2815,"TMX I Mateja",'Duel Log'!M$2:M$2815,$A11)+COUNTIFS('Duel Log'!C$2:C$2815,"TMX I Mateja",'Duel Log'!N$2:N$2815,$A11)+COUNTIFS('Duel Log'!C$2:C$2815,"TMX I Mateja",'Duel Log'!O$2:O$2815,$A11)+COUNTIFS('Duel Log'!C$2:C$2815,"TMX I Mateja",'Duel Log'!P$2:P$2815,$A11)</f>
        <v>0</v>
      </c>
      <c r="AL11" s="17" t="n">
        <f aca="false">COUNTIFS('Duel Log'!C$2:C$2815,"Turan✨",'Duel Log'!I$2:I$2815,$A11)+COUNTIFS('Duel Log'!C$2:C$2815,"Turan✨",'Duel Log'!J$2:J$2815,$A11)+COUNTIFS('Duel Log'!C$2:C$2815,"Turan✨",'Duel Log'!K$2:K$2815,$A11)+COUNTIFS('Duel Log'!C$2:C$2815,"Turan✨",'Duel Log'!L$2:L$2815,$A11)+COUNTIFS('Duel Log'!C$2:C$2815,"Turan✨",'Duel Log'!M$2:M$2815,$A11)+COUNTIFS('Duel Log'!C$2:C$2815,"Turan✨",'Duel Log'!N$2:N$2815,$A11)+COUNTIFS('Duel Log'!C$2:C$2815,"Turan✨",'Duel Log'!O$2:O$2815,$A11)+COUNTIFS('Duel Log'!C$2:C$2815,"Turan✨",'Duel Log'!P$2:P$2815,$A11)</f>
        <v>8</v>
      </c>
      <c r="AM11" s="17" t="n">
        <f aca="false">COUNTIFS('Duel Log'!C$2:C$2815,"Vitor75",'Duel Log'!I$2:I$2815,$A11)+COUNTIFS('Duel Log'!C$2:C$2815,"Vitor75",'Duel Log'!J$2:J$2815,$A11)+COUNTIFS('Duel Log'!C$2:C$2815,"Vitor75",'Duel Log'!K$2:K$2815,$A11)+COUNTIFS('Duel Log'!C$2:C$2815,"Vitor75",'Duel Log'!L$2:L$2815,$A11)+COUNTIFS('Duel Log'!C$2:C$2815,"Vitor75",'Duel Log'!M$2:M$2815,$A11)+COUNTIFS('Duel Log'!C$2:C$2815,"Vitor75",'Duel Log'!N$2:N$2815,$A11)+COUNTIFS('Duel Log'!C$2:C$2815,"Vitor75",'Duel Log'!O$2:O$2815,$A11)+COUNTIFS('Duel Log'!C$2:C$2815,"Vitor75",'Duel Log'!P$2:P$2815,$A11)</f>
        <v>4</v>
      </c>
      <c r="AN11" s="17" t="n">
        <f aca="false">COUNTIFS('Duel Log'!C$2:C$2815,"WL ✨ Tytoń 劲头",'Duel Log'!I$2:I$2815,$A11)+COUNTIFS('Duel Log'!C$2:C$2815,"WL ✨ Tytoń 劲头",'Duel Log'!J$2:J$2815,$A11)+COUNTIFS('Duel Log'!C$2:C$2815,"WL ✨ Tytoń 劲头",'Duel Log'!K$2:K$2815,$A11)+COUNTIFS('Duel Log'!C$2:C$2815,"WL ✨ Tytoń 劲头",'Duel Log'!L$2:L$2815,$A11)+COUNTIFS('Duel Log'!C$2:C$2815,"WL ✨ Tytoń 劲头",'Duel Log'!M$2:M$2815,$A11)+COUNTIFS('Duel Log'!C$2:C$2815,"WL ✨ Tytoń 劲头",'Duel Log'!N$2:N$2815,$A11)+COUNTIFS('Duel Log'!C$2:C$2815,"WL ✨ Tytoń 劲头",'Duel Log'!O$2:O$2815,$A11)+COUNTIFS('Duel Log'!C$2:C$2815,"WL ✨ Tytoń 劲头",'Duel Log'!P$2:P$2815,$A11)</f>
        <v>7</v>
      </c>
      <c r="AO11" s="17" t="n">
        <f aca="false">COUNTIFS('Duel Log'!C$2:C$2815,"Wallace",'Duel Log'!I$2:I$2815,$A11)+COUNTIFS('Duel Log'!C$2:C$2815,"Wallace",'Duel Log'!J$2:J$2815,$A11)+COUNTIFS('Duel Log'!C$2:C$2815,"Wallace",'Duel Log'!K$2:K$2815,$A11)+COUNTIFS('Duel Log'!C$2:C$2815,"Wallace",'Duel Log'!L$2:L$2815,$A11)+COUNTIFS('Duel Log'!C$2:C$2815,"Wallace",'Duel Log'!M$2:M$2815,$A11)+COUNTIFS('Duel Log'!C$2:C$2815,"Wallace",'Duel Log'!N$2:N$2815,$A11)+COUNTIFS('Duel Log'!C$2:C$2815,"Wallace",'Duel Log'!O$2:O$2815,$A11)+COUNTIFS('Duel Log'!C$2:C$2815,"Wallace",'Duel Log'!P$2:P$2815,$A11)</f>
        <v>8</v>
      </c>
      <c r="AP11" s="17" t="n">
        <f aca="false">COUNTIFS('Duel Log'!C$2:C$2815,"Yoru",'Duel Log'!I$2:I$2815,$A11)+COUNTIFS('Duel Log'!C$2:C$2815,"Yoru",'Duel Log'!J$2:J$2815,$A11)+COUNTIFS('Duel Log'!C$2:C$2815,"Yoru",'Duel Log'!K$2:K$2815,$A11)+COUNTIFS('Duel Log'!C$2:C$2815,"Yoru",'Duel Log'!L$2:L$2815,$A11)+COUNTIFS('Duel Log'!C$2:C$2815,"Yoru",'Duel Log'!M$2:M$2815,$A11)+COUNTIFS('Duel Log'!C$2:C$2815,"Yoru",'Duel Log'!N$2:N$2815,$A11)+COUNTIFS('Duel Log'!C$2:C$2815,"Yoru",'Duel Log'!O$2:O$2815,$A11)+COUNTIFS('Duel Log'!C$2:C$2815,"Yoru",'Duel Log'!P$2:P$2815,$A11)</f>
        <v>5</v>
      </c>
      <c r="AQ11" s="17" t="n">
        <f aca="false">COUNTIFS('Duel Log'!C$2:C$2815,"adriel",'Duel Log'!I$2:I$2815,$A11)+COUNTIFS('Duel Log'!C$2:C$2815,"adriel",'Duel Log'!J$2:J$2815,$A11)+COUNTIFS('Duel Log'!C$2:C$2815,"adriel",'Duel Log'!K$2:K$2815,$A11)+COUNTIFS('Duel Log'!C$2:C$2815,"adriel",'Duel Log'!L$2:L$2815,$A11)+COUNTIFS('Duel Log'!C$2:C$2815,"adriel",'Duel Log'!M$2:M$2815,$A11)+COUNTIFS('Duel Log'!C$2:C$2815,"adriel",'Duel Log'!N$2:N$2815,$A11)+COUNTIFS('Duel Log'!C$2:C$2815,"adriel",'Duel Log'!O$2:O$2815,$A11)+COUNTIFS('Duel Log'!C$2:C$2815,"adriel",'Duel Log'!P$2:P$2815,$A11)</f>
        <v>7</v>
      </c>
      <c r="AR11" s="17" t="n">
        <f aca="false">COUNTIFS('Duel Log'!C$2:C$2815,"droy",'Duel Log'!I$2:I$2815,$A11)+COUNTIFS('Duel Log'!C$2:C$2815,"droy",'Duel Log'!J$2:J$2815,$A11)+COUNTIFS('Duel Log'!C$2:C$2815,"droy",'Duel Log'!K$2:K$2815,$A11)+COUNTIFS('Duel Log'!C$2:C$2815,"droy",'Duel Log'!L$2:L$2815,$A11)+COUNTIFS('Duel Log'!C$2:C$2815,"droy",'Duel Log'!M$2:M$2815,$A11)+COUNTIFS('Duel Log'!C$2:C$2815,"droy",'Duel Log'!N$2:N$2815,$A11)+COUNTIFS('Duel Log'!C$2:C$2815,"droy",'Duel Log'!O$2:O$2815,$A11)+COUNTIFS('Duel Log'!C$2:C$2815,"droy",'Duel Log'!P$2:P$2815,$A11)</f>
        <v>3</v>
      </c>
      <c r="AS11" s="17" t="n">
        <f aca="false">COUNTIFS('Duel Log'!C$2:C$2815,"evolve✨律师",'Duel Log'!I$2:I$2815,$A11)+COUNTIFS('Duel Log'!C$2:C$2815,"evolve✨律师",'Duel Log'!J$2:J$2815,$A11)+COUNTIFS('Duel Log'!C$2:C$2815,"evolve✨律师",'Duel Log'!K$2:K$2815,$A11)+COUNTIFS('Duel Log'!C$2:C$2815,"evolve✨律师",'Duel Log'!L$2:L$2815,$A11)+COUNTIFS('Duel Log'!C$2:C$2815,"evolve✨律师",'Duel Log'!M$2:M$2815,$A11)+COUNTIFS('Duel Log'!C$2:C$2815,"evolve✨律师",'Duel Log'!N$2:N$2815,$A11)+COUNTIFS('Duel Log'!C$2:C$2815,"evolve✨律师",'Duel Log'!O$2:O$2815,$A11)+COUNTIFS('Duel Log'!C$2:C$2815,"evolve✨律师",'Duel Log'!P$2:P$2815,$A11)</f>
        <v>5</v>
      </c>
      <c r="AT11" s="17" t="n">
        <f aca="false">COUNTIFS('Duel Log'!C$2:C$2815,"✨Tanji",'Duel Log'!I$2:I$2815,$A11)+COUNTIFS('Duel Log'!C$2:C$2815,"✨Tanji",'Duel Log'!J$2:J$2815,$A11)+COUNTIFS('Duel Log'!C$2:C$2815,"✨Tanji",'Duel Log'!K$2:K$2815,$A11)+COUNTIFS('Duel Log'!C$2:C$2815,"✨Tanji",'Duel Log'!L$2:L$2815,$A11)+COUNTIFS('Duel Log'!C$2:C$2815,"✨Tanji",'Duel Log'!M$2:M$2815,$A11)+COUNTIFS('Duel Log'!C$2:C$2815,"✨Tanji",'Duel Log'!N$2:N$2815,$A11)+COUNTIFS('Duel Log'!C$2:C$2815,"✨Tanji",'Duel Log'!O$2:O$2815,$A11)+COUNTIFS('Duel Log'!C$2:C$2815,"✨Tanji",'Duel Log'!P$2:P$2815,$A11)</f>
        <v>4</v>
      </c>
      <c r="AU11" s="17" t="n">
        <f aca="false">COUNTIFS('Duel Log'!C$2:C$2815,"ぐりてゃん",'Duel Log'!I$2:I$2815,$A11)+COUNTIFS('Duel Log'!C$2:C$2815,"ぐりてゃん",'Duel Log'!J$2:J$2815,$A11)+COUNTIFS('Duel Log'!C$2:C$2815,"ぐりてゃん",'Duel Log'!K$2:K$2815,$A11)+COUNTIFS('Duel Log'!C$2:C$2815,"ぐりてゃん",'Duel Log'!L$2:L$2815,$A11)+COUNTIFS('Duel Log'!C$2:C$2815,"ぐりてゃん",'Duel Log'!M$2:M$2815,$A11)+COUNTIFS('Duel Log'!C$2:C$2815,"ぐりてゃん",'Duel Log'!N$2:N$2815,$A11)+COUNTIFS('Duel Log'!C$2:C$2815,"ぐりてゃん",'Duel Log'!O$2:O$2815,$A11)+COUNTIFS('Duel Log'!C$2:C$2815,"ぐりてゃん",'Duel Log'!P$2:P$2815,$A11)</f>
        <v>6</v>
      </c>
      <c r="AV11" s="17" t="n">
        <f aca="false">COUNTIFS('Duel Log'!C$2:C$2815,"たぁ",'Duel Log'!I$2:I$2815,$A11)+COUNTIFS('Duel Log'!C$2:C$2815,"たぁ",'Duel Log'!J$2:J$2815,$A11)+COUNTIFS('Duel Log'!C$2:C$2815,"たぁ",'Duel Log'!K$2:K$2815,$A11)+COUNTIFS('Duel Log'!C$2:C$2815,"たぁ",'Duel Log'!L$2:L$2815,$A11)+COUNTIFS('Duel Log'!C$2:C$2815,"たぁ",'Duel Log'!M$2:M$2815,$A11)+COUNTIFS('Duel Log'!C$2:C$2815,"たぁ",'Duel Log'!N$2:N$2815,$A11)+COUNTIFS('Duel Log'!C$2:C$2815,"たぁ",'Duel Log'!O$2:O$2815,$A11)+COUNTIFS('Duel Log'!C$2:C$2815,"たぁ",'Duel Log'!P$2:P$2815,$A11)</f>
        <v>4</v>
      </c>
      <c r="AW11" s="17" t="n">
        <f aca="false">COUNTIFS('Duel Log'!C$2:C$2815,"むぎったん",'Duel Log'!I$2:I$2815,$A11)+COUNTIFS('Duel Log'!C$2:C$2815,"むぎったん",'Duel Log'!J$2:J$2815,$A11)+COUNTIFS('Duel Log'!C$2:C$2815,"むぎったん",'Duel Log'!K$2:K$2815,$A11)+COUNTIFS('Duel Log'!C$2:C$2815,"むぎったん",'Duel Log'!L$2:L$2815,$A11)+COUNTIFS('Duel Log'!C$2:C$2815,"むぎったん",'Duel Log'!M$2:M$2815,$A11)+COUNTIFS('Duel Log'!C$2:C$2815,"むぎったん",'Duel Log'!N$2:N$2815,$A11)+COUNTIFS('Duel Log'!C$2:C$2815,"むぎったん",'Duel Log'!O$2:O$2815,$A11)+COUNTIFS('Duel Log'!C$2:C$2815,"むぎったん",'Duel Log'!P$2:P$2815,$A11)</f>
        <v>5</v>
      </c>
      <c r="AX11" s="17" t="n">
        <f aca="false">COUNTIFS('Duel Log'!C$2:C$2815,"加急Sinistro™",'Duel Log'!I$2:I$2815,$A11)+COUNTIFS('Duel Log'!C$2:C$2815,"加急Sinistro™",'Duel Log'!J$2:J$2815,$A11)+COUNTIFS('Duel Log'!C$2:C$2815,"加急Sinistro™",'Duel Log'!K$2:K$2815,$A11)+COUNTIFS('Duel Log'!C$2:C$2815,"加急Sinistro™",'Duel Log'!L$2:L$2815,$A11)+COUNTIFS('Duel Log'!C$2:C$2815,"加急Sinistro™",'Duel Log'!M$2:M$2815,$A11)+COUNTIFS('Duel Log'!C$2:C$2815,"加急Sinistro™",'Duel Log'!N$2:N$2815,$A11)+COUNTIFS('Duel Log'!C$2:C$2815,"加急Sinistro™",'Duel Log'!O$2:O$2815,$A11)+COUNTIFS('Duel Log'!C$2:C$2815,"加急Sinistro™",'Duel Log'!P$2:P$2815,$A11)</f>
        <v>6</v>
      </c>
      <c r="AY11" s="17" t="n">
        <f aca="false">COUNTIFS('Duel Log'!C$2:C$2815,"枫｜rakan❤️安之",'Duel Log'!I$2:I$2815,$A11)+COUNTIFS('Duel Log'!C$2:C$2815,"枫｜rakan❤️安之",'Duel Log'!J$2:J$2815,$A11)+COUNTIFS('Duel Log'!C$2:C$2815,"枫｜rakan❤️安之",'Duel Log'!K$2:K$2815,$A11)+COUNTIFS('Duel Log'!C$2:C$2815,"枫｜rakan❤️安之",'Duel Log'!L$2:L$2815,$A11)+COUNTIFS('Duel Log'!C$2:C$2815,"枫｜rakan❤️安之",'Duel Log'!M$2:M$2815,$A11)+COUNTIFS('Duel Log'!C$2:C$2815,"枫｜rakan❤️安之",'Duel Log'!N$2:N$2815,$A11)+COUNTIFS('Duel Log'!C$2:C$2815,"枫｜rakan❤️安之",'Duel Log'!O$2:O$2815,$A11)+COUNTIFS('Duel Log'!C$2:C$2815,"枫｜rakan❤️安之",'Duel Log'!P$2:P$2815,$A11)</f>
        <v>3</v>
      </c>
      <c r="AZ11" s="17" t="n">
        <f aca="false">COUNTIFS('Duel Log'!C$2:C$2815,"老板 Ι Batan’宙斯",'Duel Log'!I$2:I$2815,$A11)+COUNTIFS('Duel Log'!C$2:C$2815,"老板 Ι Batan’宙斯",'Duel Log'!J$2:J$2815,$A11)+COUNTIFS('Duel Log'!C$2:C$2815,"老板 Ι Batan’宙斯",'Duel Log'!K$2:K$2815,$A11)+COUNTIFS('Duel Log'!C$2:C$2815,"老板 Ι Batan’宙斯",'Duel Log'!L$2:L$2815,$A11)+COUNTIFS('Duel Log'!C$2:C$2815,"老板 Ι Batan’宙斯",'Duel Log'!M$2:M$2815,$A11)+COUNTIFS('Duel Log'!C$2:C$2815,"老板 Ι Batan’宙斯",'Duel Log'!N$2:N$2815,$A11)+COUNTIFS('Duel Log'!C$2:C$2815,"老板 Ι Batan’宙斯",'Duel Log'!O$2:O$2815,$A11)+COUNTIFS('Duel Log'!C$2:C$2815,"老板 Ι Batan’宙斯",'Duel Log'!P$2:P$2815,$A11)</f>
        <v>11</v>
      </c>
      <c r="BA11" s="17" t="n">
        <f aca="false">COUNTIFS('Duel Log'!C$2:C$2815,"鬼舞辻無惨",'Duel Log'!I$2:I$2815,$A11)+COUNTIFS('Duel Log'!C$2:C$2815,"鬼舞辻無惨",'Duel Log'!J$2:J$2815,$A11)+COUNTIFS('Duel Log'!C$2:C$2815,"鬼舞辻無惨",'Duel Log'!K$2:K$2815,$A11)+COUNTIFS('Duel Log'!C$2:C$2815,"鬼舞辻無惨",'Duel Log'!L$2:L$2815,$A11)+COUNTIFS('Duel Log'!C$2:C$2815,"鬼舞辻無惨",'Duel Log'!M$2:M$2815,$A11)+COUNTIFS('Duel Log'!C$2:C$2815,"鬼舞辻無惨",'Duel Log'!N$2:N$2815,$A11)+COUNTIFS('Duel Log'!C$2:C$2815,"鬼舞辻無惨",'Duel Log'!O$2:O$2815,$A11)+COUNTIFS('Duel Log'!C$2:C$2815,"鬼舞辻無惨",'Duel Log'!P$2:P$2815,$A11)</f>
        <v>0</v>
      </c>
      <c r="BB11" s="17" t="n">
        <f aca="false">COUNTIFS('Duel Log'!C$2:C$2815,"우티비구독좋아요",'Duel Log'!I$2:I$2815,$A11)+COUNTIFS('Duel Log'!C$2:C$2815,"우티비구독좋아요",'Duel Log'!J$2:J$2815,$A11)+COUNTIFS('Duel Log'!C$2:C$2815,"우티비구독좋아요",'Duel Log'!K$2:K$2815,$A11)+COUNTIFS('Duel Log'!C$2:C$2815,"우티비구독좋아요",'Duel Log'!L$2:L$2815,$A11)+COUNTIFS('Duel Log'!C$2:C$2815,"우티비구독좋아요",'Duel Log'!M$2:M$2815,$A11)+COUNTIFS('Duel Log'!C$2:C$2815,"우티비구독좋아요",'Duel Log'!N$2:N$2815,$A11)+COUNTIFS('Duel Log'!C$2:C$2815,"우티비구독좋아요",'Duel Log'!O$2:O$2815,$A11)+COUNTIFS('Duel Log'!C$2:C$2815,"우티비구독좋아요",'Duel Log'!P$2:P$2815,$A11)</f>
        <v>3</v>
      </c>
    </row>
    <row r="12" customFormat="false" ht="15" hidden="false" customHeight="true" outlineLevel="0" collapsed="false">
      <c r="A12" s="11" t="s">
        <v>182</v>
      </c>
      <c r="B12" s="17" t="n">
        <f aca="false">COUNTIFS('Duel Log'!C$2:C$2815,"Adox",'Duel Log'!I$2:I$2815,$A12)+COUNTIFS('Duel Log'!C$2:C$2815,"Adox",'Duel Log'!J$2:J$2815,$A12)+COUNTIFS('Duel Log'!C$2:C$2815,"Adox",'Duel Log'!K$2:K$2815,$A12)+COUNTIFS('Duel Log'!C$2:C$2815,"Adox",'Duel Log'!L$2:L$2815,$A12)+COUNTIFS('Duel Log'!C$2:C$2815,"Adox",'Duel Log'!M$2:M$2815,$A12)+COUNTIFS('Duel Log'!C$2:C$2815,"Adox",'Duel Log'!N$2:N$2815,$A12)+COUNTIFS('Duel Log'!C$2:C$2815,"Adox",'Duel Log'!O$2:O$2815,$A12)+COUNTIFS('Duel Log'!C$2:C$2815,"Adox",'Duel Log'!P$2:P$2815,$A12)</f>
        <v>1</v>
      </c>
      <c r="C12" s="17" t="n">
        <f aca="false">COUNTIFS('Duel Log'!C$2:C$2815,"Asaf",'Duel Log'!I$2:I$2815,$A12)+COUNTIFS('Duel Log'!C$2:C$2815,"Asaf",'Duel Log'!J$2:J$2815,$A12)+COUNTIFS('Duel Log'!C$2:C$2815,"Asaf",'Duel Log'!K$2:K$2815,$A12)+COUNTIFS('Duel Log'!C$2:C$2815,"Asaf",'Duel Log'!L$2:L$2815,$A12)+COUNTIFS('Duel Log'!C$2:C$2815,"Asaf",'Duel Log'!M$2:M$2815,$A12)+COUNTIFS('Duel Log'!C$2:C$2815,"Asaf",'Duel Log'!N$2:N$2815,$A12)+COUNTIFS('Duel Log'!C$2:C$2815,"Asaf",'Duel Log'!O$2:O$2815,$A12)+COUNTIFS('Duel Log'!C$2:C$2815,"Asaf",'Duel Log'!P$2:P$2815,$A12)</f>
        <v>4</v>
      </c>
      <c r="D12" s="17" t="n">
        <f aca="false">COUNTIFS('Duel Log'!C$2:C$2815,"BattleSRAM",'Duel Log'!I$2:I$2815,$A12)+COUNTIFS('Duel Log'!C$2:C$2815,"BattleSRAM",'Duel Log'!J$2:J$2815,$A12)+COUNTIFS('Duel Log'!C$2:C$2815,"BattleSRAM",'Duel Log'!K$2:K$2815,$A12)+COUNTIFS('Duel Log'!C$2:C$2815,"BattleSRAM",'Duel Log'!L$2:L$2815,$A12)+COUNTIFS('Duel Log'!C$2:C$2815,"BattleSRAM",'Duel Log'!M$2:M$2815,$A12)+COUNTIFS('Duel Log'!C$2:C$2815,"BattleSRAM",'Duel Log'!N$2:N$2815,$A12)+COUNTIFS('Duel Log'!C$2:C$2815,"BattleSRAM",'Duel Log'!O$2:O$2815,$A12)+COUNTIFS('Duel Log'!C$2:C$2815,"BattleSRAM",'Duel Log'!P$2:P$2815,$A12)</f>
        <v>9</v>
      </c>
      <c r="E12" s="17" t="n">
        <f aca="false">COUNTIFS('Duel Log'!C$2:C$2815,"Betfas",'Duel Log'!I$2:I$2815,$A12)+COUNTIFS('Duel Log'!C$2:C$2815,"Betfas",'Duel Log'!J$2:J$2815,$A12)+COUNTIFS('Duel Log'!C$2:C$2815,"Betfas",'Duel Log'!K$2:K$2815,$A12)+COUNTIFS('Duel Log'!C$2:C$2815,"Betfas",'Duel Log'!L$2:L$2815,$A12)+COUNTIFS('Duel Log'!C$2:C$2815,"Betfas",'Duel Log'!M$2:M$2815,$A12)+COUNTIFS('Duel Log'!C$2:C$2815,"Betfas",'Duel Log'!N$2:N$2815,$A12)+COUNTIFS('Duel Log'!C$2:C$2815,"Betfas",'Duel Log'!O$2:O$2815,$A12)+COUNTIFS('Duel Log'!C$2:C$2815,"Betfas",'Duel Log'!P$2:P$2815,$A12)</f>
        <v>2</v>
      </c>
      <c r="F12" s="17" t="n">
        <f aca="false">COUNTIFS('Duel Log'!C$2:C$2815,"CAL Sub ™✨杰克",'Duel Log'!I$2:I$2815,$A12)+COUNTIFS('Duel Log'!C$2:C$2815,"CAL Sub ™✨杰克",'Duel Log'!J$2:J$2815,$A12)+COUNTIFS('Duel Log'!C$2:C$2815,"CAL Sub ™✨杰克",'Duel Log'!K$2:K$2815,$A12)+COUNTIFS('Duel Log'!C$2:C$2815,"CAL Sub ™✨杰克",'Duel Log'!L$2:L$2815,$A12)+COUNTIFS('Duel Log'!C$2:C$2815,"CAL Sub ™✨杰克",'Duel Log'!M$2:M$2815,$A12)+COUNTIFS('Duel Log'!C$2:C$2815,"CAL Sub ™✨杰克",'Duel Log'!N$2:N$2815,$A12)+COUNTIFS('Duel Log'!C$2:C$2815,"CAL Sub ™✨杰克",'Duel Log'!O$2:O$2815,$A12)+COUNTIFS('Duel Log'!C$2:C$2815,"CAL Sub ™✨杰克",'Duel Log'!P$2:P$2815,$A12)</f>
        <v>8</v>
      </c>
      <c r="G12" s="17" t="n">
        <f aca="false">COUNTIFS('Duel Log'!C$2:C$2815,"Clown",'Duel Log'!I$2:I$2815,$A12)+COUNTIFS('Duel Log'!C$2:C$2815,"Clown",'Duel Log'!J$2:J$2815,$A12)+COUNTIFS('Duel Log'!C$2:C$2815,"Clown",'Duel Log'!K$2:K$2815,$A12)+COUNTIFS('Duel Log'!C$2:C$2815,"Clown",'Duel Log'!L$2:L$2815,$A12)+COUNTIFS('Duel Log'!C$2:C$2815,"Clown",'Duel Log'!M$2:M$2815,$A12)+COUNTIFS('Duel Log'!C$2:C$2815,"Clown",'Duel Log'!N$2:N$2815,$A12)+COUNTIFS('Duel Log'!C$2:C$2815,"Clown",'Duel Log'!O$2:O$2815,$A12)+COUNTIFS('Duel Log'!C$2:C$2815,"Clown",'Duel Log'!P$2:P$2815,$A12)</f>
        <v>4</v>
      </c>
      <c r="H12" s="17" t="n">
        <f aca="false">COUNTIFS('Duel Log'!C$2:C$2815,"Coco",'Duel Log'!I$2:I$2815,$A12)+COUNTIFS('Duel Log'!C$2:C$2815,"Coco",'Duel Log'!J$2:J$2815,$A12)+COUNTIFS('Duel Log'!C$2:C$2815,"Coco",'Duel Log'!K$2:K$2815,$A12)+COUNTIFS('Duel Log'!C$2:C$2815,"Coco",'Duel Log'!L$2:L$2815,$A12)+COUNTIFS('Duel Log'!C$2:C$2815,"Coco",'Duel Log'!M$2:M$2815,$A12)+COUNTIFS('Duel Log'!C$2:C$2815,"Coco",'Duel Log'!N$2:N$2815,$A12)+COUNTIFS('Duel Log'!C$2:C$2815,"Coco",'Duel Log'!O$2:O$2815,$A12)+COUNTIFS('Duel Log'!C$2:C$2815,"Coco",'Duel Log'!P$2:P$2815,$A12)</f>
        <v>6</v>
      </c>
      <c r="I12" s="17" t="n">
        <f aca="false">COUNTIFS('Duel Log'!C$2:C$2815,"Code: Furkan",'Duel Log'!I$2:I$2815,$A12)+COUNTIFS('Duel Log'!C$2:C$2815,"Code: Furkan",'Duel Log'!J$2:J$2815,$A12)+COUNTIFS('Duel Log'!C$2:C$2815,"Code: Furkan",'Duel Log'!K$2:K$2815,$A12)+COUNTIFS('Duel Log'!C$2:C$2815,"Code: Furkan",'Duel Log'!L$2:L$2815,$A12)+COUNTIFS('Duel Log'!C$2:C$2815,"Code: Furkan",'Duel Log'!M$2:M$2815,$A12)+COUNTIFS('Duel Log'!C$2:C$2815,"Code: Furkan",'Duel Log'!N$2:N$2815,$A12)+COUNTIFS('Duel Log'!C$2:C$2815,"Code: Furkan",'Duel Log'!O$2:O$2815,$A12)+COUNTIFS('Duel Log'!C$2:C$2815,"Code: Furkan",'Duel Log'!P$2:P$2815,$A12)</f>
        <v>6</v>
      </c>
      <c r="J12" s="17" t="n">
        <f aca="false">COUNTIFS('Duel Log'!C$2:C$2815,"DK",'Duel Log'!I$2:I$2815,$A12)+COUNTIFS('Duel Log'!C$2:C$2815,"DK",'Duel Log'!J$2:J$2815,$A12)+COUNTIFS('Duel Log'!C$2:C$2815,"DK",'Duel Log'!K$2:K$2815,$A12)+COUNTIFS('Duel Log'!C$2:C$2815,"DK",'Duel Log'!L$2:L$2815,$A12)+COUNTIFS('Duel Log'!C$2:C$2815,"DK",'Duel Log'!M$2:M$2815,$A12)+COUNTIFS('Duel Log'!C$2:C$2815,"DK",'Duel Log'!N$2:N$2815,$A12)+COUNTIFS('Duel Log'!C$2:C$2815,"DK",'Duel Log'!O$2:O$2815,$A12)+COUNTIFS('Duel Log'!C$2:C$2815,"DK",'Duel Log'!P$2:P$2815,$A12)</f>
        <v>0</v>
      </c>
      <c r="K12" s="17" t="n">
        <f aca="false">COUNTIFS('Duel Log'!C$2:C$2815,"Dess",'Duel Log'!I$2:I$2815,$A12)+COUNTIFS('Duel Log'!C$2:C$2815,"Dess",'Duel Log'!J$2:J$2815,$A12)+COUNTIFS('Duel Log'!C$2:C$2815,"Dess",'Duel Log'!K$2:K$2815,$A12)+COUNTIFS('Duel Log'!C$2:C$2815,"Dess",'Duel Log'!L$2:L$2815,$A12)+COUNTIFS('Duel Log'!C$2:C$2815,"Dess",'Duel Log'!M$2:M$2815,$A12)+COUNTIFS('Duel Log'!C$2:C$2815,"Dess",'Duel Log'!N$2:N$2815,$A12)+COUNTIFS('Duel Log'!C$2:C$2815,"Dess",'Duel Log'!O$2:O$2815,$A12)+COUNTIFS('Duel Log'!C$2:C$2815,"Dess",'Duel Log'!P$2:P$2815,$A12)</f>
        <v>3</v>
      </c>
      <c r="L12" s="17" t="n">
        <f aca="false">COUNTIFS('Duel Log'!C$2:C$2815,"EGW",'Duel Log'!I$2:I$2815,$A12)+COUNTIFS('Duel Log'!C$2:C$2815,"EGW",'Duel Log'!J$2:J$2815,$A12)+COUNTIFS('Duel Log'!C$2:C$2815,"EGW",'Duel Log'!K$2:K$2815,$A12)+COUNTIFS('Duel Log'!C$2:C$2815,"EGW",'Duel Log'!L$2:L$2815,$A12)+COUNTIFS('Duel Log'!C$2:C$2815,"EGW",'Duel Log'!M$2:M$2815,$A12)+COUNTIFS('Duel Log'!C$2:C$2815,"EGW",'Duel Log'!N$2:N$2815,$A12)+COUNTIFS('Duel Log'!C$2:C$2815,"EGW",'Duel Log'!O$2:O$2815,$A12)+COUNTIFS('Duel Log'!C$2:C$2815,"EGW",'Duel Log'!P$2:P$2815,$A12)</f>
        <v>2</v>
      </c>
      <c r="M12" s="17" t="n">
        <f aca="false">COUNTIFS('Duel Log'!C$2:C$2815,"ErBacce",'Duel Log'!I$2:I$2815,$A12)+COUNTIFS('Duel Log'!C$2:C$2815,"ErBacce",'Duel Log'!J$2:J$2815,$A12)+COUNTIFS('Duel Log'!C$2:C$2815,"ErBacce",'Duel Log'!K$2:K$2815,$A12)+COUNTIFS('Duel Log'!C$2:C$2815,"ErBacce",'Duel Log'!L$2:L$2815,$A12)+COUNTIFS('Duel Log'!C$2:C$2815,"ErBacce",'Duel Log'!M$2:M$2815,$A12)+COUNTIFS('Duel Log'!C$2:C$2815,"ErBacce",'Duel Log'!N$2:N$2815,$A12)+COUNTIFS('Duel Log'!C$2:C$2815,"ErBacce",'Duel Log'!O$2:O$2815,$A12)+COUNTIFS('Duel Log'!C$2:C$2815,"ErBacce",'Duel Log'!P$2:P$2815,$A12)</f>
        <v>6</v>
      </c>
      <c r="N12" s="17" t="n">
        <f aca="false">COUNTIFS('Duel Log'!C$2:C$2815,"Ian77",'Duel Log'!I$2:I$2815,$A12)+COUNTIFS('Duel Log'!C$2:C$2815,"Ian77",'Duel Log'!J$2:J$2815,$A12)+COUNTIFS('Duel Log'!C$2:C$2815,"Ian77",'Duel Log'!K$2:K$2815,$A12)+COUNTIFS('Duel Log'!C$2:C$2815,"Ian77",'Duel Log'!L$2:L$2815,$A12)+COUNTIFS('Duel Log'!C$2:C$2815,"Ian77",'Duel Log'!M$2:M$2815,$A12)+COUNTIFS('Duel Log'!C$2:C$2815,"Ian77",'Duel Log'!N$2:N$2815,$A12)+COUNTIFS('Duel Log'!C$2:C$2815,"Ian77",'Duel Log'!O$2:O$2815,$A12)+COUNTIFS('Duel Log'!C$2:C$2815,"Ian77",'Duel Log'!P$2:P$2815,$A12)</f>
        <v>3</v>
      </c>
      <c r="O12" s="17" t="n">
        <f aca="false">COUNTIFS('Duel Log'!C$2:C$2815,"JL Viiper",'Duel Log'!I$2:I$2815,$A12)+COUNTIFS('Duel Log'!C$2:C$2815,"JL Viiper",'Duel Log'!J$2:J$2815,$A12)+COUNTIFS('Duel Log'!C$2:C$2815,"JL Viiper",'Duel Log'!K$2:K$2815,$A12)+COUNTIFS('Duel Log'!C$2:C$2815,"JL Viiper",'Duel Log'!L$2:L$2815,$A12)+COUNTIFS('Duel Log'!C$2:C$2815,"JL Viiper",'Duel Log'!M$2:M$2815,$A12)+COUNTIFS('Duel Log'!C$2:C$2815,"JL Viiper",'Duel Log'!N$2:N$2815,$A12)+COUNTIFS('Duel Log'!C$2:C$2815,"JL Viiper",'Duel Log'!O$2:O$2815,$A12)+COUNTIFS('Duel Log'!C$2:C$2815,"JL Viiper",'Duel Log'!P$2:P$2815,$A12)</f>
        <v>5</v>
      </c>
      <c r="P12" s="17" t="n">
        <f aca="false">COUNTIFS('Duel Log'!C$2:C$2815,"JorZ",'Duel Log'!I$2:I$2815,$A12)+COUNTIFS('Duel Log'!C$2:C$2815,"JorZ",'Duel Log'!J$2:J$2815,$A12)+COUNTIFS('Duel Log'!C$2:C$2815,"JorZ",'Duel Log'!K$2:K$2815,$A12)+COUNTIFS('Duel Log'!C$2:C$2815,"JorZ",'Duel Log'!L$2:L$2815,$A12)+COUNTIFS('Duel Log'!C$2:C$2815,"JorZ",'Duel Log'!M$2:M$2815,$A12)+COUNTIFS('Duel Log'!C$2:C$2815,"JorZ",'Duel Log'!N$2:N$2815,$A12)+COUNTIFS('Duel Log'!C$2:C$2815,"JorZ",'Duel Log'!O$2:O$2815,$A12)+COUNTIFS('Duel Log'!C$2:C$2815,"JorZ",'Duel Log'!P$2:P$2815,$A12)</f>
        <v>4</v>
      </c>
      <c r="Q12" s="17" t="n">
        <f aca="false">COUNTIFS('Duel Log'!C$2:C$2815,"Kimchi77✨小小罗",'Duel Log'!I$2:I$2815,$A12)+COUNTIFS('Duel Log'!C$2:C$2815,"Kimchi77✨小小罗",'Duel Log'!J$2:J$2815,$A12)+COUNTIFS('Duel Log'!C$2:C$2815,"Kimchi77✨小小罗",'Duel Log'!K$2:K$2815,$A12)+COUNTIFS('Duel Log'!C$2:C$2815,"Kimchi77✨小小罗",'Duel Log'!L$2:L$2815,$A12)+COUNTIFS('Duel Log'!C$2:C$2815,"Kimchi77✨小小罗",'Duel Log'!M$2:M$2815,$A12)+COUNTIFS('Duel Log'!C$2:C$2815,"Kimchi77✨小小罗",'Duel Log'!N$2:N$2815,$A12)+COUNTIFS('Duel Log'!C$2:C$2815,"Kimchi77✨小小罗",'Duel Log'!O$2:O$2815,$A12)+COUNTIFS('Duel Log'!C$2:C$2815,"Kimchi77✨小小罗",'Duel Log'!P$2:P$2815,$A12)</f>
        <v>5</v>
      </c>
      <c r="R12" s="17" t="n">
        <f aca="false">COUNTIFS('Duel Log'!C$2:C$2815,"Kitashiyan",'Duel Log'!I$2:I$2815,$A12)+COUNTIFS('Duel Log'!C$2:C$2815,"Kitashiyan",'Duel Log'!J$2:J$2815,$A12)+COUNTIFS('Duel Log'!C$2:C$2815,"Kitashiyan",'Duel Log'!K$2:K$2815,$A12)+COUNTIFS('Duel Log'!C$2:C$2815,"Kitashiyan",'Duel Log'!L$2:L$2815,$A12)+COUNTIFS('Duel Log'!C$2:C$2815,"Kitashiyan",'Duel Log'!M$2:M$2815,$A12)+COUNTIFS('Duel Log'!C$2:C$2815,"Kitashiyan",'Duel Log'!N$2:N$2815,$A12)+COUNTIFS('Duel Log'!C$2:C$2815,"Kitashiyan",'Duel Log'!O$2:O$2815,$A12)+COUNTIFS('Duel Log'!C$2:C$2815,"Kitashiyan",'Duel Log'!P$2:P$2815,$A12)</f>
        <v>3</v>
      </c>
      <c r="S12" s="17" t="n">
        <f aca="false">COUNTIFS('Duel Log'!C$2:C$2815,"LF丨张✨Ink❤️llb",'Duel Log'!I$2:I$2815,$A12)+COUNTIFS('Duel Log'!C$2:C$2815,"LF丨张✨Ink❤️llb",'Duel Log'!J$2:J$2815,$A12)+COUNTIFS('Duel Log'!C$2:C$2815,"LF丨张✨Ink❤️llb",'Duel Log'!K$2:K$2815,$A12)+COUNTIFS('Duel Log'!C$2:C$2815,"LF丨张✨Ink❤️llb",'Duel Log'!L$2:L$2815,$A12)+COUNTIFS('Duel Log'!C$2:C$2815,"LF丨张✨Ink❤️llb",'Duel Log'!M$2:M$2815,$A12)+COUNTIFS('Duel Log'!C$2:C$2815,"LF丨张✨Ink❤️llb",'Duel Log'!N$2:N$2815,$A12)+COUNTIFS('Duel Log'!C$2:C$2815,"LF丨张✨Ink❤️llb",'Duel Log'!O$2:O$2815,$A12)+COUNTIFS('Duel Log'!C$2:C$2815,"LF丨张✨Ink❤️llb",'Duel Log'!P$2:P$2815,$A12)</f>
        <v>2</v>
      </c>
      <c r="T12" s="17" t="n">
        <f aca="false">COUNTIFS('Duel Log'!C$2:C$2815,"Lucas.xit✨之安神",'Duel Log'!I$2:I$2815,$A12)+COUNTIFS('Duel Log'!C$2:C$2815,"Lucas.xit✨之安神",'Duel Log'!J$2:J$2815,$A12)+COUNTIFS('Duel Log'!C$2:C$2815,"Lucas.xit✨之安神",'Duel Log'!K$2:K$2815,$A12)+COUNTIFS('Duel Log'!C$2:C$2815,"Lucas.xit✨之安神",'Duel Log'!L$2:L$2815,$A12)+COUNTIFS('Duel Log'!C$2:C$2815,"Lucas.xit✨之安神",'Duel Log'!M$2:M$2815,$A12)+COUNTIFS('Duel Log'!C$2:C$2815,"Lucas.xit✨之安神",'Duel Log'!N$2:N$2815,$A12)+COUNTIFS('Duel Log'!C$2:C$2815,"Lucas.xit✨之安神",'Duel Log'!O$2:O$2815,$A12)+COUNTIFS('Duel Log'!C$2:C$2815,"Lucas.xit✨之安神",'Duel Log'!P$2:P$2815,$A12)</f>
        <v>0</v>
      </c>
      <c r="U12" s="17" t="n">
        <f aca="false">COUNTIFS('Duel Log'!C$2:C$2815,"Lucas✨杰克",'Duel Log'!I$2:I$2815,$A12)+COUNTIFS('Duel Log'!C$2:C$2815,"Lucas✨杰克",'Duel Log'!J$2:J$2815,$A12)+COUNTIFS('Duel Log'!C$2:C$2815,"Lucas✨杰克",'Duel Log'!K$2:K$2815,$A12)+COUNTIFS('Duel Log'!C$2:C$2815,"Lucas✨杰克",'Duel Log'!L$2:L$2815,$A12)+COUNTIFS('Duel Log'!C$2:C$2815,"Lucas✨杰克",'Duel Log'!M$2:M$2815,$A12)+COUNTIFS('Duel Log'!C$2:C$2815,"Lucas✨杰克",'Duel Log'!N$2:N$2815,$A12)+COUNTIFS('Duel Log'!C$2:C$2815,"Lucas✨杰克",'Duel Log'!O$2:O$2815,$A12)+COUNTIFS('Duel Log'!C$2:C$2815,"Lucas✨杰克",'Duel Log'!P$2:P$2815,$A12)</f>
        <v>2</v>
      </c>
      <c r="V12" s="17" t="n">
        <f aca="false">COUNTIFS('Duel Log'!C$2:C$2815,"MH Axel",'Duel Log'!I$2:I$2815,$A12)+COUNTIFS('Duel Log'!C$2:C$2815,"MH Axel",'Duel Log'!J$2:J$2815,$A12)+COUNTIFS('Duel Log'!C$2:C$2815,"MH Axel",'Duel Log'!K$2:K$2815,$A12)+COUNTIFS('Duel Log'!C$2:C$2815,"MH Axel",'Duel Log'!L$2:L$2815,$A12)+COUNTIFS('Duel Log'!C$2:C$2815,"MH Axel",'Duel Log'!M$2:M$2815,$A12)+COUNTIFS('Duel Log'!C$2:C$2815,"MH Axel",'Duel Log'!N$2:N$2815,$A12)+COUNTIFS('Duel Log'!C$2:C$2815,"MH Axel",'Duel Log'!O$2:O$2815,$A12)+COUNTIFS('Duel Log'!C$2:C$2815,"MH Axel",'Duel Log'!P$2:P$2815,$A12)</f>
        <v>13</v>
      </c>
      <c r="W12" s="17" t="n">
        <f aca="false">COUNTIFS('Duel Log'!C$2:C$2815,"Mohamed Light",'Duel Log'!I$2:I$2815,$A12)+COUNTIFS('Duel Log'!C$2:C$2815,"Mohamed Light",'Duel Log'!J$2:J$2815,$A12)+COUNTIFS('Duel Log'!C$2:C$2815,"Mohamed Light",'Duel Log'!K$2:K$2815,$A12)+COUNTIFS('Duel Log'!C$2:C$2815,"Mohamed Light",'Duel Log'!L$2:L$2815,$A12)+COUNTIFS('Duel Log'!C$2:C$2815,"Mohamed Light",'Duel Log'!M$2:M$2815,$A12)+COUNTIFS('Duel Log'!C$2:C$2815,"Mohamed Light",'Duel Log'!N$2:N$2815,$A12)+COUNTIFS('Duel Log'!C$2:C$2815,"Mohamed Light",'Duel Log'!O$2:O$2815,$A12)+COUNTIFS('Duel Log'!C$2:C$2815,"Mohamed Light",'Duel Log'!P$2:P$2815,$A12)</f>
        <v>1</v>
      </c>
      <c r="X12" s="17" t="n">
        <f aca="false">COUNTIFS('Duel Log'!C$2:C$2815,"Nicoco23",'Duel Log'!I$2:I$2815,$A12)+COUNTIFS('Duel Log'!C$2:C$2815,"Nicoco23",'Duel Log'!J$2:J$2815,$A12)+COUNTIFS('Duel Log'!C$2:C$2815,"Nicoco23",'Duel Log'!K$2:K$2815,$A12)+COUNTIFS('Duel Log'!C$2:C$2815,"Nicoco23",'Duel Log'!L$2:L$2815,$A12)+COUNTIFS('Duel Log'!C$2:C$2815,"Nicoco23",'Duel Log'!M$2:M$2815,$A12)+COUNTIFS('Duel Log'!C$2:C$2815,"Nicoco23",'Duel Log'!N$2:N$2815,$A12)+COUNTIFS('Duel Log'!C$2:C$2815,"Nicoco23",'Duel Log'!O$2:O$2815,$A12)+COUNTIFS('Duel Log'!C$2:C$2815,"Nicoco23",'Duel Log'!P$2:P$2815,$A12)</f>
        <v>4</v>
      </c>
      <c r="Y12" s="17" t="n">
        <f aca="false">COUNTIFS('Duel Log'!C$2:C$2815,"Nooby❤️Pi2r",'Duel Log'!I$2:I$2815,$A12)+COUNTIFS('Duel Log'!C$2:C$2815,"Nooby❤️Pi2r",'Duel Log'!J$2:J$2815,$A12)+COUNTIFS('Duel Log'!C$2:C$2815,"Nooby❤️Pi2r",'Duel Log'!K$2:K$2815,$A12)+COUNTIFS('Duel Log'!C$2:C$2815,"Nooby❤️Pi2r",'Duel Log'!L$2:L$2815,$A12)+COUNTIFS('Duel Log'!C$2:C$2815,"Nooby❤️Pi2r",'Duel Log'!M$2:M$2815,$A12)+COUNTIFS('Duel Log'!C$2:C$2815,"Nooby❤️Pi2r",'Duel Log'!N$2:N$2815,$A12)+COUNTIFS('Duel Log'!C$2:C$2815,"Nooby❤️Pi2r",'Duel Log'!O$2:O$2815,$A12)+COUNTIFS('Duel Log'!C$2:C$2815,"Nooby❤️Pi2r",'Duel Log'!P$2:P$2815,$A12)</f>
        <v>2</v>
      </c>
      <c r="Z12" s="17" t="n">
        <f aca="false">COUNTIFS('Duel Log'!C$2:C$2815,"Pedro™️",'Duel Log'!I$2:I$2815,$A12)+COUNTIFS('Duel Log'!C$2:C$2815,"Pedro™️",'Duel Log'!J$2:J$2815,$A12)+COUNTIFS('Duel Log'!C$2:C$2815,"Pedro™️",'Duel Log'!K$2:K$2815,$A12)+COUNTIFS('Duel Log'!C$2:C$2815,"Pedro™️",'Duel Log'!L$2:L$2815,$A12)+COUNTIFS('Duel Log'!C$2:C$2815,"Pedro™️",'Duel Log'!M$2:M$2815,$A12)+COUNTIFS('Duel Log'!C$2:C$2815,"Pedro™️",'Duel Log'!N$2:N$2815,$A12)+COUNTIFS('Duel Log'!C$2:C$2815,"Pedro™️",'Duel Log'!O$2:O$2815,$A12)+COUNTIFS('Duel Log'!C$2:C$2815,"Pedro™️",'Duel Log'!P$2:P$2815,$A12)</f>
        <v>7</v>
      </c>
      <c r="AA12" s="17" t="n">
        <f aca="false">COUNTIFS('Duel Log'!C$2:C$2815,"RAD",'Duel Log'!I$2:I$2815,$A12)+COUNTIFS('Duel Log'!C$2:C$2815,"RAD",'Duel Log'!J$2:J$2815,$A12)+COUNTIFS('Duel Log'!C$2:C$2815,"RAD",'Duel Log'!K$2:K$2815,$A12)+COUNTIFS('Duel Log'!C$2:C$2815,"RAD",'Duel Log'!L$2:L$2815,$A12)+COUNTIFS('Duel Log'!C$2:C$2815,"RAD",'Duel Log'!M$2:M$2815,$A12)+COUNTIFS('Duel Log'!C$2:C$2815,"RAD",'Duel Log'!N$2:N$2815,$A12)+COUNTIFS('Duel Log'!C$2:C$2815,"RAD",'Duel Log'!O$2:O$2815,$A12)+COUNTIFS('Duel Log'!C$2:C$2815,"RAD",'Duel Log'!P$2:P$2815,$A12)</f>
        <v>1</v>
      </c>
      <c r="AB12" s="17" t="n">
        <f aca="false">COUNTIFS('Duel Log'!C$2:C$2815,"RUBIZALEZ",'Duel Log'!I$2:I$2815,$A12)+COUNTIFS('Duel Log'!C$2:C$2815,"RUBIZALEZ",'Duel Log'!J$2:J$2815,$A12)+COUNTIFS('Duel Log'!C$2:C$2815,"RUBIZALEZ",'Duel Log'!K$2:K$2815,$A12)+COUNTIFS('Duel Log'!C$2:C$2815,"RUBIZALEZ",'Duel Log'!L$2:L$2815,$A12)+COUNTIFS('Duel Log'!C$2:C$2815,"RUBIZALEZ",'Duel Log'!M$2:M$2815,$A12)+COUNTIFS('Duel Log'!C$2:C$2815,"RUBIZALEZ",'Duel Log'!N$2:N$2815,$A12)+COUNTIFS('Duel Log'!C$2:C$2815,"RUBIZALEZ",'Duel Log'!O$2:O$2815,$A12)+COUNTIFS('Duel Log'!C$2:C$2815,"RUBIZALEZ",'Duel Log'!P$2:P$2815,$A12)</f>
        <v>8</v>
      </c>
      <c r="AC12" s="17" t="n">
        <f aca="false">COUNTIFS('Duel Log'!C$2:C$2815,"Rainbow",'Duel Log'!I$2:I$2815,$A12)+COUNTIFS('Duel Log'!C$2:C$2815,"Rainbow",'Duel Log'!J$2:J$2815,$A12)+COUNTIFS('Duel Log'!C$2:C$2815,"Rainbow",'Duel Log'!K$2:K$2815,$A12)+COUNTIFS('Duel Log'!C$2:C$2815,"Rainbow",'Duel Log'!L$2:L$2815,$A12)+COUNTIFS('Duel Log'!C$2:C$2815,"Rainbow",'Duel Log'!M$2:M$2815,$A12)+COUNTIFS('Duel Log'!C$2:C$2815,"Rainbow",'Duel Log'!N$2:N$2815,$A12)+COUNTIFS('Duel Log'!C$2:C$2815,"Rainbow",'Duel Log'!O$2:O$2815,$A12)+COUNTIFS('Duel Log'!C$2:C$2815,"Rainbow",'Duel Log'!P$2:P$2815,$A12)</f>
        <v>4</v>
      </c>
      <c r="AD12" s="17" t="n">
        <f aca="false">COUNTIFS('Duel Log'!C$2:C$2815,"Rin✨安之",'Duel Log'!I$2:I$2815,$A12)+COUNTIFS('Duel Log'!C$2:C$2815,"Rin✨安之",'Duel Log'!J$2:J$2815,$A12)+COUNTIFS('Duel Log'!C$2:C$2815,"Rin✨安之",'Duel Log'!K$2:K$2815,$A12)+COUNTIFS('Duel Log'!C$2:C$2815,"Rin✨安之",'Duel Log'!L$2:L$2815,$A12)+COUNTIFS('Duel Log'!C$2:C$2815,"Rin✨安之",'Duel Log'!M$2:M$2815,$A12)+COUNTIFS('Duel Log'!C$2:C$2815,"Rin✨安之",'Duel Log'!N$2:N$2815,$A12)+COUNTIFS('Duel Log'!C$2:C$2815,"Rin✨安之",'Duel Log'!O$2:O$2815,$A12)+COUNTIFS('Duel Log'!C$2:C$2815,"Rin✨安之",'Duel Log'!P$2:P$2815,$A12)</f>
        <v>14</v>
      </c>
      <c r="AE12" s="17" t="n">
        <f aca="false">COUNTIFS('Duel Log'!C$2:C$2815,"Ryley",'Duel Log'!I$2:I$2815,$A12)+COUNTIFS('Duel Log'!C$2:C$2815,"Ryley",'Duel Log'!J$2:J$2815,$A12)+COUNTIFS('Duel Log'!C$2:C$2815,"Ryley",'Duel Log'!K$2:K$2815,$A12)+COUNTIFS('Duel Log'!C$2:C$2815,"Ryley",'Duel Log'!L$2:L$2815,$A12)+COUNTIFS('Duel Log'!C$2:C$2815,"Ryley",'Duel Log'!M$2:M$2815,$A12)+COUNTIFS('Duel Log'!C$2:C$2815,"Ryley",'Duel Log'!N$2:N$2815,$A12)+COUNTIFS('Duel Log'!C$2:C$2815,"Ryley",'Duel Log'!O$2:O$2815,$A12)+COUNTIFS('Duel Log'!C$2:C$2815,"Ryley",'Duel Log'!P$2:P$2815,$A12)</f>
        <v>8</v>
      </c>
      <c r="AF12" s="17" t="n">
        <f aca="false">COUNTIFS('Duel Log'!C$2:C$2815,"SK Morten",'Duel Log'!I$2:I$2815,$A12)+COUNTIFS('Duel Log'!C$2:C$2815,"SK Morten",'Duel Log'!J$2:J$2815,$A12)+COUNTIFS('Duel Log'!C$2:C$2815,"SK Morten",'Duel Log'!K$2:K$2815,$A12)+COUNTIFS('Duel Log'!C$2:C$2815,"SK Morten",'Duel Log'!L$2:L$2815,$A12)+COUNTIFS('Duel Log'!C$2:C$2815,"SK Morten",'Duel Log'!M$2:M$2815,$A12)+COUNTIFS('Duel Log'!C$2:C$2815,"SK Morten",'Duel Log'!N$2:N$2815,$A12)+COUNTIFS('Duel Log'!C$2:C$2815,"SK Morten",'Duel Log'!O$2:O$2815,$A12)+COUNTIFS('Duel Log'!C$2:C$2815,"SK Morten",'Duel Log'!P$2:P$2815,$A12)</f>
        <v>1</v>
      </c>
      <c r="AG12" s="17" t="n">
        <f aca="false">COUNTIFS('Duel Log'!C$2:C$2815,"SK xopxsam",'Duel Log'!I$2:I$2815,$A12)+COUNTIFS('Duel Log'!C$2:C$2815,"SK xopxsam",'Duel Log'!J$2:J$2815,$A12)+COUNTIFS('Duel Log'!C$2:C$2815,"SK xopxsam",'Duel Log'!K$2:K$2815,$A12)+COUNTIFS('Duel Log'!C$2:C$2815,"SK xopxsam",'Duel Log'!L$2:L$2815,$A12)+COUNTIFS('Duel Log'!C$2:C$2815,"SK xopxsam",'Duel Log'!M$2:M$2815,$A12)+COUNTIFS('Duel Log'!C$2:C$2815,"SK xopxsam",'Duel Log'!N$2:N$2815,$A12)+COUNTIFS('Duel Log'!C$2:C$2815,"SK xopxsam",'Duel Log'!O$2:O$2815,$A12)+COUNTIFS('Duel Log'!C$2:C$2815,"SK xopxsam",'Duel Log'!P$2:P$2815,$A12)</f>
        <v>1</v>
      </c>
      <c r="AH12" s="17" t="n">
        <f aca="false">COUNTIFS('Duel Log'!C$2:C$2815,"Samuel Bassotto",'Duel Log'!I$2:I$2815,$A12)+COUNTIFS('Duel Log'!C$2:C$2815,"Samuel Bassotto",'Duel Log'!J$2:J$2815,$A12)+COUNTIFS('Duel Log'!C$2:C$2815,"Samuel Bassotto",'Duel Log'!K$2:K$2815,$A12)+COUNTIFS('Duel Log'!C$2:C$2815,"Samuel Bassotto",'Duel Log'!L$2:L$2815,$A12)+COUNTIFS('Duel Log'!C$2:C$2815,"Samuel Bassotto",'Duel Log'!M$2:M$2815,$A12)+COUNTIFS('Duel Log'!C$2:C$2815,"Samuel Bassotto",'Duel Log'!N$2:N$2815,$A12)+COUNTIFS('Duel Log'!C$2:C$2815,"Samuel Bassotto",'Duel Log'!O$2:O$2815,$A12)+COUNTIFS('Duel Log'!C$2:C$2815,"Samuel Bassotto",'Duel Log'!P$2:P$2815,$A12)</f>
        <v>3</v>
      </c>
      <c r="AI12" s="17" t="n">
        <f aca="false">COUNTIFS('Duel Log'!C$2:C$2815,"SandBox",'Duel Log'!I$2:I$2815,$A12)+COUNTIFS('Duel Log'!C$2:C$2815,"SandBox",'Duel Log'!J$2:J$2815,$A12)+COUNTIFS('Duel Log'!C$2:C$2815,"SandBox",'Duel Log'!K$2:K$2815,$A12)+COUNTIFS('Duel Log'!C$2:C$2815,"SandBox",'Duel Log'!L$2:L$2815,$A12)+COUNTIFS('Duel Log'!C$2:C$2815,"SandBox",'Duel Log'!M$2:M$2815,$A12)+COUNTIFS('Duel Log'!C$2:C$2815,"SandBox",'Duel Log'!N$2:N$2815,$A12)+COUNTIFS('Duel Log'!C$2:C$2815,"SandBox",'Duel Log'!O$2:O$2815,$A12)+COUNTIFS('Duel Log'!C$2:C$2815,"SandBox",'Duel Log'!P$2:P$2815,$A12)</f>
        <v>5</v>
      </c>
      <c r="AJ12" s="17" t="n">
        <f aca="false">COUNTIFS('Duel Log'!C$2:C$2815,"Steeef",'Duel Log'!I$2:I$2815,$A12)+COUNTIFS('Duel Log'!C$2:C$2815,"Steeef",'Duel Log'!J$2:J$2815,$A12)+COUNTIFS('Duel Log'!C$2:C$2815,"Steeef",'Duel Log'!K$2:K$2815,$A12)+COUNTIFS('Duel Log'!C$2:C$2815,"Steeef",'Duel Log'!L$2:L$2815,$A12)+COUNTIFS('Duel Log'!C$2:C$2815,"Steeef",'Duel Log'!M$2:M$2815,$A12)+COUNTIFS('Duel Log'!C$2:C$2815,"Steeef",'Duel Log'!N$2:N$2815,$A12)+COUNTIFS('Duel Log'!C$2:C$2815,"Steeef",'Duel Log'!O$2:O$2815,$A12)+COUNTIFS('Duel Log'!C$2:C$2815,"Steeef",'Duel Log'!P$2:P$2815,$A12)</f>
        <v>9</v>
      </c>
      <c r="AK12" s="17" t="n">
        <f aca="false">COUNTIFS('Duel Log'!C$2:C$2815,"TMX I Mateja",'Duel Log'!I$2:I$2815,$A12)+COUNTIFS('Duel Log'!C$2:C$2815,"TMX I Mateja",'Duel Log'!J$2:J$2815,$A12)+COUNTIFS('Duel Log'!C$2:C$2815,"TMX I Mateja",'Duel Log'!K$2:K$2815,$A12)+COUNTIFS('Duel Log'!C$2:C$2815,"TMX I Mateja",'Duel Log'!L$2:L$2815,$A12)+COUNTIFS('Duel Log'!C$2:C$2815,"TMX I Mateja",'Duel Log'!M$2:M$2815,$A12)+COUNTIFS('Duel Log'!C$2:C$2815,"TMX I Mateja",'Duel Log'!N$2:N$2815,$A12)+COUNTIFS('Duel Log'!C$2:C$2815,"TMX I Mateja",'Duel Log'!O$2:O$2815,$A12)+COUNTIFS('Duel Log'!C$2:C$2815,"TMX I Mateja",'Duel Log'!P$2:P$2815,$A12)</f>
        <v>7</v>
      </c>
      <c r="AL12" s="17" t="n">
        <f aca="false">COUNTIFS('Duel Log'!C$2:C$2815,"Turan✨",'Duel Log'!I$2:I$2815,$A12)+COUNTIFS('Duel Log'!C$2:C$2815,"Turan✨",'Duel Log'!J$2:J$2815,$A12)+COUNTIFS('Duel Log'!C$2:C$2815,"Turan✨",'Duel Log'!K$2:K$2815,$A12)+COUNTIFS('Duel Log'!C$2:C$2815,"Turan✨",'Duel Log'!L$2:L$2815,$A12)+COUNTIFS('Duel Log'!C$2:C$2815,"Turan✨",'Duel Log'!M$2:M$2815,$A12)+COUNTIFS('Duel Log'!C$2:C$2815,"Turan✨",'Duel Log'!N$2:N$2815,$A12)+COUNTIFS('Duel Log'!C$2:C$2815,"Turan✨",'Duel Log'!O$2:O$2815,$A12)+COUNTIFS('Duel Log'!C$2:C$2815,"Turan✨",'Duel Log'!P$2:P$2815,$A12)</f>
        <v>6</v>
      </c>
      <c r="AM12" s="17" t="n">
        <f aca="false">COUNTIFS('Duel Log'!C$2:C$2815,"Vitor75",'Duel Log'!I$2:I$2815,$A12)+COUNTIFS('Duel Log'!C$2:C$2815,"Vitor75",'Duel Log'!J$2:J$2815,$A12)+COUNTIFS('Duel Log'!C$2:C$2815,"Vitor75",'Duel Log'!K$2:K$2815,$A12)+COUNTIFS('Duel Log'!C$2:C$2815,"Vitor75",'Duel Log'!L$2:L$2815,$A12)+COUNTIFS('Duel Log'!C$2:C$2815,"Vitor75",'Duel Log'!M$2:M$2815,$A12)+COUNTIFS('Duel Log'!C$2:C$2815,"Vitor75",'Duel Log'!N$2:N$2815,$A12)+COUNTIFS('Duel Log'!C$2:C$2815,"Vitor75",'Duel Log'!O$2:O$2815,$A12)+COUNTIFS('Duel Log'!C$2:C$2815,"Vitor75",'Duel Log'!P$2:P$2815,$A12)</f>
        <v>2</v>
      </c>
      <c r="AN12" s="17" t="n">
        <f aca="false">COUNTIFS('Duel Log'!C$2:C$2815,"WL ✨ Tytoń 劲头",'Duel Log'!I$2:I$2815,$A12)+COUNTIFS('Duel Log'!C$2:C$2815,"WL ✨ Tytoń 劲头",'Duel Log'!J$2:J$2815,$A12)+COUNTIFS('Duel Log'!C$2:C$2815,"WL ✨ Tytoń 劲头",'Duel Log'!K$2:K$2815,$A12)+COUNTIFS('Duel Log'!C$2:C$2815,"WL ✨ Tytoń 劲头",'Duel Log'!L$2:L$2815,$A12)+COUNTIFS('Duel Log'!C$2:C$2815,"WL ✨ Tytoń 劲头",'Duel Log'!M$2:M$2815,$A12)+COUNTIFS('Duel Log'!C$2:C$2815,"WL ✨ Tytoń 劲头",'Duel Log'!N$2:N$2815,$A12)+COUNTIFS('Duel Log'!C$2:C$2815,"WL ✨ Tytoń 劲头",'Duel Log'!O$2:O$2815,$A12)+COUNTIFS('Duel Log'!C$2:C$2815,"WL ✨ Tytoń 劲头",'Duel Log'!P$2:P$2815,$A12)</f>
        <v>5</v>
      </c>
      <c r="AO12" s="17" t="n">
        <f aca="false">COUNTIFS('Duel Log'!C$2:C$2815,"Wallace",'Duel Log'!I$2:I$2815,$A12)+COUNTIFS('Duel Log'!C$2:C$2815,"Wallace",'Duel Log'!J$2:J$2815,$A12)+COUNTIFS('Duel Log'!C$2:C$2815,"Wallace",'Duel Log'!K$2:K$2815,$A12)+COUNTIFS('Duel Log'!C$2:C$2815,"Wallace",'Duel Log'!L$2:L$2815,$A12)+COUNTIFS('Duel Log'!C$2:C$2815,"Wallace",'Duel Log'!M$2:M$2815,$A12)+COUNTIFS('Duel Log'!C$2:C$2815,"Wallace",'Duel Log'!N$2:N$2815,$A12)+COUNTIFS('Duel Log'!C$2:C$2815,"Wallace",'Duel Log'!O$2:O$2815,$A12)+COUNTIFS('Duel Log'!C$2:C$2815,"Wallace",'Duel Log'!P$2:P$2815,$A12)</f>
        <v>9</v>
      </c>
      <c r="AP12" s="17" t="n">
        <f aca="false">COUNTIFS('Duel Log'!C$2:C$2815,"Yoru",'Duel Log'!I$2:I$2815,$A12)+COUNTIFS('Duel Log'!C$2:C$2815,"Yoru",'Duel Log'!J$2:J$2815,$A12)+COUNTIFS('Duel Log'!C$2:C$2815,"Yoru",'Duel Log'!K$2:K$2815,$A12)+COUNTIFS('Duel Log'!C$2:C$2815,"Yoru",'Duel Log'!L$2:L$2815,$A12)+COUNTIFS('Duel Log'!C$2:C$2815,"Yoru",'Duel Log'!M$2:M$2815,$A12)+COUNTIFS('Duel Log'!C$2:C$2815,"Yoru",'Duel Log'!N$2:N$2815,$A12)+COUNTIFS('Duel Log'!C$2:C$2815,"Yoru",'Duel Log'!O$2:O$2815,$A12)+COUNTIFS('Duel Log'!C$2:C$2815,"Yoru",'Duel Log'!P$2:P$2815,$A12)</f>
        <v>3</v>
      </c>
      <c r="AQ12" s="17" t="n">
        <f aca="false">COUNTIFS('Duel Log'!C$2:C$2815,"adriel",'Duel Log'!I$2:I$2815,$A12)+COUNTIFS('Duel Log'!C$2:C$2815,"adriel",'Duel Log'!J$2:J$2815,$A12)+COUNTIFS('Duel Log'!C$2:C$2815,"adriel",'Duel Log'!K$2:K$2815,$A12)+COUNTIFS('Duel Log'!C$2:C$2815,"adriel",'Duel Log'!L$2:L$2815,$A12)+COUNTIFS('Duel Log'!C$2:C$2815,"adriel",'Duel Log'!M$2:M$2815,$A12)+COUNTIFS('Duel Log'!C$2:C$2815,"adriel",'Duel Log'!N$2:N$2815,$A12)+COUNTIFS('Duel Log'!C$2:C$2815,"adriel",'Duel Log'!O$2:O$2815,$A12)+COUNTIFS('Duel Log'!C$2:C$2815,"adriel",'Duel Log'!P$2:P$2815,$A12)</f>
        <v>4</v>
      </c>
      <c r="AR12" s="17" t="n">
        <f aca="false">COUNTIFS('Duel Log'!C$2:C$2815,"droy",'Duel Log'!I$2:I$2815,$A12)+COUNTIFS('Duel Log'!C$2:C$2815,"droy",'Duel Log'!J$2:J$2815,$A12)+COUNTIFS('Duel Log'!C$2:C$2815,"droy",'Duel Log'!K$2:K$2815,$A12)+COUNTIFS('Duel Log'!C$2:C$2815,"droy",'Duel Log'!L$2:L$2815,$A12)+COUNTIFS('Duel Log'!C$2:C$2815,"droy",'Duel Log'!M$2:M$2815,$A12)+COUNTIFS('Duel Log'!C$2:C$2815,"droy",'Duel Log'!N$2:N$2815,$A12)+COUNTIFS('Duel Log'!C$2:C$2815,"droy",'Duel Log'!O$2:O$2815,$A12)+COUNTIFS('Duel Log'!C$2:C$2815,"droy",'Duel Log'!P$2:P$2815,$A12)</f>
        <v>7</v>
      </c>
      <c r="AS12" s="17" t="n">
        <f aca="false">COUNTIFS('Duel Log'!C$2:C$2815,"evolve✨律师",'Duel Log'!I$2:I$2815,$A12)+COUNTIFS('Duel Log'!C$2:C$2815,"evolve✨律师",'Duel Log'!J$2:J$2815,$A12)+COUNTIFS('Duel Log'!C$2:C$2815,"evolve✨律师",'Duel Log'!K$2:K$2815,$A12)+COUNTIFS('Duel Log'!C$2:C$2815,"evolve✨律师",'Duel Log'!L$2:L$2815,$A12)+COUNTIFS('Duel Log'!C$2:C$2815,"evolve✨律师",'Duel Log'!M$2:M$2815,$A12)+COUNTIFS('Duel Log'!C$2:C$2815,"evolve✨律师",'Duel Log'!N$2:N$2815,$A12)+COUNTIFS('Duel Log'!C$2:C$2815,"evolve✨律师",'Duel Log'!O$2:O$2815,$A12)+COUNTIFS('Duel Log'!C$2:C$2815,"evolve✨律师",'Duel Log'!P$2:P$2815,$A12)</f>
        <v>4</v>
      </c>
      <c r="AT12" s="17" t="n">
        <f aca="false">COUNTIFS('Duel Log'!C$2:C$2815,"✨Tanji",'Duel Log'!I$2:I$2815,$A12)+COUNTIFS('Duel Log'!C$2:C$2815,"✨Tanji",'Duel Log'!J$2:J$2815,$A12)+COUNTIFS('Duel Log'!C$2:C$2815,"✨Tanji",'Duel Log'!K$2:K$2815,$A12)+COUNTIFS('Duel Log'!C$2:C$2815,"✨Tanji",'Duel Log'!L$2:L$2815,$A12)+COUNTIFS('Duel Log'!C$2:C$2815,"✨Tanji",'Duel Log'!M$2:M$2815,$A12)+COUNTIFS('Duel Log'!C$2:C$2815,"✨Tanji",'Duel Log'!N$2:N$2815,$A12)+COUNTIFS('Duel Log'!C$2:C$2815,"✨Tanji",'Duel Log'!O$2:O$2815,$A12)+COUNTIFS('Duel Log'!C$2:C$2815,"✨Tanji",'Duel Log'!P$2:P$2815,$A12)</f>
        <v>3</v>
      </c>
      <c r="AU12" s="17" t="n">
        <f aca="false">COUNTIFS('Duel Log'!C$2:C$2815,"ぐりてゃん",'Duel Log'!I$2:I$2815,$A12)+COUNTIFS('Duel Log'!C$2:C$2815,"ぐりてゃん",'Duel Log'!J$2:J$2815,$A12)+COUNTIFS('Duel Log'!C$2:C$2815,"ぐりてゃん",'Duel Log'!K$2:K$2815,$A12)+COUNTIFS('Duel Log'!C$2:C$2815,"ぐりてゃん",'Duel Log'!L$2:L$2815,$A12)+COUNTIFS('Duel Log'!C$2:C$2815,"ぐりてゃん",'Duel Log'!M$2:M$2815,$A12)+COUNTIFS('Duel Log'!C$2:C$2815,"ぐりてゃん",'Duel Log'!N$2:N$2815,$A12)+COUNTIFS('Duel Log'!C$2:C$2815,"ぐりてゃん",'Duel Log'!O$2:O$2815,$A12)+COUNTIFS('Duel Log'!C$2:C$2815,"ぐりてゃん",'Duel Log'!P$2:P$2815,$A12)</f>
        <v>7</v>
      </c>
      <c r="AV12" s="17" t="n">
        <f aca="false">COUNTIFS('Duel Log'!C$2:C$2815,"たぁ",'Duel Log'!I$2:I$2815,$A12)+COUNTIFS('Duel Log'!C$2:C$2815,"たぁ",'Duel Log'!J$2:J$2815,$A12)+COUNTIFS('Duel Log'!C$2:C$2815,"たぁ",'Duel Log'!K$2:K$2815,$A12)+COUNTIFS('Duel Log'!C$2:C$2815,"たぁ",'Duel Log'!L$2:L$2815,$A12)+COUNTIFS('Duel Log'!C$2:C$2815,"たぁ",'Duel Log'!M$2:M$2815,$A12)+COUNTIFS('Duel Log'!C$2:C$2815,"たぁ",'Duel Log'!N$2:N$2815,$A12)+COUNTIFS('Duel Log'!C$2:C$2815,"たぁ",'Duel Log'!O$2:O$2815,$A12)+COUNTIFS('Duel Log'!C$2:C$2815,"たぁ",'Duel Log'!P$2:P$2815,$A12)</f>
        <v>3</v>
      </c>
      <c r="AW12" s="17" t="n">
        <f aca="false">COUNTIFS('Duel Log'!C$2:C$2815,"むぎったん",'Duel Log'!I$2:I$2815,$A12)+COUNTIFS('Duel Log'!C$2:C$2815,"むぎったん",'Duel Log'!J$2:J$2815,$A12)+COUNTIFS('Duel Log'!C$2:C$2815,"むぎったん",'Duel Log'!K$2:K$2815,$A12)+COUNTIFS('Duel Log'!C$2:C$2815,"むぎったん",'Duel Log'!L$2:L$2815,$A12)+COUNTIFS('Duel Log'!C$2:C$2815,"むぎったん",'Duel Log'!M$2:M$2815,$A12)+COUNTIFS('Duel Log'!C$2:C$2815,"むぎったん",'Duel Log'!N$2:N$2815,$A12)+COUNTIFS('Duel Log'!C$2:C$2815,"むぎったん",'Duel Log'!O$2:O$2815,$A12)+COUNTIFS('Duel Log'!C$2:C$2815,"むぎったん",'Duel Log'!P$2:P$2815,$A12)</f>
        <v>2</v>
      </c>
      <c r="AX12" s="17" t="n">
        <f aca="false">COUNTIFS('Duel Log'!C$2:C$2815,"加急Sinistro™",'Duel Log'!I$2:I$2815,$A12)+COUNTIFS('Duel Log'!C$2:C$2815,"加急Sinistro™",'Duel Log'!J$2:J$2815,$A12)+COUNTIFS('Duel Log'!C$2:C$2815,"加急Sinistro™",'Duel Log'!K$2:K$2815,$A12)+COUNTIFS('Duel Log'!C$2:C$2815,"加急Sinistro™",'Duel Log'!L$2:L$2815,$A12)+COUNTIFS('Duel Log'!C$2:C$2815,"加急Sinistro™",'Duel Log'!M$2:M$2815,$A12)+COUNTIFS('Duel Log'!C$2:C$2815,"加急Sinistro™",'Duel Log'!N$2:N$2815,$A12)+COUNTIFS('Duel Log'!C$2:C$2815,"加急Sinistro™",'Duel Log'!O$2:O$2815,$A12)+COUNTIFS('Duel Log'!C$2:C$2815,"加急Sinistro™",'Duel Log'!P$2:P$2815,$A12)</f>
        <v>8</v>
      </c>
      <c r="AY12" s="17" t="n">
        <f aca="false">COUNTIFS('Duel Log'!C$2:C$2815,"枫｜rakan❤️安之",'Duel Log'!I$2:I$2815,$A12)+COUNTIFS('Duel Log'!C$2:C$2815,"枫｜rakan❤️安之",'Duel Log'!J$2:J$2815,$A12)+COUNTIFS('Duel Log'!C$2:C$2815,"枫｜rakan❤️安之",'Duel Log'!K$2:K$2815,$A12)+COUNTIFS('Duel Log'!C$2:C$2815,"枫｜rakan❤️安之",'Duel Log'!L$2:L$2815,$A12)+COUNTIFS('Duel Log'!C$2:C$2815,"枫｜rakan❤️安之",'Duel Log'!M$2:M$2815,$A12)+COUNTIFS('Duel Log'!C$2:C$2815,"枫｜rakan❤️安之",'Duel Log'!N$2:N$2815,$A12)+COUNTIFS('Duel Log'!C$2:C$2815,"枫｜rakan❤️安之",'Duel Log'!O$2:O$2815,$A12)+COUNTIFS('Duel Log'!C$2:C$2815,"枫｜rakan❤️安之",'Duel Log'!P$2:P$2815,$A12)</f>
        <v>6</v>
      </c>
      <c r="AZ12" s="17" t="n">
        <f aca="false">COUNTIFS('Duel Log'!C$2:C$2815,"老板 Ι Batan’宙斯",'Duel Log'!I$2:I$2815,$A12)+COUNTIFS('Duel Log'!C$2:C$2815,"老板 Ι Batan’宙斯",'Duel Log'!J$2:J$2815,$A12)+COUNTIFS('Duel Log'!C$2:C$2815,"老板 Ι Batan’宙斯",'Duel Log'!K$2:K$2815,$A12)+COUNTIFS('Duel Log'!C$2:C$2815,"老板 Ι Batan’宙斯",'Duel Log'!L$2:L$2815,$A12)+COUNTIFS('Duel Log'!C$2:C$2815,"老板 Ι Batan’宙斯",'Duel Log'!M$2:M$2815,$A12)+COUNTIFS('Duel Log'!C$2:C$2815,"老板 Ι Batan’宙斯",'Duel Log'!N$2:N$2815,$A12)+COUNTIFS('Duel Log'!C$2:C$2815,"老板 Ι Batan’宙斯",'Duel Log'!O$2:O$2815,$A12)+COUNTIFS('Duel Log'!C$2:C$2815,"老板 Ι Batan’宙斯",'Duel Log'!P$2:P$2815,$A12)</f>
        <v>6</v>
      </c>
      <c r="BA12" s="17" t="n">
        <f aca="false">COUNTIFS('Duel Log'!C$2:C$2815,"鬼舞辻無惨",'Duel Log'!I$2:I$2815,$A12)+COUNTIFS('Duel Log'!C$2:C$2815,"鬼舞辻無惨",'Duel Log'!J$2:J$2815,$A12)+COUNTIFS('Duel Log'!C$2:C$2815,"鬼舞辻無惨",'Duel Log'!K$2:K$2815,$A12)+COUNTIFS('Duel Log'!C$2:C$2815,"鬼舞辻無惨",'Duel Log'!L$2:L$2815,$A12)+COUNTIFS('Duel Log'!C$2:C$2815,"鬼舞辻無惨",'Duel Log'!M$2:M$2815,$A12)+COUNTIFS('Duel Log'!C$2:C$2815,"鬼舞辻無惨",'Duel Log'!N$2:N$2815,$A12)+COUNTIFS('Duel Log'!C$2:C$2815,"鬼舞辻無惨",'Duel Log'!O$2:O$2815,$A12)+COUNTIFS('Duel Log'!C$2:C$2815,"鬼舞辻無惨",'Duel Log'!P$2:P$2815,$A12)</f>
        <v>6</v>
      </c>
      <c r="BB12" s="17" t="n">
        <f aca="false">COUNTIFS('Duel Log'!C$2:C$2815,"우티비구독좋아요",'Duel Log'!I$2:I$2815,$A12)+COUNTIFS('Duel Log'!C$2:C$2815,"우티비구독좋아요",'Duel Log'!J$2:J$2815,$A12)+COUNTIFS('Duel Log'!C$2:C$2815,"우티비구독좋아요",'Duel Log'!K$2:K$2815,$A12)+COUNTIFS('Duel Log'!C$2:C$2815,"우티비구독좋아요",'Duel Log'!L$2:L$2815,$A12)+COUNTIFS('Duel Log'!C$2:C$2815,"우티비구독좋아요",'Duel Log'!M$2:M$2815,$A12)+COUNTIFS('Duel Log'!C$2:C$2815,"우티비구독좋아요",'Duel Log'!N$2:N$2815,$A12)+COUNTIFS('Duel Log'!C$2:C$2815,"우티비구독좋아요",'Duel Log'!O$2:O$2815,$A12)+COUNTIFS('Duel Log'!C$2:C$2815,"우티비구독좋아요",'Duel Log'!P$2:P$2815,$A12)</f>
        <v>7</v>
      </c>
    </row>
    <row r="13" customFormat="false" ht="15" hidden="false" customHeight="true" outlineLevel="0" collapsed="false">
      <c r="A13" s="11" t="s">
        <v>148</v>
      </c>
      <c r="B13" s="17" t="n">
        <f aca="false">COUNTIFS('Duel Log'!C$2:C$2815,"Adox",'Duel Log'!I$2:I$2815,$A13)+COUNTIFS('Duel Log'!C$2:C$2815,"Adox",'Duel Log'!J$2:J$2815,$A13)+COUNTIFS('Duel Log'!C$2:C$2815,"Adox",'Duel Log'!K$2:K$2815,$A13)+COUNTIFS('Duel Log'!C$2:C$2815,"Adox",'Duel Log'!L$2:L$2815,$A13)+COUNTIFS('Duel Log'!C$2:C$2815,"Adox",'Duel Log'!M$2:M$2815,$A13)+COUNTIFS('Duel Log'!C$2:C$2815,"Adox",'Duel Log'!N$2:N$2815,$A13)+COUNTIFS('Duel Log'!C$2:C$2815,"Adox",'Duel Log'!O$2:O$2815,$A13)+COUNTIFS('Duel Log'!C$2:C$2815,"Adox",'Duel Log'!P$2:P$2815,$A13)</f>
        <v>0</v>
      </c>
      <c r="C13" s="17" t="n">
        <f aca="false">COUNTIFS('Duel Log'!C$2:C$2815,"Asaf",'Duel Log'!I$2:I$2815,$A13)+COUNTIFS('Duel Log'!C$2:C$2815,"Asaf",'Duel Log'!J$2:J$2815,$A13)+COUNTIFS('Duel Log'!C$2:C$2815,"Asaf",'Duel Log'!K$2:K$2815,$A13)+COUNTIFS('Duel Log'!C$2:C$2815,"Asaf",'Duel Log'!L$2:L$2815,$A13)+COUNTIFS('Duel Log'!C$2:C$2815,"Asaf",'Duel Log'!M$2:M$2815,$A13)+COUNTIFS('Duel Log'!C$2:C$2815,"Asaf",'Duel Log'!N$2:N$2815,$A13)+COUNTIFS('Duel Log'!C$2:C$2815,"Asaf",'Duel Log'!O$2:O$2815,$A13)+COUNTIFS('Duel Log'!C$2:C$2815,"Asaf",'Duel Log'!P$2:P$2815,$A13)</f>
        <v>3</v>
      </c>
      <c r="D13" s="17" t="n">
        <f aca="false">COUNTIFS('Duel Log'!C$2:C$2815,"BattleSRAM",'Duel Log'!I$2:I$2815,$A13)+COUNTIFS('Duel Log'!C$2:C$2815,"BattleSRAM",'Duel Log'!J$2:J$2815,$A13)+COUNTIFS('Duel Log'!C$2:C$2815,"BattleSRAM",'Duel Log'!K$2:K$2815,$A13)+COUNTIFS('Duel Log'!C$2:C$2815,"BattleSRAM",'Duel Log'!L$2:L$2815,$A13)+COUNTIFS('Duel Log'!C$2:C$2815,"BattleSRAM",'Duel Log'!M$2:M$2815,$A13)+COUNTIFS('Duel Log'!C$2:C$2815,"BattleSRAM",'Duel Log'!N$2:N$2815,$A13)+COUNTIFS('Duel Log'!C$2:C$2815,"BattleSRAM",'Duel Log'!O$2:O$2815,$A13)+COUNTIFS('Duel Log'!C$2:C$2815,"BattleSRAM",'Duel Log'!P$2:P$2815,$A13)</f>
        <v>1</v>
      </c>
      <c r="E13" s="17" t="n">
        <f aca="false">COUNTIFS('Duel Log'!C$2:C$2815,"Betfas",'Duel Log'!I$2:I$2815,$A13)+COUNTIFS('Duel Log'!C$2:C$2815,"Betfas",'Duel Log'!J$2:J$2815,$A13)+COUNTIFS('Duel Log'!C$2:C$2815,"Betfas",'Duel Log'!K$2:K$2815,$A13)+COUNTIFS('Duel Log'!C$2:C$2815,"Betfas",'Duel Log'!L$2:L$2815,$A13)+COUNTIFS('Duel Log'!C$2:C$2815,"Betfas",'Duel Log'!M$2:M$2815,$A13)+COUNTIFS('Duel Log'!C$2:C$2815,"Betfas",'Duel Log'!N$2:N$2815,$A13)+COUNTIFS('Duel Log'!C$2:C$2815,"Betfas",'Duel Log'!O$2:O$2815,$A13)+COUNTIFS('Duel Log'!C$2:C$2815,"Betfas",'Duel Log'!P$2:P$2815,$A13)</f>
        <v>0</v>
      </c>
      <c r="F13" s="17" t="n">
        <f aca="false">COUNTIFS('Duel Log'!C$2:C$2815,"CAL Sub ™✨杰克",'Duel Log'!I$2:I$2815,$A13)+COUNTIFS('Duel Log'!C$2:C$2815,"CAL Sub ™✨杰克",'Duel Log'!J$2:J$2815,$A13)+COUNTIFS('Duel Log'!C$2:C$2815,"CAL Sub ™✨杰克",'Duel Log'!K$2:K$2815,$A13)+COUNTIFS('Duel Log'!C$2:C$2815,"CAL Sub ™✨杰克",'Duel Log'!L$2:L$2815,$A13)+COUNTIFS('Duel Log'!C$2:C$2815,"CAL Sub ™✨杰克",'Duel Log'!M$2:M$2815,$A13)+COUNTIFS('Duel Log'!C$2:C$2815,"CAL Sub ™✨杰克",'Duel Log'!N$2:N$2815,$A13)+COUNTIFS('Duel Log'!C$2:C$2815,"CAL Sub ™✨杰克",'Duel Log'!O$2:O$2815,$A13)+COUNTIFS('Duel Log'!C$2:C$2815,"CAL Sub ™✨杰克",'Duel Log'!P$2:P$2815,$A13)</f>
        <v>5</v>
      </c>
      <c r="G13" s="17" t="n">
        <f aca="false">COUNTIFS('Duel Log'!C$2:C$2815,"Clown",'Duel Log'!I$2:I$2815,$A13)+COUNTIFS('Duel Log'!C$2:C$2815,"Clown",'Duel Log'!J$2:J$2815,$A13)+COUNTIFS('Duel Log'!C$2:C$2815,"Clown",'Duel Log'!K$2:K$2815,$A13)+COUNTIFS('Duel Log'!C$2:C$2815,"Clown",'Duel Log'!L$2:L$2815,$A13)+COUNTIFS('Duel Log'!C$2:C$2815,"Clown",'Duel Log'!M$2:M$2815,$A13)+COUNTIFS('Duel Log'!C$2:C$2815,"Clown",'Duel Log'!N$2:N$2815,$A13)+COUNTIFS('Duel Log'!C$2:C$2815,"Clown",'Duel Log'!O$2:O$2815,$A13)+COUNTIFS('Duel Log'!C$2:C$2815,"Clown",'Duel Log'!P$2:P$2815,$A13)</f>
        <v>2</v>
      </c>
      <c r="H13" s="17" t="n">
        <f aca="false">COUNTIFS('Duel Log'!C$2:C$2815,"Coco",'Duel Log'!I$2:I$2815,$A13)+COUNTIFS('Duel Log'!C$2:C$2815,"Coco",'Duel Log'!J$2:J$2815,$A13)+COUNTIFS('Duel Log'!C$2:C$2815,"Coco",'Duel Log'!K$2:K$2815,$A13)+COUNTIFS('Duel Log'!C$2:C$2815,"Coco",'Duel Log'!L$2:L$2815,$A13)+COUNTIFS('Duel Log'!C$2:C$2815,"Coco",'Duel Log'!M$2:M$2815,$A13)+COUNTIFS('Duel Log'!C$2:C$2815,"Coco",'Duel Log'!N$2:N$2815,$A13)+COUNTIFS('Duel Log'!C$2:C$2815,"Coco",'Duel Log'!O$2:O$2815,$A13)+COUNTIFS('Duel Log'!C$2:C$2815,"Coco",'Duel Log'!P$2:P$2815,$A13)</f>
        <v>5</v>
      </c>
      <c r="I13" s="17" t="n">
        <f aca="false">COUNTIFS('Duel Log'!C$2:C$2815,"Code: Furkan",'Duel Log'!I$2:I$2815,$A13)+COUNTIFS('Duel Log'!C$2:C$2815,"Code: Furkan",'Duel Log'!J$2:J$2815,$A13)+COUNTIFS('Duel Log'!C$2:C$2815,"Code: Furkan",'Duel Log'!K$2:K$2815,$A13)+COUNTIFS('Duel Log'!C$2:C$2815,"Code: Furkan",'Duel Log'!L$2:L$2815,$A13)+COUNTIFS('Duel Log'!C$2:C$2815,"Code: Furkan",'Duel Log'!M$2:M$2815,$A13)+COUNTIFS('Duel Log'!C$2:C$2815,"Code: Furkan",'Duel Log'!N$2:N$2815,$A13)+COUNTIFS('Duel Log'!C$2:C$2815,"Code: Furkan",'Duel Log'!O$2:O$2815,$A13)+COUNTIFS('Duel Log'!C$2:C$2815,"Code: Furkan",'Duel Log'!P$2:P$2815,$A13)</f>
        <v>0</v>
      </c>
      <c r="J13" s="17" t="n">
        <f aca="false">COUNTIFS('Duel Log'!C$2:C$2815,"DK",'Duel Log'!I$2:I$2815,$A13)+COUNTIFS('Duel Log'!C$2:C$2815,"DK",'Duel Log'!J$2:J$2815,$A13)+COUNTIFS('Duel Log'!C$2:C$2815,"DK",'Duel Log'!K$2:K$2815,$A13)+COUNTIFS('Duel Log'!C$2:C$2815,"DK",'Duel Log'!L$2:L$2815,$A13)+COUNTIFS('Duel Log'!C$2:C$2815,"DK",'Duel Log'!M$2:M$2815,$A13)+COUNTIFS('Duel Log'!C$2:C$2815,"DK",'Duel Log'!N$2:N$2815,$A13)+COUNTIFS('Duel Log'!C$2:C$2815,"DK",'Duel Log'!O$2:O$2815,$A13)+COUNTIFS('Duel Log'!C$2:C$2815,"DK",'Duel Log'!P$2:P$2815,$A13)</f>
        <v>0</v>
      </c>
      <c r="K13" s="17" t="n">
        <f aca="false">COUNTIFS('Duel Log'!C$2:C$2815,"Dess",'Duel Log'!I$2:I$2815,$A13)+COUNTIFS('Duel Log'!C$2:C$2815,"Dess",'Duel Log'!J$2:J$2815,$A13)+COUNTIFS('Duel Log'!C$2:C$2815,"Dess",'Duel Log'!K$2:K$2815,$A13)+COUNTIFS('Duel Log'!C$2:C$2815,"Dess",'Duel Log'!L$2:L$2815,$A13)+COUNTIFS('Duel Log'!C$2:C$2815,"Dess",'Duel Log'!M$2:M$2815,$A13)+COUNTIFS('Duel Log'!C$2:C$2815,"Dess",'Duel Log'!N$2:N$2815,$A13)+COUNTIFS('Duel Log'!C$2:C$2815,"Dess",'Duel Log'!O$2:O$2815,$A13)+COUNTIFS('Duel Log'!C$2:C$2815,"Dess",'Duel Log'!P$2:P$2815,$A13)</f>
        <v>1</v>
      </c>
      <c r="L13" s="17" t="n">
        <f aca="false">COUNTIFS('Duel Log'!C$2:C$2815,"EGW",'Duel Log'!I$2:I$2815,$A13)+COUNTIFS('Duel Log'!C$2:C$2815,"EGW",'Duel Log'!J$2:J$2815,$A13)+COUNTIFS('Duel Log'!C$2:C$2815,"EGW",'Duel Log'!K$2:K$2815,$A13)+COUNTIFS('Duel Log'!C$2:C$2815,"EGW",'Duel Log'!L$2:L$2815,$A13)+COUNTIFS('Duel Log'!C$2:C$2815,"EGW",'Duel Log'!M$2:M$2815,$A13)+COUNTIFS('Duel Log'!C$2:C$2815,"EGW",'Duel Log'!N$2:N$2815,$A13)+COUNTIFS('Duel Log'!C$2:C$2815,"EGW",'Duel Log'!O$2:O$2815,$A13)+COUNTIFS('Duel Log'!C$2:C$2815,"EGW",'Duel Log'!P$2:P$2815,$A13)</f>
        <v>2</v>
      </c>
      <c r="M13" s="17" t="n">
        <f aca="false">COUNTIFS('Duel Log'!C$2:C$2815,"ErBacce",'Duel Log'!I$2:I$2815,$A13)+COUNTIFS('Duel Log'!C$2:C$2815,"ErBacce",'Duel Log'!J$2:J$2815,$A13)+COUNTIFS('Duel Log'!C$2:C$2815,"ErBacce",'Duel Log'!K$2:K$2815,$A13)+COUNTIFS('Duel Log'!C$2:C$2815,"ErBacce",'Duel Log'!L$2:L$2815,$A13)+COUNTIFS('Duel Log'!C$2:C$2815,"ErBacce",'Duel Log'!M$2:M$2815,$A13)+COUNTIFS('Duel Log'!C$2:C$2815,"ErBacce",'Duel Log'!N$2:N$2815,$A13)+COUNTIFS('Duel Log'!C$2:C$2815,"ErBacce",'Duel Log'!O$2:O$2815,$A13)+COUNTIFS('Duel Log'!C$2:C$2815,"ErBacce",'Duel Log'!P$2:P$2815,$A13)</f>
        <v>2</v>
      </c>
      <c r="N13" s="17" t="n">
        <f aca="false">COUNTIFS('Duel Log'!C$2:C$2815,"Ian77",'Duel Log'!I$2:I$2815,$A13)+COUNTIFS('Duel Log'!C$2:C$2815,"Ian77",'Duel Log'!J$2:J$2815,$A13)+COUNTIFS('Duel Log'!C$2:C$2815,"Ian77",'Duel Log'!K$2:K$2815,$A13)+COUNTIFS('Duel Log'!C$2:C$2815,"Ian77",'Duel Log'!L$2:L$2815,$A13)+COUNTIFS('Duel Log'!C$2:C$2815,"Ian77",'Duel Log'!M$2:M$2815,$A13)+COUNTIFS('Duel Log'!C$2:C$2815,"Ian77",'Duel Log'!N$2:N$2815,$A13)+COUNTIFS('Duel Log'!C$2:C$2815,"Ian77",'Duel Log'!O$2:O$2815,$A13)+COUNTIFS('Duel Log'!C$2:C$2815,"Ian77",'Duel Log'!P$2:P$2815,$A13)</f>
        <v>2</v>
      </c>
      <c r="O13" s="17" t="n">
        <f aca="false">COUNTIFS('Duel Log'!C$2:C$2815,"JL Viiper",'Duel Log'!I$2:I$2815,$A13)+COUNTIFS('Duel Log'!C$2:C$2815,"JL Viiper",'Duel Log'!J$2:J$2815,$A13)+COUNTIFS('Duel Log'!C$2:C$2815,"JL Viiper",'Duel Log'!K$2:K$2815,$A13)+COUNTIFS('Duel Log'!C$2:C$2815,"JL Viiper",'Duel Log'!L$2:L$2815,$A13)+COUNTIFS('Duel Log'!C$2:C$2815,"JL Viiper",'Duel Log'!M$2:M$2815,$A13)+COUNTIFS('Duel Log'!C$2:C$2815,"JL Viiper",'Duel Log'!N$2:N$2815,$A13)+COUNTIFS('Duel Log'!C$2:C$2815,"JL Viiper",'Duel Log'!O$2:O$2815,$A13)+COUNTIFS('Duel Log'!C$2:C$2815,"JL Viiper",'Duel Log'!P$2:P$2815,$A13)</f>
        <v>1</v>
      </c>
      <c r="P13" s="17" t="n">
        <f aca="false">COUNTIFS('Duel Log'!C$2:C$2815,"JorZ",'Duel Log'!I$2:I$2815,$A13)+COUNTIFS('Duel Log'!C$2:C$2815,"JorZ",'Duel Log'!J$2:J$2815,$A13)+COUNTIFS('Duel Log'!C$2:C$2815,"JorZ",'Duel Log'!K$2:K$2815,$A13)+COUNTIFS('Duel Log'!C$2:C$2815,"JorZ",'Duel Log'!L$2:L$2815,$A13)+COUNTIFS('Duel Log'!C$2:C$2815,"JorZ",'Duel Log'!M$2:M$2815,$A13)+COUNTIFS('Duel Log'!C$2:C$2815,"JorZ",'Duel Log'!N$2:N$2815,$A13)+COUNTIFS('Duel Log'!C$2:C$2815,"JorZ",'Duel Log'!O$2:O$2815,$A13)+COUNTIFS('Duel Log'!C$2:C$2815,"JorZ",'Duel Log'!P$2:P$2815,$A13)</f>
        <v>2</v>
      </c>
      <c r="Q13" s="17" t="n">
        <f aca="false">COUNTIFS('Duel Log'!C$2:C$2815,"Kimchi77✨小小罗",'Duel Log'!I$2:I$2815,$A13)+COUNTIFS('Duel Log'!C$2:C$2815,"Kimchi77✨小小罗",'Duel Log'!J$2:J$2815,$A13)+COUNTIFS('Duel Log'!C$2:C$2815,"Kimchi77✨小小罗",'Duel Log'!K$2:K$2815,$A13)+COUNTIFS('Duel Log'!C$2:C$2815,"Kimchi77✨小小罗",'Duel Log'!L$2:L$2815,$A13)+COUNTIFS('Duel Log'!C$2:C$2815,"Kimchi77✨小小罗",'Duel Log'!M$2:M$2815,$A13)+COUNTIFS('Duel Log'!C$2:C$2815,"Kimchi77✨小小罗",'Duel Log'!N$2:N$2815,$A13)+COUNTIFS('Duel Log'!C$2:C$2815,"Kimchi77✨小小罗",'Duel Log'!O$2:O$2815,$A13)+COUNTIFS('Duel Log'!C$2:C$2815,"Kimchi77✨小小罗",'Duel Log'!P$2:P$2815,$A13)</f>
        <v>1</v>
      </c>
      <c r="R13" s="17" t="n">
        <f aca="false">COUNTIFS('Duel Log'!C$2:C$2815,"Kitashiyan",'Duel Log'!I$2:I$2815,$A13)+COUNTIFS('Duel Log'!C$2:C$2815,"Kitashiyan",'Duel Log'!J$2:J$2815,$A13)+COUNTIFS('Duel Log'!C$2:C$2815,"Kitashiyan",'Duel Log'!K$2:K$2815,$A13)+COUNTIFS('Duel Log'!C$2:C$2815,"Kitashiyan",'Duel Log'!L$2:L$2815,$A13)+COUNTIFS('Duel Log'!C$2:C$2815,"Kitashiyan",'Duel Log'!M$2:M$2815,$A13)+COUNTIFS('Duel Log'!C$2:C$2815,"Kitashiyan",'Duel Log'!N$2:N$2815,$A13)+COUNTIFS('Duel Log'!C$2:C$2815,"Kitashiyan",'Duel Log'!O$2:O$2815,$A13)+COUNTIFS('Duel Log'!C$2:C$2815,"Kitashiyan",'Duel Log'!P$2:P$2815,$A13)</f>
        <v>1</v>
      </c>
      <c r="S13" s="17" t="n">
        <f aca="false">COUNTIFS('Duel Log'!C$2:C$2815,"LF丨张✨Ink❤️llb",'Duel Log'!I$2:I$2815,$A13)+COUNTIFS('Duel Log'!C$2:C$2815,"LF丨张✨Ink❤️llb",'Duel Log'!J$2:J$2815,$A13)+COUNTIFS('Duel Log'!C$2:C$2815,"LF丨张✨Ink❤️llb",'Duel Log'!K$2:K$2815,$A13)+COUNTIFS('Duel Log'!C$2:C$2815,"LF丨张✨Ink❤️llb",'Duel Log'!L$2:L$2815,$A13)+COUNTIFS('Duel Log'!C$2:C$2815,"LF丨张✨Ink❤️llb",'Duel Log'!M$2:M$2815,$A13)+COUNTIFS('Duel Log'!C$2:C$2815,"LF丨张✨Ink❤️llb",'Duel Log'!N$2:N$2815,$A13)+COUNTIFS('Duel Log'!C$2:C$2815,"LF丨张✨Ink❤️llb",'Duel Log'!O$2:O$2815,$A13)+COUNTIFS('Duel Log'!C$2:C$2815,"LF丨张✨Ink❤️llb",'Duel Log'!P$2:P$2815,$A13)</f>
        <v>0</v>
      </c>
      <c r="T13" s="17" t="n">
        <f aca="false">COUNTIFS('Duel Log'!C$2:C$2815,"Lucas.xit✨之安神",'Duel Log'!I$2:I$2815,$A13)+COUNTIFS('Duel Log'!C$2:C$2815,"Lucas.xit✨之安神",'Duel Log'!J$2:J$2815,$A13)+COUNTIFS('Duel Log'!C$2:C$2815,"Lucas.xit✨之安神",'Duel Log'!K$2:K$2815,$A13)+COUNTIFS('Duel Log'!C$2:C$2815,"Lucas.xit✨之安神",'Duel Log'!L$2:L$2815,$A13)+COUNTIFS('Duel Log'!C$2:C$2815,"Lucas.xit✨之安神",'Duel Log'!M$2:M$2815,$A13)+COUNTIFS('Duel Log'!C$2:C$2815,"Lucas.xit✨之安神",'Duel Log'!N$2:N$2815,$A13)+COUNTIFS('Duel Log'!C$2:C$2815,"Lucas.xit✨之安神",'Duel Log'!O$2:O$2815,$A13)+COUNTIFS('Duel Log'!C$2:C$2815,"Lucas.xit✨之安神",'Duel Log'!P$2:P$2815,$A13)</f>
        <v>4</v>
      </c>
      <c r="U13" s="17" t="n">
        <f aca="false">COUNTIFS('Duel Log'!C$2:C$2815,"Lucas✨杰克",'Duel Log'!I$2:I$2815,$A13)+COUNTIFS('Duel Log'!C$2:C$2815,"Lucas✨杰克",'Duel Log'!J$2:J$2815,$A13)+COUNTIFS('Duel Log'!C$2:C$2815,"Lucas✨杰克",'Duel Log'!K$2:K$2815,$A13)+COUNTIFS('Duel Log'!C$2:C$2815,"Lucas✨杰克",'Duel Log'!L$2:L$2815,$A13)+COUNTIFS('Duel Log'!C$2:C$2815,"Lucas✨杰克",'Duel Log'!M$2:M$2815,$A13)+COUNTIFS('Duel Log'!C$2:C$2815,"Lucas✨杰克",'Duel Log'!N$2:N$2815,$A13)+COUNTIFS('Duel Log'!C$2:C$2815,"Lucas✨杰克",'Duel Log'!O$2:O$2815,$A13)+COUNTIFS('Duel Log'!C$2:C$2815,"Lucas✨杰克",'Duel Log'!P$2:P$2815,$A13)</f>
        <v>0</v>
      </c>
      <c r="V13" s="17" t="n">
        <f aca="false">COUNTIFS('Duel Log'!C$2:C$2815,"MH Axel",'Duel Log'!I$2:I$2815,$A13)+COUNTIFS('Duel Log'!C$2:C$2815,"MH Axel",'Duel Log'!J$2:J$2815,$A13)+COUNTIFS('Duel Log'!C$2:C$2815,"MH Axel",'Duel Log'!K$2:K$2815,$A13)+COUNTIFS('Duel Log'!C$2:C$2815,"MH Axel",'Duel Log'!L$2:L$2815,$A13)+COUNTIFS('Duel Log'!C$2:C$2815,"MH Axel",'Duel Log'!M$2:M$2815,$A13)+COUNTIFS('Duel Log'!C$2:C$2815,"MH Axel",'Duel Log'!N$2:N$2815,$A13)+COUNTIFS('Duel Log'!C$2:C$2815,"MH Axel",'Duel Log'!O$2:O$2815,$A13)+COUNTIFS('Duel Log'!C$2:C$2815,"MH Axel",'Duel Log'!P$2:P$2815,$A13)</f>
        <v>2</v>
      </c>
      <c r="W13" s="17" t="n">
        <f aca="false">COUNTIFS('Duel Log'!C$2:C$2815,"Mohamed Light",'Duel Log'!I$2:I$2815,$A13)+COUNTIFS('Duel Log'!C$2:C$2815,"Mohamed Light",'Duel Log'!J$2:J$2815,$A13)+COUNTIFS('Duel Log'!C$2:C$2815,"Mohamed Light",'Duel Log'!K$2:K$2815,$A13)+COUNTIFS('Duel Log'!C$2:C$2815,"Mohamed Light",'Duel Log'!L$2:L$2815,$A13)+COUNTIFS('Duel Log'!C$2:C$2815,"Mohamed Light",'Duel Log'!M$2:M$2815,$A13)+COUNTIFS('Duel Log'!C$2:C$2815,"Mohamed Light",'Duel Log'!N$2:N$2815,$A13)+COUNTIFS('Duel Log'!C$2:C$2815,"Mohamed Light",'Duel Log'!O$2:O$2815,$A13)+COUNTIFS('Duel Log'!C$2:C$2815,"Mohamed Light",'Duel Log'!P$2:P$2815,$A13)</f>
        <v>1</v>
      </c>
      <c r="X13" s="17" t="n">
        <f aca="false">COUNTIFS('Duel Log'!C$2:C$2815,"Nicoco23",'Duel Log'!I$2:I$2815,$A13)+COUNTIFS('Duel Log'!C$2:C$2815,"Nicoco23",'Duel Log'!J$2:J$2815,$A13)+COUNTIFS('Duel Log'!C$2:C$2815,"Nicoco23",'Duel Log'!K$2:K$2815,$A13)+COUNTIFS('Duel Log'!C$2:C$2815,"Nicoco23",'Duel Log'!L$2:L$2815,$A13)+COUNTIFS('Duel Log'!C$2:C$2815,"Nicoco23",'Duel Log'!M$2:M$2815,$A13)+COUNTIFS('Duel Log'!C$2:C$2815,"Nicoco23",'Duel Log'!N$2:N$2815,$A13)+COUNTIFS('Duel Log'!C$2:C$2815,"Nicoco23",'Duel Log'!O$2:O$2815,$A13)+COUNTIFS('Duel Log'!C$2:C$2815,"Nicoco23",'Duel Log'!P$2:P$2815,$A13)</f>
        <v>3</v>
      </c>
      <c r="Y13" s="17" t="n">
        <f aca="false">COUNTIFS('Duel Log'!C$2:C$2815,"Nooby❤️Pi2r",'Duel Log'!I$2:I$2815,$A13)+COUNTIFS('Duel Log'!C$2:C$2815,"Nooby❤️Pi2r",'Duel Log'!J$2:J$2815,$A13)+COUNTIFS('Duel Log'!C$2:C$2815,"Nooby❤️Pi2r",'Duel Log'!K$2:K$2815,$A13)+COUNTIFS('Duel Log'!C$2:C$2815,"Nooby❤️Pi2r",'Duel Log'!L$2:L$2815,$A13)+COUNTIFS('Duel Log'!C$2:C$2815,"Nooby❤️Pi2r",'Duel Log'!M$2:M$2815,$A13)+COUNTIFS('Duel Log'!C$2:C$2815,"Nooby❤️Pi2r",'Duel Log'!N$2:N$2815,$A13)+COUNTIFS('Duel Log'!C$2:C$2815,"Nooby❤️Pi2r",'Duel Log'!O$2:O$2815,$A13)+COUNTIFS('Duel Log'!C$2:C$2815,"Nooby❤️Pi2r",'Duel Log'!P$2:P$2815,$A13)</f>
        <v>1</v>
      </c>
      <c r="Z13" s="17" t="n">
        <f aca="false">COUNTIFS('Duel Log'!C$2:C$2815,"Pedro™️",'Duel Log'!I$2:I$2815,$A13)+COUNTIFS('Duel Log'!C$2:C$2815,"Pedro™️",'Duel Log'!J$2:J$2815,$A13)+COUNTIFS('Duel Log'!C$2:C$2815,"Pedro™️",'Duel Log'!K$2:K$2815,$A13)+COUNTIFS('Duel Log'!C$2:C$2815,"Pedro™️",'Duel Log'!L$2:L$2815,$A13)+COUNTIFS('Duel Log'!C$2:C$2815,"Pedro™️",'Duel Log'!M$2:M$2815,$A13)+COUNTIFS('Duel Log'!C$2:C$2815,"Pedro™️",'Duel Log'!N$2:N$2815,$A13)+COUNTIFS('Duel Log'!C$2:C$2815,"Pedro™️",'Duel Log'!O$2:O$2815,$A13)+COUNTIFS('Duel Log'!C$2:C$2815,"Pedro™️",'Duel Log'!P$2:P$2815,$A13)</f>
        <v>4</v>
      </c>
      <c r="AA13" s="17" t="n">
        <f aca="false">COUNTIFS('Duel Log'!C$2:C$2815,"RAD",'Duel Log'!I$2:I$2815,$A13)+COUNTIFS('Duel Log'!C$2:C$2815,"RAD",'Duel Log'!J$2:J$2815,$A13)+COUNTIFS('Duel Log'!C$2:C$2815,"RAD",'Duel Log'!K$2:K$2815,$A13)+COUNTIFS('Duel Log'!C$2:C$2815,"RAD",'Duel Log'!L$2:L$2815,$A13)+COUNTIFS('Duel Log'!C$2:C$2815,"RAD",'Duel Log'!M$2:M$2815,$A13)+COUNTIFS('Duel Log'!C$2:C$2815,"RAD",'Duel Log'!N$2:N$2815,$A13)+COUNTIFS('Duel Log'!C$2:C$2815,"RAD",'Duel Log'!O$2:O$2815,$A13)+COUNTIFS('Duel Log'!C$2:C$2815,"RAD",'Duel Log'!P$2:P$2815,$A13)</f>
        <v>2</v>
      </c>
      <c r="AB13" s="17" t="n">
        <f aca="false">COUNTIFS('Duel Log'!C$2:C$2815,"RUBIZALEZ",'Duel Log'!I$2:I$2815,$A13)+COUNTIFS('Duel Log'!C$2:C$2815,"RUBIZALEZ",'Duel Log'!J$2:J$2815,$A13)+COUNTIFS('Duel Log'!C$2:C$2815,"RUBIZALEZ",'Duel Log'!K$2:K$2815,$A13)+COUNTIFS('Duel Log'!C$2:C$2815,"RUBIZALEZ",'Duel Log'!L$2:L$2815,$A13)+COUNTIFS('Duel Log'!C$2:C$2815,"RUBIZALEZ",'Duel Log'!M$2:M$2815,$A13)+COUNTIFS('Duel Log'!C$2:C$2815,"RUBIZALEZ",'Duel Log'!N$2:N$2815,$A13)+COUNTIFS('Duel Log'!C$2:C$2815,"RUBIZALEZ",'Duel Log'!O$2:O$2815,$A13)+COUNTIFS('Duel Log'!C$2:C$2815,"RUBIZALEZ",'Duel Log'!P$2:P$2815,$A13)</f>
        <v>4</v>
      </c>
      <c r="AC13" s="17" t="n">
        <f aca="false">COUNTIFS('Duel Log'!C$2:C$2815,"Rainbow",'Duel Log'!I$2:I$2815,$A13)+COUNTIFS('Duel Log'!C$2:C$2815,"Rainbow",'Duel Log'!J$2:J$2815,$A13)+COUNTIFS('Duel Log'!C$2:C$2815,"Rainbow",'Duel Log'!K$2:K$2815,$A13)+COUNTIFS('Duel Log'!C$2:C$2815,"Rainbow",'Duel Log'!L$2:L$2815,$A13)+COUNTIFS('Duel Log'!C$2:C$2815,"Rainbow",'Duel Log'!M$2:M$2815,$A13)+COUNTIFS('Duel Log'!C$2:C$2815,"Rainbow",'Duel Log'!N$2:N$2815,$A13)+COUNTIFS('Duel Log'!C$2:C$2815,"Rainbow",'Duel Log'!O$2:O$2815,$A13)+COUNTIFS('Duel Log'!C$2:C$2815,"Rainbow",'Duel Log'!P$2:P$2815,$A13)</f>
        <v>2</v>
      </c>
      <c r="AD13" s="17" t="n">
        <f aca="false">COUNTIFS('Duel Log'!C$2:C$2815,"Rin✨安之",'Duel Log'!I$2:I$2815,$A13)+COUNTIFS('Duel Log'!C$2:C$2815,"Rin✨安之",'Duel Log'!J$2:J$2815,$A13)+COUNTIFS('Duel Log'!C$2:C$2815,"Rin✨安之",'Duel Log'!K$2:K$2815,$A13)+COUNTIFS('Duel Log'!C$2:C$2815,"Rin✨安之",'Duel Log'!L$2:L$2815,$A13)+COUNTIFS('Duel Log'!C$2:C$2815,"Rin✨安之",'Duel Log'!M$2:M$2815,$A13)+COUNTIFS('Duel Log'!C$2:C$2815,"Rin✨安之",'Duel Log'!N$2:N$2815,$A13)+COUNTIFS('Duel Log'!C$2:C$2815,"Rin✨安之",'Duel Log'!O$2:O$2815,$A13)+COUNTIFS('Duel Log'!C$2:C$2815,"Rin✨安之",'Duel Log'!P$2:P$2815,$A13)</f>
        <v>1</v>
      </c>
      <c r="AE13" s="17" t="n">
        <f aca="false">COUNTIFS('Duel Log'!C$2:C$2815,"Ryley",'Duel Log'!I$2:I$2815,$A13)+COUNTIFS('Duel Log'!C$2:C$2815,"Ryley",'Duel Log'!J$2:J$2815,$A13)+COUNTIFS('Duel Log'!C$2:C$2815,"Ryley",'Duel Log'!K$2:K$2815,$A13)+COUNTIFS('Duel Log'!C$2:C$2815,"Ryley",'Duel Log'!L$2:L$2815,$A13)+COUNTIFS('Duel Log'!C$2:C$2815,"Ryley",'Duel Log'!M$2:M$2815,$A13)+COUNTIFS('Duel Log'!C$2:C$2815,"Ryley",'Duel Log'!N$2:N$2815,$A13)+COUNTIFS('Duel Log'!C$2:C$2815,"Ryley",'Duel Log'!O$2:O$2815,$A13)+COUNTIFS('Duel Log'!C$2:C$2815,"Ryley",'Duel Log'!P$2:P$2815,$A13)</f>
        <v>2</v>
      </c>
      <c r="AF13" s="17" t="n">
        <f aca="false">COUNTIFS('Duel Log'!C$2:C$2815,"SK Morten",'Duel Log'!I$2:I$2815,$A13)+COUNTIFS('Duel Log'!C$2:C$2815,"SK Morten",'Duel Log'!J$2:J$2815,$A13)+COUNTIFS('Duel Log'!C$2:C$2815,"SK Morten",'Duel Log'!K$2:K$2815,$A13)+COUNTIFS('Duel Log'!C$2:C$2815,"SK Morten",'Duel Log'!L$2:L$2815,$A13)+COUNTIFS('Duel Log'!C$2:C$2815,"SK Morten",'Duel Log'!M$2:M$2815,$A13)+COUNTIFS('Duel Log'!C$2:C$2815,"SK Morten",'Duel Log'!N$2:N$2815,$A13)+COUNTIFS('Duel Log'!C$2:C$2815,"SK Morten",'Duel Log'!O$2:O$2815,$A13)+COUNTIFS('Duel Log'!C$2:C$2815,"SK Morten",'Duel Log'!P$2:P$2815,$A13)</f>
        <v>2</v>
      </c>
      <c r="AG13" s="17" t="n">
        <f aca="false">COUNTIFS('Duel Log'!C$2:C$2815,"SK xopxsam",'Duel Log'!I$2:I$2815,$A13)+COUNTIFS('Duel Log'!C$2:C$2815,"SK xopxsam",'Duel Log'!J$2:J$2815,$A13)+COUNTIFS('Duel Log'!C$2:C$2815,"SK xopxsam",'Duel Log'!K$2:K$2815,$A13)+COUNTIFS('Duel Log'!C$2:C$2815,"SK xopxsam",'Duel Log'!L$2:L$2815,$A13)+COUNTIFS('Duel Log'!C$2:C$2815,"SK xopxsam",'Duel Log'!M$2:M$2815,$A13)+COUNTIFS('Duel Log'!C$2:C$2815,"SK xopxsam",'Duel Log'!N$2:N$2815,$A13)+COUNTIFS('Duel Log'!C$2:C$2815,"SK xopxsam",'Duel Log'!O$2:O$2815,$A13)+COUNTIFS('Duel Log'!C$2:C$2815,"SK xopxsam",'Duel Log'!P$2:P$2815,$A13)</f>
        <v>1</v>
      </c>
      <c r="AH13" s="17" t="n">
        <f aca="false">COUNTIFS('Duel Log'!C$2:C$2815,"Samuel Bassotto",'Duel Log'!I$2:I$2815,$A13)+COUNTIFS('Duel Log'!C$2:C$2815,"Samuel Bassotto",'Duel Log'!J$2:J$2815,$A13)+COUNTIFS('Duel Log'!C$2:C$2815,"Samuel Bassotto",'Duel Log'!K$2:K$2815,$A13)+COUNTIFS('Duel Log'!C$2:C$2815,"Samuel Bassotto",'Duel Log'!L$2:L$2815,$A13)+COUNTIFS('Duel Log'!C$2:C$2815,"Samuel Bassotto",'Duel Log'!M$2:M$2815,$A13)+COUNTIFS('Duel Log'!C$2:C$2815,"Samuel Bassotto",'Duel Log'!N$2:N$2815,$A13)+COUNTIFS('Duel Log'!C$2:C$2815,"Samuel Bassotto",'Duel Log'!O$2:O$2815,$A13)+COUNTIFS('Duel Log'!C$2:C$2815,"Samuel Bassotto",'Duel Log'!P$2:P$2815,$A13)</f>
        <v>1</v>
      </c>
      <c r="AI13" s="17" t="n">
        <f aca="false">COUNTIFS('Duel Log'!C$2:C$2815,"SandBox",'Duel Log'!I$2:I$2815,$A13)+COUNTIFS('Duel Log'!C$2:C$2815,"SandBox",'Duel Log'!J$2:J$2815,$A13)+COUNTIFS('Duel Log'!C$2:C$2815,"SandBox",'Duel Log'!K$2:K$2815,$A13)+COUNTIFS('Duel Log'!C$2:C$2815,"SandBox",'Duel Log'!L$2:L$2815,$A13)+COUNTIFS('Duel Log'!C$2:C$2815,"SandBox",'Duel Log'!M$2:M$2815,$A13)+COUNTIFS('Duel Log'!C$2:C$2815,"SandBox",'Duel Log'!N$2:N$2815,$A13)+COUNTIFS('Duel Log'!C$2:C$2815,"SandBox",'Duel Log'!O$2:O$2815,$A13)+COUNTIFS('Duel Log'!C$2:C$2815,"SandBox",'Duel Log'!P$2:P$2815,$A13)</f>
        <v>5</v>
      </c>
      <c r="AJ13" s="17" t="n">
        <f aca="false">COUNTIFS('Duel Log'!C$2:C$2815,"Steeef",'Duel Log'!I$2:I$2815,$A13)+COUNTIFS('Duel Log'!C$2:C$2815,"Steeef",'Duel Log'!J$2:J$2815,$A13)+COUNTIFS('Duel Log'!C$2:C$2815,"Steeef",'Duel Log'!K$2:K$2815,$A13)+COUNTIFS('Duel Log'!C$2:C$2815,"Steeef",'Duel Log'!L$2:L$2815,$A13)+COUNTIFS('Duel Log'!C$2:C$2815,"Steeef",'Duel Log'!M$2:M$2815,$A13)+COUNTIFS('Duel Log'!C$2:C$2815,"Steeef",'Duel Log'!N$2:N$2815,$A13)+COUNTIFS('Duel Log'!C$2:C$2815,"Steeef",'Duel Log'!O$2:O$2815,$A13)+COUNTIFS('Duel Log'!C$2:C$2815,"Steeef",'Duel Log'!P$2:P$2815,$A13)</f>
        <v>0</v>
      </c>
      <c r="AK13" s="17" t="n">
        <f aca="false">COUNTIFS('Duel Log'!C$2:C$2815,"TMX I Mateja",'Duel Log'!I$2:I$2815,$A13)+COUNTIFS('Duel Log'!C$2:C$2815,"TMX I Mateja",'Duel Log'!J$2:J$2815,$A13)+COUNTIFS('Duel Log'!C$2:C$2815,"TMX I Mateja",'Duel Log'!K$2:K$2815,$A13)+COUNTIFS('Duel Log'!C$2:C$2815,"TMX I Mateja",'Duel Log'!L$2:L$2815,$A13)+COUNTIFS('Duel Log'!C$2:C$2815,"TMX I Mateja",'Duel Log'!M$2:M$2815,$A13)+COUNTIFS('Duel Log'!C$2:C$2815,"TMX I Mateja",'Duel Log'!N$2:N$2815,$A13)+COUNTIFS('Duel Log'!C$2:C$2815,"TMX I Mateja",'Duel Log'!O$2:O$2815,$A13)+COUNTIFS('Duel Log'!C$2:C$2815,"TMX I Mateja",'Duel Log'!P$2:P$2815,$A13)</f>
        <v>1</v>
      </c>
      <c r="AL13" s="17" t="n">
        <f aca="false">COUNTIFS('Duel Log'!C$2:C$2815,"Turan✨",'Duel Log'!I$2:I$2815,$A13)+COUNTIFS('Duel Log'!C$2:C$2815,"Turan✨",'Duel Log'!J$2:J$2815,$A13)+COUNTIFS('Duel Log'!C$2:C$2815,"Turan✨",'Duel Log'!K$2:K$2815,$A13)+COUNTIFS('Duel Log'!C$2:C$2815,"Turan✨",'Duel Log'!L$2:L$2815,$A13)+COUNTIFS('Duel Log'!C$2:C$2815,"Turan✨",'Duel Log'!M$2:M$2815,$A13)+COUNTIFS('Duel Log'!C$2:C$2815,"Turan✨",'Duel Log'!N$2:N$2815,$A13)+COUNTIFS('Duel Log'!C$2:C$2815,"Turan✨",'Duel Log'!O$2:O$2815,$A13)+COUNTIFS('Duel Log'!C$2:C$2815,"Turan✨",'Duel Log'!P$2:P$2815,$A13)</f>
        <v>0</v>
      </c>
      <c r="AM13" s="17" t="n">
        <f aca="false">COUNTIFS('Duel Log'!C$2:C$2815,"Vitor75",'Duel Log'!I$2:I$2815,$A13)+COUNTIFS('Duel Log'!C$2:C$2815,"Vitor75",'Duel Log'!J$2:J$2815,$A13)+COUNTIFS('Duel Log'!C$2:C$2815,"Vitor75",'Duel Log'!K$2:K$2815,$A13)+COUNTIFS('Duel Log'!C$2:C$2815,"Vitor75",'Duel Log'!L$2:L$2815,$A13)+COUNTIFS('Duel Log'!C$2:C$2815,"Vitor75",'Duel Log'!M$2:M$2815,$A13)+COUNTIFS('Duel Log'!C$2:C$2815,"Vitor75",'Duel Log'!N$2:N$2815,$A13)+COUNTIFS('Duel Log'!C$2:C$2815,"Vitor75",'Duel Log'!O$2:O$2815,$A13)+COUNTIFS('Duel Log'!C$2:C$2815,"Vitor75",'Duel Log'!P$2:P$2815,$A13)</f>
        <v>2</v>
      </c>
      <c r="AN13" s="17" t="n">
        <f aca="false">COUNTIFS('Duel Log'!C$2:C$2815,"WL ✨ Tytoń 劲头",'Duel Log'!I$2:I$2815,$A13)+COUNTIFS('Duel Log'!C$2:C$2815,"WL ✨ Tytoń 劲头",'Duel Log'!J$2:J$2815,$A13)+COUNTIFS('Duel Log'!C$2:C$2815,"WL ✨ Tytoń 劲头",'Duel Log'!K$2:K$2815,$A13)+COUNTIFS('Duel Log'!C$2:C$2815,"WL ✨ Tytoń 劲头",'Duel Log'!L$2:L$2815,$A13)+COUNTIFS('Duel Log'!C$2:C$2815,"WL ✨ Tytoń 劲头",'Duel Log'!M$2:M$2815,$A13)+COUNTIFS('Duel Log'!C$2:C$2815,"WL ✨ Tytoń 劲头",'Duel Log'!N$2:N$2815,$A13)+COUNTIFS('Duel Log'!C$2:C$2815,"WL ✨ Tytoń 劲头",'Duel Log'!O$2:O$2815,$A13)+COUNTIFS('Duel Log'!C$2:C$2815,"WL ✨ Tytoń 劲头",'Duel Log'!P$2:P$2815,$A13)</f>
        <v>7</v>
      </c>
      <c r="AO13" s="17" t="n">
        <f aca="false">COUNTIFS('Duel Log'!C$2:C$2815,"Wallace",'Duel Log'!I$2:I$2815,$A13)+COUNTIFS('Duel Log'!C$2:C$2815,"Wallace",'Duel Log'!J$2:J$2815,$A13)+COUNTIFS('Duel Log'!C$2:C$2815,"Wallace",'Duel Log'!K$2:K$2815,$A13)+COUNTIFS('Duel Log'!C$2:C$2815,"Wallace",'Duel Log'!L$2:L$2815,$A13)+COUNTIFS('Duel Log'!C$2:C$2815,"Wallace",'Duel Log'!M$2:M$2815,$A13)+COUNTIFS('Duel Log'!C$2:C$2815,"Wallace",'Duel Log'!N$2:N$2815,$A13)+COUNTIFS('Duel Log'!C$2:C$2815,"Wallace",'Duel Log'!O$2:O$2815,$A13)+COUNTIFS('Duel Log'!C$2:C$2815,"Wallace",'Duel Log'!P$2:P$2815,$A13)</f>
        <v>4</v>
      </c>
      <c r="AP13" s="17" t="n">
        <f aca="false">COUNTIFS('Duel Log'!C$2:C$2815,"Yoru",'Duel Log'!I$2:I$2815,$A13)+COUNTIFS('Duel Log'!C$2:C$2815,"Yoru",'Duel Log'!J$2:J$2815,$A13)+COUNTIFS('Duel Log'!C$2:C$2815,"Yoru",'Duel Log'!K$2:K$2815,$A13)+COUNTIFS('Duel Log'!C$2:C$2815,"Yoru",'Duel Log'!L$2:L$2815,$A13)+COUNTIFS('Duel Log'!C$2:C$2815,"Yoru",'Duel Log'!M$2:M$2815,$A13)+COUNTIFS('Duel Log'!C$2:C$2815,"Yoru",'Duel Log'!N$2:N$2815,$A13)+COUNTIFS('Duel Log'!C$2:C$2815,"Yoru",'Duel Log'!O$2:O$2815,$A13)+COUNTIFS('Duel Log'!C$2:C$2815,"Yoru",'Duel Log'!P$2:P$2815,$A13)</f>
        <v>0</v>
      </c>
      <c r="AQ13" s="17" t="n">
        <f aca="false">COUNTIFS('Duel Log'!C$2:C$2815,"adriel",'Duel Log'!I$2:I$2815,$A13)+COUNTIFS('Duel Log'!C$2:C$2815,"adriel",'Duel Log'!J$2:J$2815,$A13)+COUNTIFS('Duel Log'!C$2:C$2815,"adriel",'Duel Log'!K$2:K$2815,$A13)+COUNTIFS('Duel Log'!C$2:C$2815,"adriel",'Duel Log'!L$2:L$2815,$A13)+COUNTIFS('Duel Log'!C$2:C$2815,"adriel",'Duel Log'!M$2:M$2815,$A13)+COUNTIFS('Duel Log'!C$2:C$2815,"adriel",'Duel Log'!N$2:N$2815,$A13)+COUNTIFS('Duel Log'!C$2:C$2815,"adriel",'Duel Log'!O$2:O$2815,$A13)+COUNTIFS('Duel Log'!C$2:C$2815,"adriel",'Duel Log'!P$2:P$2815,$A13)</f>
        <v>4</v>
      </c>
      <c r="AR13" s="17" t="n">
        <f aca="false">COUNTIFS('Duel Log'!C$2:C$2815,"droy",'Duel Log'!I$2:I$2815,$A13)+COUNTIFS('Duel Log'!C$2:C$2815,"droy",'Duel Log'!J$2:J$2815,$A13)+COUNTIFS('Duel Log'!C$2:C$2815,"droy",'Duel Log'!K$2:K$2815,$A13)+COUNTIFS('Duel Log'!C$2:C$2815,"droy",'Duel Log'!L$2:L$2815,$A13)+COUNTIFS('Duel Log'!C$2:C$2815,"droy",'Duel Log'!M$2:M$2815,$A13)+COUNTIFS('Duel Log'!C$2:C$2815,"droy",'Duel Log'!N$2:N$2815,$A13)+COUNTIFS('Duel Log'!C$2:C$2815,"droy",'Duel Log'!O$2:O$2815,$A13)+COUNTIFS('Duel Log'!C$2:C$2815,"droy",'Duel Log'!P$2:P$2815,$A13)</f>
        <v>3</v>
      </c>
      <c r="AS13" s="17" t="n">
        <f aca="false">COUNTIFS('Duel Log'!C$2:C$2815,"evolve✨律师",'Duel Log'!I$2:I$2815,$A13)+COUNTIFS('Duel Log'!C$2:C$2815,"evolve✨律师",'Duel Log'!J$2:J$2815,$A13)+COUNTIFS('Duel Log'!C$2:C$2815,"evolve✨律师",'Duel Log'!K$2:K$2815,$A13)+COUNTIFS('Duel Log'!C$2:C$2815,"evolve✨律师",'Duel Log'!L$2:L$2815,$A13)+COUNTIFS('Duel Log'!C$2:C$2815,"evolve✨律师",'Duel Log'!M$2:M$2815,$A13)+COUNTIFS('Duel Log'!C$2:C$2815,"evolve✨律师",'Duel Log'!N$2:N$2815,$A13)+COUNTIFS('Duel Log'!C$2:C$2815,"evolve✨律师",'Duel Log'!O$2:O$2815,$A13)+COUNTIFS('Duel Log'!C$2:C$2815,"evolve✨律师",'Duel Log'!P$2:P$2815,$A13)</f>
        <v>4</v>
      </c>
      <c r="AT13" s="17" t="n">
        <f aca="false">COUNTIFS('Duel Log'!C$2:C$2815,"✨Tanji",'Duel Log'!I$2:I$2815,$A13)+COUNTIFS('Duel Log'!C$2:C$2815,"✨Tanji",'Duel Log'!J$2:J$2815,$A13)+COUNTIFS('Duel Log'!C$2:C$2815,"✨Tanji",'Duel Log'!K$2:K$2815,$A13)+COUNTIFS('Duel Log'!C$2:C$2815,"✨Tanji",'Duel Log'!L$2:L$2815,$A13)+COUNTIFS('Duel Log'!C$2:C$2815,"✨Tanji",'Duel Log'!M$2:M$2815,$A13)+COUNTIFS('Duel Log'!C$2:C$2815,"✨Tanji",'Duel Log'!N$2:N$2815,$A13)+COUNTIFS('Duel Log'!C$2:C$2815,"✨Tanji",'Duel Log'!O$2:O$2815,$A13)+COUNTIFS('Duel Log'!C$2:C$2815,"✨Tanji",'Duel Log'!P$2:P$2815,$A13)</f>
        <v>4</v>
      </c>
      <c r="AU13" s="17" t="n">
        <f aca="false">COUNTIFS('Duel Log'!C$2:C$2815,"ぐりてゃん",'Duel Log'!I$2:I$2815,$A13)+COUNTIFS('Duel Log'!C$2:C$2815,"ぐりてゃん",'Duel Log'!J$2:J$2815,$A13)+COUNTIFS('Duel Log'!C$2:C$2815,"ぐりてゃん",'Duel Log'!K$2:K$2815,$A13)+COUNTIFS('Duel Log'!C$2:C$2815,"ぐりてゃん",'Duel Log'!L$2:L$2815,$A13)+COUNTIFS('Duel Log'!C$2:C$2815,"ぐりてゃん",'Duel Log'!M$2:M$2815,$A13)+COUNTIFS('Duel Log'!C$2:C$2815,"ぐりてゃん",'Duel Log'!N$2:N$2815,$A13)+COUNTIFS('Duel Log'!C$2:C$2815,"ぐりてゃん",'Duel Log'!O$2:O$2815,$A13)+COUNTIFS('Duel Log'!C$2:C$2815,"ぐりてゃん",'Duel Log'!P$2:P$2815,$A13)</f>
        <v>5</v>
      </c>
      <c r="AV13" s="17" t="n">
        <f aca="false">COUNTIFS('Duel Log'!C$2:C$2815,"たぁ",'Duel Log'!I$2:I$2815,$A13)+COUNTIFS('Duel Log'!C$2:C$2815,"たぁ",'Duel Log'!J$2:J$2815,$A13)+COUNTIFS('Duel Log'!C$2:C$2815,"たぁ",'Duel Log'!K$2:K$2815,$A13)+COUNTIFS('Duel Log'!C$2:C$2815,"たぁ",'Duel Log'!L$2:L$2815,$A13)+COUNTIFS('Duel Log'!C$2:C$2815,"たぁ",'Duel Log'!M$2:M$2815,$A13)+COUNTIFS('Duel Log'!C$2:C$2815,"たぁ",'Duel Log'!N$2:N$2815,$A13)+COUNTIFS('Duel Log'!C$2:C$2815,"たぁ",'Duel Log'!O$2:O$2815,$A13)+COUNTIFS('Duel Log'!C$2:C$2815,"たぁ",'Duel Log'!P$2:P$2815,$A13)</f>
        <v>1</v>
      </c>
      <c r="AW13" s="17" t="n">
        <f aca="false">COUNTIFS('Duel Log'!C$2:C$2815,"むぎったん",'Duel Log'!I$2:I$2815,$A13)+COUNTIFS('Duel Log'!C$2:C$2815,"むぎったん",'Duel Log'!J$2:J$2815,$A13)+COUNTIFS('Duel Log'!C$2:C$2815,"むぎったん",'Duel Log'!K$2:K$2815,$A13)+COUNTIFS('Duel Log'!C$2:C$2815,"むぎったん",'Duel Log'!L$2:L$2815,$A13)+COUNTIFS('Duel Log'!C$2:C$2815,"むぎったん",'Duel Log'!M$2:M$2815,$A13)+COUNTIFS('Duel Log'!C$2:C$2815,"むぎったん",'Duel Log'!N$2:N$2815,$A13)+COUNTIFS('Duel Log'!C$2:C$2815,"むぎったん",'Duel Log'!O$2:O$2815,$A13)+COUNTIFS('Duel Log'!C$2:C$2815,"むぎったん",'Duel Log'!P$2:P$2815,$A13)</f>
        <v>2</v>
      </c>
      <c r="AX13" s="17" t="n">
        <f aca="false">COUNTIFS('Duel Log'!C$2:C$2815,"加急Sinistro™",'Duel Log'!I$2:I$2815,$A13)+COUNTIFS('Duel Log'!C$2:C$2815,"加急Sinistro™",'Duel Log'!J$2:J$2815,$A13)+COUNTIFS('Duel Log'!C$2:C$2815,"加急Sinistro™",'Duel Log'!K$2:K$2815,$A13)+COUNTIFS('Duel Log'!C$2:C$2815,"加急Sinistro™",'Duel Log'!L$2:L$2815,$A13)+COUNTIFS('Duel Log'!C$2:C$2815,"加急Sinistro™",'Duel Log'!M$2:M$2815,$A13)+COUNTIFS('Duel Log'!C$2:C$2815,"加急Sinistro™",'Duel Log'!N$2:N$2815,$A13)+COUNTIFS('Duel Log'!C$2:C$2815,"加急Sinistro™",'Duel Log'!O$2:O$2815,$A13)+COUNTIFS('Duel Log'!C$2:C$2815,"加急Sinistro™",'Duel Log'!P$2:P$2815,$A13)</f>
        <v>1</v>
      </c>
      <c r="AY13" s="17" t="n">
        <f aca="false">COUNTIFS('Duel Log'!C$2:C$2815,"枫｜rakan❤️安之",'Duel Log'!I$2:I$2815,$A13)+COUNTIFS('Duel Log'!C$2:C$2815,"枫｜rakan❤️安之",'Duel Log'!J$2:J$2815,$A13)+COUNTIFS('Duel Log'!C$2:C$2815,"枫｜rakan❤️安之",'Duel Log'!K$2:K$2815,$A13)+COUNTIFS('Duel Log'!C$2:C$2815,"枫｜rakan❤️安之",'Duel Log'!L$2:L$2815,$A13)+COUNTIFS('Duel Log'!C$2:C$2815,"枫｜rakan❤️安之",'Duel Log'!M$2:M$2815,$A13)+COUNTIFS('Duel Log'!C$2:C$2815,"枫｜rakan❤️安之",'Duel Log'!N$2:N$2815,$A13)+COUNTIFS('Duel Log'!C$2:C$2815,"枫｜rakan❤️安之",'Duel Log'!O$2:O$2815,$A13)+COUNTIFS('Duel Log'!C$2:C$2815,"枫｜rakan❤️安之",'Duel Log'!P$2:P$2815,$A13)</f>
        <v>0</v>
      </c>
      <c r="AZ13" s="17" t="n">
        <f aca="false">COUNTIFS('Duel Log'!C$2:C$2815,"老板 Ι Batan’宙斯",'Duel Log'!I$2:I$2815,$A13)+COUNTIFS('Duel Log'!C$2:C$2815,"老板 Ι Batan’宙斯",'Duel Log'!J$2:J$2815,$A13)+COUNTIFS('Duel Log'!C$2:C$2815,"老板 Ι Batan’宙斯",'Duel Log'!K$2:K$2815,$A13)+COUNTIFS('Duel Log'!C$2:C$2815,"老板 Ι Batan’宙斯",'Duel Log'!L$2:L$2815,$A13)+COUNTIFS('Duel Log'!C$2:C$2815,"老板 Ι Batan’宙斯",'Duel Log'!M$2:M$2815,$A13)+COUNTIFS('Duel Log'!C$2:C$2815,"老板 Ι Batan’宙斯",'Duel Log'!N$2:N$2815,$A13)+COUNTIFS('Duel Log'!C$2:C$2815,"老板 Ι Batan’宙斯",'Duel Log'!O$2:O$2815,$A13)+COUNTIFS('Duel Log'!C$2:C$2815,"老板 Ι Batan’宙斯",'Duel Log'!P$2:P$2815,$A13)</f>
        <v>2</v>
      </c>
      <c r="BA13" s="17" t="n">
        <f aca="false">COUNTIFS('Duel Log'!C$2:C$2815,"鬼舞辻無惨",'Duel Log'!I$2:I$2815,$A13)+COUNTIFS('Duel Log'!C$2:C$2815,"鬼舞辻無惨",'Duel Log'!J$2:J$2815,$A13)+COUNTIFS('Duel Log'!C$2:C$2815,"鬼舞辻無惨",'Duel Log'!K$2:K$2815,$A13)+COUNTIFS('Duel Log'!C$2:C$2815,"鬼舞辻無惨",'Duel Log'!L$2:L$2815,$A13)+COUNTIFS('Duel Log'!C$2:C$2815,"鬼舞辻無惨",'Duel Log'!M$2:M$2815,$A13)+COUNTIFS('Duel Log'!C$2:C$2815,"鬼舞辻無惨",'Duel Log'!N$2:N$2815,$A13)+COUNTIFS('Duel Log'!C$2:C$2815,"鬼舞辻無惨",'Duel Log'!O$2:O$2815,$A13)+COUNTIFS('Duel Log'!C$2:C$2815,"鬼舞辻無惨",'Duel Log'!P$2:P$2815,$A13)</f>
        <v>0</v>
      </c>
      <c r="BB13" s="17" t="n">
        <f aca="false">COUNTIFS('Duel Log'!C$2:C$2815,"우티비구독좋아요",'Duel Log'!I$2:I$2815,$A13)+COUNTIFS('Duel Log'!C$2:C$2815,"우티비구독좋아요",'Duel Log'!J$2:J$2815,$A13)+COUNTIFS('Duel Log'!C$2:C$2815,"우티비구독좋아요",'Duel Log'!K$2:K$2815,$A13)+COUNTIFS('Duel Log'!C$2:C$2815,"우티비구독좋아요",'Duel Log'!L$2:L$2815,$A13)+COUNTIFS('Duel Log'!C$2:C$2815,"우티비구독좋아요",'Duel Log'!M$2:M$2815,$A13)+COUNTIFS('Duel Log'!C$2:C$2815,"우티비구독좋아요",'Duel Log'!N$2:N$2815,$A13)+COUNTIFS('Duel Log'!C$2:C$2815,"우티비구독좋아요",'Duel Log'!O$2:O$2815,$A13)+COUNTIFS('Duel Log'!C$2:C$2815,"우티비구독좋아요",'Duel Log'!P$2:P$2815,$A13)</f>
        <v>0</v>
      </c>
    </row>
    <row r="14" customFormat="false" ht="15" hidden="false" customHeight="true" outlineLevel="0" collapsed="false">
      <c r="A14" s="11" t="s">
        <v>226</v>
      </c>
      <c r="B14" s="17" t="n">
        <f aca="false">COUNTIFS('Duel Log'!C$2:C$2815,"Adox",'Duel Log'!I$2:I$2815,$A14)+COUNTIFS('Duel Log'!C$2:C$2815,"Adox",'Duel Log'!J$2:J$2815,$A14)+COUNTIFS('Duel Log'!C$2:C$2815,"Adox",'Duel Log'!K$2:K$2815,$A14)+COUNTIFS('Duel Log'!C$2:C$2815,"Adox",'Duel Log'!L$2:L$2815,$A14)+COUNTIFS('Duel Log'!C$2:C$2815,"Adox",'Duel Log'!M$2:M$2815,$A14)+COUNTIFS('Duel Log'!C$2:C$2815,"Adox",'Duel Log'!N$2:N$2815,$A14)+COUNTIFS('Duel Log'!C$2:C$2815,"Adox",'Duel Log'!O$2:O$2815,$A14)+COUNTIFS('Duel Log'!C$2:C$2815,"Adox",'Duel Log'!P$2:P$2815,$A14)</f>
        <v>1</v>
      </c>
      <c r="C14" s="17" t="n">
        <f aca="false">COUNTIFS('Duel Log'!C$2:C$2815,"Asaf",'Duel Log'!I$2:I$2815,$A14)+COUNTIFS('Duel Log'!C$2:C$2815,"Asaf",'Duel Log'!J$2:J$2815,$A14)+COUNTIFS('Duel Log'!C$2:C$2815,"Asaf",'Duel Log'!K$2:K$2815,$A14)+COUNTIFS('Duel Log'!C$2:C$2815,"Asaf",'Duel Log'!L$2:L$2815,$A14)+COUNTIFS('Duel Log'!C$2:C$2815,"Asaf",'Duel Log'!M$2:M$2815,$A14)+COUNTIFS('Duel Log'!C$2:C$2815,"Asaf",'Duel Log'!N$2:N$2815,$A14)+COUNTIFS('Duel Log'!C$2:C$2815,"Asaf",'Duel Log'!O$2:O$2815,$A14)+COUNTIFS('Duel Log'!C$2:C$2815,"Asaf",'Duel Log'!P$2:P$2815,$A14)</f>
        <v>2</v>
      </c>
      <c r="D14" s="17" t="n">
        <f aca="false">COUNTIFS('Duel Log'!C$2:C$2815,"BattleSRAM",'Duel Log'!I$2:I$2815,$A14)+COUNTIFS('Duel Log'!C$2:C$2815,"BattleSRAM",'Duel Log'!J$2:J$2815,$A14)+COUNTIFS('Duel Log'!C$2:C$2815,"BattleSRAM",'Duel Log'!K$2:K$2815,$A14)+COUNTIFS('Duel Log'!C$2:C$2815,"BattleSRAM",'Duel Log'!L$2:L$2815,$A14)+COUNTIFS('Duel Log'!C$2:C$2815,"BattleSRAM",'Duel Log'!M$2:M$2815,$A14)+COUNTIFS('Duel Log'!C$2:C$2815,"BattleSRAM",'Duel Log'!N$2:N$2815,$A14)+COUNTIFS('Duel Log'!C$2:C$2815,"BattleSRAM",'Duel Log'!O$2:O$2815,$A14)+COUNTIFS('Duel Log'!C$2:C$2815,"BattleSRAM",'Duel Log'!P$2:P$2815,$A14)</f>
        <v>7</v>
      </c>
      <c r="E14" s="17" t="n">
        <f aca="false">COUNTIFS('Duel Log'!C$2:C$2815,"Betfas",'Duel Log'!I$2:I$2815,$A14)+COUNTIFS('Duel Log'!C$2:C$2815,"Betfas",'Duel Log'!J$2:J$2815,$A14)+COUNTIFS('Duel Log'!C$2:C$2815,"Betfas",'Duel Log'!K$2:K$2815,$A14)+COUNTIFS('Duel Log'!C$2:C$2815,"Betfas",'Duel Log'!L$2:L$2815,$A14)+COUNTIFS('Duel Log'!C$2:C$2815,"Betfas",'Duel Log'!M$2:M$2815,$A14)+COUNTIFS('Duel Log'!C$2:C$2815,"Betfas",'Duel Log'!N$2:N$2815,$A14)+COUNTIFS('Duel Log'!C$2:C$2815,"Betfas",'Duel Log'!O$2:O$2815,$A14)+COUNTIFS('Duel Log'!C$2:C$2815,"Betfas",'Duel Log'!P$2:P$2815,$A14)</f>
        <v>1</v>
      </c>
      <c r="F14" s="17" t="n">
        <f aca="false">COUNTIFS('Duel Log'!C$2:C$2815,"CAL Sub ™✨杰克",'Duel Log'!I$2:I$2815,$A14)+COUNTIFS('Duel Log'!C$2:C$2815,"CAL Sub ™✨杰克",'Duel Log'!J$2:J$2815,$A14)+COUNTIFS('Duel Log'!C$2:C$2815,"CAL Sub ™✨杰克",'Duel Log'!K$2:K$2815,$A14)+COUNTIFS('Duel Log'!C$2:C$2815,"CAL Sub ™✨杰克",'Duel Log'!L$2:L$2815,$A14)+COUNTIFS('Duel Log'!C$2:C$2815,"CAL Sub ™✨杰克",'Duel Log'!M$2:M$2815,$A14)+COUNTIFS('Duel Log'!C$2:C$2815,"CAL Sub ™✨杰克",'Duel Log'!N$2:N$2815,$A14)+COUNTIFS('Duel Log'!C$2:C$2815,"CAL Sub ™✨杰克",'Duel Log'!O$2:O$2815,$A14)+COUNTIFS('Duel Log'!C$2:C$2815,"CAL Sub ™✨杰克",'Duel Log'!P$2:P$2815,$A14)</f>
        <v>8</v>
      </c>
      <c r="G14" s="17" t="n">
        <f aca="false">COUNTIFS('Duel Log'!C$2:C$2815,"Clown",'Duel Log'!I$2:I$2815,$A14)+COUNTIFS('Duel Log'!C$2:C$2815,"Clown",'Duel Log'!J$2:J$2815,$A14)+COUNTIFS('Duel Log'!C$2:C$2815,"Clown",'Duel Log'!K$2:K$2815,$A14)+COUNTIFS('Duel Log'!C$2:C$2815,"Clown",'Duel Log'!L$2:L$2815,$A14)+COUNTIFS('Duel Log'!C$2:C$2815,"Clown",'Duel Log'!M$2:M$2815,$A14)+COUNTIFS('Duel Log'!C$2:C$2815,"Clown",'Duel Log'!N$2:N$2815,$A14)+COUNTIFS('Duel Log'!C$2:C$2815,"Clown",'Duel Log'!O$2:O$2815,$A14)+COUNTIFS('Duel Log'!C$2:C$2815,"Clown",'Duel Log'!P$2:P$2815,$A14)</f>
        <v>14</v>
      </c>
      <c r="H14" s="17" t="n">
        <f aca="false">COUNTIFS('Duel Log'!C$2:C$2815,"Coco",'Duel Log'!I$2:I$2815,$A14)+COUNTIFS('Duel Log'!C$2:C$2815,"Coco",'Duel Log'!J$2:J$2815,$A14)+COUNTIFS('Duel Log'!C$2:C$2815,"Coco",'Duel Log'!K$2:K$2815,$A14)+COUNTIFS('Duel Log'!C$2:C$2815,"Coco",'Duel Log'!L$2:L$2815,$A14)+COUNTIFS('Duel Log'!C$2:C$2815,"Coco",'Duel Log'!M$2:M$2815,$A14)+COUNTIFS('Duel Log'!C$2:C$2815,"Coco",'Duel Log'!N$2:N$2815,$A14)+COUNTIFS('Duel Log'!C$2:C$2815,"Coco",'Duel Log'!O$2:O$2815,$A14)+COUNTIFS('Duel Log'!C$2:C$2815,"Coco",'Duel Log'!P$2:P$2815,$A14)</f>
        <v>13</v>
      </c>
      <c r="I14" s="17" t="n">
        <f aca="false">COUNTIFS('Duel Log'!C$2:C$2815,"Code: Furkan",'Duel Log'!I$2:I$2815,$A14)+COUNTIFS('Duel Log'!C$2:C$2815,"Code: Furkan",'Duel Log'!J$2:J$2815,$A14)+COUNTIFS('Duel Log'!C$2:C$2815,"Code: Furkan",'Duel Log'!K$2:K$2815,$A14)+COUNTIFS('Duel Log'!C$2:C$2815,"Code: Furkan",'Duel Log'!L$2:L$2815,$A14)+COUNTIFS('Duel Log'!C$2:C$2815,"Code: Furkan",'Duel Log'!M$2:M$2815,$A14)+COUNTIFS('Duel Log'!C$2:C$2815,"Code: Furkan",'Duel Log'!N$2:N$2815,$A14)+COUNTIFS('Duel Log'!C$2:C$2815,"Code: Furkan",'Duel Log'!O$2:O$2815,$A14)+COUNTIFS('Duel Log'!C$2:C$2815,"Code: Furkan",'Duel Log'!P$2:P$2815,$A14)</f>
        <v>4</v>
      </c>
      <c r="J14" s="17" t="n">
        <f aca="false">COUNTIFS('Duel Log'!C$2:C$2815,"DK",'Duel Log'!I$2:I$2815,$A14)+COUNTIFS('Duel Log'!C$2:C$2815,"DK",'Duel Log'!J$2:J$2815,$A14)+COUNTIFS('Duel Log'!C$2:C$2815,"DK",'Duel Log'!K$2:K$2815,$A14)+COUNTIFS('Duel Log'!C$2:C$2815,"DK",'Duel Log'!L$2:L$2815,$A14)+COUNTIFS('Duel Log'!C$2:C$2815,"DK",'Duel Log'!M$2:M$2815,$A14)+COUNTIFS('Duel Log'!C$2:C$2815,"DK",'Duel Log'!N$2:N$2815,$A14)+COUNTIFS('Duel Log'!C$2:C$2815,"DK",'Duel Log'!O$2:O$2815,$A14)+COUNTIFS('Duel Log'!C$2:C$2815,"DK",'Duel Log'!P$2:P$2815,$A14)</f>
        <v>0</v>
      </c>
      <c r="K14" s="17" t="n">
        <f aca="false">COUNTIFS('Duel Log'!C$2:C$2815,"Dess",'Duel Log'!I$2:I$2815,$A14)+COUNTIFS('Duel Log'!C$2:C$2815,"Dess",'Duel Log'!J$2:J$2815,$A14)+COUNTIFS('Duel Log'!C$2:C$2815,"Dess",'Duel Log'!K$2:K$2815,$A14)+COUNTIFS('Duel Log'!C$2:C$2815,"Dess",'Duel Log'!L$2:L$2815,$A14)+COUNTIFS('Duel Log'!C$2:C$2815,"Dess",'Duel Log'!M$2:M$2815,$A14)+COUNTIFS('Duel Log'!C$2:C$2815,"Dess",'Duel Log'!N$2:N$2815,$A14)+COUNTIFS('Duel Log'!C$2:C$2815,"Dess",'Duel Log'!O$2:O$2815,$A14)+COUNTIFS('Duel Log'!C$2:C$2815,"Dess",'Duel Log'!P$2:P$2815,$A14)</f>
        <v>1</v>
      </c>
      <c r="L14" s="17" t="n">
        <f aca="false">COUNTIFS('Duel Log'!C$2:C$2815,"EGW",'Duel Log'!I$2:I$2815,$A14)+COUNTIFS('Duel Log'!C$2:C$2815,"EGW",'Duel Log'!J$2:J$2815,$A14)+COUNTIFS('Duel Log'!C$2:C$2815,"EGW",'Duel Log'!K$2:K$2815,$A14)+COUNTIFS('Duel Log'!C$2:C$2815,"EGW",'Duel Log'!L$2:L$2815,$A14)+COUNTIFS('Duel Log'!C$2:C$2815,"EGW",'Duel Log'!M$2:M$2815,$A14)+COUNTIFS('Duel Log'!C$2:C$2815,"EGW",'Duel Log'!N$2:N$2815,$A14)+COUNTIFS('Duel Log'!C$2:C$2815,"EGW",'Duel Log'!O$2:O$2815,$A14)+COUNTIFS('Duel Log'!C$2:C$2815,"EGW",'Duel Log'!P$2:P$2815,$A14)</f>
        <v>6</v>
      </c>
      <c r="M14" s="17" t="n">
        <f aca="false">COUNTIFS('Duel Log'!C$2:C$2815,"ErBacce",'Duel Log'!I$2:I$2815,$A14)+COUNTIFS('Duel Log'!C$2:C$2815,"ErBacce",'Duel Log'!J$2:J$2815,$A14)+COUNTIFS('Duel Log'!C$2:C$2815,"ErBacce",'Duel Log'!K$2:K$2815,$A14)+COUNTIFS('Duel Log'!C$2:C$2815,"ErBacce",'Duel Log'!L$2:L$2815,$A14)+COUNTIFS('Duel Log'!C$2:C$2815,"ErBacce",'Duel Log'!M$2:M$2815,$A14)+COUNTIFS('Duel Log'!C$2:C$2815,"ErBacce",'Duel Log'!N$2:N$2815,$A14)+COUNTIFS('Duel Log'!C$2:C$2815,"ErBacce",'Duel Log'!O$2:O$2815,$A14)+COUNTIFS('Duel Log'!C$2:C$2815,"ErBacce",'Duel Log'!P$2:P$2815,$A14)</f>
        <v>6</v>
      </c>
      <c r="N14" s="17" t="n">
        <f aca="false">COUNTIFS('Duel Log'!C$2:C$2815,"Ian77",'Duel Log'!I$2:I$2815,$A14)+COUNTIFS('Duel Log'!C$2:C$2815,"Ian77",'Duel Log'!J$2:J$2815,$A14)+COUNTIFS('Duel Log'!C$2:C$2815,"Ian77",'Duel Log'!K$2:K$2815,$A14)+COUNTIFS('Duel Log'!C$2:C$2815,"Ian77",'Duel Log'!L$2:L$2815,$A14)+COUNTIFS('Duel Log'!C$2:C$2815,"Ian77",'Duel Log'!M$2:M$2815,$A14)+COUNTIFS('Duel Log'!C$2:C$2815,"Ian77",'Duel Log'!N$2:N$2815,$A14)+COUNTIFS('Duel Log'!C$2:C$2815,"Ian77",'Duel Log'!O$2:O$2815,$A14)+COUNTIFS('Duel Log'!C$2:C$2815,"Ian77",'Duel Log'!P$2:P$2815,$A14)</f>
        <v>5</v>
      </c>
      <c r="O14" s="17" t="n">
        <f aca="false">COUNTIFS('Duel Log'!C$2:C$2815,"JL Viiper",'Duel Log'!I$2:I$2815,$A14)+COUNTIFS('Duel Log'!C$2:C$2815,"JL Viiper",'Duel Log'!J$2:J$2815,$A14)+COUNTIFS('Duel Log'!C$2:C$2815,"JL Viiper",'Duel Log'!K$2:K$2815,$A14)+COUNTIFS('Duel Log'!C$2:C$2815,"JL Viiper",'Duel Log'!L$2:L$2815,$A14)+COUNTIFS('Duel Log'!C$2:C$2815,"JL Viiper",'Duel Log'!M$2:M$2815,$A14)+COUNTIFS('Duel Log'!C$2:C$2815,"JL Viiper",'Duel Log'!N$2:N$2815,$A14)+COUNTIFS('Duel Log'!C$2:C$2815,"JL Viiper",'Duel Log'!O$2:O$2815,$A14)+COUNTIFS('Duel Log'!C$2:C$2815,"JL Viiper",'Duel Log'!P$2:P$2815,$A14)</f>
        <v>7</v>
      </c>
      <c r="P14" s="17" t="n">
        <f aca="false">COUNTIFS('Duel Log'!C$2:C$2815,"JorZ",'Duel Log'!I$2:I$2815,$A14)+COUNTIFS('Duel Log'!C$2:C$2815,"JorZ",'Duel Log'!J$2:J$2815,$A14)+COUNTIFS('Duel Log'!C$2:C$2815,"JorZ",'Duel Log'!K$2:K$2815,$A14)+COUNTIFS('Duel Log'!C$2:C$2815,"JorZ",'Duel Log'!L$2:L$2815,$A14)+COUNTIFS('Duel Log'!C$2:C$2815,"JorZ",'Duel Log'!M$2:M$2815,$A14)+COUNTIFS('Duel Log'!C$2:C$2815,"JorZ",'Duel Log'!N$2:N$2815,$A14)+COUNTIFS('Duel Log'!C$2:C$2815,"JorZ",'Duel Log'!O$2:O$2815,$A14)+COUNTIFS('Duel Log'!C$2:C$2815,"JorZ",'Duel Log'!P$2:P$2815,$A14)</f>
        <v>5</v>
      </c>
      <c r="Q14" s="17" t="n">
        <f aca="false">COUNTIFS('Duel Log'!C$2:C$2815,"Kimchi77✨小小罗",'Duel Log'!I$2:I$2815,$A14)+COUNTIFS('Duel Log'!C$2:C$2815,"Kimchi77✨小小罗",'Duel Log'!J$2:J$2815,$A14)+COUNTIFS('Duel Log'!C$2:C$2815,"Kimchi77✨小小罗",'Duel Log'!K$2:K$2815,$A14)+COUNTIFS('Duel Log'!C$2:C$2815,"Kimchi77✨小小罗",'Duel Log'!L$2:L$2815,$A14)+COUNTIFS('Duel Log'!C$2:C$2815,"Kimchi77✨小小罗",'Duel Log'!M$2:M$2815,$A14)+COUNTIFS('Duel Log'!C$2:C$2815,"Kimchi77✨小小罗",'Duel Log'!N$2:N$2815,$A14)+COUNTIFS('Duel Log'!C$2:C$2815,"Kimchi77✨小小罗",'Duel Log'!O$2:O$2815,$A14)+COUNTIFS('Duel Log'!C$2:C$2815,"Kimchi77✨小小罗",'Duel Log'!P$2:P$2815,$A14)</f>
        <v>8</v>
      </c>
      <c r="R14" s="17" t="n">
        <f aca="false">COUNTIFS('Duel Log'!C$2:C$2815,"Kitashiyan",'Duel Log'!I$2:I$2815,$A14)+COUNTIFS('Duel Log'!C$2:C$2815,"Kitashiyan",'Duel Log'!J$2:J$2815,$A14)+COUNTIFS('Duel Log'!C$2:C$2815,"Kitashiyan",'Duel Log'!K$2:K$2815,$A14)+COUNTIFS('Duel Log'!C$2:C$2815,"Kitashiyan",'Duel Log'!L$2:L$2815,$A14)+COUNTIFS('Duel Log'!C$2:C$2815,"Kitashiyan",'Duel Log'!M$2:M$2815,$A14)+COUNTIFS('Duel Log'!C$2:C$2815,"Kitashiyan",'Duel Log'!N$2:N$2815,$A14)+COUNTIFS('Duel Log'!C$2:C$2815,"Kitashiyan",'Duel Log'!O$2:O$2815,$A14)+COUNTIFS('Duel Log'!C$2:C$2815,"Kitashiyan",'Duel Log'!P$2:P$2815,$A14)</f>
        <v>14</v>
      </c>
      <c r="S14" s="17" t="n">
        <f aca="false">COUNTIFS('Duel Log'!C$2:C$2815,"LF丨张✨Ink❤️llb",'Duel Log'!I$2:I$2815,$A14)+COUNTIFS('Duel Log'!C$2:C$2815,"LF丨张✨Ink❤️llb",'Duel Log'!J$2:J$2815,$A14)+COUNTIFS('Duel Log'!C$2:C$2815,"LF丨张✨Ink❤️llb",'Duel Log'!K$2:K$2815,$A14)+COUNTIFS('Duel Log'!C$2:C$2815,"LF丨张✨Ink❤️llb",'Duel Log'!L$2:L$2815,$A14)+COUNTIFS('Duel Log'!C$2:C$2815,"LF丨张✨Ink❤️llb",'Duel Log'!M$2:M$2815,$A14)+COUNTIFS('Duel Log'!C$2:C$2815,"LF丨张✨Ink❤️llb",'Duel Log'!N$2:N$2815,$A14)+COUNTIFS('Duel Log'!C$2:C$2815,"LF丨张✨Ink❤️llb",'Duel Log'!O$2:O$2815,$A14)+COUNTIFS('Duel Log'!C$2:C$2815,"LF丨张✨Ink❤️llb",'Duel Log'!P$2:P$2815,$A14)</f>
        <v>2</v>
      </c>
      <c r="T14" s="17" t="n">
        <f aca="false">COUNTIFS('Duel Log'!C$2:C$2815,"Lucas.xit✨之安神",'Duel Log'!I$2:I$2815,$A14)+COUNTIFS('Duel Log'!C$2:C$2815,"Lucas.xit✨之安神",'Duel Log'!J$2:J$2815,$A14)+COUNTIFS('Duel Log'!C$2:C$2815,"Lucas.xit✨之安神",'Duel Log'!K$2:K$2815,$A14)+COUNTIFS('Duel Log'!C$2:C$2815,"Lucas.xit✨之安神",'Duel Log'!L$2:L$2815,$A14)+COUNTIFS('Duel Log'!C$2:C$2815,"Lucas.xit✨之安神",'Duel Log'!M$2:M$2815,$A14)+COUNTIFS('Duel Log'!C$2:C$2815,"Lucas.xit✨之安神",'Duel Log'!N$2:N$2815,$A14)+COUNTIFS('Duel Log'!C$2:C$2815,"Lucas.xit✨之安神",'Duel Log'!O$2:O$2815,$A14)+COUNTIFS('Duel Log'!C$2:C$2815,"Lucas.xit✨之安神",'Duel Log'!P$2:P$2815,$A14)</f>
        <v>1</v>
      </c>
      <c r="U14" s="17" t="n">
        <f aca="false">COUNTIFS('Duel Log'!C$2:C$2815,"Lucas✨杰克",'Duel Log'!I$2:I$2815,$A14)+COUNTIFS('Duel Log'!C$2:C$2815,"Lucas✨杰克",'Duel Log'!J$2:J$2815,$A14)+COUNTIFS('Duel Log'!C$2:C$2815,"Lucas✨杰克",'Duel Log'!K$2:K$2815,$A14)+COUNTIFS('Duel Log'!C$2:C$2815,"Lucas✨杰克",'Duel Log'!L$2:L$2815,$A14)+COUNTIFS('Duel Log'!C$2:C$2815,"Lucas✨杰克",'Duel Log'!M$2:M$2815,$A14)+COUNTIFS('Duel Log'!C$2:C$2815,"Lucas✨杰克",'Duel Log'!N$2:N$2815,$A14)+COUNTIFS('Duel Log'!C$2:C$2815,"Lucas✨杰克",'Duel Log'!O$2:O$2815,$A14)+COUNTIFS('Duel Log'!C$2:C$2815,"Lucas✨杰克",'Duel Log'!P$2:P$2815,$A14)</f>
        <v>2</v>
      </c>
      <c r="V14" s="17" t="n">
        <f aca="false">COUNTIFS('Duel Log'!C$2:C$2815,"MH Axel",'Duel Log'!I$2:I$2815,$A14)+COUNTIFS('Duel Log'!C$2:C$2815,"MH Axel",'Duel Log'!J$2:J$2815,$A14)+COUNTIFS('Duel Log'!C$2:C$2815,"MH Axel",'Duel Log'!K$2:K$2815,$A14)+COUNTIFS('Duel Log'!C$2:C$2815,"MH Axel",'Duel Log'!L$2:L$2815,$A14)+COUNTIFS('Duel Log'!C$2:C$2815,"MH Axel",'Duel Log'!M$2:M$2815,$A14)+COUNTIFS('Duel Log'!C$2:C$2815,"MH Axel",'Duel Log'!N$2:N$2815,$A14)+COUNTIFS('Duel Log'!C$2:C$2815,"MH Axel",'Duel Log'!O$2:O$2815,$A14)+COUNTIFS('Duel Log'!C$2:C$2815,"MH Axel",'Duel Log'!P$2:P$2815,$A14)</f>
        <v>16</v>
      </c>
      <c r="W14" s="17" t="n">
        <f aca="false">COUNTIFS('Duel Log'!C$2:C$2815,"Mohamed Light",'Duel Log'!I$2:I$2815,$A14)+COUNTIFS('Duel Log'!C$2:C$2815,"Mohamed Light",'Duel Log'!J$2:J$2815,$A14)+COUNTIFS('Duel Log'!C$2:C$2815,"Mohamed Light",'Duel Log'!K$2:K$2815,$A14)+COUNTIFS('Duel Log'!C$2:C$2815,"Mohamed Light",'Duel Log'!L$2:L$2815,$A14)+COUNTIFS('Duel Log'!C$2:C$2815,"Mohamed Light",'Duel Log'!M$2:M$2815,$A14)+COUNTIFS('Duel Log'!C$2:C$2815,"Mohamed Light",'Duel Log'!N$2:N$2815,$A14)+COUNTIFS('Duel Log'!C$2:C$2815,"Mohamed Light",'Duel Log'!O$2:O$2815,$A14)+COUNTIFS('Duel Log'!C$2:C$2815,"Mohamed Light",'Duel Log'!P$2:P$2815,$A14)</f>
        <v>3</v>
      </c>
      <c r="X14" s="17" t="n">
        <f aca="false">COUNTIFS('Duel Log'!C$2:C$2815,"Nicoco23",'Duel Log'!I$2:I$2815,$A14)+COUNTIFS('Duel Log'!C$2:C$2815,"Nicoco23",'Duel Log'!J$2:J$2815,$A14)+COUNTIFS('Duel Log'!C$2:C$2815,"Nicoco23",'Duel Log'!K$2:K$2815,$A14)+COUNTIFS('Duel Log'!C$2:C$2815,"Nicoco23",'Duel Log'!L$2:L$2815,$A14)+COUNTIFS('Duel Log'!C$2:C$2815,"Nicoco23",'Duel Log'!M$2:M$2815,$A14)+COUNTIFS('Duel Log'!C$2:C$2815,"Nicoco23",'Duel Log'!N$2:N$2815,$A14)+COUNTIFS('Duel Log'!C$2:C$2815,"Nicoco23",'Duel Log'!O$2:O$2815,$A14)+COUNTIFS('Duel Log'!C$2:C$2815,"Nicoco23",'Duel Log'!P$2:P$2815,$A14)</f>
        <v>3</v>
      </c>
      <c r="Y14" s="17" t="n">
        <f aca="false">COUNTIFS('Duel Log'!C$2:C$2815,"Nooby❤️Pi2r",'Duel Log'!I$2:I$2815,$A14)+COUNTIFS('Duel Log'!C$2:C$2815,"Nooby❤️Pi2r",'Duel Log'!J$2:J$2815,$A14)+COUNTIFS('Duel Log'!C$2:C$2815,"Nooby❤️Pi2r",'Duel Log'!K$2:K$2815,$A14)+COUNTIFS('Duel Log'!C$2:C$2815,"Nooby❤️Pi2r",'Duel Log'!L$2:L$2815,$A14)+COUNTIFS('Duel Log'!C$2:C$2815,"Nooby❤️Pi2r",'Duel Log'!M$2:M$2815,$A14)+COUNTIFS('Duel Log'!C$2:C$2815,"Nooby❤️Pi2r",'Duel Log'!N$2:N$2815,$A14)+COUNTIFS('Duel Log'!C$2:C$2815,"Nooby❤️Pi2r",'Duel Log'!O$2:O$2815,$A14)+COUNTIFS('Duel Log'!C$2:C$2815,"Nooby❤️Pi2r",'Duel Log'!P$2:P$2815,$A14)</f>
        <v>7</v>
      </c>
      <c r="Z14" s="17" t="n">
        <f aca="false">COUNTIFS('Duel Log'!C$2:C$2815,"Pedro™️",'Duel Log'!I$2:I$2815,$A14)+COUNTIFS('Duel Log'!C$2:C$2815,"Pedro™️",'Duel Log'!J$2:J$2815,$A14)+COUNTIFS('Duel Log'!C$2:C$2815,"Pedro™️",'Duel Log'!K$2:K$2815,$A14)+COUNTIFS('Duel Log'!C$2:C$2815,"Pedro™️",'Duel Log'!L$2:L$2815,$A14)+COUNTIFS('Duel Log'!C$2:C$2815,"Pedro™️",'Duel Log'!M$2:M$2815,$A14)+COUNTIFS('Duel Log'!C$2:C$2815,"Pedro™️",'Duel Log'!N$2:N$2815,$A14)+COUNTIFS('Duel Log'!C$2:C$2815,"Pedro™️",'Duel Log'!O$2:O$2815,$A14)+COUNTIFS('Duel Log'!C$2:C$2815,"Pedro™️",'Duel Log'!P$2:P$2815,$A14)</f>
        <v>12</v>
      </c>
      <c r="AA14" s="17" t="n">
        <f aca="false">COUNTIFS('Duel Log'!C$2:C$2815,"RAD",'Duel Log'!I$2:I$2815,$A14)+COUNTIFS('Duel Log'!C$2:C$2815,"RAD",'Duel Log'!J$2:J$2815,$A14)+COUNTIFS('Duel Log'!C$2:C$2815,"RAD",'Duel Log'!K$2:K$2815,$A14)+COUNTIFS('Duel Log'!C$2:C$2815,"RAD",'Duel Log'!L$2:L$2815,$A14)+COUNTIFS('Duel Log'!C$2:C$2815,"RAD",'Duel Log'!M$2:M$2815,$A14)+COUNTIFS('Duel Log'!C$2:C$2815,"RAD",'Duel Log'!N$2:N$2815,$A14)+COUNTIFS('Duel Log'!C$2:C$2815,"RAD",'Duel Log'!O$2:O$2815,$A14)+COUNTIFS('Duel Log'!C$2:C$2815,"RAD",'Duel Log'!P$2:P$2815,$A14)</f>
        <v>3</v>
      </c>
      <c r="AB14" s="17" t="n">
        <f aca="false">COUNTIFS('Duel Log'!C$2:C$2815,"RUBIZALEZ",'Duel Log'!I$2:I$2815,$A14)+COUNTIFS('Duel Log'!C$2:C$2815,"RUBIZALEZ",'Duel Log'!J$2:J$2815,$A14)+COUNTIFS('Duel Log'!C$2:C$2815,"RUBIZALEZ",'Duel Log'!K$2:K$2815,$A14)+COUNTIFS('Duel Log'!C$2:C$2815,"RUBIZALEZ",'Duel Log'!L$2:L$2815,$A14)+COUNTIFS('Duel Log'!C$2:C$2815,"RUBIZALEZ",'Duel Log'!M$2:M$2815,$A14)+COUNTIFS('Duel Log'!C$2:C$2815,"RUBIZALEZ",'Duel Log'!N$2:N$2815,$A14)+COUNTIFS('Duel Log'!C$2:C$2815,"RUBIZALEZ",'Duel Log'!O$2:O$2815,$A14)+COUNTIFS('Duel Log'!C$2:C$2815,"RUBIZALEZ",'Duel Log'!P$2:P$2815,$A14)</f>
        <v>10</v>
      </c>
      <c r="AC14" s="17" t="n">
        <f aca="false">COUNTIFS('Duel Log'!C$2:C$2815,"Rainbow",'Duel Log'!I$2:I$2815,$A14)+COUNTIFS('Duel Log'!C$2:C$2815,"Rainbow",'Duel Log'!J$2:J$2815,$A14)+COUNTIFS('Duel Log'!C$2:C$2815,"Rainbow",'Duel Log'!K$2:K$2815,$A14)+COUNTIFS('Duel Log'!C$2:C$2815,"Rainbow",'Duel Log'!L$2:L$2815,$A14)+COUNTIFS('Duel Log'!C$2:C$2815,"Rainbow",'Duel Log'!M$2:M$2815,$A14)+COUNTIFS('Duel Log'!C$2:C$2815,"Rainbow",'Duel Log'!N$2:N$2815,$A14)+COUNTIFS('Duel Log'!C$2:C$2815,"Rainbow",'Duel Log'!O$2:O$2815,$A14)+COUNTIFS('Duel Log'!C$2:C$2815,"Rainbow",'Duel Log'!P$2:P$2815,$A14)</f>
        <v>8</v>
      </c>
      <c r="AD14" s="17" t="n">
        <f aca="false">COUNTIFS('Duel Log'!C$2:C$2815,"Rin✨安之",'Duel Log'!I$2:I$2815,$A14)+COUNTIFS('Duel Log'!C$2:C$2815,"Rin✨安之",'Duel Log'!J$2:J$2815,$A14)+COUNTIFS('Duel Log'!C$2:C$2815,"Rin✨安之",'Duel Log'!K$2:K$2815,$A14)+COUNTIFS('Duel Log'!C$2:C$2815,"Rin✨安之",'Duel Log'!L$2:L$2815,$A14)+COUNTIFS('Duel Log'!C$2:C$2815,"Rin✨安之",'Duel Log'!M$2:M$2815,$A14)+COUNTIFS('Duel Log'!C$2:C$2815,"Rin✨安之",'Duel Log'!N$2:N$2815,$A14)+COUNTIFS('Duel Log'!C$2:C$2815,"Rin✨安之",'Duel Log'!O$2:O$2815,$A14)+COUNTIFS('Duel Log'!C$2:C$2815,"Rin✨安之",'Duel Log'!P$2:P$2815,$A14)</f>
        <v>10</v>
      </c>
      <c r="AE14" s="17" t="n">
        <f aca="false">COUNTIFS('Duel Log'!C$2:C$2815,"Ryley",'Duel Log'!I$2:I$2815,$A14)+COUNTIFS('Duel Log'!C$2:C$2815,"Ryley",'Duel Log'!J$2:J$2815,$A14)+COUNTIFS('Duel Log'!C$2:C$2815,"Ryley",'Duel Log'!K$2:K$2815,$A14)+COUNTIFS('Duel Log'!C$2:C$2815,"Ryley",'Duel Log'!L$2:L$2815,$A14)+COUNTIFS('Duel Log'!C$2:C$2815,"Ryley",'Duel Log'!M$2:M$2815,$A14)+COUNTIFS('Duel Log'!C$2:C$2815,"Ryley",'Duel Log'!N$2:N$2815,$A14)+COUNTIFS('Duel Log'!C$2:C$2815,"Ryley",'Duel Log'!O$2:O$2815,$A14)+COUNTIFS('Duel Log'!C$2:C$2815,"Ryley",'Duel Log'!P$2:P$2815,$A14)</f>
        <v>13</v>
      </c>
      <c r="AF14" s="17" t="n">
        <f aca="false">COUNTIFS('Duel Log'!C$2:C$2815,"SK Morten",'Duel Log'!I$2:I$2815,$A14)+COUNTIFS('Duel Log'!C$2:C$2815,"SK Morten",'Duel Log'!J$2:J$2815,$A14)+COUNTIFS('Duel Log'!C$2:C$2815,"SK Morten",'Duel Log'!K$2:K$2815,$A14)+COUNTIFS('Duel Log'!C$2:C$2815,"SK Morten",'Duel Log'!L$2:L$2815,$A14)+COUNTIFS('Duel Log'!C$2:C$2815,"SK Morten",'Duel Log'!M$2:M$2815,$A14)+COUNTIFS('Duel Log'!C$2:C$2815,"SK Morten",'Duel Log'!N$2:N$2815,$A14)+COUNTIFS('Duel Log'!C$2:C$2815,"SK Morten",'Duel Log'!O$2:O$2815,$A14)+COUNTIFS('Duel Log'!C$2:C$2815,"SK Morten",'Duel Log'!P$2:P$2815,$A14)</f>
        <v>5</v>
      </c>
      <c r="AG14" s="17" t="n">
        <f aca="false">COUNTIFS('Duel Log'!C$2:C$2815,"SK xopxsam",'Duel Log'!I$2:I$2815,$A14)+COUNTIFS('Duel Log'!C$2:C$2815,"SK xopxsam",'Duel Log'!J$2:J$2815,$A14)+COUNTIFS('Duel Log'!C$2:C$2815,"SK xopxsam",'Duel Log'!K$2:K$2815,$A14)+COUNTIFS('Duel Log'!C$2:C$2815,"SK xopxsam",'Duel Log'!L$2:L$2815,$A14)+COUNTIFS('Duel Log'!C$2:C$2815,"SK xopxsam",'Duel Log'!M$2:M$2815,$A14)+COUNTIFS('Duel Log'!C$2:C$2815,"SK xopxsam",'Duel Log'!N$2:N$2815,$A14)+COUNTIFS('Duel Log'!C$2:C$2815,"SK xopxsam",'Duel Log'!O$2:O$2815,$A14)+COUNTIFS('Duel Log'!C$2:C$2815,"SK xopxsam",'Duel Log'!P$2:P$2815,$A14)</f>
        <v>1</v>
      </c>
      <c r="AH14" s="17" t="n">
        <f aca="false">COUNTIFS('Duel Log'!C$2:C$2815,"Samuel Bassotto",'Duel Log'!I$2:I$2815,$A14)+COUNTIFS('Duel Log'!C$2:C$2815,"Samuel Bassotto",'Duel Log'!J$2:J$2815,$A14)+COUNTIFS('Duel Log'!C$2:C$2815,"Samuel Bassotto",'Duel Log'!K$2:K$2815,$A14)+COUNTIFS('Duel Log'!C$2:C$2815,"Samuel Bassotto",'Duel Log'!L$2:L$2815,$A14)+COUNTIFS('Duel Log'!C$2:C$2815,"Samuel Bassotto",'Duel Log'!M$2:M$2815,$A14)+COUNTIFS('Duel Log'!C$2:C$2815,"Samuel Bassotto",'Duel Log'!N$2:N$2815,$A14)+COUNTIFS('Duel Log'!C$2:C$2815,"Samuel Bassotto",'Duel Log'!O$2:O$2815,$A14)+COUNTIFS('Duel Log'!C$2:C$2815,"Samuel Bassotto",'Duel Log'!P$2:P$2815,$A14)</f>
        <v>9</v>
      </c>
      <c r="AI14" s="17" t="n">
        <f aca="false">COUNTIFS('Duel Log'!C$2:C$2815,"SandBox",'Duel Log'!I$2:I$2815,$A14)+COUNTIFS('Duel Log'!C$2:C$2815,"SandBox",'Duel Log'!J$2:J$2815,$A14)+COUNTIFS('Duel Log'!C$2:C$2815,"SandBox",'Duel Log'!K$2:K$2815,$A14)+COUNTIFS('Duel Log'!C$2:C$2815,"SandBox",'Duel Log'!L$2:L$2815,$A14)+COUNTIFS('Duel Log'!C$2:C$2815,"SandBox",'Duel Log'!M$2:M$2815,$A14)+COUNTIFS('Duel Log'!C$2:C$2815,"SandBox",'Duel Log'!N$2:N$2815,$A14)+COUNTIFS('Duel Log'!C$2:C$2815,"SandBox",'Duel Log'!O$2:O$2815,$A14)+COUNTIFS('Duel Log'!C$2:C$2815,"SandBox",'Duel Log'!P$2:P$2815,$A14)</f>
        <v>10</v>
      </c>
      <c r="AJ14" s="17" t="n">
        <f aca="false">COUNTIFS('Duel Log'!C$2:C$2815,"Steeef",'Duel Log'!I$2:I$2815,$A14)+COUNTIFS('Duel Log'!C$2:C$2815,"Steeef",'Duel Log'!J$2:J$2815,$A14)+COUNTIFS('Duel Log'!C$2:C$2815,"Steeef",'Duel Log'!K$2:K$2815,$A14)+COUNTIFS('Duel Log'!C$2:C$2815,"Steeef",'Duel Log'!L$2:L$2815,$A14)+COUNTIFS('Duel Log'!C$2:C$2815,"Steeef",'Duel Log'!M$2:M$2815,$A14)+COUNTIFS('Duel Log'!C$2:C$2815,"Steeef",'Duel Log'!N$2:N$2815,$A14)+COUNTIFS('Duel Log'!C$2:C$2815,"Steeef",'Duel Log'!O$2:O$2815,$A14)+COUNTIFS('Duel Log'!C$2:C$2815,"Steeef",'Duel Log'!P$2:P$2815,$A14)</f>
        <v>15</v>
      </c>
      <c r="AK14" s="17" t="n">
        <f aca="false">COUNTIFS('Duel Log'!C$2:C$2815,"TMX I Mateja",'Duel Log'!I$2:I$2815,$A14)+COUNTIFS('Duel Log'!C$2:C$2815,"TMX I Mateja",'Duel Log'!J$2:J$2815,$A14)+COUNTIFS('Duel Log'!C$2:C$2815,"TMX I Mateja",'Duel Log'!K$2:K$2815,$A14)+COUNTIFS('Duel Log'!C$2:C$2815,"TMX I Mateja",'Duel Log'!L$2:L$2815,$A14)+COUNTIFS('Duel Log'!C$2:C$2815,"TMX I Mateja",'Duel Log'!M$2:M$2815,$A14)+COUNTIFS('Duel Log'!C$2:C$2815,"TMX I Mateja",'Duel Log'!N$2:N$2815,$A14)+COUNTIFS('Duel Log'!C$2:C$2815,"TMX I Mateja",'Duel Log'!O$2:O$2815,$A14)+COUNTIFS('Duel Log'!C$2:C$2815,"TMX I Mateja",'Duel Log'!P$2:P$2815,$A14)</f>
        <v>13</v>
      </c>
      <c r="AL14" s="17" t="n">
        <f aca="false">COUNTIFS('Duel Log'!C$2:C$2815,"Turan✨",'Duel Log'!I$2:I$2815,$A14)+COUNTIFS('Duel Log'!C$2:C$2815,"Turan✨",'Duel Log'!J$2:J$2815,$A14)+COUNTIFS('Duel Log'!C$2:C$2815,"Turan✨",'Duel Log'!K$2:K$2815,$A14)+COUNTIFS('Duel Log'!C$2:C$2815,"Turan✨",'Duel Log'!L$2:L$2815,$A14)+COUNTIFS('Duel Log'!C$2:C$2815,"Turan✨",'Duel Log'!M$2:M$2815,$A14)+COUNTIFS('Duel Log'!C$2:C$2815,"Turan✨",'Duel Log'!N$2:N$2815,$A14)+COUNTIFS('Duel Log'!C$2:C$2815,"Turan✨",'Duel Log'!O$2:O$2815,$A14)+COUNTIFS('Duel Log'!C$2:C$2815,"Turan✨",'Duel Log'!P$2:P$2815,$A14)</f>
        <v>7</v>
      </c>
      <c r="AM14" s="17" t="n">
        <f aca="false">COUNTIFS('Duel Log'!C$2:C$2815,"Vitor75",'Duel Log'!I$2:I$2815,$A14)+COUNTIFS('Duel Log'!C$2:C$2815,"Vitor75",'Duel Log'!J$2:J$2815,$A14)+COUNTIFS('Duel Log'!C$2:C$2815,"Vitor75",'Duel Log'!K$2:K$2815,$A14)+COUNTIFS('Duel Log'!C$2:C$2815,"Vitor75",'Duel Log'!L$2:L$2815,$A14)+COUNTIFS('Duel Log'!C$2:C$2815,"Vitor75",'Duel Log'!M$2:M$2815,$A14)+COUNTIFS('Duel Log'!C$2:C$2815,"Vitor75",'Duel Log'!N$2:N$2815,$A14)+COUNTIFS('Duel Log'!C$2:C$2815,"Vitor75",'Duel Log'!O$2:O$2815,$A14)+COUNTIFS('Duel Log'!C$2:C$2815,"Vitor75",'Duel Log'!P$2:P$2815,$A14)</f>
        <v>5</v>
      </c>
      <c r="AN14" s="17" t="n">
        <f aca="false">COUNTIFS('Duel Log'!C$2:C$2815,"WL ✨ Tytoń 劲头",'Duel Log'!I$2:I$2815,$A14)+COUNTIFS('Duel Log'!C$2:C$2815,"WL ✨ Tytoń 劲头",'Duel Log'!J$2:J$2815,$A14)+COUNTIFS('Duel Log'!C$2:C$2815,"WL ✨ Tytoń 劲头",'Duel Log'!K$2:K$2815,$A14)+COUNTIFS('Duel Log'!C$2:C$2815,"WL ✨ Tytoń 劲头",'Duel Log'!L$2:L$2815,$A14)+COUNTIFS('Duel Log'!C$2:C$2815,"WL ✨ Tytoń 劲头",'Duel Log'!M$2:M$2815,$A14)+COUNTIFS('Duel Log'!C$2:C$2815,"WL ✨ Tytoń 劲头",'Duel Log'!N$2:N$2815,$A14)+COUNTIFS('Duel Log'!C$2:C$2815,"WL ✨ Tytoń 劲头",'Duel Log'!O$2:O$2815,$A14)+COUNTIFS('Duel Log'!C$2:C$2815,"WL ✨ Tytoń 劲头",'Duel Log'!P$2:P$2815,$A14)</f>
        <v>11</v>
      </c>
      <c r="AO14" s="17" t="n">
        <f aca="false">COUNTIFS('Duel Log'!C$2:C$2815,"Wallace",'Duel Log'!I$2:I$2815,$A14)+COUNTIFS('Duel Log'!C$2:C$2815,"Wallace",'Duel Log'!J$2:J$2815,$A14)+COUNTIFS('Duel Log'!C$2:C$2815,"Wallace",'Duel Log'!K$2:K$2815,$A14)+COUNTIFS('Duel Log'!C$2:C$2815,"Wallace",'Duel Log'!L$2:L$2815,$A14)+COUNTIFS('Duel Log'!C$2:C$2815,"Wallace",'Duel Log'!M$2:M$2815,$A14)+COUNTIFS('Duel Log'!C$2:C$2815,"Wallace",'Duel Log'!N$2:N$2815,$A14)+COUNTIFS('Duel Log'!C$2:C$2815,"Wallace",'Duel Log'!O$2:O$2815,$A14)+COUNTIFS('Duel Log'!C$2:C$2815,"Wallace",'Duel Log'!P$2:P$2815,$A14)</f>
        <v>9</v>
      </c>
      <c r="AP14" s="17" t="n">
        <f aca="false">COUNTIFS('Duel Log'!C$2:C$2815,"Yoru",'Duel Log'!I$2:I$2815,$A14)+COUNTIFS('Duel Log'!C$2:C$2815,"Yoru",'Duel Log'!J$2:J$2815,$A14)+COUNTIFS('Duel Log'!C$2:C$2815,"Yoru",'Duel Log'!K$2:K$2815,$A14)+COUNTIFS('Duel Log'!C$2:C$2815,"Yoru",'Duel Log'!L$2:L$2815,$A14)+COUNTIFS('Duel Log'!C$2:C$2815,"Yoru",'Duel Log'!M$2:M$2815,$A14)+COUNTIFS('Duel Log'!C$2:C$2815,"Yoru",'Duel Log'!N$2:N$2815,$A14)+COUNTIFS('Duel Log'!C$2:C$2815,"Yoru",'Duel Log'!O$2:O$2815,$A14)+COUNTIFS('Duel Log'!C$2:C$2815,"Yoru",'Duel Log'!P$2:P$2815,$A14)</f>
        <v>12</v>
      </c>
      <c r="AQ14" s="17" t="n">
        <f aca="false">COUNTIFS('Duel Log'!C$2:C$2815,"adriel",'Duel Log'!I$2:I$2815,$A14)+COUNTIFS('Duel Log'!C$2:C$2815,"adriel",'Duel Log'!J$2:J$2815,$A14)+COUNTIFS('Duel Log'!C$2:C$2815,"adriel",'Duel Log'!K$2:K$2815,$A14)+COUNTIFS('Duel Log'!C$2:C$2815,"adriel",'Duel Log'!L$2:L$2815,$A14)+COUNTIFS('Duel Log'!C$2:C$2815,"adriel",'Duel Log'!M$2:M$2815,$A14)+COUNTIFS('Duel Log'!C$2:C$2815,"adriel",'Duel Log'!N$2:N$2815,$A14)+COUNTIFS('Duel Log'!C$2:C$2815,"adriel",'Duel Log'!O$2:O$2815,$A14)+COUNTIFS('Duel Log'!C$2:C$2815,"adriel",'Duel Log'!P$2:P$2815,$A14)</f>
        <v>8</v>
      </c>
      <c r="AR14" s="17" t="n">
        <f aca="false">COUNTIFS('Duel Log'!C$2:C$2815,"droy",'Duel Log'!I$2:I$2815,$A14)+COUNTIFS('Duel Log'!C$2:C$2815,"droy",'Duel Log'!J$2:J$2815,$A14)+COUNTIFS('Duel Log'!C$2:C$2815,"droy",'Duel Log'!K$2:K$2815,$A14)+COUNTIFS('Duel Log'!C$2:C$2815,"droy",'Duel Log'!L$2:L$2815,$A14)+COUNTIFS('Duel Log'!C$2:C$2815,"droy",'Duel Log'!M$2:M$2815,$A14)+COUNTIFS('Duel Log'!C$2:C$2815,"droy",'Duel Log'!N$2:N$2815,$A14)+COUNTIFS('Duel Log'!C$2:C$2815,"droy",'Duel Log'!O$2:O$2815,$A14)+COUNTIFS('Duel Log'!C$2:C$2815,"droy",'Duel Log'!P$2:P$2815,$A14)</f>
        <v>7</v>
      </c>
      <c r="AS14" s="17" t="n">
        <f aca="false">COUNTIFS('Duel Log'!C$2:C$2815,"evolve✨律师",'Duel Log'!I$2:I$2815,$A14)+COUNTIFS('Duel Log'!C$2:C$2815,"evolve✨律师",'Duel Log'!J$2:J$2815,$A14)+COUNTIFS('Duel Log'!C$2:C$2815,"evolve✨律师",'Duel Log'!K$2:K$2815,$A14)+COUNTIFS('Duel Log'!C$2:C$2815,"evolve✨律师",'Duel Log'!L$2:L$2815,$A14)+COUNTIFS('Duel Log'!C$2:C$2815,"evolve✨律师",'Duel Log'!M$2:M$2815,$A14)+COUNTIFS('Duel Log'!C$2:C$2815,"evolve✨律师",'Duel Log'!N$2:N$2815,$A14)+COUNTIFS('Duel Log'!C$2:C$2815,"evolve✨律师",'Duel Log'!O$2:O$2815,$A14)+COUNTIFS('Duel Log'!C$2:C$2815,"evolve✨律师",'Duel Log'!P$2:P$2815,$A14)</f>
        <v>3</v>
      </c>
      <c r="AT14" s="17" t="n">
        <f aca="false">COUNTIFS('Duel Log'!C$2:C$2815,"✨Tanji",'Duel Log'!I$2:I$2815,$A14)+COUNTIFS('Duel Log'!C$2:C$2815,"✨Tanji",'Duel Log'!J$2:J$2815,$A14)+COUNTIFS('Duel Log'!C$2:C$2815,"✨Tanji",'Duel Log'!K$2:K$2815,$A14)+COUNTIFS('Duel Log'!C$2:C$2815,"✨Tanji",'Duel Log'!L$2:L$2815,$A14)+COUNTIFS('Duel Log'!C$2:C$2815,"✨Tanji",'Duel Log'!M$2:M$2815,$A14)+COUNTIFS('Duel Log'!C$2:C$2815,"✨Tanji",'Duel Log'!N$2:N$2815,$A14)+COUNTIFS('Duel Log'!C$2:C$2815,"✨Tanji",'Duel Log'!O$2:O$2815,$A14)+COUNTIFS('Duel Log'!C$2:C$2815,"✨Tanji",'Duel Log'!P$2:P$2815,$A14)</f>
        <v>8</v>
      </c>
      <c r="AU14" s="17" t="n">
        <f aca="false">COUNTIFS('Duel Log'!C$2:C$2815,"ぐりてゃん",'Duel Log'!I$2:I$2815,$A14)+COUNTIFS('Duel Log'!C$2:C$2815,"ぐりてゃん",'Duel Log'!J$2:J$2815,$A14)+COUNTIFS('Duel Log'!C$2:C$2815,"ぐりてゃん",'Duel Log'!K$2:K$2815,$A14)+COUNTIFS('Duel Log'!C$2:C$2815,"ぐりてゃん",'Duel Log'!L$2:L$2815,$A14)+COUNTIFS('Duel Log'!C$2:C$2815,"ぐりてゃん",'Duel Log'!M$2:M$2815,$A14)+COUNTIFS('Duel Log'!C$2:C$2815,"ぐりてゃん",'Duel Log'!N$2:N$2815,$A14)+COUNTIFS('Duel Log'!C$2:C$2815,"ぐりてゃん",'Duel Log'!O$2:O$2815,$A14)+COUNTIFS('Duel Log'!C$2:C$2815,"ぐりてゃん",'Duel Log'!P$2:P$2815,$A14)</f>
        <v>14</v>
      </c>
      <c r="AV14" s="17" t="n">
        <f aca="false">COUNTIFS('Duel Log'!C$2:C$2815,"たぁ",'Duel Log'!I$2:I$2815,$A14)+COUNTIFS('Duel Log'!C$2:C$2815,"たぁ",'Duel Log'!J$2:J$2815,$A14)+COUNTIFS('Duel Log'!C$2:C$2815,"たぁ",'Duel Log'!K$2:K$2815,$A14)+COUNTIFS('Duel Log'!C$2:C$2815,"たぁ",'Duel Log'!L$2:L$2815,$A14)+COUNTIFS('Duel Log'!C$2:C$2815,"たぁ",'Duel Log'!M$2:M$2815,$A14)+COUNTIFS('Duel Log'!C$2:C$2815,"たぁ",'Duel Log'!N$2:N$2815,$A14)+COUNTIFS('Duel Log'!C$2:C$2815,"たぁ",'Duel Log'!O$2:O$2815,$A14)+COUNTIFS('Duel Log'!C$2:C$2815,"たぁ",'Duel Log'!P$2:P$2815,$A14)</f>
        <v>17</v>
      </c>
      <c r="AW14" s="17" t="n">
        <f aca="false">COUNTIFS('Duel Log'!C$2:C$2815,"むぎったん",'Duel Log'!I$2:I$2815,$A14)+COUNTIFS('Duel Log'!C$2:C$2815,"むぎったん",'Duel Log'!J$2:J$2815,$A14)+COUNTIFS('Duel Log'!C$2:C$2815,"むぎったん",'Duel Log'!K$2:K$2815,$A14)+COUNTIFS('Duel Log'!C$2:C$2815,"むぎったん",'Duel Log'!L$2:L$2815,$A14)+COUNTIFS('Duel Log'!C$2:C$2815,"むぎったん",'Duel Log'!M$2:M$2815,$A14)+COUNTIFS('Duel Log'!C$2:C$2815,"むぎったん",'Duel Log'!N$2:N$2815,$A14)+COUNTIFS('Duel Log'!C$2:C$2815,"むぎったん",'Duel Log'!O$2:O$2815,$A14)+COUNTIFS('Duel Log'!C$2:C$2815,"むぎったん",'Duel Log'!P$2:P$2815,$A14)</f>
        <v>7</v>
      </c>
      <c r="AX14" s="17" t="n">
        <f aca="false">COUNTIFS('Duel Log'!C$2:C$2815,"加急Sinistro™",'Duel Log'!I$2:I$2815,$A14)+COUNTIFS('Duel Log'!C$2:C$2815,"加急Sinistro™",'Duel Log'!J$2:J$2815,$A14)+COUNTIFS('Duel Log'!C$2:C$2815,"加急Sinistro™",'Duel Log'!K$2:K$2815,$A14)+COUNTIFS('Duel Log'!C$2:C$2815,"加急Sinistro™",'Duel Log'!L$2:L$2815,$A14)+COUNTIFS('Duel Log'!C$2:C$2815,"加急Sinistro™",'Duel Log'!M$2:M$2815,$A14)+COUNTIFS('Duel Log'!C$2:C$2815,"加急Sinistro™",'Duel Log'!N$2:N$2815,$A14)+COUNTIFS('Duel Log'!C$2:C$2815,"加急Sinistro™",'Duel Log'!O$2:O$2815,$A14)+COUNTIFS('Duel Log'!C$2:C$2815,"加急Sinistro™",'Duel Log'!P$2:P$2815,$A14)</f>
        <v>0</v>
      </c>
      <c r="AY14" s="17" t="n">
        <f aca="false">COUNTIFS('Duel Log'!C$2:C$2815,"枫｜rakan❤️安之",'Duel Log'!I$2:I$2815,$A14)+COUNTIFS('Duel Log'!C$2:C$2815,"枫｜rakan❤️安之",'Duel Log'!J$2:J$2815,$A14)+COUNTIFS('Duel Log'!C$2:C$2815,"枫｜rakan❤️安之",'Duel Log'!K$2:K$2815,$A14)+COUNTIFS('Duel Log'!C$2:C$2815,"枫｜rakan❤️安之",'Duel Log'!L$2:L$2815,$A14)+COUNTIFS('Duel Log'!C$2:C$2815,"枫｜rakan❤️安之",'Duel Log'!M$2:M$2815,$A14)+COUNTIFS('Duel Log'!C$2:C$2815,"枫｜rakan❤️安之",'Duel Log'!N$2:N$2815,$A14)+COUNTIFS('Duel Log'!C$2:C$2815,"枫｜rakan❤️安之",'Duel Log'!O$2:O$2815,$A14)+COUNTIFS('Duel Log'!C$2:C$2815,"枫｜rakan❤️安之",'Duel Log'!P$2:P$2815,$A14)</f>
        <v>1</v>
      </c>
      <c r="AZ14" s="17" t="n">
        <f aca="false">COUNTIFS('Duel Log'!C$2:C$2815,"老板 Ι Batan’宙斯",'Duel Log'!I$2:I$2815,$A14)+COUNTIFS('Duel Log'!C$2:C$2815,"老板 Ι Batan’宙斯",'Duel Log'!J$2:J$2815,$A14)+COUNTIFS('Duel Log'!C$2:C$2815,"老板 Ι Batan’宙斯",'Duel Log'!K$2:K$2815,$A14)+COUNTIFS('Duel Log'!C$2:C$2815,"老板 Ι Batan’宙斯",'Duel Log'!L$2:L$2815,$A14)+COUNTIFS('Duel Log'!C$2:C$2815,"老板 Ι Batan’宙斯",'Duel Log'!M$2:M$2815,$A14)+COUNTIFS('Duel Log'!C$2:C$2815,"老板 Ι Batan’宙斯",'Duel Log'!N$2:N$2815,$A14)+COUNTIFS('Duel Log'!C$2:C$2815,"老板 Ι Batan’宙斯",'Duel Log'!O$2:O$2815,$A14)+COUNTIFS('Duel Log'!C$2:C$2815,"老板 Ι Batan’宙斯",'Duel Log'!P$2:P$2815,$A14)</f>
        <v>7</v>
      </c>
      <c r="BA14" s="17" t="n">
        <f aca="false">COUNTIFS('Duel Log'!C$2:C$2815,"鬼舞辻無惨",'Duel Log'!I$2:I$2815,$A14)+COUNTIFS('Duel Log'!C$2:C$2815,"鬼舞辻無惨",'Duel Log'!J$2:J$2815,$A14)+COUNTIFS('Duel Log'!C$2:C$2815,"鬼舞辻無惨",'Duel Log'!K$2:K$2815,$A14)+COUNTIFS('Duel Log'!C$2:C$2815,"鬼舞辻無惨",'Duel Log'!L$2:L$2815,$A14)+COUNTIFS('Duel Log'!C$2:C$2815,"鬼舞辻無惨",'Duel Log'!M$2:M$2815,$A14)+COUNTIFS('Duel Log'!C$2:C$2815,"鬼舞辻無惨",'Duel Log'!N$2:N$2815,$A14)+COUNTIFS('Duel Log'!C$2:C$2815,"鬼舞辻無惨",'Duel Log'!O$2:O$2815,$A14)+COUNTIFS('Duel Log'!C$2:C$2815,"鬼舞辻無惨",'Duel Log'!P$2:P$2815,$A14)</f>
        <v>1</v>
      </c>
      <c r="BB14" s="17" t="n">
        <f aca="false">COUNTIFS('Duel Log'!C$2:C$2815,"우티비구독좋아요",'Duel Log'!I$2:I$2815,$A14)+COUNTIFS('Duel Log'!C$2:C$2815,"우티비구독좋아요",'Duel Log'!J$2:J$2815,$A14)+COUNTIFS('Duel Log'!C$2:C$2815,"우티비구독좋아요",'Duel Log'!K$2:K$2815,$A14)+COUNTIFS('Duel Log'!C$2:C$2815,"우티비구독좋아요",'Duel Log'!L$2:L$2815,$A14)+COUNTIFS('Duel Log'!C$2:C$2815,"우티비구독좋아요",'Duel Log'!M$2:M$2815,$A14)+COUNTIFS('Duel Log'!C$2:C$2815,"우티비구독좋아요",'Duel Log'!N$2:N$2815,$A14)+COUNTIFS('Duel Log'!C$2:C$2815,"우티비구독좋아요",'Duel Log'!O$2:O$2815,$A14)+COUNTIFS('Duel Log'!C$2:C$2815,"우티비구독좋아요",'Duel Log'!P$2:P$2815,$A14)</f>
        <v>5</v>
      </c>
    </row>
    <row r="15" customFormat="false" ht="15" hidden="false" customHeight="true" outlineLevel="0" collapsed="false">
      <c r="A15" s="11" t="s">
        <v>116</v>
      </c>
      <c r="B15" s="17" t="n">
        <f aca="false">COUNTIFS('Duel Log'!C$2:C$2815,"Adox",'Duel Log'!I$2:I$2815,$A15)+COUNTIFS('Duel Log'!C$2:C$2815,"Adox",'Duel Log'!J$2:J$2815,$A15)+COUNTIFS('Duel Log'!C$2:C$2815,"Adox",'Duel Log'!K$2:K$2815,$A15)+COUNTIFS('Duel Log'!C$2:C$2815,"Adox",'Duel Log'!L$2:L$2815,$A15)+COUNTIFS('Duel Log'!C$2:C$2815,"Adox",'Duel Log'!M$2:M$2815,$A15)+COUNTIFS('Duel Log'!C$2:C$2815,"Adox",'Duel Log'!N$2:N$2815,$A15)+COUNTIFS('Duel Log'!C$2:C$2815,"Adox",'Duel Log'!O$2:O$2815,$A15)+COUNTIFS('Duel Log'!C$2:C$2815,"Adox",'Duel Log'!P$2:P$2815,$A15)</f>
        <v>5</v>
      </c>
      <c r="C15" s="17" t="n">
        <f aca="false">COUNTIFS('Duel Log'!C$2:C$2815,"Asaf",'Duel Log'!I$2:I$2815,$A15)+COUNTIFS('Duel Log'!C$2:C$2815,"Asaf",'Duel Log'!J$2:J$2815,$A15)+COUNTIFS('Duel Log'!C$2:C$2815,"Asaf",'Duel Log'!K$2:K$2815,$A15)+COUNTIFS('Duel Log'!C$2:C$2815,"Asaf",'Duel Log'!L$2:L$2815,$A15)+COUNTIFS('Duel Log'!C$2:C$2815,"Asaf",'Duel Log'!M$2:M$2815,$A15)+COUNTIFS('Duel Log'!C$2:C$2815,"Asaf",'Duel Log'!N$2:N$2815,$A15)+COUNTIFS('Duel Log'!C$2:C$2815,"Asaf",'Duel Log'!O$2:O$2815,$A15)+COUNTIFS('Duel Log'!C$2:C$2815,"Asaf",'Duel Log'!P$2:P$2815,$A15)</f>
        <v>2</v>
      </c>
      <c r="D15" s="17" t="n">
        <f aca="false">COUNTIFS('Duel Log'!C$2:C$2815,"BattleSRAM",'Duel Log'!I$2:I$2815,$A15)+COUNTIFS('Duel Log'!C$2:C$2815,"BattleSRAM",'Duel Log'!J$2:J$2815,$A15)+COUNTIFS('Duel Log'!C$2:C$2815,"BattleSRAM",'Duel Log'!K$2:K$2815,$A15)+COUNTIFS('Duel Log'!C$2:C$2815,"BattleSRAM",'Duel Log'!L$2:L$2815,$A15)+COUNTIFS('Duel Log'!C$2:C$2815,"BattleSRAM",'Duel Log'!M$2:M$2815,$A15)+COUNTIFS('Duel Log'!C$2:C$2815,"BattleSRAM",'Duel Log'!N$2:N$2815,$A15)+COUNTIFS('Duel Log'!C$2:C$2815,"BattleSRAM",'Duel Log'!O$2:O$2815,$A15)+COUNTIFS('Duel Log'!C$2:C$2815,"BattleSRAM",'Duel Log'!P$2:P$2815,$A15)</f>
        <v>2</v>
      </c>
      <c r="E15" s="17" t="n">
        <f aca="false">COUNTIFS('Duel Log'!C$2:C$2815,"Betfas",'Duel Log'!I$2:I$2815,$A15)+COUNTIFS('Duel Log'!C$2:C$2815,"Betfas",'Duel Log'!J$2:J$2815,$A15)+COUNTIFS('Duel Log'!C$2:C$2815,"Betfas",'Duel Log'!K$2:K$2815,$A15)+COUNTIFS('Duel Log'!C$2:C$2815,"Betfas",'Duel Log'!L$2:L$2815,$A15)+COUNTIFS('Duel Log'!C$2:C$2815,"Betfas",'Duel Log'!M$2:M$2815,$A15)+COUNTIFS('Duel Log'!C$2:C$2815,"Betfas",'Duel Log'!N$2:N$2815,$A15)+COUNTIFS('Duel Log'!C$2:C$2815,"Betfas",'Duel Log'!O$2:O$2815,$A15)+COUNTIFS('Duel Log'!C$2:C$2815,"Betfas",'Duel Log'!P$2:P$2815,$A15)</f>
        <v>4</v>
      </c>
      <c r="F15" s="17" t="n">
        <f aca="false">COUNTIFS('Duel Log'!C$2:C$2815,"CAL Sub ™✨杰克",'Duel Log'!I$2:I$2815,$A15)+COUNTIFS('Duel Log'!C$2:C$2815,"CAL Sub ™✨杰克",'Duel Log'!J$2:J$2815,$A15)+COUNTIFS('Duel Log'!C$2:C$2815,"CAL Sub ™✨杰克",'Duel Log'!K$2:K$2815,$A15)+COUNTIFS('Duel Log'!C$2:C$2815,"CAL Sub ™✨杰克",'Duel Log'!L$2:L$2815,$A15)+COUNTIFS('Duel Log'!C$2:C$2815,"CAL Sub ™✨杰克",'Duel Log'!M$2:M$2815,$A15)+COUNTIFS('Duel Log'!C$2:C$2815,"CAL Sub ™✨杰克",'Duel Log'!N$2:N$2815,$A15)+COUNTIFS('Duel Log'!C$2:C$2815,"CAL Sub ™✨杰克",'Duel Log'!O$2:O$2815,$A15)+COUNTIFS('Duel Log'!C$2:C$2815,"CAL Sub ™✨杰克",'Duel Log'!P$2:P$2815,$A15)</f>
        <v>8</v>
      </c>
      <c r="G15" s="17" t="n">
        <f aca="false">COUNTIFS('Duel Log'!C$2:C$2815,"Clown",'Duel Log'!I$2:I$2815,$A15)+COUNTIFS('Duel Log'!C$2:C$2815,"Clown",'Duel Log'!J$2:J$2815,$A15)+COUNTIFS('Duel Log'!C$2:C$2815,"Clown",'Duel Log'!K$2:K$2815,$A15)+COUNTIFS('Duel Log'!C$2:C$2815,"Clown",'Duel Log'!L$2:L$2815,$A15)+COUNTIFS('Duel Log'!C$2:C$2815,"Clown",'Duel Log'!M$2:M$2815,$A15)+COUNTIFS('Duel Log'!C$2:C$2815,"Clown",'Duel Log'!N$2:N$2815,$A15)+COUNTIFS('Duel Log'!C$2:C$2815,"Clown",'Duel Log'!O$2:O$2815,$A15)+COUNTIFS('Duel Log'!C$2:C$2815,"Clown",'Duel Log'!P$2:P$2815,$A15)</f>
        <v>7</v>
      </c>
      <c r="H15" s="17" t="n">
        <f aca="false">COUNTIFS('Duel Log'!C$2:C$2815,"Coco",'Duel Log'!I$2:I$2815,$A15)+COUNTIFS('Duel Log'!C$2:C$2815,"Coco",'Duel Log'!J$2:J$2815,$A15)+COUNTIFS('Duel Log'!C$2:C$2815,"Coco",'Duel Log'!K$2:K$2815,$A15)+COUNTIFS('Duel Log'!C$2:C$2815,"Coco",'Duel Log'!L$2:L$2815,$A15)+COUNTIFS('Duel Log'!C$2:C$2815,"Coco",'Duel Log'!M$2:M$2815,$A15)+COUNTIFS('Duel Log'!C$2:C$2815,"Coco",'Duel Log'!N$2:N$2815,$A15)+COUNTIFS('Duel Log'!C$2:C$2815,"Coco",'Duel Log'!O$2:O$2815,$A15)+COUNTIFS('Duel Log'!C$2:C$2815,"Coco",'Duel Log'!P$2:P$2815,$A15)</f>
        <v>10</v>
      </c>
      <c r="I15" s="17" t="n">
        <f aca="false">COUNTIFS('Duel Log'!C$2:C$2815,"Code: Furkan",'Duel Log'!I$2:I$2815,$A15)+COUNTIFS('Duel Log'!C$2:C$2815,"Code: Furkan",'Duel Log'!J$2:J$2815,$A15)+COUNTIFS('Duel Log'!C$2:C$2815,"Code: Furkan",'Duel Log'!K$2:K$2815,$A15)+COUNTIFS('Duel Log'!C$2:C$2815,"Code: Furkan",'Duel Log'!L$2:L$2815,$A15)+COUNTIFS('Duel Log'!C$2:C$2815,"Code: Furkan",'Duel Log'!M$2:M$2815,$A15)+COUNTIFS('Duel Log'!C$2:C$2815,"Code: Furkan",'Duel Log'!N$2:N$2815,$A15)+COUNTIFS('Duel Log'!C$2:C$2815,"Code: Furkan",'Duel Log'!O$2:O$2815,$A15)+COUNTIFS('Duel Log'!C$2:C$2815,"Code: Furkan",'Duel Log'!P$2:P$2815,$A15)</f>
        <v>6</v>
      </c>
      <c r="J15" s="17" t="n">
        <f aca="false">COUNTIFS('Duel Log'!C$2:C$2815,"DK",'Duel Log'!I$2:I$2815,$A15)+COUNTIFS('Duel Log'!C$2:C$2815,"DK",'Duel Log'!J$2:J$2815,$A15)+COUNTIFS('Duel Log'!C$2:C$2815,"DK",'Duel Log'!K$2:K$2815,$A15)+COUNTIFS('Duel Log'!C$2:C$2815,"DK",'Duel Log'!L$2:L$2815,$A15)+COUNTIFS('Duel Log'!C$2:C$2815,"DK",'Duel Log'!M$2:M$2815,$A15)+COUNTIFS('Duel Log'!C$2:C$2815,"DK",'Duel Log'!N$2:N$2815,$A15)+COUNTIFS('Duel Log'!C$2:C$2815,"DK",'Duel Log'!O$2:O$2815,$A15)+COUNTIFS('Duel Log'!C$2:C$2815,"DK",'Duel Log'!P$2:P$2815,$A15)</f>
        <v>0</v>
      </c>
      <c r="K15" s="17" t="n">
        <f aca="false">COUNTIFS('Duel Log'!C$2:C$2815,"Dess",'Duel Log'!I$2:I$2815,$A15)+COUNTIFS('Duel Log'!C$2:C$2815,"Dess",'Duel Log'!J$2:J$2815,$A15)+COUNTIFS('Duel Log'!C$2:C$2815,"Dess",'Duel Log'!K$2:K$2815,$A15)+COUNTIFS('Duel Log'!C$2:C$2815,"Dess",'Duel Log'!L$2:L$2815,$A15)+COUNTIFS('Duel Log'!C$2:C$2815,"Dess",'Duel Log'!M$2:M$2815,$A15)+COUNTIFS('Duel Log'!C$2:C$2815,"Dess",'Duel Log'!N$2:N$2815,$A15)+COUNTIFS('Duel Log'!C$2:C$2815,"Dess",'Duel Log'!O$2:O$2815,$A15)+COUNTIFS('Duel Log'!C$2:C$2815,"Dess",'Duel Log'!P$2:P$2815,$A15)</f>
        <v>0</v>
      </c>
      <c r="L15" s="17" t="n">
        <f aca="false">COUNTIFS('Duel Log'!C$2:C$2815,"EGW",'Duel Log'!I$2:I$2815,$A15)+COUNTIFS('Duel Log'!C$2:C$2815,"EGW",'Duel Log'!J$2:J$2815,$A15)+COUNTIFS('Duel Log'!C$2:C$2815,"EGW",'Duel Log'!K$2:K$2815,$A15)+COUNTIFS('Duel Log'!C$2:C$2815,"EGW",'Duel Log'!L$2:L$2815,$A15)+COUNTIFS('Duel Log'!C$2:C$2815,"EGW",'Duel Log'!M$2:M$2815,$A15)+COUNTIFS('Duel Log'!C$2:C$2815,"EGW",'Duel Log'!N$2:N$2815,$A15)+COUNTIFS('Duel Log'!C$2:C$2815,"EGW",'Duel Log'!O$2:O$2815,$A15)+COUNTIFS('Duel Log'!C$2:C$2815,"EGW",'Duel Log'!P$2:P$2815,$A15)</f>
        <v>4</v>
      </c>
      <c r="M15" s="17" t="n">
        <f aca="false">COUNTIFS('Duel Log'!C$2:C$2815,"ErBacce",'Duel Log'!I$2:I$2815,$A15)+COUNTIFS('Duel Log'!C$2:C$2815,"ErBacce",'Duel Log'!J$2:J$2815,$A15)+COUNTIFS('Duel Log'!C$2:C$2815,"ErBacce",'Duel Log'!K$2:K$2815,$A15)+COUNTIFS('Duel Log'!C$2:C$2815,"ErBacce",'Duel Log'!L$2:L$2815,$A15)+COUNTIFS('Duel Log'!C$2:C$2815,"ErBacce",'Duel Log'!M$2:M$2815,$A15)+COUNTIFS('Duel Log'!C$2:C$2815,"ErBacce",'Duel Log'!N$2:N$2815,$A15)+COUNTIFS('Duel Log'!C$2:C$2815,"ErBacce",'Duel Log'!O$2:O$2815,$A15)+COUNTIFS('Duel Log'!C$2:C$2815,"ErBacce",'Duel Log'!P$2:P$2815,$A15)</f>
        <v>6</v>
      </c>
      <c r="N15" s="17" t="n">
        <f aca="false">COUNTIFS('Duel Log'!C$2:C$2815,"Ian77",'Duel Log'!I$2:I$2815,$A15)+COUNTIFS('Duel Log'!C$2:C$2815,"Ian77",'Duel Log'!J$2:J$2815,$A15)+COUNTIFS('Duel Log'!C$2:C$2815,"Ian77",'Duel Log'!K$2:K$2815,$A15)+COUNTIFS('Duel Log'!C$2:C$2815,"Ian77",'Duel Log'!L$2:L$2815,$A15)+COUNTIFS('Duel Log'!C$2:C$2815,"Ian77",'Duel Log'!M$2:M$2815,$A15)+COUNTIFS('Duel Log'!C$2:C$2815,"Ian77",'Duel Log'!N$2:N$2815,$A15)+COUNTIFS('Duel Log'!C$2:C$2815,"Ian77",'Duel Log'!O$2:O$2815,$A15)+COUNTIFS('Duel Log'!C$2:C$2815,"Ian77",'Duel Log'!P$2:P$2815,$A15)</f>
        <v>5</v>
      </c>
      <c r="O15" s="17" t="n">
        <f aca="false">COUNTIFS('Duel Log'!C$2:C$2815,"JL Viiper",'Duel Log'!I$2:I$2815,$A15)+COUNTIFS('Duel Log'!C$2:C$2815,"JL Viiper",'Duel Log'!J$2:J$2815,$A15)+COUNTIFS('Duel Log'!C$2:C$2815,"JL Viiper",'Duel Log'!K$2:K$2815,$A15)+COUNTIFS('Duel Log'!C$2:C$2815,"JL Viiper",'Duel Log'!L$2:L$2815,$A15)+COUNTIFS('Duel Log'!C$2:C$2815,"JL Viiper",'Duel Log'!M$2:M$2815,$A15)+COUNTIFS('Duel Log'!C$2:C$2815,"JL Viiper",'Duel Log'!N$2:N$2815,$A15)+COUNTIFS('Duel Log'!C$2:C$2815,"JL Viiper",'Duel Log'!O$2:O$2815,$A15)+COUNTIFS('Duel Log'!C$2:C$2815,"JL Viiper",'Duel Log'!P$2:P$2815,$A15)</f>
        <v>2</v>
      </c>
      <c r="P15" s="17" t="n">
        <f aca="false">COUNTIFS('Duel Log'!C$2:C$2815,"JorZ",'Duel Log'!I$2:I$2815,$A15)+COUNTIFS('Duel Log'!C$2:C$2815,"JorZ",'Duel Log'!J$2:J$2815,$A15)+COUNTIFS('Duel Log'!C$2:C$2815,"JorZ",'Duel Log'!K$2:K$2815,$A15)+COUNTIFS('Duel Log'!C$2:C$2815,"JorZ",'Duel Log'!L$2:L$2815,$A15)+COUNTIFS('Duel Log'!C$2:C$2815,"JorZ",'Duel Log'!M$2:M$2815,$A15)+COUNTIFS('Duel Log'!C$2:C$2815,"JorZ",'Duel Log'!N$2:N$2815,$A15)+COUNTIFS('Duel Log'!C$2:C$2815,"JorZ",'Duel Log'!O$2:O$2815,$A15)+COUNTIFS('Duel Log'!C$2:C$2815,"JorZ",'Duel Log'!P$2:P$2815,$A15)</f>
        <v>4</v>
      </c>
      <c r="Q15" s="17" t="n">
        <f aca="false">COUNTIFS('Duel Log'!C$2:C$2815,"Kimchi77✨小小罗",'Duel Log'!I$2:I$2815,$A15)+COUNTIFS('Duel Log'!C$2:C$2815,"Kimchi77✨小小罗",'Duel Log'!J$2:J$2815,$A15)+COUNTIFS('Duel Log'!C$2:C$2815,"Kimchi77✨小小罗",'Duel Log'!K$2:K$2815,$A15)+COUNTIFS('Duel Log'!C$2:C$2815,"Kimchi77✨小小罗",'Duel Log'!L$2:L$2815,$A15)+COUNTIFS('Duel Log'!C$2:C$2815,"Kimchi77✨小小罗",'Duel Log'!M$2:M$2815,$A15)+COUNTIFS('Duel Log'!C$2:C$2815,"Kimchi77✨小小罗",'Duel Log'!N$2:N$2815,$A15)+COUNTIFS('Duel Log'!C$2:C$2815,"Kimchi77✨小小罗",'Duel Log'!O$2:O$2815,$A15)+COUNTIFS('Duel Log'!C$2:C$2815,"Kimchi77✨小小罗",'Duel Log'!P$2:P$2815,$A15)</f>
        <v>7</v>
      </c>
      <c r="R15" s="17" t="n">
        <f aca="false">COUNTIFS('Duel Log'!C$2:C$2815,"Kitashiyan",'Duel Log'!I$2:I$2815,$A15)+COUNTIFS('Duel Log'!C$2:C$2815,"Kitashiyan",'Duel Log'!J$2:J$2815,$A15)+COUNTIFS('Duel Log'!C$2:C$2815,"Kitashiyan",'Duel Log'!K$2:K$2815,$A15)+COUNTIFS('Duel Log'!C$2:C$2815,"Kitashiyan",'Duel Log'!L$2:L$2815,$A15)+COUNTIFS('Duel Log'!C$2:C$2815,"Kitashiyan",'Duel Log'!M$2:M$2815,$A15)+COUNTIFS('Duel Log'!C$2:C$2815,"Kitashiyan",'Duel Log'!N$2:N$2815,$A15)+COUNTIFS('Duel Log'!C$2:C$2815,"Kitashiyan",'Duel Log'!O$2:O$2815,$A15)+COUNTIFS('Duel Log'!C$2:C$2815,"Kitashiyan",'Duel Log'!P$2:P$2815,$A15)</f>
        <v>5</v>
      </c>
      <c r="S15" s="17" t="n">
        <f aca="false">COUNTIFS('Duel Log'!C$2:C$2815,"LF丨张✨Ink❤️llb",'Duel Log'!I$2:I$2815,$A15)+COUNTIFS('Duel Log'!C$2:C$2815,"LF丨张✨Ink❤️llb",'Duel Log'!J$2:J$2815,$A15)+COUNTIFS('Duel Log'!C$2:C$2815,"LF丨张✨Ink❤️llb",'Duel Log'!K$2:K$2815,$A15)+COUNTIFS('Duel Log'!C$2:C$2815,"LF丨张✨Ink❤️llb",'Duel Log'!L$2:L$2815,$A15)+COUNTIFS('Duel Log'!C$2:C$2815,"LF丨张✨Ink❤️llb",'Duel Log'!M$2:M$2815,$A15)+COUNTIFS('Duel Log'!C$2:C$2815,"LF丨张✨Ink❤️llb",'Duel Log'!N$2:N$2815,$A15)+COUNTIFS('Duel Log'!C$2:C$2815,"LF丨张✨Ink❤️llb",'Duel Log'!O$2:O$2815,$A15)+COUNTIFS('Duel Log'!C$2:C$2815,"LF丨张✨Ink❤️llb",'Duel Log'!P$2:P$2815,$A15)</f>
        <v>5</v>
      </c>
      <c r="T15" s="17" t="n">
        <f aca="false">COUNTIFS('Duel Log'!C$2:C$2815,"Lucas.xit✨之安神",'Duel Log'!I$2:I$2815,$A15)+COUNTIFS('Duel Log'!C$2:C$2815,"Lucas.xit✨之安神",'Duel Log'!J$2:J$2815,$A15)+COUNTIFS('Duel Log'!C$2:C$2815,"Lucas.xit✨之安神",'Duel Log'!K$2:K$2815,$A15)+COUNTIFS('Duel Log'!C$2:C$2815,"Lucas.xit✨之安神",'Duel Log'!L$2:L$2815,$A15)+COUNTIFS('Duel Log'!C$2:C$2815,"Lucas.xit✨之安神",'Duel Log'!M$2:M$2815,$A15)+COUNTIFS('Duel Log'!C$2:C$2815,"Lucas.xit✨之安神",'Duel Log'!N$2:N$2815,$A15)+COUNTIFS('Duel Log'!C$2:C$2815,"Lucas.xit✨之安神",'Duel Log'!O$2:O$2815,$A15)+COUNTIFS('Duel Log'!C$2:C$2815,"Lucas.xit✨之安神",'Duel Log'!P$2:P$2815,$A15)</f>
        <v>0</v>
      </c>
      <c r="U15" s="17" t="n">
        <f aca="false">COUNTIFS('Duel Log'!C$2:C$2815,"Lucas✨杰克",'Duel Log'!I$2:I$2815,$A15)+COUNTIFS('Duel Log'!C$2:C$2815,"Lucas✨杰克",'Duel Log'!J$2:J$2815,$A15)+COUNTIFS('Duel Log'!C$2:C$2815,"Lucas✨杰克",'Duel Log'!K$2:K$2815,$A15)+COUNTIFS('Duel Log'!C$2:C$2815,"Lucas✨杰克",'Duel Log'!L$2:L$2815,$A15)+COUNTIFS('Duel Log'!C$2:C$2815,"Lucas✨杰克",'Duel Log'!M$2:M$2815,$A15)+COUNTIFS('Duel Log'!C$2:C$2815,"Lucas✨杰克",'Duel Log'!N$2:N$2815,$A15)+COUNTIFS('Duel Log'!C$2:C$2815,"Lucas✨杰克",'Duel Log'!O$2:O$2815,$A15)+COUNTIFS('Duel Log'!C$2:C$2815,"Lucas✨杰克",'Duel Log'!P$2:P$2815,$A15)</f>
        <v>1</v>
      </c>
      <c r="V15" s="17" t="n">
        <f aca="false">COUNTIFS('Duel Log'!C$2:C$2815,"MH Axel",'Duel Log'!I$2:I$2815,$A15)+COUNTIFS('Duel Log'!C$2:C$2815,"MH Axel",'Duel Log'!J$2:J$2815,$A15)+COUNTIFS('Duel Log'!C$2:C$2815,"MH Axel",'Duel Log'!K$2:K$2815,$A15)+COUNTIFS('Duel Log'!C$2:C$2815,"MH Axel",'Duel Log'!L$2:L$2815,$A15)+COUNTIFS('Duel Log'!C$2:C$2815,"MH Axel",'Duel Log'!M$2:M$2815,$A15)+COUNTIFS('Duel Log'!C$2:C$2815,"MH Axel",'Duel Log'!N$2:N$2815,$A15)+COUNTIFS('Duel Log'!C$2:C$2815,"MH Axel",'Duel Log'!O$2:O$2815,$A15)+COUNTIFS('Duel Log'!C$2:C$2815,"MH Axel",'Duel Log'!P$2:P$2815,$A15)</f>
        <v>5</v>
      </c>
      <c r="W15" s="17" t="n">
        <f aca="false">COUNTIFS('Duel Log'!C$2:C$2815,"Mohamed Light",'Duel Log'!I$2:I$2815,$A15)+COUNTIFS('Duel Log'!C$2:C$2815,"Mohamed Light",'Duel Log'!J$2:J$2815,$A15)+COUNTIFS('Duel Log'!C$2:C$2815,"Mohamed Light",'Duel Log'!K$2:K$2815,$A15)+COUNTIFS('Duel Log'!C$2:C$2815,"Mohamed Light",'Duel Log'!L$2:L$2815,$A15)+COUNTIFS('Duel Log'!C$2:C$2815,"Mohamed Light",'Duel Log'!M$2:M$2815,$A15)+COUNTIFS('Duel Log'!C$2:C$2815,"Mohamed Light",'Duel Log'!N$2:N$2815,$A15)+COUNTIFS('Duel Log'!C$2:C$2815,"Mohamed Light",'Duel Log'!O$2:O$2815,$A15)+COUNTIFS('Duel Log'!C$2:C$2815,"Mohamed Light",'Duel Log'!P$2:P$2815,$A15)</f>
        <v>7</v>
      </c>
      <c r="X15" s="17" t="n">
        <f aca="false">COUNTIFS('Duel Log'!C$2:C$2815,"Nicoco23",'Duel Log'!I$2:I$2815,$A15)+COUNTIFS('Duel Log'!C$2:C$2815,"Nicoco23",'Duel Log'!J$2:J$2815,$A15)+COUNTIFS('Duel Log'!C$2:C$2815,"Nicoco23",'Duel Log'!K$2:K$2815,$A15)+COUNTIFS('Duel Log'!C$2:C$2815,"Nicoco23",'Duel Log'!L$2:L$2815,$A15)+COUNTIFS('Duel Log'!C$2:C$2815,"Nicoco23",'Duel Log'!M$2:M$2815,$A15)+COUNTIFS('Duel Log'!C$2:C$2815,"Nicoco23",'Duel Log'!N$2:N$2815,$A15)+COUNTIFS('Duel Log'!C$2:C$2815,"Nicoco23",'Duel Log'!O$2:O$2815,$A15)+COUNTIFS('Duel Log'!C$2:C$2815,"Nicoco23",'Duel Log'!P$2:P$2815,$A15)</f>
        <v>3</v>
      </c>
      <c r="Y15" s="17" t="n">
        <f aca="false">COUNTIFS('Duel Log'!C$2:C$2815,"Nooby❤️Pi2r",'Duel Log'!I$2:I$2815,$A15)+COUNTIFS('Duel Log'!C$2:C$2815,"Nooby❤️Pi2r",'Duel Log'!J$2:J$2815,$A15)+COUNTIFS('Duel Log'!C$2:C$2815,"Nooby❤️Pi2r",'Duel Log'!K$2:K$2815,$A15)+COUNTIFS('Duel Log'!C$2:C$2815,"Nooby❤️Pi2r",'Duel Log'!L$2:L$2815,$A15)+COUNTIFS('Duel Log'!C$2:C$2815,"Nooby❤️Pi2r",'Duel Log'!M$2:M$2815,$A15)+COUNTIFS('Duel Log'!C$2:C$2815,"Nooby❤️Pi2r",'Duel Log'!N$2:N$2815,$A15)+COUNTIFS('Duel Log'!C$2:C$2815,"Nooby❤️Pi2r",'Duel Log'!O$2:O$2815,$A15)+COUNTIFS('Duel Log'!C$2:C$2815,"Nooby❤️Pi2r",'Duel Log'!P$2:P$2815,$A15)</f>
        <v>4</v>
      </c>
      <c r="Z15" s="17" t="n">
        <f aca="false">COUNTIFS('Duel Log'!C$2:C$2815,"Pedro™️",'Duel Log'!I$2:I$2815,$A15)+COUNTIFS('Duel Log'!C$2:C$2815,"Pedro™️",'Duel Log'!J$2:J$2815,$A15)+COUNTIFS('Duel Log'!C$2:C$2815,"Pedro™️",'Duel Log'!K$2:K$2815,$A15)+COUNTIFS('Duel Log'!C$2:C$2815,"Pedro™️",'Duel Log'!L$2:L$2815,$A15)+COUNTIFS('Duel Log'!C$2:C$2815,"Pedro™️",'Duel Log'!M$2:M$2815,$A15)+COUNTIFS('Duel Log'!C$2:C$2815,"Pedro™️",'Duel Log'!N$2:N$2815,$A15)+COUNTIFS('Duel Log'!C$2:C$2815,"Pedro™️",'Duel Log'!O$2:O$2815,$A15)+COUNTIFS('Duel Log'!C$2:C$2815,"Pedro™️",'Duel Log'!P$2:P$2815,$A15)</f>
        <v>7</v>
      </c>
      <c r="AA15" s="17" t="n">
        <f aca="false">COUNTIFS('Duel Log'!C$2:C$2815,"RAD",'Duel Log'!I$2:I$2815,$A15)+COUNTIFS('Duel Log'!C$2:C$2815,"RAD",'Duel Log'!J$2:J$2815,$A15)+COUNTIFS('Duel Log'!C$2:C$2815,"RAD",'Duel Log'!K$2:K$2815,$A15)+COUNTIFS('Duel Log'!C$2:C$2815,"RAD",'Duel Log'!L$2:L$2815,$A15)+COUNTIFS('Duel Log'!C$2:C$2815,"RAD",'Duel Log'!M$2:M$2815,$A15)+COUNTIFS('Duel Log'!C$2:C$2815,"RAD",'Duel Log'!N$2:N$2815,$A15)+COUNTIFS('Duel Log'!C$2:C$2815,"RAD",'Duel Log'!O$2:O$2815,$A15)+COUNTIFS('Duel Log'!C$2:C$2815,"RAD",'Duel Log'!P$2:P$2815,$A15)</f>
        <v>0</v>
      </c>
      <c r="AB15" s="17" t="n">
        <f aca="false">COUNTIFS('Duel Log'!C$2:C$2815,"RUBIZALEZ",'Duel Log'!I$2:I$2815,$A15)+COUNTIFS('Duel Log'!C$2:C$2815,"RUBIZALEZ",'Duel Log'!J$2:J$2815,$A15)+COUNTIFS('Duel Log'!C$2:C$2815,"RUBIZALEZ",'Duel Log'!K$2:K$2815,$A15)+COUNTIFS('Duel Log'!C$2:C$2815,"RUBIZALEZ",'Duel Log'!L$2:L$2815,$A15)+COUNTIFS('Duel Log'!C$2:C$2815,"RUBIZALEZ",'Duel Log'!M$2:M$2815,$A15)+COUNTIFS('Duel Log'!C$2:C$2815,"RUBIZALEZ",'Duel Log'!N$2:N$2815,$A15)+COUNTIFS('Duel Log'!C$2:C$2815,"RUBIZALEZ",'Duel Log'!O$2:O$2815,$A15)+COUNTIFS('Duel Log'!C$2:C$2815,"RUBIZALEZ",'Duel Log'!P$2:P$2815,$A15)</f>
        <v>6</v>
      </c>
      <c r="AC15" s="17" t="n">
        <f aca="false">COUNTIFS('Duel Log'!C$2:C$2815,"Rainbow",'Duel Log'!I$2:I$2815,$A15)+COUNTIFS('Duel Log'!C$2:C$2815,"Rainbow",'Duel Log'!J$2:J$2815,$A15)+COUNTIFS('Duel Log'!C$2:C$2815,"Rainbow",'Duel Log'!K$2:K$2815,$A15)+COUNTIFS('Duel Log'!C$2:C$2815,"Rainbow",'Duel Log'!L$2:L$2815,$A15)+COUNTIFS('Duel Log'!C$2:C$2815,"Rainbow",'Duel Log'!M$2:M$2815,$A15)+COUNTIFS('Duel Log'!C$2:C$2815,"Rainbow",'Duel Log'!N$2:N$2815,$A15)+COUNTIFS('Duel Log'!C$2:C$2815,"Rainbow",'Duel Log'!O$2:O$2815,$A15)+COUNTIFS('Duel Log'!C$2:C$2815,"Rainbow",'Duel Log'!P$2:P$2815,$A15)</f>
        <v>3</v>
      </c>
      <c r="AD15" s="17" t="n">
        <f aca="false">COUNTIFS('Duel Log'!C$2:C$2815,"Rin✨安之",'Duel Log'!I$2:I$2815,$A15)+COUNTIFS('Duel Log'!C$2:C$2815,"Rin✨安之",'Duel Log'!J$2:J$2815,$A15)+COUNTIFS('Duel Log'!C$2:C$2815,"Rin✨安之",'Duel Log'!K$2:K$2815,$A15)+COUNTIFS('Duel Log'!C$2:C$2815,"Rin✨安之",'Duel Log'!L$2:L$2815,$A15)+COUNTIFS('Duel Log'!C$2:C$2815,"Rin✨安之",'Duel Log'!M$2:M$2815,$A15)+COUNTIFS('Duel Log'!C$2:C$2815,"Rin✨安之",'Duel Log'!N$2:N$2815,$A15)+COUNTIFS('Duel Log'!C$2:C$2815,"Rin✨安之",'Duel Log'!O$2:O$2815,$A15)+COUNTIFS('Duel Log'!C$2:C$2815,"Rin✨安之",'Duel Log'!P$2:P$2815,$A15)</f>
        <v>3</v>
      </c>
      <c r="AE15" s="17" t="n">
        <f aca="false">COUNTIFS('Duel Log'!C$2:C$2815,"Ryley",'Duel Log'!I$2:I$2815,$A15)+COUNTIFS('Duel Log'!C$2:C$2815,"Ryley",'Duel Log'!J$2:J$2815,$A15)+COUNTIFS('Duel Log'!C$2:C$2815,"Ryley",'Duel Log'!K$2:K$2815,$A15)+COUNTIFS('Duel Log'!C$2:C$2815,"Ryley",'Duel Log'!L$2:L$2815,$A15)+COUNTIFS('Duel Log'!C$2:C$2815,"Ryley",'Duel Log'!M$2:M$2815,$A15)+COUNTIFS('Duel Log'!C$2:C$2815,"Ryley",'Duel Log'!N$2:N$2815,$A15)+COUNTIFS('Duel Log'!C$2:C$2815,"Ryley",'Duel Log'!O$2:O$2815,$A15)+COUNTIFS('Duel Log'!C$2:C$2815,"Ryley",'Duel Log'!P$2:P$2815,$A15)</f>
        <v>6</v>
      </c>
      <c r="AF15" s="17" t="n">
        <f aca="false">COUNTIFS('Duel Log'!C$2:C$2815,"SK Morten",'Duel Log'!I$2:I$2815,$A15)+COUNTIFS('Duel Log'!C$2:C$2815,"SK Morten",'Duel Log'!J$2:J$2815,$A15)+COUNTIFS('Duel Log'!C$2:C$2815,"SK Morten",'Duel Log'!K$2:K$2815,$A15)+COUNTIFS('Duel Log'!C$2:C$2815,"SK Morten",'Duel Log'!L$2:L$2815,$A15)+COUNTIFS('Duel Log'!C$2:C$2815,"SK Morten",'Duel Log'!M$2:M$2815,$A15)+COUNTIFS('Duel Log'!C$2:C$2815,"SK Morten",'Duel Log'!N$2:N$2815,$A15)+COUNTIFS('Duel Log'!C$2:C$2815,"SK Morten",'Duel Log'!O$2:O$2815,$A15)+COUNTIFS('Duel Log'!C$2:C$2815,"SK Morten",'Duel Log'!P$2:P$2815,$A15)</f>
        <v>1</v>
      </c>
      <c r="AG15" s="17" t="n">
        <f aca="false">COUNTIFS('Duel Log'!C$2:C$2815,"SK xopxsam",'Duel Log'!I$2:I$2815,$A15)+COUNTIFS('Duel Log'!C$2:C$2815,"SK xopxsam",'Duel Log'!J$2:J$2815,$A15)+COUNTIFS('Duel Log'!C$2:C$2815,"SK xopxsam",'Duel Log'!K$2:K$2815,$A15)+COUNTIFS('Duel Log'!C$2:C$2815,"SK xopxsam",'Duel Log'!L$2:L$2815,$A15)+COUNTIFS('Duel Log'!C$2:C$2815,"SK xopxsam",'Duel Log'!M$2:M$2815,$A15)+COUNTIFS('Duel Log'!C$2:C$2815,"SK xopxsam",'Duel Log'!N$2:N$2815,$A15)+COUNTIFS('Duel Log'!C$2:C$2815,"SK xopxsam",'Duel Log'!O$2:O$2815,$A15)+COUNTIFS('Duel Log'!C$2:C$2815,"SK xopxsam",'Duel Log'!P$2:P$2815,$A15)</f>
        <v>3</v>
      </c>
      <c r="AH15" s="17" t="n">
        <f aca="false">COUNTIFS('Duel Log'!C$2:C$2815,"Samuel Bassotto",'Duel Log'!I$2:I$2815,$A15)+COUNTIFS('Duel Log'!C$2:C$2815,"Samuel Bassotto",'Duel Log'!J$2:J$2815,$A15)+COUNTIFS('Duel Log'!C$2:C$2815,"Samuel Bassotto",'Duel Log'!K$2:K$2815,$A15)+COUNTIFS('Duel Log'!C$2:C$2815,"Samuel Bassotto",'Duel Log'!L$2:L$2815,$A15)+COUNTIFS('Duel Log'!C$2:C$2815,"Samuel Bassotto",'Duel Log'!M$2:M$2815,$A15)+COUNTIFS('Duel Log'!C$2:C$2815,"Samuel Bassotto",'Duel Log'!N$2:N$2815,$A15)+COUNTIFS('Duel Log'!C$2:C$2815,"Samuel Bassotto",'Duel Log'!O$2:O$2815,$A15)+COUNTIFS('Duel Log'!C$2:C$2815,"Samuel Bassotto",'Duel Log'!P$2:P$2815,$A15)</f>
        <v>3</v>
      </c>
      <c r="AI15" s="17" t="n">
        <f aca="false">COUNTIFS('Duel Log'!C$2:C$2815,"SandBox",'Duel Log'!I$2:I$2815,$A15)+COUNTIFS('Duel Log'!C$2:C$2815,"SandBox",'Duel Log'!J$2:J$2815,$A15)+COUNTIFS('Duel Log'!C$2:C$2815,"SandBox",'Duel Log'!K$2:K$2815,$A15)+COUNTIFS('Duel Log'!C$2:C$2815,"SandBox",'Duel Log'!L$2:L$2815,$A15)+COUNTIFS('Duel Log'!C$2:C$2815,"SandBox",'Duel Log'!M$2:M$2815,$A15)+COUNTIFS('Duel Log'!C$2:C$2815,"SandBox",'Duel Log'!N$2:N$2815,$A15)+COUNTIFS('Duel Log'!C$2:C$2815,"SandBox",'Duel Log'!O$2:O$2815,$A15)+COUNTIFS('Duel Log'!C$2:C$2815,"SandBox",'Duel Log'!P$2:P$2815,$A15)</f>
        <v>4</v>
      </c>
      <c r="AJ15" s="17" t="n">
        <f aca="false">COUNTIFS('Duel Log'!C$2:C$2815,"Steeef",'Duel Log'!I$2:I$2815,$A15)+COUNTIFS('Duel Log'!C$2:C$2815,"Steeef",'Duel Log'!J$2:J$2815,$A15)+COUNTIFS('Duel Log'!C$2:C$2815,"Steeef",'Duel Log'!K$2:K$2815,$A15)+COUNTIFS('Duel Log'!C$2:C$2815,"Steeef",'Duel Log'!L$2:L$2815,$A15)+COUNTIFS('Duel Log'!C$2:C$2815,"Steeef",'Duel Log'!M$2:M$2815,$A15)+COUNTIFS('Duel Log'!C$2:C$2815,"Steeef",'Duel Log'!N$2:N$2815,$A15)+COUNTIFS('Duel Log'!C$2:C$2815,"Steeef",'Duel Log'!O$2:O$2815,$A15)+COUNTIFS('Duel Log'!C$2:C$2815,"Steeef",'Duel Log'!P$2:P$2815,$A15)</f>
        <v>5</v>
      </c>
      <c r="AK15" s="17" t="n">
        <f aca="false">COUNTIFS('Duel Log'!C$2:C$2815,"TMX I Mateja",'Duel Log'!I$2:I$2815,$A15)+COUNTIFS('Duel Log'!C$2:C$2815,"TMX I Mateja",'Duel Log'!J$2:J$2815,$A15)+COUNTIFS('Duel Log'!C$2:C$2815,"TMX I Mateja",'Duel Log'!K$2:K$2815,$A15)+COUNTIFS('Duel Log'!C$2:C$2815,"TMX I Mateja",'Duel Log'!L$2:L$2815,$A15)+COUNTIFS('Duel Log'!C$2:C$2815,"TMX I Mateja",'Duel Log'!M$2:M$2815,$A15)+COUNTIFS('Duel Log'!C$2:C$2815,"TMX I Mateja",'Duel Log'!N$2:N$2815,$A15)+COUNTIFS('Duel Log'!C$2:C$2815,"TMX I Mateja",'Duel Log'!O$2:O$2815,$A15)+COUNTIFS('Duel Log'!C$2:C$2815,"TMX I Mateja",'Duel Log'!P$2:P$2815,$A15)</f>
        <v>5</v>
      </c>
      <c r="AL15" s="17" t="n">
        <f aca="false">COUNTIFS('Duel Log'!C$2:C$2815,"Turan✨",'Duel Log'!I$2:I$2815,$A15)+COUNTIFS('Duel Log'!C$2:C$2815,"Turan✨",'Duel Log'!J$2:J$2815,$A15)+COUNTIFS('Duel Log'!C$2:C$2815,"Turan✨",'Duel Log'!K$2:K$2815,$A15)+COUNTIFS('Duel Log'!C$2:C$2815,"Turan✨",'Duel Log'!L$2:L$2815,$A15)+COUNTIFS('Duel Log'!C$2:C$2815,"Turan✨",'Duel Log'!M$2:M$2815,$A15)+COUNTIFS('Duel Log'!C$2:C$2815,"Turan✨",'Duel Log'!N$2:N$2815,$A15)+COUNTIFS('Duel Log'!C$2:C$2815,"Turan✨",'Duel Log'!O$2:O$2815,$A15)+COUNTIFS('Duel Log'!C$2:C$2815,"Turan✨",'Duel Log'!P$2:P$2815,$A15)</f>
        <v>7</v>
      </c>
      <c r="AM15" s="17" t="n">
        <f aca="false">COUNTIFS('Duel Log'!C$2:C$2815,"Vitor75",'Duel Log'!I$2:I$2815,$A15)+COUNTIFS('Duel Log'!C$2:C$2815,"Vitor75",'Duel Log'!J$2:J$2815,$A15)+COUNTIFS('Duel Log'!C$2:C$2815,"Vitor75",'Duel Log'!K$2:K$2815,$A15)+COUNTIFS('Duel Log'!C$2:C$2815,"Vitor75",'Duel Log'!L$2:L$2815,$A15)+COUNTIFS('Duel Log'!C$2:C$2815,"Vitor75",'Duel Log'!M$2:M$2815,$A15)+COUNTIFS('Duel Log'!C$2:C$2815,"Vitor75",'Duel Log'!N$2:N$2815,$A15)+COUNTIFS('Duel Log'!C$2:C$2815,"Vitor75",'Duel Log'!O$2:O$2815,$A15)+COUNTIFS('Duel Log'!C$2:C$2815,"Vitor75",'Duel Log'!P$2:P$2815,$A15)</f>
        <v>4</v>
      </c>
      <c r="AN15" s="17" t="n">
        <f aca="false">COUNTIFS('Duel Log'!C$2:C$2815,"WL ✨ Tytoń 劲头",'Duel Log'!I$2:I$2815,$A15)+COUNTIFS('Duel Log'!C$2:C$2815,"WL ✨ Tytoń 劲头",'Duel Log'!J$2:J$2815,$A15)+COUNTIFS('Duel Log'!C$2:C$2815,"WL ✨ Tytoń 劲头",'Duel Log'!K$2:K$2815,$A15)+COUNTIFS('Duel Log'!C$2:C$2815,"WL ✨ Tytoń 劲头",'Duel Log'!L$2:L$2815,$A15)+COUNTIFS('Duel Log'!C$2:C$2815,"WL ✨ Tytoń 劲头",'Duel Log'!M$2:M$2815,$A15)+COUNTIFS('Duel Log'!C$2:C$2815,"WL ✨ Tytoń 劲头",'Duel Log'!N$2:N$2815,$A15)+COUNTIFS('Duel Log'!C$2:C$2815,"WL ✨ Tytoń 劲头",'Duel Log'!O$2:O$2815,$A15)+COUNTIFS('Duel Log'!C$2:C$2815,"WL ✨ Tytoń 劲头",'Duel Log'!P$2:P$2815,$A15)</f>
        <v>5</v>
      </c>
      <c r="AO15" s="17" t="n">
        <f aca="false">COUNTIFS('Duel Log'!C$2:C$2815,"Wallace",'Duel Log'!I$2:I$2815,$A15)+COUNTIFS('Duel Log'!C$2:C$2815,"Wallace",'Duel Log'!J$2:J$2815,$A15)+COUNTIFS('Duel Log'!C$2:C$2815,"Wallace",'Duel Log'!K$2:K$2815,$A15)+COUNTIFS('Duel Log'!C$2:C$2815,"Wallace",'Duel Log'!L$2:L$2815,$A15)+COUNTIFS('Duel Log'!C$2:C$2815,"Wallace",'Duel Log'!M$2:M$2815,$A15)+COUNTIFS('Duel Log'!C$2:C$2815,"Wallace",'Duel Log'!N$2:N$2815,$A15)+COUNTIFS('Duel Log'!C$2:C$2815,"Wallace",'Duel Log'!O$2:O$2815,$A15)+COUNTIFS('Duel Log'!C$2:C$2815,"Wallace",'Duel Log'!P$2:P$2815,$A15)</f>
        <v>7</v>
      </c>
      <c r="AP15" s="17" t="n">
        <f aca="false">COUNTIFS('Duel Log'!C$2:C$2815,"Yoru",'Duel Log'!I$2:I$2815,$A15)+COUNTIFS('Duel Log'!C$2:C$2815,"Yoru",'Duel Log'!J$2:J$2815,$A15)+COUNTIFS('Duel Log'!C$2:C$2815,"Yoru",'Duel Log'!K$2:K$2815,$A15)+COUNTIFS('Duel Log'!C$2:C$2815,"Yoru",'Duel Log'!L$2:L$2815,$A15)+COUNTIFS('Duel Log'!C$2:C$2815,"Yoru",'Duel Log'!M$2:M$2815,$A15)+COUNTIFS('Duel Log'!C$2:C$2815,"Yoru",'Duel Log'!N$2:N$2815,$A15)+COUNTIFS('Duel Log'!C$2:C$2815,"Yoru",'Duel Log'!O$2:O$2815,$A15)+COUNTIFS('Duel Log'!C$2:C$2815,"Yoru",'Duel Log'!P$2:P$2815,$A15)</f>
        <v>6</v>
      </c>
      <c r="AQ15" s="17" t="n">
        <f aca="false">COUNTIFS('Duel Log'!C$2:C$2815,"adriel",'Duel Log'!I$2:I$2815,$A15)+COUNTIFS('Duel Log'!C$2:C$2815,"adriel",'Duel Log'!J$2:J$2815,$A15)+COUNTIFS('Duel Log'!C$2:C$2815,"adriel",'Duel Log'!K$2:K$2815,$A15)+COUNTIFS('Duel Log'!C$2:C$2815,"adriel",'Duel Log'!L$2:L$2815,$A15)+COUNTIFS('Duel Log'!C$2:C$2815,"adriel",'Duel Log'!M$2:M$2815,$A15)+COUNTIFS('Duel Log'!C$2:C$2815,"adriel",'Duel Log'!N$2:N$2815,$A15)+COUNTIFS('Duel Log'!C$2:C$2815,"adriel",'Duel Log'!O$2:O$2815,$A15)+COUNTIFS('Duel Log'!C$2:C$2815,"adriel",'Duel Log'!P$2:P$2815,$A15)</f>
        <v>3</v>
      </c>
      <c r="AR15" s="17" t="n">
        <f aca="false">COUNTIFS('Duel Log'!C$2:C$2815,"droy",'Duel Log'!I$2:I$2815,$A15)+COUNTIFS('Duel Log'!C$2:C$2815,"droy",'Duel Log'!J$2:J$2815,$A15)+COUNTIFS('Duel Log'!C$2:C$2815,"droy",'Duel Log'!K$2:K$2815,$A15)+COUNTIFS('Duel Log'!C$2:C$2815,"droy",'Duel Log'!L$2:L$2815,$A15)+COUNTIFS('Duel Log'!C$2:C$2815,"droy",'Duel Log'!M$2:M$2815,$A15)+COUNTIFS('Duel Log'!C$2:C$2815,"droy",'Duel Log'!N$2:N$2815,$A15)+COUNTIFS('Duel Log'!C$2:C$2815,"droy",'Duel Log'!O$2:O$2815,$A15)+COUNTIFS('Duel Log'!C$2:C$2815,"droy",'Duel Log'!P$2:P$2815,$A15)</f>
        <v>1</v>
      </c>
      <c r="AS15" s="17" t="n">
        <f aca="false">COUNTIFS('Duel Log'!C$2:C$2815,"evolve✨律师",'Duel Log'!I$2:I$2815,$A15)+COUNTIFS('Duel Log'!C$2:C$2815,"evolve✨律师",'Duel Log'!J$2:J$2815,$A15)+COUNTIFS('Duel Log'!C$2:C$2815,"evolve✨律师",'Duel Log'!K$2:K$2815,$A15)+COUNTIFS('Duel Log'!C$2:C$2815,"evolve✨律师",'Duel Log'!L$2:L$2815,$A15)+COUNTIFS('Duel Log'!C$2:C$2815,"evolve✨律师",'Duel Log'!M$2:M$2815,$A15)+COUNTIFS('Duel Log'!C$2:C$2815,"evolve✨律师",'Duel Log'!N$2:N$2815,$A15)+COUNTIFS('Duel Log'!C$2:C$2815,"evolve✨律师",'Duel Log'!O$2:O$2815,$A15)+COUNTIFS('Duel Log'!C$2:C$2815,"evolve✨律师",'Duel Log'!P$2:P$2815,$A15)</f>
        <v>1</v>
      </c>
      <c r="AT15" s="17" t="n">
        <f aca="false">COUNTIFS('Duel Log'!C$2:C$2815,"✨Tanji",'Duel Log'!I$2:I$2815,$A15)+COUNTIFS('Duel Log'!C$2:C$2815,"✨Tanji",'Duel Log'!J$2:J$2815,$A15)+COUNTIFS('Duel Log'!C$2:C$2815,"✨Tanji",'Duel Log'!K$2:K$2815,$A15)+COUNTIFS('Duel Log'!C$2:C$2815,"✨Tanji",'Duel Log'!L$2:L$2815,$A15)+COUNTIFS('Duel Log'!C$2:C$2815,"✨Tanji",'Duel Log'!M$2:M$2815,$A15)+COUNTIFS('Duel Log'!C$2:C$2815,"✨Tanji",'Duel Log'!N$2:N$2815,$A15)+COUNTIFS('Duel Log'!C$2:C$2815,"✨Tanji",'Duel Log'!O$2:O$2815,$A15)+COUNTIFS('Duel Log'!C$2:C$2815,"✨Tanji",'Duel Log'!P$2:P$2815,$A15)</f>
        <v>9</v>
      </c>
      <c r="AU15" s="17" t="n">
        <f aca="false">COUNTIFS('Duel Log'!C$2:C$2815,"ぐりてゃん",'Duel Log'!I$2:I$2815,$A15)+COUNTIFS('Duel Log'!C$2:C$2815,"ぐりてゃん",'Duel Log'!J$2:J$2815,$A15)+COUNTIFS('Duel Log'!C$2:C$2815,"ぐりてゃん",'Duel Log'!K$2:K$2815,$A15)+COUNTIFS('Duel Log'!C$2:C$2815,"ぐりてゃん",'Duel Log'!L$2:L$2815,$A15)+COUNTIFS('Duel Log'!C$2:C$2815,"ぐりてゃん",'Duel Log'!M$2:M$2815,$A15)+COUNTIFS('Duel Log'!C$2:C$2815,"ぐりてゃん",'Duel Log'!N$2:N$2815,$A15)+COUNTIFS('Duel Log'!C$2:C$2815,"ぐりてゃん",'Duel Log'!O$2:O$2815,$A15)+COUNTIFS('Duel Log'!C$2:C$2815,"ぐりてゃん",'Duel Log'!P$2:P$2815,$A15)</f>
        <v>3</v>
      </c>
      <c r="AV15" s="17" t="n">
        <f aca="false">COUNTIFS('Duel Log'!C$2:C$2815,"たぁ",'Duel Log'!I$2:I$2815,$A15)+COUNTIFS('Duel Log'!C$2:C$2815,"たぁ",'Duel Log'!J$2:J$2815,$A15)+COUNTIFS('Duel Log'!C$2:C$2815,"たぁ",'Duel Log'!K$2:K$2815,$A15)+COUNTIFS('Duel Log'!C$2:C$2815,"たぁ",'Duel Log'!L$2:L$2815,$A15)+COUNTIFS('Duel Log'!C$2:C$2815,"たぁ",'Duel Log'!M$2:M$2815,$A15)+COUNTIFS('Duel Log'!C$2:C$2815,"たぁ",'Duel Log'!N$2:N$2815,$A15)+COUNTIFS('Duel Log'!C$2:C$2815,"たぁ",'Duel Log'!O$2:O$2815,$A15)+COUNTIFS('Duel Log'!C$2:C$2815,"たぁ",'Duel Log'!P$2:P$2815,$A15)</f>
        <v>6</v>
      </c>
      <c r="AW15" s="17" t="n">
        <f aca="false">COUNTIFS('Duel Log'!C$2:C$2815,"むぎったん",'Duel Log'!I$2:I$2815,$A15)+COUNTIFS('Duel Log'!C$2:C$2815,"むぎったん",'Duel Log'!J$2:J$2815,$A15)+COUNTIFS('Duel Log'!C$2:C$2815,"むぎったん",'Duel Log'!K$2:K$2815,$A15)+COUNTIFS('Duel Log'!C$2:C$2815,"むぎったん",'Duel Log'!L$2:L$2815,$A15)+COUNTIFS('Duel Log'!C$2:C$2815,"むぎったん",'Duel Log'!M$2:M$2815,$A15)+COUNTIFS('Duel Log'!C$2:C$2815,"むぎったん",'Duel Log'!N$2:N$2815,$A15)+COUNTIFS('Duel Log'!C$2:C$2815,"むぎったん",'Duel Log'!O$2:O$2815,$A15)+COUNTIFS('Duel Log'!C$2:C$2815,"むぎったん",'Duel Log'!P$2:P$2815,$A15)</f>
        <v>4</v>
      </c>
      <c r="AX15" s="17" t="n">
        <f aca="false">COUNTIFS('Duel Log'!C$2:C$2815,"加急Sinistro™",'Duel Log'!I$2:I$2815,$A15)+COUNTIFS('Duel Log'!C$2:C$2815,"加急Sinistro™",'Duel Log'!J$2:J$2815,$A15)+COUNTIFS('Duel Log'!C$2:C$2815,"加急Sinistro™",'Duel Log'!K$2:K$2815,$A15)+COUNTIFS('Duel Log'!C$2:C$2815,"加急Sinistro™",'Duel Log'!L$2:L$2815,$A15)+COUNTIFS('Duel Log'!C$2:C$2815,"加急Sinistro™",'Duel Log'!M$2:M$2815,$A15)+COUNTIFS('Duel Log'!C$2:C$2815,"加急Sinistro™",'Duel Log'!N$2:N$2815,$A15)+COUNTIFS('Duel Log'!C$2:C$2815,"加急Sinistro™",'Duel Log'!O$2:O$2815,$A15)+COUNTIFS('Duel Log'!C$2:C$2815,"加急Sinistro™",'Duel Log'!P$2:P$2815,$A15)</f>
        <v>4</v>
      </c>
      <c r="AY15" s="17" t="n">
        <f aca="false">COUNTIFS('Duel Log'!C$2:C$2815,"枫｜rakan❤️安之",'Duel Log'!I$2:I$2815,$A15)+COUNTIFS('Duel Log'!C$2:C$2815,"枫｜rakan❤️安之",'Duel Log'!J$2:J$2815,$A15)+COUNTIFS('Duel Log'!C$2:C$2815,"枫｜rakan❤️安之",'Duel Log'!K$2:K$2815,$A15)+COUNTIFS('Duel Log'!C$2:C$2815,"枫｜rakan❤️安之",'Duel Log'!L$2:L$2815,$A15)+COUNTIFS('Duel Log'!C$2:C$2815,"枫｜rakan❤️安之",'Duel Log'!M$2:M$2815,$A15)+COUNTIFS('Duel Log'!C$2:C$2815,"枫｜rakan❤️安之",'Duel Log'!N$2:N$2815,$A15)+COUNTIFS('Duel Log'!C$2:C$2815,"枫｜rakan❤️安之",'Duel Log'!O$2:O$2815,$A15)+COUNTIFS('Duel Log'!C$2:C$2815,"枫｜rakan❤️安之",'Duel Log'!P$2:P$2815,$A15)</f>
        <v>3</v>
      </c>
      <c r="AZ15" s="17" t="n">
        <f aca="false">COUNTIFS('Duel Log'!C$2:C$2815,"老板 Ι Batan’宙斯",'Duel Log'!I$2:I$2815,$A15)+COUNTIFS('Duel Log'!C$2:C$2815,"老板 Ι Batan’宙斯",'Duel Log'!J$2:J$2815,$A15)+COUNTIFS('Duel Log'!C$2:C$2815,"老板 Ι Batan’宙斯",'Duel Log'!K$2:K$2815,$A15)+COUNTIFS('Duel Log'!C$2:C$2815,"老板 Ι Batan’宙斯",'Duel Log'!L$2:L$2815,$A15)+COUNTIFS('Duel Log'!C$2:C$2815,"老板 Ι Batan’宙斯",'Duel Log'!M$2:M$2815,$A15)+COUNTIFS('Duel Log'!C$2:C$2815,"老板 Ι Batan’宙斯",'Duel Log'!N$2:N$2815,$A15)+COUNTIFS('Duel Log'!C$2:C$2815,"老板 Ι Batan’宙斯",'Duel Log'!O$2:O$2815,$A15)+COUNTIFS('Duel Log'!C$2:C$2815,"老板 Ι Batan’宙斯",'Duel Log'!P$2:P$2815,$A15)</f>
        <v>3</v>
      </c>
      <c r="BA15" s="17" t="n">
        <f aca="false">COUNTIFS('Duel Log'!C$2:C$2815,"鬼舞辻無惨",'Duel Log'!I$2:I$2815,$A15)+COUNTIFS('Duel Log'!C$2:C$2815,"鬼舞辻無惨",'Duel Log'!J$2:J$2815,$A15)+COUNTIFS('Duel Log'!C$2:C$2815,"鬼舞辻無惨",'Duel Log'!K$2:K$2815,$A15)+COUNTIFS('Duel Log'!C$2:C$2815,"鬼舞辻無惨",'Duel Log'!L$2:L$2815,$A15)+COUNTIFS('Duel Log'!C$2:C$2815,"鬼舞辻無惨",'Duel Log'!M$2:M$2815,$A15)+COUNTIFS('Duel Log'!C$2:C$2815,"鬼舞辻無惨",'Duel Log'!N$2:N$2815,$A15)+COUNTIFS('Duel Log'!C$2:C$2815,"鬼舞辻無惨",'Duel Log'!O$2:O$2815,$A15)+COUNTIFS('Duel Log'!C$2:C$2815,"鬼舞辻無惨",'Duel Log'!P$2:P$2815,$A15)</f>
        <v>4</v>
      </c>
      <c r="BB15" s="17" t="n">
        <f aca="false">COUNTIFS('Duel Log'!C$2:C$2815,"우티비구독좋아요",'Duel Log'!I$2:I$2815,$A15)+COUNTIFS('Duel Log'!C$2:C$2815,"우티비구독좋아요",'Duel Log'!J$2:J$2815,$A15)+COUNTIFS('Duel Log'!C$2:C$2815,"우티비구독좋아요",'Duel Log'!K$2:K$2815,$A15)+COUNTIFS('Duel Log'!C$2:C$2815,"우티비구독좋아요",'Duel Log'!L$2:L$2815,$A15)+COUNTIFS('Duel Log'!C$2:C$2815,"우티비구독좋아요",'Duel Log'!M$2:M$2815,$A15)+COUNTIFS('Duel Log'!C$2:C$2815,"우티비구독좋아요",'Duel Log'!N$2:N$2815,$A15)+COUNTIFS('Duel Log'!C$2:C$2815,"우티비구독좋아요",'Duel Log'!O$2:O$2815,$A15)+COUNTIFS('Duel Log'!C$2:C$2815,"우티비구독좋아요",'Duel Log'!P$2:P$2815,$A15)</f>
        <v>1</v>
      </c>
    </row>
    <row r="16" customFormat="false" ht="15" hidden="false" customHeight="true" outlineLevel="0" collapsed="false">
      <c r="A16" s="11" t="s">
        <v>190</v>
      </c>
      <c r="B16" s="17" t="n">
        <f aca="false">COUNTIFS('Duel Log'!C$2:C$2815,"Adox",'Duel Log'!I$2:I$2815,$A16)+COUNTIFS('Duel Log'!C$2:C$2815,"Adox",'Duel Log'!J$2:J$2815,$A16)+COUNTIFS('Duel Log'!C$2:C$2815,"Adox",'Duel Log'!K$2:K$2815,$A16)+COUNTIFS('Duel Log'!C$2:C$2815,"Adox",'Duel Log'!L$2:L$2815,$A16)+COUNTIFS('Duel Log'!C$2:C$2815,"Adox",'Duel Log'!M$2:M$2815,$A16)+COUNTIFS('Duel Log'!C$2:C$2815,"Adox",'Duel Log'!N$2:N$2815,$A16)+COUNTIFS('Duel Log'!C$2:C$2815,"Adox",'Duel Log'!O$2:O$2815,$A16)+COUNTIFS('Duel Log'!C$2:C$2815,"Adox",'Duel Log'!P$2:P$2815,$A16)</f>
        <v>2</v>
      </c>
      <c r="C16" s="17" t="n">
        <f aca="false">COUNTIFS('Duel Log'!C$2:C$2815,"Asaf",'Duel Log'!I$2:I$2815,$A16)+COUNTIFS('Duel Log'!C$2:C$2815,"Asaf",'Duel Log'!J$2:J$2815,$A16)+COUNTIFS('Duel Log'!C$2:C$2815,"Asaf",'Duel Log'!K$2:K$2815,$A16)+COUNTIFS('Duel Log'!C$2:C$2815,"Asaf",'Duel Log'!L$2:L$2815,$A16)+COUNTIFS('Duel Log'!C$2:C$2815,"Asaf",'Duel Log'!M$2:M$2815,$A16)+COUNTIFS('Duel Log'!C$2:C$2815,"Asaf",'Duel Log'!N$2:N$2815,$A16)+COUNTIFS('Duel Log'!C$2:C$2815,"Asaf",'Duel Log'!O$2:O$2815,$A16)+COUNTIFS('Duel Log'!C$2:C$2815,"Asaf",'Duel Log'!P$2:P$2815,$A16)</f>
        <v>0</v>
      </c>
      <c r="D16" s="17" t="n">
        <f aca="false">COUNTIFS('Duel Log'!C$2:C$2815,"BattleSRAM",'Duel Log'!I$2:I$2815,$A16)+COUNTIFS('Duel Log'!C$2:C$2815,"BattleSRAM",'Duel Log'!J$2:J$2815,$A16)+COUNTIFS('Duel Log'!C$2:C$2815,"BattleSRAM",'Duel Log'!K$2:K$2815,$A16)+COUNTIFS('Duel Log'!C$2:C$2815,"BattleSRAM",'Duel Log'!L$2:L$2815,$A16)+COUNTIFS('Duel Log'!C$2:C$2815,"BattleSRAM",'Duel Log'!M$2:M$2815,$A16)+COUNTIFS('Duel Log'!C$2:C$2815,"BattleSRAM",'Duel Log'!N$2:N$2815,$A16)+COUNTIFS('Duel Log'!C$2:C$2815,"BattleSRAM",'Duel Log'!O$2:O$2815,$A16)+COUNTIFS('Duel Log'!C$2:C$2815,"BattleSRAM",'Duel Log'!P$2:P$2815,$A16)</f>
        <v>0</v>
      </c>
      <c r="E16" s="17" t="n">
        <f aca="false">COUNTIFS('Duel Log'!C$2:C$2815,"Betfas",'Duel Log'!I$2:I$2815,$A16)+COUNTIFS('Duel Log'!C$2:C$2815,"Betfas",'Duel Log'!J$2:J$2815,$A16)+COUNTIFS('Duel Log'!C$2:C$2815,"Betfas",'Duel Log'!K$2:K$2815,$A16)+COUNTIFS('Duel Log'!C$2:C$2815,"Betfas",'Duel Log'!L$2:L$2815,$A16)+COUNTIFS('Duel Log'!C$2:C$2815,"Betfas",'Duel Log'!M$2:M$2815,$A16)+COUNTIFS('Duel Log'!C$2:C$2815,"Betfas",'Duel Log'!N$2:N$2815,$A16)+COUNTIFS('Duel Log'!C$2:C$2815,"Betfas",'Duel Log'!O$2:O$2815,$A16)+COUNTIFS('Duel Log'!C$2:C$2815,"Betfas",'Duel Log'!P$2:P$2815,$A16)</f>
        <v>0</v>
      </c>
      <c r="F16" s="17" t="n">
        <f aca="false">COUNTIFS('Duel Log'!C$2:C$2815,"CAL Sub ™✨杰克",'Duel Log'!I$2:I$2815,$A16)+COUNTIFS('Duel Log'!C$2:C$2815,"CAL Sub ™✨杰克",'Duel Log'!J$2:J$2815,$A16)+COUNTIFS('Duel Log'!C$2:C$2815,"CAL Sub ™✨杰克",'Duel Log'!K$2:K$2815,$A16)+COUNTIFS('Duel Log'!C$2:C$2815,"CAL Sub ™✨杰克",'Duel Log'!L$2:L$2815,$A16)+COUNTIFS('Duel Log'!C$2:C$2815,"CAL Sub ™✨杰克",'Duel Log'!M$2:M$2815,$A16)+COUNTIFS('Duel Log'!C$2:C$2815,"CAL Sub ™✨杰克",'Duel Log'!N$2:N$2815,$A16)+COUNTIFS('Duel Log'!C$2:C$2815,"CAL Sub ™✨杰克",'Duel Log'!O$2:O$2815,$A16)+COUNTIFS('Duel Log'!C$2:C$2815,"CAL Sub ™✨杰克",'Duel Log'!P$2:P$2815,$A16)</f>
        <v>0</v>
      </c>
      <c r="G16" s="17" t="n">
        <f aca="false">COUNTIFS('Duel Log'!C$2:C$2815,"Clown",'Duel Log'!I$2:I$2815,$A16)+COUNTIFS('Duel Log'!C$2:C$2815,"Clown",'Duel Log'!J$2:J$2815,$A16)+COUNTIFS('Duel Log'!C$2:C$2815,"Clown",'Duel Log'!K$2:K$2815,$A16)+COUNTIFS('Duel Log'!C$2:C$2815,"Clown",'Duel Log'!L$2:L$2815,$A16)+COUNTIFS('Duel Log'!C$2:C$2815,"Clown",'Duel Log'!M$2:M$2815,$A16)+COUNTIFS('Duel Log'!C$2:C$2815,"Clown",'Duel Log'!N$2:N$2815,$A16)+COUNTIFS('Duel Log'!C$2:C$2815,"Clown",'Duel Log'!O$2:O$2815,$A16)+COUNTIFS('Duel Log'!C$2:C$2815,"Clown",'Duel Log'!P$2:P$2815,$A16)</f>
        <v>0</v>
      </c>
      <c r="H16" s="17" t="n">
        <f aca="false">COUNTIFS('Duel Log'!C$2:C$2815,"Coco",'Duel Log'!I$2:I$2815,$A16)+COUNTIFS('Duel Log'!C$2:C$2815,"Coco",'Duel Log'!J$2:J$2815,$A16)+COUNTIFS('Duel Log'!C$2:C$2815,"Coco",'Duel Log'!K$2:K$2815,$A16)+COUNTIFS('Duel Log'!C$2:C$2815,"Coco",'Duel Log'!L$2:L$2815,$A16)+COUNTIFS('Duel Log'!C$2:C$2815,"Coco",'Duel Log'!M$2:M$2815,$A16)+COUNTIFS('Duel Log'!C$2:C$2815,"Coco",'Duel Log'!N$2:N$2815,$A16)+COUNTIFS('Duel Log'!C$2:C$2815,"Coco",'Duel Log'!O$2:O$2815,$A16)+COUNTIFS('Duel Log'!C$2:C$2815,"Coco",'Duel Log'!P$2:P$2815,$A16)</f>
        <v>0</v>
      </c>
      <c r="I16" s="17" t="n">
        <f aca="false">COUNTIFS('Duel Log'!C$2:C$2815,"Code: Furkan",'Duel Log'!I$2:I$2815,$A16)+COUNTIFS('Duel Log'!C$2:C$2815,"Code: Furkan",'Duel Log'!J$2:J$2815,$A16)+COUNTIFS('Duel Log'!C$2:C$2815,"Code: Furkan",'Duel Log'!K$2:K$2815,$A16)+COUNTIFS('Duel Log'!C$2:C$2815,"Code: Furkan",'Duel Log'!L$2:L$2815,$A16)+COUNTIFS('Duel Log'!C$2:C$2815,"Code: Furkan",'Duel Log'!M$2:M$2815,$A16)+COUNTIFS('Duel Log'!C$2:C$2815,"Code: Furkan",'Duel Log'!N$2:N$2815,$A16)+COUNTIFS('Duel Log'!C$2:C$2815,"Code: Furkan",'Duel Log'!O$2:O$2815,$A16)+COUNTIFS('Duel Log'!C$2:C$2815,"Code: Furkan",'Duel Log'!P$2:P$2815,$A16)</f>
        <v>0</v>
      </c>
      <c r="J16" s="17" t="n">
        <f aca="false">COUNTIFS('Duel Log'!C$2:C$2815,"DK",'Duel Log'!I$2:I$2815,$A16)+COUNTIFS('Duel Log'!C$2:C$2815,"DK",'Duel Log'!J$2:J$2815,$A16)+COUNTIFS('Duel Log'!C$2:C$2815,"DK",'Duel Log'!K$2:K$2815,$A16)+COUNTIFS('Duel Log'!C$2:C$2815,"DK",'Duel Log'!L$2:L$2815,$A16)+COUNTIFS('Duel Log'!C$2:C$2815,"DK",'Duel Log'!M$2:M$2815,$A16)+COUNTIFS('Duel Log'!C$2:C$2815,"DK",'Duel Log'!N$2:N$2815,$A16)+COUNTIFS('Duel Log'!C$2:C$2815,"DK",'Duel Log'!O$2:O$2815,$A16)+COUNTIFS('Duel Log'!C$2:C$2815,"DK",'Duel Log'!P$2:P$2815,$A16)</f>
        <v>0</v>
      </c>
      <c r="K16" s="17" t="n">
        <f aca="false">COUNTIFS('Duel Log'!C$2:C$2815,"Dess",'Duel Log'!I$2:I$2815,$A16)+COUNTIFS('Duel Log'!C$2:C$2815,"Dess",'Duel Log'!J$2:J$2815,$A16)+COUNTIFS('Duel Log'!C$2:C$2815,"Dess",'Duel Log'!K$2:K$2815,$A16)+COUNTIFS('Duel Log'!C$2:C$2815,"Dess",'Duel Log'!L$2:L$2815,$A16)+COUNTIFS('Duel Log'!C$2:C$2815,"Dess",'Duel Log'!M$2:M$2815,$A16)+COUNTIFS('Duel Log'!C$2:C$2815,"Dess",'Duel Log'!N$2:N$2815,$A16)+COUNTIFS('Duel Log'!C$2:C$2815,"Dess",'Duel Log'!O$2:O$2815,$A16)+COUNTIFS('Duel Log'!C$2:C$2815,"Dess",'Duel Log'!P$2:P$2815,$A16)</f>
        <v>0</v>
      </c>
      <c r="L16" s="17" t="n">
        <f aca="false">COUNTIFS('Duel Log'!C$2:C$2815,"EGW",'Duel Log'!I$2:I$2815,$A16)+COUNTIFS('Duel Log'!C$2:C$2815,"EGW",'Duel Log'!J$2:J$2815,$A16)+COUNTIFS('Duel Log'!C$2:C$2815,"EGW",'Duel Log'!K$2:K$2815,$A16)+COUNTIFS('Duel Log'!C$2:C$2815,"EGW",'Duel Log'!L$2:L$2815,$A16)+COUNTIFS('Duel Log'!C$2:C$2815,"EGW",'Duel Log'!M$2:M$2815,$A16)+COUNTIFS('Duel Log'!C$2:C$2815,"EGW",'Duel Log'!N$2:N$2815,$A16)+COUNTIFS('Duel Log'!C$2:C$2815,"EGW",'Duel Log'!O$2:O$2815,$A16)+COUNTIFS('Duel Log'!C$2:C$2815,"EGW",'Duel Log'!P$2:P$2815,$A16)</f>
        <v>0</v>
      </c>
      <c r="M16" s="17" t="n">
        <f aca="false">COUNTIFS('Duel Log'!C$2:C$2815,"ErBacce",'Duel Log'!I$2:I$2815,$A16)+COUNTIFS('Duel Log'!C$2:C$2815,"ErBacce",'Duel Log'!J$2:J$2815,$A16)+COUNTIFS('Duel Log'!C$2:C$2815,"ErBacce",'Duel Log'!K$2:K$2815,$A16)+COUNTIFS('Duel Log'!C$2:C$2815,"ErBacce",'Duel Log'!L$2:L$2815,$A16)+COUNTIFS('Duel Log'!C$2:C$2815,"ErBacce",'Duel Log'!M$2:M$2815,$A16)+COUNTIFS('Duel Log'!C$2:C$2815,"ErBacce",'Duel Log'!N$2:N$2815,$A16)+COUNTIFS('Duel Log'!C$2:C$2815,"ErBacce",'Duel Log'!O$2:O$2815,$A16)+COUNTIFS('Duel Log'!C$2:C$2815,"ErBacce",'Duel Log'!P$2:P$2815,$A16)</f>
        <v>2</v>
      </c>
      <c r="N16" s="17" t="n">
        <f aca="false">COUNTIFS('Duel Log'!C$2:C$2815,"Ian77",'Duel Log'!I$2:I$2815,$A16)+COUNTIFS('Duel Log'!C$2:C$2815,"Ian77",'Duel Log'!J$2:J$2815,$A16)+COUNTIFS('Duel Log'!C$2:C$2815,"Ian77",'Duel Log'!K$2:K$2815,$A16)+COUNTIFS('Duel Log'!C$2:C$2815,"Ian77",'Duel Log'!L$2:L$2815,$A16)+COUNTIFS('Duel Log'!C$2:C$2815,"Ian77",'Duel Log'!M$2:M$2815,$A16)+COUNTIFS('Duel Log'!C$2:C$2815,"Ian77",'Duel Log'!N$2:N$2815,$A16)+COUNTIFS('Duel Log'!C$2:C$2815,"Ian77",'Duel Log'!O$2:O$2815,$A16)+COUNTIFS('Duel Log'!C$2:C$2815,"Ian77",'Duel Log'!P$2:P$2815,$A16)</f>
        <v>0</v>
      </c>
      <c r="O16" s="17" t="n">
        <f aca="false">COUNTIFS('Duel Log'!C$2:C$2815,"JL Viiper",'Duel Log'!I$2:I$2815,$A16)+COUNTIFS('Duel Log'!C$2:C$2815,"JL Viiper",'Duel Log'!J$2:J$2815,$A16)+COUNTIFS('Duel Log'!C$2:C$2815,"JL Viiper",'Duel Log'!K$2:K$2815,$A16)+COUNTIFS('Duel Log'!C$2:C$2815,"JL Viiper",'Duel Log'!L$2:L$2815,$A16)+COUNTIFS('Duel Log'!C$2:C$2815,"JL Viiper",'Duel Log'!M$2:M$2815,$A16)+COUNTIFS('Duel Log'!C$2:C$2815,"JL Viiper",'Duel Log'!N$2:N$2815,$A16)+COUNTIFS('Duel Log'!C$2:C$2815,"JL Viiper",'Duel Log'!O$2:O$2815,$A16)+COUNTIFS('Duel Log'!C$2:C$2815,"JL Viiper",'Duel Log'!P$2:P$2815,$A16)</f>
        <v>0</v>
      </c>
      <c r="P16" s="17" t="n">
        <f aca="false">COUNTIFS('Duel Log'!C$2:C$2815,"JorZ",'Duel Log'!I$2:I$2815,$A16)+COUNTIFS('Duel Log'!C$2:C$2815,"JorZ",'Duel Log'!J$2:J$2815,$A16)+COUNTIFS('Duel Log'!C$2:C$2815,"JorZ",'Duel Log'!K$2:K$2815,$A16)+COUNTIFS('Duel Log'!C$2:C$2815,"JorZ",'Duel Log'!L$2:L$2815,$A16)+COUNTIFS('Duel Log'!C$2:C$2815,"JorZ",'Duel Log'!M$2:M$2815,$A16)+COUNTIFS('Duel Log'!C$2:C$2815,"JorZ",'Duel Log'!N$2:N$2815,$A16)+COUNTIFS('Duel Log'!C$2:C$2815,"JorZ",'Duel Log'!O$2:O$2815,$A16)+COUNTIFS('Duel Log'!C$2:C$2815,"JorZ",'Duel Log'!P$2:P$2815,$A16)</f>
        <v>0</v>
      </c>
      <c r="Q16" s="17" t="n">
        <f aca="false">COUNTIFS('Duel Log'!C$2:C$2815,"Kimchi77✨小小罗",'Duel Log'!I$2:I$2815,$A16)+COUNTIFS('Duel Log'!C$2:C$2815,"Kimchi77✨小小罗",'Duel Log'!J$2:J$2815,$A16)+COUNTIFS('Duel Log'!C$2:C$2815,"Kimchi77✨小小罗",'Duel Log'!K$2:K$2815,$A16)+COUNTIFS('Duel Log'!C$2:C$2815,"Kimchi77✨小小罗",'Duel Log'!L$2:L$2815,$A16)+COUNTIFS('Duel Log'!C$2:C$2815,"Kimchi77✨小小罗",'Duel Log'!M$2:M$2815,$A16)+COUNTIFS('Duel Log'!C$2:C$2815,"Kimchi77✨小小罗",'Duel Log'!N$2:N$2815,$A16)+COUNTIFS('Duel Log'!C$2:C$2815,"Kimchi77✨小小罗",'Duel Log'!O$2:O$2815,$A16)+COUNTIFS('Duel Log'!C$2:C$2815,"Kimchi77✨小小罗",'Duel Log'!P$2:P$2815,$A16)</f>
        <v>0</v>
      </c>
      <c r="R16" s="17" t="n">
        <f aca="false">COUNTIFS('Duel Log'!C$2:C$2815,"Kitashiyan",'Duel Log'!I$2:I$2815,$A16)+COUNTIFS('Duel Log'!C$2:C$2815,"Kitashiyan",'Duel Log'!J$2:J$2815,$A16)+COUNTIFS('Duel Log'!C$2:C$2815,"Kitashiyan",'Duel Log'!K$2:K$2815,$A16)+COUNTIFS('Duel Log'!C$2:C$2815,"Kitashiyan",'Duel Log'!L$2:L$2815,$A16)+COUNTIFS('Duel Log'!C$2:C$2815,"Kitashiyan",'Duel Log'!M$2:M$2815,$A16)+COUNTIFS('Duel Log'!C$2:C$2815,"Kitashiyan",'Duel Log'!N$2:N$2815,$A16)+COUNTIFS('Duel Log'!C$2:C$2815,"Kitashiyan",'Duel Log'!O$2:O$2815,$A16)+COUNTIFS('Duel Log'!C$2:C$2815,"Kitashiyan",'Duel Log'!P$2:P$2815,$A16)</f>
        <v>0</v>
      </c>
      <c r="S16" s="17" t="n">
        <f aca="false">COUNTIFS('Duel Log'!C$2:C$2815,"LF丨张✨Ink❤️llb",'Duel Log'!I$2:I$2815,$A16)+COUNTIFS('Duel Log'!C$2:C$2815,"LF丨张✨Ink❤️llb",'Duel Log'!J$2:J$2815,$A16)+COUNTIFS('Duel Log'!C$2:C$2815,"LF丨张✨Ink❤️llb",'Duel Log'!K$2:K$2815,$A16)+COUNTIFS('Duel Log'!C$2:C$2815,"LF丨张✨Ink❤️llb",'Duel Log'!L$2:L$2815,$A16)+COUNTIFS('Duel Log'!C$2:C$2815,"LF丨张✨Ink❤️llb",'Duel Log'!M$2:M$2815,$A16)+COUNTIFS('Duel Log'!C$2:C$2815,"LF丨张✨Ink❤️llb",'Duel Log'!N$2:N$2815,$A16)+COUNTIFS('Duel Log'!C$2:C$2815,"LF丨张✨Ink❤️llb",'Duel Log'!O$2:O$2815,$A16)+COUNTIFS('Duel Log'!C$2:C$2815,"LF丨张✨Ink❤️llb",'Duel Log'!P$2:P$2815,$A16)</f>
        <v>0</v>
      </c>
      <c r="T16" s="17" t="n">
        <f aca="false">COUNTIFS('Duel Log'!C$2:C$2815,"Lucas.xit✨之安神",'Duel Log'!I$2:I$2815,$A16)+COUNTIFS('Duel Log'!C$2:C$2815,"Lucas.xit✨之安神",'Duel Log'!J$2:J$2815,$A16)+COUNTIFS('Duel Log'!C$2:C$2815,"Lucas.xit✨之安神",'Duel Log'!K$2:K$2815,$A16)+COUNTIFS('Duel Log'!C$2:C$2815,"Lucas.xit✨之安神",'Duel Log'!L$2:L$2815,$A16)+COUNTIFS('Duel Log'!C$2:C$2815,"Lucas.xit✨之安神",'Duel Log'!M$2:M$2815,$A16)+COUNTIFS('Duel Log'!C$2:C$2815,"Lucas.xit✨之安神",'Duel Log'!N$2:N$2815,$A16)+COUNTIFS('Duel Log'!C$2:C$2815,"Lucas.xit✨之安神",'Duel Log'!O$2:O$2815,$A16)+COUNTIFS('Duel Log'!C$2:C$2815,"Lucas.xit✨之安神",'Duel Log'!P$2:P$2815,$A16)</f>
        <v>4</v>
      </c>
      <c r="U16" s="17" t="n">
        <f aca="false">COUNTIFS('Duel Log'!C$2:C$2815,"Lucas✨杰克",'Duel Log'!I$2:I$2815,$A16)+COUNTIFS('Duel Log'!C$2:C$2815,"Lucas✨杰克",'Duel Log'!J$2:J$2815,$A16)+COUNTIFS('Duel Log'!C$2:C$2815,"Lucas✨杰克",'Duel Log'!K$2:K$2815,$A16)+COUNTIFS('Duel Log'!C$2:C$2815,"Lucas✨杰克",'Duel Log'!L$2:L$2815,$A16)+COUNTIFS('Duel Log'!C$2:C$2815,"Lucas✨杰克",'Duel Log'!M$2:M$2815,$A16)+COUNTIFS('Duel Log'!C$2:C$2815,"Lucas✨杰克",'Duel Log'!N$2:N$2815,$A16)+COUNTIFS('Duel Log'!C$2:C$2815,"Lucas✨杰克",'Duel Log'!O$2:O$2815,$A16)+COUNTIFS('Duel Log'!C$2:C$2815,"Lucas✨杰克",'Duel Log'!P$2:P$2815,$A16)</f>
        <v>0</v>
      </c>
      <c r="V16" s="17" t="n">
        <f aca="false">COUNTIFS('Duel Log'!C$2:C$2815,"MH Axel",'Duel Log'!I$2:I$2815,$A16)+COUNTIFS('Duel Log'!C$2:C$2815,"MH Axel",'Duel Log'!J$2:J$2815,$A16)+COUNTIFS('Duel Log'!C$2:C$2815,"MH Axel",'Duel Log'!K$2:K$2815,$A16)+COUNTIFS('Duel Log'!C$2:C$2815,"MH Axel",'Duel Log'!L$2:L$2815,$A16)+COUNTIFS('Duel Log'!C$2:C$2815,"MH Axel",'Duel Log'!M$2:M$2815,$A16)+COUNTIFS('Duel Log'!C$2:C$2815,"MH Axel",'Duel Log'!N$2:N$2815,$A16)+COUNTIFS('Duel Log'!C$2:C$2815,"MH Axel",'Duel Log'!O$2:O$2815,$A16)+COUNTIFS('Duel Log'!C$2:C$2815,"MH Axel",'Duel Log'!P$2:P$2815,$A16)</f>
        <v>0</v>
      </c>
      <c r="W16" s="17" t="n">
        <f aca="false">COUNTIFS('Duel Log'!C$2:C$2815,"Mohamed Light",'Duel Log'!I$2:I$2815,$A16)+COUNTIFS('Duel Log'!C$2:C$2815,"Mohamed Light",'Duel Log'!J$2:J$2815,$A16)+COUNTIFS('Duel Log'!C$2:C$2815,"Mohamed Light",'Duel Log'!K$2:K$2815,$A16)+COUNTIFS('Duel Log'!C$2:C$2815,"Mohamed Light",'Duel Log'!L$2:L$2815,$A16)+COUNTIFS('Duel Log'!C$2:C$2815,"Mohamed Light",'Duel Log'!M$2:M$2815,$A16)+COUNTIFS('Duel Log'!C$2:C$2815,"Mohamed Light",'Duel Log'!N$2:N$2815,$A16)+COUNTIFS('Duel Log'!C$2:C$2815,"Mohamed Light",'Duel Log'!O$2:O$2815,$A16)+COUNTIFS('Duel Log'!C$2:C$2815,"Mohamed Light",'Duel Log'!P$2:P$2815,$A16)</f>
        <v>0</v>
      </c>
      <c r="X16" s="17" t="n">
        <f aca="false">COUNTIFS('Duel Log'!C$2:C$2815,"Nicoco23",'Duel Log'!I$2:I$2815,$A16)+COUNTIFS('Duel Log'!C$2:C$2815,"Nicoco23",'Duel Log'!J$2:J$2815,$A16)+COUNTIFS('Duel Log'!C$2:C$2815,"Nicoco23",'Duel Log'!K$2:K$2815,$A16)+COUNTIFS('Duel Log'!C$2:C$2815,"Nicoco23",'Duel Log'!L$2:L$2815,$A16)+COUNTIFS('Duel Log'!C$2:C$2815,"Nicoco23",'Duel Log'!M$2:M$2815,$A16)+COUNTIFS('Duel Log'!C$2:C$2815,"Nicoco23",'Duel Log'!N$2:N$2815,$A16)+COUNTIFS('Duel Log'!C$2:C$2815,"Nicoco23",'Duel Log'!O$2:O$2815,$A16)+COUNTIFS('Duel Log'!C$2:C$2815,"Nicoco23",'Duel Log'!P$2:P$2815,$A16)</f>
        <v>0</v>
      </c>
      <c r="Y16" s="17" t="n">
        <f aca="false">COUNTIFS('Duel Log'!C$2:C$2815,"Nooby❤️Pi2r",'Duel Log'!I$2:I$2815,$A16)+COUNTIFS('Duel Log'!C$2:C$2815,"Nooby❤️Pi2r",'Duel Log'!J$2:J$2815,$A16)+COUNTIFS('Duel Log'!C$2:C$2815,"Nooby❤️Pi2r",'Duel Log'!K$2:K$2815,$A16)+COUNTIFS('Duel Log'!C$2:C$2815,"Nooby❤️Pi2r",'Duel Log'!L$2:L$2815,$A16)+COUNTIFS('Duel Log'!C$2:C$2815,"Nooby❤️Pi2r",'Duel Log'!M$2:M$2815,$A16)+COUNTIFS('Duel Log'!C$2:C$2815,"Nooby❤️Pi2r",'Duel Log'!N$2:N$2815,$A16)+COUNTIFS('Duel Log'!C$2:C$2815,"Nooby❤️Pi2r",'Duel Log'!O$2:O$2815,$A16)+COUNTIFS('Duel Log'!C$2:C$2815,"Nooby❤️Pi2r",'Duel Log'!P$2:P$2815,$A16)</f>
        <v>0</v>
      </c>
      <c r="Z16" s="17" t="n">
        <f aca="false">COUNTIFS('Duel Log'!C$2:C$2815,"Pedro™️",'Duel Log'!I$2:I$2815,$A16)+COUNTIFS('Duel Log'!C$2:C$2815,"Pedro™️",'Duel Log'!J$2:J$2815,$A16)+COUNTIFS('Duel Log'!C$2:C$2815,"Pedro™️",'Duel Log'!K$2:K$2815,$A16)+COUNTIFS('Duel Log'!C$2:C$2815,"Pedro™️",'Duel Log'!L$2:L$2815,$A16)+COUNTIFS('Duel Log'!C$2:C$2815,"Pedro™️",'Duel Log'!M$2:M$2815,$A16)+COUNTIFS('Duel Log'!C$2:C$2815,"Pedro™️",'Duel Log'!N$2:N$2815,$A16)+COUNTIFS('Duel Log'!C$2:C$2815,"Pedro™️",'Duel Log'!O$2:O$2815,$A16)+COUNTIFS('Duel Log'!C$2:C$2815,"Pedro™️",'Duel Log'!P$2:P$2815,$A16)</f>
        <v>0</v>
      </c>
      <c r="AA16" s="17" t="n">
        <f aca="false">COUNTIFS('Duel Log'!C$2:C$2815,"RAD",'Duel Log'!I$2:I$2815,$A16)+COUNTIFS('Duel Log'!C$2:C$2815,"RAD",'Duel Log'!J$2:J$2815,$A16)+COUNTIFS('Duel Log'!C$2:C$2815,"RAD",'Duel Log'!K$2:K$2815,$A16)+COUNTIFS('Duel Log'!C$2:C$2815,"RAD",'Duel Log'!L$2:L$2815,$A16)+COUNTIFS('Duel Log'!C$2:C$2815,"RAD",'Duel Log'!M$2:M$2815,$A16)+COUNTIFS('Duel Log'!C$2:C$2815,"RAD",'Duel Log'!N$2:N$2815,$A16)+COUNTIFS('Duel Log'!C$2:C$2815,"RAD",'Duel Log'!O$2:O$2815,$A16)+COUNTIFS('Duel Log'!C$2:C$2815,"RAD",'Duel Log'!P$2:P$2815,$A16)</f>
        <v>0</v>
      </c>
      <c r="AB16" s="17" t="n">
        <f aca="false">COUNTIFS('Duel Log'!C$2:C$2815,"RUBIZALEZ",'Duel Log'!I$2:I$2815,$A16)+COUNTIFS('Duel Log'!C$2:C$2815,"RUBIZALEZ",'Duel Log'!J$2:J$2815,$A16)+COUNTIFS('Duel Log'!C$2:C$2815,"RUBIZALEZ",'Duel Log'!K$2:K$2815,$A16)+COUNTIFS('Duel Log'!C$2:C$2815,"RUBIZALEZ",'Duel Log'!L$2:L$2815,$A16)+COUNTIFS('Duel Log'!C$2:C$2815,"RUBIZALEZ",'Duel Log'!M$2:M$2815,$A16)+COUNTIFS('Duel Log'!C$2:C$2815,"RUBIZALEZ",'Duel Log'!N$2:N$2815,$A16)+COUNTIFS('Duel Log'!C$2:C$2815,"RUBIZALEZ",'Duel Log'!O$2:O$2815,$A16)+COUNTIFS('Duel Log'!C$2:C$2815,"RUBIZALEZ",'Duel Log'!P$2:P$2815,$A16)</f>
        <v>0</v>
      </c>
      <c r="AC16" s="17" t="n">
        <f aca="false">COUNTIFS('Duel Log'!C$2:C$2815,"Rainbow",'Duel Log'!I$2:I$2815,$A16)+COUNTIFS('Duel Log'!C$2:C$2815,"Rainbow",'Duel Log'!J$2:J$2815,$A16)+COUNTIFS('Duel Log'!C$2:C$2815,"Rainbow",'Duel Log'!K$2:K$2815,$A16)+COUNTIFS('Duel Log'!C$2:C$2815,"Rainbow",'Duel Log'!L$2:L$2815,$A16)+COUNTIFS('Duel Log'!C$2:C$2815,"Rainbow",'Duel Log'!M$2:M$2815,$A16)+COUNTIFS('Duel Log'!C$2:C$2815,"Rainbow",'Duel Log'!N$2:N$2815,$A16)+COUNTIFS('Duel Log'!C$2:C$2815,"Rainbow",'Duel Log'!O$2:O$2815,$A16)+COUNTIFS('Duel Log'!C$2:C$2815,"Rainbow",'Duel Log'!P$2:P$2815,$A16)</f>
        <v>0</v>
      </c>
      <c r="AD16" s="17" t="n">
        <f aca="false">COUNTIFS('Duel Log'!C$2:C$2815,"Rin✨安之",'Duel Log'!I$2:I$2815,$A16)+COUNTIFS('Duel Log'!C$2:C$2815,"Rin✨安之",'Duel Log'!J$2:J$2815,$A16)+COUNTIFS('Duel Log'!C$2:C$2815,"Rin✨安之",'Duel Log'!K$2:K$2815,$A16)+COUNTIFS('Duel Log'!C$2:C$2815,"Rin✨安之",'Duel Log'!L$2:L$2815,$A16)+COUNTIFS('Duel Log'!C$2:C$2815,"Rin✨安之",'Duel Log'!M$2:M$2815,$A16)+COUNTIFS('Duel Log'!C$2:C$2815,"Rin✨安之",'Duel Log'!N$2:N$2815,$A16)+COUNTIFS('Duel Log'!C$2:C$2815,"Rin✨安之",'Duel Log'!O$2:O$2815,$A16)+COUNTIFS('Duel Log'!C$2:C$2815,"Rin✨安之",'Duel Log'!P$2:P$2815,$A16)</f>
        <v>0</v>
      </c>
      <c r="AE16" s="17" t="n">
        <f aca="false">COUNTIFS('Duel Log'!C$2:C$2815,"Ryley",'Duel Log'!I$2:I$2815,$A16)+COUNTIFS('Duel Log'!C$2:C$2815,"Ryley",'Duel Log'!J$2:J$2815,$A16)+COUNTIFS('Duel Log'!C$2:C$2815,"Ryley",'Duel Log'!K$2:K$2815,$A16)+COUNTIFS('Duel Log'!C$2:C$2815,"Ryley",'Duel Log'!L$2:L$2815,$A16)+COUNTIFS('Duel Log'!C$2:C$2815,"Ryley",'Duel Log'!M$2:M$2815,$A16)+COUNTIFS('Duel Log'!C$2:C$2815,"Ryley",'Duel Log'!N$2:N$2815,$A16)+COUNTIFS('Duel Log'!C$2:C$2815,"Ryley",'Duel Log'!O$2:O$2815,$A16)+COUNTIFS('Duel Log'!C$2:C$2815,"Ryley",'Duel Log'!P$2:P$2815,$A16)</f>
        <v>0</v>
      </c>
      <c r="AF16" s="17" t="n">
        <f aca="false">COUNTIFS('Duel Log'!C$2:C$2815,"SK Morten",'Duel Log'!I$2:I$2815,$A16)+COUNTIFS('Duel Log'!C$2:C$2815,"SK Morten",'Duel Log'!J$2:J$2815,$A16)+COUNTIFS('Duel Log'!C$2:C$2815,"SK Morten",'Duel Log'!K$2:K$2815,$A16)+COUNTIFS('Duel Log'!C$2:C$2815,"SK Morten",'Duel Log'!L$2:L$2815,$A16)+COUNTIFS('Duel Log'!C$2:C$2815,"SK Morten",'Duel Log'!M$2:M$2815,$A16)+COUNTIFS('Duel Log'!C$2:C$2815,"SK Morten",'Duel Log'!N$2:N$2815,$A16)+COUNTIFS('Duel Log'!C$2:C$2815,"SK Morten",'Duel Log'!O$2:O$2815,$A16)+COUNTIFS('Duel Log'!C$2:C$2815,"SK Morten",'Duel Log'!P$2:P$2815,$A16)</f>
        <v>0</v>
      </c>
      <c r="AG16" s="17" t="n">
        <f aca="false">COUNTIFS('Duel Log'!C$2:C$2815,"SK xopxsam",'Duel Log'!I$2:I$2815,$A16)+COUNTIFS('Duel Log'!C$2:C$2815,"SK xopxsam",'Duel Log'!J$2:J$2815,$A16)+COUNTIFS('Duel Log'!C$2:C$2815,"SK xopxsam",'Duel Log'!K$2:K$2815,$A16)+COUNTIFS('Duel Log'!C$2:C$2815,"SK xopxsam",'Duel Log'!L$2:L$2815,$A16)+COUNTIFS('Duel Log'!C$2:C$2815,"SK xopxsam",'Duel Log'!M$2:M$2815,$A16)+COUNTIFS('Duel Log'!C$2:C$2815,"SK xopxsam",'Duel Log'!N$2:N$2815,$A16)+COUNTIFS('Duel Log'!C$2:C$2815,"SK xopxsam",'Duel Log'!O$2:O$2815,$A16)+COUNTIFS('Duel Log'!C$2:C$2815,"SK xopxsam",'Duel Log'!P$2:P$2815,$A16)</f>
        <v>0</v>
      </c>
      <c r="AH16" s="17" t="n">
        <f aca="false">COUNTIFS('Duel Log'!C$2:C$2815,"Samuel Bassotto",'Duel Log'!I$2:I$2815,$A16)+COUNTIFS('Duel Log'!C$2:C$2815,"Samuel Bassotto",'Duel Log'!J$2:J$2815,$A16)+COUNTIFS('Duel Log'!C$2:C$2815,"Samuel Bassotto",'Duel Log'!K$2:K$2815,$A16)+COUNTIFS('Duel Log'!C$2:C$2815,"Samuel Bassotto",'Duel Log'!L$2:L$2815,$A16)+COUNTIFS('Duel Log'!C$2:C$2815,"Samuel Bassotto",'Duel Log'!M$2:M$2815,$A16)+COUNTIFS('Duel Log'!C$2:C$2815,"Samuel Bassotto",'Duel Log'!N$2:N$2815,$A16)+COUNTIFS('Duel Log'!C$2:C$2815,"Samuel Bassotto",'Duel Log'!O$2:O$2815,$A16)+COUNTIFS('Duel Log'!C$2:C$2815,"Samuel Bassotto",'Duel Log'!P$2:P$2815,$A16)</f>
        <v>0</v>
      </c>
      <c r="AI16" s="17" t="n">
        <f aca="false">COUNTIFS('Duel Log'!C$2:C$2815,"SandBox",'Duel Log'!I$2:I$2815,$A16)+COUNTIFS('Duel Log'!C$2:C$2815,"SandBox",'Duel Log'!J$2:J$2815,$A16)+COUNTIFS('Duel Log'!C$2:C$2815,"SandBox",'Duel Log'!K$2:K$2815,$A16)+COUNTIFS('Duel Log'!C$2:C$2815,"SandBox",'Duel Log'!L$2:L$2815,$A16)+COUNTIFS('Duel Log'!C$2:C$2815,"SandBox",'Duel Log'!M$2:M$2815,$A16)+COUNTIFS('Duel Log'!C$2:C$2815,"SandBox",'Duel Log'!N$2:N$2815,$A16)+COUNTIFS('Duel Log'!C$2:C$2815,"SandBox",'Duel Log'!O$2:O$2815,$A16)+COUNTIFS('Duel Log'!C$2:C$2815,"SandBox",'Duel Log'!P$2:P$2815,$A16)</f>
        <v>0</v>
      </c>
      <c r="AJ16" s="17" t="n">
        <f aca="false">COUNTIFS('Duel Log'!C$2:C$2815,"Steeef",'Duel Log'!I$2:I$2815,$A16)+COUNTIFS('Duel Log'!C$2:C$2815,"Steeef",'Duel Log'!J$2:J$2815,$A16)+COUNTIFS('Duel Log'!C$2:C$2815,"Steeef",'Duel Log'!K$2:K$2815,$A16)+COUNTIFS('Duel Log'!C$2:C$2815,"Steeef",'Duel Log'!L$2:L$2815,$A16)+COUNTIFS('Duel Log'!C$2:C$2815,"Steeef",'Duel Log'!M$2:M$2815,$A16)+COUNTIFS('Duel Log'!C$2:C$2815,"Steeef",'Duel Log'!N$2:N$2815,$A16)+COUNTIFS('Duel Log'!C$2:C$2815,"Steeef",'Duel Log'!O$2:O$2815,$A16)+COUNTIFS('Duel Log'!C$2:C$2815,"Steeef",'Duel Log'!P$2:P$2815,$A16)</f>
        <v>0</v>
      </c>
      <c r="AK16" s="17" t="n">
        <f aca="false">COUNTIFS('Duel Log'!C$2:C$2815,"TMX I Mateja",'Duel Log'!I$2:I$2815,$A16)+COUNTIFS('Duel Log'!C$2:C$2815,"TMX I Mateja",'Duel Log'!J$2:J$2815,$A16)+COUNTIFS('Duel Log'!C$2:C$2815,"TMX I Mateja",'Duel Log'!K$2:K$2815,$A16)+COUNTIFS('Duel Log'!C$2:C$2815,"TMX I Mateja",'Duel Log'!L$2:L$2815,$A16)+COUNTIFS('Duel Log'!C$2:C$2815,"TMX I Mateja",'Duel Log'!M$2:M$2815,$A16)+COUNTIFS('Duel Log'!C$2:C$2815,"TMX I Mateja",'Duel Log'!N$2:N$2815,$A16)+COUNTIFS('Duel Log'!C$2:C$2815,"TMX I Mateja",'Duel Log'!O$2:O$2815,$A16)+COUNTIFS('Duel Log'!C$2:C$2815,"TMX I Mateja",'Duel Log'!P$2:P$2815,$A16)</f>
        <v>0</v>
      </c>
      <c r="AL16" s="17" t="n">
        <f aca="false">COUNTIFS('Duel Log'!C$2:C$2815,"Turan✨",'Duel Log'!I$2:I$2815,$A16)+COUNTIFS('Duel Log'!C$2:C$2815,"Turan✨",'Duel Log'!J$2:J$2815,$A16)+COUNTIFS('Duel Log'!C$2:C$2815,"Turan✨",'Duel Log'!K$2:K$2815,$A16)+COUNTIFS('Duel Log'!C$2:C$2815,"Turan✨",'Duel Log'!L$2:L$2815,$A16)+COUNTIFS('Duel Log'!C$2:C$2815,"Turan✨",'Duel Log'!M$2:M$2815,$A16)+COUNTIFS('Duel Log'!C$2:C$2815,"Turan✨",'Duel Log'!N$2:N$2815,$A16)+COUNTIFS('Duel Log'!C$2:C$2815,"Turan✨",'Duel Log'!O$2:O$2815,$A16)+COUNTIFS('Duel Log'!C$2:C$2815,"Turan✨",'Duel Log'!P$2:P$2815,$A16)</f>
        <v>0</v>
      </c>
      <c r="AM16" s="17" t="n">
        <f aca="false">COUNTIFS('Duel Log'!C$2:C$2815,"Vitor75",'Duel Log'!I$2:I$2815,$A16)+COUNTIFS('Duel Log'!C$2:C$2815,"Vitor75",'Duel Log'!J$2:J$2815,$A16)+COUNTIFS('Duel Log'!C$2:C$2815,"Vitor75",'Duel Log'!K$2:K$2815,$A16)+COUNTIFS('Duel Log'!C$2:C$2815,"Vitor75",'Duel Log'!L$2:L$2815,$A16)+COUNTIFS('Duel Log'!C$2:C$2815,"Vitor75",'Duel Log'!M$2:M$2815,$A16)+COUNTIFS('Duel Log'!C$2:C$2815,"Vitor75",'Duel Log'!N$2:N$2815,$A16)+COUNTIFS('Duel Log'!C$2:C$2815,"Vitor75",'Duel Log'!O$2:O$2815,$A16)+COUNTIFS('Duel Log'!C$2:C$2815,"Vitor75",'Duel Log'!P$2:P$2815,$A16)</f>
        <v>0</v>
      </c>
      <c r="AN16" s="17" t="n">
        <f aca="false">COUNTIFS('Duel Log'!C$2:C$2815,"WL ✨ Tytoń 劲头",'Duel Log'!I$2:I$2815,$A16)+COUNTIFS('Duel Log'!C$2:C$2815,"WL ✨ Tytoń 劲头",'Duel Log'!J$2:J$2815,$A16)+COUNTIFS('Duel Log'!C$2:C$2815,"WL ✨ Tytoń 劲头",'Duel Log'!K$2:K$2815,$A16)+COUNTIFS('Duel Log'!C$2:C$2815,"WL ✨ Tytoń 劲头",'Duel Log'!L$2:L$2815,$A16)+COUNTIFS('Duel Log'!C$2:C$2815,"WL ✨ Tytoń 劲头",'Duel Log'!M$2:M$2815,$A16)+COUNTIFS('Duel Log'!C$2:C$2815,"WL ✨ Tytoń 劲头",'Duel Log'!N$2:N$2815,$A16)+COUNTIFS('Duel Log'!C$2:C$2815,"WL ✨ Tytoń 劲头",'Duel Log'!O$2:O$2815,$A16)+COUNTIFS('Duel Log'!C$2:C$2815,"WL ✨ Tytoń 劲头",'Duel Log'!P$2:P$2815,$A16)</f>
        <v>0</v>
      </c>
      <c r="AO16" s="17" t="n">
        <f aca="false">COUNTIFS('Duel Log'!C$2:C$2815,"Wallace",'Duel Log'!I$2:I$2815,$A16)+COUNTIFS('Duel Log'!C$2:C$2815,"Wallace",'Duel Log'!J$2:J$2815,$A16)+COUNTIFS('Duel Log'!C$2:C$2815,"Wallace",'Duel Log'!K$2:K$2815,$A16)+COUNTIFS('Duel Log'!C$2:C$2815,"Wallace",'Duel Log'!L$2:L$2815,$A16)+COUNTIFS('Duel Log'!C$2:C$2815,"Wallace",'Duel Log'!M$2:M$2815,$A16)+COUNTIFS('Duel Log'!C$2:C$2815,"Wallace",'Duel Log'!N$2:N$2815,$A16)+COUNTIFS('Duel Log'!C$2:C$2815,"Wallace",'Duel Log'!O$2:O$2815,$A16)+COUNTIFS('Duel Log'!C$2:C$2815,"Wallace",'Duel Log'!P$2:P$2815,$A16)</f>
        <v>0</v>
      </c>
      <c r="AP16" s="17" t="n">
        <f aca="false">COUNTIFS('Duel Log'!C$2:C$2815,"Yoru",'Duel Log'!I$2:I$2815,$A16)+COUNTIFS('Duel Log'!C$2:C$2815,"Yoru",'Duel Log'!J$2:J$2815,$A16)+COUNTIFS('Duel Log'!C$2:C$2815,"Yoru",'Duel Log'!K$2:K$2815,$A16)+COUNTIFS('Duel Log'!C$2:C$2815,"Yoru",'Duel Log'!L$2:L$2815,$A16)+COUNTIFS('Duel Log'!C$2:C$2815,"Yoru",'Duel Log'!M$2:M$2815,$A16)+COUNTIFS('Duel Log'!C$2:C$2815,"Yoru",'Duel Log'!N$2:N$2815,$A16)+COUNTIFS('Duel Log'!C$2:C$2815,"Yoru",'Duel Log'!O$2:O$2815,$A16)+COUNTIFS('Duel Log'!C$2:C$2815,"Yoru",'Duel Log'!P$2:P$2815,$A16)</f>
        <v>0</v>
      </c>
      <c r="AQ16" s="17" t="n">
        <f aca="false">COUNTIFS('Duel Log'!C$2:C$2815,"adriel",'Duel Log'!I$2:I$2815,$A16)+COUNTIFS('Duel Log'!C$2:C$2815,"adriel",'Duel Log'!J$2:J$2815,$A16)+COUNTIFS('Duel Log'!C$2:C$2815,"adriel",'Duel Log'!K$2:K$2815,$A16)+COUNTIFS('Duel Log'!C$2:C$2815,"adriel",'Duel Log'!L$2:L$2815,$A16)+COUNTIFS('Duel Log'!C$2:C$2815,"adriel",'Duel Log'!M$2:M$2815,$A16)+COUNTIFS('Duel Log'!C$2:C$2815,"adriel",'Duel Log'!N$2:N$2815,$A16)+COUNTIFS('Duel Log'!C$2:C$2815,"adriel",'Duel Log'!O$2:O$2815,$A16)+COUNTIFS('Duel Log'!C$2:C$2815,"adriel",'Duel Log'!P$2:P$2815,$A16)</f>
        <v>0</v>
      </c>
      <c r="AR16" s="17" t="n">
        <f aca="false">COUNTIFS('Duel Log'!C$2:C$2815,"droy",'Duel Log'!I$2:I$2815,$A16)+COUNTIFS('Duel Log'!C$2:C$2815,"droy",'Duel Log'!J$2:J$2815,$A16)+COUNTIFS('Duel Log'!C$2:C$2815,"droy",'Duel Log'!K$2:K$2815,$A16)+COUNTIFS('Duel Log'!C$2:C$2815,"droy",'Duel Log'!L$2:L$2815,$A16)+COUNTIFS('Duel Log'!C$2:C$2815,"droy",'Duel Log'!M$2:M$2815,$A16)+COUNTIFS('Duel Log'!C$2:C$2815,"droy",'Duel Log'!N$2:N$2815,$A16)+COUNTIFS('Duel Log'!C$2:C$2815,"droy",'Duel Log'!O$2:O$2815,$A16)+COUNTIFS('Duel Log'!C$2:C$2815,"droy",'Duel Log'!P$2:P$2815,$A16)</f>
        <v>0</v>
      </c>
      <c r="AS16" s="17" t="n">
        <f aca="false">COUNTIFS('Duel Log'!C$2:C$2815,"evolve✨律师",'Duel Log'!I$2:I$2815,$A16)+COUNTIFS('Duel Log'!C$2:C$2815,"evolve✨律师",'Duel Log'!J$2:J$2815,$A16)+COUNTIFS('Duel Log'!C$2:C$2815,"evolve✨律师",'Duel Log'!K$2:K$2815,$A16)+COUNTIFS('Duel Log'!C$2:C$2815,"evolve✨律师",'Duel Log'!L$2:L$2815,$A16)+COUNTIFS('Duel Log'!C$2:C$2815,"evolve✨律师",'Duel Log'!M$2:M$2815,$A16)+COUNTIFS('Duel Log'!C$2:C$2815,"evolve✨律师",'Duel Log'!N$2:N$2815,$A16)+COUNTIFS('Duel Log'!C$2:C$2815,"evolve✨律师",'Duel Log'!O$2:O$2815,$A16)+COUNTIFS('Duel Log'!C$2:C$2815,"evolve✨律师",'Duel Log'!P$2:P$2815,$A16)</f>
        <v>0</v>
      </c>
      <c r="AT16" s="17" t="n">
        <f aca="false">COUNTIFS('Duel Log'!C$2:C$2815,"✨Tanji",'Duel Log'!I$2:I$2815,$A16)+COUNTIFS('Duel Log'!C$2:C$2815,"✨Tanji",'Duel Log'!J$2:J$2815,$A16)+COUNTIFS('Duel Log'!C$2:C$2815,"✨Tanji",'Duel Log'!K$2:K$2815,$A16)+COUNTIFS('Duel Log'!C$2:C$2815,"✨Tanji",'Duel Log'!L$2:L$2815,$A16)+COUNTIFS('Duel Log'!C$2:C$2815,"✨Tanji",'Duel Log'!M$2:M$2815,$A16)+COUNTIFS('Duel Log'!C$2:C$2815,"✨Tanji",'Duel Log'!N$2:N$2815,$A16)+COUNTIFS('Duel Log'!C$2:C$2815,"✨Tanji",'Duel Log'!O$2:O$2815,$A16)+COUNTIFS('Duel Log'!C$2:C$2815,"✨Tanji",'Duel Log'!P$2:P$2815,$A16)</f>
        <v>0</v>
      </c>
      <c r="AU16" s="17" t="n">
        <f aca="false">COUNTIFS('Duel Log'!C$2:C$2815,"ぐりてゃん",'Duel Log'!I$2:I$2815,$A16)+COUNTIFS('Duel Log'!C$2:C$2815,"ぐりてゃん",'Duel Log'!J$2:J$2815,$A16)+COUNTIFS('Duel Log'!C$2:C$2815,"ぐりてゃん",'Duel Log'!K$2:K$2815,$A16)+COUNTIFS('Duel Log'!C$2:C$2815,"ぐりてゃん",'Duel Log'!L$2:L$2815,$A16)+COUNTIFS('Duel Log'!C$2:C$2815,"ぐりてゃん",'Duel Log'!M$2:M$2815,$A16)+COUNTIFS('Duel Log'!C$2:C$2815,"ぐりてゃん",'Duel Log'!N$2:N$2815,$A16)+COUNTIFS('Duel Log'!C$2:C$2815,"ぐりてゃん",'Duel Log'!O$2:O$2815,$A16)+COUNTIFS('Duel Log'!C$2:C$2815,"ぐりてゃん",'Duel Log'!P$2:P$2815,$A16)</f>
        <v>0</v>
      </c>
      <c r="AV16" s="17" t="n">
        <f aca="false">COUNTIFS('Duel Log'!C$2:C$2815,"たぁ",'Duel Log'!I$2:I$2815,$A16)+COUNTIFS('Duel Log'!C$2:C$2815,"たぁ",'Duel Log'!J$2:J$2815,$A16)+COUNTIFS('Duel Log'!C$2:C$2815,"たぁ",'Duel Log'!K$2:K$2815,$A16)+COUNTIFS('Duel Log'!C$2:C$2815,"たぁ",'Duel Log'!L$2:L$2815,$A16)+COUNTIFS('Duel Log'!C$2:C$2815,"たぁ",'Duel Log'!M$2:M$2815,$A16)+COUNTIFS('Duel Log'!C$2:C$2815,"たぁ",'Duel Log'!N$2:N$2815,$A16)+COUNTIFS('Duel Log'!C$2:C$2815,"たぁ",'Duel Log'!O$2:O$2815,$A16)+COUNTIFS('Duel Log'!C$2:C$2815,"たぁ",'Duel Log'!P$2:P$2815,$A16)</f>
        <v>0</v>
      </c>
      <c r="AW16" s="17" t="n">
        <f aca="false">COUNTIFS('Duel Log'!C$2:C$2815,"むぎったん",'Duel Log'!I$2:I$2815,$A16)+COUNTIFS('Duel Log'!C$2:C$2815,"むぎったん",'Duel Log'!J$2:J$2815,$A16)+COUNTIFS('Duel Log'!C$2:C$2815,"むぎったん",'Duel Log'!K$2:K$2815,$A16)+COUNTIFS('Duel Log'!C$2:C$2815,"むぎったん",'Duel Log'!L$2:L$2815,$A16)+COUNTIFS('Duel Log'!C$2:C$2815,"むぎったん",'Duel Log'!M$2:M$2815,$A16)+COUNTIFS('Duel Log'!C$2:C$2815,"むぎったん",'Duel Log'!N$2:N$2815,$A16)+COUNTIFS('Duel Log'!C$2:C$2815,"むぎったん",'Duel Log'!O$2:O$2815,$A16)+COUNTIFS('Duel Log'!C$2:C$2815,"むぎったん",'Duel Log'!P$2:P$2815,$A16)</f>
        <v>0</v>
      </c>
      <c r="AX16" s="17" t="n">
        <f aca="false">COUNTIFS('Duel Log'!C$2:C$2815,"加急Sinistro™",'Duel Log'!I$2:I$2815,$A16)+COUNTIFS('Duel Log'!C$2:C$2815,"加急Sinistro™",'Duel Log'!J$2:J$2815,$A16)+COUNTIFS('Duel Log'!C$2:C$2815,"加急Sinistro™",'Duel Log'!K$2:K$2815,$A16)+COUNTIFS('Duel Log'!C$2:C$2815,"加急Sinistro™",'Duel Log'!L$2:L$2815,$A16)+COUNTIFS('Duel Log'!C$2:C$2815,"加急Sinistro™",'Duel Log'!M$2:M$2815,$A16)+COUNTIFS('Duel Log'!C$2:C$2815,"加急Sinistro™",'Duel Log'!N$2:N$2815,$A16)+COUNTIFS('Duel Log'!C$2:C$2815,"加急Sinistro™",'Duel Log'!O$2:O$2815,$A16)+COUNTIFS('Duel Log'!C$2:C$2815,"加急Sinistro™",'Duel Log'!P$2:P$2815,$A16)</f>
        <v>0</v>
      </c>
      <c r="AY16" s="17" t="n">
        <f aca="false">COUNTIFS('Duel Log'!C$2:C$2815,"枫｜rakan❤️安之",'Duel Log'!I$2:I$2815,$A16)+COUNTIFS('Duel Log'!C$2:C$2815,"枫｜rakan❤️安之",'Duel Log'!J$2:J$2815,$A16)+COUNTIFS('Duel Log'!C$2:C$2815,"枫｜rakan❤️安之",'Duel Log'!K$2:K$2815,$A16)+COUNTIFS('Duel Log'!C$2:C$2815,"枫｜rakan❤️安之",'Duel Log'!L$2:L$2815,$A16)+COUNTIFS('Duel Log'!C$2:C$2815,"枫｜rakan❤️安之",'Duel Log'!M$2:M$2815,$A16)+COUNTIFS('Duel Log'!C$2:C$2815,"枫｜rakan❤️安之",'Duel Log'!N$2:N$2815,$A16)+COUNTIFS('Duel Log'!C$2:C$2815,"枫｜rakan❤️安之",'Duel Log'!O$2:O$2815,$A16)+COUNTIFS('Duel Log'!C$2:C$2815,"枫｜rakan❤️安之",'Duel Log'!P$2:P$2815,$A16)</f>
        <v>0</v>
      </c>
      <c r="AZ16" s="17" t="n">
        <f aca="false">COUNTIFS('Duel Log'!C$2:C$2815,"老板 Ι Batan’宙斯",'Duel Log'!I$2:I$2815,$A16)+COUNTIFS('Duel Log'!C$2:C$2815,"老板 Ι Batan’宙斯",'Duel Log'!J$2:J$2815,$A16)+COUNTIFS('Duel Log'!C$2:C$2815,"老板 Ι Batan’宙斯",'Duel Log'!K$2:K$2815,$A16)+COUNTIFS('Duel Log'!C$2:C$2815,"老板 Ι Batan’宙斯",'Duel Log'!L$2:L$2815,$A16)+COUNTIFS('Duel Log'!C$2:C$2815,"老板 Ι Batan’宙斯",'Duel Log'!M$2:M$2815,$A16)+COUNTIFS('Duel Log'!C$2:C$2815,"老板 Ι Batan’宙斯",'Duel Log'!N$2:N$2815,$A16)+COUNTIFS('Duel Log'!C$2:C$2815,"老板 Ι Batan’宙斯",'Duel Log'!O$2:O$2815,$A16)+COUNTIFS('Duel Log'!C$2:C$2815,"老板 Ι Batan’宙斯",'Duel Log'!P$2:P$2815,$A16)</f>
        <v>0</v>
      </c>
      <c r="BA16" s="17" t="n">
        <f aca="false">COUNTIFS('Duel Log'!C$2:C$2815,"鬼舞辻無惨",'Duel Log'!I$2:I$2815,$A16)+COUNTIFS('Duel Log'!C$2:C$2815,"鬼舞辻無惨",'Duel Log'!J$2:J$2815,$A16)+COUNTIFS('Duel Log'!C$2:C$2815,"鬼舞辻無惨",'Duel Log'!K$2:K$2815,$A16)+COUNTIFS('Duel Log'!C$2:C$2815,"鬼舞辻無惨",'Duel Log'!L$2:L$2815,$A16)+COUNTIFS('Duel Log'!C$2:C$2815,"鬼舞辻無惨",'Duel Log'!M$2:M$2815,$A16)+COUNTIFS('Duel Log'!C$2:C$2815,"鬼舞辻無惨",'Duel Log'!N$2:N$2815,$A16)+COUNTIFS('Duel Log'!C$2:C$2815,"鬼舞辻無惨",'Duel Log'!O$2:O$2815,$A16)+COUNTIFS('Duel Log'!C$2:C$2815,"鬼舞辻無惨",'Duel Log'!P$2:P$2815,$A16)</f>
        <v>0</v>
      </c>
      <c r="BB16" s="17" t="n">
        <f aca="false">COUNTIFS('Duel Log'!C$2:C$2815,"우티비구독좋아요",'Duel Log'!I$2:I$2815,$A16)+COUNTIFS('Duel Log'!C$2:C$2815,"우티비구독좋아요",'Duel Log'!J$2:J$2815,$A16)+COUNTIFS('Duel Log'!C$2:C$2815,"우티비구독좋아요",'Duel Log'!K$2:K$2815,$A16)+COUNTIFS('Duel Log'!C$2:C$2815,"우티비구독좋아요",'Duel Log'!L$2:L$2815,$A16)+COUNTIFS('Duel Log'!C$2:C$2815,"우티비구독좋아요",'Duel Log'!M$2:M$2815,$A16)+COUNTIFS('Duel Log'!C$2:C$2815,"우티비구독좋아요",'Duel Log'!N$2:N$2815,$A16)+COUNTIFS('Duel Log'!C$2:C$2815,"우티비구독좋아요",'Duel Log'!O$2:O$2815,$A16)+COUNTIFS('Duel Log'!C$2:C$2815,"우티비구독좋아요",'Duel Log'!P$2:P$2815,$A16)</f>
        <v>0</v>
      </c>
    </row>
    <row r="17" customFormat="false" ht="15" hidden="false" customHeight="true" outlineLevel="0" collapsed="false">
      <c r="A17" s="11" t="s">
        <v>231</v>
      </c>
      <c r="B17" s="17" t="n">
        <f aca="false">COUNTIFS('Duel Log'!C$2:C$2815,"Adox",'Duel Log'!I$2:I$2815,$A17)+COUNTIFS('Duel Log'!C$2:C$2815,"Adox",'Duel Log'!J$2:J$2815,$A17)+COUNTIFS('Duel Log'!C$2:C$2815,"Adox",'Duel Log'!K$2:K$2815,$A17)+COUNTIFS('Duel Log'!C$2:C$2815,"Adox",'Duel Log'!L$2:L$2815,$A17)+COUNTIFS('Duel Log'!C$2:C$2815,"Adox",'Duel Log'!M$2:M$2815,$A17)+COUNTIFS('Duel Log'!C$2:C$2815,"Adox",'Duel Log'!N$2:N$2815,$A17)+COUNTIFS('Duel Log'!C$2:C$2815,"Adox",'Duel Log'!O$2:O$2815,$A17)+COUNTIFS('Duel Log'!C$2:C$2815,"Adox",'Duel Log'!P$2:P$2815,$A17)</f>
        <v>1</v>
      </c>
      <c r="C17" s="17" t="n">
        <f aca="false">COUNTIFS('Duel Log'!C$2:C$2815,"Asaf",'Duel Log'!I$2:I$2815,$A17)+COUNTIFS('Duel Log'!C$2:C$2815,"Asaf",'Duel Log'!J$2:J$2815,$A17)+COUNTIFS('Duel Log'!C$2:C$2815,"Asaf",'Duel Log'!K$2:K$2815,$A17)+COUNTIFS('Duel Log'!C$2:C$2815,"Asaf",'Duel Log'!L$2:L$2815,$A17)+COUNTIFS('Duel Log'!C$2:C$2815,"Asaf",'Duel Log'!M$2:M$2815,$A17)+COUNTIFS('Duel Log'!C$2:C$2815,"Asaf",'Duel Log'!N$2:N$2815,$A17)+COUNTIFS('Duel Log'!C$2:C$2815,"Asaf",'Duel Log'!O$2:O$2815,$A17)+COUNTIFS('Duel Log'!C$2:C$2815,"Asaf",'Duel Log'!P$2:P$2815,$A17)</f>
        <v>0</v>
      </c>
      <c r="D17" s="17" t="n">
        <f aca="false">COUNTIFS('Duel Log'!C$2:C$2815,"BattleSRAM",'Duel Log'!I$2:I$2815,$A17)+COUNTIFS('Duel Log'!C$2:C$2815,"BattleSRAM",'Duel Log'!J$2:J$2815,$A17)+COUNTIFS('Duel Log'!C$2:C$2815,"BattleSRAM",'Duel Log'!K$2:K$2815,$A17)+COUNTIFS('Duel Log'!C$2:C$2815,"BattleSRAM",'Duel Log'!L$2:L$2815,$A17)+COUNTIFS('Duel Log'!C$2:C$2815,"BattleSRAM",'Duel Log'!M$2:M$2815,$A17)+COUNTIFS('Duel Log'!C$2:C$2815,"BattleSRAM",'Duel Log'!N$2:N$2815,$A17)+COUNTIFS('Duel Log'!C$2:C$2815,"BattleSRAM",'Duel Log'!O$2:O$2815,$A17)+COUNTIFS('Duel Log'!C$2:C$2815,"BattleSRAM",'Duel Log'!P$2:P$2815,$A17)</f>
        <v>1</v>
      </c>
      <c r="E17" s="17" t="n">
        <f aca="false">COUNTIFS('Duel Log'!C$2:C$2815,"Betfas",'Duel Log'!I$2:I$2815,$A17)+COUNTIFS('Duel Log'!C$2:C$2815,"Betfas",'Duel Log'!J$2:J$2815,$A17)+COUNTIFS('Duel Log'!C$2:C$2815,"Betfas",'Duel Log'!K$2:K$2815,$A17)+COUNTIFS('Duel Log'!C$2:C$2815,"Betfas",'Duel Log'!L$2:L$2815,$A17)+COUNTIFS('Duel Log'!C$2:C$2815,"Betfas",'Duel Log'!M$2:M$2815,$A17)+COUNTIFS('Duel Log'!C$2:C$2815,"Betfas",'Duel Log'!N$2:N$2815,$A17)+COUNTIFS('Duel Log'!C$2:C$2815,"Betfas",'Duel Log'!O$2:O$2815,$A17)+COUNTIFS('Duel Log'!C$2:C$2815,"Betfas",'Duel Log'!P$2:P$2815,$A17)</f>
        <v>0</v>
      </c>
      <c r="F17" s="17" t="n">
        <f aca="false">COUNTIFS('Duel Log'!C$2:C$2815,"CAL Sub ™✨杰克",'Duel Log'!I$2:I$2815,$A17)+COUNTIFS('Duel Log'!C$2:C$2815,"CAL Sub ™✨杰克",'Duel Log'!J$2:J$2815,$A17)+COUNTIFS('Duel Log'!C$2:C$2815,"CAL Sub ™✨杰克",'Duel Log'!K$2:K$2815,$A17)+COUNTIFS('Duel Log'!C$2:C$2815,"CAL Sub ™✨杰克",'Duel Log'!L$2:L$2815,$A17)+COUNTIFS('Duel Log'!C$2:C$2815,"CAL Sub ™✨杰克",'Duel Log'!M$2:M$2815,$A17)+COUNTIFS('Duel Log'!C$2:C$2815,"CAL Sub ™✨杰克",'Duel Log'!N$2:N$2815,$A17)+COUNTIFS('Duel Log'!C$2:C$2815,"CAL Sub ™✨杰克",'Duel Log'!O$2:O$2815,$A17)+COUNTIFS('Duel Log'!C$2:C$2815,"CAL Sub ™✨杰克",'Duel Log'!P$2:P$2815,$A17)</f>
        <v>0</v>
      </c>
      <c r="G17" s="17" t="n">
        <f aca="false">COUNTIFS('Duel Log'!C$2:C$2815,"Clown",'Duel Log'!I$2:I$2815,$A17)+COUNTIFS('Duel Log'!C$2:C$2815,"Clown",'Duel Log'!J$2:J$2815,$A17)+COUNTIFS('Duel Log'!C$2:C$2815,"Clown",'Duel Log'!K$2:K$2815,$A17)+COUNTIFS('Duel Log'!C$2:C$2815,"Clown",'Duel Log'!L$2:L$2815,$A17)+COUNTIFS('Duel Log'!C$2:C$2815,"Clown",'Duel Log'!M$2:M$2815,$A17)+COUNTIFS('Duel Log'!C$2:C$2815,"Clown",'Duel Log'!N$2:N$2815,$A17)+COUNTIFS('Duel Log'!C$2:C$2815,"Clown",'Duel Log'!O$2:O$2815,$A17)+COUNTIFS('Duel Log'!C$2:C$2815,"Clown",'Duel Log'!P$2:P$2815,$A17)</f>
        <v>0</v>
      </c>
      <c r="H17" s="17" t="n">
        <f aca="false">COUNTIFS('Duel Log'!C$2:C$2815,"Coco",'Duel Log'!I$2:I$2815,$A17)+COUNTIFS('Duel Log'!C$2:C$2815,"Coco",'Duel Log'!J$2:J$2815,$A17)+COUNTIFS('Duel Log'!C$2:C$2815,"Coco",'Duel Log'!K$2:K$2815,$A17)+COUNTIFS('Duel Log'!C$2:C$2815,"Coco",'Duel Log'!L$2:L$2815,$A17)+COUNTIFS('Duel Log'!C$2:C$2815,"Coco",'Duel Log'!M$2:M$2815,$A17)+COUNTIFS('Duel Log'!C$2:C$2815,"Coco",'Duel Log'!N$2:N$2815,$A17)+COUNTIFS('Duel Log'!C$2:C$2815,"Coco",'Duel Log'!O$2:O$2815,$A17)+COUNTIFS('Duel Log'!C$2:C$2815,"Coco",'Duel Log'!P$2:P$2815,$A17)</f>
        <v>1</v>
      </c>
      <c r="I17" s="17" t="n">
        <f aca="false">COUNTIFS('Duel Log'!C$2:C$2815,"Code: Furkan",'Duel Log'!I$2:I$2815,$A17)+COUNTIFS('Duel Log'!C$2:C$2815,"Code: Furkan",'Duel Log'!J$2:J$2815,$A17)+COUNTIFS('Duel Log'!C$2:C$2815,"Code: Furkan",'Duel Log'!K$2:K$2815,$A17)+COUNTIFS('Duel Log'!C$2:C$2815,"Code: Furkan",'Duel Log'!L$2:L$2815,$A17)+COUNTIFS('Duel Log'!C$2:C$2815,"Code: Furkan",'Duel Log'!M$2:M$2815,$A17)+COUNTIFS('Duel Log'!C$2:C$2815,"Code: Furkan",'Duel Log'!N$2:N$2815,$A17)+COUNTIFS('Duel Log'!C$2:C$2815,"Code: Furkan",'Duel Log'!O$2:O$2815,$A17)+COUNTIFS('Duel Log'!C$2:C$2815,"Code: Furkan",'Duel Log'!P$2:P$2815,$A17)</f>
        <v>3</v>
      </c>
      <c r="J17" s="17" t="n">
        <f aca="false">COUNTIFS('Duel Log'!C$2:C$2815,"DK",'Duel Log'!I$2:I$2815,$A17)+COUNTIFS('Duel Log'!C$2:C$2815,"DK",'Duel Log'!J$2:J$2815,$A17)+COUNTIFS('Duel Log'!C$2:C$2815,"DK",'Duel Log'!K$2:K$2815,$A17)+COUNTIFS('Duel Log'!C$2:C$2815,"DK",'Duel Log'!L$2:L$2815,$A17)+COUNTIFS('Duel Log'!C$2:C$2815,"DK",'Duel Log'!M$2:M$2815,$A17)+COUNTIFS('Duel Log'!C$2:C$2815,"DK",'Duel Log'!N$2:N$2815,$A17)+COUNTIFS('Duel Log'!C$2:C$2815,"DK",'Duel Log'!O$2:O$2815,$A17)+COUNTIFS('Duel Log'!C$2:C$2815,"DK",'Duel Log'!P$2:P$2815,$A17)</f>
        <v>1</v>
      </c>
      <c r="K17" s="17" t="n">
        <f aca="false">COUNTIFS('Duel Log'!C$2:C$2815,"Dess",'Duel Log'!I$2:I$2815,$A17)+COUNTIFS('Duel Log'!C$2:C$2815,"Dess",'Duel Log'!J$2:J$2815,$A17)+COUNTIFS('Duel Log'!C$2:C$2815,"Dess",'Duel Log'!K$2:K$2815,$A17)+COUNTIFS('Duel Log'!C$2:C$2815,"Dess",'Duel Log'!L$2:L$2815,$A17)+COUNTIFS('Duel Log'!C$2:C$2815,"Dess",'Duel Log'!M$2:M$2815,$A17)+COUNTIFS('Duel Log'!C$2:C$2815,"Dess",'Duel Log'!N$2:N$2815,$A17)+COUNTIFS('Duel Log'!C$2:C$2815,"Dess",'Duel Log'!O$2:O$2815,$A17)+COUNTIFS('Duel Log'!C$2:C$2815,"Dess",'Duel Log'!P$2:P$2815,$A17)</f>
        <v>1</v>
      </c>
      <c r="L17" s="17" t="n">
        <f aca="false">COUNTIFS('Duel Log'!C$2:C$2815,"EGW",'Duel Log'!I$2:I$2815,$A17)+COUNTIFS('Duel Log'!C$2:C$2815,"EGW",'Duel Log'!J$2:J$2815,$A17)+COUNTIFS('Duel Log'!C$2:C$2815,"EGW",'Duel Log'!K$2:K$2815,$A17)+COUNTIFS('Duel Log'!C$2:C$2815,"EGW",'Duel Log'!L$2:L$2815,$A17)+COUNTIFS('Duel Log'!C$2:C$2815,"EGW",'Duel Log'!M$2:M$2815,$A17)+COUNTIFS('Duel Log'!C$2:C$2815,"EGW",'Duel Log'!N$2:N$2815,$A17)+COUNTIFS('Duel Log'!C$2:C$2815,"EGW",'Duel Log'!O$2:O$2815,$A17)+COUNTIFS('Duel Log'!C$2:C$2815,"EGW",'Duel Log'!P$2:P$2815,$A17)</f>
        <v>3</v>
      </c>
      <c r="M17" s="17" t="n">
        <f aca="false">COUNTIFS('Duel Log'!C$2:C$2815,"ErBacce",'Duel Log'!I$2:I$2815,$A17)+COUNTIFS('Duel Log'!C$2:C$2815,"ErBacce",'Duel Log'!J$2:J$2815,$A17)+COUNTIFS('Duel Log'!C$2:C$2815,"ErBacce",'Duel Log'!K$2:K$2815,$A17)+COUNTIFS('Duel Log'!C$2:C$2815,"ErBacce",'Duel Log'!L$2:L$2815,$A17)+COUNTIFS('Duel Log'!C$2:C$2815,"ErBacce",'Duel Log'!M$2:M$2815,$A17)+COUNTIFS('Duel Log'!C$2:C$2815,"ErBacce",'Duel Log'!N$2:N$2815,$A17)+COUNTIFS('Duel Log'!C$2:C$2815,"ErBacce",'Duel Log'!O$2:O$2815,$A17)+COUNTIFS('Duel Log'!C$2:C$2815,"ErBacce",'Duel Log'!P$2:P$2815,$A17)</f>
        <v>0</v>
      </c>
      <c r="N17" s="17" t="n">
        <f aca="false">COUNTIFS('Duel Log'!C$2:C$2815,"Ian77",'Duel Log'!I$2:I$2815,$A17)+COUNTIFS('Duel Log'!C$2:C$2815,"Ian77",'Duel Log'!J$2:J$2815,$A17)+COUNTIFS('Duel Log'!C$2:C$2815,"Ian77",'Duel Log'!K$2:K$2815,$A17)+COUNTIFS('Duel Log'!C$2:C$2815,"Ian77",'Duel Log'!L$2:L$2815,$A17)+COUNTIFS('Duel Log'!C$2:C$2815,"Ian77",'Duel Log'!M$2:M$2815,$A17)+COUNTIFS('Duel Log'!C$2:C$2815,"Ian77",'Duel Log'!N$2:N$2815,$A17)+COUNTIFS('Duel Log'!C$2:C$2815,"Ian77",'Duel Log'!O$2:O$2815,$A17)+COUNTIFS('Duel Log'!C$2:C$2815,"Ian77",'Duel Log'!P$2:P$2815,$A17)</f>
        <v>0</v>
      </c>
      <c r="O17" s="17" t="n">
        <f aca="false">COUNTIFS('Duel Log'!C$2:C$2815,"JL Viiper",'Duel Log'!I$2:I$2815,$A17)+COUNTIFS('Duel Log'!C$2:C$2815,"JL Viiper",'Duel Log'!J$2:J$2815,$A17)+COUNTIFS('Duel Log'!C$2:C$2815,"JL Viiper",'Duel Log'!K$2:K$2815,$A17)+COUNTIFS('Duel Log'!C$2:C$2815,"JL Viiper",'Duel Log'!L$2:L$2815,$A17)+COUNTIFS('Duel Log'!C$2:C$2815,"JL Viiper",'Duel Log'!M$2:M$2815,$A17)+COUNTIFS('Duel Log'!C$2:C$2815,"JL Viiper",'Duel Log'!N$2:N$2815,$A17)+COUNTIFS('Duel Log'!C$2:C$2815,"JL Viiper",'Duel Log'!O$2:O$2815,$A17)+COUNTIFS('Duel Log'!C$2:C$2815,"JL Viiper",'Duel Log'!P$2:P$2815,$A17)</f>
        <v>1</v>
      </c>
      <c r="P17" s="17" t="n">
        <f aca="false">COUNTIFS('Duel Log'!C$2:C$2815,"JorZ",'Duel Log'!I$2:I$2815,$A17)+COUNTIFS('Duel Log'!C$2:C$2815,"JorZ",'Duel Log'!J$2:J$2815,$A17)+COUNTIFS('Duel Log'!C$2:C$2815,"JorZ",'Duel Log'!K$2:K$2815,$A17)+COUNTIFS('Duel Log'!C$2:C$2815,"JorZ",'Duel Log'!L$2:L$2815,$A17)+COUNTIFS('Duel Log'!C$2:C$2815,"JorZ",'Duel Log'!M$2:M$2815,$A17)+COUNTIFS('Duel Log'!C$2:C$2815,"JorZ",'Duel Log'!N$2:N$2815,$A17)+COUNTIFS('Duel Log'!C$2:C$2815,"JorZ",'Duel Log'!O$2:O$2815,$A17)+COUNTIFS('Duel Log'!C$2:C$2815,"JorZ",'Duel Log'!P$2:P$2815,$A17)</f>
        <v>0</v>
      </c>
      <c r="Q17" s="17" t="n">
        <f aca="false">COUNTIFS('Duel Log'!C$2:C$2815,"Kimchi77✨小小罗",'Duel Log'!I$2:I$2815,$A17)+COUNTIFS('Duel Log'!C$2:C$2815,"Kimchi77✨小小罗",'Duel Log'!J$2:J$2815,$A17)+COUNTIFS('Duel Log'!C$2:C$2815,"Kimchi77✨小小罗",'Duel Log'!K$2:K$2815,$A17)+COUNTIFS('Duel Log'!C$2:C$2815,"Kimchi77✨小小罗",'Duel Log'!L$2:L$2815,$A17)+COUNTIFS('Duel Log'!C$2:C$2815,"Kimchi77✨小小罗",'Duel Log'!M$2:M$2815,$A17)+COUNTIFS('Duel Log'!C$2:C$2815,"Kimchi77✨小小罗",'Duel Log'!N$2:N$2815,$A17)+COUNTIFS('Duel Log'!C$2:C$2815,"Kimchi77✨小小罗",'Duel Log'!O$2:O$2815,$A17)+COUNTIFS('Duel Log'!C$2:C$2815,"Kimchi77✨小小罗",'Duel Log'!P$2:P$2815,$A17)</f>
        <v>2</v>
      </c>
      <c r="R17" s="17" t="n">
        <f aca="false">COUNTIFS('Duel Log'!C$2:C$2815,"Kitashiyan",'Duel Log'!I$2:I$2815,$A17)+COUNTIFS('Duel Log'!C$2:C$2815,"Kitashiyan",'Duel Log'!J$2:J$2815,$A17)+COUNTIFS('Duel Log'!C$2:C$2815,"Kitashiyan",'Duel Log'!K$2:K$2815,$A17)+COUNTIFS('Duel Log'!C$2:C$2815,"Kitashiyan",'Duel Log'!L$2:L$2815,$A17)+COUNTIFS('Duel Log'!C$2:C$2815,"Kitashiyan",'Duel Log'!M$2:M$2815,$A17)+COUNTIFS('Duel Log'!C$2:C$2815,"Kitashiyan",'Duel Log'!N$2:N$2815,$A17)+COUNTIFS('Duel Log'!C$2:C$2815,"Kitashiyan",'Duel Log'!O$2:O$2815,$A17)+COUNTIFS('Duel Log'!C$2:C$2815,"Kitashiyan",'Duel Log'!P$2:P$2815,$A17)</f>
        <v>1</v>
      </c>
      <c r="S17" s="17" t="n">
        <f aca="false">COUNTIFS('Duel Log'!C$2:C$2815,"LF丨张✨Ink❤️llb",'Duel Log'!I$2:I$2815,$A17)+COUNTIFS('Duel Log'!C$2:C$2815,"LF丨张✨Ink❤️llb",'Duel Log'!J$2:J$2815,$A17)+COUNTIFS('Duel Log'!C$2:C$2815,"LF丨张✨Ink❤️llb",'Duel Log'!K$2:K$2815,$A17)+COUNTIFS('Duel Log'!C$2:C$2815,"LF丨张✨Ink❤️llb",'Duel Log'!L$2:L$2815,$A17)+COUNTIFS('Duel Log'!C$2:C$2815,"LF丨张✨Ink❤️llb",'Duel Log'!M$2:M$2815,$A17)+COUNTIFS('Duel Log'!C$2:C$2815,"LF丨张✨Ink❤️llb",'Duel Log'!N$2:N$2815,$A17)+COUNTIFS('Duel Log'!C$2:C$2815,"LF丨张✨Ink❤️llb",'Duel Log'!O$2:O$2815,$A17)+COUNTIFS('Duel Log'!C$2:C$2815,"LF丨张✨Ink❤️llb",'Duel Log'!P$2:P$2815,$A17)</f>
        <v>0</v>
      </c>
      <c r="T17" s="17" t="n">
        <f aca="false">COUNTIFS('Duel Log'!C$2:C$2815,"Lucas.xit✨之安神",'Duel Log'!I$2:I$2815,$A17)+COUNTIFS('Duel Log'!C$2:C$2815,"Lucas.xit✨之安神",'Duel Log'!J$2:J$2815,$A17)+COUNTIFS('Duel Log'!C$2:C$2815,"Lucas.xit✨之安神",'Duel Log'!K$2:K$2815,$A17)+COUNTIFS('Duel Log'!C$2:C$2815,"Lucas.xit✨之安神",'Duel Log'!L$2:L$2815,$A17)+COUNTIFS('Duel Log'!C$2:C$2815,"Lucas.xit✨之安神",'Duel Log'!M$2:M$2815,$A17)+COUNTIFS('Duel Log'!C$2:C$2815,"Lucas.xit✨之安神",'Duel Log'!N$2:N$2815,$A17)+COUNTIFS('Duel Log'!C$2:C$2815,"Lucas.xit✨之安神",'Duel Log'!O$2:O$2815,$A17)+COUNTIFS('Duel Log'!C$2:C$2815,"Lucas.xit✨之安神",'Duel Log'!P$2:P$2815,$A17)</f>
        <v>0</v>
      </c>
      <c r="U17" s="17" t="n">
        <f aca="false">COUNTIFS('Duel Log'!C$2:C$2815,"Lucas✨杰克",'Duel Log'!I$2:I$2815,$A17)+COUNTIFS('Duel Log'!C$2:C$2815,"Lucas✨杰克",'Duel Log'!J$2:J$2815,$A17)+COUNTIFS('Duel Log'!C$2:C$2815,"Lucas✨杰克",'Duel Log'!K$2:K$2815,$A17)+COUNTIFS('Duel Log'!C$2:C$2815,"Lucas✨杰克",'Duel Log'!L$2:L$2815,$A17)+COUNTIFS('Duel Log'!C$2:C$2815,"Lucas✨杰克",'Duel Log'!M$2:M$2815,$A17)+COUNTIFS('Duel Log'!C$2:C$2815,"Lucas✨杰克",'Duel Log'!N$2:N$2815,$A17)+COUNTIFS('Duel Log'!C$2:C$2815,"Lucas✨杰克",'Duel Log'!O$2:O$2815,$A17)+COUNTIFS('Duel Log'!C$2:C$2815,"Lucas✨杰克",'Duel Log'!P$2:P$2815,$A17)</f>
        <v>0</v>
      </c>
      <c r="V17" s="17" t="n">
        <f aca="false">COUNTIFS('Duel Log'!C$2:C$2815,"MH Axel",'Duel Log'!I$2:I$2815,$A17)+COUNTIFS('Duel Log'!C$2:C$2815,"MH Axel",'Duel Log'!J$2:J$2815,$A17)+COUNTIFS('Duel Log'!C$2:C$2815,"MH Axel",'Duel Log'!K$2:K$2815,$A17)+COUNTIFS('Duel Log'!C$2:C$2815,"MH Axel",'Duel Log'!L$2:L$2815,$A17)+COUNTIFS('Duel Log'!C$2:C$2815,"MH Axel",'Duel Log'!M$2:M$2815,$A17)+COUNTIFS('Duel Log'!C$2:C$2815,"MH Axel",'Duel Log'!N$2:N$2815,$A17)+COUNTIFS('Duel Log'!C$2:C$2815,"MH Axel",'Duel Log'!O$2:O$2815,$A17)+COUNTIFS('Duel Log'!C$2:C$2815,"MH Axel",'Duel Log'!P$2:P$2815,$A17)</f>
        <v>0</v>
      </c>
      <c r="W17" s="17" t="n">
        <f aca="false">COUNTIFS('Duel Log'!C$2:C$2815,"Mohamed Light",'Duel Log'!I$2:I$2815,$A17)+COUNTIFS('Duel Log'!C$2:C$2815,"Mohamed Light",'Duel Log'!J$2:J$2815,$A17)+COUNTIFS('Duel Log'!C$2:C$2815,"Mohamed Light",'Duel Log'!K$2:K$2815,$A17)+COUNTIFS('Duel Log'!C$2:C$2815,"Mohamed Light",'Duel Log'!L$2:L$2815,$A17)+COUNTIFS('Duel Log'!C$2:C$2815,"Mohamed Light",'Duel Log'!M$2:M$2815,$A17)+COUNTIFS('Duel Log'!C$2:C$2815,"Mohamed Light",'Duel Log'!N$2:N$2815,$A17)+COUNTIFS('Duel Log'!C$2:C$2815,"Mohamed Light",'Duel Log'!O$2:O$2815,$A17)+COUNTIFS('Duel Log'!C$2:C$2815,"Mohamed Light",'Duel Log'!P$2:P$2815,$A17)</f>
        <v>0</v>
      </c>
      <c r="X17" s="17" t="n">
        <f aca="false">COUNTIFS('Duel Log'!C$2:C$2815,"Nicoco23",'Duel Log'!I$2:I$2815,$A17)+COUNTIFS('Duel Log'!C$2:C$2815,"Nicoco23",'Duel Log'!J$2:J$2815,$A17)+COUNTIFS('Duel Log'!C$2:C$2815,"Nicoco23",'Duel Log'!K$2:K$2815,$A17)+COUNTIFS('Duel Log'!C$2:C$2815,"Nicoco23",'Duel Log'!L$2:L$2815,$A17)+COUNTIFS('Duel Log'!C$2:C$2815,"Nicoco23",'Duel Log'!M$2:M$2815,$A17)+COUNTIFS('Duel Log'!C$2:C$2815,"Nicoco23",'Duel Log'!N$2:N$2815,$A17)+COUNTIFS('Duel Log'!C$2:C$2815,"Nicoco23",'Duel Log'!O$2:O$2815,$A17)+COUNTIFS('Duel Log'!C$2:C$2815,"Nicoco23",'Duel Log'!P$2:P$2815,$A17)</f>
        <v>1</v>
      </c>
      <c r="Y17" s="17" t="n">
        <f aca="false">COUNTIFS('Duel Log'!C$2:C$2815,"Nooby❤️Pi2r",'Duel Log'!I$2:I$2815,$A17)+COUNTIFS('Duel Log'!C$2:C$2815,"Nooby❤️Pi2r",'Duel Log'!J$2:J$2815,$A17)+COUNTIFS('Duel Log'!C$2:C$2815,"Nooby❤️Pi2r",'Duel Log'!K$2:K$2815,$A17)+COUNTIFS('Duel Log'!C$2:C$2815,"Nooby❤️Pi2r",'Duel Log'!L$2:L$2815,$A17)+COUNTIFS('Duel Log'!C$2:C$2815,"Nooby❤️Pi2r",'Duel Log'!M$2:M$2815,$A17)+COUNTIFS('Duel Log'!C$2:C$2815,"Nooby❤️Pi2r",'Duel Log'!N$2:N$2815,$A17)+COUNTIFS('Duel Log'!C$2:C$2815,"Nooby❤️Pi2r",'Duel Log'!O$2:O$2815,$A17)+COUNTIFS('Duel Log'!C$2:C$2815,"Nooby❤️Pi2r",'Duel Log'!P$2:P$2815,$A17)</f>
        <v>0</v>
      </c>
      <c r="Z17" s="17" t="n">
        <f aca="false">COUNTIFS('Duel Log'!C$2:C$2815,"Pedro™️",'Duel Log'!I$2:I$2815,$A17)+COUNTIFS('Duel Log'!C$2:C$2815,"Pedro™️",'Duel Log'!J$2:J$2815,$A17)+COUNTIFS('Duel Log'!C$2:C$2815,"Pedro™️",'Duel Log'!K$2:K$2815,$A17)+COUNTIFS('Duel Log'!C$2:C$2815,"Pedro™️",'Duel Log'!L$2:L$2815,$A17)+COUNTIFS('Duel Log'!C$2:C$2815,"Pedro™️",'Duel Log'!M$2:M$2815,$A17)+COUNTIFS('Duel Log'!C$2:C$2815,"Pedro™️",'Duel Log'!N$2:N$2815,$A17)+COUNTIFS('Duel Log'!C$2:C$2815,"Pedro™️",'Duel Log'!O$2:O$2815,$A17)+COUNTIFS('Duel Log'!C$2:C$2815,"Pedro™️",'Duel Log'!P$2:P$2815,$A17)</f>
        <v>0</v>
      </c>
      <c r="AA17" s="17" t="n">
        <f aca="false">COUNTIFS('Duel Log'!C$2:C$2815,"RAD",'Duel Log'!I$2:I$2815,$A17)+COUNTIFS('Duel Log'!C$2:C$2815,"RAD",'Duel Log'!J$2:J$2815,$A17)+COUNTIFS('Duel Log'!C$2:C$2815,"RAD",'Duel Log'!K$2:K$2815,$A17)+COUNTIFS('Duel Log'!C$2:C$2815,"RAD",'Duel Log'!L$2:L$2815,$A17)+COUNTIFS('Duel Log'!C$2:C$2815,"RAD",'Duel Log'!M$2:M$2815,$A17)+COUNTIFS('Duel Log'!C$2:C$2815,"RAD",'Duel Log'!N$2:N$2815,$A17)+COUNTIFS('Duel Log'!C$2:C$2815,"RAD",'Duel Log'!O$2:O$2815,$A17)+COUNTIFS('Duel Log'!C$2:C$2815,"RAD",'Duel Log'!P$2:P$2815,$A17)</f>
        <v>1</v>
      </c>
      <c r="AB17" s="17" t="n">
        <f aca="false">COUNTIFS('Duel Log'!C$2:C$2815,"RUBIZALEZ",'Duel Log'!I$2:I$2815,$A17)+COUNTIFS('Duel Log'!C$2:C$2815,"RUBIZALEZ",'Duel Log'!J$2:J$2815,$A17)+COUNTIFS('Duel Log'!C$2:C$2815,"RUBIZALEZ",'Duel Log'!K$2:K$2815,$A17)+COUNTIFS('Duel Log'!C$2:C$2815,"RUBIZALEZ",'Duel Log'!L$2:L$2815,$A17)+COUNTIFS('Duel Log'!C$2:C$2815,"RUBIZALEZ",'Duel Log'!M$2:M$2815,$A17)+COUNTIFS('Duel Log'!C$2:C$2815,"RUBIZALEZ",'Duel Log'!N$2:N$2815,$A17)+COUNTIFS('Duel Log'!C$2:C$2815,"RUBIZALEZ",'Duel Log'!O$2:O$2815,$A17)+COUNTIFS('Duel Log'!C$2:C$2815,"RUBIZALEZ",'Duel Log'!P$2:P$2815,$A17)</f>
        <v>2</v>
      </c>
      <c r="AC17" s="17" t="n">
        <f aca="false">COUNTIFS('Duel Log'!C$2:C$2815,"Rainbow",'Duel Log'!I$2:I$2815,$A17)+COUNTIFS('Duel Log'!C$2:C$2815,"Rainbow",'Duel Log'!J$2:J$2815,$A17)+COUNTIFS('Duel Log'!C$2:C$2815,"Rainbow",'Duel Log'!K$2:K$2815,$A17)+COUNTIFS('Duel Log'!C$2:C$2815,"Rainbow",'Duel Log'!L$2:L$2815,$A17)+COUNTIFS('Duel Log'!C$2:C$2815,"Rainbow",'Duel Log'!M$2:M$2815,$A17)+COUNTIFS('Duel Log'!C$2:C$2815,"Rainbow",'Duel Log'!N$2:N$2815,$A17)+COUNTIFS('Duel Log'!C$2:C$2815,"Rainbow",'Duel Log'!O$2:O$2815,$A17)+COUNTIFS('Duel Log'!C$2:C$2815,"Rainbow",'Duel Log'!P$2:P$2815,$A17)</f>
        <v>1</v>
      </c>
      <c r="AD17" s="17" t="n">
        <f aca="false">COUNTIFS('Duel Log'!C$2:C$2815,"Rin✨安之",'Duel Log'!I$2:I$2815,$A17)+COUNTIFS('Duel Log'!C$2:C$2815,"Rin✨安之",'Duel Log'!J$2:J$2815,$A17)+COUNTIFS('Duel Log'!C$2:C$2815,"Rin✨安之",'Duel Log'!K$2:K$2815,$A17)+COUNTIFS('Duel Log'!C$2:C$2815,"Rin✨安之",'Duel Log'!L$2:L$2815,$A17)+COUNTIFS('Duel Log'!C$2:C$2815,"Rin✨安之",'Duel Log'!M$2:M$2815,$A17)+COUNTIFS('Duel Log'!C$2:C$2815,"Rin✨安之",'Duel Log'!N$2:N$2815,$A17)+COUNTIFS('Duel Log'!C$2:C$2815,"Rin✨安之",'Duel Log'!O$2:O$2815,$A17)+COUNTIFS('Duel Log'!C$2:C$2815,"Rin✨安之",'Duel Log'!P$2:P$2815,$A17)</f>
        <v>0</v>
      </c>
      <c r="AE17" s="17" t="n">
        <f aca="false">COUNTIFS('Duel Log'!C$2:C$2815,"Ryley",'Duel Log'!I$2:I$2815,$A17)+COUNTIFS('Duel Log'!C$2:C$2815,"Ryley",'Duel Log'!J$2:J$2815,$A17)+COUNTIFS('Duel Log'!C$2:C$2815,"Ryley",'Duel Log'!K$2:K$2815,$A17)+COUNTIFS('Duel Log'!C$2:C$2815,"Ryley",'Duel Log'!L$2:L$2815,$A17)+COUNTIFS('Duel Log'!C$2:C$2815,"Ryley",'Duel Log'!M$2:M$2815,$A17)+COUNTIFS('Duel Log'!C$2:C$2815,"Ryley",'Duel Log'!N$2:N$2815,$A17)+COUNTIFS('Duel Log'!C$2:C$2815,"Ryley",'Duel Log'!O$2:O$2815,$A17)+COUNTIFS('Duel Log'!C$2:C$2815,"Ryley",'Duel Log'!P$2:P$2815,$A17)</f>
        <v>0</v>
      </c>
      <c r="AF17" s="17" t="n">
        <f aca="false">COUNTIFS('Duel Log'!C$2:C$2815,"SK Morten",'Duel Log'!I$2:I$2815,$A17)+COUNTIFS('Duel Log'!C$2:C$2815,"SK Morten",'Duel Log'!J$2:J$2815,$A17)+COUNTIFS('Duel Log'!C$2:C$2815,"SK Morten",'Duel Log'!K$2:K$2815,$A17)+COUNTIFS('Duel Log'!C$2:C$2815,"SK Morten",'Duel Log'!L$2:L$2815,$A17)+COUNTIFS('Duel Log'!C$2:C$2815,"SK Morten",'Duel Log'!M$2:M$2815,$A17)+COUNTIFS('Duel Log'!C$2:C$2815,"SK Morten",'Duel Log'!N$2:N$2815,$A17)+COUNTIFS('Duel Log'!C$2:C$2815,"SK Morten",'Duel Log'!O$2:O$2815,$A17)+COUNTIFS('Duel Log'!C$2:C$2815,"SK Morten",'Duel Log'!P$2:P$2815,$A17)</f>
        <v>0</v>
      </c>
      <c r="AG17" s="17" t="n">
        <f aca="false">COUNTIFS('Duel Log'!C$2:C$2815,"SK xopxsam",'Duel Log'!I$2:I$2815,$A17)+COUNTIFS('Duel Log'!C$2:C$2815,"SK xopxsam",'Duel Log'!J$2:J$2815,$A17)+COUNTIFS('Duel Log'!C$2:C$2815,"SK xopxsam",'Duel Log'!K$2:K$2815,$A17)+COUNTIFS('Duel Log'!C$2:C$2815,"SK xopxsam",'Duel Log'!L$2:L$2815,$A17)+COUNTIFS('Duel Log'!C$2:C$2815,"SK xopxsam",'Duel Log'!M$2:M$2815,$A17)+COUNTIFS('Duel Log'!C$2:C$2815,"SK xopxsam",'Duel Log'!N$2:N$2815,$A17)+COUNTIFS('Duel Log'!C$2:C$2815,"SK xopxsam",'Duel Log'!O$2:O$2815,$A17)+COUNTIFS('Duel Log'!C$2:C$2815,"SK xopxsam",'Duel Log'!P$2:P$2815,$A17)</f>
        <v>2</v>
      </c>
      <c r="AH17" s="17" t="n">
        <f aca="false">COUNTIFS('Duel Log'!C$2:C$2815,"Samuel Bassotto",'Duel Log'!I$2:I$2815,$A17)+COUNTIFS('Duel Log'!C$2:C$2815,"Samuel Bassotto",'Duel Log'!J$2:J$2815,$A17)+COUNTIFS('Duel Log'!C$2:C$2815,"Samuel Bassotto",'Duel Log'!K$2:K$2815,$A17)+COUNTIFS('Duel Log'!C$2:C$2815,"Samuel Bassotto",'Duel Log'!L$2:L$2815,$A17)+COUNTIFS('Duel Log'!C$2:C$2815,"Samuel Bassotto",'Duel Log'!M$2:M$2815,$A17)+COUNTIFS('Duel Log'!C$2:C$2815,"Samuel Bassotto",'Duel Log'!N$2:N$2815,$A17)+COUNTIFS('Duel Log'!C$2:C$2815,"Samuel Bassotto",'Duel Log'!O$2:O$2815,$A17)+COUNTIFS('Duel Log'!C$2:C$2815,"Samuel Bassotto",'Duel Log'!P$2:P$2815,$A17)</f>
        <v>0</v>
      </c>
      <c r="AI17" s="17" t="n">
        <f aca="false">COUNTIFS('Duel Log'!C$2:C$2815,"SandBox",'Duel Log'!I$2:I$2815,$A17)+COUNTIFS('Duel Log'!C$2:C$2815,"SandBox",'Duel Log'!J$2:J$2815,$A17)+COUNTIFS('Duel Log'!C$2:C$2815,"SandBox",'Duel Log'!K$2:K$2815,$A17)+COUNTIFS('Duel Log'!C$2:C$2815,"SandBox",'Duel Log'!L$2:L$2815,$A17)+COUNTIFS('Duel Log'!C$2:C$2815,"SandBox",'Duel Log'!M$2:M$2815,$A17)+COUNTIFS('Duel Log'!C$2:C$2815,"SandBox",'Duel Log'!N$2:N$2815,$A17)+COUNTIFS('Duel Log'!C$2:C$2815,"SandBox",'Duel Log'!O$2:O$2815,$A17)+COUNTIFS('Duel Log'!C$2:C$2815,"SandBox",'Duel Log'!P$2:P$2815,$A17)</f>
        <v>0</v>
      </c>
      <c r="AJ17" s="17" t="n">
        <f aca="false">COUNTIFS('Duel Log'!C$2:C$2815,"Steeef",'Duel Log'!I$2:I$2815,$A17)+COUNTIFS('Duel Log'!C$2:C$2815,"Steeef",'Duel Log'!J$2:J$2815,$A17)+COUNTIFS('Duel Log'!C$2:C$2815,"Steeef",'Duel Log'!K$2:K$2815,$A17)+COUNTIFS('Duel Log'!C$2:C$2815,"Steeef",'Duel Log'!L$2:L$2815,$A17)+COUNTIFS('Duel Log'!C$2:C$2815,"Steeef",'Duel Log'!M$2:M$2815,$A17)+COUNTIFS('Duel Log'!C$2:C$2815,"Steeef",'Duel Log'!N$2:N$2815,$A17)+COUNTIFS('Duel Log'!C$2:C$2815,"Steeef",'Duel Log'!O$2:O$2815,$A17)+COUNTIFS('Duel Log'!C$2:C$2815,"Steeef",'Duel Log'!P$2:P$2815,$A17)</f>
        <v>0</v>
      </c>
      <c r="AK17" s="17" t="n">
        <f aca="false">COUNTIFS('Duel Log'!C$2:C$2815,"TMX I Mateja",'Duel Log'!I$2:I$2815,$A17)+COUNTIFS('Duel Log'!C$2:C$2815,"TMX I Mateja",'Duel Log'!J$2:J$2815,$A17)+COUNTIFS('Duel Log'!C$2:C$2815,"TMX I Mateja",'Duel Log'!K$2:K$2815,$A17)+COUNTIFS('Duel Log'!C$2:C$2815,"TMX I Mateja",'Duel Log'!L$2:L$2815,$A17)+COUNTIFS('Duel Log'!C$2:C$2815,"TMX I Mateja",'Duel Log'!M$2:M$2815,$A17)+COUNTIFS('Duel Log'!C$2:C$2815,"TMX I Mateja",'Duel Log'!N$2:N$2815,$A17)+COUNTIFS('Duel Log'!C$2:C$2815,"TMX I Mateja",'Duel Log'!O$2:O$2815,$A17)+COUNTIFS('Duel Log'!C$2:C$2815,"TMX I Mateja",'Duel Log'!P$2:P$2815,$A17)</f>
        <v>0</v>
      </c>
      <c r="AL17" s="17" t="n">
        <f aca="false">COUNTIFS('Duel Log'!C$2:C$2815,"Turan✨",'Duel Log'!I$2:I$2815,$A17)+COUNTIFS('Duel Log'!C$2:C$2815,"Turan✨",'Duel Log'!J$2:J$2815,$A17)+COUNTIFS('Duel Log'!C$2:C$2815,"Turan✨",'Duel Log'!K$2:K$2815,$A17)+COUNTIFS('Duel Log'!C$2:C$2815,"Turan✨",'Duel Log'!L$2:L$2815,$A17)+COUNTIFS('Duel Log'!C$2:C$2815,"Turan✨",'Duel Log'!M$2:M$2815,$A17)+COUNTIFS('Duel Log'!C$2:C$2815,"Turan✨",'Duel Log'!N$2:N$2815,$A17)+COUNTIFS('Duel Log'!C$2:C$2815,"Turan✨",'Duel Log'!O$2:O$2815,$A17)+COUNTIFS('Duel Log'!C$2:C$2815,"Turan✨",'Duel Log'!P$2:P$2815,$A17)</f>
        <v>1</v>
      </c>
      <c r="AM17" s="17" t="n">
        <f aca="false">COUNTIFS('Duel Log'!C$2:C$2815,"Vitor75",'Duel Log'!I$2:I$2815,$A17)+COUNTIFS('Duel Log'!C$2:C$2815,"Vitor75",'Duel Log'!J$2:J$2815,$A17)+COUNTIFS('Duel Log'!C$2:C$2815,"Vitor75",'Duel Log'!K$2:K$2815,$A17)+COUNTIFS('Duel Log'!C$2:C$2815,"Vitor75",'Duel Log'!L$2:L$2815,$A17)+COUNTIFS('Duel Log'!C$2:C$2815,"Vitor75",'Duel Log'!M$2:M$2815,$A17)+COUNTIFS('Duel Log'!C$2:C$2815,"Vitor75",'Duel Log'!N$2:N$2815,$A17)+COUNTIFS('Duel Log'!C$2:C$2815,"Vitor75",'Duel Log'!O$2:O$2815,$A17)+COUNTIFS('Duel Log'!C$2:C$2815,"Vitor75",'Duel Log'!P$2:P$2815,$A17)</f>
        <v>0</v>
      </c>
      <c r="AN17" s="17" t="n">
        <f aca="false">COUNTIFS('Duel Log'!C$2:C$2815,"WL ✨ Tytoń 劲头",'Duel Log'!I$2:I$2815,$A17)+COUNTIFS('Duel Log'!C$2:C$2815,"WL ✨ Tytoń 劲头",'Duel Log'!J$2:J$2815,$A17)+COUNTIFS('Duel Log'!C$2:C$2815,"WL ✨ Tytoń 劲头",'Duel Log'!K$2:K$2815,$A17)+COUNTIFS('Duel Log'!C$2:C$2815,"WL ✨ Tytoń 劲头",'Duel Log'!L$2:L$2815,$A17)+COUNTIFS('Duel Log'!C$2:C$2815,"WL ✨ Tytoń 劲头",'Duel Log'!M$2:M$2815,$A17)+COUNTIFS('Duel Log'!C$2:C$2815,"WL ✨ Tytoń 劲头",'Duel Log'!N$2:N$2815,$A17)+COUNTIFS('Duel Log'!C$2:C$2815,"WL ✨ Tytoń 劲头",'Duel Log'!O$2:O$2815,$A17)+COUNTIFS('Duel Log'!C$2:C$2815,"WL ✨ Tytoń 劲头",'Duel Log'!P$2:P$2815,$A17)</f>
        <v>0</v>
      </c>
      <c r="AO17" s="17" t="n">
        <f aca="false">COUNTIFS('Duel Log'!C$2:C$2815,"Wallace",'Duel Log'!I$2:I$2815,$A17)+COUNTIFS('Duel Log'!C$2:C$2815,"Wallace",'Duel Log'!J$2:J$2815,$A17)+COUNTIFS('Duel Log'!C$2:C$2815,"Wallace",'Duel Log'!K$2:K$2815,$A17)+COUNTIFS('Duel Log'!C$2:C$2815,"Wallace",'Duel Log'!L$2:L$2815,$A17)+COUNTIFS('Duel Log'!C$2:C$2815,"Wallace",'Duel Log'!M$2:M$2815,$A17)+COUNTIFS('Duel Log'!C$2:C$2815,"Wallace",'Duel Log'!N$2:N$2815,$A17)+COUNTIFS('Duel Log'!C$2:C$2815,"Wallace",'Duel Log'!O$2:O$2815,$A17)+COUNTIFS('Duel Log'!C$2:C$2815,"Wallace",'Duel Log'!P$2:P$2815,$A17)</f>
        <v>1</v>
      </c>
      <c r="AP17" s="17" t="n">
        <f aca="false">COUNTIFS('Duel Log'!C$2:C$2815,"Yoru",'Duel Log'!I$2:I$2815,$A17)+COUNTIFS('Duel Log'!C$2:C$2815,"Yoru",'Duel Log'!J$2:J$2815,$A17)+COUNTIFS('Duel Log'!C$2:C$2815,"Yoru",'Duel Log'!K$2:K$2815,$A17)+COUNTIFS('Duel Log'!C$2:C$2815,"Yoru",'Duel Log'!L$2:L$2815,$A17)+COUNTIFS('Duel Log'!C$2:C$2815,"Yoru",'Duel Log'!M$2:M$2815,$A17)+COUNTIFS('Duel Log'!C$2:C$2815,"Yoru",'Duel Log'!N$2:N$2815,$A17)+COUNTIFS('Duel Log'!C$2:C$2815,"Yoru",'Duel Log'!O$2:O$2815,$A17)+COUNTIFS('Duel Log'!C$2:C$2815,"Yoru",'Duel Log'!P$2:P$2815,$A17)</f>
        <v>3</v>
      </c>
      <c r="AQ17" s="17" t="n">
        <f aca="false">COUNTIFS('Duel Log'!C$2:C$2815,"adriel",'Duel Log'!I$2:I$2815,$A17)+COUNTIFS('Duel Log'!C$2:C$2815,"adriel",'Duel Log'!J$2:J$2815,$A17)+COUNTIFS('Duel Log'!C$2:C$2815,"adriel",'Duel Log'!K$2:K$2815,$A17)+COUNTIFS('Duel Log'!C$2:C$2815,"adriel",'Duel Log'!L$2:L$2815,$A17)+COUNTIFS('Duel Log'!C$2:C$2815,"adriel",'Duel Log'!M$2:M$2815,$A17)+COUNTIFS('Duel Log'!C$2:C$2815,"adriel",'Duel Log'!N$2:N$2815,$A17)+COUNTIFS('Duel Log'!C$2:C$2815,"adriel",'Duel Log'!O$2:O$2815,$A17)+COUNTIFS('Duel Log'!C$2:C$2815,"adriel",'Duel Log'!P$2:P$2815,$A17)</f>
        <v>1</v>
      </c>
      <c r="AR17" s="17" t="n">
        <f aca="false">COUNTIFS('Duel Log'!C$2:C$2815,"droy",'Duel Log'!I$2:I$2815,$A17)+COUNTIFS('Duel Log'!C$2:C$2815,"droy",'Duel Log'!J$2:J$2815,$A17)+COUNTIFS('Duel Log'!C$2:C$2815,"droy",'Duel Log'!K$2:K$2815,$A17)+COUNTIFS('Duel Log'!C$2:C$2815,"droy",'Duel Log'!L$2:L$2815,$A17)+COUNTIFS('Duel Log'!C$2:C$2815,"droy",'Duel Log'!M$2:M$2815,$A17)+COUNTIFS('Duel Log'!C$2:C$2815,"droy",'Duel Log'!N$2:N$2815,$A17)+COUNTIFS('Duel Log'!C$2:C$2815,"droy",'Duel Log'!O$2:O$2815,$A17)+COUNTIFS('Duel Log'!C$2:C$2815,"droy",'Duel Log'!P$2:P$2815,$A17)</f>
        <v>2</v>
      </c>
      <c r="AS17" s="17" t="n">
        <f aca="false">COUNTIFS('Duel Log'!C$2:C$2815,"evolve✨律师",'Duel Log'!I$2:I$2815,$A17)+COUNTIFS('Duel Log'!C$2:C$2815,"evolve✨律师",'Duel Log'!J$2:J$2815,$A17)+COUNTIFS('Duel Log'!C$2:C$2815,"evolve✨律师",'Duel Log'!K$2:K$2815,$A17)+COUNTIFS('Duel Log'!C$2:C$2815,"evolve✨律师",'Duel Log'!L$2:L$2815,$A17)+COUNTIFS('Duel Log'!C$2:C$2815,"evolve✨律师",'Duel Log'!M$2:M$2815,$A17)+COUNTIFS('Duel Log'!C$2:C$2815,"evolve✨律师",'Duel Log'!N$2:N$2815,$A17)+COUNTIFS('Duel Log'!C$2:C$2815,"evolve✨律师",'Duel Log'!O$2:O$2815,$A17)+COUNTIFS('Duel Log'!C$2:C$2815,"evolve✨律师",'Duel Log'!P$2:P$2815,$A17)</f>
        <v>0</v>
      </c>
      <c r="AT17" s="17" t="n">
        <f aca="false">COUNTIFS('Duel Log'!C$2:C$2815,"✨Tanji",'Duel Log'!I$2:I$2815,$A17)+COUNTIFS('Duel Log'!C$2:C$2815,"✨Tanji",'Duel Log'!J$2:J$2815,$A17)+COUNTIFS('Duel Log'!C$2:C$2815,"✨Tanji",'Duel Log'!K$2:K$2815,$A17)+COUNTIFS('Duel Log'!C$2:C$2815,"✨Tanji",'Duel Log'!L$2:L$2815,$A17)+COUNTIFS('Duel Log'!C$2:C$2815,"✨Tanji",'Duel Log'!M$2:M$2815,$A17)+COUNTIFS('Duel Log'!C$2:C$2815,"✨Tanji",'Duel Log'!N$2:N$2815,$A17)+COUNTIFS('Duel Log'!C$2:C$2815,"✨Tanji",'Duel Log'!O$2:O$2815,$A17)+COUNTIFS('Duel Log'!C$2:C$2815,"✨Tanji",'Duel Log'!P$2:P$2815,$A17)</f>
        <v>0</v>
      </c>
      <c r="AU17" s="17" t="n">
        <f aca="false">COUNTIFS('Duel Log'!C$2:C$2815,"ぐりてゃん",'Duel Log'!I$2:I$2815,$A17)+COUNTIFS('Duel Log'!C$2:C$2815,"ぐりてゃん",'Duel Log'!J$2:J$2815,$A17)+COUNTIFS('Duel Log'!C$2:C$2815,"ぐりてゃん",'Duel Log'!K$2:K$2815,$A17)+COUNTIFS('Duel Log'!C$2:C$2815,"ぐりてゃん",'Duel Log'!L$2:L$2815,$A17)+COUNTIFS('Duel Log'!C$2:C$2815,"ぐりてゃん",'Duel Log'!M$2:M$2815,$A17)+COUNTIFS('Duel Log'!C$2:C$2815,"ぐりてゃん",'Duel Log'!N$2:N$2815,$A17)+COUNTIFS('Duel Log'!C$2:C$2815,"ぐりてゃん",'Duel Log'!O$2:O$2815,$A17)+COUNTIFS('Duel Log'!C$2:C$2815,"ぐりてゃん",'Duel Log'!P$2:P$2815,$A17)</f>
        <v>0</v>
      </c>
      <c r="AV17" s="17" t="n">
        <f aca="false">COUNTIFS('Duel Log'!C$2:C$2815,"たぁ",'Duel Log'!I$2:I$2815,$A17)+COUNTIFS('Duel Log'!C$2:C$2815,"たぁ",'Duel Log'!J$2:J$2815,$A17)+COUNTIFS('Duel Log'!C$2:C$2815,"たぁ",'Duel Log'!K$2:K$2815,$A17)+COUNTIFS('Duel Log'!C$2:C$2815,"たぁ",'Duel Log'!L$2:L$2815,$A17)+COUNTIFS('Duel Log'!C$2:C$2815,"たぁ",'Duel Log'!M$2:M$2815,$A17)+COUNTIFS('Duel Log'!C$2:C$2815,"たぁ",'Duel Log'!N$2:N$2815,$A17)+COUNTIFS('Duel Log'!C$2:C$2815,"たぁ",'Duel Log'!O$2:O$2815,$A17)+COUNTIFS('Duel Log'!C$2:C$2815,"たぁ",'Duel Log'!P$2:P$2815,$A17)</f>
        <v>1</v>
      </c>
      <c r="AW17" s="17" t="n">
        <f aca="false">COUNTIFS('Duel Log'!C$2:C$2815,"むぎったん",'Duel Log'!I$2:I$2815,$A17)+COUNTIFS('Duel Log'!C$2:C$2815,"むぎったん",'Duel Log'!J$2:J$2815,$A17)+COUNTIFS('Duel Log'!C$2:C$2815,"むぎったん",'Duel Log'!K$2:K$2815,$A17)+COUNTIFS('Duel Log'!C$2:C$2815,"むぎったん",'Duel Log'!L$2:L$2815,$A17)+COUNTIFS('Duel Log'!C$2:C$2815,"むぎったん",'Duel Log'!M$2:M$2815,$A17)+COUNTIFS('Duel Log'!C$2:C$2815,"むぎったん",'Duel Log'!N$2:N$2815,$A17)+COUNTIFS('Duel Log'!C$2:C$2815,"むぎったん",'Duel Log'!O$2:O$2815,$A17)+COUNTIFS('Duel Log'!C$2:C$2815,"むぎったん",'Duel Log'!P$2:P$2815,$A17)</f>
        <v>0</v>
      </c>
      <c r="AX17" s="17" t="n">
        <f aca="false">COUNTIFS('Duel Log'!C$2:C$2815,"加急Sinistro™",'Duel Log'!I$2:I$2815,$A17)+COUNTIFS('Duel Log'!C$2:C$2815,"加急Sinistro™",'Duel Log'!J$2:J$2815,$A17)+COUNTIFS('Duel Log'!C$2:C$2815,"加急Sinistro™",'Duel Log'!K$2:K$2815,$A17)+COUNTIFS('Duel Log'!C$2:C$2815,"加急Sinistro™",'Duel Log'!L$2:L$2815,$A17)+COUNTIFS('Duel Log'!C$2:C$2815,"加急Sinistro™",'Duel Log'!M$2:M$2815,$A17)+COUNTIFS('Duel Log'!C$2:C$2815,"加急Sinistro™",'Duel Log'!N$2:N$2815,$A17)+COUNTIFS('Duel Log'!C$2:C$2815,"加急Sinistro™",'Duel Log'!O$2:O$2815,$A17)+COUNTIFS('Duel Log'!C$2:C$2815,"加急Sinistro™",'Duel Log'!P$2:P$2815,$A17)</f>
        <v>0</v>
      </c>
      <c r="AY17" s="17" t="n">
        <f aca="false">COUNTIFS('Duel Log'!C$2:C$2815,"枫｜rakan❤️安之",'Duel Log'!I$2:I$2815,$A17)+COUNTIFS('Duel Log'!C$2:C$2815,"枫｜rakan❤️安之",'Duel Log'!J$2:J$2815,$A17)+COUNTIFS('Duel Log'!C$2:C$2815,"枫｜rakan❤️安之",'Duel Log'!K$2:K$2815,$A17)+COUNTIFS('Duel Log'!C$2:C$2815,"枫｜rakan❤️安之",'Duel Log'!L$2:L$2815,$A17)+COUNTIFS('Duel Log'!C$2:C$2815,"枫｜rakan❤️安之",'Duel Log'!M$2:M$2815,$A17)+COUNTIFS('Duel Log'!C$2:C$2815,"枫｜rakan❤️安之",'Duel Log'!N$2:N$2815,$A17)+COUNTIFS('Duel Log'!C$2:C$2815,"枫｜rakan❤️安之",'Duel Log'!O$2:O$2815,$A17)+COUNTIFS('Duel Log'!C$2:C$2815,"枫｜rakan❤️安之",'Duel Log'!P$2:P$2815,$A17)</f>
        <v>2</v>
      </c>
      <c r="AZ17" s="17" t="n">
        <f aca="false">COUNTIFS('Duel Log'!C$2:C$2815,"老板 Ι Batan’宙斯",'Duel Log'!I$2:I$2815,$A17)+COUNTIFS('Duel Log'!C$2:C$2815,"老板 Ι Batan’宙斯",'Duel Log'!J$2:J$2815,$A17)+COUNTIFS('Duel Log'!C$2:C$2815,"老板 Ι Batan’宙斯",'Duel Log'!K$2:K$2815,$A17)+COUNTIFS('Duel Log'!C$2:C$2815,"老板 Ι Batan’宙斯",'Duel Log'!L$2:L$2815,$A17)+COUNTIFS('Duel Log'!C$2:C$2815,"老板 Ι Batan’宙斯",'Duel Log'!M$2:M$2815,$A17)+COUNTIFS('Duel Log'!C$2:C$2815,"老板 Ι Batan’宙斯",'Duel Log'!N$2:N$2815,$A17)+COUNTIFS('Duel Log'!C$2:C$2815,"老板 Ι Batan’宙斯",'Duel Log'!O$2:O$2815,$A17)+COUNTIFS('Duel Log'!C$2:C$2815,"老板 Ι Batan’宙斯",'Duel Log'!P$2:P$2815,$A17)</f>
        <v>0</v>
      </c>
      <c r="BA17" s="17" t="n">
        <f aca="false">COUNTIFS('Duel Log'!C$2:C$2815,"鬼舞辻無惨",'Duel Log'!I$2:I$2815,$A17)+COUNTIFS('Duel Log'!C$2:C$2815,"鬼舞辻無惨",'Duel Log'!J$2:J$2815,$A17)+COUNTIFS('Duel Log'!C$2:C$2815,"鬼舞辻無惨",'Duel Log'!K$2:K$2815,$A17)+COUNTIFS('Duel Log'!C$2:C$2815,"鬼舞辻無惨",'Duel Log'!L$2:L$2815,$A17)+COUNTIFS('Duel Log'!C$2:C$2815,"鬼舞辻無惨",'Duel Log'!M$2:M$2815,$A17)+COUNTIFS('Duel Log'!C$2:C$2815,"鬼舞辻無惨",'Duel Log'!N$2:N$2815,$A17)+COUNTIFS('Duel Log'!C$2:C$2815,"鬼舞辻無惨",'Duel Log'!O$2:O$2815,$A17)+COUNTIFS('Duel Log'!C$2:C$2815,"鬼舞辻無惨",'Duel Log'!P$2:P$2815,$A17)</f>
        <v>4</v>
      </c>
      <c r="BB17" s="17" t="n">
        <f aca="false">COUNTIFS('Duel Log'!C$2:C$2815,"우티비구독좋아요",'Duel Log'!I$2:I$2815,$A17)+COUNTIFS('Duel Log'!C$2:C$2815,"우티비구독좋아요",'Duel Log'!J$2:J$2815,$A17)+COUNTIFS('Duel Log'!C$2:C$2815,"우티비구독좋아요",'Duel Log'!K$2:K$2815,$A17)+COUNTIFS('Duel Log'!C$2:C$2815,"우티비구독좋아요",'Duel Log'!L$2:L$2815,$A17)+COUNTIFS('Duel Log'!C$2:C$2815,"우티비구독좋아요",'Duel Log'!M$2:M$2815,$A17)+COUNTIFS('Duel Log'!C$2:C$2815,"우티비구독좋아요",'Duel Log'!N$2:N$2815,$A17)+COUNTIFS('Duel Log'!C$2:C$2815,"우티비구독좋아요",'Duel Log'!O$2:O$2815,$A17)+COUNTIFS('Duel Log'!C$2:C$2815,"우티비구독좋아요",'Duel Log'!P$2:P$2815,$A17)</f>
        <v>0</v>
      </c>
    </row>
    <row r="18" customFormat="false" ht="15" hidden="false" customHeight="true" outlineLevel="0" collapsed="false">
      <c r="A18" s="11" t="s">
        <v>90</v>
      </c>
      <c r="B18" s="17" t="n">
        <f aca="false">COUNTIFS('Duel Log'!C$2:C$2815,"Adox",'Duel Log'!I$2:I$2815,$A18)+COUNTIFS('Duel Log'!C$2:C$2815,"Adox",'Duel Log'!J$2:J$2815,$A18)+COUNTIFS('Duel Log'!C$2:C$2815,"Adox",'Duel Log'!K$2:K$2815,$A18)+COUNTIFS('Duel Log'!C$2:C$2815,"Adox",'Duel Log'!L$2:L$2815,$A18)+COUNTIFS('Duel Log'!C$2:C$2815,"Adox",'Duel Log'!M$2:M$2815,$A18)+COUNTIFS('Duel Log'!C$2:C$2815,"Adox",'Duel Log'!N$2:N$2815,$A18)+COUNTIFS('Duel Log'!C$2:C$2815,"Adox",'Duel Log'!O$2:O$2815,$A18)+COUNTIFS('Duel Log'!C$2:C$2815,"Adox",'Duel Log'!P$2:P$2815,$A18)</f>
        <v>0</v>
      </c>
      <c r="C18" s="17" t="n">
        <f aca="false">COUNTIFS('Duel Log'!C$2:C$2815,"Asaf",'Duel Log'!I$2:I$2815,$A18)+COUNTIFS('Duel Log'!C$2:C$2815,"Asaf",'Duel Log'!J$2:J$2815,$A18)+COUNTIFS('Duel Log'!C$2:C$2815,"Asaf",'Duel Log'!K$2:K$2815,$A18)+COUNTIFS('Duel Log'!C$2:C$2815,"Asaf",'Duel Log'!L$2:L$2815,$A18)+COUNTIFS('Duel Log'!C$2:C$2815,"Asaf",'Duel Log'!M$2:M$2815,$A18)+COUNTIFS('Duel Log'!C$2:C$2815,"Asaf",'Duel Log'!N$2:N$2815,$A18)+COUNTIFS('Duel Log'!C$2:C$2815,"Asaf",'Duel Log'!O$2:O$2815,$A18)+COUNTIFS('Duel Log'!C$2:C$2815,"Asaf",'Duel Log'!P$2:P$2815,$A18)</f>
        <v>0</v>
      </c>
      <c r="D18" s="17" t="n">
        <f aca="false">COUNTIFS('Duel Log'!C$2:C$2815,"BattleSRAM",'Duel Log'!I$2:I$2815,$A18)+COUNTIFS('Duel Log'!C$2:C$2815,"BattleSRAM",'Duel Log'!J$2:J$2815,$A18)+COUNTIFS('Duel Log'!C$2:C$2815,"BattleSRAM",'Duel Log'!K$2:K$2815,$A18)+COUNTIFS('Duel Log'!C$2:C$2815,"BattleSRAM",'Duel Log'!L$2:L$2815,$A18)+COUNTIFS('Duel Log'!C$2:C$2815,"BattleSRAM",'Duel Log'!M$2:M$2815,$A18)+COUNTIFS('Duel Log'!C$2:C$2815,"BattleSRAM",'Duel Log'!N$2:N$2815,$A18)+COUNTIFS('Duel Log'!C$2:C$2815,"BattleSRAM",'Duel Log'!O$2:O$2815,$A18)+COUNTIFS('Duel Log'!C$2:C$2815,"BattleSRAM",'Duel Log'!P$2:P$2815,$A18)</f>
        <v>6</v>
      </c>
      <c r="E18" s="17" t="n">
        <f aca="false">COUNTIFS('Duel Log'!C$2:C$2815,"Betfas",'Duel Log'!I$2:I$2815,$A18)+COUNTIFS('Duel Log'!C$2:C$2815,"Betfas",'Duel Log'!J$2:J$2815,$A18)+COUNTIFS('Duel Log'!C$2:C$2815,"Betfas",'Duel Log'!K$2:K$2815,$A18)+COUNTIFS('Duel Log'!C$2:C$2815,"Betfas",'Duel Log'!L$2:L$2815,$A18)+COUNTIFS('Duel Log'!C$2:C$2815,"Betfas",'Duel Log'!M$2:M$2815,$A18)+COUNTIFS('Duel Log'!C$2:C$2815,"Betfas",'Duel Log'!N$2:N$2815,$A18)+COUNTIFS('Duel Log'!C$2:C$2815,"Betfas",'Duel Log'!O$2:O$2815,$A18)+COUNTIFS('Duel Log'!C$2:C$2815,"Betfas",'Duel Log'!P$2:P$2815,$A18)</f>
        <v>4</v>
      </c>
      <c r="F18" s="17" t="n">
        <f aca="false">COUNTIFS('Duel Log'!C$2:C$2815,"CAL Sub ™✨杰克",'Duel Log'!I$2:I$2815,$A18)+COUNTIFS('Duel Log'!C$2:C$2815,"CAL Sub ™✨杰克",'Duel Log'!J$2:J$2815,$A18)+COUNTIFS('Duel Log'!C$2:C$2815,"CAL Sub ™✨杰克",'Duel Log'!K$2:K$2815,$A18)+COUNTIFS('Duel Log'!C$2:C$2815,"CAL Sub ™✨杰克",'Duel Log'!L$2:L$2815,$A18)+COUNTIFS('Duel Log'!C$2:C$2815,"CAL Sub ™✨杰克",'Duel Log'!M$2:M$2815,$A18)+COUNTIFS('Duel Log'!C$2:C$2815,"CAL Sub ™✨杰克",'Duel Log'!N$2:N$2815,$A18)+COUNTIFS('Duel Log'!C$2:C$2815,"CAL Sub ™✨杰克",'Duel Log'!O$2:O$2815,$A18)+COUNTIFS('Duel Log'!C$2:C$2815,"CAL Sub ™✨杰克",'Duel Log'!P$2:P$2815,$A18)</f>
        <v>4</v>
      </c>
      <c r="G18" s="17" t="n">
        <f aca="false">COUNTIFS('Duel Log'!C$2:C$2815,"Clown",'Duel Log'!I$2:I$2815,$A18)+COUNTIFS('Duel Log'!C$2:C$2815,"Clown",'Duel Log'!J$2:J$2815,$A18)+COUNTIFS('Duel Log'!C$2:C$2815,"Clown",'Duel Log'!K$2:K$2815,$A18)+COUNTIFS('Duel Log'!C$2:C$2815,"Clown",'Duel Log'!L$2:L$2815,$A18)+COUNTIFS('Duel Log'!C$2:C$2815,"Clown",'Duel Log'!M$2:M$2815,$A18)+COUNTIFS('Duel Log'!C$2:C$2815,"Clown",'Duel Log'!N$2:N$2815,$A18)+COUNTIFS('Duel Log'!C$2:C$2815,"Clown",'Duel Log'!O$2:O$2815,$A18)+COUNTIFS('Duel Log'!C$2:C$2815,"Clown",'Duel Log'!P$2:P$2815,$A18)</f>
        <v>12</v>
      </c>
      <c r="H18" s="17" t="n">
        <f aca="false">COUNTIFS('Duel Log'!C$2:C$2815,"Coco",'Duel Log'!I$2:I$2815,$A18)+COUNTIFS('Duel Log'!C$2:C$2815,"Coco",'Duel Log'!J$2:J$2815,$A18)+COUNTIFS('Duel Log'!C$2:C$2815,"Coco",'Duel Log'!K$2:K$2815,$A18)+COUNTIFS('Duel Log'!C$2:C$2815,"Coco",'Duel Log'!L$2:L$2815,$A18)+COUNTIFS('Duel Log'!C$2:C$2815,"Coco",'Duel Log'!M$2:M$2815,$A18)+COUNTIFS('Duel Log'!C$2:C$2815,"Coco",'Duel Log'!N$2:N$2815,$A18)+COUNTIFS('Duel Log'!C$2:C$2815,"Coco",'Duel Log'!O$2:O$2815,$A18)+COUNTIFS('Duel Log'!C$2:C$2815,"Coco",'Duel Log'!P$2:P$2815,$A18)</f>
        <v>11</v>
      </c>
      <c r="I18" s="17" t="n">
        <f aca="false">COUNTIFS('Duel Log'!C$2:C$2815,"Code: Furkan",'Duel Log'!I$2:I$2815,$A18)+COUNTIFS('Duel Log'!C$2:C$2815,"Code: Furkan",'Duel Log'!J$2:J$2815,$A18)+COUNTIFS('Duel Log'!C$2:C$2815,"Code: Furkan",'Duel Log'!K$2:K$2815,$A18)+COUNTIFS('Duel Log'!C$2:C$2815,"Code: Furkan",'Duel Log'!L$2:L$2815,$A18)+COUNTIFS('Duel Log'!C$2:C$2815,"Code: Furkan",'Duel Log'!M$2:M$2815,$A18)+COUNTIFS('Duel Log'!C$2:C$2815,"Code: Furkan",'Duel Log'!N$2:N$2815,$A18)+COUNTIFS('Duel Log'!C$2:C$2815,"Code: Furkan",'Duel Log'!O$2:O$2815,$A18)+COUNTIFS('Duel Log'!C$2:C$2815,"Code: Furkan",'Duel Log'!P$2:P$2815,$A18)</f>
        <v>5</v>
      </c>
      <c r="J18" s="17" t="n">
        <f aca="false">COUNTIFS('Duel Log'!C$2:C$2815,"DK",'Duel Log'!I$2:I$2815,$A18)+COUNTIFS('Duel Log'!C$2:C$2815,"DK",'Duel Log'!J$2:J$2815,$A18)+COUNTIFS('Duel Log'!C$2:C$2815,"DK",'Duel Log'!K$2:K$2815,$A18)+COUNTIFS('Duel Log'!C$2:C$2815,"DK",'Duel Log'!L$2:L$2815,$A18)+COUNTIFS('Duel Log'!C$2:C$2815,"DK",'Duel Log'!M$2:M$2815,$A18)+COUNTIFS('Duel Log'!C$2:C$2815,"DK",'Duel Log'!N$2:N$2815,$A18)+COUNTIFS('Duel Log'!C$2:C$2815,"DK",'Duel Log'!O$2:O$2815,$A18)+COUNTIFS('Duel Log'!C$2:C$2815,"DK",'Duel Log'!P$2:P$2815,$A18)</f>
        <v>8</v>
      </c>
      <c r="K18" s="17" t="n">
        <f aca="false">COUNTIFS('Duel Log'!C$2:C$2815,"Dess",'Duel Log'!I$2:I$2815,$A18)+COUNTIFS('Duel Log'!C$2:C$2815,"Dess",'Duel Log'!J$2:J$2815,$A18)+COUNTIFS('Duel Log'!C$2:C$2815,"Dess",'Duel Log'!K$2:K$2815,$A18)+COUNTIFS('Duel Log'!C$2:C$2815,"Dess",'Duel Log'!L$2:L$2815,$A18)+COUNTIFS('Duel Log'!C$2:C$2815,"Dess",'Duel Log'!M$2:M$2815,$A18)+COUNTIFS('Duel Log'!C$2:C$2815,"Dess",'Duel Log'!N$2:N$2815,$A18)+COUNTIFS('Duel Log'!C$2:C$2815,"Dess",'Duel Log'!O$2:O$2815,$A18)+COUNTIFS('Duel Log'!C$2:C$2815,"Dess",'Duel Log'!P$2:P$2815,$A18)</f>
        <v>6</v>
      </c>
      <c r="L18" s="17" t="n">
        <f aca="false">COUNTIFS('Duel Log'!C$2:C$2815,"EGW",'Duel Log'!I$2:I$2815,$A18)+COUNTIFS('Duel Log'!C$2:C$2815,"EGW",'Duel Log'!J$2:J$2815,$A18)+COUNTIFS('Duel Log'!C$2:C$2815,"EGW",'Duel Log'!K$2:K$2815,$A18)+COUNTIFS('Duel Log'!C$2:C$2815,"EGW",'Duel Log'!L$2:L$2815,$A18)+COUNTIFS('Duel Log'!C$2:C$2815,"EGW",'Duel Log'!M$2:M$2815,$A18)+COUNTIFS('Duel Log'!C$2:C$2815,"EGW",'Duel Log'!N$2:N$2815,$A18)+COUNTIFS('Duel Log'!C$2:C$2815,"EGW",'Duel Log'!O$2:O$2815,$A18)+COUNTIFS('Duel Log'!C$2:C$2815,"EGW",'Duel Log'!P$2:P$2815,$A18)</f>
        <v>5</v>
      </c>
      <c r="M18" s="17" t="n">
        <f aca="false">COUNTIFS('Duel Log'!C$2:C$2815,"ErBacce",'Duel Log'!I$2:I$2815,$A18)+COUNTIFS('Duel Log'!C$2:C$2815,"ErBacce",'Duel Log'!J$2:J$2815,$A18)+COUNTIFS('Duel Log'!C$2:C$2815,"ErBacce",'Duel Log'!K$2:K$2815,$A18)+COUNTIFS('Duel Log'!C$2:C$2815,"ErBacce",'Duel Log'!L$2:L$2815,$A18)+COUNTIFS('Duel Log'!C$2:C$2815,"ErBacce",'Duel Log'!M$2:M$2815,$A18)+COUNTIFS('Duel Log'!C$2:C$2815,"ErBacce",'Duel Log'!N$2:N$2815,$A18)+COUNTIFS('Duel Log'!C$2:C$2815,"ErBacce",'Duel Log'!O$2:O$2815,$A18)+COUNTIFS('Duel Log'!C$2:C$2815,"ErBacce",'Duel Log'!P$2:P$2815,$A18)</f>
        <v>4</v>
      </c>
      <c r="N18" s="17" t="n">
        <f aca="false">COUNTIFS('Duel Log'!C$2:C$2815,"Ian77",'Duel Log'!I$2:I$2815,$A18)+COUNTIFS('Duel Log'!C$2:C$2815,"Ian77",'Duel Log'!J$2:J$2815,$A18)+COUNTIFS('Duel Log'!C$2:C$2815,"Ian77",'Duel Log'!K$2:K$2815,$A18)+COUNTIFS('Duel Log'!C$2:C$2815,"Ian77",'Duel Log'!L$2:L$2815,$A18)+COUNTIFS('Duel Log'!C$2:C$2815,"Ian77",'Duel Log'!M$2:M$2815,$A18)+COUNTIFS('Duel Log'!C$2:C$2815,"Ian77",'Duel Log'!N$2:N$2815,$A18)+COUNTIFS('Duel Log'!C$2:C$2815,"Ian77",'Duel Log'!O$2:O$2815,$A18)+COUNTIFS('Duel Log'!C$2:C$2815,"Ian77",'Duel Log'!P$2:P$2815,$A18)</f>
        <v>4</v>
      </c>
      <c r="O18" s="17" t="n">
        <f aca="false">COUNTIFS('Duel Log'!C$2:C$2815,"JL Viiper",'Duel Log'!I$2:I$2815,$A18)+COUNTIFS('Duel Log'!C$2:C$2815,"JL Viiper",'Duel Log'!J$2:J$2815,$A18)+COUNTIFS('Duel Log'!C$2:C$2815,"JL Viiper",'Duel Log'!K$2:K$2815,$A18)+COUNTIFS('Duel Log'!C$2:C$2815,"JL Viiper",'Duel Log'!L$2:L$2815,$A18)+COUNTIFS('Duel Log'!C$2:C$2815,"JL Viiper",'Duel Log'!M$2:M$2815,$A18)+COUNTIFS('Duel Log'!C$2:C$2815,"JL Viiper",'Duel Log'!N$2:N$2815,$A18)+COUNTIFS('Duel Log'!C$2:C$2815,"JL Viiper",'Duel Log'!O$2:O$2815,$A18)+COUNTIFS('Duel Log'!C$2:C$2815,"JL Viiper",'Duel Log'!P$2:P$2815,$A18)</f>
        <v>5</v>
      </c>
      <c r="P18" s="17" t="n">
        <f aca="false">COUNTIFS('Duel Log'!C$2:C$2815,"JorZ",'Duel Log'!I$2:I$2815,$A18)+COUNTIFS('Duel Log'!C$2:C$2815,"JorZ",'Duel Log'!J$2:J$2815,$A18)+COUNTIFS('Duel Log'!C$2:C$2815,"JorZ",'Duel Log'!K$2:K$2815,$A18)+COUNTIFS('Duel Log'!C$2:C$2815,"JorZ",'Duel Log'!L$2:L$2815,$A18)+COUNTIFS('Duel Log'!C$2:C$2815,"JorZ",'Duel Log'!M$2:M$2815,$A18)+COUNTIFS('Duel Log'!C$2:C$2815,"JorZ",'Duel Log'!N$2:N$2815,$A18)+COUNTIFS('Duel Log'!C$2:C$2815,"JorZ",'Duel Log'!O$2:O$2815,$A18)+COUNTIFS('Duel Log'!C$2:C$2815,"JorZ",'Duel Log'!P$2:P$2815,$A18)</f>
        <v>4</v>
      </c>
      <c r="Q18" s="17" t="n">
        <f aca="false">COUNTIFS('Duel Log'!C$2:C$2815,"Kimchi77✨小小罗",'Duel Log'!I$2:I$2815,$A18)+COUNTIFS('Duel Log'!C$2:C$2815,"Kimchi77✨小小罗",'Duel Log'!J$2:J$2815,$A18)+COUNTIFS('Duel Log'!C$2:C$2815,"Kimchi77✨小小罗",'Duel Log'!K$2:K$2815,$A18)+COUNTIFS('Duel Log'!C$2:C$2815,"Kimchi77✨小小罗",'Duel Log'!L$2:L$2815,$A18)+COUNTIFS('Duel Log'!C$2:C$2815,"Kimchi77✨小小罗",'Duel Log'!M$2:M$2815,$A18)+COUNTIFS('Duel Log'!C$2:C$2815,"Kimchi77✨小小罗",'Duel Log'!N$2:N$2815,$A18)+COUNTIFS('Duel Log'!C$2:C$2815,"Kimchi77✨小小罗",'Duel Log'!O$2:O$2815,$A18)+COUNTIFS('Duel Log'!C$2:C$2815,"Kimchi77✨小小罗",'Duel Log'!P$2:P$2815,$A18)</f>
        <v>8</v>
      </c>
      <c r="R18" s="17" t="n">
        <f aca="false">COUNTIFS('Duel Log'!C$2:C$2815,"Kitashiyan",'Duel Log'!I$2:I$2815,$A18)+COUNTIFS('Duel Log'!C$2:C$2815,"Kitashiyan",'Duel Log'!J$2:J$2815,$A18)+COUNTIFS('Duel Log'!C$2:C$2815,"Kitashiyan",'Duel Log'!K$2:K$2815,$A18)+COUNTIFS('Duel Log'!C$2:C$2815,"Kitashiyan",'Duel Log'!L$2:L$2815,$A18)+COUNTIFS('Duel Log'!C$2:C$2815,"Kitashiyan",'Duel Log'!M$2:M$2815,$A18)+COUNTIFS('Duel Log'!C$2:C$2815,"Kitashiyan",'Duel Log'!N$2:N$2815,$A18)+COUNTIFS('Duel Log'!C$2:C$2815,"Kitashiyan",'Duel Log'!O$2:O$2815,$A18)+COUNTIFS('Duel Log'!C$2:C$2815,"Kitashiyan",'Duel Log'!P$2:P$2815,$A18)</f>
        <v>7</v>
      </c>
      <c r="S18" s="17" t="n">
        <f aca="false">COUNTIFS('Duel Log'!C$2:C$2815,"LF丨张✨Ink❤️llb",'Duel Log'!I$2:I$2815,$A18)+COUNTIFS('Duel Log'!C$2:C$2815,"LF丨张✨Ink❤️llb",'Duel Log'!J$2:J$2815,$A18)+COUNTIFS('Duel Log'!C$2:C$2815,"LF丨张✨Ink❤️llb",'Duel Log'!K$2:K$2815,$A18)+COUNTIFS('Duel Log'!C$2:C$2815,"LF丨张✨Ink❤️llb",'Duel Log'!L$2:L$2815,$A18)+COUNTIFS('Duel Log'!C$2:C$2815,"LF丨张✨Ink❤️llb",'Duel Log'!M$2:M$2815,$A18)+COUNTIFS('Duel Log'!C$2:C$2815,"LF丨张✨Ink❤️llb",'Duel Log'!N$2:N$2815,$A18)+COUNTIFS('Duel Log'!C$2:C$2815,"LF丨张✨Ink❤️llb",'Duel Log'!O$2:O$2815,$A18)+COUNTIFS('Duel Log'!C$2:C$2815,"LF丨张✨Ink❤️llb",'Duel Log'!P$2:P$2815,$A18)</f>
        <v>2</v>
      </c>
      <c r="T18" s="17" t="n">
        <f aca="false">COUNTIFS('Duel Log'!C$2:C$2815,"Lucas.xit✨之安神",'Duel Log'!I$2:I$2815,$A18)+COUNTIFS('Duel Log'!C$2:C$2815,"Lucas.xit✨之安神",'Duel Log'!J$2:J$2815,$A18)+COUNTIFS('Duel Log'!C$2:C$2815,"Lucas.xit✨之安神",'Duel Log'!K$2:K$2815,$A18)+COUNTIFS('Duel Log'!C$2:C$2815,"Lucas.xit✨之安神",'Duel Log'!L$2:L$2815,$A18)+COUNTIFS('Duel Log'!C$2:C$2815,"Lucas.xit✨之安神",'Duel Log'!M$2:M$2815,$A18)+COUNTIFS('Duel Log'!C$2:C$2815,"Lucas.xit✨之安神",'Duel Log'!N$2:N$2815,$A18)+COUNTIFS('Duel Log'!C$2:C$2815,"Lucas.xit✨之安神",'Duel Log'!O$2:O$2815,$A18)+COUNTIFS('Duel Log'!C$2:C$2815,"Lucas.xit✨之安神",'Duel Log'!P$2:P$2815,$A18)</f>
        <v>4</v>
      </c>
      <c r="U18" s="17" t="n">
        <f aca="false">COUNTIFS('Duel Log'!C$2:C$2815,"Lucas✨杰克",'Duel Log'!I$2:I$2815,$A18)+COUNTIFS('Duel Log'!C$2:C$2815,"Lucas✨杰克",'Duel Log'!J$2:J$2815,$A18)+COUNTIFS('Duel Log'!C$2:C$2815,"Lucas✨杰克",'Duel Log'!K$2:K$2815,$A18)+COUNTIFS('Duel Log'!C$2:C$2815,"Lucas✨杰克",'Duel Log'!L$2:L$2815,$A18)+COUNTIFS('Duel Log'!C$2:C$2815,"Lucas✨杰克",'Duel Log'!M$2:M$2815,$A18)+COUNTIFS('Duel Log'!C$2:C$2815,"Lucas✨杰克",'Duel Log'!N$2:N$2815,$A18)+COUNTIFS('Duel Log'!C$2:C$2815,"Lucas✨杰克",'Duel Log'!O$2:O$2815,$A18)+COUNTIFS('Duel Log'!C$2:C$2815,"Lucas✨杰克",'Duel Log'!P$2:P$2815,$A18)</f>
        <v>4</v>
      </c>
      <c r="V18" s="17" t="n">
        <f aca="false">COUNTIFS('Duel Log'!C$2:C$2815,"MH Axel",'Duel Log'!I$2:I$2815,$A18)+COUNTIFS('Duel Log'!C$2:C$2815,"MH Axel",'Duel Log'!J$2:J$2815,$A18)+COUNTIFS('Duel Log'!C$2:C$2815,"MH Axel",'Duel Log'!K$2:K$2815,$A18)+COUNTIFS('Duel Log'!C$2:C$2815,"MH Axel",'Duel Log'!L$2:L$2815,$A18)+COUNTIFS('Duel Log'!C$2:C$2815,"MH Axel",'Duel Log'!M$2:M$2815,$A18)+COUNTIFS('Duel Log'!C$2:C$2815,"MH Axel",'Duel Log'!N$2:N$2815,$A18)+COUNTIFS('Duel Log'!C$2:C$2815,"MH Axel",'Duel Log'!O$2:O$2815,$A18)+COUNTIFS('Duel Log'!C$2:C$2815,"MH Axel",'Duel Log'!P$2:P$2815,$A18)</f>
        <v>9</v>
      </c>
      <c r="W18" s="17" t="n">
        <f aca="false">COUNTIFS('Duel Log'!C$2:C$2815,"Mohamed Light",'Duel Log'!I$2:I$2815,$A18)+COUNTIFS('Duel Log'!C$2:C$2815,"Mohamed Light",'Duel Log'!J$2:J$2815,$A18)+COUNTIFS('Duel Log'!C$2:C$2815,"Mohamed Light",'Duel Log'!K$2:K$2815,$A18)+COUNTIFS('Duel Log'!C$2:C$2815,"Mohamed Light",'Duel Log'!L$2:L$2815,$A18)+COUNTIFS('Duel Log'!C$2:C$2815,"Mohamed Light",'Duel Log'!M$2:M$2815,$A18)+COUNTIFS('Duel Log'!C$2:C$2815,"Mohamed Light",'Duel Log'!N$2:N$2815,$A18)+COUNTIFS('Duel Log'!C$2:C$2815,"Mohamed Light",'Duel Log'!O$2:O$2815,$A18)+COUNTIFS('Duel Log'!C$2:C$2815,"Mohamed Light",'Duel Log'!P$2:P$2815,$A18)</f>
        <v>5</v>
      </c>
      <c r="X18" s="17" t="n">
        <f aca="false">COUNTIFS('Duel Log'!C$2:C$2815,"Nicoco23",'Duel Log'!I$2:I$2815,$A18)+COUNTIFS('Duel Log'!C$2:C$2815,"Nicoco23",'Duel Log'!J$2:J$2815,$A18)+COUNTIFS('Duel Log'!C$2:C$2815,"Nicoco23",'Duel Log'!K$2:K$2815,$A18)+COUNTIFS('Duel Log'!C$2:C$2815,"Nicoco23",'Duel Log'!L$2:L$2815,$A18)+COUNTIFS('Duel Log'!C$2:C$2815,"Nicoco23",'Duel Log'!M$2:M$2815,$A18)+COUNTIFS('Duel Log'!C$2:C$2815,"Nicoco23",'Duel Log'!N$2:N$2815,$A18)+COUNTIFS('Duel Log'!C$2:C$2815,"Nicoco23",'Duel Log'!O$2:O$2815,$A18)+COUNTIFS('Duel Log'!C$2:C$2815,"Nicoco23",'Duel Log'!P$2:P$2815,$A18)</f>
        <v>1</v>
      </c>
      <c r="Y18" s="17" t="n">
        <f aca="false">COUNTIFS('Duel Log'!C$2:C$2815,"Nooby❤️Pi2r",'Duel Log'!I$2:I$2815,$A18)+COUNTIFS('Duel Log'!C$2:C$2815,"Nooby❤️Pi2r",'Duel Log'!J$2:J$2815,$A18)+COUNTIFS('Duel Log'!C$2:C$2815,"Nooby❤️Pi2r",'Duel Log'!K$2:K$2815,$A18)+COUNTIFS('Duel Log'!C$2:C$2815,"Nooby❤️Pi2r",'Duel Log'!L$2:L$2815,$A18)+COUNTIFS('Duel Log'!C$2:C$2815,"Nooby❤️Pi2r",'Duel Log'!M$2:M$2815,$A18)+COUNTIFS('Duel Log'!C$2:C$2815,"Nooby❤️Pi2r",'Duel Log'!N$2:N$2815,$A18)+COUNTIFS('Duel Log'!C$2:C$2815,"Nooby❤️Pi2r",'Duel Log'!O$2:O$2815,$A18)+COUNTIFS('Duel Log'!C$2:C$2815,"Nooby❤️Pi2r",'Duel Log'!P$2:P$2815,$A18)</f>
        <v>7</v>
      </c>
      <c r="Z18" s="17" t="n">
        <f aca="false">COUNTIFS('Duel Log'!C$2:C$2815,"Pedro™️",'Duel Log'!I$2:I$2815,$A18)+COUNTIFS('Duel Log'!C$2:C$2815,"Pedro™️",'Duel Log'!J$2:J$2815,$A18)+COUNTIFS('Duel Log'!C$2:C$2815,"Pedro™️",'Duel Log'!K$2:K$2815,$A18)+COUNTIFS('Duel Log'!C$2:C$2815,"Pedro™️",'Duel Log'!L$2:L$2815,$A18)+COUNTIFS('Duel Log'!C$2:C$2815,"Pedro™️",'Duel Log'!M$2:M$2815,$A18)+COUNTIFS('Duel Log'!C$2:C$2815,"Pedro™️",'Duel Log'!N$2:N$2815,$A18)+COUNTIFS('Duel Log'!C$2:C$2815,"Pedro™️",'Duel Log'!O$2:O$2815,$A18)+COUNTIFS('Duel Log'!C$2:C$2815,"Pedro™️",'Duel Log'!P$2:P$2815,$A18)</f>
        <v>8</v>
      </c>
      <c r="AA18" s="17" t="n">
        <f aca="false">COUNTIFS('Duel Log'!C$2:C$2815,"RAD",'Duel Log'!I$2:I$2815,$A18)+COUNTIFS('Duel Log'!C$2:C$2815,"RAD",'Duel Log'!J$2:J$2815,$A18)+COUNTIFS('Duel Log'!C$2:C$2815,"RAD",'Duel Log'!K$2:K$2815,$A18)+COUNTIFS('Duel Log'!C$2:C$2815,"RAD",'Duel Log'!L$2:L$2815,$A18)+COUNTIFS('Duel Log'!C$2:C$2815,"RAD",'Duel Log'!M$2:M$2815,$A18)+COUNTIFS('Duel Log'!C$2:C$2815,"RAD",'Duel Log'!N$2:N$2815,$A18)+COUNTIFS('Duel Log'!C$2:C$2815,"RAD",'Duel Log'!O$2:O$2815,$A18)+COUNTIFS('Duel Log'!C$2:C$2815,"RAD",'Duel Log'!P$2:P$2815,$A18)</f>
        <v>2</v>
      </c>
      <c r="AB18" s="17" t="n">
        <f aca="false">COUNTIFS('Duel Log'!C$2:C$2815,"RUBIZALEZ",'Duel Log'!I$2:I$2815,$A18)+COUNTIFS('Duel Log'!C$2:C$2815,"RUBIZALEZ",'Duel Log'!J$2:J$2815,$A18)+COUNTIFS('Duel Log'!C$2:C$2815,"RUBIZALEZ",'Duel Log'!K$2:K$2815,$A18)+COUNTIFS('Duel Log'!C$2:C$2815,"RUBIZALEZ",'Duel Log'!L$2:L$2815,$A18)+COUNTIFS('Duel Log'!C$2:C$2815,"RUBIZALEZ",'Duel Log'!M$2:M$2815,$A18)+COUNTIFS('Duel Log'!C$2:C$2815,"RUBIZALEZ",'Duel Log'!N$2:N$2815,$A18)+COUNTIFS('Duel Log'!C$2:C$2815,"RUBIZALEZ",'Duel Log'!O$2:O$2815,$A18)+COUNTIFS('Duel Log'!C$2:C$2815,"RUBIZALEZ",'Duel Log'!P$2:P$2815,$A18)</f>
        <v>4</v>
      </c>
      <c r="AC18" s="17" t="n">
        <f aca="false">COUNTIFS('Duel Log'!C$2:C$2815,"Rainbow",'Duel Log'!I$2:I$2815,$A18)+COUNTIFS('Duel Log'!C$2:C$2815,"Rainbow",'Duel Log'!J$2:J$2815,$A18)+COUNTIFS('Duel Log'!C$2:C$2815,"Rainbow",'Duel Log'!K$2:K$2815,$A18)+COUNTIFS('Duel Log'!C$2:C$2815,"Rainbow",'Duel Log'!L$2:L$2815,$A18)+COUNTIFS('Duel Log'!C$2:C$2815,"Rainbow",'Duel Log'!M$2:M$2815,$A18)+COUNTIFS('Duel Log'!C$2:C$2815,"Rainbow",'Duel Log'!N$2:N$2815,$A18)+COUNTIFS('Duel Log'!C$2:C$2815,"Rainbow",'Duel Log'!O$2:O$2815,$A18)+COUNTIFS('Duel Log'!C$2:C$2815,"Rainbow",'Duel Log'!P$2:P$2815,$A18)</f>
        <v>8</v>
      </c>
      <c r="AD18" s="17" t="n">
        <f aca="false">COUNTIFS('Duel Log'!C$2:C$2815,"Rin✨安之",'Duel Log'!I$2:I$2815,$A18)+COUNTIFS('Duel Log'!C$2:C$2815,"Rin✨安之",'Duel Log'!J$2:J$2815,$A18)+COUNTIFS('Duel Log'!C$2:C$2815,"Rin✨安之",'Duel Log'!K$2:K$2815,$A18)+COUNTIFS('Duel Log'!C$2:C$2815,"Rin✨安之",'Duel Log'!L$2:L$2815,$A18)+COUNTIFS('Duel Log'!C$2:C$2815,"Rin✨安之",'Duel Log'!M$2:M$2815,$A18)+COUNTIFS('Duel Log'!C$2:C$2815,"Rin✨安之",'Duel Log'!N$2:N$2815,$A18)+COUNTIFS('Duel Log'!C$2:C$2815,"Rin✨安之",'Duel Log'!O$2:O$2815,$A18)+COUNTIFS('Duel Log'!C$2:C$2815,"Rin✨安之",'Duel Log'!P$2:P$2815,$A18)</f>
        <v>4</v>
      </c>
      <c r="AE18" s="17" t="n">
        <f aca="false">COUNTIFS('Duel Log'!C$2:C$2815,"Ryley",'Duel Log'!I$2:I$2815,$A18)+COUNTIFS('Duel Log'!C$2:C$2815,"Ryley",'Duel Log'!J$2:J$2815,$A18)+COUNTIFS('Duel Log'!C$2:C$2815,"Ryley",'Duel Log'!K$2:K$2815,$A18)+COUNTIFS('Duel Log'!C$2:C$2815,"Ryley",'Duel Log'!L$2:L$2815,$A18)+COUNTIFS('Duel Log'!C$2:C$2815,"Ryley",'Duel Log'!M$2:M$2815,$A18)+COUNTIFS('Duel Log'!C$2:C$2815,"Ryley",'Duel Log'!N$2:N$2815,$A18)+COUNTIFS('Duel Log'!C$2:C$2815,"Ryley",'Duel Log'!O$2:O$2815,$A18)+COUNTIFS('Duel Log'!C$2:C$2815,"Ryley",'Duel Log'!P$2:P$2815,$A18)</f>
        <v>12</v>
      </c>
      <c r="AF18" s="17" t="n">
        <f aca="false">COUNTIFS('Duel Log'!C$2:C$2815,"SK Morten",'Duel Log'!I$2:I$2815,$A18)+COUNTIFS('Duel Log'!C$2:C$2815,"SK Morten",'Duel Log'!J$2:J$2815,$A18)+COUNTIFS('Duel Log'!C$2:C$2815,"SK Morten",'Duel Log'!K$2:K$2815,$A18)+COUNTIFS('Duel Log'!C$2:C$2815,"SK Morten",'Duel Log'!L$2:L$2815,$A18)+COUNTIFS('Duel Log'!C$2:C$2815,"SK Morten",'Duel Log'!M$2:M$2815,$A18)+COUNTIFS('Duel Log'!C$2:C$2815,"SK Morten",'Duel Log'!N$2:N$2815,$A18)+COUNTIFS('Duel Log'!C$2:C$2815,"SK Morten",'Duel Log'!O$2:O$2815,$A18)+COUNTIFS('Duel Log'!C$2:C$2815,"SK Morten",'Duel Log'!P$2:P$2815,$A18)</f>
        <v>5</v>
      </c>
      <c r="AG18" s="17" t="n">
        <f aca="false">COUNTIFS('Duel Log'!C$2:C$2815,"SK xopxsam",'Duel Log'!I$2:I$2815,$A18)+COUNTIFS('Duel Log'!C$2:C$2815,"SK xopxsam",'Duel Log'!J$2:J$2815,$A18)+COUNTIFS('Duel Log'!C$2:C$2815,"SK xopxsam",'Duel Log'!K$2:K$2815,$A18)+COUNTIFS('Duel Log'!C$2:C$2815,"SK xopxsam",'Duel Log'!L$2:L$2815,$A18)+COUNTIFS('Duel Log'!C$2:C$2815,"SK xopxsam",'Duel Log'!M$2:M$2815,$A18)+COUNTIFS('Duel Log'!C$2:C$2815,"SK xopxsam",'Duel Log'!N$2:N$2815,$A18)+COUNTIFS('Duel Log'!C$2:C$2815,"SK xopxsam",'Duel Log'!O$2:O$2815,$A18)+COUNTIFS('Duel Log'!C$2:C$2815,"SK xopxsam",'Duel Log'!P$2:P$2815,$A18)</f>
        <v>1</v>
      </c>
      <c r="AH18" s="17" t="n">
        <f aca="false">COUNTIFS('Duel Log'!C$2:C$2815,"Samuel Bassotto",'Duel Log'!I$2:I$2815,$A18)+COUNTIFS('Duel Log'!C$2:C$2815,"Samuel Bassotto",'Duel Log'!J$2:J$2815,$A18)+COUNTIFS('Duel Log'!C$2:C$2815,"Samuel Bassotto",'Duel Log'!K$2:K$2815,$A18)+COUNTIFS('Duel Log'!C$2:C$2815,"Samuel Bassotto",'Duel Log'!L$2:L$2815,$A18)+COUNTIFS('Duel Log'!C$2:C$2815,"Samuel Bassotto",'Duel Log'!M$2:M$2815,$A18)+COUNTIFS('Duel Log'!C$2:C$2815,"Samuel Bassotto",'Duel Log'!N$2:N$2815,$A18)+COUNTIFS('Duel Log'!C$2:C$2815,"Samuel Bassotto",'Duel Log'!O$2:O$2815,$A18)+COUNTIFS('Duel Log'!C$2:C$2815,"Samuel Bassotto",'Duel Log'!P$2:P$2815,$A18)</f>
        <v>5</v>
      </c>
      <c r="AI18" s="17" t="n">
        <f aca="false">COUNTIFS('Duel Log'!C$2:C$2815,"SandBox",'Duel Log'!I$2:I$2815,$A18)+COUNTIFS('Duel Log'!C$2:C$2815,"SandBox",'Duel Log'!J$2:J$2815,$A18)+COUNTIFS('Duel Log'!C$2:C$2815,"SandBox",'Duel Log'!K$2:K$2815,$A18)+COUNTIFS('Duel Log'!C$2:C$2815,"SandBox",'Duel Log'!L$2:L$2815,$A18)+COUNTIFS('Duel Log'!C$2:C$2815,"SandBox",'Duel Log'!M$2:M$2815,$A18)+COUNTIFS('Duel Log'!C$2:C$2815,"SandBox",'Duel Log'!N$2:N$2815,$A18)+COUNTIFS('Duel Log'!C$2:C$2815,"SandBox",'Duel Log'!O$2:O$2815,$A18)+COUNTIFS('Duel Log'!C$2:C$2815,"SandBox",'Duel Log'!P$2:P$2815,$A18)</f>
        <v>9</v>
      </c>
      <c r="AJ18" s="17" t="n">
        <f aca="false">COUNTIFS('Duel Log'!C$2:C$2815,"Steeef",'Duel Log'!I$2:I$2815,$A18)+COUNTIFS('Duel Log'!C$2:C$2815,"Steeef",'Duel Log'!J$2:J$2815,$A18)+COUNTIFS('Duel Log'!C$2:C$2815,"Steeef",'Duel Log'!K$2:K$2815,$A18)+COUNTIFS('Duel Log'!C$2:C$2815,"Steeef",'Duel Log'!L$2:L$2815,$A18)+COUNTIFS('Duel Log'!C$2:C$2815,"Steeef",'Duel Log'!M$2:M$2815,$A18)+COUNTIFS('Duel Log'!C$2:C$2815,"Steeef",'Duel Log'!N$2:N$2815,$A18)+COUNTIFS('Duel Log'!C$2:C$2815,"Steeef",'Duel Log'!O$2:O$2815,$A18)+COUNTIFS('Duel Log'!C$2:C$2815,"Steeef",'Duel Log'!P$2:P$2815,$A18)</f>
        <v>8</v>
      </c>
      <c r="AK18" s="17" t="n">
        <f aca="false">COUNTIFS('Duel Log'!C$2:C$2815,"TMX I Mateja",'Duel Log'!I$2:I$2815,$A18)+COUNTIFS('Duel Log'!C$2:C$2815,"TMX I Mateja",'Duel Log'!J$2:J$2815,$A18)+COUNTIFS('Duel Log'!C$2:C$2815,"TMX I Mateja",'Duel Log'!K$2:K$2815,$A18)+COUNTIFS('Duel Log'!C$2:C$2815,"TMX I Mateja",'Duel Log'!L$2:L$2815,$A18)+COUNTIFS('Duel Log'!C$2:C$2815,"TMX I Mateja",'Duel Log'!M$2:M$2815,$A18)+COUNTIFS('Duel Log'!C$2:C$2815,"TMX I Mateja",'Duel Log'!N$2:N$2815,$A18)+COUNTIFS('Duel Log'!C$2:C$2815,"TMX I Mateja",'Duel Log'!O$2:O$2815,$A18)+COUNTIFS('Duel Log'!C$2:C$2815,"TMX I Mateja",'Duel Log'!P$2:P$2815,$A18)</f>
        <v>7</v>
      </c>
      <c r="AL18" s="17" t="n">
        <f aca="false">COUNTIFS('Duel Log'!C$2:C$2815,"Turan✨",'Duel Log'!I$2:I$2815,$A18)+COUNTIFS('Duel Log'!C$2:C$2815,"Turan✨",'Duel Log'!J$2:J$2815,$A18)+COUNTIFS('Duel Log'!C$2:C$2815,"Turan✨",'Duel Log'!K$2:K$2815,$A18)+COUNTIFS('Duel Log'!C$2:C$2815,"Turan✨",'Duel Log'!L$2:L$2815,$A18)+COUNTIFS('Duel Log'!C$2:C$2815,"Turan✨",'Duel Log'!M$2:M$2815,$A18)+COUNTIFS('Duel Log'!C$2:C$2815,"Turan✨",'Duel Log'!N$2:N$2815,$A18)+COUNTIFS('Duel Log'!C$2:C$2815,"Turan✨",'Duel Log'!O$2:O$2815,$A18)+COUNTIFS('Duel Log'!C$2:C$2815,"Turan✨",'Duel Log'!P$2:P$2815,$A18)</f>
        <v>7</v>
      </c>
      <c r="AM18" s="17" t="n">
        <f aca="false">COUNTIFS('Duel Log'!C$2:C$2815,"Vitor75",'Duel Log'!I$2:I$2815,$A18)+COUNTIFS('Duel Log'!C$2:C$2815,"Vitor75",'Duel Log'!J$2:J$2815,$A18)+COUNTIFS('Duel Log'!C$2:C$2815,"Vitor75",'Duel Log'!K$2:K$2815,$A18)+COUNTIFS('Duel Log'!C$2:C$2815,"Vitor75",'Duel Log'!L$2:L$2815,$A18)+COUNTIFS('Duel Log'!C$2:C$2815,"Vitor75",'Duel Log'!M$2:M$2815,$A18)+COUNTIFS('Duel Log'!C$2:C$2815,"Vitor75",'Duel Log'!N$2:N$2815,$A18)+COUNTIFS('Duel Log'!C$2:C$2815,"Vitor75",'Duel Log'!O$2:O$2815,$A18)+COUNTIFS('Duel Log'!C$2:C$2815,"Vitor75",'Duel Log'!P$2:P$2815,$A18)</f>
        <v>10</v>
      </c>
      <c r="AN18" s="17" t="n">
        <f aca="false">COUNTIFS('Duel Log'!C$2:C$2815,"WL ✨ Tytoń 劲头",'Duel Log'!I$2:I$2815,$A18)+COUNTIFS('Duel Log'!C$2:C$2815,"WL ✨ Tytoń 劲头",'Duel Log'!J$2:J$2815,$A18)+COUNTIFS('Duel Log'!C$2:C$2815,"WL ✨ Tytoń 劲头",'Duel Log'!K$2:K$2815,$A18)+COUNTIFS('Duel Log'!C$2:C$2815,"WL ✨ Tytoń 劲头",'Duel Log'!L$2:L$2815,$A18)+COUNTIFS('Duel Log'!C$2:C$2815,"WL ✨ Tytoń 劲头",'Duel Log'!M$2:M$2815,$A18)+COUNTIFS('Duel Log'!C$2:C$2815,"WL ✨ Tytoń 劲头",'Duel Log'!N$2:N$2815,$A18)+COUNTIFS('Duel Log'!C$2:C$2815,"WL ✨ Tytoń 劲头",'Duel Log'!O$2:O$2815,$A18)+COUNTIFS('Duel Log'!C$2:C$2815,"WL ✨ Tytoń 劲头",'Duel Log'!P$2:P$2815,$A18)</f>
        <v>4</v>
      </c>
      <c r="AO18" s="17" t="n">
        <f aca="false">COUNTIFS('Duel Log'!C$2:C$2815,"Wallace",'Duel Log'!I$2:I$2815,$A18)+COUNTIFS('Duel Log'!C$2:C$2815,"Wallace",'Duel Log'!J$2:J$2815,$A18)+COUNTIFS('Duel Log'!C$2:C$2815,"Wallace",'Duel Log'!K$2:K$2815,$A18)+COUNTIFS('Duel Log'!C$2:C$2815,"Wallace",'Duel Log'!L$2:L$2815,$A18)+COUNTIFS('Duel Log'!C$2:C$2815,"Wallace",'Duel Log'!M$2:M$2815,$A18)+COUNTIFS('Duel Log'!C$2:C$2815,"Wallace",'Duel Log'!N$2:N$2815,$A18)+COUNTIFS('Duel Log'!C$2:C$2815,"Wallace",'Duel Log'!O$2:O$2815,$A18)+COUNTIFS('Duel Log'!C$2:C$2815,"Wallace",'Duel Log'!P$2:P$2815,$A18)</f>
        <v>5</v>
      </c>
      <c r="AP18" s="17" t="n">
        <f aca="false">COUNTIFS('Duel Log'!C$2:C$2815,"Yoru",'Duel Log'!I$2:I$2815,$A18)+COUNTIFS('Duel Log'!C$2:C$2815,"Yoru",'Duel Log'!J$2:J$2815,$A18)+COUNTIFS('Duel Log'!C$2:C$2815,"Yoru",'Duel Log'!K$2:K$2815,$A18)+COUNTIFS('Duel Log'!C$2:C$2815,"Yoru",'Duel Log'!L$2:L$2815,$A18)+COUNTIFS('Duel Log'!C$2:C$2815,"Yoru",'Duel Log'!M$2:M$2815,$A18)+COUNTIFS('Duel Log'!C$2:C$2815,"Yoru",'Duel Log'!N$2:N$2815,$A18)+COUNTIFS('Duel Log'!C$2:C$2815,"Yoru",'Duel Log'!O$2:O$2815,$A18)+COUNTIFS('Duel Log'!C$2:C$2815,"Yoru",'Duel Log'!P$2:P$2815,$A18)</f>
        <v>11</v>
      </c>
      <c r="AQ18" s="17" t="n">
        <f aca="false">COUNTIFS('Duel Log'!C$2:C$2815,"adriel",'Duel Log'!I$2:I$2815,$A18)+COUNTIFS('Duel Log'!C$2:C$2815,"adriel",'Duel Log'!J$2:J$2815,$A18)+COUNTIFS('Duel Log'!C$2:C$2815,"adriel",'Duel Log'!K$2:K$2815,$A18)+COUNTIFS('Duel Log'!C$2:C$2815,"adriel",'Duel Log'!L$2:L$2815,$A18)+COUNTIFS('Duel Log'!C$2:C$2815,"adriel",'Duel Log'!M$2:M$2815,$A18)+COUNTIFS('Duel Log'!C$2:C$2815,"adriel",'Duel Log'!N$2:N$2815,$A18)+COUNTIFS('Duel Log'!C$2:C$2815,"adriel",'Duel Log'!O$2:O$2815,$A18)+COUNTIFS('Duel Log'!C$2:C$2815,"adriel",'Duel Log'!P$2:P$2815,$A18)</f>
        <v>8</v>
      </c>
      <c r="AR18" s="17" t="n">
        <f aca="false">COUNTIFS('Duel Log'!C$2:C$2815,"droy",'Duel Log'!I$2:I$2815,$A18)+COUNTIFS('Duel Log'!C$2:C$2815,"droy",'Duel Log'!J$2:J$2815,$A18)+COUNTIFS('Duel Log'!C$2:C$2815,"droy",'Duel Log'!K$2:K$2815,$A18)+COUNTIFS('Duel Log'!C$2:C$2815,"droy",'Duel Log'!L$2:L$2815,$A18)+COUNTIFS('Duel Log'!C$2:C$2815,"droy",'Duel Log'!M$2:M$2815,$A18)+COUNTIFS('Duel Log'!C$2:C$2815,"droy",'Duel Log'!N$2:N$2815,$A18)+COUNTIFS('Duel Log'!C$2:C$2815,"droy",'Duel Log'!O$2:O$2815,$A18)+COUNTIFS('Duel Log'!C$2:C$2815,"droy",'Duel Log'!P$2:P$2815,$A18)</f>
        <v>3</v>
      </c>
      <c r="AS18" s="17" t="n">
        <f aca="false">COUNTIFS('Duel Log'!C$2:C$2815,"evolve✨律师",'Duel Log'!I$2:I$2815,$A18)+COUNTIFS('Duel Log'!C$2:C$2815,"evolve✨律师",'Duel Log'!J$2:J$2815,$A18)+COUNTIFS('Duel Log'!C$2:C$2815,"evolve✨律师",'Duel Log'!K$2:K$2815,$A18)+COUNTIFS('Duel Log'!C$2:C$2815,"evolve✨律师",'Duel Log'!L$2:L$2815,$A18)+COUNTIFS('Duel Log'!C$2:C$2815,"evolve✨律师",'Duel Log'!M$2:M$2815,$A18)+COUNTIFS('Duel Log'!C$2:C$2815,"evolve✨律师",'Duel Log'!N$2:N$2815,$A18)+COUNTIFS('Duel Log'!C$2:C$2815,"evolve✨律师",'Duel Log'!O$2:O$2815,$A18)+COUNTIFS('Duel Log'!C$2:C$2815,"evolve✨律师",'Duel Log'!P$2:P$2815,$A18)</f>
        <v>12</v>
      </c>
      <c r="AT18" s="17" t="n">
        <f aca="false">COUNTIFS('Duel Log'!C$2:C$2815,"✨Tanji",'Duel Log'!I$2:I$2815,$A18)+COUNTIFS('Duel Log'!C$2:C$2815,"✨Tanji",'Duel Log'!J$2:J$2815,$A18)+COUNTIFS('Duel Log'!C$2:C$2815,"✨Tanji",'Duel Log'!K$2:K$2815,$A18)+COUNTIFS('Duel Log'!C$2:C$2815,"✨Tanji",'Duel Log'!L$2:L$2815,$A18)+COUNTIFS('Duel Log'!C$2:C$2815,"✨Tanji",'Duel Log'!M$2:M$2815,$A18)+COUNTIFS('Duel Log'!C$2:C$2815,"✨Tanji",'Duel Log'!N$2:N$2815,$A18)+COUNTIFS('Duel Log'!C$2:C$2815,"✨Tanji",'Duel Log'!O$2:O$2815,$A18)+COUNTIFS('Duel Log'!C$2:C$2815,"✨Tanji",'Duel Log'!P$2:P$2815,$A18)</f>
        <v>9</v>
      </c>
      <c r="AU18" s="17" t="n">
        <f aca="false">COUNTIFS('Duel Log'!C$2:C$2815,"ぐりてゃん",'Duel Log'!I$2:I$2815,$A18)+COUNTIFS('Duel Log'!C$2:C$2815,"ぐりてゃん",'Duel Log'!J$2:J$2815,$A18)+COUNTIFS('Duel Log'!C$2:C$2815,"ぐりてゃん",'Duel Log'!K$2:K$2815,$A18)+COUNTIFS('Duel Log'!C$2:C$2815,"ぐりてゃん",'Duel Log'!L$2:L$2815,$A18)+COUNTIFS('Duel Log'!C$2:C$2815,"ぐりてゃん",'Duel Log'!M$2:M$2815,$A18)+COUNTIFS('Duel Log'!C$2:C$2815,"ぐりてゃん",'Duel Log'!N$2:N$2815,$A18)+COUNTIFS('Duel Log'!C$2:C$2815,"ぐりてゃん",'Duel Log'!O$2:O$2815,$A18)+COUNTIFS('Duel Log'!C$2:C$2815,"ぐりてゃん",'Duel Log'!P$2:P$2815,$A18)</f>
        <v>4</v>
      </c>
      <c r="AV18" s="17" t="n">
        <f aca="false">COUNTIFS('Duel Log'!C$2:C$2815,"たぁ",'Duel Log'!I$2:I$2815,$A18)+COUNTIFS('Duel Log'!C$2:C$2815,"たぁ",'Duel Log'!J$2:J$2815,$A18)+COUNTIFS('Duel Log'!C$2:C$2815,"たぁ",'Duel Log'!K$2:K$2815,$A18)+COUNTIFS('Duel Log'!C$2:C$2815,"たぁ",'Duel Log'!L$2:L$2815,$A18)+COUNTIFS('Duel Log'!C$2:C$2815,"たぁ",'Duel Log'!M$2:M$2815,$A18)+COUNTIFS('Duel Log'!C$2:C$2815,"たぁ",'Duel Log'!N$2:N$2815,$A18)+COUNTIFS('Duel Log'!C$2:C$2815,"たぁ",'Duel Log'!O$2:O$2815,$A18)+COUNTIFS('Duel Log'!C$2:C$2815,"たぁ",'Duel Log'!P$2:P$2815,$A18)</f>
        <v>9</v>
      </c>
      <c r="AW18" s="17" t="n">
        <f aca="false">COUNTIFS('Duel Log'!C$2:C$2815,"むぎったん",'Duel Log'!I$2:I$2815,$A18)+COUNTIFS('Duel Log'!C$2:C$2815,"むぎったん",'Duel Log'!J$2:J$2815,$A18)+COUNTIFS('Duel Log'!C$2:C$2815,"むぎったん",'Duel Log'!K$2:K$2815,$A18)+COUNTIFS('Duel Log'!C$2:C$2815,"むぎったん",'Duel Log'!L$2:L$2815,$A18)+COUNTIFS('Duel Log'!C$2:C$2815,"むぎったん",'Duel Log'!M$2:M$2815,$A18)+COUNTIFS('Duel Log'!C$2:C$2815,"むぎったん",'Duel Log'!N$2:N$2815,$A18)+COUNTIFS('Duel Log'!C$2:C$2815,"むぎったん",'Duel Log'!O$2:O$2815,$A18)+COUNTIFS('Duel Log'!C$2:C$2815,"むぎったん",'Duel Log'!P$2:P$2815,$A18)</f>
        <v>3</v>
      </c>
      <c r="AX18" s="17" t="n">
        <f aca="false">COUNTIFS('Duel Log'!C$2:C$2815,"加急Sinistro™",'Duel Log'!I$2:I$2815,$A18)+COUNTIFS('Duel Log'!C$2:C$2815,"加急Sinistro™",'Duel Log'!J$2:J$2815,$A18)+COUNTIFS('Duel Log'!C$2:C$2815,"加急Sinistro™",'Duel Log'!K$2:K$2815,$A18)+COUNTIFS('Duel Log'!C$2:C$2815,"加急Sinistro™",'Duel Log'!L$2:L$2815,$A18)+COUNTIFS('Duel Log'!C$2:C$2815,"加急Sinistro™",'Duel Log'!M$2:M$2815,$A18)+COUNTIFS('Duel Log'!C$2:C$2815,"加急Sinistro™",'Duel Log'!N$2:N$2815,$A18)+COUNTIFS('Duel Log'!C$2:C$2815,"加急Sinistro™",'Duel Log'!O$2:O$2815,$A18)+COUNTIFS('Duel Log'!C$2:C$2815,"加急Sinistro™",'Duel Log'!P$2:P$2815,$A18)</f>
        <v>4</v>
      </c>
      <c r="AY18" s="17" t="n">
        <f aca="false">COUNTIFS('Duel Log'!C$2:C$2815,"枫｜rakan❤️安之",'Duel Log'!I$2:I$2815,$A18)+COUNTIFS('Duel Log'!C$2:C$2815,"枫｜rakan❤️安之",'Duel Log'!J$2:J$2815,$A18)+COUNTIFS('Duel Log'!C$2:C$2815,"枫｜rakan❤️安之",'Duel Log'!K$2:K$2815,$A18)+COUNTIFS('Duel Log'!C$2:C$2815,"枫｜rakan❤️安之",'Duel Log'!L$2:L$2815,$A18)+COUNTIFS('Duel Log'!C$2:C$2815,"枫｜rakan❤️安之",'Duel Log'!M$2:M$2815,$A18)+COUNTIFS('Duel Log'!C$2:C$2815,"枫｜rakan❤️安之",'Duel Log'!N$2:N$2815,$A18)+COUNTIFS('Duel Log'!C$2:C$2815,"枫｜rakan❤️安之",'Duel Log'!O$2:O$2815,$A18)+COUNTIFS('Duel Log'!C$2:C$2815,"枫｜rakan❤️安之",'Duel Log'!P$2:P$2815,$A18)</f>
        <v>1</v>
      </c>
      <c r="AZ18" s="17" t="n">
        <f aca="false">COUNTIFS('Duel Log'!C$2:C$2815,"老板 Ι Batan’宙斯",'Duel Log'!I$2:I$2815,$A18)+COUNTIFS('Duel Log'!C$2:C$2815,"老板 Ι Batan’宙斯",'Duel Log'!J$2:J$2815,$A18)+COUNTIFS('Duel Log'!C$2:C$2815,"老板 Ι Batan’宙斯",'Duel Log'!K$2:K$2815,$A18)+COUNTIFS('Duel Log'!C$2:C$2815,"老板 Ι Batan’宙斯",'Duel Log'!L$2:L$2815,$A18)+COUNTIFS('Duel Log'!C$2:C$2815,"老板 Ι Batan’宙斯",'Duel Log'!M$2:M$2815,$A18)+COUNTIFS('Duel Log'!C$2:C$2815,"老板 Ι Batan’宙斯",'Duel Log'!N$2:N$2815,$A18)+COUNTIFS('Duel Log'!C$2:C$2815,"老板 Ι Batan’宙斯",'Duel Log'!O$2:O$2815,$A18)+COUNTIFS('Duel Log'!C$2:C$2815,"老板 Ι Batan’宙斯",'Duel Log'!P$2:P$2815,$A18)</f>
        <v>1</v>
      </c>
      <c r="BA18" s="17" t="n">
        <f aca="false">COUNTIFS('Duel Log'!C$2:C$2815,"鬼舞辻無惨",'Duel Log'!I$2:I$2815,$A18)+COUNTIFS('Duel Log'!C$2:C$2815,"鬼舞辻無惨",'Duel Log'!J$2:J$2815,$A18)+COUNTIFS('Duel Log'!C$2:C$2815,"鬼舞辻無惨",'Duel Log'!K$2:K$2815,$A18)+COUNTIFS('Duel Log'!C$2:C$2815,"鬼舞辻無惨",'Duel Log'!L$2:L$2815,$A18)+COUNTIFS('Duel Log'!C$2:C$2815,"鬼舞辻無惨",'Duel Log'!M$2:M$2815,$A18)+COUNTIFS('Duel Log'!C$2:C$2815,"鬼舞辻無惨",'Duel Log'!N$2:N$2815,$A18)+COUNTIFS('Duel Log'!C$2:C$2815,"鬼舞辻無惨",'Duel Log'!O$2:O$2815,$A18)+COUNTIFS('Duel Log'!C$2:C$2815,"鬼舞辻無惨",'Duel Log'!P$2:P$2815,$A18)</f>
        <v>7</v>
      </c>
      <c r="BB18" s="17" t="n">
        <f aca="false">COUNTIFS('Duel Log'!C$2:C$2815,"우티비구독좋아요",'Duel Log'!I$2:I$2815,$A18)+COUNTIFS('Duel Log'!C$2:C$2815,"우티비구독좋아요",'Duel Log'!J$2:J$2815,$A18)+COUNTIFS('Duel Log'!C$2:C$2815,"우티비구독좋아요",'Duel Log'!K$2:K$2815,$A18)+COUNTIFS('Duel Log'!C$2:C$2815,"우티비구독좋아요",'Duel Log'!L$2:L$2815,$A18)+COUNTIFS('Duel Log'!C$2:C$2815,"우티비구독좋아요",'Duel Log'!M$2:M$2815,$A18)+COUNTIFS('Duel Log'!C$2:C$2815,"우티비구독좋아요",'Duel Log'!N$2:N$2815,$A18)+COUNTIFS('Duel Log'!C$2:C$2815,"우티비구독좋아요",'Duel Log'!O$2:O$2815,$A18)+COUNTIFS('Duel Log'!C$2:C$2815,"우티비구독좋아요",'Duel Log'!P$2:P$2815,$A18)</f>
        <v>2</v>
      </c>
    </row>
    <row r="19" customFormat="false" ht="15" hidden="false" customHeight="true" outlineLevel="0" collapsed="false">
      <c r="A19" s="11" t="s">
        <v>168</v>
      </c>
      <c r="B19" s="17" t="n">
        <f aca="false">COUNTIFS('Duel Log'!C$2:C$2815,"Adox",'Duel Log'!I$2:I$2815,$A19)+COUNTIFS('Duel Log'!C$2:C$2815,"Adox",'Duel Log'!J$2:J$2815,$A19)+COUNTIFS('Duel Log'!C$2:C$2815,"Adox",'Duel Log'!K$2:K$2815,$A19)+COUNTIFS('Duel Log'!C$2:C$2815,"Adox",'Duel Log'!L$2:L$2815,$A19)+COUNTIFS('Duel Log'!C$2:C$2815,"Adox",'Duel Log'!M$2:M$2815,$A19)+COUNTIFS('Duel Log'!C$2:C$2815,"Adox",'Duel Log'!N$2:N$2815,$A19)+COUNTIFS('Duel Log'!C$2:C$2815,"Adox",'Duel Log'!O$2:O$2815,$A19)+COUNTIFS('Duel Log'!C$2:C$2815,"Adox",'Duel Log'!P$2:P$2815,$A19)</f>
        <v>3</v>
      </c>
      <c r="C19" s="17" t="n">
        <f aca="false">COUNTIFS('Duel Log'!C$2:C$2815,"Asaf",'Duel Log'!I$2:I$2815,$A19)+COUNTIFS('Duel Log'!C$2:C$2815,"Asaf",'Duel Log'!J$2:J$2815,$A19)+COUNTIFS('Duel Log'!C$2:C$2815,"Asaf",'Duel Log'!K$2:K$2815,$A19)+COUNTIFS('Duel Log'!C$2:C$2815,"Asaf",'Duel Log'!L$2:L$2815,$A19)+COUNTIFS('Duel Log'!C$2:C$2815,"Asaf",'Duel Log'!M$2:M$2815,$A19)+COUNTIFS('Duel Log'!C$2:C$2815,"Asaf",'Duel Log'!N$2:N$2815,$A19)+COUNTIFS('Duel Log'!C$2:C$2815,"Asaf",'Duel Log'!O$2:O$2815,$A19)+COUNTIFS('Duel Log'!C$2:C$2815,"Asaf",'Duel Log'!P$2:P$2815,$A19)</f>
        <v>3</v>
      </c>
      <c r="D19" s="17" t="n">
        <f aca="false">COUNTIFS('Duel Log'!C$2:C$2815,"BattleSRAM",'Duel Log'!I$2:I$2815,$A19)+COUNTIFS('Duel Log'!C$2:C$2815,"BattleSRAM",'Duel Log'!J$2:J$2815,$A19)+COUNTIFS('Duel Log'!C$2:C$2815,"BattleSRAM",'Duel Log'!K$2:K$2815,$A19)+COUNTIFS('Duel Log'!C$2:C$2815,"BattleSRAM",'Duel Log'!L$2:L$2815,$A19)+COUNTIFS('Duel Log'!C$2:C$2815,"BattleSRAM",'Duel Log'!M$2:M$2815,$A19)+COUNTIFS('Duel Log'!C$2:C$2815,"BattleSRAM",'Duel Log'!N$2:N$2815,$A19)+COUNTIFS('Duel Log'!C$2:C$2815,"BattleSRAM",'Duel Log'!O$2:O$2815,$A19)+COUNTIFS('Duel Log'!C$2:C$2815,"BattleSRAM",'Duel Log'!P$2:P$2815,$A19)</f>
        <v>4</v>
      </c>
      <c r="E19" s="17" t="n">
        <f aca="false">COUNTIFS('Duel Log'!C$2:C$2815,"Betfas",'Duel Log'!I$2:I$2815,$A19)+COUNTIFS('Duel Log'!C$2:C$2815,"Betfas",'Duel Log'!J$2:J$2815,$A19)+COUNTIFS('Duel Log'!C$2:C$2815,"Betfas",'Duel Log'!K$2:K$2815,$A19)+COUNTIFS('Duel Log'!C$2:C$2815,"Betfas",'Duel Log'!L$2:L$2815,$A19)+COUNTIFS('Duel Log'!C$2:C$2815,"Betfas",'Duel Log'!M$2:M$2815,$A19)+COUNTIFS('Duel Log'!C$2:C$2815,"Betfas",'Duel Log'!N$2:N$2815,$A19)+COUNTIFS('Duel Log'!C$2:C$2815,"Betfas",'Duel Log'!O$2:O$2815,$A19)+COUNTIFS('Duel Log'!C$2:C$2815,"Betfas",'Duel Log'!P$2:P$2815,$A19)</f>
        <v>4</v>
      </c>
      <c r="F19" s="17" t="n">
        <f aca="false">COUNTIFS('Duel Log'!C$2:C$2815,"CAL Sub ™✨杰克",'Duel Log'!I$2:I$2815,$A19)+COUNTIFS('Duel Log'!C$2:C$2815,"CAL Sub ™✨杰克",'Duel Log'!J$2:J$2815,$A19)+COUNTIFS('Duel Log'!C$2:C$2815,"CAL Sub ™✨杰克",'Duel Log'!K$2:K$2815,$A19)+COUNTIFS('Duel Log'!C$2:C$2815,"CAL Sub ™✨杰克",'Duel Log'!L$2:L$2815,$A19)+COUNTIFS('Duel Log'!C$2:C$2815,"CAL Sub ™✨杰克",'Duel Log'!M$2:M$2815,$A19)+COUNTIFS('Duel Log'!C$2:C$2815,"CAL Sub ™✨杰克",'Duel Log'!N$2:N$2815,$A19)+COUNTIFS('Duel Log'!C$2:C$2815,"CAL Sub ™✨杰克",'Duel Log'!O$2:O$2815,$A19)+COUNTIFS('Duel Log'!C$2:C$2815,"CAL Sub ™✨杰克",'Duel Log'!P$2:P$2815,$A19)</f>
        <v>11</v>
      </c>
      <c r="G19" s="17" t="n">
        <f aca="false">COUNTIFS('Duel Log'!C$2:C$2815,"Clown",'Duel Log'!I$2:I$2815,$A19)+COUNTIFS('Duel Log'!C$2:C$2815,"Clown",'Duel Log'!J$2:J$2815,$A19)+COUNTIFS('Duel Log'!C$2:C$2815,"Clown",'Duel Log'!K$2:K$2815,$A19)+COUNTIFS('Duel Log'!C$2:C$2815,"Clown",'Duel Log'!L$2:L$2815,$A19)+COUNTIFS('Duel Log'!C$2:C$2815,"Clown",'Duel Log'!M$2:M$2815,$A19)+COUNTIFS('Duel Log'!C$2:C$2815,"Clown",'Duel Log'!N$2:N$2815,$A19)+COUNTIFS('Duel Log'!C$2:C$2815,"Clown",'Duel Log'!O$2:O$2815,$A19)+COUNTIFS('Duel Log'!C$2:C$2815,"Clown",'Duel Log'!P$2:P$2815,$A19)</f>
        <v>10</v>
      </c>
      <c r="H19" s="17" t="n">
        <f aca="false">COUNTIFS('Duel Log'!C$2:C$2815,"Coco",'Duel Log'!I$2:I$2815,$A19)+COUNTIFS('Duel Log'!C$2:C$2815,"Coco",'Duel Log'!J$2:J$2815,$A19)+COUNTIFS('Duel Log'!C$2:C$2815,"Coco",'Duel Log'!K$2:K$2815,$A19)+COUNTIFS('Duel Log'!C$2:C$2815,"Coco",'Duel Log'!L$2:L$2815,$A19)+COUNTIFS('Duel Log'!C$2:C$2815,"Coco",'Duel Log'!M$2:M$2815,$A19)+COUNTIFS('Duel Log'!C$2:C$2815,"Coco",'Duel Log'!N$2:N$2815,$A19)+COUNTIFS('Duel Log'!C$2:C$2815,"Coco",'Duel Log'!O$2:O$2815,$A19)+COUNTIFS('Duel Log'!C$2:C$2815,"Coco",'Duel Log'!P$2:P$2815,$A19)</f>
        <v>18</v>
      </c>
      <c r="I19" s="17" t="n">
        <f aca="false">COUNTIFS('Duel Log'!C$2:C$2815,"Code: Furkan",'Duel Log'!I$2:I$2815,$A19)+COUNTIFS('Duel Log'!C$2:C$2815,"Code: Furkan",'Duel Log'!J$2:J$2815,$A19)+COUNTIFS('Duel Log'!C$2:C$2815,"Code: Furkan",'Duel Log'!K$2:K$2815,$A19)+COUNTIFS('Duel Log'!C$2:C$2815,"Code: Furkan",'Duel Log'!L$2:L$2815,$A19)+COUNTIFS('Duel Log'!C$2:C$2815,"Code: Furkan",'Duel Log'!M$2:M$2815,$A19)+COUNTIFS('Duel Log'!C$2:C$2815,"Code: Furkan",'Duel Log'!N$2:N$2815,$A19)+COUNTIFS('Duel Log'!C$2:C$2815,"Code: Furkan",'Duel Log'!O$2:O$2815,$A19)+COUNTIFS('Duel Log'!C$2:C$2815,"Code: Furkan",'Duel Log'!P$2:P$2815,$A19)</f>
        <v>9</v>
      </c>
      <c r="J19" s="17" t="n">
        <f aca="false">COUNTIFS('Duel Log'!C$2:C$2815,"DK",'Duel Log'!I$2:I$2815,$A19)+COUNTIFS('Duel Log'!C$2:C$2815,"DK",'Duel Log'!J$2:J$2815,$A19)+COUNTIFS('Duel Log'!C$2:C$2815,"DK",'Duel Log'!K$2:K$2815,$A19)+COUNTIFS('Duel Log'!C$2:C$2815,"DK",'Duel Log'!L$2:L$2815,$A19)+COUNTIFS('Duel Log'!C$2:C$2815,"DK",'Duel Log'!M$2:M$2815,$A19)+COUNTIFS('Duel Log'!C$2:C$2815,"DK",'Duel Log'!N$2:N$2815,$A19)+COUNTIFS('Duel Log'!C$2:C$2815,"DK",'Duel Log'!O$2:O$2815,$A19)+COUNTIFS('Duel Log'!C$2:C$2815,"DK",'Duel Log'!P$2:P$2815,$A19)</f>
        <v>0</v>
      </c>
      <c r="K19" s="17" t="n">
        <f aca="false">COUNTIFS('Duel Log'!C$2:C$2815,"Dess",'Duel Log'!I$2:I$2815,$A19)+COUNTIFS('Duel Log'!C$2:C$2815,"Dess",'Duel Log'!J$2:J$2815,$A19)+COUNTIFS('Duel Log'!C$2:C$2815,"Dess",'Duel Log'!K$2:K$2815,$A19)+COUNTIFS('Duel Log'!C$2:C$2815,"Dess",'Duel Log'!L$2:L$2815,$A19)+COUNTIFS('Duel Log'!C$2:C$2815,"Dess",'Duel Log'!M$2:M$2815,$A19)+COUNTIFS('Duel Log'!C$2:C$2815,"Dess",'Duel Log'!N$2:N$2815,$A19)+COUNTIFS('Duel Log'!C$2:C$2815,"Dess",'Duel Log'!O$2:O$2815,$A19)+COUNTIFS('Duel Log'!C$2:C$2815,"Dess",'Duel Log'!P$2:P$2815,$A19)</f>
        <v>4</v>
      </c>
      <c r="L19" s="17" t="n">
        <f aca="false">COUNTIFS('Duel Log'!C$2:C$2815,"EGW",'Duel Log'!I$2:I$2815,$A19)+COUNTIFS('Duel Log'!C$2:C$2815,"EGW",'Duel Log'!J$2:J$2815,$A19)+COUNTIFS('Duel Log'!C$2:C$2815,"EGW",'Duel Log'!K$2:K$2815,$A19)+COUNTIFS('Duel Log'!C$2:C$2815,"EGW",'Duel Log'!L$2:L$2815,$A19)+COUNTIFS('Duel Log'!C$2:C$2815,"EGW",'Duel Log'!M$2:M$2815,$A19)+COUNTIFS('Duel Log'!C$2:C$2815,"EGW",'Duel Log'!N$2:N$2815,$A19)+COUNTIFS('Duel Log'!C$2:C$2815,"EGW",'Duel Log'!O$2:O$2815,$A19)+COUNTIFS('Duel Log'!C$2:C$2815,"EGW",'Duel Log'!P$2:P$2815,$A19)</f>
        <v>8</v>
      </c>
      <c r="M19" s="17" t="n">
        <f aca="false">COUNTIFS('Duel Log'!C$2:C$2815,"ErBacce",'Duel Log'!I$2:I$2815,$A19)+COUNTIFS('Duel Log'!C$2:C$2815,"ErBacce",'Duel Log'!J$2:J$2815,$A19)+COUNTIFS('Duel Log'!C$2:C$2815,"ErBacce",'Duel Log'!K$2:K$2815,$A19)+COUNTIFS('Duel Log'!C$2:C$2815,"ErBacce",'Duel Log'!L$2:L$2815,$A19)+COUNTIFS('Duel Log'!C$2:C$2815,"ErBacce",'Duel Log'!M$2:M$2815,$A19)+COUNTIFS('Duel Log'!C$2:C$2815,"ErBacce",'Duel Log'!N$2:N$2815,$A19)+COUNTIFS('Duel Log'!C$2:C$2815,"ErBacce",'Duel Log'!O$2:O$2815,$A19)+COUNTIFS('Duel Log'!C$2:C$2815,"ErBacce",'Duel Log'!P$2:P$2815,$A19)</f>
        <v>5</v>
      </c>
      <c r="N19" s="17" t="n">
        <f aca="false">COUNTIFS('Duel Log'!C$2:C$2815,"Ian77",'Duel Log'!I$2:I$2815,$A19)+COUNTIFS('Duel Log'!C$2:C$2815,"Ian77",'Duel Log'!J$2:J$2815,$A19)+COUNTIFS('Duel Log'!C$2:C$2815,"Ian77",'Duel Log'!K$2:K$2815,$A19)+COUNTIFS('Duel Log'!C$2:C$2815,"Ian77",'Duel Log'!L$2:L$2815,$A19)+COUNTIFS('Duel Log'!C$2:C$2815,"Ian77",'Duel Log'!M$2:M$2815,$A19)+COUNTIFS('Duel Log'!C$2:C$2815,"Ian77",'Duel Log'!N$2:N$2815,$A19)+COUNTIFS('Duel Log'!C$2:C$2815,"Ian77",'Duel Log'!O$2:O$2815,$A19)+COUNTIFS('Duel Log'!C$2:C$2815,"Ian77",'Duel Log'!P$2:P$2815,$A19)</f>
        <v>4</v>
      </c>
      <c r="O19" s="17" t="n">
        <f aca="false">COUNTIFS('Duel Log'!C$2:C$2815,"JL Viiper",'Duel Log'!I$2:I$2815,$A19)+COUNTIFS('Duel Log'!C$2:C$2815,"JL Viiper",'Duel Log'!J$2:J$2815,$A19)+COUNTIFS('Duel Log'!C$2:C$2815,"JL Viiper",'Duel Log'!K$2:K$2815,$A19)+COUNTIFS('Duel Log'!C$2:C$2815,"JL Viiper",'Duel Log'!L$2:L$2815,$A19)+COUNTIFS('Duel Log'!C$2:C$2815,"JL Viiper",'Duel Log'!M$2:M$2815,$A19)+COUNTIFS('Duel Log'!C$2:C$2815,"JL Viiper",'Duel Log'!N$2:N$2815,$A19)+COUNTIFS('Duel Log'!C$2:C$2815,"JL Viiper",'Duel Log'!O$2:O$2815,$A19)+COUNTIFS('Duel Log'!C$2:C$2815,"JL Viiper",'Duel Log'!P$2:P$2815,$A19)</f>
        <v>6</v>
      </c>
      <c r="P19" s="17" t="n">
        <f aca="false">COUNTIFS('Duel Log'!C$2:C$2815,"JorZ",'Duel Log'!I$2:I$2815,$A19)+COUNTIFS('Duel Log'!C$2:C$2815,"JorZ",'Duel Log'!J$2:J$2815,$A19)+COUNTIFS('Duel Log'!C$2:C$2815,"JorZ",'Duel Log'!K$2:K$2815,$A19)+COUNTIFS('Duel Log'!C$2:C$2815,"JorZ",'Duel Log'!L$2:L$2815,$A19)+COUNTIFS('Duel Log'!C$2:C$2815,"JorZ",'Duel Log'!M$2:M$2815,$A19)+COUNTIFS('Duel Log'!C$2:C$2815,"JorZ",'Duel Log'!N$2:N$2815,$A19)+COUNTIFS('Duel Log'!C$2:C$2815,"JorZ",'Duel Log'!O$2:O$2815,$A19)+COUNTIFS('Duel Log'!C$2:C$2815,"JorZ",'Duel Log'!P$2:P$2815,$A19)</f>
        <v>3</v>
      </c>
      <c r="Q19" s="17" t="n">
        <f aca="false">COUNTIFS('Duel Log'!C$2:C$2815,"Kimchi77✨小小罗",'Duel Log'!I$2:I$2815,$A19)+COUNTIFS('Duel Log'!C$2:C$2815,"Kimchi77✨小小罗",'Duel Log'!J$2:J$2815,$A19)+COUNTIFS('Duel Log'!C$2:C$2815,"Kimchi77✨小小罗",'Duel Log'!K$2:K$2815,$A19)+COUNTIFS('Duel Log'!C$2:C$2815,"Kimchi77✨小小罗",'Duel Log'!L$2:L$2815,$A19)+COUNTIFS('Duel Log'!C$2:C$2815,"Kimchi77✨小小罗",'Duel Log'!M$2:M$2815,$A19)+COUNTIFS('Duel Log'!C$2:C$2815,"Kimchi77✨小小罗",'Duel Log'!N$2:N$2815,$A19)+COUNTIFS('Duel Log'!C$2:C$2815,"Kimchi77✨小小罗",'Duel Log'!O$2:O$2815,$A19)+COUNTIFS('Duel Log'!C$2:C$2815,"Kimchi77✨小小罗",'Duel Log'!P$2:P$2815,$A19)</f>
        <v>9</v>
      </c>
      <c r="R19" s="17" t="n">
        <f aca="false">COUNTIFS('Duel Log'!C$2:C$2815,"Kitashiyan",'Duel Log'!I$2:I$2815,$A19)+COUNTIFS('Duel Log'!C$2:C$2815,"Kitashiyan",'Duel Log'!J$2:J$2815,$A19)+COUNTIFS('Duel Log'!C$2:C$2815,"Kitashiyan",'Duel Log'!K$2:K$2815,$A19)+COUNTIFS('Duel Log'!C$2:C$2815,"Kitashiyan",'Duel Log'!L$2:L$2815,$A19)+COUNTIFS('Duel Log'!C$2:C$2815,"Kitashiyan",'Duel Log'!M$2:M$2815,$A19)+COUNTIFS('Duel Log'!C$2:C$2815,"Kitashiyan",'Duel Log'!N$2:N$2815,$A19)+COUNTIFS('Duel Log'!C$2:C$2815,"Kitashiyan",'Duel Log'!O$2:O$2815,$A19)+COUNTIFS('Duel Log'!C$2:C$2815,"Kitashiyan",'Duel Log'!P$2:P$2815,$A19)</f>
        <v>8</v>
      </c>
      <c r="S19" s="17" t="n">
        <f aca="false">COUNTIFS('Duel Log'!C$2:C$2815,"LF丨张✨Ink❤️llb",'Duel Log'!I$2:I$2815,$A19)+COUNTIFS('Duel Log'!C$2:C$2815,"LF丨张✨Ink❤️llb",'Duel Log'!J$2:J$2815,$A19)+COUNTIFS('Duel Log'!C$2:C$2815,"LF丨张✨Ink❤️llb",'Duel Log'!K$2:K$2815,$A19)+COUNTIFS('Duel Log'!C$2:C$2815,"LF丨张✨Ink❤️llb",'Duel Log'!L$2:L$2815,$A19)+COUNTIFS('Duel Log'!C$2:C$2815,"LF丨张✨Ink❤️llb",'Duel Log'!M$2:M$2815,$A19)+COUNTIFS('Duel Log'!C$2:C$2815,"LF丨张✨Ink❤️llb",'Duel Log'!N$2:N$2815,$A19)+COUNTIFS('Duel Log'!C$2:C$2815,"LF丨张✨Ink❤️llb",'Duel Log'!O$2:O$2815,$A19)+COUNTIFS('Duel Log'!C$2:C$2815,"LF丨张✨Ink❤️llb",'Duel Log'!P$2:P$2815,$A19)</f>
        <v>2</v>
      </c>
      <c r="T19" s="17" t="n">
        <f aca="false">COUNTIFS('Duel Log'!C$2:C$2815,"Lucas.xit✨之安神",'Duel Log'!I$2:I$2815,$A19)+COUNTIFS('Duel Log'!C$2:C$2815,"Lucas.xit✨之安神",'Duel Log'!J$2:J$2815,$A19)+COUNTIFS('Duel Log'!C$2:C$2815,"Lucas.xit✨之安神",'Duel Log'!K$2:K$2815,$A19)+COUNTIFS('Duel Log'!C$2:C$2815,"Lucas.xit✨之安神",'Duel Log'!L$2:L$2815,$A19)+COUNTIFS('Duel Log'!C$2:C$2815,"Lucas.xit✨之安神",'Duel Log'!M$2:M$2815,$A19)+COUNTIFS('Duel Log'!C$2:C$2815,"Lucas.xit✨之安神",'Duel Log'!N$2:N$2815,$A19)+COUNTIFS('Duel Log'!C$2:C$2815,"Lucas.xit✨之安神",'Duel Log'!O$2:O$2815,$A19)+COUNTIFS('Duel Log'!C$2:C$2815,"Lucas.xit✨之安神",'Duel Log'!P$2:P$2815,$A19)</f>
        <v>1</v>
      </c>
      <c r="U19" s="17" t="n">
        <f aca="false">COUNTIFS('Duel Log'!C$2:C$2815,"Lucas✨杰克",'Duel Log'!I$2:I$2815,$A19)+COUNTIFS('Duel Log'!C$2:C$2815,"Lucas✨杰克",'Duel Log'!J$2:J$2815,$A19)+COUNTIFS('Duel Log'!C$2:C$2815,"Lucas✨杰克",'Duel Log'!K$2:K$2815,$A19)+COUNTIFS('Duel Log'!C$2:C$2815,"Lucas✨杰克",'Duel Log'!L$2:L$2815,$A19)+COUNTIFS('Duel Log'!C$2:C$2815,"Lucas✨杰克",'Duel Log'!M$2:M$2815,$A19)+COUNTIFS('Duel Log'!C$2:C$2815,"Lucas✨杰克",'Duel Log'!N$2:N$2815,$A19)+COUNTIFS('Duel Log'!C$2:C$2815,"Lucas✨杰克",'Duel Log'!O$2:O$2815,$A19)+COUNTIFS('Duel Log'!C$2:C$2815,"Lucas✨杰克",'Duel Log'!P$2:P$2815,$A19)</f>
        <v>3</v>
      </c>
      <c r="V19" s="17" t="n">
        <f aca="false">COUNTIFS('Duel Log'!C$2:C$2815,"MH Axel",'Duel Log'!I$2:I$2815,$A19)+COUNTIFS('Duel Log'!C$2:C$2815,"MH Axel",'Duel Log'!J$2:J$2815,$A19)+COUNTIFS('Duel Log'!C$2:C$2815,"MH Axel",'Duel Log'!K$2:K$2815,$A19)+COUNTIFS('Duel Log'!C$2:C$2815,"MH Axel",'Duel Log'!L$2:L$2815,$A19)+COUNTIFS('Duel Log'!C$2:C$2815,"MH Axel",'Duel Log'!M$2:M$2815,$A19)+COUNTIFS('Duel Log'!C$2:C$2815,"MH Axel",'Duel Log'!N$2:N$2815,$A19)+COUNTIFS('Duel Log'!C$2:C$2815,"MH Axel",'Duel Log'!O$2:O$2815,$A19)+COUNTIFS('Duel Log'!C$2:C$2815,"MH Axel",'Duel Log'!P$2:P$2815,$A19)</f>
        <v>14</v>
      </c>
      <c r="W19" s="17" t="n">
        <f aca="false">COUNTIFS('Duel Log'!C$2:C$2815,"Mohamed Light",'Duel Log'!I$2:I$2815,$A19)+COUNTIFS('Duel Log'!C$2:C$2815,"Mohamed Light",'Duel Log'!J$2:J$2815,$A19)+COUNTIFS('Duel Log'!C$2:C$2815,"Mohamed Light",'Duel Log'!K$2:K$2815,$A19)+COUNTIFS('Duel Log'!C$2:C$2815,"Mohamed Light",'Duel Log'!L$2:L$2815,$A19)+COUNTIFS('Duel Log'!C$2:C$2815,"Mohamed Light",'Duel Log'!M$2:M$2815,$A19)+COUNTIFS('Duel Log'!C$2:C$2815,"Mohamed Light",'Duel Log'!N$2:N$2815,$A19)+COUNTIFS('Duel Log'!C$2:C$2815,"Mohamed Light",'Duel Log'!O$2:O$2815,$A19)+COUNTIFS('Duel Log'!C$2:C$2815,"Mohamed Light",'Duel Log'!P$2:P$2815,$A19)</f>
        <v>15</v>
      </c>
      <c r="X19" s="17" t="n">
        <f aca="false">COUNTIFS('Duel Log'!C$2:C$2815,"Nicoco23",'Duel Log'!I$2:I$2815,$A19)+COUNTIFS('Duel Log'!C$2:C$2815,"Nicoco23",'Duel Log'!J$2:J$2815,$A19)+COUNTIFS('Duel Log'!C$2:C$2815,"Nicoco23",'Duel Log'!K$2:K$2815,$A19)+COUNTIFS('Duel Log'!C$2:C$2815,"Nicoco23",'Duel Log'!L$2:L$2815,$A19)+COUNTIFS('Duel Log'!C$2:C$2815,"Nicoco23",'Duel Log'!M$2:M$2815,$A19)+COUNTIFS('Duel Log'!C$2:C$2815,"Nicoco23",'Duel Log'!N$2:N$2815,$A19)+COUNTIFS('Duel Log'!C$2:C$2815,"Nicoco23",'Duel Log'!O$2:O$2815,$A19)+COUNTIFS('Duel Log'!C$2:C$2815,"Nicoco23",'Duel Log'!P$2:P$2815,$A19)</f>
        <v>2</v>
      </c>
      <c r="Y19" s="17" t="n">
        <f aca="false">COUNTIFS('Duel Log'!C$2:C$2815,"Nooby❤️Pi2r",'Duel Log'!I$2:I$2815,$A19)+COUNTIFS('Duel Log'!C$2:C$2815,"Nooby❤️Pi2r",'Duel Log'!J$2:J$2815,$A19)+COUNTIFS('Duel Log'!C$2:C$2815,"Nooby❤️Pi2r",'Duel Log'!K$2:K$2815,$A19)+COUNTIFS('Duel Log'!C$2:C$2815,"Nooby❤️Pi2r",'Duel Log'!L$2:L$2815,$A19)+COUNTIFS('Duel Log'!C$2:C$2815,"Nooby❤️Pi2r",'Duel Log'!M$2:M$2815,$A19)+COUNTIFS('Duel Log'!C$2:C$2815,"Nooby❤️Pi2r",'Duel Log'!N$2:N$2815,$A19)+COUNTIFS('Duel Log'!C$2:C$2815,"Nooby❤️Pi2r",'Duel Log'!O$2:O$2815,$A19)+COUNTIFS('Duel Log'!C$2:C$2815,"Nooby❤️Pi2r",'Duel Log'!P$2:P$2815,$A19)</f>
        <v>5</v>
      </c>
      <c r="Z19" s="17" t="n">
        <f aca="false">COUNTIFS('Duel Log'!C$2:C$2815,"Pedro™️",'Duel Log'!I$2:I$2815,$A19)+COUNTIFS('Duel Log'!C$2:C$2815,"Pedro™️",'Duel Log'!J$2:J$2815,$A19)+COUNTIFS('Duel Log'!C$2:C$2815,"Pedro™️",'Duel Log'!K$2:K$2815,$A19)+COUNTIFS('Duel Log'!C$2:C$2815,"Pedro™️",'Duel Log'!L$2:L$2815,$A19)+COUNTIFS('Duel Log'!C$2:C$2815,"Pedro™️",'Duel Log'!M$2:M$2815,$A19)+COUNTIFS('Duel Log'!C$2:C$2815,"Pedro™️",'Duel Log'!N$2:N$2815,$A19)+COUNTIFS('Duel Log'!C$2:C$2815,"Pedro™️",'Duel Log'!O$2:O$2815,$A19)+COUNTIFS('Duel Log'!C$2:C$2815,"Pedro™️",'Duel Log'!P$2:P$2815,$A19)</f>
        <v>10</v>
      </c>
      <c r="AA19" s="17" t="n">
        <f aca="false">COUNTIFS('Duel Log'!C$2:C$2815,"RAD",'Duel Log'!I$2:I$2815,$A19)+COUNTIFS('Duel Log'!C$2:C$2815,"RAD",'Duel Log'!J$2:J$2815,$A19)+COUNTIFS('Duel Log'!C$2:C$2815,"RAD",'Duel Log'!K$2:K$2815,$A19)+COUNTIFS('Duel Log'!C$2:C$2815,"RAD",'Duel Log'!L$2:L$2815,$A19)+COUNTIFS('Duel Log'!C$2:C$2815,"RAD",'Duel Log'!M$2:M$2815,$A19)+COUNTIFS('Duel Log'!C$2:C$2815,"RAD",'Duel Log'!N$2:N$2815,$A19)+COUNTIFS('Duel Log'!C$2:C$2815,"RAD",'Duel Log'!O$2:O$2815,$A19)+COUNTIFS('Duel Log'!C$2:C$2815,"RAD",'Duel Log'!P$2:P$2815,$A19)</f>
        <v>1</v>
      </c>
      <c r="AB19" s="17" t="n">
        <f aca="false">COUNTIFS('Duel Log'!C$2:C$2815,"RUBIZALEZ",'Duel Log'!I$2:I$2815,$A19)+COUNTIFS('Duel Log'!C$2:C$2815,"RUBIZALEZ",'Duel Log'!J$2:J$2815,$A19)+COUNTIFS('Duel Log'!C$2:C$2815,"RUBIZALEZ",'Duel Log'!K$2:K$2815,$A19)+COUNTIFS('Duel Log'!C$2:C$2815,"RUBIZALEZ",'Duel Log'!L$2:L$2815,$A19)+COUNTIFS('Duel Log'!C$2:C$2815,"RUBIZALEZ",'Duel Log'!M$2:M$2815,$A19)+COUNTIFS('Duel Log'!C$2:C$2815,"RUBIZALEZ",'Duel Log'!N$2:N$2815,$A19)+COUNTIFS('Duel Log'!C$2:C$2815,"RUBIZALEZ",'Duel Log'!O$2:O$2815,$A19)+COUNTIFS('Duel Log'!C$2:C$2815,"RUBIZALEZ",'Duel Log'!P$2:P$2815,$A19)</f>
        <v>10</v>
      </c>
      <c r="AC19" s="17" t="n">
        <f aca="false">COUNTIFS('Duel Log'!C$2:C$2815,"Rainbow",'Duel Log'!I$2:I$2815,$A19)+COUNTIFS('Duel Log'!C$2:C$2815,"Rainbow",'Duel Log'!J$2:J$2815,$A19)+COUNTIFS('Duel Log'!C$2:C$2815,"Rainbow",'Duel Log'!K$2:K$2815,$A19)+COUNTIFS('Duel Log'!C$2:C$2815,"Rainbow",'Duel Log'!L$2:L$2815,$A19)+COUNTIFS('Duel Log'!C$2:C$2815,"Rainbow",'Duel Log'!M$2:M$2815,$A19)+COUNTIFS('Duel Log'!C$2:C$2815,"Rainbow",'Duel Log'!N$2:N$2815,$A19)+COUNTIFS('Duel Log'!C$2:C$2815,"Rainbow",'Duel Log'!O$2:O$2815,$A19)+COUNTIFS('Duel Log'!C$2:C$2815,"Rainbow",'Duel Log'!P$2:P$2815,$A19)</f>
        <v>7</v>
      </c>
      <c r="AD19" s="17" t="n">
        <f aca="false">COUNTIFS('Duel Log'!C$2:C$2815,"Rin✨安之",'Duel Log'!I$2:I$2815,$A19)+COUNTIFS('Duel Log'!C$2:C$2815,"Rin✨安之",'Duel Log'!J$2:J$2815,$A19)+COUNTIFS('Duel Log'!C$2:C$2815,"Rin✨安之",'Duel Log'!K$2:K$2815,$A19)+COUNTIFS('Duel Log'!C$2:C$2815,"Rin✨安之",'Duel Log'!L$2:L$2815,$A19)+COUNTIFS('Duel Log'!C$2:C$2815,"Rin✨安之",'Duel Log'!M$2:M$2815,$A19)+COUNTIFS('Duel Log'!C$2:C$2815,"Rin✨安之",'Duel Log'!N$2:N$2815,$A19)+COUNTIFS('Duel Log'!C$2:C$2815,"Rin✨安之",'Duel Log'!O$2:O$2815,$A19)+COUNTIFS('Duel Log'!C$2:C$2815,"Rin✨安之",'Duel Log'!P$2:P$2815,$A19)</f>
        <v>5</v>
      </c>
      <c r="AE19" s="17" t="n">
        <f aca="false">COUNTIFS('Duel Log'!C$2:C$2815,"Ryley",'Duel Log'!I$2:I$2815,$A19)+COUNTIFS('Duel Log'!C$2:C$2815,"Ryley",'Duel Log'!J$2:J$2815,$A19)+COUNTIFS('Duel Log'!C$2:C$2815,"Ryley",'Duel Log'!K$2:K$2815,$A19)+COUNTIFS('Duel Log'!C$2:C$2815,"Ryley",'Duel Log'!L$2:L$2815,$A19)+COUNTIFS('Duel Log'!C$2:C$2815,"Ryley",'Duel Log'!M$2:M$2815,$A19)+COUNTIFS('Duel Log'!C$2:C$2815,"Ryley",'Duel Log'!N$2:N$2815,$A19)+COUNTIFS('Duel Log'!C$2:C$2815,"Ryley",'Duel Log'!O$2:O$2815,$A19)+COUNTIFS('Duel Log'!C$2:C$2815,"Ryley",'Duel Log'!P$2:P$2815,$A19)</f>
        <v>11</v>
      </c>
      <c r="AF19" s="17" t="n">
        <f aca="false">COUNTIFS('Duel Log'!C$2:C$2815,"SK Morten",'Duel Log'!I$2:I$2815,$A19)+COUNTIFS('Duel Log'!C$2:C$2815,"SK Morten",'Duel Log'!J$2:J$2815,$A19)+COUNTIFS('Duel Log'!C$2:C$2815,"SK Morten",'Duel Log'!K$2:K$2815,$A19)+COUNTIFS('Duel Log'!C$2:C$2815,"SK Morten",'Duel Log'!L$2:L$2815,$A19)+COUNTIFS('Duel Log'!C$2:C$2815,"SK Morten",'Duel Log'!M$2:M$2815,$A19)+COUNTIFS('Duel Log'!C$2:C$2815,"SK Morten",'Duel Log'!N$2:N$2815,$A19)+COUNTIFS('Duel Log'!C$2:C$2815,"SK Morten",'Duel Log'!O$2:O$2815,$A19)+COUNTIFS('Duel Log'!C$2:C$2815,"SK Morten",'Duel Log'!P$2:P$2815,$A19)</f>
        <v>6</v>
      </c>
      <c r="AG19" s="17" t="n">
        <f aca="false">COUNTIFS('Duel Log'!C$2:C$2815,"SK xopxsam",'Duel Log'!I$2:I$2815,$A19)+COUNTIFS('Duel Log'!C$2:C$2815,"SK xopxsam",'Duel Log'!J$2:J$2815,$A19)+COUNTIFS('Duel Log'!C$2:C$2815,"SK xopxsam",'Duel Log'!K$2:K$2815,$A19)+COUNTIFS('Duel Log'!C$2:C$2815,"SK xopxsam",'Duel Log'!L$2:L$2815,$A19)+COUNTIFS('Duel Log'!C$2:C$2815,"SK xopxsam",'Duel Log'!M$2:M$2815,$A19)+COUNTIFS('Duel Log'!C$2:C$2815,"SK xopxsam",'Duel Log'!N$2:N$2815,$A19)+COUNTIFS('Duel Log'!C$2:C$2815,"SK xopxsam",'Duel Log'!O$2:O$2815,$A19)+COUNTIFS('Duel Log'!C$2:C$2815,"SK xopxsam",'Duel Log'!P$2:P$2815,$A19)</f>
        <v>3</v>
      </c>
      <c r="AH19" s="17" t="n">
        <f aca="false">COUNTIFS('Duel Log'!C$2:C$2815,"Samuel Bassotto",'Duel Log'!I$2:I$2815,$A19)+COUNTIFS('Duel Log'!C$2:C$2815,"Samuel Bassotto",'Duel Log'!J$2:J$2815,$A19)+COUNTIFS('Duel Log'!C$2:C$2815,"Samuel Bassotto",'Duel Log'!K$2:K$2815,$A19)+COUNTIFS('Duel Log'!C$2:C$2815,"Samuel Bassotto",'Duel Log'!L$2:L$2815,$A19)+COUNTIFS('Duel Log'!C$2:C$2815,"Samuel Bassotto",'Duel Log'!M$2:M$2815,$A19)+COUNTIFS('Duel Log'!C$2:C$2815,"Samuel Bassotto",'Duel Log'!N$2:N$2815,$A19)+COUNTIFS('Duel Log'!C$2:C$2815,"Samuel Bassotto",'Duel Log'!O$2:O$2815,$A19)+COUNTIFS('Duel Log'!C$2:C$2815,"Samuel Bassotto",'Duel Log'!P$2:P$2815,$A19)</f>
        <v>9</v>
      </c>
      <c r="AI19" s="17" t="n">
        <f aca="false">COUNTIFS('Duel Log'!C$2:C$2815,"SandBox",'Duel Log'!I$2:I$2815,$A19)+COUNTIFS('Duel Log'!C$2:C$2815,"SandBox",'Duel Log'!J$2:J$2815,$A19)+COUNTIFS('Duel Log'!C$2:C$2815,"SandBox",'Duel Log'!K$2:K$2815,$A19)+COUNTIFS('Duel Log'!C$2:C$2815,"SandBox",'Duel Log'!L$2:L$2815,$A19)+COUNTIFS('Duel Log'!C$2:C$2815,"SandBox",'Duel Log'!M$2:M$2815,$A19)+COUNTIFS('Duel Log'!C$2:C$2815,"SandBox",'Duel Log'!N$2:N$2815,$A19)+COUNTIFS('Duel Log'!C$2:C$2815,"SandBox",'Duel Log'!O$2:O$2815,$A19)+COUNTIFS('Duel Log'!C$2:C$2815,"SandBox",'Duel Log'!P$2:P$2815,$A19)</f>
        <v>11</v>
      </c>
      <c r="AJ19" s="17" t="n">
        <f aca="false">COUNTIFS('Duel Log'!C$2:C$2815,"Steeef",'Duel Log'!I$2:I$2815,$A19)+COUNTIFS('Duel Log'!C$2:C$2815,"Steeef",'Duel Log'!J$2:J$2815,$A19)+COUNTIFS('Duel Log'!C$2:C$2815,"Steeef",'Duel Log'!K$2:K$2815,$A19)+COUNTIFS('Duel Log'!C$2:C$2815,"Steeef",'Duel Log'!L$2:L$2815,$A19)+COUNTIFS('Duel Log'!C$2:C$2815,"Steeef",'Duel Log'!M$2:M$2815,$A19)+COUNTIFS('Duel Log'!C$2:C$2815,"Steeef",'Duel Log'!N$2:N$2815,$A19)+COUNTIFS('Duel Log'!C$2:C$2815,"Steeef",'Duel Log'!O$2:O$2815,$A19)+COUNTIFS('Duel Log'!C$2:C$2815,"Steeef",'Duel Log'!P$2:P$2815,$A19)</f>
        <v>8</v>
      </c>
      <c r="AK19" s="17" t="n">
        <f aca="false">COUNTIFS('Duel Log'!C$2:C$2815,"TMX I Mateja",'Duel Log'!I$2:I$2815,$A19)+COUNTIFS('Duel Log'!C$2:C$2815,"TMX I Mateja",'Duel Log'!J$2:J$2815,$A19)+COUNTIFS('Duel Log'!C$2:C$2815,"TMX I Mateja",'Duel Log'!K$2:K$2815,$A19)+COUNTIFS('Duel Log'!C$2:C$2815,"TMX I Mateja",'Duel Log'!L$2:L$2815,$A19)+COUNTIFS('Duel Log'!C$2:C$2815,"TMX I Mateja",'Duel Log'!M$2:M$2815,$A19)+COUNTIFS('Duel Log'!C$2:C$2815,"TMX I Mateja",'Duel Log'!N$2:N$2815,$A19)+COUNTIFS('Duel Log'!C$2:C$2815,"TMX I Mateja",'Duel Log'!O$2:O$2815,$A19)+COUNTIFS('Duel Log'!C$2:C$2815,"TMX I Mateja",'Duel Log'!P$2:P$2815,$A19)</f>
        <v>14</v>
      </c>
      <c r="AL19" s="17" t="n">
        <f aca="false">COUNTIFS('Duel Log'!C$2:C$2815,"Turan✨",'Duel Log'!I$2:I$2815,$A19)+COUNTIFS('Duel Log'!C$2:C$2815,"Turan✨",'Duel Log'!J$2:J$2815,$A19)+COUNTIFS('Duel Log'!C$2:C$2815,"Turan✨",'Duel Log'!K$2:K$2815,$A19)+COUNTIFS('Duel Log'!C$2:C$2815,"Turan✨",'Duel Log'!L$2:L$2815,$A19)+COUNTIFS('Duel Log'!C$2:C$2815,"Turan✨",'Duel Log'!M$2:M$2815,$A19)+COUNTIFS('Duel Log'!C$2:C$2815,"Turan✨",'Duel Log'!N$2:N$2815,$A19)+COUNTIFS('Duel Log'!C$2:C$2815,"Turan✨",'Duel Log'!O$2:O$2815,$A19)+COUNTIFS('Duel Log'!C$2:C$2815,"Turan✨",'Duel Log'!P$2:P$2815,$A19)</f>
        <v>7</v>
      </c>
      <c r="AM19" s="17" t="n">
        <f aca="false">COUNTIFS('Duel Log'!C$2:C$2815,"Vitor75",'Duel Log'!I$2:I$2815,$A19)+COUNTIFS('Duel Log'!C$2:C$2815,"Vitor75",'Duel Log'!J$2:J$2815,$A19)+COUNTIFS('Duel Log'!C$2:C$2815,"Vitor75",'Duel Log'!K$2:K$2815,$A19)+COUNTIFS('Duel Log'!C$2:C$2815,"Vitor75",'Duel Log'!L$2:L$2815,$A19)+COUNTIFS('Duel Log'!C$2:C$2815,"Vitor75",'Duel Log'!M$2:M$2815,$A19)+COUNTIFS('Duel Log'!C$2:C$2815,"Vitor75",'Duel Log'!N$2:N$2815,$A19)+COUNTIFS('Duel Log'!C$2:C$2815,"Vitor75",'Duel Log'!O$2:O$2815,$A19)+COUNTIFS('Duel Log'!C$2:C$2815,"Vitor75",'Duel Log'!P$2:P$2815,$A19)</f>
        <v>10</v>
      </c>
      <c r="AN19" s="17" t="n">
        <f aca="false">COUNTIFS('Duel Log'!C$2:C$2815,"WL ✨ Tytoń 劲头",'Duel Log'!I$2:I$2815,$A19)+COUNTIFS('Duel Log'!C$2:C$2815,"WL ✨ Tytoń 劲头",'Duel Log'!J$2:J$2815,$A19)+COUNTIFS('Duel Log'!C$2:C$2815,"WL ✨ Tytoń 劲头",'Duel Log'!K$2:K$2815,$A19)+COUNTIFS('Duel Log'!C$2:C$2815,"WL ✨ Tytoń 劲头",'Duel Log'!L$2:L$2815,$A19)+COUNTIFS('Duel Log'!C$2:C$2815,"WL ✨ Tytoń 劲头",'Duel Log'!M$2:M$2815,$A19)+COUNTIFS('Duel Log'!C$2:C$2815,"WL ✨ Tytoń 劲头",'Duel Log'!N$2:N$2815,$A19)+COUNTIFS('Duel Log'!C$2:C$2815,"WL ✨ Tytoń 劲头",'Duel Log'!O$2:O$2815,$A19)+COUNTIFS('Duel Log'!C$2:C$2815,"WL ✨ Tytoń 劲头",'Duel Log'!P$2:P$2815,$A19)</f>
        <v>10</v>
      </c>
      <c r="AO19" s="17" t="n">
        <f aca="false">COUNTIFS('Duel Log'!C$2:C$2815,"Wallace",'Duel Log'!I$2:I$2815,$A19)+COUNTIFS('Duel Log'!C$2:C$2815,"Wallace",'Duel Log'!J$2:J$2815,$A19)+COUNTIFS('Duel Log'!C$2:C$2815,"Wallace",'Duel Log'!K$2:K$2815,$A19)+COUNTIFS('Duel Log'!C$2:C$2815,"Wallace",'Duel Log'!L$2:L$2815,$A19)+COUNTIFS('Duel Log'!C$2:C$2815,"Wallace",'Duel Log'!M$2:M$2815,$A19)+COUNTIFS('Duel Log'!C$2:C$2815,"Wallace",'Duel Log'!N$2:N$2815,$A19)+COUNTIFS('Duel Log'!C$2:C$2815,"Wallace",'Duel Log'!O$2:O$2815,$A19)+COUNTIFS('Duel Log'!C$2:C$2815,"Wallace",'Duel Log'!P$2:P$2815,$A19)</f>
        <v>7</v>
      </c>
      <c r="AP19" s="17" t="n">
        <f aca="false">COUNTIFS('Duel Log'!C$2:C$2815,"Yoru",'Duel Log'!I$2:I$2815,$A19)+COUNTIFS('Duel Log'!C$2:C$2815,"Yoru",'Duel Log'!J$2:J$2815,$A19)+COUNTIFS('Duel Log'!C$2:C$2815,"Yoru",'Duel Log'!K$2:K$2815,$A19)+COUNTIFS('Duel Log'!C$2:C$2815,"Yoru",'Duel Log'!L$2:L$2815,$A19)+COUNTIFS('Duel Log'!C$2:C$2815,"Yoru",'Duel Log'!M$2:M$2815,$A19)+COUNTIFS('Duel Log'!C$2:C$2815,"Yoru",'Duel Log'!N$2:N$2815,$A19)+COUNTIFS('Duel Log'!C$2:C$2815,"Yoru",'Duel Log'!O$2:O$2815,$A19)+COUNTIFS('Duel Log'!C$2:C$2815,"Yoru",'Duel Log'!P$2:P$2815,$A19)</f>
        <v>5</v>
      </c>
      <c r="AQ19" s="17" t="n">
        <f aca="false">COUNTIFS('Duel Log'!C$2:C$2815,"adriel",'Duel Log'!I$2:I$2815,$A19)+COUNTIFS('Duel Log'!C$2:C$2815,"adriel",'Duel Log'!J$2:J$2815,$A19)+COUNTIFS('Duel Log'!C$2:C$2815,"adriel",'Duel Log'!K$2:K$2815,$A19)+COUNTIFS('Duel Log'!C$2:C$2815,"adriel",'Duel Log'!L$2:L$2815,$A19)+COUNTIFS('Duel Log'!C$2:C$2815,"adriel",'Duel Log'!M$2:M$2815,$A19)+COUNTIFS('Duel Log'!C$2:C$2815,"adriel",'Duel Log'!N$2:N$2815,$A19)+COUNTIFS('Duel Log'!C$2:C$2815,"adriel",'Duel Log'!O$2:O$2815,$A19)+COUNTIFS('Duel Log'!C$2:C$2815,"adriel",'Duel Log'!P$2:P$2815,$A19)</f>
        <v>14</v>
      </c>
      <c r="AR19" s="17" t="n">
        <f aca="false">COUNTIFS('Duel Log'!C$2:C$2815,"droy",'Duel Log'!I$2:I$2815,$A19)+COUNTIFS('Duel Log'!C$2:C$2815,"droy",'Duel Log'!J$2:J$2815,$A19)+COUNTIFS('Duel Log'!C$2:C$2815,"droy",'Duel Log'!K$2:K$2815,$A19)+COUNTIFS('Duel Log'!C$2:C$2815,"droy",'Duel Log'!L$2:L$2815,$A19)+COUNTIFS('Duel Log'!C$2:C$2815,"droy",'Duel Log'!M$2:M$2815,$A19)+COUNTIFS('Duel Log'!C$2:C$2815,"droy",'Duel Log'!N$2:N$2815,$A19)+COUNTIFS('Duel Log'!C$2:C$2815,"droy",'Duel Log'!O$2:O$2815,$A19)+COUNTIFS('Duel Log'!C$2:C$2815,"droy",'Duel Log'!P$2:P$2815,$A19)</f>
        <v>8</v>
      </c>
      <c r="AS19" s="17" t="n">
        <f aca="false">COUNTIFS('Duel Log'!C$2:C$2815,"evolve✨律师",'Duel Log'!I$2:I$2815,$A19)+COUNTIFS('Duel Log'!C$2:C$2815,"evolve✨律师",'Duel Log'!J$2:J$2815,$A19)+COUNTIFS('Duel Log'!C$2:C$2815,"evolve✨律师",'Duel Log'!K$2:K$2815,$A19)+COUNTIFS('Duel Log'!C$2:C$2815,"evolve✨律师",'Duel Log'!L$2:L$2815,$A19)+COUNTIFS('Duel Log'!C$2:C$2815,"evolve✨律师",'Duel Log'!M$2:M$2815,$A19)+COUNTIFS('Duel Log'!C$2:C$2815,"evolve✨律师",'Duel Log'!N$2:N$2815,$A19)+COUNTIFS('Duel Log'!C$2:C$2815,"evolve✨律师",'Duel Log'!O$2:O$2815,$A19)+COUNTIFS('Duel Log'!C$2:C$2815,"evolve✨律师",'Duel Log'!P$2:P$2815,$A19)</f>
        <v>9</v>
      </c>
      <c r="AT19" s="17" t="n">
        <f aca="false">COUNTIFS('Duel Log'!C$2:C$2815,"✨Tanji",'Duel Log'!I$2:I$2815,$A19)+COUNTIFS('Duel Log'!C$2:C$2815,"✨Tanji",'Duel Log'!J$2:J$2815,$A19)+COUNTIFS('Duel Log'!C$2:C$2815,"✨Tanji",'Duel Log'!K$2:K$2815,$A19)+COUNTIFS('Duel Log'!C$2:C$2815,"✨Tanji",'Duel Log'!L$2:L$2815,$A19)+COUNTIFS('Duel Log'!C$2:C$2815,"✨Tanji",'Duel Log'!M$2:M$2815,$A19)+COUNTIFS('Duel Log'!C$2:C$2815,"✨Tanji",'Duel Log'!N$2:N$2815,$A19)+COUNTIFS('Duel Log'!C$2:C$2815,"✨Tanji",'Duel Log'!O$2:O$2815,$A19)+COUNTIFS('Duel Log'!C$2:C$2815,"✨Tanji",'Duel Log'!P$2:P$2815,$A19)</f>
        <v>1</v>
      </c>
      <c r="AU19" s="17" t="n">
        <f aca="false">COUNTIFS('Duel Log'!C$2:C$2815,"ぐりてゃん",'Duel Log'!I$2:I$2815,$A19)+COUNTIFS('Duel Log'!C$2:C$2815,"ぐりてゃん",'Duel Log'!J$2:J$2815,$A19)+COUNTIFS('Duel Log'!C$2:C$2815,"ぐりてゃん",'Duel Log'!K$2:K$2815,$A19)+COUNTIFS('Duel Log'!C$2:C$2815,"ぐりてゃん",'Duel Log'!L$2:L$2815,$A19)+COUNTIFS('Duel Log'!C$2:C$2815,"ぐりてゃん",'Duel Log'!M$2:M$2815,$A19)+COUNTIFS('Duel Log'!C$2:C$2815,"ぐりてゃん",'Duel Log'!N$2:N$2815,$A19)+COUNTIFS('Duel Log'!C$2:C$2815,"ぐりてゃん",'Duel Log'!O$2:O$2815,$A19)+COUNTIFS('Duel Log'!C$2:C$2815,"ぐりてゃん",'Duel Log'!P$2:P$2815,$A19)</f>
        <v>7</v>
      </c>
      <c r="AV19" s="17" t="n">
        <f aca="false">COUNTIFS('Duel Log'!C$2:C$2815,"たぁ",'Duel Log'!I$2:I$2815,$A19)+COUNTIFS('Duel Log'!C$2:C$2815,"たぁ",'Duel Log'!J$2:J$2815,$A19)+COUNTIFS('Duel Log'!C$2:C$2815,"たぁ",'Duel Log'!K$2:K$2815,$A19)+COUNTIFS('Duel Log'!C$2:C$2815,"たぁ",'Duel Log'!L$2:L$2815,$A19)+COUNTIFS('Duel Log'!C$2:C$2815,"たぁ",'Duel Log'!M$2:M$2815,$A19)+COUNTIFS('Duel Log'!C$2:C$2815,"たぁ",'Duel Log'!N$2:N$2815,$A19)+COUNTIFS('Duel Log'!C$2:C$2815,"たぁ",'Duel Log'!O$2:O$2815,$A19)+COUNTIFS('Duel Log'!C$2:C$2815,"たぁ",'Duel Log'!P$2:P$2815,$A19)</f>
        <v>12</v>
      </c>
      <c r="AW19" s="17" t="n">
        <f aca="false">COUNTIFS('Duel Log'!C$2:C$2815,"むぎったん",'Duel Log'!I$2:I$2815,$A19)+COUNTIFS('Duel Log'!C$2:C$2815,"むぎったん",'Duel Log'!J$2:J$2815,$A19)+COUNTIFS('Duel Log'!C$2:C$2815,"むぎったん",'Duel Log'!K$2:K$2815,$A19)+COUNTIFS('Duel Log'!C$2:C$2815,"むぎったん",'Duel Log'!L$2:L$2815,$A19)+COUNTIFS('Duel Log'!C$2:C$2815,"むぎったん",'Duel Log'!M$2:M$2815,$A19)+COUNTIFS('Duel Log'!C$2:C$2815,"むぎったん",'Duel Log'!N$2:N$2815,$A19)+COUNTIFS('Duel Log'!C$2:C$2815,"むぎったん",'Duel Log'!O$2:O$2815,$A19)+COUNTIFS('Duel Log'!C$2:C$2815,"むぎったん",'Duel Log'!P$2:P$2815,$A19)</f>
        <v>6</v>
      </c>
      <c r="AX19" s="17" t="n">
        <f aca="false">COUNTIFS('Duel Log'!C$2:C$2815,"加急Sinistro™",'Duel Log'!I$2:I$2815,$A19)+COUNTIFS('Duel Log'!C$2:C$2815,"加急Sinistro™",'Duel Log'!J$2:J$2815,$A19)+COUNTIFS('Duel Log'!C$2:C$2815,"加急Sinistro™",'Duel Log'!K$2:K$2815,$A19)+COUNTIFS('Duel Log'!C$2:C$2815,"加急Sinistro™",'Duel Log'!L$2:L$2815,$A19)+COUNTIFS('Duel Log'!C$2:C$2815,"加急Sinistro™",'Duel Log'!M$2:M$2815,$A19)+COUNTIFS('Duel Log'!C$2:C$2815,"加急Sinistro™",'Duel Log'!N$2:N$2815,$A19)+COUNTIFS('Duel Log'!C$2:C$2815,"加急Sinistro™",'Duel Log'!O$2:O$2815,$A19)+COUNTIFS('Duel Log'!C$2:C$2815,"加急Sinistro™",'Duel Log'!P$2:P$2815,$A19)</f>
        <v>4</v>
      </c>
      <c r="AY19" s="17" t="n">
        <f aca="false">COUNTIFS('Duel Log'!C$2:C$2815,"枫｜rakan❤️安之",'Duel Log'!I$2:I$2815,$A19)+COUNTIFS('Duel Log'!C$2:C$2815,"枫｜rakan❤️安之",'Duel Log'!J$2:J$2815,$A19)+COUNTIFS('Duel Log'!C$2:C$2815,"枫｜rakan❤️安之",'Duel Log'!K$2:K$2815,$A19)+COUNTIFS('Duel Log'!C$2:C$2815,"枫｜rakan❤️安之",'Duel Log'!L$2:L$2815,$A19)+COUNTIFS('Duel Log'!C$2:C$2815,"枫｜rakan❤️安之",'Duel Log'!M$2:M$2815,$A19)+COUNTIFS('Duel Log'!C$2:C$2815,"枫｜rakan❤️安之",'Duel Log'!N$2:N$2815,$A19)+COUNTIFS('Duel Log'!C$2:C$2815,"枫｜rakan❤️安之",'Duel Log'!O$2:O$2815,$A19)+COUNTIFS('Duel Log'!C$2:C$2815,"枫｜rakan❤️安之",'Duel Log'!P$2:P$2815,$A19)</f>
        <v>6</v>
      </c>
      <c r="AZ19" s="17" t="n">
        <f aca="false">COUNTIFS('Duel Log'!C$2:C$2815,"老板 Ι Batan’宙斯",'Duel Log'!I$2:I$2815,$A19)+COUNTIFS('Duel Log'!C$2:C$2815,"老板 Ι Batan’宙斯",'Duel Log'!J$2:J$2815,$A19)+COUNTIFS('Duel Log'!C$2:C$2815,"老板 Ι Batan’宙斯",'Duel Log'!K$2:K$2815,$A19)+COUNTIFS('Duel Log'!C$2:C$2815,"老板 Ι Batan’宙斯",'Duel Log'!L$2:L$2815,$A19)+COUNTIFS('Duel Log'!C$2:C$2815,"老板 Ι Batan’宙斯",'Duel Log'!M$2:M$2815,$A19)+COUNTIFS('Duel Log'!C$2:C$2815,"老板 Ι Batan’宙斯",'Duel Log'!N$2:N$2815,$A19)+COUNTIFS('Duel Log'!C$2:C$2815,"老板 Ι Batan’宙斯",'Duel Log'!O$2:O$2815,$A19)+COUNTIFS('Duel Log'!C$2:C$2815,"老板 Ι Batan’宙斯",'Duel Log'!P$2:P$2815,$A19)</f>
        <v>10</v>
      </c>
      <c r="BA19" s="17" t="n">
        <f aca="false">COUNTIFS('Duel Log'!C$2:C$2815,"鬼舞辻無惨",'Duel Log'!I$2:I$2815,$A19)+COUNTIFS('Duel Log'!C$2:C$2815,"鬼舞辻無惨",'Duel Log'!J$2:J$2815,$A19)+COUNTIFS('Duel Log'!C$2:C$2815,"鬼舞辻無惨",'Duel Log'!K$2:K$2815,$A19)+COUNTIFS('Duel Log'!C$2:C$2815,"鬼舞辻無惨",'Duel Log'!L$2:L$2815,$A19)+COUNTIFS('Duel Log'!C$2:C$2815,"鬼舞辻無惨",'Duel Log'!M$2:M$2815,$A19)+COUNTIFS('Duel Log'!C$2:C$2815,"鬼舞辻無惨",'Duel Log'!N$2:N$2815,$A19)+COUNTIFS('Duel Log'!C$2:C$2815,"鬼舞辻無惨",'Duel Log'!O$2:O$2815,$A19)+COUNTIFS('Duel Log'!C$2:C$2815,"鬼舞辻無惨",'Duel Log'!P$2:P$2815,$A19)</f>
        <v>2</v>
      </c>
      <c r="BB19" s="17" t="n">
        <f aca="false">COUNTIFS('Duel Log'!C$2:C$2815,"우티비구독좋아요",'Duel Log'!I$2:I$2815,$A19)+COUNTIFS('Duel Log'!C$2:C$2815,"우티비구독좋아요",'Duel Log'!J$2:J$2815,$A19)+COUNTIFS('Duel Log'!C$2:C$2815,"우티비구독좋아요",'Duel Log'!K$2:K$2815,$A19)+COUNTIFS('Duel Log'!C$2:C$2815,"우티비구독좋아요",'Duel Log'!L$2:L$2815,$A19)+COUNTIFS('Duel Log'!C$2:C$2815,"우티비구독좋아요",'Duel Log'!M$2:M$2815,$A19)+COUNTIFS('Duel Log'!C$2:C$2815,"우티비구독좋아요",'Duel Log'!N$2:N$2815,$A19)+COUNTIFS('Duel Log'!C$2:C$2815,"우티비구독좋아요",'Duel Log'!O$2:O$2815,$A19)+COUNTIFS('Duel Log'!C$2:C$2815,"우티비구독좋아요",'Duel Log'!P$2:P$2815,$A19)</f>
        <v>8</v>
      </c>
    </row>
    <row r="20" customFormat="false" ht="15" hidden="false" customHeight="true" outlineLevel="0" collapsed="false">
      <c r="A20" s="11" t="s">
        <v>198</v>
      </c>
      <c r="B20" s="17" t="n">
        <f aca="false">COUNTIFS('Duel Log'!C$2:C$2815,"Adox",'Duel Log'!I$2:I$2815,$A20)+COUNTIFS('Duel Log'!C$2:C$2815,"Adox",'Duel Log'!J$2:J$2815,$A20)+COUNTIFS('Duel Log'!C$2:C$2815,"Adox",'Duel Log'!K$2:K$2815,$A20)+COUNTIFS('Duel Log'!C$2:C$2815,"Adox",'Duel Log'!L$2:L$2815,$A20)+COUNTIFS('Duel Log'!C$2:C$2815,"Adox",'Duel Log'!M$2:M$2815,$A20)+COUNTIFS('Duel Log'!C$2:C$2815,"Adox",'Duel Log'!N$2:N$2815,$A20)+COUNTIFS('Duel Log'!C$2:C$2815,"Adox",'Duel Log'!O$2:O$2815,$A20)+COUNTIFS('Duel Log'!C$2:C$2815,"Adox",'Duel Log'!P$2:P$2815,$A20)</f>
        <v>0</v>
      </c>
      <c r="C20" s="17" t="n">
        <f aca="false">COUNTIFS('Duel Log'!C$2:C$2815,"Asaf",'Duel Log'!I$2:I$2815,$A20)+COUNTIFS('Duel Log'!C$2:C$2815,"Asaf",'Duel Log'!J$2:J$2815,$A20)+COUNTIFS('Duel Log'!C$2:C$2815,"Asaf",'Duel Log'!K$2:K$2815,$A20)+COUNTIFS('Duel Log'!C$2:C$2815,"Asaf",'Duel Log'!L$2:L$2815,$A20)+COUNTIFS('Duel Log'!C$2:C$2815,"Asaf",'Duel Log'!M$2:M$2815,$A20)+COUNTIFS('Duel Log'!C$2:C$2815,"Asaf",'Duel Log'!N$2:N$2815,$A20)+COUNTIFS('Duel Log'!C$2:C$2815,"Asaf",'Duel Log'!O$2:O$2815,$A20)+COUNTIFS('Duel Log'!C$2:C$2815,"Asaf",'Duel Log'!P$2:P$2815,$A20)</f>
        <v>0</v>
      </c>
      <c r="D20" s="17" t="n">
        <f aca="false">COUNTIFS('Duel Log'!C$2:C$2815,"BattleSRAM",'Duel Log'!I$2:I$2815,$A20)+COUNTIFS('Duel Log'!C$2:C$2815,"BattleSRAM",'Duel Log'!J$2:J$2815,$A20)+COUNTIFS('Duel Log'!C$2:C$2815,"BattleSRAM",'Duel Log'!K$2:K$2815,$A20)+COUNTIFS('Duel Log'!C$2:C$2815,"BattleSRAM",'Duel Log'!L$2:L$2815,$A20)+COUNTIFS('Duel Log'!C$2:C$2815,"BattleSRAM",'Duel Log'!M$2:M$2815,$A20)+COUNTIFS('Duel Log'!C$2:C$2815,"BattleSRAM",'Duel Log'!N$2:N$2815,$A20)+COUNTIFS('Duel Log'!C$2:C$2815,"BattleSRAM",'Duel Log'!O$2:O$2815,$A20)+COUNTIFS('Duel Log'!C$2:C$2815,"BattleSRAM",'Duel Log'!P$2:P$2815,$A20)</f>
        <v>0</v>
      </c>
      <c r="E20" s="17" t="n">
        <f aca="false">COUNTIFS('Duel Log'!C$2:C$2815,"Betfas",'Duel Log'!I$2:I$2815,$A20)+COUNTIFS('Duel Log'!C$2:C$2815,"Betfas",'Duel Log'!J$2:J$2815,$A20)+COUNTIFS('Duel Log'!C$2:C$2815,"Betfas",'Duel Log'!K$2:K$2815,$A20)+COUNTIFS('Duel Log'!C$2:C$2815,"Betfas",'Duel Log'!L$2:L$2815,$A20)+COUNTIFS('Duel Log'!C$2:C$2815,"Betfas",'Duel Log'!M$2:M$2815,$A20)+COUNTIFS('Duel Log'!C$2:C$2815,"Betfas",'Duel Log'!N$2:N$2815,$A20)+COUNTIFS('Duel Log'!C$2:C$2815,"Betfas",'Duel Log'!O$2:O$2815,$A20)+COUNTIFS('Duel Log'!C$2:C$2815,"Betfas",'Duel Log'!P$2:P$2815,$A20)</f>
        <v>0</v>
      </c>
      <c r="F20" s="17" t="n">
        <f aca="false">COUNTIFS('Duel Log'!C$2:C$2815,"CAL Sub ™✨杰克",'Duel Log'!I$2:I$2815,$A20)+COUNTIFS('Duel Log'!C$2:C$2815,"CAL Sub ™✨杰克",'Duel Log'!J$2:J$2815,$A20)+COUNTIFS('Duel Log'!C$2:C$2815,"CAL Sub ™✨杰克",'Duel Log'!K$2:K$2815,$A20)+COUNTIFS('Duel Log'!C$2:C$2815,"CAL Sub ™✨杰克",'Duel Log'!L$2:L$2815,$A20)+COUNTIFS('Duel Log'!C$2:C$2815,"CAL Sub ™✨杰克",'Duel Log'!M$2:M$2815,$A20)+COUNTIFS('Duel Log'!C$2:C$2815,"CAL Sub ™✨杰克",'Duel Log'!N$2:N$2815,$A20)+COUNTIFS('Duel Log'!C$2:C$2815,"CAL Sub ™✨杰克",'Duel Log'!O$2:O$2815,$A20)+COUNTIFS('Duel Log'!C$2:C$2815,"CAL Sub ™✨杰克",'Duel Log'!P$2:P$2815,$A20)</f>
        <v>0</v>
      </c>
      <c r="G20" s="17" t="n">
        <f aca="false">COUNTIFS('Duel Log'!C$2:C$2815,"Clown",'Duel Log'!I$2:I$2815,$A20)+COUNTIFS('Duel Log'!C$2:C$2815,"Clown",'Duel Log'!J$2:J$2815,$A20)+COUNTIFS('Duel Log'!C$2:C$2815,"Clown",'Duel Log'!K$2:K$2815,$A20)+COUNTIFS('Duel Log'!C$2:C$2815,"Clown",'Duel Log'!L$2:L$2815,$A20)+COUNTIFS('Duel Log'!C$2:C$2815,"Clown",'Duel Log'!M$2:M$2815,$A20)+COUNTIFS('Duel Log'!C$2:C$2815,"Clown",'Duel Log'!N$2:N$2815,$A20)+COUNTIFS('Duel Log'!C$2:C$2815,"Clown",'Duel Log'!O$2:O$2815,$A20)+COUNTIFS('Duel Log'!C$2:C$2815,"Clown",'Duel Log'!P$2:P$2815,$A20)</f>
        <v>0</v>
      </c>
      <c r="H20" s="17" t="n">
        <f aca="false">COUNTIFS('Duel Log'!C$2:C$2815,"Coco",'Duel Log'!I$2:I$2815,$A20)+COUNTIFS('Duel Log'!C$2:C$2815,"Coco",'Duel Log'!J$2:J$2815,$A20)+COUNTIFS('Duel Log'!C$2:C$2815,"Coco",'Duel Log'!K$2:K$2815,$A20)+COUNTIFS('Duel Log'!C$2:C$2815,"Coco",'Duel Log'!L$2:L$2815,$A20)+COUNTIFS('Duel Log'!C$2:C$2815,"Coco",'Duel Log'!M$2:M$2815,$A20)+COUNTIFS('Duel Log'!C$2:C$2815,"Coco",'Duel Log'!N$2:N$2815,$A20)+COUNTIFS('Duel Log'!C$2:C$2815,"Coco",'Duel Log'!O$2:O$2815,$A20)+COUNTIFS('Duel Log'!C$2:C$2815,"Coco",'Duel Log'!P$2:P$2815,$A20)</f>
        <v>0</v>
      </c>
      <c r="I20" s="17" t="n">
        <f aca="false">COUNTIFS('Duel Log'!C$2:C$2815,"Code: Furkan",'Duel Log'!I$2:I$2815,$A20)+COUNTIFS('Duel Log'!C$2:C$2815,"Code: Furkan",'Duel Log'!J$2:J$2815,$A20)+COUNTIFS('Duel Log'!C$2:C$2815,"Code: Furkan",'Duel Log'!K$2:K$2815,$A20)+COUNTIFS('Duel Log'!C$2:C$2815,"Code: Furkan",'Duel Log'!L$2:L$2815,$A20)+COUNTIFS('Duel Log'!C$2:C$2815,"Code: Furkan",'Duel Log'!M$2:M$2815,$A20)+COUNTIFS('Duel Log'!C$2:C$2815,"Code: Furkan",'Duel Log'!N$2:N$2815,$A20)+COUNTIFS('Duel Log'!C$2:C$2815,"Code: Furkan",'Duel Log'!O$2:O$2815,$A20)+COUNTIFS('Duel Log'!C$2:C$2815,"Code: Furkan",'Duel Log'!P$2:P$2815,$A20)</f>
        <v>0</v>
      </c>
      <c r="J20" s="17" t="n">
        <f aca="false">COUNTIFS('Duel Log'!C$2:C$2815,"DK",'Duel Log'!I$2:I$2815,$A20)+COUNTIFS('Duel Log'!C$2:C$2815,"DK",'Duel Log'!J$2:J$2815,$A20)+COUNTIFS('Duel Log'!C$2:C$2815,"DK",'Duel Log'!K$2:K$2815,$A20)+COUNTIFS('Duel Log'!C$2:C$2815,"DK",'Duel Log'!L$2:L$2815,$A20)+COUNTIFS('Duel Log'!C$2:C$2815,"DK",'Duel Log'!M$2:M$2815,$A20)+COUNTIFS('Duel Log'!C$2:C$2815,"DK",'Duel Log'!N$2:N$2815,$A20)+COUNTIFS('Duel Log'!C$2:C$2815,"DK",'Duel Log'!O$2:O$2815,$A20)+COUNTIFS('Duel Log'!C$2:C$2815,"DK",'Duel Log'!P$2:P$2815,$A20)</f>
        <v>0</v>
      </c>
      <c r="K20" s="17" t="n">
        <f aca="false">COUNTIFS('Duel Log'!C$2:C$2815,"Dess",'Duel Log'!I$2:I$2815,$A20)+COUNTIFS('Duel Log'!C$2:C$2815,"Dess",'Duel Log'!J$2:J$2815,$A20)+COUNTIFS('Duel Log'!C$2:C$2815,"Dess",'Duel Log'!K$2:K$2815,$A20)+COUNTIFS('Duel Log'!C$2:C$2815,"Dess",'Duel Log'!L$2:L$2815,$A20)+COUNTIFS('Duel Log'!C$2:C$2815,"Dess",'Duel Log'!M$2:M$2815,$A20)+COUNTIFS('Duel Log'!C$2:C$2815,"Dess",'Duel Log'!N$2:N$2815,$A20)+COUNTIFS('Duel Log'!C$2:C$2815,"Dess",'Duel Log'!O$2:O$2815,$A20)+COUNTIFS('Duel Log'!C$2:C$2815,"Dess",'Duel Log'!P$2:P$2815,$A20)</f>
        <v>0</v>
      </c>
      <c r="L20" s="17" t="n">
        <f aca="false">COUNTIFS('Duel Log'!C$2:C$2815,"EGW",'Duel Log'!I$2:I$2815,$A20)+COUNTIFS('Duel Log'!C$2:C$2815,"EGW",'Duel Log'!J$2:J$2815,$A20)+COUNTIFS('Duel Log'!C$2:C$2815,"EGW",'Duel Log'!K$2:K$2815,$A20)+COUNTIFS('Duel Log'!C$2:C$2815,"EGW",'Duel Log'!L$2:L$2815,$A20)+COUNTIFS('Duel Log'!C$2:C$2815,"EGW",'Duel Log'!M$2:M$2815,$A20)+COUNTIFS('Duel Log'!C$2:C$2815,"EGW",'Duel Log'!N$2:N$2815,$A20)+COUNTIFS('Duel Log'!C$2:C$2815,"EGW",'Duel Log'!O$2:O$2815,$A20)+COUNTIFS('Duel Log'!C$2:C$2815,"EGW",'Duel Log'!P$2:P$2815,$A20)</f>
        <v>1</v>
      </c>
      <c r="M20" s="17" t="n">
        <f aca="false">COUNTIFS('Duel Log'!C$2:C$2815,"ErBacce",'Duel Log'!I$2:I$2815,$A20)+COUNTIFS('Duel Log'!C$2:C$2815,"ErBacce",'Duel Log'!J$2:J$2815,$A20)+COUNTIFS('Duel Log'!C$2:C$2815,"ErBacce",'Duel Log'!K$2:K$2815,$A20)+COUNTIFS('Duel Log'!C$2:C$2815,"ErBacce",'Duel Log'!L$2:L$2815,$A20)+COUNTIFS('Duel Log'!C$2:C$2815,"ErBacce",'Duel Log'!M$2:M$2815,$A20)+COUNTIFS('Duel Log'!C$2:C$2815,"ErBacce",'Duel Log'!N$2:N$2815,$A20)+COUNTIFS('Duel Log'!C$2:C$2815,"ErBacce",'Duel Log'!O$2:O$2815,$A20)+COUNTIFS('Duel Log'!C$2:C$2815,"ErBacce",'Duel Log'!P$2:P$2815,$A20)</f>
        <v>0</v>
      </c>
      <c r="N20" s="17" t="n">
        <f aca="false">COUNTIFS('Duel Log'!C$2:C$2815,"Ian77",'Duel Log'!I$2:I$2815,$A20)+COUNTIFS('Duel Log'!C$2:C$2815,"Ian77",'Duel Log'!J$2:J$2815,$A20)+COUNTIFS('Duel Log'!C$2:C$2815,"Ian77",'Duel Log'!K$2:K$2815,$A20)+COUNTIFS('Duel Log'!C$2:C$2815,"Ian77",'Duel Log'!L$2:L$2815,$A20)+COUNTIFS('Duel Log'!C$2:C$2815,"Ian77",'Duel Log'!M$2:M$2815,$A20)+COUNTIFS('Duel Log'!C$2:C$2815,"Ian77",'Duel Log'!N$2:N$2815,$A20)+COUNTIFS('Duel Log'!C$2:C$2815,"Ian77",'Duel Log'!O$2:O$2815,$A20)+COUNTIFS('Duel Log'!C$2:C$2815,"Ian77",'Duel Log'!P$2:P$2815,$A20)</f>
        <v>0</v>
      </c>
      <c r="O20" s="17" t="n">
        <f aca="false">COUNTIFS('Duel Log'!C$2:C$2815,"JL Viiper",'Duel Log'!I$2:I$2815,$A20)+COUNTIFS('Duel Log'!C$2:C$2815,"JL Viiper",'Duel Log'!J$2:J$2815,$A20)+COUNTIFS('Duel Log'!C$2:C$2815,"JL Viiper",'Duel Log'!K$2:K$2815,$A20)+COUNTIFS('Duel Log'!C$2:C$2815,"JL Viiper",'Duel Log'!L$2:L$2815,$A20)+COUNTIFS('Duel Log'!C$2:C$2815,"JL Viiper",'Duel Log'!M$2:M$2815,$A20)+COUNTIFS('Duel Log'!C$2:C$2815,"JL Viiper",'Duel Log'!N$2:N$2815,$A20)+COUNTIFS('Duel Log'!C$2:C$2815,"JL Viiper",'Duel Log'!O$2:O$2815,$A20)+COUNTIFS('Duel Log'!C$2:C$2815,"JL Viiper",'Duel Log'!P$2:P$2815,$A20)</f>
        <v>0</v>
      </c>
      <c r="P20" s="17" t="n">
        <f aca="false">COUNTIFS('Duel Log'!C$2:C$2815,"JorZ",'Duel Log'!I$2:I$2815,$A20)+COUNTIFS('Duel Log'!C$2:C$2815,"JorZ",'Duel Log'!J$2:J$2815,$A20)+COUNTIFS('Duel Log'!C$2:C$2815,"JorZ",'Duel Log'!K$2:K$2815,$A20)+COUNTIFS('Duel Log'!C$2:C$2815,"JorZ",'Duel Log'!L$2:L$2815,$A20)+COUNTIFS('Duel Log'!C$2:C$2815,"JorZ",'Duel Log'!M$2:M$2815,$A20)+COUNTIFS('Duel Log'!C$2:C$2815,"JorZ",'Duel Log'!N$2:N$2815,$A20)+COUNTIFS('Duel Log'!C$2:C$2815,"JorZ",'Duel Log'!O$2:O$2815,$A20)+COUNTIFS('Duel Log'!C$2:C$2815,"JorZ",'Duel Log'!P$2:P$2815,$A20)</f>
        <v>0</v>
      </c>
      <c r="Q20" s="17" t="n">
        <f aca="false">COUNTIFS('Duel Log'!C$2:C$2815,"Kimchi77✨小小罗",'Duel Log'!I$2:I$2815,$A20)+COUNTIFS('Duel Log'!C$2:C$2815,"Kimchi77✨小小罗",'Duel Log'!J$2:J$2815,$A20)+COUNTIFS('Duel Log'!C$2:C$2815,"Kimchi77✨小小罗",'Duel Log'!K$2:K$2815,$A20)+COUNTIFS('Duel Log'!C$2:C$2815,"Kimchi77✨小小罗",'Duel Log'!L$2:L$2815,$A20)+COUNTIFS('Duel Log'!C$2:C$2815,"Kimchi77✨小小罗",'Duel Log'!M$2:M$2815,$A20)+COUNTIFS('Duel Log'!C$2:C$2815,"Kimchi77✨小小罗",'Duel Log'!N$2:N$2815,$A20)+COUNTIFS('Duel Log'!C$2:C$2815,"Kimchi77✨小小罗",'Duel Log'!O$2:O$2815,$A20)+COUNTIFS('Duel Log'!C$2:C$2815,"Kimchi77✨小小罗",'Duel Log'!P$2:P$2815,$A20)</f>
        <v>0</v>
      </c>
      <c r="R20" s="17" t="n">
        <f aca="false">COUNTIFS('Duel Log'!C$2:C$2815,"Kitashiyan",'Duel Log'!I$2:I$2815,$A20)+COUNTIFS('Duel Log'!C$2:C$2815,"Kitashiyan",'Duel Log'!J$2:J$2815,$A20)+COUNTIFS('Duel Log'!C$2:C$2815,"Kitashiyan",'Duel Log'!K$2:K$2815,$A20)+COUNTIFS('Duel Log'!C$2:C$2815,"Kitashiyan",'Duel Log'!L$2:L$2815,$A20)+COUNTIFS('Duel Log'!C$2:C$2815,"Kitashiyan",'Duel Log'!M$2:M$2815,$A20)+COUNTIFS('Duel Log'!C$2:C$2815,"Kitashiyan",'Duel Log'!N$2:N$2815,$A20)+COUNTIFS('Duel Log'!C$2:C$2815,"Kitashiyan",'Duel Log'!O$2:O$2815,$A20)+COUNTIFS('Duel Log'!C$2:C$2815,"Kitashiyan",'Duel Log'!P$2:P$2815,$A20)</f>
        <v>0</v>
      </c>
      <c r="S20" s="17" t="n">
        <f aca="false">COUNTIFS('Duel Log'!C$2:C$2815,"LF丨张✨Ink❤️llb",'Duel Log'!I$2:I$2815,$A20)+COUNTIFS('Duel Log'!C$2:C$2815,"LF丨张✨Ink❤️llb",'Duel Log'!J$2:J$2815,$A20)+COUNTIFS('Duel Log'!C$2:C$2815,"LF丨张✨Ink❤️llb",'Duel Log'!K$2:K$2815,$A20)+COUNTIFS('Duel Log'!C$2:C$2815,"LF丨张✨Ink❤️llb",'Duel Log'!L$2:L$2815,$A20)+COUNTIFS('Duel Log'!C$2:C$2815,"LF丨张✨Ink❤️llb",'Duel Log'!M$2:M$2815,$A20)+COUNTIFS('Duel Log'!C$2:C$2815,"LF丨张✨Ink❤️llb",'Duel Log'!N$2:N$2815,$A20)+COUNTIFS('Duel Log'!C$2:C$2815,"LF丨张✨Ink❤️llb",'Duel Log'!O$2:O$2815,$A20)+COUNTIFS('Duel Log'!C$2:C$2815,"LF丨张✨Ink❤️llb",'Duel Log'!P$2:P$2815,$A20)</f>
        <v>0</v>
      </c>
      <c r="T20" s="17" t="n">
        <f aca="false">COUNTIFS('Duel Log'!C$2:C$2815,"Lucas.xit✨之安神",'Duel Log'!I$2:I$2815,$A20)+COUNTIFS('Duel Log'!C$2:C$2815,"Lucas.xit✨之安神",'Duel Log'!J$2:J$2815,$A20)+COUNTIFS('Duel Log'!C$2:C$2815,"Lucas.xit✨之安神",'Duel Log'!K$2:K$2815,$A20)+COUNTIFS('Duel Log'!C$2:C$2815,"Lucas.xit✨之安神",'Duel Log'!L$2:L$2815,$A20)+COUNTIFS('Duel Log'!C$2:C$2815,"Lucas.xit✨之安神",'Duel Log'!M$2:M$2815,$A20)+COUNTIFS('Duel Log'!C$2:C$2815,"Lucas.xit✨之安神",'Duel Log'!N$2:N$2815,$A20)+COUNTIFS('Duel Log'!C$2:C$2815,"Lucas.xit✨之安神",'Duel Log'!O$2:O$2815,$A20)+COUNTIFS('Duel Log'!C$2:C$2815,"Lucas.xit✨之安神",'Duel Log'!P$2:P$2815,$A20)</f>
        <v>0</v>
      </c>
      <c r="U20" s="17" t="n">
        <f aca="false">COUNTIFS('Duel Log'!C$2:C$2815,"Lucas✨杰克",'Duel Log'!I$2:I$2815,$A20)+COUNTIFS('Duel Log'!C$2:C$2815,"Lucas✨杰克",'Duel Log'!J$2:J$2815,$A20)+COUNTIFS('Duel Log'!C$2:C$2815,"Lucas✨杰克",'Duel Log'!K$2:K$2815,$A20)+COUNTIFS('Duel Log'!C$2:C$2815,"Lucas✨杰克",'Duel Log'!L$2:L$2815,$A20)+COUNTIFS('Duel Log'!C$2:C$2815,"Lucas✨杰克",'Duel Log'!M$2:M$2815,$A20)+COUNTIFS('Duel Log'!C$2:C$2815,"Lucas✨杰克",'Duel Log'!N$2:N$2815,$A20)+COUNTIFS('Duel Log'!C$2:C$2815,"Lucas✨杰克",'Duel Log'!O$2:O$2815,$A20)+COUNTIFS('Duel Log'!C$2:C$2815,"Lucas✨杰克",'Duel Log'!P$2:P$2815,$A20)</f>
        <v>0</v>
      </c>
      <c r="V20" s="17" t="n">
        <f aca="false">COUNTIFS('Duel Log'!C$2:C$2815,"MH Axel",'Duel Log'!I$2:I$2815,$A20)+COUNTIFS('Duel Log'!C$2:C$2815,"MH Axel",'Duel Log'!J$2:J$2815,$A20)+COUNTIFS('Duel Log'!C$2:C$2815,"MH Axel",'Duel Log'!K$2:K$2815,$A20)+COUNTIFS('Duel Log'!C$2:C$2815,"MH Axel",'Duel Log'!L$2:L$2815,$A20)+COUNTIFS('Duel Log'!C$2:C$2815,"MH Axel",'Duel Log'!M$2:M$2815,$A20)+COUNTIFS('Duel Log'!C$2:C$2815,"MH Axel",'Duel Log'!N$2:N$2815,$A20)+COUNTIFS('Duel Log'!C$2:C$2815,"MH Axel",'Duel Log'!O$2:O$2815,$A20)+COUNTIFS('Duel Log'!C$2:C$2815,"MH Axel",'Duel Log'!P$2:P$2815,$A20)</f>
        <v>0</v>
      </c>
      <c r="W20" s="17" t="n">
        <f aca="false">COUNTIFS('Duel Log'!C$2:C$2815,"Mohamed Light",'Duel Log'!I$2:I$2815,$A20)+COUNTIFS('Duel Log'!C$2:C$2815,"Mohamed Light",'Duel Log'!J$2:J$2815,$A20)+COUNTIFS('Duel Log'!C$2:C$2815,"Mohamed Light",'Duel Log'!K$2:K$2815,$A20)+COUNTIFS('Duel Log'!C$2:C$2815,"Mohamed Light",'Duel Log'!L$2:L$2815,$A20)+COUNTIFS('Duel Log'!C$2:C$2815,"Mohamed Light",'Duel Log'!M$2:M$2815,$A20)+COUNTIFS('Duel Log'!C$2:C$2815,"Mohamed Light",'Duel Log'!N$2:N$2815,$A20)+COUNTIFS('Duel Log'!C$2:C$2815,"Mohamed Light",'Duel Log'!O$2:O$2815,$A20)+COUNTIFS('Duel Log'!C$2:C$2815,"Mohamed Light",'Duel Log'!P$2:P$2815,$A20)</f>
        <v>0</v>
      </c>
      <c r="X20" s="17" t="n">
        <f aca="false">COUNTIFS('Duel Log'!C$2:C$2815,"Nicoco23",'Duel Log'!I$2:I$2815,$A20)+COUNTIFS('Duel Log'!C$2:C$2815,"Nicoco23",'Duel Log'!J$2:J$2815,$A20)+COUNTIFS('Duel Log'!C$2:C$2815,"Nicoco23",'Duel Log'!K$2:K$2815,$A20)+COUNTIFS('Duel Log'!C$2:C$2815,"Nicoco23",'Duel Log'!L$2:L$2815,$A20)+COUNTIFS('Duel Log'!C$2:C$2815,"Nicoco23",'Duel Log'!M$2:M$2815,$A20)+COUNTIFS('Duel Log'!C$2:C$2815,"Nicoco23",'Duel Log'!N$2:N$2815,$A20)+COUNTIFS('Duel Log'!C$2:C$2815,"Nicoco23",'Duel Log'!O$2:O$2815,$A20)+COUNTIFS('Duel Log'!C$2:C$2815,"Nicoco23",'Duel Log'!P$2:P$2815,$A20)</f>
        <v>0</v>
      </c>
      <c r="Y20" s="17" t="n">
        <f aca="false">COUNTIFS('Duel Log'!C$2:C$2815,"Nooby❤️Pi2r",'Duel Log'!I$2:I$2815,$A20)+COUNTIFS('Duel Log'!C$2:C$2815,"Nooby❤️Pi2r",'Duel Log'!J$2:J$2815,$A20)+COUNTIFS('Duel Log'!C$2:C$2815,"Nooby❤️Pi2r",'Duel Log'!K$2:K$2815,$A20)+COUNTIFS('Duel Log'!C$2:C$2815,"Nooby❤️Pi2r",'Duel Log'!L$2:L$2815,$A20)+COUNTIFS('Duel Log'!C$2:C$2815,"Nooby❤️Pi2r",'Duel Log'!M$2:M$2815,$A20)+COUNTIFS('Duel Log'!C$2:C$2815,"Nooby❤️Pi2r",'Duel Log'!N$2:N$2815,$A20)+COUNTIFS('Duel Log'!C$2:C$2815,"Nooby❤️Pi2r",'Duel Log'!O$2:O$2815,$A20)+COUNTIFS('Duel Log'!C$2:C$2815,"Nooby❤️Pi2r",'Duel Log'!P$2:P$2815,$A20)</f>
        <v>0</v>
      </c>
      <c r="Z20" s="17" t="n">
        <f aca="false">COUNTIFS('Duel Log'!C$2:C$2815,"Pedro™️",'Duel Log'!I$2:I$2815,$A20)+COUNTIFS('Duel Log'!C$2:C$2815,"Pedro™️",'Duel Log'!J$2:J$2815,$A20)+COUNTIFS('Duel Log'!C$2:C$2815,"Pedro™️",'Duel Log'!K$2:K$2815,$A20)+COUNTIFS('Duel Log'!C$2:C$2815,"Pedro™️",'Duel Log'!L$2:L$2815,$A20)+COUNTIFS('Duel Log'!C$2:C$2815,"Pedro™️",'Duel Log'!M$2:M$2815,$A20)+COUNTIFS('Duel Log'!C$2:C$2815,"Pedro™️",'Duel Log'!N$2:N$2815,$A20)+COUNTIFS('Duel Log'!C$2:C$2815,"Pedro™️",'Duel Log'!O$2:O$2815,$A20)+COUNTIFS('Duel Log'!C$2:C$2815,"Pedro™️",'Duel Log'!P$2:P$2815,$A20)</f>
        <v>0</v>
      </c>
      <c r="AA20" s="17" t="n">
        <f aca="false">COUNTIFS('Duel Log'!C$2:C$2815,"RAD",'Duel Log'!I$2:I$2815,$A20)+COUNTIFS('Duel Log'!C$2:C$2815,"RAD",'Duel Log'!J$2:J$2815,$A20)+COUNTIFS('Duel Log'!C$2:C$2815,"RAD",'Duel Log'!K$2:K$2815,$A20)+COUNTIFS('Duel Log'!C$2:C$2815,"RAD",'Duel Log'!L$2:L$2815,$A20)+COUNTIFS('Duel Log'!C$2:C$2815,"RAD",'Duel Log'!M$2:M$2815,$A20)+COUNTIFS('Duel Log'!C$2:C$2815,"RAD",'Duel Log'!N$2:N$2815,$A20)+COUNTIFS('Duel Log'!C$2:C$2815,"RAD",'Duel Log'!O$2:O$2815,$A20)+COUNTIFS('Duel Log'!C$2:C$2815,"RAD",'Duel Log'!P$2:P$2815,$A20)</f>
        <v>0</v>
      </c>
      <c r="AB20" s="17" t="n">
        <f aca="false">COUNTIFS('Duel Log'!C$2:C$2815,"RUBIZALEZ",'Duel Log'!I$2:I$2815,$A20)+COUNTIFS('Duel Log'!C$2:C$2815,"RUBIZALEZ",'Duel Log'!J$2:J$2815,$A20)+COUNTIFS('Duel Log'!C$2:C$2815,"RUBIZALEZ",'Duel Log'!K$2:K$2815,$A20)+COUNTIFS('Duel Log'!C$2:C$2815,"RUBIZALEZ",'Duel Log'!L$2:L$2815,$A20)+COUNTIFS('Duel Log'!C$2:C$2815,"RUBIZALEZ",'Duel Log'!M$2:M$2815,$A20)+COUNTIFS('Duel Log'!C$2:C$2815,"RUBIZALEZ",'Duel Log'!N$2:N$2815,$A20)+COUNTIFS('Duel Log'!C$2:C$2815,"RUBIZALEZ",'Duel Log'!O$2:O$2815,$A20)+COUNTIFS('Duel Log'!C$2:C$2815,"RUBIZALEZ",'Duel Log'!P$2:P$2815,$A20)</f>
        <v>0</v>
      </c>
      <c r="AC20" s="17" t="n">
        <f aca="false">COUNTIFS('Duel Log'!C$2:C$2815,"Rainbow",'Duel Log'!I$2:I$2815,$A20)+COUNTIFS('Duel Log'!C$2:C$2815,"Rainbow",'Duel Log'!J$2:J$2815,$A20)+COUNTIFS('Duel Log'!C$2:C$2815,"Rainbow",'Duel Log'!K$2:K$2815,$A20)+COUNTIFS('Duel Log'!C$2:C$2815,"Rainbow",'Duel Log'!L$2:L$2815,$A20)+COUNTIFS('Duel Log'!C$2:C$2815,"Rainbow",'Duel Log'!M$2:M$2815,$A20)+COUNTIFS('Duel Log'!C$2:C$2815,"Rainbow",'Duel Log'!N$2:N$2815,$A20)+COUNTIFS('Duel Log'!C$2:C$2815,"Rainbow",'Duel Log'!O$2:O$2815,$A20)+COUNTIFS('Duel Log'!C$2:C$2815,"Rainbow",'Duel Log'!P$2:P$2815,$A20)</f>
        <v>0</v>
      </c>
      <c r="AD20" s="17" t="n">
        <f aca="false">COUNTIFS('Duel Log'!C$2:C$2815,"Rin✨安之",'Duel Log'!I$2:I$2815,$A20)+COUNTIFS('Duel Log'!C$2:C$2815,"Rin✨安之",'Duel Log'!J$2:J$2815,$A20)+COUNTIFS('Duel Log'!C$2:C$2815,"Rin✨安之",'Duel Log'!K$2:K$2815,$A20)+COUNTIFS('Duel Log'!C$2:C$2815,"Rin✨安之",'Duel Log'!L$2:L$2815,$A20)+COUNTIFS('Duel Log'!C$2:C$2815,"Rin✨安之",'Duel Log'!M$2:M$2815,$A20)+COUNTIFS('Duel Log'!C$2:C$2815,"Rin✨安之",'Duel Log'!N$2:N$2815,$A20)+COUNTIFS('Duel Log'!C$2:C$2815,"Rin✨安之",'Duel Log'!O$2:O$2815,$A20)+COUNTIFS('Duel Log'!C$2:C$2815,"Rin✨安之",'Duel Log'!P$2:P$2815,$A20)</f>
        <v>0</v>
      </c>
      <c r="AE20" s="17" t="n">
        <f aca="false">COUNTIFS('Duel Log'!C$2:C$2815,"Ryley",'Duel Log'!I$2:I$2815,$A20)+COUNTIFS('Duel Log'!C$2:C$2815,"Ryley",'Duel Log'!J$2:J$2815,$A20)+COUNTIFS('Duel Log'!C$2:C$2815,"Ryley",'Duel Log'!K$2:K$2815,$A20)+COUNTIFS('Duel Log'!C$2:C$2815,"Ryley",'Duel Log'!L$2:L$2815,$A20)+COUNTIFS('Duel Log'!C$2:C$2815,"Ryley",'Duel Log'!M$2:M$2815,$A20)+COUNTIFS('Duel Log'!C$2:C$2815,"Ryley",'Duel Log'!N$2:N$2815,$A20)+COUNTIFS('Duel Log'!C$2:C$2815,"Ryley",'Duel Log'!O$2:O$2815,$A20)+COUNTIFS('Duel Log'!C$2:C$2815,"Ryley",'Duel Log'!P$2:P$2815,$A20)</f>
        <v>0</v>
      </c>
      <c r="AF20" s="17" t="n">
        <f aca="false">COUNTIFS('Duel Log'!C$2:C$2815,"SK Morten",'Duel Log'!I$2:I$2815,$A20)+COUNTIFS('Duel Log'!C$2:C$2815,"SK Morten",'Duel Log'!J$2:J$2815,$A20)+COUNTIFS('Duel Log'!C$2:C$2815,"SK Morten",'Duel Log'!K$2:K$2815,$A20)+COUNTIFS('Duel Log'!C$2:C$2815,"SK Morten",'Duel Log'!L$2:L$2815,$A20)+COUNTIFS('Duel Log'!C$2:C$2815,"SK Morten",'Duel Log'!M$2:M$2815,$A20)+COUNTIFS('Duel Log'!C$2:C$2815,"SK Morten",'Duel Log'!N$2:N$2815,$A20)+COUNTIFS('Duel Log'!C$2:C$2815,"SK Morten",'Duel Log'!O$2:O$2815,$A20)+COUNTIFS('Duel Log'!C$2:C$2815,"SK Morten",'Duel Log'!P$2:P$2815,$A20)</f>
        <v>0</v>
      </c>
      <c r="AG20" s="17" t="n">
        <f aca="false">COUNTIFS('Duel Log'!C$2:C$2815,"SK xopxsam",'Duel Log'!I$2:I$2815,$A20)+COUNTIFS('Duel Log'!C$2:C$2815,"SK xopxsam",'Duel Log'!J$2:J$2815,$A20)+COUNTIFS('Duel Log'!C$2:C$2815,"SK xopxsam",'Duel Log'!K$2:K$2815,$A20)+COUNTIFS('Duel Log'!C$2:C$2815,"SK xopxsam",'Duel Log'!L$2:L$2815,$A20)+COUNTIFS('Duel Log'!C$2:C$2815,"SK xopxsam",'Duel Log'!M$2:M$2815,$A20)+COUNTIFS('Duel Log'!C$2:C$2815,"SK xopxsam",'Duel Log'!N$2:N$2815,$A20)+COUNTIFS('Duel Log'!C$2:C$2815,"SK xopxsam",'Duel Log'!O$2:O$2815,$A20)+COUNTIFS('Duel Log'!C$2:C$2815,"SK xopxsam",'Duel Log'!P$2:P$2815,$A20)</f>
        <v>1</v>
      </c>
      <c r="AH20" s="17" t="n">
        <f aca="false">COUNTIFS('Duel Log'!C$2:C$2815,"Samuel Bassotto",'Duel Log'!I$2:I$2815,$A20)+COUNTIFS('Duel Log'!C$2:C$2815,"Samuel Bassotto",'Duel Log'!J$2:J$2815,$A20)+COUNTIFS('Duel Log'!C$2:C$2815,"Samuel Bassotto",'Duel Log'!K$2:K$2815,$A20)+COUNTIFS('Duel Log'!C$2:C$2815,"Samuel Bassotto",'Duel Log'!L$2:L$2815,$A20)+COUNTIFS('Duel Log'!C$2:C$2815,"Samuel Bassotto",'Duel Log'!M$2:M$2815,$A20)+COUNTIFS('Duel Log'!C$2:C$2815,"Samuel Bassotto",'Duel Log'!N$2:N$2815,$A20)+COUNTIFS('Duel Log'!C$2:C$2815,"Samuel Bassotto",'Duel Log'!O$2:O$2815,$A20)+COUNTIFS('Duel Log'!C$2:C$2815,"Samuel Bassotto",'Duel Log'!P$2:P$2815,$A20)</f>
        <v>0</v>
      </c>
      <c r="AI20" s="17" t="n">
        <f aca="false">COUNTIFS('Duel Log'!C$2:C$2815,"SandBox",'Duel Log'!I$2:I$2815,$A20)+COUNTIFS('Duel Log'!C$2:C$2815,"SandBox",'Duel Log'!J$2:J$2815,$A20)+COUNTIFS('Duel Log'!C$2:C$2815,"SandBox",'Duel Log'!K$2:K$2815,$A20)+COUNTIFS('Duel Log'!C$2:C$2815,"SandBox",'Duel Log'!L$2:L$2815,$A20)+COUNTIFS('Duel Log'!C$2:C$2815,"SandBox",'Duel Log'!M$2:M$2815,$A20)+COUNTIFS('Duel Log'!C$2:C$2815,"SandBox",'Duel Log'!N$2:N$2815,$A20)+COUNTIFS('Duel Log'!C$2:C$2815,"SandBox",'Duel Log'!O$2:O$2815,$A20)+COUNTIFS('Duel Log'!C$2:C$2815,"SandBox",'Duel Log'!P$2:P$2815,$A20)</f>
        <v>0</v>
      </c>
      <c r="AJ20" s="17" t="n">
        <f aca="false">COUNTIFS('Duel Log'!C$2:C$2815,"Steeef",'Duel Log'!I$2:I$2815,$A20)+COUNTIFS('Duel Log'!C$2:C$2815,"Steeef",'Duel Log'!J$2:J$2815,$A20)+COUNTIFS('Duel Log'!C$2:C$2815,"Steeef",'Duel Log'!K$2:K$2815,$A20)+COUNTIFS('Duel Log'!C$2:C$2815,"Steeef",'Duel Log'!L$2:L$2815,$A20)+COUNTIFS('Duel Log'!C$2:C$2815,"Steeef",'Duel Log'!M$2:M$2815,$A20)+COUNTIFS('Duel Log'!C$2:C$2815,"Steeef",'Duel Log'!N$2:N$2815,$A20)+COUNTIFS('Duel Log'!C$2:C$2815,"Steeef",'Duel Log'!O$2:O$2815,$A20)+COUNTIFS('Duel Log'!C$2:C$2815,"Steeef",'Duel Log'!P$2:P$2815,$A20)</f>
        <v>0</v>
      </c>
      <c r="AK20" s="17" t="n">
        <f aca="false">COUNTIFS('Duel Log'!C$2:C$2815,"TMX I Mateja",'Duel Log'!I$2:I$2815,$A20)+COUNTIFS('Duel Log'!C$2:C$2815,"TMX I Mateja",'Duel Log'!J$2:J$2815,$A20)+COUNTIFS('Duel Log'!C$2:C$2815,"TMX I Mateja",'Duel Log'!K$2:K$2815,$A20)+COUNTIFS('Duel Log'!C$2:C$2815,"TMX I Mateja",'Duel Log'!L$2:L$2815,$A20)+COUNTIFS('Duel Log'!C$2:C$2815,"TMX I Mateja",'Duel Log'!M$2:M$2815,$A20)+COUNTIFS('Duel Log'!C$2:C$2815,"TMX I Mateja",'Duel Log'!N$2:N$2815,$A20)+COUNTIFS('Duel Log'!C$2:C$2815,"TMX I Mateja",'Duel Log'!O$2:O$2815,$A20)+COUNTIFS('Duel Log'!C$2:C$2815,"TMX I Mateja",'Duel Log'!P$2:P$2815,$A20)</f>
        <v>0</v>
      </c>
      <c r="AL20" s="17" t="n">
        <f aca="false">COUNTIFS('Duel Log'!C$2:C$2815,"Turan✨",'Duel Log'!I$2:I$2815,$A20)+COUNTIFS('Duel Log'!C$2:C$2815,"Turan✨",'Duel Log'!J$2:J$2815,$A20)+COUNTIFS('Duel Log'!C$2:C$2815,"Turan✨",'Duel Log'!K$2:K$2815,$A20)+COUNTIFS('Duel Log'!C$2:C$2815,"Turan✨",'Duel Log'!L$2:L$2815,$A20)+COUNTIFS('Duel Log'!C$2:C$2815,"Turan✨",'Duel Log'!M$2:M$2815,$A20)+COUNTIFS('Duel Log'!C$2:C$2815,"Turan✨",'Duel Log'!N$2:N$2815,$A20)+COUNTIFS('Duel Log'!C$2:C$2815,"Turan✨",'Duel Log'!O$2:O$2815,$A20)+COUNTIFS('Duel Log'!C$2:C$2815,"Turan✨",'Duel Log'!P$2:P$2815,$A20)</f>
        <v>0</v>
      </c>
      <c r="AM20" s="17" t="n">
        <f aca="false">COUNTIFS('Duel Log'!C$2:C$2815,"Vitor75",'Duel Log'!I$2:I$2815,$A20)+COUNTIFS('Duel Log'!C$2:C$2815,"Vitor75",'Duel Log'!J$2:J$2815,$A20)+COUNTIFS('Duel Log'!C$2:C$2815,"Vitor75",'Duel Log'!K$2:K$2815,$A20)+COUNTIFS('Duel Log'!C$2:C$2815,"Vitor75",'Duel Log'!L$2:L$2815,$A20)+COUNTIFS('Duel Log'!C$2:C$2815,"Vitor75",'Duel Log'!M$2:M$2815,$A20)+COUNTIFS('Duel Log'!C$2:C$2815,"Vitor75",'Duel Log'!N$2:N$2815,$A20)+COUNTIFS('Duel Log'!C$2:C$2815,"Vitor75",'Duel Log'!O$2:O$2815,$A20)+COUNTIFS('Duel Log'!C$2:C$2815,"Vitor75",'Duel Log'!P$2:P$2815,$A20)</f>
        <v>0</v>
      </c>
      <c r="AN20" s="17" t="n">
        <f aca="false">COUNTIFS('Duel Log'!C$2:C$2815,"WL ✨ Tytoń 劲头",'Duel Log'!I$2:I$2815,$A20)+COUNTIFS('Duel Log'!C$2:C$2815,"WL ✨ Tytoń 劲头",'Duel Log'!J$2:J$2815,$A20)+COUNTIFS('Duel Log'!C$2:C$2815,"WL ✨ Tytoń 劲头",'Duel Log'!K$2:K$2815,$A20)+COUNTIFS('Duel Log'!C$2:C$2815,"WL ✨ Tytoń 劲头",'Duel Log'!L$2:L$2815,$A20)+COUNTIFS('Duel Log'!C$2:C$2815,"WL ✨ Tytoń 劲头",'Duel Log'!M$2:M$2815,$A20)+COUNTIFS('Duel Log'!C$2:C$2815,"WL ✨ Tytoń 劲头",'Duel Log'!N$2:N$2815,$A20)+COUNTIFS('Duel Log'!C$2:C$2815,"WL ✨ Tytoń 劲头",'Duel Log'!O$2:O$2815,$A20)+COUNTIFS('Duel Log'!C$2:C$2815,"WL ✨ Tytoń 劲头",'Duel Log'!P$2:P$2815,$A20)</f>
        <v>0</v>
      </c>
      <c r="AO20" s="17" t="n">
        <f aca="false">COUNTIFS('Duel Log'!C$2:C$2815,"Wallace",'Duel Log'!I$2:I$2815,$A20)+COUNTIFS('Duel Log'!C$2:C$2815,"Wallace",'Duel Log'!J$2:J$2815,$A20)+COUNTIFS('Duel Log'!C$2:C$2815,"Wallace",'Duel Log'!K$2:K$2815,$A20)+COUNTIFS('Duel Log'!C$2:C$2815,"Wallace",'Duel Log'!L$2:L$2815,$A20)+COUNTIFS('Duel Log'!C$2:C$2815,"Wallace",'Duel Log'!M$2:M$2815,$A20)+COUNTIFS('Duel Log'!C$2:C$2815,"Wallace",'Duel Log'!N$2:N$2815,$A20)+COUNTIFS('Duel Log'!C$2:C$2815,"Wallace",'Duel Log'!O$2:O$2815,$A20)+COUNTIFS('Duel Log'!C$2:C$2815,"Wallace",'Duel Log'!P$2:P$2815,$A20)</f>
        <v>0</v>
      </c>
      <c r="AP20" s="17" t="n">
        <f aca="false">COUNTIFS('Duel Log'!C$2:C$2815,"Yoru",'Duel Log'!I$2:I$2815,$A20)+COUNTIFS('Duel Log'!C$2:C$2815,"Yoru",'Duel Log'!J$2:J$2815,$A20)+COUNTIFS('Duel Log'!C$2:C$2815,"Yoru",'Duel Log'!K$2:K$2815,$A20)+COUNTIFS('Duel Log'!C$2:C$2815,"Yoru",'Duel Log'!L$2:L$2815,$A20)+COUNTIFS('Duel Log'!C$2:C$2815,"Yoru",'Duel Log'!M$2:M$2815,$A20)+COUNTIFS('Duel Log'!C$2:C$2815,"Yoru",'Duel Log'!N$2:N$2815,$A20)+COUNTIFS('Duel Log'!C$2:C$2815,"Yoru",'Duel Log'!O$2:O$2815,$A20)+COUNTIFS('Duel Log'!C$2:C$2815,"Yoru",'Duel Log'!P$2:P$2815,$A20)</f>
        <v>0</v>
      </c>
      <c r="AQ20" s="17" t="n">
        <f aca="false">COUNTIFS('Duel Log'!C$2:C$2815,"adriel",'Duel Log'!I$2:I$2815,$A20)+COUNTIFS('Duel Log'!C$2:C$2815,"adriel",'Duel Log'!J$2:J$2815,$A20)+COUNTIFS('Duel Log'!C$2:C$2815,"adriel",'Duel Log'!K$2:K$2815,$A20)+COUNTIFS('Duel Log'!C$2:C$2815,"adriel",'Duel Log'!L$2:L$2815,$A20)+COUNTIFS('Duel Log'!C$2:C$2815,"adriel",'Duel Log'!M$2:M$2815,$A20)+COUNTIFS('Duel Log'!C$2:C$2815,"adriel",'Duel Log'!N$2:N$2815,$A20)+COUNTIFS('Duel Log'!C$2:C$2815,"adriel",'Duel Log'!O$2:O$2815,$A20)+COUNTIFS('Duel Log'!C$2:C$2815,"adriel",'Duel Log'!P$2:P$2815,$A20)</f>
        <v>0</v>
      </c>
      <c r="AR20" s="17" t="n">
        <f aca="false">COUNTIFS('Duel Log'!C$2:C$2815,"droy",'Duel Log'!I$2:I$2815,$A20)+COUNTIFS('Duel Log'!C$2:C$2815,"droy",'Duel Log'!J$2:J$2815,$A20)+COUNTIFS('Duel Log'!C$2:C$2815,"droy",'Duel Log'!K$2:K$2815,$A20)+COUNTIFS('Duel Log'!C$2:C$2815,"droy",'Duel Log'!L$2:L$2815,$A20)+COUNTIFS('Duel Log'!C$2:C$2815,"droy",'Duel Log'!M$2:M$2815,$A20)+COUNTIFS('Duel Log'!C$2:C$2815,"droy",'Duel Log'!N$2:N$2815,$A20)+COUNTIFS('Duel Log'!C$2:C$2815,"droy",'Duel Log'!O$2:O$2815,$A20)+COUNTIFS('Duel Log'!C$2:C$2815,"droy",'Duel Log'!P$2:P$2815,$A20)</f>
        <v>1</v>
      </c>
      <c r="AS20" s="17" t="n">
        <f aca="false">COUNTIFS('Duel Log'!C$2:C$2815,"evolve✨律师",'Duel Log'!I$2:I$2815,$A20)+COUNTIFS('Duel Log'!C$2:C$2815,"evolve✨律师",'Duel Log'!J$2:J$2815,$A20)+COUNTIFS('Duel Log'!C$2:C$2815,"evolve✨律师",'Duel Log'!K$2:K$2815,$A20)+COUNTIFS('Duel Log'!C$2:C$2815,"evolve✨律师",'Duel Log'!L$2:L$2815,$A20)+COUNTIFS('Duel Log'!C$2:C$2815,"evolve✨律师",'Duel Log'!M$2:M$2815,$A20)+COUNTIFS('Duel Log'!C$2:C$2815,"evolve✨律师",'Duel Log'!N$2:N$2815,$A20)+COUNTIFS('Duel Log'!C$2:C$2815,"evolve✨律师",'Duel Log'!O$2:O$2815,$A20)+COUNTIFS('Duel Log'!C$2:C$2815,"evolve✨律师",'Duel Log'!P$2:P$2815,$A20)</f>
        <v>0</v>
      </c>
      <c r="AT20" s="17" t="n">
        <f aca="false">COUNTIFS('Duel Log'!C$2:C$2815,"✨Tanji",'Duel Log'!I$2:I$2815,$A20)+COUNTIFS('Duel Log'!C$2:C$2815,"✨Tanji",'Duel Log'!J$2:J$2815,$A20)+COUNTIFS('Duel Log'!C$2:C$2815,"✨Tanji",'Duel Log'!K$2:K$2815,$A20)+COUNTIFS('Duel Log'!C$2:C$2815,"✨Tanji",'Duel Log'!L$2:L$2815,$A20)+COUNTIFS('Duel Log'!C$2:C$2815,"✨Tanji",'Duel Log'!M$2:M$2815,$A20)+COUNTIFS('Duel Log'!C$2:C$2815,"✨Tanji",'Duel Log'!N$2:N$2815,$A20)+COUNTIFS('Duel Log'!C$2:C$2815,"✨Tanji",'Duel Log'!O$2:O$2815,$A20)+COUNTIFS('Duel Log'!C$2:C$2815,"✨Tanji",'Duel Log'!P$2:P$2815,$A20)</f>
        <v>0</v>
      </c>
      <c r="AU20" s="17" t="n">
        <f aca="false">COUNTIFS('Duel Log'!C$2:C$2815,"ぐりてゃん",'Duel Log'!I$2:I$2815,$A20)+COUNTIFS('Duel Log'!C$2:C$2815,"ぐりてゃん",'Duel Log'!J$2:J$2815,$A20)+COUNTIFS('Duel Log'!C$2:C$2815,"ぐりてゃん",'Duel Log'!K$2:K$2815,$A20)+COUNTIFS('Duel Log'!C$2:C$2815,"ぐりてゃん",'Duel Log'!L$2:L$2815,$A20)+COUNTIFS('Duel Log'!C$2:C$2815,"ぐりてゃん",'Duel Log'!M$2:M$2815,$A20)+COUNTIFS('Duel Log'!C$2:C$2815,"ぐりてゃん",'Duel Log'!N$2:N$2815,$A20)+COUNTIFS('Duel Log'!C$2:C$2815,"ぐりてゃん",'Duel Log'!O$2:O$2815,$A20)+COUNTIFS('Duel Log'!C$2:C$2815,"ぐりてゃん",'Duel Log'!P$2:P$2815,$A20)</f>
        <v>0</v>
      </c>
      <c r="AV20" s="17" t="n">
        <f aca="false">COUNTIFS('Duel Log'!C$2:C$2815,"たぁ",'Duel Log'!I$2:I$2815,$A20)+COUNTIFS('Duel Log'!C$2:C$2815,"たぁ",'Duel Log'!J$2:J$2815,$A20)+COUNTIFS('Duel Log'!C$2:C$2815,"たぁ",'Duel Log'!K$2:K$2815,$A20)+COUNTIFS('Duel Log'!C$2:C$2815,"たぁ",'Duel Log'!L$2:L$2815,$A20)+COUNTIFS('Duel Log'!C$2:C$2815,"たぁ",'Duel Log'!M$2:M$2815,$A20)+COUNTIFS('Duel Log'!C$2:C$2815,"たぁ",'Duel Log'!N$2:N$2815,$A20)+COUNTIFS('Duel Log'!C$2:C$2815,"たぁ",'Duel Log'!O$2:O$2815,$A20)+COUNTIFS('Duel Log'!C$2:C$2815,"たぁ",'Duel Log'!P$2:P$2815,$A20)</f>
        <v>0</v>
      </c>
      <c r="AW20" s="17" t="n">
        <f aca="false">COUNTIFS('Duel Log'!C$2:C$2815,"むぎったん",'Duel Log'!I$2:I$2815,$A20)+COUNTIFS('Duel Log'!C$2:C$2815,"むぎったん",'Duel Log'!J$2:J$2815,$A20)+COUNTIFS('Duel Log'!C$2:C$2815,"むぎったん",'Duel Log'!K$2:K$2815,$A20)+COUNTIFS('Duel Log'!C$2:C$2815,"むぎったん",'Duel Log'!L$2:L$2815,$A20)+COUNTIFS('Duel Log'!C$2:C$2815,"むぎったん",'Duel Log'!M$2:M$2815,$A20)+COUNTIFS('Duel Log'!C$2:C$2815,"むぎったん",'Duel Log'!N$2:N$2815,$A20)+COUNTIFS('Duel Log'!C$2:C$2815,"むぎったん",'Duel Log'!O$2:O$2815,$A20)+COUNTIFS('Duel Log'!C$2:C$2815,"むぎったん",'Duel Log'!P$2:P$2815,$A20)</f>
        <v>0</v>
      </c>
      <c r="AX20" s="17" t="n">
        <f aca="false">COUNTIFS('Duel Log'!C$2:C$2815,"加急Sinistro™",'Duel Log'!I$2:I$2815,$A20)+COUNTIFS('Duel Log'!C$2:C$2815,"加急Sinistro™",'Duel Log'!J$2:J$2815,$A20)+COUNTIFS('Duel Log'!C$2:C$2815,"加急Sinistro™",'Duel Log'!K$2:K$2815,$A20)+COUNTIFS('Duel Log'!C$2:C$2815,"加急Sinistro™",'Duel Log'!L$2:L$2815,$A20)+COUNTIFS('Duel Log'!C$2:C$2815,"加急Sinistro™",'Duel Log'!M$2:M$2815,$A20)+COUNTIFS('Duel Log'!C$2:C$2815,"加急Sinistro™",'Duel Log'!N$2:N$2815,$A20)+COUNTIFS('Duel Log'!C$2:C$2815,"加急Sinistro™",'Duel Log'!O$2:O$2815,$A20)+COUNTIFS('Duel Log'!C$2:C$2815,"加急Sinistro™",'Duel Log'!P$2:P$2815,$A20)</f>
        <v>1</v>
      </c>
      <c r="AY20" s="17" t="n">
        <f aca="false">COUNTIFS('Duel Log'!C$2:C$2815,"枫｜rakan❤️安之",'Duel Log'!I$2:I$2815,$A20)+COUNTIFS('Duel Log'!C$2:C$2815,"枫｜rakan❤️安之",'Duel Log'!J$2:J$2815,$A20)+COUNTIFS('Duel Log'!C$2:C$2815,"枫｜rakan❤️安之",'Duel Log'!K$2:K$2815,$A20)+COUNTIFS('Duel Log'!C$2:C$2815,"枫｜rakan❤️安之",'Duel Log'!L$2:L$2815,$A20)+COUNTIFS('Duel Log'!C$2:C$2815,"枫｜rakan❤️安之",'Duel Log'!M$2:M$2815,$A20)+COUNTIFS('Duel Log'!C$2:C$2815,"枫｜rakan❤️安之",'Duel Log'!N$2:N$2815,$A20)+COUNTIFS('Duel Log'!C$2:C$2815,"枫｜rakan❤️安之",'Duel Log'!O$2:O$2815,$A20)+COUNTIFS('Duel Log'!C$2:C$2815,"枫｜rakan❤️安之",'Duel Log'!P$2:P$2815,$A20)</f>
        <v>0</v>
      </c>
      <c r="AZ20" s="17" t="n">
        <f aca="false">COUNTIFS('Duel Log'!C$2:C$2815,"老板 Ι Batan’宙斯",'Duel Log'!I$2:I$2815,$A20)+COUNTIFS('Duel Log'!C$2:C$2815,"老板 Ι Batan’宙斯",'Duel Log'!J$2:J$2815,$A20)+COUNTIFS('Duel Log'!C$2:C$2815,"老板 Ι Batan’宙斯",'Duel Log'!K$2:K$2815,$A20)+COUNTIFS('Duel Log'!C$2:C$2815,"老板 Ι Batan’宙斯",'Duel Log'!L$2:L$2815,$A20)+COUNTIFS('Duel Log'!C$2:C$2815,"老板 Ι Batan’宙斯",'Duel Log'!M$2:M$2815,$A20)+COUNTIFS('Duel Log'!C$2:C$2815,"老板 Ι Batan’宙斯",'Duel Log'!N$2:N$2815,$A20)+COUNTIFS('Duel Log'!C$2:C$2815,"老板 Ι Batan’宙斯",'Duel Log'!O$2:O$2815,$A20)+COUNTIFS('Duel Log'!C$2:C$2815,"老板 Ι Batan’宙斯",'Duel Log'!P$2:P$2815,$A20)</f>
        <v>0</v>
      </c>
      <c r="BA20" s="17" t="n">
        <f aca="false">COUNTIFS('Duel Log'!C$2:C$2815,"鬼舞辻無惨",'Duel Log'!I$2:I$2815,$A20)+COUNTIFS('Duel Log'!C$2:C$2815,"鬼舞辻無惨",'Duel Log'!J$2:J$2815,$A20)+COUNTIFS('Duel Log'!C$2:C$2815,"鬼舞辻無惨",'Duel Log'!K$2:K$2815,$A20)+COUNTIFS('Duel Log'!C$2:C$2815,"鬼舞辻無惨",'Duel Log'!L$2:L$2815,$A20)+COUNTIFS('Duel Log'!C$2:C$2815,"鬼舞辻無惨",'Duel Log'!M$2:M$2815,$A20)+COUNTIFS('Duel Log'!C$2:C$2815,"鬼舞辻無惨",'Duel Log'!N$2:N$2815,$A20)+COUNTIFS('Duel Log'!C$2:C$2815,"鬼舞辻無惨",'Duel Log'!O$2:O$2815,$A20)+COUNTIFS('Duel Log'!C$2:C$2815,"鬼舞辻無惨",'Duel Log'!P$2:P$2815,$A20)</f>
        <v>0</v>
      </c>
      <c r="BB20" s="17" t="n">
        <f aca="false">COUNTIFS('Duel Log'!C$2:C$2815,"우티비구독좋아요",'Duel Log'!I$2:I$2815,$A20)+COUNTIFS('Duel Log'!C$2:C$2815,"우티비구독좋아요",'Duel Log'!J$2:J$2815,$A20)+COUNTIFS('Duel Log'!C$2:C$2815,"우티비구독좋아요",'Duel Log'!K$2:K$2815,$A20)+COUNTIFS('Duel Log'!C$2:C$2815,"우티비구독좋아요",'Duel Log'!L$2:L$2815,$A20)+COUNTIFS('Duel Log'!C$2:C$2815,"우티비구독좋아요",'Duel Log'!M$2:M$2815,$A20)+COUNTIFS('Duel Log'!C$2:C$2815,"우티비구독좋아요",'Duel Log'!N$2:N$2815,$A20)+COUNTIFS('Duel Log'!C$2:C$2815,"우티비구독좋아요",'Duel Log'!O$2:O$2815,$A20)+COUNTIFS('Duel Log'!C$2:C$2815,"우티비구독좋아요",'Duel Log'!P$2:P$2815,$A20)</f>
        <v>0</v>
      </c>
    </row>
    <row r="21" customFormat="false" ht="15" hidden="false" customHeight="true" outlineLevel="0" collapsed="false">
      <c r="A21" s="11" t="s">
        <v>5592</v>
      </c>
      <c r="B21" s="17" t="n">
        <f aca="false">COUNTIFS('Duel Log'!C$2:C$2815,"Adox",'Duel Log'!I$2:I$2815,$A21)+COUNTIFS('Duel Log'!C$2:C$2815,"Adox",'Duel Log'!J$2:J$2815,$A21)+COUNTIFS('Duel Log'!C$2:C$2815,"Adox",'Duel Log'!K$2:K$2815,$A21)+COUNTIFS('Duel Log'!C$2:C$2815,"Adox",'Duel Log'!L$2:L$2815,$A21)+COUNTIFS('Duel Log'!C$2:C$2815,"Adox",'Duel Log'!M$2:M$2815,$A21)+COUNTIFS('Duel Log'!C$2:C$2815,"Adox",'Duel Log'!N$2:N$2815,$A21)+COUNTIFS('Duel Log'!C$2:C$2815,"Adox",'Duel Log'!O$2:O$2815,$A21)+COUNTIFS('Duel Log'!C$2:C$2815,"Adox",'Duel Log'!P$2:P$2815,$A21)</f>
        <v>0</v>
      </c>
      <c r="C21" s="17" t="n">
        <f aca="false">COUNTIFS('Duel Log'!C$2:C$2815,"Asaf",'Duel Log'!I$2:I$2815,$A21)+COUNTIFS('Duel Log'!C$2:C$2815,"Asaf",'Duel Log'!J$2:J$2815,$A21)+COUNTIFS('Duel Log'!C$2:C$2815,"Asaf",'Duel Log'!K$2:K$2815,$A21)+COUNTIFS('Duel Log'!C$2:C$2815,"Asaf",'Duel Log'!L$2:L$2815,$A21)+COUNTIFS('Duel Log'!C$2:C$2815,"Asaf",'Duel Log'!M$2:M$2815,$A21)+COUNTIFS('Duel Log'!C$2:C$2815,"Asaf",'Duel Log'!N$2:N$2815,$A21)+COUNTIFS('Duel Log'!C$2:C$2815,"Asaf",'Duel Log'!O$2:O$2815,$A21)+COUNTIFS('Duel Log'!C$2:C$2815,"Asaf",'Duel Log'!P$2:P$2815,$A21)</f>
        <v>0</v>
      </c>
      <c r="D21" s="17" t="n">
        <f aca="false">COUNTIFS('Duel Log'!C$2:C$2815,"BattleSRAM",'Duel Log'!I$2:I$2815,$A21)+COUNTIFS('Duel Log'!C$2:C$2815,"BattleSRAM",'Duel Log'!J$2:J$2815,$A21)+COUNTIFS('Duel Log'!C$2:C$2815,"BattleSRAM",'Duel Log'!K$2:K$2815,$A21)+COUNTIFS('Duel Log'!C$2:C$2815,"BattleSRAM",'Duel Log'!L$2:L$2815,$A21)+COUNTIFS('Duel Log'!C$2:C$2815,"BattleSRAM",'Duel Log'!M$2:M$2815,$A21)+COUNTIFS('Duel Log'!C$2:C$2815,"BattleSRAM",'Duel Log'!N$2:N$2815,$A21)+COUNTIFS('Duel Log'!C$2:C$2815,"BattleSRAM",'Duel Log'!O$2:O$2815,$A21)+COUNTIFS('Duel Log'!C$2:C$2815,"BattleSRAM",'Duel Log'!P$2:P$2815,$A21)</f>
        <v>0</v>
      </c>
      <c r="E21" s="17" t="n">
        <f aca="false">COUNTIFS('Duel Log'!C$2:C$2815,"Betfas",'Duel Log'!I$2:I$2815,$A21)+COUNTIFS('Duel Log'!C$2:C$2815,"Betfas",'Duel Log'!J$2:J$2815,$A21)+COUNTIFS('Duel Log'!C$2:C$2815,"Betfas",'Duel Log'!K$2:K$2815,$A21)+COUNTIFS('Duel Log'!C$2:C$2815,"Betfas",'Duel Log'!L$2:L$2815,$A21)+COUNTIFS('Duel Log'!C$2:C$2815,"Betfas",'Duel Log'!M$2:M$2815,$A21)+COUNTIFS('Duel Log'!C$2:C$2815,"Betfas",'Duel Log'!N$2:N$2815,$A21)+COUNTIFS('Duel Log'!C$2:C$2815,"Betfas",'Duel Log'!O$2:O$2815,$A21)+COUNTIFS('Duel Log'!C$2:C$2815,"Betfas",'Duel Log'!P$2:P$2815,$A21)</f>
        <v>0</v>
      </c>
      <c r="F21" s="17" t="n">
        <f aca="false">COUNTIFS('Duel Log'!C$2:C$2815,"CAL Sub ™✨杰克",'Duel Log'!I$2:I$2815,$A21)+COUNTIFS('Duel Log'!C$2:C$2815,"CAL Sub ™✨杰克",'Duel Log'!J$2:J$2815,$A21)+COUNTIFS('Duel Log'!C$2:C$2815,"CAL Sub ™✨杰克",'Duel Log'!K$2:K$2815,$A21)+COUNTIFS('Duel Log'!C$2:C$2815,"CAL Sub ™✨杰克",'Duel Log'!L$2:L$2815,$A21)+COUNTIFS('Duel Log'!C$2:C$2815,"CAL Sub ™✨杰克",'Duel Log'!M$2:M$2815,$A21)+COUNTIFS('Duel Log'!C$2:C$2815,"CAL Sub ™✨杰克",'Duel Log'!N$2:N$2815,$A21)+COUNTIFS('Duel Log'!C$2:C$2815,"CAL Sub ™✨杰克",'Duel Log'!O$2:O$2815,$A21)+COUNTIFS('Duel Log'!C$2:C$2815,"CAL Sub ™✨杰克",'Duel Log'!P$2:P$2815,$A21)</f>
        <v>0</v>
      </c>
      <c r="G21" s="17" t="n">
        <f aca="false">COUNTIFS('Duel Log'!C$2:C$2815,"Clown",'Duel Log'!I$2:I$2815,$A21)+COUNTIFS('Duel Log'!C$2:C$2815,"Clown",'Duel Log'!J$2:J$2815,$A21)+COUNTIFS('Duel Log'!C$2:C$2815,"Clown",'Duel Log'!K$2:K$2815,$A21)+COUNTIFS('Duel Log'!C$2:C$2815,"Clown",'Duel Log'!L$2:L$2815,$A21)+COUNTIFS('Duel Log'!C$2:C$2815,"Clown",'Duel Log'!M$2:M$2815,$A21)+COUNTIFS('Duel Log'!C$2:C$2815,"Clown",'Duel Log'!N$2:N$2815,$A21)+COUNTIFS('Duel Log'!C$2:C$2815,"Clown",'Duel Log'!O$2:O$2815,$A21)+COUNTIFS('Duel Log'!C$2:C$2815,"Clown",'Duel Log'!P$2:P$2815,$A21)</f>
        <v>0</v>
      </c>
      <c r="H21" s="17" t="n">
        <f aca="false">COUNTIFS('Duel Log'!C$2:C$2815,"Coco",'Duel Log'!I$2:I$2815,$A21)+COUNTIFS('Duel Log'!C$2:C$2815,"Coco",'Duel Log'!J$2:J$2815,$A21)+COUNTIFS('Duel Log'!C$2:C$2815,"Coco",'Duel Log'!K$2:K$2815,$A21)+COUNTIFS('Duel Log'!C$2:C$2815,"Coco",'Duel Log'!L$2:L$2815,$A21)+COUNTIFS('Duel Log'!C$2:C$2815,"Coco",'Duel Log'!M$2:M$2815,$A21)+COUNTIFS('Duel Log'!C$2:C$2815,"Coco",'Duel Log'!N$2:N$2815,$A21)+COUNTIFS('Duel Log'!C$2:C$2815,"Coco",'Duel Log'!O$2:O$2815,$A21)+COUNTIFS('Duel Log'!C$2:C$2815,"Coco",'Duel Log'!P$2:P$2815,$A21)</f>
        <v>0</v>
      </c>
      <c r="I21" s="17" t="n">
        <f aca="false">COUNTIFS('Duel Log'!C$2:C$2815,"Code: Furkan",'Duel Log'!I$2:I$2815,$A21)+COUNTIFS('Duel Log'!C$2:C$2815,"Code: Furkan",'Duel Log'!J$2:J$2815,$A21)+COUNTIFS('Duel Log'!C$2:C$2815,"Code: Furkan",'Duel Log'!K$2:K$2815,$A21)+COUNTIFS('Duel Log'!C$2:C$2815,"Code: Furkan",'Duel Log'!L$2:L$2815,$A21)+COUNTIFS('Duel Log'!C$2:C$2815,"Code: Furkan",'Duel Log'!M$2:M$2815,$A21)+COUNTIFS('Duel Log'!C$2:C$2815,"Code: Furkan",'Duel Log'!N$2:N$2815,$A21)+COUNTIFS('Duel Log'!C$2:C$2815,"Code: Furkan",'Duel Log'!O$2:O$2815,$A21)+COUNTIFS('Duel Log'!C$2:C$2815,"Code: Furkan",'Duel Log'!P$2:P$2815,$A21)</f>
        <v>0</v>
      </c>
      <c r="J21" s="17" t="n">
        <f aca="false">COUNTIFS('Duel Log'!C$2:C$2815,"DK",'Duel Log'!I$2:I$2815,$A21)+COUNTIFS('Duel Log'!C$2:C$2815,"DK",'Duel Log'!J$2:J$2815,$A21)+COUNTIFS('Duel Log'!C$2:C$2815,"DK",'Duel Log'!K$2:K$2815,$A21)+COUNTIFS('Duel Log'!C$2:C$2815,"DK",'Duel Log'!L$2:L$2815,$A21)+COUNTIFS('Duel Log'!C$2:C$2815,"DK",'Duel Log'!M$2:M$2815,$A21)+COUNTIFS('Duel Log'!C$2:C$2815,"DK",'Duel Log'!N$2:N$2815,$A21)+COUNTIFS('Duel Log'!C$2:C$2815,"DK",'Duel Log'!O$2:O$2815,$A21)+COUNTIFS('Duel Log'!C$2:C$2815,"DK",'Duel Log'!P$2:P$2815,$A21)</f>
        <v>0</v>
      </c>
      <c r="K21" s="17" t="n">
        <f aca="false">COUNTIFS('Duel Log'!C$2:C$2815,"Dess",'Duel Log'!I$2:I$2815,$A21)+COUNTIFS('Duel Log'!C$2:C$2815,"Dess",'Duel Log'!J$2:J$2815,$A21)+COUNTIFS('Duel Log'!C$2:C$2815,"Dess",'Duel Log'!K$2:K$2815,$A21)+COUNTIFS('Duel Log'!C$2:C$2815,"Dess",'Duel Log'!L$2:L$2815,$A21)+COUNTIFS('Duel Log'!C$2:C$2815,"Dess",'Duel Log'!M$2:M$2815,$A21)+COUNTIFS('Duel Log'!C$2:C$2815,"Dess",'Duel Log'!N$2:N$2815,$A21)+COUNTIFS('Duel Log'!C$2:C$2815,"Dess",'Duel Log'!O$2:O$2815,$A21)+COUNTIFS('Duel Log'!C$2:C$2815,"Dess",'Duel Log'!P$2:P$2815,$A21)</f>
        <v>0</v>
      </c>
      <c r="L21" s="17" t="n">
        <f aca="false">COUNTIFS('Duel Log'!C$2:C$2815,"EGW",'Duel Log'!I$2:I$2815,$A21)+COUNTIFS('Duel Log'!C$2:C$2815,"EGW",'Duel Log'!J$2:J$2815,$A21)+COUNTIFS('Duel Log'!C$2:C$2815,"EGW",'Duel Log'!K$2:K$2815,$A21)+COUNTIFS('Duel Log'!C$2:C$2815,"EGW",'Duel Log'!L$2:L$2815,$A21)+COUNTIFS('Duel Log'!C$2:C$2815,"EGW",'Duel Log'!M$2:M$2815,$A21)+COUNTIFS('Duel Log'!C$2:C$2815,"EGW",'Duel Log'!N$2:N$2815,$A21)+COUNTIFS('Duel Log'!C$2:C$2815,"EGW",'Duel Log'!O$2:O$2815,$A21)+COUNTIFS('Duel Log'!C$2:C$2815,"EGW",'Duel Log'!P$2:P$2815,$A21)</f>
        <v>0</v>
      </c>
      <c r="M21" s="17" t="n">
        <f aca="false">COUNTIFS('Duel Log'!C$2:C$2815,"ErBacce",'Duel Log'!I$2:I$2815,$A21)+COUNTIFS('Duel Log'!C$2:C$2815,"ErBacce",'Duel Log'!J$2:J$2815,$A21)+COUNTIFS('Duel Log'!C$2:C$2815,"ErBacce",'Duel Log'!K$2:K$2815,$A21)+COUNTIFS('Duel Log'!C$2:C$2815,"ErBacce",'Duel Log'!L$2:L$2815,$A21)+COUNTIFS('Duel Log'!C$2:C$2815,"ErBacce",'Duel Log'!M$2:M$2815,$A21)+COUNTIFS('Duel Log'!C$2:C$2815,"ErBacce",'Duel Log'!N$2:N$2815,$A21)+COUNTIFS('Duel Log'!C$2:C$2815,"ErBacce",'Duel Log'!O$2:O$2815,$A21)+COUNTIFS('Duel Log'!C$2:C$2815,"ErBacce",'Duel Log'!P$2:P$2815,$A21)</f>
        <v>0</v>
      </c>
      <c r="N21" s="17" t="n">
        <f aca="false">COUNTIFS('Duel Log'!C$2:C$2815,"Ian77",'Duel Log'!I$2:I$2815,$A21)+COUNTIFS('Duel Log'!C$2:C$2815,"Ian77",'Duel Log'!J$2:J$2815,$A21)+COUNTIFS('Duel Log'!C$2:C$2815,"Ian77",'Duel Log'!K$2:K$2815,$A21)+COUNTIFS('Duel Log'!C$2:C$2815,"Ian77",'Duel Log'!L$2:L$2815,$A21)+COUNTIFS('Duel Log'!C$2:C$2815,"Ian77",'Duel Log'!M$2:M$2815,$A21)+COUNTIFS('Duel Log'!C$2:C$2815,"Ian77",'Duel Log'!N$2:N$2815,$A21)+COUNTIFS('Duel Log'!C$2:C$2815,"Ian77",'Duel Log'!O$2:O$2815,$A21)+COUNTIFS('Duel Log'!C$2:C$2815,"Ian77",'Duel Log'!P$2:P$2815,$A21)</f>
        <v>0</v>
      </c>
      <c r="O21" s="17" t="n">
        <f aca="false">COUNTIFS('Duel Log'!C$2:C$2815,"JL Viiper",'Duel Log'!I$2:I$2815,$A21)+COUNTIFS('Duel Log'!C$2:C$2815,"JL Viiper",'Duel Log'!J$2:J$2815,$A21)+COUNTIFS('Duel Log'!C$2:C$2815,"JL Viiper",'Duel Log'!K$2:K$2815,$A21)+COUNTIFS('Duel Log'!C$2:C$2815,"JL Viiper",'Duel Log'!L$2:L$2815,$A21)+COUNTIFS('Duel Log'!C$2:C$2815,"JL Viiper",'Duel Log'!M$2:M$2815,$A21)+COUNTIFS('Duel Log'!C$2:C$2815,"JL Viiper",'Duel Log'!N$2:N$2815,$A21)+COUNTIFS('Duel Log'!C$2:C$2815,"JL Viiper",'Duel Log'!O$2:O$2815,$A21)+COUNTIFS('Duel Log'!C$2:C$2815,"JL Viiper",'Duel Log'!P$2:P$2815,$A21)</f>
        <v>0</v>
      </c>
      <c r="P21" s="17" t="n">
        <f aca="false">COUNTIFS('Duel Log'!C$2:C$2815,"JorZ",'Duel Log'!I$2:I$2815,$A21)+COUNTIFS('Duel Log'!C$2:C$2815,"JorZ",'Duel Log'!J$2:J$2815,$A21)+COUNTIFS('Duel Log'!C$2:C$2815,"JorZ",'Duel Log'!K$2:K$2815,$A21)+COUNTIFS('Duel Log'!C$2:C$2815,"JorZ",'Duel Log'!L$2:L$2815,$A21)+COUNTIFS('Duel Log'!C$2:C$2815,"JorZ",'Duel Log'!M$2:M$2815,$A21)+COUNTIFS('Duel Log'!C$2:C$2815,"JorZ",'Duel Log'!N$2:N$2815,$A21)+COUNTIFS('Duel Log'!C$2:C$2815,"JorZ",'Duel Log'!O$2:O$2815,$A21)+COUNTIFS('Duel Log'!C$2:C$2815,"JorZ",'Duel Log'!P$2:P$2815,$A21)</f>
        <v>0</v>
      </c>
      <c r="Q21" s="17" t="n">
        <f aca="false">COUNTIFS('Duel Log'!C$2:C$2815,"Kimchi77✨小小罗",'Duel Log'!I$2:I$2815,$A21)+COUNTIFS('Duel Log'!C$2:C$2815,"Kimchi77✨小小罗",'Duel Log'!J$2:J$2815,$A21)+COUNTIFS('Duel Log'!C$2:C$2815,"Kimchi77✨小小罗",'Duel Log'!K$2:K$2815,$A21)+COUNTIFS('Duel Log'!C$2:C$2815,"Kimchi77✨小小罗",'Duel Log'!L$2:L$2815,$A21)+COUNTIFS('Duel Log'!C$2:C$2815,"Kimchi77✨小小罗",'Duel Log'!M$2:M$2815,$A21)+COUNTIFS('Duel Log'!C$2:C$2815,"Kimchi77✨小小罗",'Duel Log'!N$2:N$2815,$A21)+COUNTIFS('Duel Log'!C$2:C$2815,"Kimchi77✨小小罗",'Duel Log'!O$2:O$2815,$A21)+COUNTIFS('Duel Log'!C$2:C$2815,"Kimchi77✨小小罗",'Duel Log'!P$2:P$2815,$A21)</f>
        <v>0</v>
      </c>
      <c r="R21" s="17" t="n">
        <f aca="false">COUNTIFS('Duel Log'!C$2:C$2815,"Kitashiyan",'Duel Log'!I$2:I$2815,$A21)+COUNTIFS('Duel Log'!C$2:C$2815,"Kitashiyan",'Duel Log'!J$2:J$2815,$A21)+COUNTIFS('Duel Log'!C$2:C$2815,"Kitashiyan",'Duel Log'!K$2:K$2815,$A21)+COUNTIFS('Duel Log'!C$2:C$2815,"Kitashiyan",'Duel Log'!L$2:L$2815,$A21)+COUNTIFS('Duel Log'!C$2:C$2815,"Kitashiyan",'Duel Log'!M$2:M$2815,$A21)+COUNTIFS('Duel Log'!C$2:C$2815,"Kitashiyan",'Duel Log'!N$2:N$2815,$A21)+COUNTIFS('Duel Log'!C$2:C$2815,"Kitashiyan",'Duel Log'!O$2:O$2815,$A21)+COUNTIFS('Duel Log'!C$2:C$2815,"Kitashiyan",'Duel Log'!P$2:P$2815,$A21)</f>
        <v>0</v>
      </c>
      <c r="S21" s="17" t="n">
        <f aca="false">COUNTIFS('Duel Log'!C$2:C$2815,"LF丨张✨Ink❤️llb",'Duel Log'!I$2:I$2815,$A21)+COUNTIFS('Duel Log'!C$2:C$2815,"LF丨张✨Ink❤️llb",'Duel Log'!J$2:J$2815,$A21)+COUNTIFS('Duel Log'!C$2:C$2815,"LF丨张✨Ink❤️llb",'Duel Log'!K$2:K$2815,$A21)+COUNTIFS('Duel Log'!C$2:C$2815,"LF丨张✨Ink❤️llb",'Duel Log'!L$2:L$2815,$A21)+COUNTIFS('Duel Log'!C$2:C$2815,"LF丨张✨Ink❤️llb",'Duel Log'!M$2:M$2815,$A21)+COUNTIFS('Duel Log'!C$2:C$2815,"LF丨张✨Ink❤️llb",'Duel Log'!N$2:N$2815,$A21)+COUNTIFS('Duel Log'!C$2:C$2815,"LF丨张✨Ink❤️llb",'Duel Log'!O$2:O$2815,$A21)+COUNTIFS('Duel Log'!C$2:C$2815,"LF丨张✨Ink❤️llb",'Duel Log'!P$2:P$2815,$A21)</f>
        <v>0</v>
      </c>
      <c r="T21" s="17" t="n">
        <f aca="false">COUNTIFS('Duel Log'!C$2:C$2815,"Lucas.xit✨之安神",'Duel Log'!I$2:I$2815,$A21)+COUNTIFS('Duel Log'!C$2:C$2815,"Lucas.xit✨之安神",'Duel Log'!J$2:J$2815,$A21)+COUNTIFS('Duel Log'!C$2:C$2815,"Lucas.xit✨之安神",'Duel Log'!K$2:K$2815,$A21)+COUNTIFS('Duel Log'!C$2:C$2815,"Lucas.xit✨之安神",'Duel Log'!L$2:L$2815,$A21)+COUNTIFS('Duel Log'!C$2:C$2815,"Lucas.xit✨之安神",'Duel Log'!M$2:M$2815,$A21)+COUNTIFS('Duel Log'!C$2:C$2815,"Lucas.xit✨之安神",'Duel Log'!N$2:N$2815,$A21)+COUNTIFS('Duel Log'!C$2:C$2815,"Lucas.xit✨之安神",'Duel Log'!O$2:O$2815,$A21)+COUNTIFS('Duel Log'!C$2:C$2815,"Lucas.xit✨之安神",'Duel Log'!P$2:P$2815,$A21)</f>
        <v>0</v>
      </c>
      <c r="U21" s="17" t="n">
        <f aca="false">COUNTIFS('Duel Log'!C$2:C$2815,"Lucas✨杰克",'Duel Log'!I$2:I$2815,$A21)+COUNTIFS('Duel Log'!C$2:C$2815,"Lucas✨杰克",'Duel Log'!J$2:J$2815,$A21)+COUNTIFS('Duel Log'!C$2:C$2815,"Lucas✨杰克",'Duel Log'!K$2:K$2815,$A21)+COUNTIFS('Duel Log'!C$2:C$2815,"Lucas✨杰克",'Duel Log'!L$2:L$2815,$A21)+COUNTIFS('Duel Log'!C$2:C$2815,"Lucas✨杰克",'Duel Log'!M$2:M$2815,$A21)+COUNTIFS('Duel Log'!C$2:C$2815,"Lucas✨杰克",'Duel Log'!N$2:N$2815,$A21)+COUNTIFS('Duel Log'!C$2:C$2815,"Lucas✨杰克",'Duel Log'!O$2:O$2815,$A21)+COUNTIFS('Duel Log'!C$2:C$2815,"Lucas✨杰克",'Duel Log'!P$2:P$2815,$A21)</f>
        <v>0</v>
      </c>
      <c r="V21" s="17" t="n">
        <f aca="false">COUNTIFS('Duel Log'!C$2:C$2815,"MH Axel",'Duel Log'!I$2:I$2815,$A21)+COUNTIFS('Duel Log'!C$2:C$2815,"MH Axel",'Duel Log'!J$2:J$2815,$A21)+COUNTIFS('Duel Log'!C$2:C$2815,"MH Axel",'Duel Log'!K$2:K$2815,$A21)+COUNTIFS('Duel Log'!C$2:C$2815,"MH Axel",'Duel Log'!L$2:L$2815,$A21)+COUNTIFS('Duel Log'!C$2:C$2815,"MH Axel",'Duel Log'!M$2:M$2815,$A21)+COUNTIFS('Duel Log'!C$2:C$2815,"MH Axel",'Duel Log'!N$2:N$2815,$A21)+COUNTIFS('Duel Log'!C$2:C$2815,"MH Axel",'Duel Log'!O$2:O$2815,$A21)+COUNTIFS('Duel Log'!C$2:C$2815,"MH Axel",'Duel Log'!P$2:P$2815,$A21)</f>
        <v>0</v>
      </c>
      <c r="W21" s="17" t="n">
        <f aca="false">COUNTIFS('Duel Log'!C$2:C$2815,"Mohamed Light",'Duel Log'!I$2:I$2815,$A21)+COUNTIFS('Duel Log'!C$2:C$2815,"Mohamed Light",'Duel Log'!J$2:J$2815,$A21)+COUNTIFS('Duel Log'!C$2:C$2815,"Mohamed Light",'Duel Log'!K$2:K$2815,$A21)+COUNTIFS('Duel Log'!C$2:C$2815,"Mohamed Light",'Duel Log'!L$2:L$2815,$A21)+COUNTIFS('Duel Log'!C$2:C$2815,"Mohamed Light",'Duel Log'!M$2:M$2815,$A21)+COUNTIFS('Duel Log'!C$2:C$2815,"Mohamed Light",'Duel Log'!N$2:N$2815,$A21)+COUNTIFS('Duel Log'!C$2:C$2815,"Mohamed Light",'Duel Log'!O$2:O$2815,$A21)+COUNTIFS('Duel Log'!C$2:C$2815,"Mohamed Light",'Duel Log'!P$2:P$2815,$A21)</f>
        <v>0</v>
      </c>
      <c r="X21" s="17" t="n">
        <f aca="false">COUNTIFS('Duel Log'!C$2:C$2815,"Nicoco23",'Duel Log'!I$2:I$2815,$A21)+COUNTIFS('Duel Log'!C$2:C$2815,"Nicoco23",'Duel Log'!J$2:J$2815,$A21)+COUNTIFS('Duel Log'!C$2:C$2815,"Nicoco23",'Duel Log'!K$2:K$2815,$A21)+COUNTIFS('Duel Log'!C$2:C$2815,"Nicoco23",'Duel Log'!L$2:L$2815,$A21)+COUNTIFS('Duel Log'!C$2:C$2815,"Nicoco23",'Duel Log'!M$2:M$2815,$A21)+COUNTIFS('Duel Log'!C$2:C$2815,"Nicoco23",'Duel Log'!N$2:N$2815,$A21)+COUNTIFS('Duel Log'!C$2:C$2815,"Nicoco23",'Duel Log'!O$2:O$2815,$A21)+COUNTIFS('Duel Log'!C$2:C$2815,"Nicoco23",'Duel Log'!P$2:P$2815,$A21)</f>
        <v>0</v>
      </c>
      <c r="Y21" s="17" t="n">
        <f aca="false">COUNTIFS('Duel Log'!C$2:C$2815,"Nooby❤️Pi2r",'Duel Log'!I$2:I$2815,$A21)+COUNTIFS('Duel Log'!C$2:C$2815,"Nooby❤️Pi2r",'Duel Log'!J$2:J$2815,$A21)+COUNTIFS('Duel Log'!C$2:C$2815,"Nooby❤️Pi2r",'Duel Log'!K$2:K$2815,$A21)+COUNTIFS('Duel Log'!C$2:C$2815,"Nooby❤️Pi2r",'Duel Log'!L$2:L$2815,$A21)+COUNTIFS('Duel Log'!C$2:C$2815,"Nooby❤️Pi2r",'Duel Log'!M$2:M$2815,$A21)+COUNTIFS('Duel Log'!C$2:C$2815,"Nooby❤️Pi2r",'Duel Log'!N$2:N$2815,$A21)+COUNTIFS('Duel Log'!C$2:C$2815,"Nooby❤️Pi2r",'Duel Log'!O$2:O$2815,$A21)+COUNTIFS('Duel Log'!C$2:C$2815,"Nooby❤️Pi2r",'Duel Log'!P$2:P$2815,$A21)</f>
        <v>0</v>
      </c>
      <c r="Z21" s="17" t="n">
        <f aca="false">COUNTIFS('Duel Log'!C$2:C$2815,"Pedro™️",'Duel Log'!I$2:I$2815,$A21)+COUNTIFS('Duel Log'!C$2:C$2815,"Pedro™️",'Duel Log'!J$2:J$2815,$A21)+COUNTIFS('Duel Log'!C$2:C$2815,"Pedro™️",'Duel Log'!K$2:K$2815,$A21)+COUNTIFS('Duel Log'!C$2:C$2815,"Pedro™️",'Duel Log'!L$2:L$2815,$A21)+COUNTIFS('Duel Log'!C$2:C$2815,"Pedro™️",'Duel Log'!M$2:M$2815,$A21)+COUNTIFS('Duel Log'!C$2:C$2815,"Pedro™️",'Duel Log'!N$2:N$2815,$A21)+COUNTIFS('Duel Log'!C$2:C$2815,"Pedro™️",'Duel Log'!O$2:O$2815,$A21)+COUNTIFS('Duel Log'!C$2:C$2815,"Pedro™️",'Duel Log'!P$2:P$2815,$A21)</f>
        <v>0</v>
      </c>
      <c r="AA21" s="17" t="n">
        <f aca="false">COUNTIFS('Duel Log'!C$2:C$2815,"RAD",'Duel Log'!I$2:I$2815,$A21)+COUNTIFS('Duel Log'!C$2:C$2815,"RAD",'Duel Log'!J$2:J$2815,$A21)+COUNTIFS('Duel Log'!C$2:C$2815,"RAD",'Duel Log'!K$2:K$2815,$A21)+COUNTIFS('Duel Log'!C$2:C$2815,"RAD",'Duel Log'!L$2:L$2815,$A21)+COUNTIFS('Duel Log'!C$2:C$2815,"RAD",'Duel Log'!M$2:M$2815,$A21)+COUNTIFS('Duel Log'!C$2:C$2815,"RAD",'Duel Log'!N$2:N$2815,$A21)+COUNTIFS('Duel Log'!C$2:C$2815,"RAD",'Duel Log'!O$2:O$2815,$A21)+COUNTIFS('Duel Log'!C$2:C$2815,"RAD",'Duel Log'!P$2:P$2815,$A21)</f>
        <v>0</v>
      </c>
      <c r="AB21" s="17" t="n">
        <f aca="false">COUNTIFS('Duel Log'!C$2:C$2815,"RUBIZALEZ",'Duel Log'!I$2:I$2815,$A21)+COUNTIFS('Duel Log'!C$2:C$2815,"RUBIZALEZ",'Duel Log'!J$2:J$2815,$A21)+COUNTIFS('Duel Log'!C$2:C$2815,"RUBIZALEZ",'Duel Log'!K$2:K$2815,$A21)+COUNTIFS('Duel Log'!C$2:C$2815,"RUBIZALEZ",'Duel Log'!L$2:L$2815,$A21)+COUNTIFS('Duel Log'!C$2:C$2815,"RUBIZALEZ",'Duel Log'!M$2:M$2815,$A21)+COUNTIFS('Duel Log'!C$2:C$2815,"RUBIZALEZ",'Duel Log'!N$2:N$2815,$A21)+COUNTIFS('Duel Log'!C$2:C$2815,"RUBIZALEZ",'Duel Log'!O$2:O$2815,$A21)+COUNTIFS('Duel Log'!C$2:C$2815,"RUBIZALEZ",'Duel Log'!P$2:P$2815,$A21)</f>
        <v>0</v>
      </c>
      <c r="AC21" s="17" t="n">
        <f aca="false">COUNTIFS('Duel Log'!C$2:C$2815,"Rainbow",'Duel Log'!I$2:I$2815,$A21)+COUNTIFS('Duel Log'!C$2:C$2815,"Rainbow",'Duel Log'!J$2:J$2815,$A21)+COUNTIFS('Duel Log'!C$2:C$2815,"Rainbow",'Duel Log'!K$2:K$2815,$A21)+COUNTIFS('Duel Log'!C$2:C$2815,"Rainbow",'Duel Log'!L$2:L$2815,$A21)+COUNTIFS('Duel Log'!C$2:C$2815,"Rainbow",'Duel Log'!M$2:M$2815,$A21)+COUNTIFS('Duel Log'!C$2:C$2815,"Rainbow",'Duel Log'!N$2:N$2815,$A21)+COUNTIFS('Duel Log'!C$2:C$2815,"Rainbow",'Duel Log'!O$2:O$2815,$A21)+COUNTIFS('Duel Log'!C$2:C$2815,"Rainbow",'Duel Log'!P$2:P$2815,$A21)</f>
        <v>0</v>
      </c>
      <c r="AD21" s="17" t="n">
        <f aca="false">COUNTIFS('Duel Log'!C$2:C$2815,"Rin✨安之",'Duel Log'!I$2:I$2815,$A21)+COUNTIFS('Duel Log'!C$2:C$2815,"Rin✨安之",'Duel Log'!J$2:J$2815,$A21)+COUNTIFS('Duel Log'!C$2:C$2815,"Rin✨安之",'Duel Log'!K$2:K$2815,$A21)+COUNTIFS('Duel Log'!C$2:C$2815,"Rin✨安之",'Duel Log'!L$2:L$2815,$A21)+COUNTIFS('Duel Log'!C$2:C$2815,"Rin✨安之",'Duel Log'!M$2:M$2815,$A21)+COUNTIFS('Duel Log'!C$2:C$2815,"Rin✨安之",'Duel Log'!N$2:N$2815,$A21)+COUNTIFS('Duel Log'!C$2:C$2815,"Rin✨安之",'Duel Log'!O$2:O$2815,$A21)+COUNTIFS('Duel Log'!C$2:C$2815,"Rin✨安之",'Duel Log'!P$2:P$2815,$A21)</f>
        <v>0</v>
      </c>
      <c r="AE21" s="17" t="n">
        <f aca="false">COUNTIFS('Duel Log'!C$2:C$2815,"Ryley",'Duel Log'!I$2:I$2815,$A21)+COUNTIFS('Duel Log'!C$2:C$2815,"Ryley",'Duel Log'!J$2:J$2815,$A21)+COUNTIFS('Duel Log'!C$2:C$2815,"Ryley",'Duel Log'!K$2:K$2815,$A21)+COUNTIFS('Duel Log'!C$2:C$2815,"Ryley",'Duel Log'!L$2:L$2815,$A21)+COUNTIFS('Duel Log'!C$2:C$2815,"Ryley",'Duel Log'!M$2:M$2815,$A21)+COUNTIFS('Duel Log'!C$2:C$2815,"Ryley",'Duel Log'!N$2:N$2815,$A21)+COUNTIFS('Duel Log'!C$2:C$2815,"Ryley",'Duel Log'!O$2:O$2815,$A21)+COUNTIFS('Duel Log'!C$2:C$2815,"Ryley",'Duel Log'!P$2:P$2815,$A21)</f>
        <v>0</v>
      </c>
      <c r="AF21" s="17" t="n">
        <f aca="false">COUNTIFS('Duel Log'!C$2:C$2815,"SK Morten",'Duel Log'!I$2:I$2815,$A21)+COUNTIFS('Duel Log'!C$2:C$2815,"SK Morten",'Duel Log'!J$2:J$2815,$A21)+COUNTIFS('Duel Log'!C$2:C$2815,"SK Morten",'Duel Log'!K$2:K$2815,$A21)+COUNTIFS('Duel Log'!C$2:C$2815,"SK Morten",'Duel Log'!L$2:L$2815,$A21)+COUNTIFS('Duel Log'!C$2:C$2815,"SK Morten",'Duel Log'!M$2:M$2815,$A21)+COUNTIFS('Duel Log'!C$2:C$2815,"SK Morten",'Duel Log'!N$2:N$2815,$A21)+COUNTIFS('Duel Log'!C$2:C$2815,"SK Morten",'Duel Log'!O$2:O$2815,$A21)+COUNTIFS('Duel Log'!C$2:C$2815,"SK Morten",'Duel Log'!P$2:P$2815,$A21)</f>
        <v>0</v>
      </c>
      <c r="AG21" s="17" t="n">
        <f aca="false">COUNTIFS('Duel Log'!C$2:C$2815,"SK xopxsam",'Duel Log'!I$2:I$2815,$A21)+COUNTIFS('Duel Log'!C$2:C$2815,"SK xopxsam",'Duel Log'!J$2:J$2815,$A21)+COUNTIFS('Duel Log'!C$2:C$2815,"SK xopxsam",'Duel Log'!K$2:K$2815,$A21)+COUNTIFS('Duel Log'!C$2:C$2815,"SK xopxsam",'Duel Log'!L$2:L$2815,$A21)+COUNTIFS('Duel Log'!C$2:C$2815,"SK xopxsam",'Duel Log'!M$2:M$2815,$A21)+COUNTIFS('Duel Log'!C$2:C$2815,"SK xopxsam",'Duel Log'!N$2:N$2815,$A21)+COUNTIFS('Duel Log'!C$2:C$2815,"SK xopxsam",'Duel Log'!O$2:O$2815,$A21)+COUNTIFS('Duel Log'!C$2:C$2815,"SK xopxsam",'Duel Log'!P$2:P$2815,$A21)</f>
        <v>0</v>
      </c>
      <c r="AH21" s="17" t="n">
        <f aca="false">COUNTIFS('Duel Log'!C$2:C$2815,"Samuel Bassotto",'Duel Log'!I$2:I$2815,$A21)+COUNTIFS('Duel Log'!C$2:C$2815,"Samuel Bassotto",'Duel Log'!J$2:J$2815,$A21)+COUNTIFS('Duel Log'!C$2:C$2815,"Samuel Bassotto",'Duel Log'!K$2:K$2815,$A21)+COUNTIFS('Duel Log'!C$2:C$2815,"Samuel Bassotto",'Duel Log'!L$2:L$2815,$A21)+COUNTIFS('Duel Log'!C$2:C$2815,"Samuel Bassotto",'Duel Log'!M$2:M$2815,$A21)+COUNTIFS('Duel Log'!C$2:C$2815,"Samuel Bassotto",'Duel Log'!N$2:N$2815,$A21)+COUNTIFS('Duel Log'!C$2:C$2815,"Samuel Bassotto",'Duel Log'!O$2:O$2815,$A21)+COUNTIFS('Duel Log'!C$2:C$2815,"Samuel Bassotto",'Duel Log'!P$2:P$2815,$A21)</f>
        <v>0</v>
      </c>
      <c r="AI21" s="17" t="n">
        <f aca="false">COUNTIFS('Duel Log'!C$2:C$2815,"SandBox",'Duel Log'!I$2:I$2815,$A21)+COUNTIFS('Duel Log'!C$2:C$2815,"SandBox",'Duel Log'!J$2:J$2815,$A21)+COUNTIFS('Duel Log'!C$2:C$2815,"SandBox",'Duel Log'!K$2:K$2815,$A21)+COUNTIFS('Duel Log'!C$2:C$2815,"SandBox",'Duel Log'!L$2:L$2815,$A21)+COUNTIFS('Duel Log'!C$2:C$2815,"SandBox",'Duel Log'!M$2:M$2815,$A21)+COUNTIFS('Duel Log'!C$2:C$2815,"SandBox",'Duel Log'!N$2:N$2815,$A21)+COUNTIFS('Duel Log'!C$2:C$2815,"SandBox",'Duel Log'!O$2:O$2815,$A21)+COUNTIFS('Duel Log'!C$2:C$2815,"SandBox",'Duel Log'!P$2:P$2815,$A21)</f>
        <v>0</v>
      </c>
      <c r="AJ21" s="17" t="n">
        <f aca="false">COUNTIFS('Duel Log'!C$2:C$2815,"Steeef",'Duel Log'!I$2:I$2815,$A21)+COUNTIFS('Duel Log'!C$2:C$2815,"Steeef",'Duel Log'!J$2:J$2815,$A21)+COUNTIFS('Duel Log'!C$2:C$2815,"Steeef",'Duel Log'!K$2:K$2815,$A21)+COUNTIFS('Duel Log'!C$2:C$2815,"Steeef",'Duel Log'!L$2:L$2815,$A21)+COUNTIFS('Duel Log'!C$2:C$2815,"Steeef",'Duel Log'!M$2:M$2815,$A21)+COUNTIFS('Duel Log'!C$2:C$2815,"Steeef",'Duel Log'!N$2:N$2815,$A21)+COUNTIFS('Duel Log'!C$2:C$2815,"Steeef",'Duel Log'!O$2:O$2815,$A21)+COUNTIFS('Duel Log'!C$2:C$2815,"Steeef",'Duel Log'!P$2:P$2815,$A21)</f>
        <v>0</v>
      </c>
      <c r="AK21" s="17" t="n">
        <f aca="false">COUNTIFS('Duel Log'!C$2:C$2815,"TMX I Mateja",'Duel Log'!I$2:I$2815,$A21)+COUNTIFS('Duel Log'!C$2:C$2815,"TMX I Mateja",'Duel Log'!J$2:J$2815,$A21)+COUNTIFS('Duel Log'!C$2:C$2815,"TMX I Mateja",'Duel Log'!K$2:K$2815,$A21)+COUNTIFS('Duel Log'!C$2:C$2815,"TMX I Mateja",'Duel Log'!L$2:L$2815,$A21)+COUNTIFS('Duel Log'!C$2:C$2815,"TMX I Mateja",'Duel Log'!M$2:M$2815,$A21)+COUNTIFS('Duel Log'!C$2:C$2815,"TMX I Mateja",'Duel Log'!N$2:N$2815,$A21)+COUNTIFS('Duel Log'!C$2:C$2815,"TMX I Mateja",'Duel Log'!O$2:O$2815,$A21)+COUNTIFS('Duel Log'!C$2:C$2815,"TMX I Mateja",'Duel Log'!P$2:P$2815,$A21)</f>
        <v>0</v>
      </c>
      <c r="AL21" s="17" t="n">
        <f aca="false">COUNTIFS('Duel Log'!C$2:C$2815,"Turan✨",'Duel Log'!I$2:I$2815,$A21)+COUNTIFS('Duel Log'!C$2:C$2815,"Turan✨",'Duel Log'!J$2:J$2815,$A21)+COUNTIFS('Duel Log'!C$2:C$2815,"Turan✨",'Duel Log'!K$2:K$2815,$A21)+COUNTIFS('Duel Log'!C$2:C$2815,"Turan✨",'Duel Log'!L$2:L$2815,$A21)+COUNTIFS('Duel Log'!C$2:C$2815,"Turan✨",'Duel Log'!M$2:M$2815,$A21)+COUNTIFS('Duel Log'!C$2:C$2815,"Turan✨",'Duel Log'!N$2:N$2815,$A21)+COUNTIFS('Duel Log'!C$2:C$2815,"Turan✨",'Duel Log'!O$2:O$2815,$A21)+COUNTIFS('Duel Log'!C$2:C$2815,"Turan✨",'Duel Log'!P$2:P$2815,$A21)</f>
        <v>0</v>
      </c>
      <c r="AM21" s="17" t="n">
        <f aca="false">COUNTIFS('Duel Log'!C$2:C$2815,"Vitor75",'Duel Log'!I$2:I$2815,$A21)+COUNTIFS('Duel Log'!C$2:C$2815,"Vitor75",'Duel Log'!J$2:J$2815,$A21)+COUNTIFS('Duel Log'!C$2:C$2815,"Vitor75",'Duel Log'!K$2:K$2815,$A21)+COUNTIFS('Duel Log'!C$2:C$2815,"Vitor75",'Duel Log'!L$2:L$2815,$A21)+COUNTIFS('Duel Log'!C$2:C$2815,"Vitor75",'Duel Log'!M$2:M$2815,$A21)+COUNTIFS('Duel Log'!C$2:C$2815,"Vitor75",'Duel Log'!N$2:N$2815,$A21)+COUNTIFS('Duel Log'!C$2:C$2815,"Vitor75",'Duel Log'!O$2:O$2815,$A21)+COUNTIFS('Duel Log'!C$2:C$2815,"Vitor75",'Duel Log'!P$2:P$2815,$A21)</f>
        <v>0</v>
      </c>
      <c r="AN21" s="17" t="n">
        <f aca="false">COUNTIFS('Duel Log'!C$2:C$2815,"WL ✨ Tytoń 劲头",'Duel Log'!I$2:I$2815,$A21)+COUNTIFS('Duel Log'!C$2:C$2815,"WL ✨ Tytoń 劲头",'Duel Log'!J$2:J$2815,$A21)+COUNTIFS('Duel Log'!C$2:C$2815,"WL ✨ Tytoń 劲头",'Duel Log'!K$2:K$2815,$A21)+COUNTIFS('Duel Log'!C$2:C$2815,"WL ✨ Tytoń 劲头",'Duel Log'!L$2:L$2815,$A21)+COUNTIFS('Duel Log'!C$2:C$2815,"WL ✨ Tytoń 劲头",'Duel Log'!M$2:M$2815,$A21)+COUNTIFS('Duel Log'!C$2:C$2815,"WL ✨ Tytoń 劲头",'Duel Log'!N$2:N$2815,$A21)+COUNTIFS('Duel Log'!C$2:C$2815,"WL ✨ Tytoń 劲头",'Duel Log'!O$2:O$2815,$A21)+COUNTIFS('Duel Log'!C$2:C$2815,"WL ✨ Tytoń 劲头",'Duel Log'!P$2:P$2815,$A21)</f>
        <v>0</v>
      </c>
      <c r="AO21" s="17" t="n">
        <f aca="false">COUNTIFS('Duel Log'!C$2:C$2815,"Wallace",'Duel Log'!I$2:I$2815,$A21)+COUNTIFS('Duel Log'!C$2:C$2815,"Wallace",'Duel Log'!J$2:J$2815,$A21)+COUNTIFS('Duel Log'!C$2:C$2815,"Wallace",'Duel Log'!K$2:K$2815,$A21)+COUNTIFS('Duel Log'!C$2:C$2815,"Wallace",'Duel Log'!L$2:L$2815,$A21)+COUNTIFS('Duel Log'!C$2:C$2815,"Wallace",'Duel Log'!M$2:M$2815,$A21)+COUNTIFS('Duel Log'!C$2:C$2815,"Wallace",'Duel Log'!N$2:N$2815,$A21)+COUNTIFS('Duel Log'!C$2:C$2815,"Wallace",'Duel Log'!O$2:O$2815,$A21)+COUNTIFS('Duel Log'!C$2:C$2815,"Wallace",'Duel Log'!P$2:P$2815,$A21)</f>
        <v>0</v>
      </c>
      <c r="AP21" s="17" t="n">
        <f aca="false">COUNTIFS('Duel Log'!C$2:C$2815,"Yoru",'Duel Log'!I$2:I$2815,$A21)+COUNTIFS('Duel Log'!C$2:C$2815,"Yoru",'Duel Log'!J$2:J$2815,$A21)+COUNTIFS('Duel Log'!C$2:C$2815,"Yoru",'Duel Log'!K$2:K$2815,$A21)+COUNTIFS('Duel Log'!C$2:C$2815,"Yoru",'Duel Log'!L$2:L$2815,$A21)+COUNTIFS('Duel Log'!C$2:C$2815,"Yoru",'Duel Log'!M$2:M$2815,$A21)+COUNTIFS('Duel Log'!C$2:C$2815,"Yoru",'Duel Log'!N$2:N$2815,$A21)+COUNTIFS('Duel Log'!C$2:C$2815,"Yoru",'Duel Log'!O$2:O$2815,$A21)+COUNTIFS('Duel Log'!C$2:C$2815,"Yoru",'Duel Log'!P$2:P$2815,$A21)</f>
        <v>0</v>
      </c>
      <c r="AQ21" s="17" t="n">
        <f aca="false">COUNTIFS('Duel Log'!C$2:C$2815,"adriel",'Duel Log'!I$2:I$2815,$A21)+COUNTIFS('Duel Log'!C$2:C$2815,"adriel",'Duel Log'!J$2:J$2815,$A21)+COUNTIFS('Duel Log'!C$2:C$2815,"adriel",'Duel Log'!K$2:K$2815,$A21)+COUNTIFS('Duel Log'!C$2:C$2815,"adriel",'Duel Log'!L$2:L$2815,$A21)+COUNTIFS('Duel Log'!C$2:C$2815,"adriel",'Duel Log'!M$2:M$2815,$A21)+COUNTIFS('Duel Log'!C$2:C$2815,"adriel",'Duel Log'!N$2:N$2815,$A21)+COUNTIFS('Duel Log'!C$2:C$2815,"adriel",'Duel Log'!O$2:O$2815,$A21)+COUNTIFS('Duel Log'!C$2:C$2815,"adriel",'Duel Log'!P$2:P$2815,$A21)</f>
        <v>0</v>
      </c>
      <c r="AR21" s="17" t="n">
        <f aca="false">COUNTIFS('Duel Log'!C$2:C$2815,"droy",'Duel Log'!I$2:I$2815,$A21)+COUNTIFS('Duel Log'!C$2:C$2815,"droy",'Duel Log'!J$2:J$2815,$A21)+COUNTIFS('Duel Log'!C$2:C$2815,"droy",'Duel Log'!K$2:K$2815,$A21)+COUNTIFS('Duel Log'!C$2:C$2815,"droy",'Duel Log'!L$2:L$2815,$A21)+COUNTIFS('Duel Log'!C$2:C$2815,"droy",'Duel Log'!M$2:M$2815,$A21)+COUNTIFS('Duel Log'!C$2:C$2815,"droy",'Duel Log'!N$2:N$2815,$A21)+COUNTIFS('Duel Log'!C$2:C$2815,"droy",'Duel Log'!O$2:O$2815,$A21)+COUNTIFS('Duel Log'!C$2:C$2815,"droy",'Duel Log'!P$2:P$2815,$A21)</f>
        <v>0</v>
      </c>
      <c r="AS21" s="17" t="n">
        <f aca="false">COUNTIFS('Duel Log'!C$2:C$2815,"evolve✨律师",'Duel Log'!I$2:I$2815,$A21)+COUNTIFS('Duel Log'!C$2:C$2815,"evolve✨律师",'Duel Log'!J$2:J$2815,$A21)+COUNTIFS('Duel Log'!C$2:C$2815,"evolve✨律师",'Duel Log'!K$2:K$2815,$A21)+COUNTIFS('Duel Log'!C$2:C$2815,"evolve✨律师",'Duel Log'!L$2:L$2815,$A21)+COUNTIFS('Duel Log'!C$2:C$2815,"evolve✨律师",'Duel Log'!M$2:M$2815,$A21)+COUNTIFS('Duel Log'!C$2:C$2815,"evolve✨律师",'Duel Log'!N$2:N$2815,$A21)+COUNTIFS('Duel Log'!C$2:C$2815,"evolve✨律师",'Duel Log'!O$2:O$2815,$A21)+COUNTIFS('Duel Log'!C$2:C$2815,"evolve✨律师",'Duel Log'!P$2:P$2815,$A21)</f>
        <v>0</v>
      </c>
      <c r="AT21" s="17" t="n">
        <f aca="false">COUNTIFS('Duel Log'!C$2:C$2815,"✨Tanji",'Duel Log'!I$2:I$2815,$A21)+COUNTIFS('Duel Log'!C$2:C$2815,"✨Tanji",'Duel Log'!J$2:J$2815,$A21)+COUNTIFS('Duel Log'!C$2:C$2815,"✨Tanji",'Duel Log'!K$2:K$2815,$A21)+COUNTIFS('Duel Log'!C$2:C$2815,"✨Tanji",'Duel Log'!L$2:L$2815,$A21)+COUNTIFS('Duel Log'!C$2:C$2815,"✨Tanji",'Duel Log'!M$2:M$2815,$A21)+COUNTIFS('Duel Log'!C$2:C$2815,"✨Tanji",'Duel Log'!N$2:N$2815,$A21)+COUNTIFS('Duel Log'!C$2:C$2815,"✨Tanji",'Duel Log'!O$2:O$2815,$A21)+COUNTIFS('Duel Log'!C$2:C$2815,"✨Tanji",'Duel Log'!P$2:P$2815,$A21)</f>
        <v>0</v>
      </c>
      <c r="AU21" s="17" t="n">
        <f aca="false">COUNTIFS('Duel Log'!C$2:C$2815,"ぐりてゃん",'Duel Log'!I$2:I$2815,$A21)+COUNTIFS('Duel Log'!C$2:C$2815,"ぐりてゃん",'Duel Log'!J$2:J$2815,$A21)+COUNTIFS('Duel Log'!C$2:C$2815,"ぐりてゃん",'Duel Log'!K$2:K$2815,$A21)+COUNTIFS('Duel Log'!C$2:C$2815,"ぐりてゃん",'Duel Log'!L$2:L$2815,$A21)+COUNTIFS('Duel Log'!C$2:C$2815,"ぐりてゃん",'Duel Log'!M$2:M$2815,$A21)+COUNTIFS('Duel Log'!C$2:C$2815,"ぐりてゃん",'Duel Log'!N$2:N$2815,$A21)+COUNTIFS('Duel Log'!C$2:C$2815,"ぐりてゃん",'Duel Log'!O$2:O$2815,$A21)+COUNTIFS('Duel Log'!C$2:C$2815,"ぐりてゃん",'Duel Log'!P$2:P$2815,$A21)</f>
        <v>0</v>
      </c>
      <c r="AV21" s="17" t="n">
        <f aca="false">COUNTIFS('Duel Log'!C$2:C$2815,"たぁ",'Duel Log'!I$2:I$2815,$A21)+COUNTIFS('Duel Log'!C$2:C$2815,"たぁ",'Duel Log'!J$2:J$2815,$A21)+COUNTIFS('Duel Log'!C$2:C$2815,"たぁ",'Duel Log'!K$2:K$2815,$A21)+COUNTIFS('Duel Log'!C$2:C$2815,"たぁ",'Duel Log'!L$2:L$2815,$A21)+COUNTIFS('Duel Log'!C$2:C$2815,"たぁ",'Duel Log'!M$2:M$2815,$A21)+COUNTIFS('Duel Log'!C$2:C$2815,"たぁ",'Duel Log'!N$2:N$2815,$A21)+COUNTIFS('Duel Log'!C$2:C$2815,"たぁ",'Duel Log'!O$2:O$2815,$A21)+COUNTIFS('Duel Log'!C$2:C$2815,"たぁ",'Duel Log'!P$2:P$2815,$A21)</f>
        <v>0</v>
      </c>
      <c r="AW21" s="17" t="n">
        <f aca="false">COUNTIFS('Duel Log'!C$2:C$2815,"むぎったん",'Duel Log'!I$2:I$2815,$A21)+COUNTIFS('Duel Log'!C$2:C$2815,"むぎったん",'Duel Log'!J$2:J$2815,$A21)+COUNTIFS('Duel Log'!C$2:C$2815,"むぎったん",'Duel Log'!K$2:K$2815,$A21)+COUNTIFS('Duel Log'!C$2:C$2815,"むぎったん",'Duel Log'!L$2:L$2815,$A21)+COUNTIFS('Duel Log'!C$2:C$2815,"むぎったん",'Duel Log'!M$2:M$2815,$A21)+COUNTIFS('Duel Log'!C$2:C$2815,"むぎったん",'Duel Log'!N$2:N$2815,$A21)+COUNTIFS('Duel Log'!C$2:C$2815,"むぎったん",'Duel Log'!O$2:O$2815,$A21)+COUNTIFS('Duel Log'!C$2:C$2815,"むぎったん",'Duel Log'!P$2:P$2815,$A21)</f>
        <v>0</v>
      </c>
      <c r="AX21" s="17" t="n">
        <f aca="false">COUNTIFS('Duel Log'!C$2:C$2815,"加急Sinistro™",'Duel Log'!I$2:I$2815,$A21)+COUNTIFS('Duel Log'!C$2:C$2815,"加急Sinistro™",'Duel Log'!J$2:J$2815,$A21)+COUNTIFS('Duel Log'!C$2:C$2815,"加急Sinistro™",'Duel Log'!K$2:K$2815,$A21)+COUNTIFS('Duel Log'!C$2:C$2815,"加急Sinistro™",'Duel Log'!L$2:L$2815,$A21)+COUNTIFS('Duel Log'!C$2:C$2815,"加急Sinistro™",'Duel Log'!M$2:M$2815,$A21)+COUNTIFS('Duel Log'!C$2:C$2815,"加急Sinistro™",'Duel Log'!N$2:N$2815,$A21)+COUNTIFS('Duel Log'!C$2:C$2815,"加急Sinistro™",'Duel Log'!O$2:O$2815,$A21)+COUNTIFS('Duel Log'!C$2:C$2815,"加急Sinistro™",'Duel Log'!P$2:P$2815,$A21)</f>
        <v>0</v>
      </c>
      <c r="AY21" s="17" t="n">
        <f aca="false">COUNTIFS('Duel Log'!C$2:C$2815,"枫｜rakan❤️安之",'Duel Log'!I$2:I$2815,$A21)+COUNTIFS('Duel Log'!C$2:C$2815,"枫｜rakan❤️安之",'Duel Log'!J$2:J$2815,$A21)+COUNTIFS('Duel Log'!C$2:C$2815,"枫｜rakan❤️安之",'Duel Log'!K$2:K$2815,$A21)+COUNTIFS('Duel Log'!C$2:C$2815,"枫｜rakan❤️安之",'Duel Log'!L$2:L$2815,$A21)+COUNTIFS('Duel Log'!C$2:C$2815,"枫｜rakan❤️安之",'Duel Log'!M$2:M$2815,$A21)+COUNTIFS('Duel Log'!C$2:C$2815,"枫｜rakan❤️安之",'Duel Log'!N$2:N$2815,$A21)+COUNTIFS('Duel Log'!C$2:C$2815,"枫｜rakan❤️安之",'Duel Log'!O$2:O$2815,$A21)+COUNTIFS('Duel Log'!C$2:C$2815,"枫｜rakan❤️安之",'Duel Log'!P$2:P$2815,$A21)</f>
        <v>0</v>
      </c>
      <c r="AZ21" s="17" t="n">
        <f aca="false">COUNTIFS('Duel Log'!C$2:C$2815,"老板 Ι Batan’宙斯",'Duel Log'!I$2:I$2815,$A21)+COUNTIFS('Duel Log'!C$2:C$2815,"老板 Ι Batan’宙斯",'Duel Log'!J$2:J$2815,$A21)+COUNTIFS('Duel Log'!C$2:C$2815,"老板 Ι Batan’宙斯",'Duel Log'!K$2:K$2815,$A21)+COUNTIFS('Duel Log'!C$2:C$2815,"老板 Ι Batan’宙斯",'Duel Log'!L$2:L$2815,$A21)+COUNTIFS('Duel Log'!C$2:C$2815,"老板 Ι Batan’宙斯",'Duel Log'!M$2:M$2815,$A21)+COUNTIFS('Duel Log'!C$2:C$2815,"老板 Ι Batan’宙斯",'Duel Log'!N$2:N$2815,$A21)+COUNTIFS('Duel Log'!C$2:C$2815,"老板 Ι Batan’宙斯",'Duel Log'!O$2:O$2815,$A21)+COUNTIFS('Duel Log'!C$2:C$2815,"老板 Ι Batan’宙斯",'Duel Log'!P$2:P$2815,$A21)</f>
        <v>0</v>
      </c>
      <c r="BA21" s="17" t="n">
        <f aca="false">COUNTIFS('Duel Log'!C$2:C$2815,"鬼舞辻無惨",'Duel Log'!I$2:I$2815,$A21)+COUNTIFS('Duel Log'!C$2:C$2815,"鬼舞辻無惨",'Duel Log'!J$2:J$2815,$A21)+COUNTIFS('Duel Log'!C$2:C$2815,"鬼舞辻無惨",'Duel Log'!K$2:K$2815,$A21)+COUNTIFS('Duel Log'!C$2:C$2815,"鬼舞辻無惨",'Duel Log'!L$2:L$2815,$A21)+COUNTIFS('Duel Log'!C$2:C$2815,"鬼舞辻無惨",'Duel Log'!M$2:M$2815,$A21)+COUNTIFS('Duel Log'!C$2:C$2815,"鬼舞辻無惨",'Duel Log'!N$2:N$2815,$A21)+COUNTIFS('Duel Log'!C$2:C$2815,"鬼舞辻無惨",'Duel Log'!O$2:O$2815,$A21)+COUNTIFS('Duel Log'!C$2:C$2815,"鬼舞辻無惨",'Duel Log'!P$2:P$2815,$A21)</f>
        <v>1</v>
      </c>
      <c r="BB21" s="17" t="n">
        <f aca="false">COUNTIFS('Duel Log'!C$2:C$2815,"우티비구독좋아요",'Duel Log'!I$2:I$2815,$A21)+COUNTIFS('Duel Log'!C$2:C$2815,"우티비구독좋아요",'Duel Log'!J$2:J$2815,$A21)+COUNTIFS('Duel Log'!C$2:C$2815,"우티비구독좋아요",'Duel Log'!K$2:K$2815,$A21)+COUNTIFS('Duel Log'!C$2:C$2815,"우티비구독좋아요",'Duel Log'!L$2:L$2815,$A21)+COUNTIFS('Duel Log'!C$2:C$2815,"우티비구독좋아요",'Duel Log'!M$2:M$2815,$A21)+COUNTIFS('Duel Log'!C$2:C$2815,"우티비구독좋아요",'Duel Log'!N$2:N$2815,$A21)+COUNTIFS('Duel Log'!C$2:C$2815,"우티비구독좋아요",'Duel Log'!O$2:O$2815,$A21)+COUNTIFS('Duel Log'!C$2:C$2815,"우티비구독좋아요",'Duel Log'!P$2:P$2815,$A21)</f>
        <v>0</v>
      </c>
    </row>
    <row r="22" customFormat="false" ht="15" hidden="false" customHeight="true" outlineLevel="0" collapsed="false">
      <c r="A22" s="11" t="s">
        <v>114</v>
      </c>
      <c r="B22" s="17" t="n">
        <f aca="false">COUNTIFS('Duel Log'!C$2:C$2815,"Adox",'Duel Log'!I$2:I$2815,$A22)+COUNTIFS('Duel Log'!C$2:C$2815,"Adox",'Duel Log'!J$2:J$2815,$A22)+COUNTIFS('Duel Log'!C$2:C$2815,"Adox",'Duel Log'!K$2:K$2815,$A22)+COUNTIFS('Duel Log'!C$2:C$2815,"Adox",'Duel Log'!L$2:L$2815,$A22)+COUNTIFS('Duel Log'!C$2:C$2815,"Adox",'Duel Log'!M$2:M$2815,$A22)+COUNTIFS('Duel Log'!C$2:C$2815,"Adox",'Duel Log'!N$2:N$2815,$A22)+COUNTIFS('Duel Log'!C$2:C$2815,"Adox",'Duel Log'!O$2:O$2815,$A22)+COUNTIFS('Duel Log'!C$2:C$2815,"Adox",'Duel Log'!P$2:P$2815,$A22)</f>
        <v>2</v>
      </c>
      <c r="C22" s="17" t="n">
        <f aca="false">COUNTIFS('Duel Log'!C$2:C$2815,"Asaf",'Duel Log'!I$2:I$2815,$A22)+COUNTIFS('Duel Log'!C$2:C$2815,"Asaf",'Duel Log'!J$2:J$2815,$A22)+COUNTIFS('Duel Log'!C$2:C$2815,"Asaf",'Duel Log'!K$2:K$2815,$A22)+COUNTIFS('Duel Log'!C$2:C$2815,"Asaf",'Duel Log'!L$2:L$2815,$A22)+COUNTIFS('Duel Log'!C$2:C$2815,"Asaf",'Duel Log'!M$2:M$2815,$A22)+COUNTIFS('Duel Log'!C$2:C$2815,"Asaf",'Duel Log'!N$2:N$2815,$A22)+COUNTIFS('Duel Log'!C$2:C$2815,"Asaf",'Duel Log'!O$2:O$2815,$A22)+COUNTIFS('Duel Log'!C$2:C$2815,"Asaf",'Duel Log'!P$2:P$2815,$A22)</f>
        <v>2</v>
      </c>
      <c r="D22" s="17" t="n">
        <f aca="false">COUNTIFS('Duel Log'!C$2:C$2815,"BattleSRAM",'Duel Log'!I$2:I$2815,$A22)+COUNTIFS('Duel Log'!C$2:C$2815,"BattleSRAM",'Duel Log'!J$2:J$2815,$A22)+COUNTIFS('Duel Log'!C$2:C$2815,"BattleSRAM",'Duel Log'!K$2:K$2815,$A22)+COUNTIFS('Duel Log'!C$2:C$2815,"BattleSRAM",'Duel Log'!L$2:L$2815,$A22)+COUNTIFS('Duel Log'!C$2:C$2815,"BattleSRAM",'Duel Log'!M$2:M$2815,$A22)+COUNTIFS('Duel Log'!C$2:C$2815,"BattleSRAM",'Duel Log'!N$2:N$2815,$A22)+COUNTIFS('Duel Log'!C$2:C$2815,"BattleSRAM",'Duel Log'!O$2:O$2815,$A22)+COUNTIFS('Duel Log'!C$2:C$2815,"BattleSRAM",'Duel Log'!P$2:P$2815,$A22)</f>
        <v>3</v>
      </c>
      <c r="E22" s="17" t="n">
        <f aca="false">COUNTIFS('Duel Log'!C$2:C$2815,"Betfas",'Duel Log'!I$2:I$2815,$A22)+COUNTIFS('Duel Log'!C$2:C$2815,"Betfas",'Duel Log'!J$2:J$2815,$A22)+COUNTIFS('Duel Log'!C$2:C$2815,"Betfas",'Duel Log'!K$2:K$2815,$A22)+COUNTIFS('Duel Log'!C$2:C$2815,"Betfas",'Duel Log'!L$2:L$2815,$A22)+COUNTIFS('Duel Log'!C$2:C$2815,"Betfas",'Duel Log'!M$2:M$2815,$A22)+COUNTIFS('Duel Log'!C$2:C$2815,"Betfas",'Duel Log'!N$2:N$2815,$A22)+COUNTIFS('Duel Log'!C$2:C$2815,"Betfas",'Duel Log'!O$2:O$2815,$A22)+COUNTIFS('Duel Log'!C$2:C$2815,"Betfas",'Duel Log'!P$2:P$2815,$A22)</f>
        <v>3</v>
      </c>
      <c r="F22" s="17" t="n">
        <f aca="false">COUNTIFS('Duel Log'!C$2:C$2815,"CAL Sub ™✨杰克",'Duel Log'!I$2:I$2815,$A22)+COUNTIFS('Duel Log'!C$2:C$2815,"CAL Sub ™✨杰克",'Duel Log'!J$2:J$2815,$A22)+COUNTIFS('Duel Log'!C$2:C$2815,"CAL Sub ™✨杰克",'Duel Log'!K$2:K$2815,$A22)+COUNTIFS('Duel Log'!C$2:C$2815,"CAL Sub ™✨杰克",'Duel Log'!L$2:L$2815,$A22)+COUNTIFS('Duel Log'!C$2:C$2815,"CAL Sub ™✨杰克",'Duel Log'!M$2:M$2815,$A22)+COUNTIFS('Duel Log'!C$2:C$2815,"CAL Sub ™✨杰克",'Duel Log'!N$2:N$2815,$A22)+COUNTIFS('Duel Log'!C$2:C$2815,"CAL Sub ™✨杰克",'Duel Log'!O$2:O$2815,$A22)+COUNTIFS('Duel Log'!C$2:C$2815,"CAL Sub ™✨杰克",'Duel Log'!P$2:P$2815,$A22)</f>
        <v>4</v>
      </c>
      <c r="G22" s="17" t="n">
        <f aca="false">COUNTIFS('Duel Log'!C$2:C$2815,"Clown",'Duel Log'!I$2:I$2815,$A22)+COUNTIFS('Duel Log'!C$2:C$2815,"Clown",'Duel Log'!J$2:J$2815,$A22)+COUNTIFS('Duel Log'!C$2:C$2815,"Clown",'Duel Log'!K$2:K$2815,$A22)+COUNTIFS('Duel Log'!C$2:C$2815,"Clown",'Duel Log'!L$2:L$2815,$A22)+COUNTIFS('Duel Log'!C$2:C$2815,"Clown",'Duel Log'!M$2:M$2815,$A22)+COUNTIFS('Duel Log'!C$2:C$2815,"Clown",'Duel Log'!N$2:N$2815,$A22)+COUNTIFS('Duel Log'!C$2:C$2815,"Clown",'Duel Log'!O$2:O$2815,$A22)+COUNTIFS('Duel Log'!C$2:C$2815,"Clown",'Duel Log'!P$2:P$2815,$A22)</f>
        <v>3</v>
      </c>
      <c r="H22" s="17" t="n">
        <f aca="false">COUNTIFS('Duel Log'!C$2:C$2815,"Coco",'Duel Log'!I$2:I$2815,$A22)+COUNTIFS('Duel Log'!C$2:C$2815,"Coco",'Duel Log'!J$2:J$2815,$A22)+COUNTIFS('Duel Log'!C$2:C$2815,"Coco",'Duel Log'!K$2:K$2815,$A22)+COUNTIFS('Duel Log'!C$2:C$2815,"Coco",'Duel Log'!L$2:L$2815,$A22)+COUNTIFS('Duel Log'!C$2:C$2815,"Coco",'Duel Log'!M$2:M$2815,$A22)+COUNTIFS('Duel Log'!C$2:C$2815,"Coco",'Duel Log'!N$2:N$2815,$A22)+COUNTIFS('Duel Log'!C$2:C$2815,"Coco",'Duel Log'!O$2:O$2815,$A22)+COUNTIFS('Duel Log'!C$2:C$2815,"Coco",'Duel Log'!P$2:P$2815,$A22)</f>
        <v>8</v>
      </c>
      <c r="I22" s="17" t="n">
        <f aca="false">COUNTIFS('Duel Log'!C$2:C$2815,"Code: Furkan",'Duel Log'!I$2:I$2815,$A22)+COUNTIFS('Duel Log'!C$2:C$2815,"Code: Furkan",'Duel Log'!J$2:J$2815,$A22)+COUNTIFS('Duel Log'!C$2:C$2815,"Code: Furkan",'Duel Log'!K$2:K$2815,$A22)+COUNTIFS('Duel Log'!C$2:C$2815,"Code: Furkan",'Duel Log'!L$2:L$2815,$A22)+COUNTIFS('Duel Log'!C$2:C$2815,"Code: Furkan",'Duel Log'!M$2:M$2815,$A22)+COUNTIFS('Duel Log'!C$2:C$2815,"Code: Furkan",'Duel Log'!N$2:N$2815,$A22)+COUNTIFS('Duel Log'!C$2:C$2815,"Code: Furkan",'Duel Log'!O$2:O$2815,$A22)+COUNTIFS('Duel Log'!C$2:C$2815,"Code: Furkan",'Duel Log'!P$2:P$2815,$A22)</f>
        <v>8</v>
      </c>
      <c r="J22" s="17" t="n">
        <f aca="false">COUNTIFS('Duel Log'!C$2:C$2815,"DK",'Duel Log'!I$2:I$2815,$A22)+COUNTIFS('Duel Log'!C$2:C$2815,"DK",'Duel Log'!J$2:J$2815,$A22)+COUNTIFS('Duel Log'!C$2:C$2815,"DK",'Duel Log'!K$2:K$2815,$A22)+COUNTIFS('Duel Log'!C$2:C$2815,"DK",'Duel Log'!L$2:L$2815,$A22)+COUNTIFS('Duel Log'!C$2:C$2815,"DK",'Duel Log'!M$2:M$2815,$A22)+COUNTIFS('Duel Log'!C$2:C$2815,"DK",'Duel Log'!N$2:N$2815,$A22)+COUNTIFS('Duel Log'!C$2:C$2815,"DK",'Duel Log'!O$2:O$2815,$A22)+COUNTIFS('Duel Log'!C$2:C$2815,"DK",'Duel Log'!P$2:P$2815,$A22)</f>
        <v>0</v>
      </c>
      <c r="K22" s="17" t="n">
        <f aca="false">COUNTIFS('Duel Log'!C$2:C$2815,"Dess",'Duel Log'!I$2:I$2815,$A22)+COUNTIFS('Duel Log'!C$2:C$2815,"Dess",'Duel Log'!J$2:J$2815,$A22)+COUNTIFS('Duel Log'!C$2:C$2815,"Dess",'Duel Log'!K$2:K$2815,$A22)+COUNTIFS('Duel Log'!C$2:C$2815,"Dess",'Duel Log'!L$2:L$2815,$A22)+COUNTIFS('Duel Log'!C$2:C$2815,"Dess",'Duel Log'!M$2:M$2815,$A22)+COUNTIFS('Duel Log'!C$2:C$2815,"Dess",'Duel Log'!N$2:N$2815,$A22)+COUNTIFS('Duel Log'!C$2:C$2815,"Dess",'Duel Log'!O$2:O$2815,$A22)+COUNTIFS('Duel Log'!C$2:C$2815,"Dess",'Duel Log'!P$2:P$2815,$A22)</f>
        <v>0</v>
      </c>
      <c r="L22" s="17" t="n">
        <f aca="false">COUNTIFS('Duel Log'!C$2:C$2815,"EGW",'Duel Log'!I$2:I$2815,$A22)+COUNTIFS('Duel Log'!C$2:C$2815,"EGW",'Duel Log'!J$2:J$2815,$A22)+COUNTIFS('Duel Log'!C$2:C$2815,"EGW",'Duel Log'!K$2:K$2815,$A22)+COUNTIFS('Duel Log'!C$2:C$2815,"EGW",'Duel Log'!L$2:L$2815,$A22)+COUNTIFS('Duel Log'!C$2:C$2815,"EGW",'Duel Log'!M$2:M$2815,$A22)+COUNTIFS('Duel Log'!C$2:C$2815,"EGW",'Duel Log'!N$2:N$2815,$A22)+COUNTIFS('Duel Log'!C$2:C$2815,"EGW",'Duel Log'!O$2:O$2815,$A22)+COUNTIFS('Duel Log'!C$2:C$2815,"EGW",'Duel Log'!P$2:P$2815,$A22)</f>
        <v>4</v>
      </c>
      <c r="M22" s="17" t="n">
        <f aca="false">COUNTIFS('Duel Log'!C$2:C$2815,"ErBacce",'Duel Log'!I$2:I$2815,$A22)+COUNTIFS('Duel Log'!C$2:C$2815,"ErBacce",'Duel Log'!J$2:J$2815,$A22)+COUNTIFS('Duel Log'!C$2:C$2815,"ErBacce",'Duel Log'!K$2:K$2815,$A22)+COUNTIFS('Duel Log'!C$2:C$2815,"ErBacce",'Duel Log'!L$2:L$2815,$A22)+COUNTIFS('Duel Log'!C$2:C$2815,"ErBacce",'Duel Log'!M$2:M$2815,$A22)+COUNTIFS('Duel Log'!C$2:C$2815,"ErBacce",'Duel Log'!N$2:N$2815,$A22)+COUNTIFS('Duel Log'!C$2:C$2815,"ErBacce",'Duel Log'!O$2:O$2815,$A22)+COUNTIFS('Duel Log'!C$2:C$2815,"ErBacce",'Duel Log'!P$2:P$2815,$A22)</f>
        <v>3</v>
      </c>
      <c r="N22" s="17" t="n">
        <f aca="false">COUNTIFS('Duel Log'!C$2:C$2815,"Ian77",'Duel Log'!I$2:I$2815,$A22)+COUNTIFS('Duel Log'!C$2:C$2815,"Ian77",'Duel Log'!J$2:J$2815,$A22)+COUNTIFS('Duel Log'!C$2:C$2815,"Ian77",'Duel Log'!K$2:K$2815,$A22)+COUNTIFS('Duel Log'!C$2:C$2815,"Ian77",'Duel Log'!L$2:L$2815,$A22)+COUNTIFS('Duel Log'!C$2:C$2815,"Ian77",'Duel Log'!M$2:M$2815,$A22)+COUNTIFS('Duel Log'!C$2:C$2815,"Ian77",'Duel Log'!N$2:N$2815,$A22)+COUNTIFS('Duel Log'!C$2:C$2815,"Ian77",'Duel Log'!O$2:O$2815,$A22)+COUNTIFS('Duel Log'!C$2:C$2815,"Ian77",'Duel Log'!P$2:P$2815,$A22)</f>
        <v>1</v>
      </c>
      <c r="O22" s="17" t="n">
        <f aca="false">COUNTIFS('Duel Log'!C$2:C$2815,"JL Viiper",'Duel Log'!I$2:I$2815,$A22)+COUNTIFS('Duel Log'!C$2:C$2815,"JL Viiper",'Duel Log'!J$2:J$2815,$A22)+COUNTIFS('Duel Log'!C$2:C$2815,"JL Viiper",'Duel Log'!K$2:K$2815,$A22)+COUNTIFS('Duel Log'!C$2:C$2815,"JL Viiper",'Duel Log'!L$2:L$2815,$A22)+COUNTIFS('Duel Log'!C$2:C$2815,"JL Viiper",'Duel Log'!M$2:M$2815,$A22)+COUNTIFS('Duel Log'!C$2:C$2815,"JL Viiper",'Duel Log'!N$2:N$2815,$A22)+COUNTIFS('Duel Log'!C$2:C$2815,"JL Viiper",'Duel Log'!O$2:O$2815,$A22)+COUNTIFS('Duel Log'!C$2:C$2815,"JL Viiper",'Duel Log'!P$2:P$2815,$A22)</f>
        <v>2</v>
      </c>
      <c r="P22" s="17" t="n">
        <f aca="false">COUNTIFS('Duel Log'!C$2:C$2815,"JorZ",'Duel Log'!I$2:I$2815,$A22)+COUNTIFS('Duel Log'!C$2:C$2815,"JorZ",'Duel Log'!J$2:J$2815,$A22)+COUNTIFS('Duel Log'!C$2:C$2815,"JorZ",'Duel Log'!K$2:K$2815,$A22)+COUNTIFS('Duel Log'!C$2:C$2815,"JorZ",'Duel Log'!L$2:L$2815,$A22)+COUNTIFS('Duel Log'!C$2:C$2815,"JorZ",'Duel Log'!M$2:M$2815,$A22)+COUNTIFS('Duel Log'!C$2:C$2815,"JorZ",'Duel Log'!N$2:N$2815,$A22)+COUNTIFS('Duel Log'!C$2:C$2815,"JorZ",'Duel Log'!O$2:O$2815,$A22)+COUNTIFS('Duel Log'!C$2:C$2815,"JorZ",'Duel Log'!P$2:P$2815,$A22)</f>
        <v>2</v>
      </c>
      <c r="Q22" s="17" t="n">
        <f aca="false">COUNTIFS('Duel Log'!C$2:C$2815,"Kimchi77✨小小罗",'Duel Log'!I$2:I$2815,$A22)+COUNTIFS('Duel Log'!C$2:C$2815,"Kimchi77✨小小罗",'Duel Log'!J$2:J$2815,$A22)+COUNTIFS('Duel Log'!C$2:C$2815,"Kimchi77✨小小罗",'Duel Log'!K$2:K$2815,$A22)+COUNTIFS('Duel Log'!C$2:C$2815,"Kimchi77✨小小罗",'Duel Log'!L$2:L$2815,$A22)+COUNTIFS('Duel Log'!C$2:C$2815,"Kimchi77✨小小罗",'Duel Log'!M$2:M$2815,$A22)+COUNTIFS('Duel Log'!C$2:C$2815,"Kimchi77✨小小罗",'Duel Log'!N$2:N$2815,$A22)+COUNTIFS('Duel Log'!C$2:C$2815,"Kimchi77✨小小罗",'Duel Log'!O$2:O$2815,$A22)+COUNTIFS('Duel Log'!C$2:C$2815,"Kimchi77✨小小罗",'Duel Log'!P$2:P$2815,$A22)</f>
        <v>4</v>
      </c>
      <c r="R22" s="17" t="n">
        <f aca="false">COUNTIFS('Duel Log'!C$2:C$2815,"Kitashiyan",'Duel Log'!I$2:I$2815,$A22)+COUNTIFS('Duel Log'!C$2:C$2815,"Kitashiyan",'Duel Log'!J$2:J$2815,$A22)+COUNTIFS('Duel Log'!C$2:C$2815,"Kitashiyan",'Duel Log'!K$2:K$2815,$A22)+COUNTIFS('Duel Log'!C$2:C$2815,"Kitashiyan",'Duel Log'!L$2:L$2815,$A22)+COUNTIFS('Duel Log'!C$2:C$2815,"Kitashiyan",'Duel Log'!M$2:M$2815,$A22)+COUNTIFS('Duel Log'!C$2:C$2815,"Kitashiyan",'Duel Log'!N$2:N$2815,$A22)+COUNTIFS('Duel Log'!C$2:C$2815,"Kitashiyan",'Duel Log'!O$2:O$2815,$A22)+COUNTIFS('Duel Log'!C$2:C$2815,"Kitashiyan",'Duel Log'!P$2:P$2815,$A22)</f>
        <v>6</v>
      </c>
      <c r="S22" s="17" t="n">
        <f aca="false">COUNTIFS('Duel Log'!C$2:C$2815,"LF丨张✨Ink❤️llb",'Duel Log'!I$2:I$2815,$A22)+COUNTIFS('Duel Log'!C$2:C$2815,"LF丨张✨Ink❤️llb",'Duel Log'!J$2:J$2815,$A22)+COUNTIFS('Duel Log'!C$2:C$2815,"LF丨张✨Ink❤️llb",'Duel Log'!K$2:K$2815,$A22)+COUNTIFS('Duel Log'!C$2:C$2815,"LF丨张✨Ink❤️llb",'Duel Log'!L$2:L$2815,$A22)+COUNTIFS('Duel Log'!C$2:C$2815,"LF丨张✨Ink❤️llb",'Duel Log'!M$2:M$2815,$A22)+COUNTIFS('Duel Log'!C$2:C$2815,"LF丨张✨Ink❤️llb",'Duel Log'!N$2:N$2815,$A22)+COUNTIFS('Duel Log'!C$2:C$2815,"LF丨张✨Ink❤️llb",'Duel Log'!O$2:O$2815,$A22)+COUNTIFS('Duel Log'!C$2:C$2815,"LF丨张✨Ink❤️llb",'Duel Log'!P$2:P$2815,$A22)</f>
        <v>5</v>
      </c>
      <c r="T22" s="17" t="n">
        <f aca="false">COUNTIFS('Duel Log'!C$2:C$2815,"Lucas.xit✨之安神",'Duel Log'!I$2:I$2815,$A22)+COUNTIFS('Duel Log'!C$2:C$2815,"Lucas.xit✨之安神",'Duel Log'!J$2:J$2815,$A22)+COUNTIFS('Duel Log'!C$2:C$2815,"Lucas.xit✨之安神",'Duel Log'!K$2:K$2815,$A22)+COUNTIFS('Duel Log'!C$2:C$2815,"Lucas.xit✨之安神",'Duel Log'!L$2:L$2815,$A22)+COUNTIFS('Duel Log'!C$2:C$2815,"Lucas.xit✨之安神",'Duel Log'!M$2:M$2815,$A22)+COUNTIFS('Duel Log'!C$2:C$2815,"Lucas.xit✨之安神",'Duel Log'!N$2:N$2815,$A22)+COUNTIFS('Duel Log'!C$2:C$2815,"Lucas.xit✨之安神",'Duel Log'!O$2:O$2815,$A22)+COUNTIFS('Duel Log'!C$2:C$2815,"Lucas.xit✨之安神",'Duel Log'!P$2:P$2815,$A22)</f>
        <v>0</v>
      </c>
      <c r="U22" s="17" t="n">
        <f aca="false">COUNTIFS('Duel Log'!C$2:C$2815,"Lucas✨杰克",'Duel Log'!I$2:I$2815,$A22)+COUNTIFS('Duel Log'!C$2:C$2815,"Lucas✨杰克",'Duel Log'!J$2:J$2815,$A22)+COUNTIFS('Duel Log'!C$2:C$2815,"Lucas✨杰克",'Duel Log'!K$2:K$2815,$A22)+COUNTIFS('Duel Log'!C$2:C$2815,"Lucas✨杰克",'Duel Log'!L$2:L$2815,$A22)+COUNTIFS('Duel Log'!C$2:C$2815,"Lucas✨杰克",'Duel Log'!M$2:M$2815,$A22)+COUNTIFS('Duel Log'!C$2:C$2815,"Lucas✨杰克",'Duel Log'!N$2:N$2815,$A22)+COUNTIFS('Duel Log'!C$2:C$2815,"Lucas✨杰克",'Duel Log'!O$2:O$2815,$A22)+COUNTIFS('Duel Log'!C$2:C$2815,"Lucas✨杰克",'Duel Log'!P$2:P$2815,$A22)</f>
        <v>1</v>
      </c>
      <c r="V22" s="17" t="n">
        <f aca="false">COUNTIFS('Duel Log'!C$2:C$2815,"MH Axel",'Duel Log'!I$2:I$2815,$A22)+COUNTIFS('Duel Log'!C$2:C$2815,"MH Axel",'Duel Log'!J$2:J$2815,$A22)+COUNTIFS('Duel Log'!C$2:C$2815,"MH Axel",'Duel Log'!K$2:K$2815,$A22)+COUNTIFS('Duel Log'!C$2:C$2815,"MH Axel",'Duel Log'!L$2:L$2815,$A22)+COUNTIFS('Duel Log'!C$2:C$2815,"MH Axel",'Duel Log'!M$2:M$2815,$A22)+COUNTIFS('Duel Log'!C$2:C$2815,"MH Axel",'Duel Log'!N$2:N$2815,$A22)+COUNTIFS('Duel Log'!C$2:C$2815,"MH Axel",'Duel Log'!O$2:O$2815,$A22)+COUNTIFS('Duel Log'!C$2:C$2815,"MH Axel",'Duel Log'!P$2:P$2815,$A22)</f>
        <v>6</v>
      </c>
      <c r="W22" s="17" t="n">
        <f aca="false">COUNTIFS('Duel Log'!C$2:C$2815,"Mohamed Light",'Duel Log'!I$2:I$2815,$A22)+COUNTIFS('Duel Log'!C$2:C$2815,"Mohamed Light",'Duel Log'!J$2:J$2815,$A22)+COUNTIFS('Duel Log'!C$2:C$2815,"Mohamed Light",'Duel Log'!K$2:K$2815,$A22)+COUNTIFS('Duel Log'!C$2:C$2815,"Mohamed Light",'Duel Log'!L$2:L$2815,$A22)+COUNTIFS('Duel Log'!C$2:C$2815,"Mohamed Light",'Duel Log'!M$2:M$2815,$A22)+COUNTIFS('Duel Log'!C$2:C$2815,"Mohamed Light",'Duel Log'!N$2:N$2815,$A22)+COUNTIFS('Duel Log'!C$2:C$2815,"Mohamed Light",'Duel Log'!O$2:O$2815,$A22)+COUNTIFS('Duel Log'!C$2:C$2815,"Mohamed Light",'Duel Log'!P$2:P$2815,$A22)</f>
        <v>3</v>
      </c>
      <c r="X22" s="17" t="n">
        <f aca="false">COUNTIFS('Duel Log'!C$2:C$2815,"Nicoco23",'Duel Log'!I$2:I$2815,$A22)+COUNTIFS('Duel Log'!C$2:C$2815,"Nicoco23",'Duel Log'!J$2:J$2815,$A22)+COUNTIFS('Duel Log'!C$2:C$2815,"Nicoco23",'Duel Log'!K$2:K$2815,$A22)+COUNTIFS('Duel Log'!C$2:C$2815,"Nicoco23",'Duel Log'!L$2:L$2815,$A22)+COUNTIFS('Duel Log'!C$2:C$2815,"Nicoco23",'Duel Log'!M$2:M$2815,$A22)+COUNTIFS('Duel Log'!C$2:C$2815,"Nicoco23",'Duel Log'!N$2:N$2815,$A22)+COUNTIFS('Duel Log'!C$2:C$2815,"Nicoco23",'Duel Log'!O$2:O$2815,$A22)+COUNTIFS('Duel Log'!C$2:C$2815,"Nicoco23",'Duel Log'!P$2:P$2815,$A22)</f>
        <v>0</v>
      </c>
      <c r="Y22" s="17" t="n">
        <f aca="false">COUNTIFS('Duel Log'!C$2:C$2815,"Nooby❤️Pi2r",'Duel Log'!I$2:I$2815,$A22)+COUNTIFS('Duel Log'!C$2:C$2815,"Nooby❤️Pi2r",'Duel Log'!J$2:J$2815,$A22)+COUNTIFS('Duel Log'!C$2:C$2815,"Nooby❤️Pi2r",'Duel Log'!K$2:K$2815,$A22)+COUNTIFS('Duel Log'!C$2:C$2815,"Nooby❤️Pi2r",'Duel Log'!L$2:L$2815,$A22)+COUNTIFS('Duel Log'!C$2:C$2815,"Nooby❤️Pi2r",'Duel Log'!M$2:M$2815,$A22)+COUNTIFS('Duel Log'!C$2:C$2815,"Nooby❤️Pi2r",'Duel Log'!N$2:N$2815,$A22)+COUNTIFS('Duel Log'!C$2:C$2815,"Nooby❤️Pi2r",'Duel Log'!O$2:O$2815,$A22)+COUNTIFS('Duel Log'!C$2:C$2815,"Nooby❤️Pi2r",'Duel Log'!P$2:P$2815,$A22)</f>
        <v>2</v>
      </c>
      <c r="Z22" s="17" t="n">
        <f aca="false">COUNTIFS('Duel Log'!C$2:C$2815,"Pedro™️",'Duel Log'!I$2:I$2815,$A22)+COUNTIFS('Duel Log'!C$2:C$2815,"Pedro™️",'Duel Log'!J$2:J$2815,$A22)+COUNTIFS('Duel Log'!C$2:C$2815,"Pedro™️",'Duel Log'!K$2:K$2815,$A22)+COUNTIFS('Duel Log'!C$2:C$2815,"Pedro™️",'Duel Log'!L$2:L$2815,$A22)+COUNTIFS('Duel Log'!C$2:C$2815,"Pedro™️",'Duel Log'!M$2:M$2815,$A22)+COUNTIFS('Duel Log'!C$2:C$2815,"Pedro™️",'Duel Log'!N$2:N$2815,$A22)+COUNTIFS('Duel Log'!C$2:C$2815,"Pedro™️",'Duel Log'!O$2:O$2815,$A22)+COUNTIFS('Duel Log'!C$2:C$2815,"Pedro™️",'Duel Log'!P$2:P$2815,$A22)</f>
        <v>3</v>
      </c>
      <c r="AA22" s="17" t="n">
        <f aca="false">COUNTIFS('Duel Log'!C$2:C$2815,"RAD",'Duel Log'!I$2:I$2815,$A22)+COUNTIFS('Duel Log'!C$2:C$2815,"RAD",'Duel Log'!J$2:J$2815,$A22)+COUNTIFS('Duel Log'!C$2:C$2815,"RAD",'Duel Log'!K$2:K$2815,$A22)+COUNTIFS('Duel Log'!C$2:C$2815,"RAD",'Duel Log'!L$2:L$2815,$A22)+COUNTIFS('Duel Log'!C$2:C$2815,"RAD",'Duel Log'!M$2:M$2815,$A22)+COUNTIFS('Duel Log'!C$2:C$2815,"RAD",'Duel Log'!N$2:N$2815,$A22)+COUNTIFS('Duel Log'!C$2:C$2815,"RAD",'Duel Log'!O$2:O$2815,$A22)+COUNTIFS('Duel Log'!C$2:C$2815,"RAD",'Duel Log'!P$2:P$2815,$A22)</f>
        <v>0</v>
      </c>
      <c r="AB22" s="17" t="n">
        <f aca="false">COUNTIFS('Duel Log'!C$2:C$2815,"RUBIZALEZ",'Duel Log'!I$2:I$2815,$A22)+COUNTIFS('Duel Log'!C$2:C$2815,"RUBIZALEZ",'Duel Log'!J$2:J$2815,$A22)+COUNTIFS('Duel Log'!C$2:C$2815,"RUBIZALEZ",'Duel Log'!K$2:K$2815,$A22)+COUNTIFS('Duel Log'!C$2:C$2815,"RUBIZALEZ",'Duel Log'!L$2:L$2815,$A22)+COUNTIFS('Duel Log'!C$2:C$2815,"RUBIZALEZ",'Duel Log'!M$2:M$2815,$A22)+COUNTIFS('Duel Log'!C$2:C$2815,"RUBIZALEZ",'Duel Log'!N$2:N$2815,$A22)+COUNTIFS('Duel Log'!C$2:C$2815,"RUBIZALEZ",'Duel Log'!O$2:O$2815,$A22)+COUNTIFS('Duel Log'!C$2:C$2815,"RUBIZALEZ",'Duel Log'!P$2:P$2815,$A22)</f>
        <v>6</v>
      </c>
      <c r="AC22" s="17" t="n">
        <f aca="false">COUNTIFS('Duel Log'!C$2:C$2815,"Rainbow",'Duel Log'!I$2:I$2815,$A22)+COUNTIFS('Duel Log'!C$2:C$2815,"Rainbow",'Duel Log'!J$2:J$2815,$A22)+COUNTIFS('Duel Log'!C$2:C$2815,"Rainbow",'Duel Log'!K$2:K$2815,$A22)+COUNTIFS('Duel Log'!C$2:C$2815,"Rainbow",'Duel Log'!L$2:L$2815,$A22)+COUNTIFS('Duel Log'!C$2:C$2815,"Rainbow",'Duel Log'!M$2:M$2815,$A22)+COUNTIFS('Duel Log'!C$2:C$2815,"Rainbow",'Duel Log'!N$2:N$2815,$A22)+COUNTIFS('Duel Log'!C$2:C$2815,"Rainbow",'Duel Log'!O$2:O$2815,$A22)+COUNTIFS('Duel Log'!C$2:C$2815,"Rainbow",'Duel Log'!P$2:P$2815,$A22)</f>
        <v>3</v>
      </c>
      <c r="AD22" s="17" t="n">
        <f aca="false">COUNTIFS('Duel Log'!C$2:C$2815,"Rin✨安之",'Duel Log'!I$2:I$2815,$A22)+COUNTIFS('Duel Log'!C$2:C$2815,"Rin✨安之",'Duel Log'!J$2:J$2815,$A22)+COUNTIFS('Duel Log'!C$2:C$2815,"Rin✨安之",'Duel Log'!K$2:K$2815,$A22)+COUNTIFS('Duel Log'!C$2:C$2815,"Rin✨安之",'Duel Log'!L$2:L$2815,$A22)+COUNTIFS('Duel Log'!C$2:C$2815,"Rin✨安之",'Duel Log'!M$2:M$2815,$A22)+COUNTIFS('Duel Log'!C$2:C$2815,"Rin✨安之",'Duel Log'!N$2:N$2815,$A22)+COUNTIFS('Duel Log'!C$2:C$2815,"Rin✨安之",'Duel Log'!O$2:O$2815,$A22)+COUNTIFS('Duel Log'!C$2:C$2815,"Rin✨安之",'Duel Log'!P$2:P$2815,$A22)</f>
        <v>1</v>
      </c>
      <c r="AE22" s="17" t="n">
        <f aca="false">COUNTIFS('Duel Log'!C$2:C$2815,"Ryley",'Duel Log'!I$2:I$2815,$A22)+COUNTIFS('Duel Log'!C$2:C$2815,"Ryley",'Duel Log'!J$2:J$2815,$A22)+COUNTIFS('Duel Log'!C$2:C$2815,"Ryley",'Duel Log'!K$2:K$2815,$A22)+COUNTIFS('Duel Log'!C$2:C$2815,"Ryley",'Duel Log'!L$2:L$2815,$A22)+COUNTIFS('Duel Log'!C$2:C$2815,"Ryley",'Duel Log'!M$2:M$2815,$A22)+COUNTIFS('Duel Log'!C$2:C$2815,"Ryley",'Duel Log'!N$2:N$2815,$A22)+COUNTIFS('Duel Log'!C$2:C$2815,"Ryley",'Duel Log'!O$2:O$2815,$A22)+COUNTIFS('Duel Log'!C$2:C$2815,"Ryley",'Duel Log'!P$2:P$2815,$A22)</f>
        <v>4</v>
      </c>
      <c r="AF22" s="17" t="n">
        <f aca="false">COUNTIFS('Duel Log'!C$2:C$2815,"SK Morten",'Duel Log'!I$2:I$2815,$A22)+COUNTIFS('Duel Log'!C$2:C$2815,"SK Morten",'Duel Log'!J$2:J$2815,$A22)+COUNTIFS('Duel Log'!C$2:C$2815,"SK Morten",'Duel Log'!K$2:K$2815,$A22)+COUNTIFS('Duel Log'!C$2:C$2815,"SK Morten",'Duel Log'!L$2:L$2815,$A22)+COUNTIFS('Duel Log'!C$2:C$2815,"SK Morten",'Duel Log'!M$2:M$2815,$A22)+COUNTIFS('Duel Log'!C$2:C$2815,"SK Morten",'Duel Log'!N$2:N$2815,$A22)+COUNTIFS('Duel Log'!C$2:C$2815,"SK Morten",'Duel Log'!O$2:O$2815,$A22)+COUNTIFS('Duel Log'!C$2:C$2815,"SK Morten",'Duel Log'!P$2:P$2815,$A22)</f>
        <v>1</v>
      </c>
      <c r="AG22" s="17" t="n">
        <f aca="false">COUNTIFS('Duel Log'!C$2:C$2815,"SK xopxsam",'Duel Log'!I$2:I$2815,$A22)+COUNTIFS('Duel Log'!C$2:C$2815,"SK xopxsam",'Duel Log'!J$2:J$2815,$A22)+COUNTIFS('Duel Log'!C$2:C$2815,"SK xopxsam",'Duel Log'!K$2:K$2815,$A22)+COUNTIFS('Duel Log'!C$2:C$2815,"SK xopxsam",'Duel Log'!L$2:L$2815,$A22)+COUNTIFS('Duel Log'!C$2:C$2815,"SK xopxsam",'Duel Log'!M$2:M$2815,$A22)+COUNTIFS('Duel Log'!C$2:C$2815,"SK xopxsam",'Duel Log'!N$2:N$2815,$A22)+COUNTIFS('Duel Log'!C$2:C$2815,"SK xopxsam",'Duel Log'!O$2:O$2815,$A22)+COUNTIFS('Duel Log'!C$2:C$2815,"SK xopxsam",'Duel Log'!P$2:P$2815,$A22)</f>
        <v>1</v>
      </c>
      <c r="AH22" s="17" t="n">
        <f aca="false">COUNTIFS('Duel Log'!C$2:C$2815,"Samuel Bassotto",'Duel Log'!I$2:I$2815,$A22)+COUNTIFS('Duel Log'!C$2:C$2815,"Samuel Bassotto",'Duel Log'!J$2:J$2815,$A22)+COUNTIFS('Duel Log'!C$2:C$2815,"Samuel Bassotto",'Duel Log'!K$2:K$2815,$A22)+COUNTIFS('Duel Log'!C$2:C$2815,"Samuel Bassotto",'Duel Log'!L$2:L$2815,$A22)+COUNTIFS('Duel Log'!C$2:C$2815,"Samuel Bassotto",'Duel Log'!M$2:M$2815,$A22)+COUNTIFS('Duel Log'!C$2:C$2815,"Samuel Bassotto",'Duel Log'!N$2:N$2815,$A22)+COUNTIFS('Duel Log'!C$2:C$2815,"Samuel Bassotto",'Duel Log'!O$2:O$2815,$A22)+COUNTIFS('Duel Log'!C$2:C$2815,"Samuel Bassotto",'Duel Log'!P$2:P$2815,$A22)</f>
        <v>2</v>
      </c>
      <c r="AI22" s="17" t="n">
        <f aca="false">COUNTIFS('Duel Log'!C$2:C$2815,"SandBox",'Duel Log'!I$2:I$2815,$A22)+COUNTIFS('Duel Log'!C$2:C$2815,"SandBox",'Duel Log'!J$2:J$2815,$A22)+COUNTIFS('Duel Log'!C$2:C$2815,"SandBox",'Duel Log'!K$2:K$2815,$A22)+COUNTIFS('Duel Log'!C$2:C$2815,"SandBox",'Duel Log'!L$2:L$2815,$A22)+COUNTIFS('Duel Log'!C$2:C$2815,"SandBox",'Duel Log'!M$2:M$2815,$A22)+COUNTIFS('Duel Log'!C$2:C$2815,"SandBox",'Duel Log'!N$2:N$2815,$A22)+COUNTIFS('Duel Log'!C$2:C$2815,"SandBox",'Duel Log'!O$2:O$2815,$A22)+COUNTIFS('Duel Log'!C$2:C$2815,"SandBox",'Duel Log'!P$2:P$2815,$A22)</f>
        <v>2</v>
      </c>
      <c r="AJ22" s="17" t="n">
        <f aca="false">COUNTIFS('Duel Log'!C$2:C$2815,"Steeef",'Duel Log'!I$2:I$2815,$A22)+COUNTIFS('Duel Log'!C$2:C$2815,"Steeef",'Duel Log'!J$2:J$2815,$A22)+COUNTIFS('Duel Log'!C$2:C$2815,"Steeef",'Duel Log'!K$2:K$2815,$A22)+COUNTIFS('Duel Log'!C$2:C$2815,"Steeef",'Duel Log'!L$2:L$2815,$A22)+COUNTIFS('Duel Log'!C$2:C$2815,"Steeef",'Duel Log'!M$2:M$2815,$A22)+COUNTIFS('Duel Log'!C$2:C$2815,"Steeef",'Duel Log'!N$2:N$2815,$A22)+COUNTIFS('Duel Log'!C$2:C$2815,"Steeef",'Duel Log'!O$2:O$2815,$A22)+COUNTIFS('Duel Log'!C$2:C$2815,"Steeef",'Duel Log'!P$2:P$2815,$A22)</f>
        <v>1</v>
      </c>
      <c r="AK22" s="17" t="n">
        <f aca="false">COUNTIFS('Duel Log'!C$2:C$2815,"TMX I Mateja",'Duel Log'!I$2:I$2815,$A22)+COUNTIFS('Duel Log'!C$2:C$2815,"TMX I Mateja",'Duel Log'!J$2:J$2815,$A22)+COUNTIFS('Duel Log'!C$2:C$2815,"TMX I Mateja",'Duel Log'!K$2:K$2815,$A22)+COUNTIFS('Duel Log'!C$2:C$2815,"TMX I Mateja",'Duel Log'!L$2:L$2815,$A22)+COUNTIFS('Duel Log'!C$2:C$2815,"TMX I Mateja",'Duel Log'!M$2:M$2815,$A22)+COUNTIFS('Duel Log'!C$2:C$2815,"TMX I Mateja",'Duel Log'!N$2:N$2815,$A22)+COUNTIFS('Duel Log'!C$2:C$2815,"TMX I Mateja",'Duel Log'!O$2:O$2815,$A22)+COUNTIFS('Duel Log'!C$2:C$2815,"TMX I Mateja",'Duel Log'!P$2:P$2815,$A22)</f>
        <v>5</v>
      </c>
      <c r="AL22" s="17" t="n">
        <f aca="false">COUNTIFS('Duel Log'!C$2:C$2815,"Turan✨",'Duel Log'!I$2:I$2815,$A22)+COUNTIFS('Duel Log'!C$2:C$2815,"Turan✨",'Duel Log'!J$2:J$2815,$A22)+COUNTIFS('Duel Log'!C$2:C$2815,"Turan✨",'Duel Log'!K$2:K$2815,$A22)+COUNTIFS('Duel Log'!C$2:C$2815,"Turan✨",'Duel Log'!L$2:L$2815,$A22)+COUNTIFS('Duel Log'!C$2:C$2815,"Turan✨",'Duel Log'!M$2:M$2815,$A22)+COUNTIFS('Duel Log'!C$2:C$2815,"Turan✨",'Duel Log'!N$2:N$2815,$A22)+COUNTIFS('Duel Log'!C$2:C$2815,"Turan✨",'Duel Log'!O$2:O$2815,$A22)+COUNTIFS('Duel Log'!C$2:C$2815,"Turan✨",'Duel Log'!P$2:P$2815,$A22)</f>
        <v>6</v>
      </c>
      <c r="AM22" s="17" t="n">
        <f aca="false">COUNTIFS('Duel Log'!C$2:C$2815,"Vitor75",'Duel Log'!I$2:I$2815,$A22)+COUNTIFS('Duel Log'!C$2:C$2815,"Vitor75",'Duel Log'!J$2:J$2815,$A22)+COUNTIFS('Duel Log'!C$2:C$2815,"Vitor75",'Duel Log'!K$2:K$2815,$A22)+COUNTIFS('Duel Log'!C$2:C$2815,"Vitor75",'Duel Log'!L$2:L$2815,$A22)+COUNTIFS('Duel Log'!C$2:C$2815,"Vitor75",'Duel Log'!M$2:M$2815,$A22)+COUNTIFS('Duel Log'!C$2:C$2815,"Vitor75",'Duel Log'!N$2:N$2815,$A22)+COUNTIFS('Duel Log'!C$2:C$2815,"Vitor75",'Duel Log'!O$2:O$2815,$A22)+COUNTIFS('Duel Log'!C$2:C$2815,"Vitor75",'Duel Log'!P$2:P$2815,$A22)</f>
        <v>0</v>
      </c>
      <c r="AN22" s="17" t="n">
        <f aca="false">COUNTIFS('Duel Log'!C$2:C$2815,"WL ✨ Tytoń 劲头",'Duel Log'!I$2:I$2815,$A22)+COUNTIFS('Duel Log'!C$2:C$2815,"WL ✨ Tytoń 劲头",'Duel Log'!J$2:J$2815,$A22)+COUNTIFS('Duel Log'!C$2:C$2815,"WL ✨ Tytoń 劲头",'Duel Log'!K$2:K$2815,$A22)+COUNTIFS('Duel Log'!C$2:C$2815,"WL ✨ Tytoń 劲头",'Duel Log'!L$2:L$2815,$A22)+COUNTIFS('Duel Log'!C$2:C$2815,"WL ✨ Tytoń 劲头",'Duel Log'!M$2:M$2815,$A22)+COUNTIFS('Duel Log'!C$2:C$2815,"WL ✨ Tytoń 劲头",'Duel Log'!N$2:N$2815,$A22)+COUNTIFS('Duel Log'!C$2:C$2815,"WL ✨ Tytoń 劲头",'Duel Log'!O$2:O$2815,$A22)+COUNTIFS('Duel Log'!C$2:C$2815,"WL ✨ Tytoń 劲头",'Duel Log'!P$2:P$2815,$A22)</f>
        <v>4</v>
      </c>
      <c r="AO22" s="17" t="n">
        <f aca="false">COUNTIFS('Duel Log'!C$2:C$2815,"Wallace",'Duel Log'!I$2:I$2815,$A22)+COUNTIFS('Duel Log'!C$2:C$2815,"Wallace",'Duel Log'!J$2:J$2815,$A22)+COUNTIFS('Duel Log'!C$2:C$2815,"Wallace",'Duel Log'!K$2:K$2815,$A22)+COUNTIFS('Duel Log'!C$2:C$2815,"Wallace",'Duel Log'!L$2:L$2815,$A22)+COUNTIFS('Duel Log'!C$2:C$2815,"Wallace",'Duel Log'!M$2:M$2815,$A22)+COUNTIFS('Duel Log'!C$2:C$2815,"Wallace",'Duel Log'!N$2:N$2815,$A22)+COUNTIFS('Duel Log'!C$2:C$2815,"Wallace",'Duel Log'!O$2:O$2815,$A22)+COUNTIFS('Duel Log'!C$2:C$2815,"Wallace",'Duel Log'!P$2:P$2815,$A22)</f>
        <v>4</v>
      </c>
      <c r="AP22" s="17" t="n">
        <f aca="false">COUNTIFS('Duel Log'!C$2:C$2815,"Yoru",'Duel Log'!I$2:I$2815,$A22)+COUNTIFS('Duel Log'!C$2:C$2815,"Yoru",'Duel Log'!J$2:J$2815,$A22)+COUNTIFS('Duel Log'!C$2:C$2815,"Yoru",'Duel Log'!K$2:K$2815,$A22)+COUNTIFS('Duel Log'!C$2:C$2815,"Yoru",'Duel Log'!L$2:L$2815,$A22)+COUNTIFS('Duel Log'!C$2:C$2815,"Yoru",'Duel Log'!M$2:M$2815,$A22)+COUNTIFS('Duel Log'!C$2:C$2815,"Yoru",'Duel Log'!N$2:N$2815,$A22)+COUNTIFS('Duel Log'!C$2:C$2815,"Yoru",'Duel Log'!O$2:O$2815,$A22)+COUNTIFS('Duel Log'!C$2:C$2815,"Yoru",'Duel Log'!P$2:P$2815,$A22)</f>
        <v>5</v>
      </c>
      <c r="AQ22" s="17" t="n">
        <f aca="false">COUNTIFS('Duel Log'!C$2:C$2815,"adriel",'Duel Log'!I$2:I$2815,$A22)+COUNTIFS('Duel Log'!C$2:C$2815,"adriel",'Duel Log'!J$2:J$2815,$A22)+COUNTIFS('Duel Log'!C$2:C$2815,"adriel",'Duel Log'!K$2:K$2815,$A22)+COUNTIFS('Duel Log'!C$2:C$2815,"adriel",'Duel Log'!L$2:L$2815,$A22)+COUNTIFS('Duel Log'!C$2:C$2815,"adriel",'Duel Log'!M$2:M$2815,$A22)+COUNTIFS('Duel Log'!C$2:C$2815,"adriel",'Duel Log'!N$2:N$2815,$A22)+COUNTIFS('Duel Log'!C$2:C$2815,"adriel",'Duel Log'!O$2:O$2815,$A22)+COUNTIFS('Duel Log'!C$2:C$2815,"adriel",'Duel Log'!P$2:P$2815,$A22)</f>
        <v>2</v>
      </c>
      <c r="AR22" s="17" t="n">
        <f aca="false">COUNTIFS('Duel Log'!C$2:C$2815,"droy",'Duel Log'!I$2:I$2815,$A22)+COUNTIFS('Duel Log'!C$2:C$2815,"droy",'Duel Log'!J$2:J$2815,$A22)+COUNTIFS('Duel Log'!C$2:C$2815,"droy",'Duel Log'!K$2:K$2815,$A22)+COUNTIFS('Duel Log'!C$2:C$2815,"droy",'Duel Log'!L$2:L$2815,$A22)+COUNTIFS('Duel Log'!C$2:C$2815,"droy",'Duel Log'!M$2:M$2815,$A22)+COUNTIFS('Duel Log'!C$2:C$2815,"droy",'Duel Log'!N$2:N$2815,$A22)+COUNTIFS('Duel Log'!C$2:C$2815,"droy",'Duel Log'!O$2:O$2815,$A22)+COUNTIFS('Duel Log'!C$2:C$2815,"droy",'Duel Log'!P$2:P$2815,$A22)</f>
        <v>1</v>
      </c>
      <c r="AS22" s="17" t="n">
        <f aca="false">COUNTIFS('Duel Log'!C$2:C$2815,"evolve✨律师",'Duel Log'!I$2:I$2815,$A22)+COUNTIFS('Duel Log'!C$2:C$2815,"evolve✨律师",'Duel Log'!J$2:J$2815,$A22)+COUNTIFS('Duel Log'!C$2:C$2815,"evolve✨律师",'Duel Log'!K$2:K$2815,$A22)+COUNTIFS('Duel Log'!C$2:C$2815,"evolve✨律师",'Duel Log'!L$2:L$2815,$A22)+COUNTIFS('Duel Log'!C$2:C$2815,"evolve✨律师",'Duel Log'!M$2:M$2815,$A22)+COUNTIFS('Duel Log'!C$2:C$2815,"evolve✨律师",'Duel Log'!N$2:N$2815,$A22)+COUNTIFS('Duel Log'!C$2:C$2815,"evolve✨律师",'Duel Log'!O$2:O$2815,$A22)+COUNTIFS('Duel Log'!C$2:C$2815,"evolve✨律师",'Duel Log'!P$2:P$2815,$A22)</f>
        <v>1</v>
      </c>
      <c r="AT22" s="17" t="n">
        <f aca="false">COUNTIFS('Duel Log'!C$2:C$2815,"✨Tanji",'Duel Log'!I$2:I$2815,$A22)+COUNTIFS('Duel Log'!C$2:C$2815,"✨Tanji",'Duel Log'!J$2:J$2815,$A22)+COUNTIFS('Duel Log'!C$2:C$2815,"✨Tanji",'Duel Log'!K$2:K$2815,$A22)+COUNTIFS('Duel Log'!C$2:C$2815,"✨Tanji",'Duel Log'!L$2:L$2815,$A22)+COUNTIFS('Duel Log'!C$2:C$2815,"✨Tanji",'Duel Log'!M$2:M$2815,$A22)+COUNTIFS('Duel Log'!C$2:C$2815,"✨Tanji",'Duel Log'!N$2:N$2815,$A22)+COUNTIFS('Duel Log'!C$2:C$2815,"✨Tanji",'Duel Log'!O$2:O$2815,$A22)+COUNTIFS('Duel Log'!C$2:C$2815,"✨Tanji",'Duel Log'!P$2:P$2815,$A22)</f>
        <v>8</v>
      </c>
      <c r="AU22" s="17" t="n">
        <f aca="false">COUNTIFS('Duel Log'!C$2:C$2815,"ぐりてゃん",'Duel Log'!I$2:I$2815,$A22)+COUNTIFS('Duel Log'!C$2:C$2815,"ぐりてゃん",'Duel Log'!J$2:J$2815,$A22)+COUNTIFS('Duel Log'!C$2:C$2815,"ぐりてゃん",'Duel Log'!K$2:K$2815,$A22)+COUNTIFS('Duel Log'!C$2:C$2815,"ぐりてゃん",'Duel Log'!L$2:L$2815,$A22)+COUNTIFS('Duel Log'!C$2:C$2815,"ぐりてゃん",'Duel Log'!M$2:M$2815,$A22)+COUNTIFS('Duel Log'!C$2:C$2815,"ぐりてゃん",'Duel Log'!N$2:N$2815,$A22)+COUNTIFS('Duel Log'!C$2:C$2815,"ぐりてゃん",'Duel Log'!O$2:O$2815,$A22)+COUNTIFS('Duel Log'!C$2:C$2815,"ぐりてゃん",'Duel Log'!P$2:P$2815,$A22)</f>
        <v>2</v>
      </c>
      <c r="AV22" s="17" t="n">
        <f aca="false">COUNTIFS('Duel Log'!C$2:C$2815,"たぁ",'Duel Log'!I$2:I$2815,$A22)+COUNTIFS('Duel Log'!C$2:C$2815,"たぁ",'Duel Log'!J$2:J$2815,$A22)+COUNTIFS('Duel Log'!C$2:C$2815,"たぁ",'Duel Log'!K$2:K$2815,$A22)+COUNTIFS('Duel Log'!C$2:C$2815,"たぁ",'Duel Log'!L$2:L$2815,$A22)+COUNTIFS('Duel Log'!C$2:C$2815,"たぁ",'Duel Log'!M$2:M$2815,$A22)+COUNTIFS('Duel Log'!C$2:C$2815,"たぁ",'Duel Log'!N$2:N$2815,$A22)+COUNTIFS('Duel Log'!C$2:C$2815,"たぁ",'Duel Log'!O$2:O$2815,$A22)+COUNTIFS('Duel Log'!C$2:C$2815,"たぁ",'Duel Log'!P$2:P$2815,$A22)</f>
        <v>6</v>
      </c>
      <c r="AW22" s="17" t="n">
        <f aca="false">COUNTIFS('Duel Log'!C$2:C$2815,"むぎったん",'Duel Log'!I$2:I$2815,$A22)+COUNTIFS('Duel Log'!C$2:C$2815,"むぎったん",'Duel Log'!J$2:J$2815,$A22)+COUNTIFS('Duel Log'!C$2:C$2815,"むぎったん",'Duel Log'!K$2:K$2815,$A22)+COUNTIFS('Duel Log'!C$2:C$2815,"むぎったん",'Duel Log'!L$2:L$2815,$A22)+COUNTIFS('Duel Log'!C$2:C$2815,"むぎったん",'Duel Log'!M$2:M$2815,$A22)+COUNTIFS('Duel Log'!C$2:C$2815,"むぎったん",'Duel Log'!N$2:N$2815,$A22)+COUNTIFS('Duel Log'!C$2:C$2815,"むぎったん",'Duel Log'!O$2:O$2815,$A22)+COUNTIFS('Duel Log'!C$2:C$2815,"むぎったん",'Duel Log'!P$2:P$2815,$A22)</f>
        <v>4</v>
      </c>
      <c r="AX22" s="17" t="n">
        <f aca="false">COUNTIFS('Duel Log'!C$2:C$2815,"加急Sinistro™",'Duel Log'!I$2:I$2815,$A22)+COUNTIFS('Duel Log'!C$2:C$2815,"加急Sinistro™",'Duel Log'!J$2:J$2815,$A22)+COUNTIFS('Duel Log'!C$2:C$2815,"加急Sinistro™",'Duel Log'!K$2:K$2815,$A22)+COUNTIFS('Duel Log'!C$2:C$2815,"加急Sinistro™",'Duel Log'!L$2:L$2815,$A22)+COUNTIFS('Duel Log'!C$2:C$2815,"加急Sinistro™",'Duel Log'!M$2:M$2815,$A22)+COUNTIFS('Duel Log'!C$2:C$2815,"加急Sinistro™",'Duel Log'!N$2:N$2815,$A22)+COUNTIFS('Duel Log'!C$2:C$2815,"加急Sinistro™",'Duel Log'!O$2:O$2815,$A22)+COUNTIFS('Duel Log'!C$2:C$2815,"加急Sinistro™",'Duel Log'!P$2:P$2815,$A22)</f>
        <v>4</v>
      </c>
      <c r="AY22" s="17" t="n">
        <f aca="false">COUNTIFS('Duel Log'!C$2:C$2815,"枫｜rakan❤️安之",'Duel Log'!I$2:I$2815,$A22)+COUNTIFS('Duel Log'!C$2:C$2815,"枫｜rakan❤️安之",'Duel Log'!J$2:J$2815,$A22)+COUNTIFS('Duel Log'!C$2:C$2815,"枫｜rakan❤️安之",'Duel Log'!K$2:K$2815,$A22)+COUNTIFS('Duel Log'!C$2:C$2815,"枫｜rakan❤️安之",'Duel Log'!L$2:L$2815,$A22)+COUNTIFS('Duel Log'!C$2:C$2815,"枫｜rakan❤️安之",'Duel Log'!M$2:M$2815,$A22)+COUNTIFS('Duel Log'!C$2:C$2815,"枫｜rakan❤️安之",'Duel Log'!N$2:N$2815,$A22)+COUNTIFS('Duel Log'!C$2:C$2815,"枫｜rakan❤️安之",'Duel Log'!O$2:O$2815,$A22)+COUNTIFS('Duel Log'!C$2:C$2815,"枫｜rakan❤️安之",'Duel Log'!P$2:P$2815,$A22)</f>
        <v>2</v>
      </c>
      <c r="AZ22" s="17" t="n">
        <f aca="false">COUNTIFS('Duel Log'!C$2:C$2815,"老板 Ι Batan’宙斯",'Duel Log'!I$2:I$2815,$A22)+COUNTIFS('Duel Log'!C$2:C$2815,"老板 Ι Batan’宙斯",'Duel Log'!J$2:J$2815,$A22)+COUNTIFS('Duel Log'!C$2:C$2815,"老板 Ι Batan’宙斯",'Duel Log'!K$2:K$2815,$A22)+COUNTIFS('Duel Log'!C$2:C$2815,"老板 Ι Batan’宙斯",'Duel Log'!L$2:L$2815,$A22)+COUNTIFS('Duel Log'!C$2:C$2815,"老板 Ι Batan’宙斯",'Duel Log'!M$2:M$2815,$A22)+COUNTIFS('Duel Log'!C$2:C$2815,"老板 Ι Batan’宙斯",'Duel Log'!N$2:N$2815,$A22)+COUNTIFS('Duel Log'!C$2:C$2815,"老板 Ι Batan’宙斯",'Duel Log'!O$2:O$2815,$A22)+COUNTIFS('Duel Log'!C$2:C$2815,"老板 Ι Batan’宙斯",'Duel Log'!P$2:P$2815,$A22)</f>
        <v>3</v>
      </c>
      <c r="BA22" s="17" t="n">
        <f aca="false">COUNTIFS('Duel Log'!C$2:C$2815,"鬼舞辻無惨",'Duel Log'!I$2:I$2815,$A22)+COUNTIFS('Duel Log'!C$2:C$2815,"鬼舞辻無惨",'Duel Log'!J$2:J$2815,$A22)+COUNTIFS('Duel Log'!C$2:C$2815,"鬼舞辻無惨",'Duel Log'!K$2:K$2815,$A22)+COUNTIFS('Duel Log'!C$2:C$2815,"鬼舞辻無惨",'Duel Log'!L$2:L$2815,$A22)+COUNTIFS('Duel Log'!C$2:C$2815,"鬼舞辻無惨",'Duel Log'!M$2:M$2815,$A22)+COUNTIFS('Duel Log'!C$2:C$2815,"鬼舞辻無惨",'Duel Log'!N$2:N$2815,$A22)+COUNTIFS('Duel Log'!C$2:C$2815,"鬼舞辻無惨",'Duel Log'!O$2:O$2815,$A22)+COUNTIFS('Duel Log'!C$2:C$2815,"鬼舞辻無惨",'Duel Log'!P$2:P$2815,$A22)</f>
        <v>4</v>
      </c>
      <c r="BB22" s="17" t="n">
        <f aca="false">COUNTIFS('Duel Log'!C$2:C$2815,"우티비구독좋아요",'Duel Log'!I$2:I$2815,$A22)+COUNTIFS('Duel Log'!C$2:C$2815,"우티비구독좋아요",'Duel Log'!J$2:J$2815,$A22)+COUNTIFS('Duel Log'!C$2:C$2815,"우티비구독좋아요",'Duel Log'!K$2:K$2815,$A22)+COUNTIFS('Duel Log'!C$2:C$2815,"우티비구독좋아요",'Duel Log'!L$2:L$2815,$A22)+COUNTIFS('Duel Log'!C$2:C$2815,"우티비구독좋아요",'Duel Log'!M$2:M$2815,$A22)+COUNTIFS('Duel Log'!C$2:C$2815,"우티비구독좋아요",'Duel Log'!N$2:N$2815,$A22)+COUNTIFS('Duel Log'!C$2:C$2815,"우티비구독좋아요",'Duel Log'!O$2:O$2815,$A22)+COUNTIFS('Duel Log'!C$2:C$2815,"우티비구독좋아요",'Duel Log'!P$2:P$2815,$A22)</f>
        <v>2</v>
      </c>
    </row>
    <row r="23" customFormat="false" ht="15" hidden="false" customHeight="true" outlineLevel="0" collapsed="false">
      <c r="A23" s="11" t="s">
        <v>1009</v>
      </c>
      <c r="B23" s="17" t="n">
        <f aca="false">COUNTIFS('Duel Log'!C$2:C$2815,"Adox",'Duel Log'!I$2:I$2815,$A23)+COUNTIFS('Duel Log'!C$2:C$2815,"Adox",'Duel Log'!J$2:J$2815,$A23)+COUNTIFS('Duel Log'!C$2:C$2815,"Adox",'Duel Log'!K$2:K$2815,$A23)+COUNTIFS('Duel Log'!C$2:C$2815,"Adox",'Duel Log'!L$2:L$2815,$A23)+COUNTIFS('Duel Log'!C$2:C$2815,"Adox",'Duel Log'!M$2:M$2815,$A23)+COUNTIFS('Duel Log'!C$2:C$2815,"Adox",'Duel Log'!N$2:N$2815,$A23)+COUNTIFS('Duel Log'!C$2:C$2815,"Adox",'Duel Log'!O$2:O$2815,$A23)+COUNTIFS('Duel Log'!C$2:C$2815,"Adox",'Duel Log'!P$2:P$2815,$A23)</f>
        <v>0</v>
      </c>
      <c r="C23" s="17" t="n">
        <f aca="false">COUNTIFS('Duel Log'!C$2:C$2815,"Asaf",'Duel Log'!I$2:I$2815,$A23)+COUNTIFS('Duel Log'!C$2:C$2815,"Asaf",'Duel Log'!J$2:J$2815,$A23)+COUNTIFS('Duel Log'!C$2:C$2815,"Asaf",'Duel Log'!K$2:K$2815,$A23)+COUNTIFS('Duel Log'!C$2:C$2815,"Asaf",'Duel Log'!L$2:L$2815,$A23)+COUNTIFS('Duel Log'!C$2:C$2815,"Asaf",'Duel Log'!M$2:M$2815,$A23)+COUNTIFS('Duel Log'!C$2:C$2815,"Asaf",'Duel Log'!N$2:N$2815,$A23)+COUNTIFS('Duel Log'!C$2:C$2815,"Asaf",'Duel Log'!O$2:O$2815,$A23)+COUNTIFS('Duel Log'!C$2:C$2815,"Asaf",'Duel Log'!P$2:P$2815,$A23)</f>
        <v>0</v>
      </c>
      <c r="D23" s="17" t="n">
        <f aca="false">COUNTIFS('Duel Log'!C$2:C$2815,"BattleSRAM",'Duel Log'!I$2:I$2815,$A23)+COUNTIFS('Duel Log'!C$2:C$2815,"BattleSRAM",'Duel Log'!J$2:J$2815,$A23)+COUNTIFS('Duel Log'!C$2:C$2815,"BattleSRAM",'Duel Log'!K$2:K$2815,$A23)+COUNTIFS('Duel Log'!C$2:C$2815,"BattleSRAM",'Duel Log'!L$2:L$2815,$A23)+COUNTIFS('Duel Log'!C$2:C$2815,"BattleSRAM",'Duel Log'!M$2:M$2815,$A23)+COUNTIFS('Duel Log'!C$2:C$2815,"BattleSRAM",'Duel Log'!N$2:N$2815,$A23)+COUNTIFS('Duel Log'!C$2:C$2815,"BattleSRAM",'Duel Log'!O$2:O$2815,$A23)+COUNTIFS('Duel Log'!C$2:C$2815,"BattleSRAM",'Duel Log'!P$2:P$2815,$A23)</f>
        <v>0</v>
      </c>
      <c r="E23" s="17" t="n">
        <f aca="false">COUNTIFS('Duel Log'!C$2:C$2815,"Betfas",'Duel Log'!I$2:I$2815,$A23)+COUNTIFS('Duel Log'!C$2:C$2815,"Betfas",'Duel Log'!J$2:J$2815,$A23)+COUNTIFS('Duel Log'!C$2:C$2815,"Betfas",'Duel Log'!K$2:K$2815,$A23)+COUNTIFS('Duel Log'!C$2:C$2815,"Betfas",'Duel Log'!L$2:L$2815,$A23)+COUNTIFS('Duel Log'!C$2:C$2815,"Betfas",'Duel Log'!M$2:M$2815,$A23)+COUNTIFS('Duel Log'!C$2:C$2815,"Betfas",'Duel Log'!N$2:N$2815,$A23)+COUNTIFS('Duel Log'!C$2:C$2815,"Betfas",'Duel Log'!O$2:O$2815,$A23)+COUNTIFS('Duel Log'!C$2:C$2815,"Betfas",'Duel Log'!P$2:P$2815,$A23)</f>
        <v>0</v>
      </c>
      <c r="F23" s="17" t="n">
        <f aca="false">COUNTIFS('Duel Log'!C$2:C$2815,"CAL Sub ™✨杰克",'Duel Log'!I$2:I$2815,$A23)+COUNTIFS('Duel Log'!C$2:C$2815,"CAL Sub ™✨杰克",'Duel Log'!J$2:J$2815,$A23)+COUNTIFS('Duel Log'!C$2:C$2815,"CAL Sub ™✨杰克",'Duel Log'!K$2:K$2815,$A23)+COUNTIFS('Duel Log'!C$2:C$2815,"CAL Sub ™✨杰克",'Duel Log'!L$2:L$2815,$A23)+COUNTIFS('Duel Log'!C$2:C$2815,"CAL Sub ™✨杰克",'Duel Log'!M$2:M$2815,$A23)+COUNTIFS('Duel Log'!C$2:C$2815,"CAL Sub ™✨杰克",'Duel Log'!N$2:N$2815,$A23)+COUNTIFS('Duel Log'!C$2:C$2815,"CAL Sub ™✨杰克",'Duel Log'!O$2:O$2815,$A23)+COUNTIFS('Duel Log'!C$2:C$2815,"CAL Sub ™✨杰克",'Duel Log'!P$2:P$2815,$A23)</f>
        <v>0</v>
      </c>
      <c r="G23" s="17" t="n">
        <f aca="false">COUNTIFS('Duel Log'!C$2:C$2815,"Clown",'Duel Log'!I$2:I$2815,$A23)+COUNTIFS('Duel Log'!C$2:C$2815,"Clown",'Duel Log'!J$2:J$2815,$A23)+COUNTIFS('Duel Log'!C$2:C$2815,"Clown",'Duel Log'!K$2:K$2815,$A23)+COUNTIFS('Duel Log'!C$2:C$2815,"Clown",'Duel Log'!L$2:L$2815,$A23)+COUNTIFS('Duel Log'!C$2:C$2815,"Clown",'Duel Log'!M$2:M$2815,$A23)+COUNTIFS('Duel Log'!C$2:C$2815,"Clown",'Duel Log'!N$2:N$2815,$A23)+COUNTIFS('Duel Log'!C$2:C$2815,"Clown",'Duel Log'!O$2:O$2815,$A23)+COUNTIFS('Duel Log'!C$2:C$2815,"Clown",'Duel Log'!P$2:P$2815,$A23)</f>
        <v>0</v>
      </c>
      <c r="H23" s="17" t="n">
        <f aca="false">COUNTIFS('Duel Log'!C$2:C$2815,"Coco",'Duel Log'!I$2:I$2815,$A23)+COUNTIFS('Duel Log'!C$2:C$2815,"Coco",'Duel Log'!J$2:J$2815,$A23)+COUNTIFS('Duel Log'!C$2:C$2815,"Coco",'Duel Log'!K$2:K$2815,$A23)+COUNTIFS('Duel Log'!C$2:C$2815,"Coco",'Duel Log'!L$2:L$2815,$A23)+COUNTIFS('Duel Log'!C$2:C$2815,"Coco",'Duel Log'!M$2:M$2815,$A23)+COUNTIFS('Duel Log'!C$2:C$2815,"Coco",'Duel Log'!N$2:N$2815,$A23)+COUNTIFS('Duel Log'!C$2:C$2815,"Coco",'Duel Log'!O$2:O$2815,$A23)+COUNTIFS('Duel Log'!C$2:C$2815,"Coco",'Duel Log'!P$2:P$2815,$A23)</f>
        <v>0</v>
      </c>
      <c r="I23" s="17" t="n">
        <f aca="false">COUNTIFS('Duel Log'!C$2:C$2815,"Code: Furkan",'Duel Log'!I$2:I$2815,$A23)+COUNTIFS('Duel Log'!C$2:C$2815,"Code: Furkan",'Duel Log'!J$2:J$2815,$A23)+COUNTIFS('Duel Log'!C$2:C$2815,"Code: Furkan",'Duel Log'!K$2:K$2815,$A23)+COUNTIFS('Duel Log'!C$2:C$2815,"Code: Furkan",'Duel Log'!L$2:L$2815,$A23)+COUNTIFS('Duel Log'!C$2:C$2815,"Code: Furkan",'Duel Log'!M$2:M$2815,$A23)+COUNTIFS('Duel Log'!C$2:C$2815,"Code: Furkan",'Duel Log'!N$2:N$2815,$A23)+COUNTIFS('Duel Log'!C$2:C$2815,"Code: Furkan",'Duel Log'!O$2:O$2815,$A23)+COUNTIFS('Duel Log'!C$2:C$2815,"Code: Furkan",'Duel Log'!P$2:P$2815,$A23)</f>
        <v>0</v>
      </c>
      <c r="J23" s="17" t="n">
        <f aca="false">COUNTIFS('Duel Log'!C$2:C$2815,"DK",'Duel Log'!I$2:I$2815,$A23)+COUNTIFS('Duel Log'!C$2:C$2815,"DK",'Duel Log'!J$2:J$2815,$A23)+COUNTIFS('Duel Log'!C$2:C$2815,"DK",'Duel Log'!K$2:K$2815,$A23)+COUNTIFS('Duel Log'!C$2:C$2815,"DK",'Duel Log'!L$2:L$2815,$A23)+COUNTIFS('Duel Log'!C$2:C$2815,"DK",'Duel Log'!M$2:M$2815,$A23)+COUNTIFS('Duel Log'!C$2:C$2815,"DK",'Duel Log'!N$2:N$2815,$A23)+COUNTIFS('Duel Log'!C$2:C$2815,"DK",'Duel Log'!O$2:O$2815,$A23)+COUNTIFS('Duel Log'!C$2:C$2815,"DK",'Duel Log'!P$2:P$2815,$A23)</f>
        <v>1</v>
      </c>
      <c r="K23" s="17" t="n">
        <f aca="false">COUNTIFS('Duel Log'!C$2:C$2815,"Dess",'Duel Log'!I$2:I$2815,$A23)+COUNTIFS('Duel Log'!C$2:C$2815,"Dess",'Duel Log'!J$2:J$2815,$A23)+COUNTIFS('Duel Log'!C$2:C$2815,"Dess",'Duel Log'!K$2:K$2815,$A23)+COUNTIFS('Duel Log'!C$2:C$2815,"Dess",'Duel Log'!L$2:L$2815,$A23)+COUNTIFS('Duel Log'!C$2:C$2815,"Dess",'Duel Log'!M$2:M$2815,$A23)+COUNTIFS('Duel Log'!C$2:C$2815,"Dess",'Duel Log'!N$2:N$2815,$A23)+COUNTIFS('Duel Log'!C$2:C$2815,"Dess",'Duel Log'!O$2:O$2815,$A23)+COUNTIFS('Duel Log'!C$2:C$2815,"Dess",'Duel Log'!P$2:P$2815,$A23)</f>
        <v>0</v>
      </c>
      <c r="L23" s="17" t="n">
        <f aca="false">COUNTIFS('Duel Log'!C$2:C$2815,"EGW",'Duel Log'!I$2:I$2815,$A23)+COUNTIFS('Duel Log'!C$2:C$2815,"EGW",'Duel Log'!J$2:J$2815,$A23)+COUNTIFS('Duel Log'!C$2:C$2815,"EGW",'Duel Log'!K$2:K$2815,$A23)+COUNTIFS('Duel Log'!C$2:C$2815,"EGW",'Duel Log'!L$2:L$2815,$A23)+COUNTIFS('Duel Log'!C$2:C$2815,"EGW",'Duel Log'!M$2:M$2815,$A23)+COUNTIFS('Duel Log'!C$2:C$2815,"EGW",'Duel Log'!N$2:N$2815,$A23)+COUNTIFS('Duel Log'!C$2:C$2815,"EGW",'Duel Log'!O$2:O$2815,$A23)+COUNTIFS('Duel Log'!C$2:C$2815,"EGW",'Duel Log'!P$2:P$2815,$A23)</f>
        <v>0</v>
      </c>
      <c r="M23" s="17" t="n">
        <f aca="false">COUNTIFS('Duel Log'!C$2:C$2815,"ErBacce",'Duel Log'!I$2:I$2815,$A23)+COUNTIFS('Duel Log'!C$2:C$2815,"ErBacce",'Duel Log'!J$2:J$2815,$A23)+COUNTIFS('Duel Log'!C$2:C$2815,"ErBacce",'Duel Log'!K$2:K$2815,$A23)+COUNTIFS('Duel Log'!C$2:C$2815,"ErBacce",'Duel Log'!L$2:L$2815,$A23)+COUNTIFS('Duel Log'!C$2:C$2815,"ErBacce",'Duel Log'!M$2:M$2815,$A23)+COUNTIFS('Duel Log'!C$2:C$2815,"ErBacce",'Duel Log'!N$2:N$2815,$A23)+COUNTIFS('Duel Log'!C$2:C$2815,"ErBacce",'Duel Log'!O$2:O$2815,$A23)+COUNTIFS('Duel Log'!C$2:C$2815,"ErBacce",'Duel Log'!P$2:P$2815,$A23)</f>
        <v>0</v>
      </c>
      <c r="N23" s="17" t="n">
        <f aca="false">COUNTIFS('Duel Log'!C$2:C$2815,"Ian77",'Duel Log'!I$2:I$2815,$A23)+COUNTIFS('Duel Log'!C$2:C$2815,"Ian77",'Duel Log'!J$2:J$2815,$A23)+COUNTIFS('Duel Log'!C$2:C$2815,"Ian77",'Duel Log'!K$2:K$2815,$A23)+COUNTIFS('Duel Log'!C$2:C$2815,"Ian77",'Duel Log'!L$2:L$2815,$A23)+COUNTIFS('Duel Log'!C$2:C$2815,"Ian77",'Duel Log'!M$2:M$2815,$A23)+COUNTIFS('Duel Log'!C$2:C$2815,"Ian77",'Duel Log'!N$2:N$2815,$A23)+COUNTIFS('Duel Log'!C$2:C$2815,"Ian77",'Duel Log'!O$2:O$2815,$A23)+COUNTIFS('Duel Log'!C$2:C$2815,"Ian77",'Duel Log'!P$2:P$2815,$A23)</f>
        <v>0</v>
      </c>
      <c r="O23" s="17" t="n">
        <f aca="false">COUNTIFS('Duel Log'!C$2:C$2815,"JL Viiper",'Duel Log'!I$2:I$2815,$A23)+COUNTIFS('Duel Log'!C$2:C$2815,"JL Viiper",'Duel Log'!J$2:J$2815,$A23)+COUNTIFS('Duel Log'!C$2:C$2815,"JL Viiper",'Duel Log'!K$2:K$2815,$A23)+COUNTIFS('Duel Log'!C$2:C$2815,"JL Viiper",'Duel Log'!L$2:L$2815,$A23)+COUNTIFS('Duel Log'!C$2:C$2815,"JL Viiper",'Duel Log'!M$2:M$2815,$A23)+COUNTIFS('Duel Log'!C$2:C$2815,"JL Viiper",'Duel Log'!N$2:N$2815,$A23)+COUNTIFS('Duel Log'!C$2:C$2815,"JL Viiper",'Duel Log'!O$2:O$2815,$A23)+COUNTIFS('Duel Log'!C$2:C$2815,"JL Viiper",'Duel Log'!P$2:P$2815,$A23)</f>
        <v>0</v>
      </c>
      <c r="P23" s="17" t="n">
        <f aca="false">COUNTIFS('Duel Log'!C$2:C$2815,"JorZ",'Duel Log'!I$2:I$2815,$A23)+COUNTIFS('Duel Log'!C$2:C$2815,"JorZ",'Duel Log'!J$2:J$2815,$A23)+COUNTIFS('Duel Log'!C$2:C$2815,"JorZ",'Duel Log'!K$2:K$2815,$A23)+COUNTIFS('Duel Log'!C$2:C$2815,"JorZ",'Duel Log'!L$2:L$2815,$A23)+COUNTIFS('Duel Log'!C$2:C$2815,"JorZ",'Duel Log'!M$2:M$2815,$A23)+COUNTIFS('Duel Log'!C$2:C$2815,"JorZ",'Duel Log'!N$2:N$2815,$A23)+COUNTIFS('Duel Log'!C$2:C$2815,"JorZ",'Duel Log'!O$2:O$2815,$A23)+COUNTIFS('Duel Log'!C$2:C$2815,"JorZ",'Duel Log'!P$2:P$2815,$A23)</f>
        <v>0</v>
      </c>
      <c r="Q23" s="17" t="n">
        <f aca="false">COUNTIFS('Duel Log'!C$2:C$2815,"Kimchi77✨小小罗",'Duel Log'!I$2:I$2815,$A23)+COUNTIFS('Duel Log'!C$2:C$2815,"Kimchi77✨小小罗",'Duel Log'!J$2:J$2815,$A23)+COUNTIFS('Duel Log'!C$2:C$2815,"Kimchi77✨小小罗",'Duel Log'!K$2:K$2815,$A23)+COUNTIFS('Duel Log'!C$2:C$2815,"Kimchi77✨小小罗",'Duel Log'!L$2:L$2815,$A23)+COUNTIFS('Duel Log'!C$2:C$2815,"Kimchi77✨小小罗",'Duel Log'!M$2:M$2815,$A23)+COUNTIFS('Duel Log'!C$2:C$2815,"Kimchi77✨小小罗",'Duel Log'!N$2:N$2815,$A23)+COUNTIFS('Duel Log'!C$2:C$2815,"Kimchi77✨小小罗",'Duel Log'!O$2:O$2815,$A23)+COUNTIFS('Duel Log'!C$2:C$2815,"Kimchi77✨小小罗",'Duel Log'!P$2:P$2815,$A23)</f>
        <v>0</v>
      </c>
      <c r="R23" s="17" t="n">
        <f aca="false">COUNTIFS('Duel Log'!C$2:C$2815,"Kitashiyan",'Duel Log'!I$2:I$2815,$A23)+COUNTIFS('Duel Log'!C$2:C$2815,"Kitashiyan",'Duel Log'!J$2:J$2815,$A23)+COUNTIFS('Duel Log'!C$2:C$2815,"Kitashiyan",'Duel Log'!K$2:K$2815,$A23)+COUNTIFS('Duel Log'!C$2:C$2815,"Kitashiyan",'Duel Log'!L$2:L$2815,$A23)+COUNTIFS('Duel Log'!C$2:C$2815,"Kitashiyan",'Duel Log'!M$2:M$2815,$A23)+COUNTIFS('Duel Log'!C$2:C$2815,"Kitashiyan",'Duel Log'!N$2:N$2815,$A23)+COUNTIFS('Duel Log'!C$2:C$2815,"Kitashiyan",'Duel Log'!O$2:O$2815,$A23)+COUNTIFS('Duel Log'!C$2:C$2815,"Kitashiyan",'Duel Log'!P$2:P$2815,$A23)</f>
        <v>0</v>
      </c>
      <c r="S23" s="17" t="n">
        <f aca="false">COUNTIFS('Duel Log'!C$2:C$2815,"LF丨张✨Ink❤️llb",'Duel Log'!I$2:I$2815,$A23)+COUNTIFS('Duel Log'!C$2:C$2815,"LF丨张✨Ink❤️llb",'Duel Log'!J$2:J$2815,$A23)+COUNTIFS('Duel Log'!C$2:C$2815,"LF丨张✨Ink❤️llb",'Duel Log'!K$2:K$2815,$A23)+COUNTIFS('Duel Log'!C$2:C$2815,"LF丨张✨Ink❤️llb",'Duel Log'!L$2:L$2815,$A23)+COUNTIFS('Duel Log'!C$2:C$2815,"LF丨张✨Ink❤️llb",'Duel Log'!M$2:M$2815,$A23)+COUNTIFS('Duel Log'!C$2:C$2815,"LF丨张✨Ink❤️llb",'Duel Log'!N$2:N$2815,$A23)+COUNTIFS('Duel Log'!C$2:C$2815,"LF丨张✨Ink❤️llb",'Duel Log'!O$2:O$2815,$A23)+COUNTIFS('Duel Log'!C$2:C$2815,"LF丨张✨Ink❤️llb",'Duel Log'!P$2:P$2815,$A23)</f>
        <v>0</v>
      </c>
      <c r="T23" s="17" t="n">
        <f aca="false">COUNTIFS('Duel Log'!C$2:C$2815,"Lucas.xit✨之安神",'Duel Log'!I$2:I$2815,$A23)+COUNTIFS('Duel Log'!C$2:C$2815,"Lucas.xit✨之安神",'Duel Log'!J$2:J$2815,$A23)+COUNTIFS('Duel Log'!C$2:C$2815,"Lucas.xit✨之安神",'Duel Log'!K$2:K$2815,$A23)+COUNTIFS('Duel Log'!C$2:C$2815,"Lucas.xit✨之安神",'Duel Log'!L$2:L$2815,$A23)+COUNTIFS('Duel Log'!C$2:C$2815,"Lucas.xit✨之安神",'Duel Log'!M$2:M$2815,$A23)+COUNTIFS('Duel Log'!C$2:C$2815,"Lucas.xit✨之安神",'Duel Log'!N$2:N$2815,$A23)+COUNTIFS('Duel Log'!C$2:C$2815,"Lucas.xit✨之安神",'Duel Log'!O$2:O$2815,$A23)+COUNTIFS('Duel Log'!C$2:C$2815,"Lucas.xit✨之安神",'Duel Log'!P$2:P$2815,$A23)</f>
        <v>0</v>
      </c>
      <c r="U23" s="17" t="n">
        <f aca="false">COUNTIFS('Duel Log'!C$2:C$2815,"Lucas✨杰克",'Duel Log'!I$2:I$2815,$A23)+COUNTIFS('Duel Log'!C$2:C$2815,"Lucas✨杰克",'Duel Log'!J$2:J$2815,$A23)+COUNTIFS('Duel Log'!C$2:C$2815,"Lucas✨杰克",'Duel Log'!K$2:K$2815,$A23)+COUNTIFS('Duel Log'!C$2:C$2815,"Lucas✨杰克",'Duel Log'!L$2:L$2815,$A23)+COUNTIFS('Duel Log'!C$2:C$2815,"Lucas✨杰克",'Duel Log'!M$2:M$2815,$A23)+COUNTIFS('Duel Log'!C$2:C$2815,"Lucas✨杰克",'Duel Log'!N$2:N$2815,$A23)+COUNTIFS('Duel Log'!C$2:C$2815,"Lucas✨杰克",'Duel Log'!O$2:O$2815,$A23)+COUNTIFS('Duel Log'!C$2:C$2815,"Lucas✨杰克",'Duel Log'!P$2:P$2815,$A23)</f>
        <v>0</v>
      </c>
      <c r="V23" s="17" t="n">
        <f aca="false">COUNTIFS('Duel Log'!C$2:C$2815,"MH Axel",'Duel Log'!I$2:I$2815,$A23)+COUNTIFS('Duel Log'!C$2:C$2815,"MH Axel",'Duel Log'!J$2:J$2815,$A23)+COUNTIFS('Duel Log'!C$2:C$2815,"MH Axel",'Duel Log'!K$2:K$2815,$A23)+COUNTIFS('Duel Log'!C$2:C$2815,"MH Axel",'Duel Log'!L$2:L$2815,$A23)+COUNTIFS('Duel Log'!C$2:C$2815,"MH Axel",'Duel Log'!M$2:M$2815,$A23)+COUNTIFS('Duel Log'!C$2:C$2815,"MH Axel",'Duel Log'!N$2:N$2815,$A23)+COUNTIFS('Duel Log'!C$2:C$2815,"MH Axel",'Duel Log'!O$2:O$2815,$A23)+COUNTIFS('Duel Log'!C$2:C$2815,"MH Axel",'Duel Log'!P$2:P$2815,$A23)</f>
        <v>0</v>
      </c>
      <c r="W23" s="17" t="n">
        <f aca="false">COUNTIFS('Duel Log'!C$2:C$2815,"Mohamed Light",'Duel Log'!I$2:I$2815,$A23)+COUNTIFS('Duel Log'!C$2:C$2815,"Mohamed Light",'Duel Log'!J$2:J$2815,$A23)+COUNTIFS('Duel Log'!C$2:C$2815,"Mohamed Light",'Duel Log'!K$2:K$2815,$A23)+COUNTIFS('Duel Log'!C$2:C$2815,"Mohamed Light",'Duel Log'!L$2:L$2815,$A23)+COUNTIFS('Duel Log'!C$2:C$2815,"Mohamed Light",'Duel Log'!M$2:M$2815,$A23)+COUNTIFS('Duel Log'!C$2:C$2815,"Mohamed Light",'Duel Log'!N$2:N$2815,$A23)+COUNTIFS('Duel Log'!C$2:C$2815,"Mohamed Light",'Duel Log'!O$2:O$2815,$A23)+COUNTIFS('Duel Log'!C$2:C$2815,"Mohamed Light",'Duel Log'!P$2:P$2815,$A23)</f>
        <v>0</v>
      </c>
      <c r="X23" s="17" t="n">
        <f aca="false">COUNTIFS('Duel Log'!C$2:C$2815,"Nicoco23",'Duel Log'!I$2:I$2815,$A23)+COUNTIFS('Duel Log'!C$2:C$2815,"Nicoco23",'Duel Log'!J$2:J$2815,$A23)+COUNTIFS('Duel Log'!C$2:C$2815,"Nicoco23",'Duel Log'!K$2:K$2815,$A23)+COUNTIFS('Duel Log'!C$2:C$2815,"Nicoco23",'Duel Log'!L$2:L$2815,$A23)+COUNTIFS('Duel Log'!C$2:C$2815,"Nicoco23",'Duel Log'!M$2:M$2815,$A23)+COUNTIFS('Duel Log'!C$2:C$2815,"Nicoco23",'Duel Log'!N$2:N$2815,$A23)+COUNTIFS('Duel Log'!C$2:C$2815,"Nicoco23",'Duel Log'!O$2:O$2815,$A23)+COUNTIFS('Duel Log'!C$2:C$2815,"Nicoco23",'Duel Log'!P$2:P$2815,$A23)</f>
        <v>0</v>
      </c>
      <c r="Y23" s="17" t="n">
        <f aca="false">COUNTIFS('Duel Log'!C$2:C$2815,"Nooby❤️Pi2r",'Duel Log'!I$2:I$2815,$A23)+COUNTIFS('Duel Log'!C$2:C$2815,"Nooby❤️Pi2r",'Duel Log'!J$2:J$2815,$A23)+COUNTIFS('Duel Log'!C$2:C$2815,"Nooby❤️Pi2r",'Duel Log'!K$2:K$2815,$A23)+COUNTIFS('Duel Log'!C$2:C$2815,"Nooby❤️Pi2r",'Duel Log'!L$2:L$2815,$A23)+COUNTIFS('Duel Log'!C$2:C$2815,"Nooby❤️Pi2r",'Duel Log'!M$2:M$2815,$A23)+COUNTIFS('Duel Log'!C$2:C$2815,"Nooby❤️Pi2r",'Duel Log'!N$2:N$2815,$A23)+COUNTIFS('Duel Log'!C$2:C$2815,"Nooby❤️Pi2r",'Duel Log'!O$2:O$2815,$A23)+COUNTIFS('Duel Log'!C$2:C$2815,"Nooby❤️Pi2r",'Duel Log'!P$2:P$2815,$A23)</f>
        <v>0</v>
      </c>
      <c r="Z23" s="17" t="n">
        <f aca="false">COUNTIFS('Duel Log'!C$2:C$2815,"Pedro™️",'Duel Log'!I$2:I$2815,$A23)+COUNTIFS('Duel Log'!C$2:C$2815,"Pedro™️",'Duel Log'!J$2:J$2815,$A23)+COUNTIFS('Duel Log'!C$2:C$2815,"Pedro™️",'Duel Log'!K$2:K$2815,$A23)+COUNTIFS('Duel Log'!C$2:C$2815,"Pedro™️",'Duel Log'!L$2:L$2815,$A23)+COUNTIFS('Duel Log'!C$2:C$2815,"Pedro™️",'Duel Log'!M$2:M$2815,$A23)+COUNTIFS('Duel Log'!C$2:C$2815,"Pedro™️",'Duel Log'!N$2:N$2815,$A23)+COUNTIFS('Duel Log'!C$2:C$2815,"Pedro™️",'Duel Log'!O$2:O$2815,$A23)+COUNTIFS('Duel Log'!C$2:C$2815,"Pedro™️",'Duel Log'!P$2:P$2815,$A23)</f>
        <v>0</v>
      </c>
      <c r="AA23" s="17" t="n">
        <f aca="false">COUNTIFS('Duel Log'!C$2:C$2815,"RAD",'Duel Log'!I$2:I$2815,$A23)+COUNTIFS('Duel Log'!C$2:C$2815,"RAD",'Duel Log'!J$2:J$2815,$A23)+COUNTIFS('Duel Log'!C$2:C$2815,"RAD",'Duel Log'!K$2:K$2815,$A23)+COUNTIFS('Duel Log'!C$2:C$2815,"RAD",'Duel Log'!L$2:L$2815,$A23)+COUNTIFS('Duel Log'!C$2:C$2815,"RAD",'Duel Log'!M$2:M$2815,$A23)+COUNTIFS('Duel Log'!C$2:C$2815,"RAD",'Duel Log'!N$2:N$2815,$A23)+COUNTIFS('Duel Log'!C$2:C$2815,"RAD",'Duel Log'!O$2:O$2815,$A23)+COUNTIFS('Duel Log'!C$2:C$2815,"RAD",'Duel Log'!P$2:P$2815,$A23)</f>
        <v>0</v>
      </c>
      <c r="AB23" s="17" t="n">
        <f aca="false">COUNTIFS('Duel Log'!C$2:C$2815,"RUBIZALEZ",'Duel Log'!I$2:I$2815,$A23)+COUNTIFS('Duel Log'!C$2:C$2815,"RUBIZALEZ",'Duel Log'!J$2:J$2815,$A23)+COUNTIFS('Duel Log'!C$2:C$2815,"RUBIZALEZ",'Duel Log'!K$2:K$2815,$A23)+COUNTIFS('Duel Log'!C$2:C$2815,"RUBIZALEZ",'Duel Log'!L$2:L$2815,$A23)+COUNTIFS('Duel Log'!C$2:C$2815,"RUBIZALEZ",'Duel Log'!M$2:M$2815,$A23)+COUNTIFS('Duel Log'!C$2:C$2815,"RUBIZALEZ",'Duel Log'!N$2:N$2815,$A23)+COUNTIFS('Duel Log'!C$2:C$2815,"RUBIZALEZ",'Duel Log'!O$2:O$2815,$A23)+COUNTIFS('Duel Log'!C$2:C$2815,"RUBIZALEZ",'Duel Log'!P$2:P$2815,$A23)</f>
        <v>0</v>
      </c>
      <c r="AC23" s="17" t="n">
        <f aca="false">COUNTIFS('Duel Log'!C$2:C$2815,"Rainbow",'Duel Log'!I$2:I$2815,$A23)+COUNTIFS('Duel Log'!C$2:C$2815,"Rainbow",'Duel Log'!J$2:J$2815,$A23)+COUNTIFS('Duel Log'!C$2:C$2815,"Rainbow",'Duel Log'!K$2:K$2815,$A23)+COUNTIFS('Duel Log'!C$2:C$2815,"Rainbow",'Duel Log'!L$2:L$2815,$A23)+COUNTIFS('Duel Log'!C$2:C$2815,"Rainbow",'Duel Log'!M$2:M$2815,$A23)+COUNTIFS('Duel Log'!C$2:C$2815,"Rainbow",'Duel Log'!N$2:N$2815,$A23)+COUNTIFS('Duel Log'!C$2:C$2815,"Rainbow",'Duel Log'!O$2:O$2815,$A23)+COUNTIFS('Duel Log'!C$2:C$2815,"Rainbow",'Duel Log'!P$2:P$2815,$A23)</f>
        <v>0</v>
      </c>
      <c r="AD23" s="17" t="n">
        <f aca="false">COUNTIFS('Duel Log'!C$2:C$2815,"Rin✨安之",'Duel Log'!I$2:I$2815,$A23)+COUNTIFS('Duel Log'!C$2:C$2815,"Rin✨安之",'Duel Log'!J$2:J$2815,$A23)+COUNTIFS('Duel Log'!C$2:C$2815,"Rin✨安之",'Duel Log'!K$2:K$2815,$A23)+COUNTIFS('Duel Log'!C$2:C$2815,"Rin✨安之",'Duel Log'!L$2:L$2815,$A23)+COUNTIFS('Duel Log'!C$2:C$2815,"Rin✨安之",'Duel Log'!M$2:M$2815,$A23)+COUNTIFS('Duel Log'!C$2:C$2815,"Rin✨安之",'Duel Log'!N$2:N$2815,$A23)+COUNTIFS('Duel Log'!C$2:C$2815,"Rin✨安之",'Duel Log'!O$2:O$2815,$A23)+COUNTIFS('Duel Log'!C$2:C$2815,"Rin✨安之",'Duel Log'!P$2:P$2815,$A23)</f>
        <v>0</v>
      </c>
      <c r="AE23" s="17" t="n">
        <f aca="false">COUNTIFS('Duel Log'!C$2:C$2815,"Ryley",'Duel Log'!I$2:I$2815,$A23)+COUNTIFS('Duel Log'!C$2:C$2815,"Ryley",'Duel Log'!J$2:J$2815,$A23)+COUNTIFS('Duel Log'!C$2:C$2815,"Ryley",'Duel Log'!K$2:K$2815,$A23)+COUNTIFS('Duel Log'!C$2:C$2815,"Ryley",'Duel Log'!L$2:L$2815,$A23)+COUNTIFS('Duel Log'!C$2:C$2815,"Ryley",'Duel Log'!M$2:M$2815,$A23)+COUNTIFS('Duel Log'!C$2:C$2815,"Ryley",'Duel Log'!N$2:N$2815,$A23)+COUNTIFS('Duel Log'!C$2:C$2815,"Ryley",'Duel Log'!O$2:O$2815,$A23)+COUNTIFS('Duel Log'!C$2:C$2815,"Ryley",'Duel Log'!P$2:P$2815,$A23)</f>
        <v>0</v>
      </c>
      <c r="AF23" s="17" t="n">
        <f aca="false">COUNTIFS('Duel Log'!C$2:C$2815,"SK Morten",'Duel Log'!I$2:I$2815,$A23)+COUNTIFS('Duel Log'!C$2:C$2815,"SK Morten",'Duel Log'!J$2:J$2815,$A23)+COUNTIFS('Duel Log'!C$2:C$2815,"SK Morten",'Duel Log'!K$2:K$2815,$A23)+COUNTIFS('Duel Log'!C$2:C$2815,"SK Morten",'Duel Log'!L$2:L$2815,$A23)+COUNTIFS('Duel Log'!C$2:C$2815,"SK Morten",'Duel Log'!M$2:M$2815,$A23)+COUNTIFS('Duel Log'!C$2:C$2815,"SK Morten",'Duel Log'!N$2:N$2815,$A23)+COUNTIFS('Duel Log'!C$2:C$2815,"SK Morten",'Duel Log'!O$2:O$2815,$A23)+COUNTIFS('Duel Log'!C$2:C$2815,"SK Morten",'Duel Log'!P$2:P$2815,$A23)</f>
        <v>0</v>
      </c>
      <c r="AG23" s="17" t="n">
        <f aca="false">COUNTIFS('Duel Log'!C$2:C$2815,"SK xopxsam",'Duel Log'!I$2:I$2815,$A23)+COUNTIFS('Duel Log'!C$2:C$2815,"SK xopxsam",'Duel Log'!J$2:J$2815,$A23)+COUNTIFS('Duel Log'!C$2:C$2815,"SK xopxsam",'Duel Log'!K$2:K$2815,$A23)+COUNTIFS('Duel Log'!C$2:C$2815,"SK xopxsam",'Duel Log'!L$2:L$2815,$A23)+COUNTIFS('Duel Log'!C$2:C$2815,"SK xopxsam",'Duel Log'!M$2:M$2815,$A23)+COUNTIFS('Duel Log'!C$2:C$2815,"SK xopxsam",'Duel Log'!N$2:N$2815,$A23)+COUNTIFS('Duel Log'!C$2:C$2815,"SK xopxsam",'Duel Log'!O$2:O$2815,$A23)+COUNTIFS('Duel Log'!C$2:C$2815,"SK xopxsam",'Duel Log'!P$2:P$2815,$A23)</f>
        <v>0</v>
      </c>
      <c r="AH23" s="17" t="n">
        <f aca="false">COUNTIFS('Duel Log'!C$2:C$2815,"Samuel Bassotto",'Duel Log'!I$2:I$2815,$A23)+COUNTIFS('Duel Log'!C$2:C$2815,"Samuel Bassotto",'Duel Log'!J$2:J$2815,$A23)+COUNTIFS('Duel Log'!C$2:C$2815,"Samuel Bassotto",'Duel Log'!K$2:K$2815,$A23)+COUNTIFS('Duel Log'!C$2:C$2815,"Samuel Bassotto",'Duel Log'!L$2:L$2815,$A23)+COUNTIFS('Duel Log'!C$2:C$2815,"Samuel Bassotto",'Duel Log'!M$2:M$2815,$A23)+COUNTIFS('Duel Log'!C$2:C$2815,"Samuel Bassotto",'Duel Log'!N$2:N$2815,$A23)+COUNTIFS('Duel Log'!C$2:C$2815,"Samuel Bassotto",'Duel Log'!O$2:O$2815,$A23)+COUNTIFS('Duel Log'!C$2:C$2815,"Samuel Bassotto",'Duel Log'!P$2:P$2815,$A23)</f>
        <v>0</v>
      </c>
      <c r="AI23" s="17" t="n">
        <f aca="false">COUNTIFS('Duel Log'!C$2:C$2815,"SandBox",'Duel Log'!I$2:I$2815,$A23)+COUNTIFS('Duel Log'!C$2:C$2815,"SandBox",'Duel Log'!J$2:J$2815,$A23)+COUNTIFS('Duel Log'!C$2:C$2815,"SandBox",'Duel Log'!K$2:K$2815,$A23)+COUNTIFS('Duel Log'!C$2:C$2815,"SandBox",'Duel Log'!L$2:L$2815,$A23)+COUNTIFS('Duel Log'!C$2:C$2815,"SandBox",'Duel Log'!M$2:M$2815,$A23)+COUNTIFS('Duel Log'!C$2:C$2815,"SandBox",'Duel Log'!N$2:N$2815,$A23)+COUNTIFS('Duel Log'!C$2:C$2815,"SandBox",'Duel Log'!O$2:O$2815,$A23)+COUNTIFS('Duel Log'!C$2:C$2815,"SandBox",'Duel Log'!P$2:P$2815,$A23)</f>
        <v>0</v>
      </c>
      <c r="AJ23" s="17" t="n">
        <f aca="false">COUNTIFS('Duel Log'!C$2:C$2815,"Steeef",'Duel Log'!I$2:I$2815,$A23)+COUNTIFS('Duel Log'!C$2:C$2815,"Steeef",'Duel Log'!J$2:J$2815,$A23)+COUNTIFS('Duel Log'!C$2:C$2815,"Steeef",'Duel Log'!K$2:K$2815,$A23)+COUNTIFS('Duel Log'!C$2:C$2815,"Steeef",'Duel Log'!L$2:L$2815,$A23)+COUNTIFS('Duel Log'!C$2:C$2815,"Steeef",'Duel Log'!M$2:M$2815,$A23)+COUNTIFS('Duel Log'!C$2:C$2815,"Steeef",'Duel Log'!N$2:N$2815,$A23)+COUNTIFS('Duel Log'!C$2:C$2815,"Steeef",'Duel Log'!O$2:O$2815,$A23)+COUNTIFS('Duel Log'!C$2:C$2815,"Steeef",'Duel Log'!P$2:P$2815,$A23)</f>
        <v>0</v>
      </c>
      <c r="AK23" s="17" t="n">
        <f aca="false">COUNTIFS('Duel Log'!C$2:C$2815,"TMX I Mateja",'Duel Log'!I$2:I$2815,$A23)+COUNTIFS('Duel Log'!C$2:C$2815,"TMX I Mateja",'Duel Log'!J$2:J$2815,$A23)+COUNTIFS('Duel Log'!C$2:C$2815,"TMX I Mateja",'Duel Log'!K$2:K$2815,$A23)+COUNTIFS('Duel Log'!C$2:C$2815,"TMX I Mateja",'Duel Log'!L$2:L$2815,$A23)+COUNTIFS('Duel Log'!C$2:C$2815,"TMX I Mateja",'Duel Log'!M$2:M$2815,$A23)+COUNTIFS('Duel Log'!C$2:C$2815,"TMX I Mateja",'Duel Log'!N$2:N$2815,$A23)+COUNTIFS('Duel Log'!C$2:C$2815,"TMX I Mateja",'Duel Log'!O$2:O$2815,$A23)+COUNTIFS('Duel Log'!C$2:C$2815,"TMX I Mateja",'Duel Log'!P$2:P$2815,$A23)</f>
        <v>0</v>
      </c>
      <c r="AL23" s="17" t="n">
        <f aca="false">COUNTIFS('Duel Log'!C$2:C$2815,"Turan✨",'Duel Log'!I$2:I$2815,$A23)+COUNTIFS('Duel Log'!C$2:C$2815,"Turan✨",'Duel Log'!J$2:J$2815,$A23)+COUNTIFS('Duel Log'!C$2:C$2815,"Turan✨",'Duel Log'!K$2:K$2815,$A23)+COUNTIFS('Duel Log'!C$2:C$2815,"Turan✨",'Duel Log'!L$2:L$2815,$A23)+COUNTIFS('Duel Log'!C$2:C$2815,"Turan✨",'Duel Log'!M$2:M$2815,$A23)+COUNTIFS('Duel Log'!C$2:C$2815,"Turan✨",'Duel Log'!N$2:N$2815,$A23)+COUNTIFS('Duel Log'!C$2:C$2815,"Turan✨",'Duel Log'!O$2:O$2815,$A23)+COUNTIFS('Duel Log'!C$2:C$2815,"Turan✨",'Duel Log'!P$2:P$2815,$A23)</f>
        <v>0</v>
      </c>
      <c r="AM23" s="17" t="n">
        <f aca="false">COUNTIFS('Duel Log'!C$2:C$2815,"Vitor75",'Duel Log'!I$2:I$2815,$A23)+COUNTIFS('Duel Log'!C$2:C$2815,"Vitor75",'Duel Log'!J$2:J$2815,$A23)+COUNTIFS('Duel Log'!C$2:C$2815,"Vitor75",'Duel Log'!K$2:K$2815,$A23)+COUNTIFS('Duel Log'!C$2:C$2815,"Vitor75",'Duel Log'!L$2:L$2815,$A23)+COUNTIFS('Duel Log'!C$2:C$2815,"Vitor75",'Duel Log'!M$2:M$2815,$A23)+COUNTIFS('Duel Log'!C$2:C$2815,"Vitor75",'Duel Log'!N$2:N$2815,$A23)+COUNTIFS('Duel Log'!C$2:C$2815,"Vitor75",'Duel Log'!O$2:O$2815,$A23)+COUNTIFS('Duel Log'!C$2:C$2815,"Vitor75",'Duel Log'!P$2:P$2815,$A23)</f>
        <v>0</v>
      </c>
      <c r="AN23" s="17" t="n">
        <f aca="false">COUNTIFS('Duel Log'!C$2:C$2815,"WL ✨ Tytoń 劲头",'Duel Log'!I$2:I$2815,$A23)+COUNTIFS('Duel Log'!C$2:C$2815,"WL ✨ Tytoń 劲头",'Duel Log'!J$2:J$2815,$A23)+COUNTIFS('Duel Log'!C$2:C$2815,"WL ✨ Tytoń 劲头",'Duel Log'!K$2:K$2815,$A23)+COUNTIFS('Duel Log'!C$2:C$2815,"WL ✨ Tytoń 劲头",'Duel Log'!L$2:L$2815,$A23)+COUNTIFS('Duel Log'!C$2:C$2815,"WL ✨ Tytoń 劲头",'Duel Log'!M$2:M$2815,$A23)+COUNTIFS('Duel Log'!C$2:C$2815,"WL ✨ Tytoń 劲头",'Duel Log'!N$2:N$2815,$A23)+COUNTIFS('Duel Log'!C$2:C$2815,"WL ✨ Tytoń 劲头",'Duel Log'!O$2:O$2815,$A23)+COUNTIFS('Duel Log'!C$2:C$2815,"WL ✨ Tytoń 劲头",'Duel Log'!P$2:P$2815,$A23)</f>
        <v>0</v>
      </c>
      <c r="AO23" s="17" t="n">
        <f aca="false">COUNTIFS('Duel Log'!C$2:C$2815,"Wallace",'Duel Log'!I$2:I$2815,$A23)+COUNTIFS('Duel Log'!C$2:C$2815,"Wallace",'Duel Log'!J$2:J$2815,$A23)+COUNTIFS('Duel Log'!C$2:C$2815,"Wallace",'Duel Log'!K$2:K$2815,$A23)+COUNTIFS('Duel Log'!C$2:C$2815,"Wallace",'Duel Log'!L$2:L$2815,$A23)+COUNTIFS('Duel Log'!C$2:C$2815,"Wallace",'Duel Log'!M$2:M$2815,$A23)+COUNTIFS('Duel Log'!C$2:C$2815,"Wallace",'Duel Log'!N$2:N$2815,$A23)+COUNTIFS('Duel Log'!C$2:C$2815,"Wallace",'Duel Log'!O$2:O$2815,$A23)+COUNTIFS('Duel Log'!C$2:C$2815,"Wallace",'Duel Log'!P$2:P$2815,$A23)</f>
        <v>0</v>
      </c>
      <c r="AP23" s="17" t="n">
        <f aca="false">COUNTIFS('Duel Log'!C$2:C$2815,"Yoru",'Duel Log'!I$2:I$2815,$A23)+COUNTIFS('Duel Log'!C$2:C$2815,"Yoru",'Duel Log'!J$2:J$2815,$A23)+COUNTIFS('Duel Log'!C$2:C$2815,"Yoru",'Duel Log'!K$2:K$2815,$A23)+COUNTIFS('Duel Log'!C$2:C$2815,"Yoru",'Duel Log'!L$2:L$2815,$A23)+COUNTIFS('Duel Log'!C$2:C$2815,"Yoru",'Duel Log'!M$2:M$2815,$A23)+COUNTIFS('Duel Log'!C$2:C$2815,"Yoru",'Duel Log'!N$2:N$2815,$A23)+COUNTIFS('Duel Log'!C$2:C$2815,"Yoru",'Duel Log'!O$2:O$2815,$A23)+COUNTIFS('Duel Log'!C$2:C$2815,"Yoru",'Duel Log'!P$2:P$2815,$A23)</f>
        <v>0</v>
      </c>
      <c r="AQ23" s="17" t="n">
        <f aca="false">COUNTIFS('Duel Log'!C$2:C$2815,"adriel",'Duel Log'!I$2:I$2815,$A23)+COUNTIFS('Duel Log'!C$2:C$2815,"adriel",'Duel Log'!J$2:J$2815,$A23)+COUNTIFS('Duel Log'!C$2:C$2815,"adriel",'Duel Log'!K$2:K$2815,$A23)+COUNTIFS('Duel Log'!C$2:C$2815,"adriel",'Duel Log'!L$2:L$2815,$A23)+COUNTIFS('Duel Log'!C$2:C$2815,"adriel",'Duel Log'!M$2:M$2815,$A23)+COUNTIFS('Duel Log'!C$2:C$2815,"adriel",'Duel Log'!N$2:N$2815,$A23)+COUNTIFS('Duel Log'!C$2:C$2815,"adriel",'Duel Log'!O$2:O$2815,$A23)+COUNTIFS('Duel Log'!C$2:C$2815,"adriel",'Duel Log'!P$2:P$2815,$A23)</f>
        <v>0</v>
      </c>
      <c r="AR23" s="17" t="n">
        <f aca="false">COUNTIFS('Duel Log'!C$2:C$2815,"droy",'Duel Log'!I$2:I$2815,$A23)+COUNTIFS('Duel Log'!C$2:C$2815,"droy",'Duel Log'!J$2:J$2815,$A23)+COUNTIFS('Duel Log'!C$2:C$2815,"droy",'Duel Log'!K$2:K$2815,$A23)+COUNTIFS('Duel Log'!C$2:C$2815,"droy",'Duel Log'!L$2:L$2815,$A23)+COUNTIFS('Duel Log'!C$2:C$2815,"droy",'Duel Log'!M$2:M$2815,$A23)+COUNTIFS('Duel Log'!C$2:C$2815,"droy",'Duel Log'!N$2:N$2815,$A23)+COUNTIFS('Duel Log'!C$2:C$2815,"droy",'Duel Log'!O$2:O$2815,$A23)+COUNTIFS('Duel Log'!C$2:C$2815,"droy",'Duel Log'!P$2:P$2815,$A23)</f>
        <v>0</v>
      </c>
      <c r="AS23" s="17" t="n">
        <f aca="false">COUNTIFS('Duel Log'!C$2:C$2815,"evolve✨律师",'Duel Log'!I$2:I$2815,$A23)+COUNTIFS('Duel Log'!C$2:C$2815,"evolve✨律师",'Duel Log'!J$2:J$2815,$A23)+COUNTIFS('Duel Log'!C$2:C$2815,"evolve✨律师",'Duel Log'!K$2:K$2815,$A23)+COUNTIFS('Duel Log'!C$2:C$2815,"evolve✨律师",'Duel Log'!L$2:L$2815,$A23)+COUNTIFS('Duel Log'!C$2:C$2815,"evolve✨律师",'Duel Log'!M$2:M$2815,$A23)+COUNTIFS('Duel Log'!C$2:C$2815,"evolve✨律师",'Duel Log'!N$2:N$2815,$A23)+COUNTIFS('Duel Log'!C$2:C$2815,"evolve✨律师",'Duel Log'!O$2:O$2815,$A23)+COUNTIFS('Duel Log'!C$2:C$2815,"evolve✨律师",'Duel Log'!P$2:P$2815,$A23)</f>
        <v>0</v>
      </c>
      <c r="AT23" s="17" t="n">
        <f aca="false">COUNTIFS('Duel Log'!C$2:C$2815,"✨Tanji",'Duel Log'!I$2:I$2815,$A23)+COUNTIFS('Duel Log'!C$2:C$2815,"✨Tanji",'Duel Log'!J$2:J$2815,$A23)+COUNTIFS('Duel Log'!C$2:C$2815,"✨Tanji",'Duel Log'!K$2:K$2815,$A23)+COUNTIFS('Duel Log'!C$2:C$2815,"✨Tanji",'Duel Log'!L$2:L$2815,$A23)+COUNTIFS('Duel Log'!C$2:C$2815,"✨Tanji",'Duel Log'!M$2:M$2815,$A23)+COUNTIFS('Duel Log'!C$2:C$2815,"✨Tanji",'Duel Log'!N$2:N$2815,$A23)+COUNTIFS('Duel Log'!C$2:C$2815,"✨Tanji",'Duel Log'!O$2:O$2815,$A23)+COUNTIFS('Duel Log'!C$2:C$2815,"✨Tanji",'Duel Log'!P$2:P$2815,$A23)</f>
        <v>0</v>
      </c>
      <c r="AU23" s="17" t="n">
        <f aca="false">COUNTIFS('Duel Log'!C$2:C$2815,"ぐりてゃん",'Duel Log'!I$2:I$2815,$A23)+COUNTIFS('Duel Log'!C$2:C$2815,"ぐりてゃん",'Duel Log'!J$2:J$2815,$A23)+COUNTIFS('Duel Log'!C$2:C$2815,"ぐりてゃん",'Duel Log'!K$2:K$2815,$A23)+COUNTIFS('Duel Log'!C$2:C$2815,"ぐりてゃん",'Duel Log'!L$2:L$2815,$A23)+COUNTIFS('Duel Log'!C$2:C$2815,"ぐりてゃん",'Duel Log'!M$2:M$2815,$A23)+COUNTIFS('Duel Log'!C$2:C$2815,"ぐりてゃん",'Duel Log'!N$2:N$2815,$A23)+COUNTIFS('Duel Log'!C$2:C$2815,"ぐりてゃん",'Duel Log'!O$2:O$2815,$A23)+COUNTIFS('Duel Log'!C$2:C$2815,"ぐりてゃん",'Duel Log'!P$2:P$2815,$A23)</f>
        <v>0</v>
      </c>
      <c r="AV23" s="17" t="n">
        <f aca="false">COUNTIFS('Duel Log'!C$2:C$2815,"たぁ",'Duel Log'!I$2:I$2815,$A23)+COUNTIFS('Duel Log'!C$2:C$2815,"たぁ",'Duel Log'!J$2:J$2815,$A23)+COUNTIFS('Duel Log'!C$2:C$2815,"たぁ",'Duel Log'!K$2:K$2815,$A23)+COUNTIFS('Duel Log'!C$2:C$2815,"たぁ",'Duel Log'!L$2:L$2815,$A23)+COUNTIFS('Duel Log'!C$2:C$2815,"たぁ",'Duel Log'!M$2:M$2815,$A23)+COUNTIFS('Duel Log'!C$2:C$2815,"たぁ",'Duel Log'!N$2:N$2815,$A23)+COUNTIFS('Duel Log'!C$2:C$2815,"たぁ",'Duel Log'!O$2:O$2815,$A23)+COUNTIFS('Duel Log'!C$2:C$2815,"たぁ",'Duel Log'!P$2:P$2815,$A23)</f>
        <v>0</v>
      </c>
      <c r="AW23" s="17" t="n">
        <f aca="false">COUNTIFS('Duel Log'!C$2:C$2815,"むぎったん",'Duel Log'!I$2:I$2815,$A23)+COUNTIFS('Duel Log'!C$2:C$2815,"むぎったん",'Duel Log'!J$2:J$2815,$A23)+COUNTIFS('Duel Log'!C$2:C$2815,"むぎったん",'Duel Log'!K$2:K$2815,$A23)+COUNTIFS('Duel Log'!C$2:C$2815,"むぎったん",'Duel Log'!L$2:L$2815,$A23)+COUNTIFS('Duel Log'!C$2:C$2815,"むぎったん",'Duel Log'!M$2:M$2815,$A23)+COUNTIFS('Duel Log'!C$2:C$2815,"むぎったん",'Duel Log'!N$2:N$2815,$A23)+COUNTIFS('Duel Log'!C$2:C$2815,"むぎったん",'Duel Log'!O$2:O$2815,$A23)+COUNTIFS('Duel Log'!C$2:C$2815,"むぎったん",'Duel Log'!P$2:P$2815,$A23)</f>
        <v>0</v>
      </c>
      <c r="AX23" s="17" t="n">
        <f aca="false">COUNTIFS('Duel Log'!C$2:C$2815,"加急Sinistro™",'Duel Log'!I$2:I$2815,$A23)+COUNTIFS('Duel Log'!C$2:C$2815,"加急Sinistro™",'Duel Log'!J$2:J$2815,$A23)+COUNTIFS('Duel Log'!C$2:C$2815,"加急Sinistro™",'Duel Log'!K$2:K$2815,$A23)+COUNTIFS('Duel Log'!C$2:C$2815,"加急Sinistro™",'Duel Log'!L$2:L$2815,$A23)+COUNTIFS('Duel Log'!C$2:C$2815,"加急Sinistro™",'Duel Log'!M$2:M$2815,$A23)+COUNTIFS('Duel Log'!C$2:C$2815,"加急Sinistro™",'Duel Log'!N$2:N$2815,$A23)+COUNTIFS('Duel Log'!C$2:C$2815,"加急Sinistro™",'Duel Log'!O$2:O$2815,$A23)+COUNTIFS('Duel Log'!C$2:C$2815,"加急Sinistro™",'Duel Log'!P$2:P$2815,$A23)</f>
        <v>0</v>
      </c>
      <c r="AY23" s="17" t="n">
        <f aca="false">COUNTIFS('Duel Log'!C$2:C$2815,"枫｜rakan❤️安之",'Duel Log'!I$2:I$2815,$A23)+COUNTIFS('Duel Log'!C$2:C$2815,"枫｜rakan❤️安之",'Duel Log'!J$2:J$2815,$A23)+COUNTIFS('Duel Log'!C$2:C$2815,"枫｜rakan❤️安之",'Duel Log'!K$2:K$2815,$A23)+COUNTIFS('Duel Log'!C$2:C$2815,"枫｜rakan❤️安之",'Duel Log'!L$2:L$2815,$A23)+COUNTIFS('Duel Log'!C$2:C$2815,"枫｜rakan❤️安之",'Duel Log'!M$2:M$2815,$A23)+COUNTIFS('Duel Log'!C$2:C$2815,"枫｜rakan❤️安之",'Duel Log'!N$2:N$2815,$A23)+COUNTIFS('Duel Log'!C$2:C$2815,"枫｜rakan❤️安之",'Duel Log'!O$2:O$2815,$A23)+COUNTIFS('Duel Log'!C$2:C$2815,"枫｜rakan❤️安之",'Duel Log'!P$2:P$2815,$A23)</f>
        <v>0</v>
      </c>
      <c r="AZ23" s="17" t="n">
        <f aca="false">COUNTIFS('Duel Log'!C$2:C$2815,"老板 Ι Batan’宙斯",'Duel Log'!I$2:I$2815,$A23)+COUNTIFS('Duel Log'!C$2:C$2815,"老板 Ι Batan’宙斯",'Duel Log'!J$2:J$2815,$A23)+COUNTIFS('Duel Log'!C$2:C$2815,"老板 Ι Batan’宙斯",'Duel Log'!K$2:K$2815,$A23)+COUNTIFS('Duel Log'!C$2:C$2815,"老板 Ι Batan’宙斯",'Duel Log'!L$2:L$2815,$A23)+COUNTIFS('Duel Log'!C$2:C$2815,"老板 Ι Batan’宙斯",'Duel Log'!M$2:M$2815,$A23)+COUNTIFS('Duel Log'!C$2:C$2815,"老板 Ι Batan’宙斯",'Duel Log'!N$2:N$2815,$A23)+COUNTIFS('Duel Log'!C$2:C$2815,"老板 Ι Batan’宙斯",'Duel Log'!O$2:O$2815,$A23)+COUNTIFS('Duel Log'!C$2:C$2815,"老板 Ι Batan’宙斯",'Duel Log'!P$2:P$2815,$A23)</f>
        <v>0</v>
      </c>
      <c r="BA23" s="17" t="n">
        <f aca="false">COUNTIFS('Duel Log'!C$2:C$2815,"鬼舞辻無惨",'Duel Log'!I$2:I$2815,$A23)+COUNTIFS('Duel Log'!C$2:C$2815,"鬼舞辻無惨",'Duel Log'!J$2:J$2815,$A23)+COUNTIFS('Duel Log'!C$2:C$2815,"鬼舞辻無惨",'Duel Log'!K$2:K$2815,$A23)+COUNTIFS('Duel Log'!C$2:C$2815,"鬼舞辻無惨",'Duel Log'!L$2:L$2815,$A23)+COUNTIFS('Duel Log'!C$2:C$2815,"鬼舞辻無惨",'Duel Log'!M$2:M$2815,$A23)+COUNTIFS('Duel Log'!C$2:C$2815,"鬼舞辻無惨",'Duel Log'!N$2:N$2815,$A23)+COUNTIFS('Duel Log'!C$2:C$2815,"鬼舞辻無惨",'Duel Log'!O$2:O$2815,$A23)+COUNTIFS('Duel Log'!C$2:C$2815,"鬼舞辻無惨",'Duel Log'!P$2:P$2815,$A23)</f>
        <v>0</v>
      </c>
      <c r="BB23" s="17" t="n">
        <f aca="false">COUNTIFS('Duel Log'!C$2:C$2815,"우티비구독좋아요",'Duel Log'!I$2:I$2815,$A23)+COUNTIFS('Duel Log'!C$2:C$2815,"우티비구독좋아요",'Duel Log'!J$2:J$2815,$A23)+COUNTIFS('Duel Log'!C$2:C$2815,"우티비구독좋아요",'Duel Log'!K$2:K$2815,$A23)+COUNTIFS('Duel Log'!C$2:C$2815,"우티비구독좋아요",'Duel Log'!L$2:L$2815,$A23)+COUNTIFS('Duel Log'!C$2:C$2815,"우티비구독좋아요",'Duel Log'!M$2:M$2815,$A23)+COUNTIFS('Duel Log'!C$2:C$2815,"우티비구독좋아요",'Duel Log'!N$2:N$2815,$A23)+COUNTIFS('Duel Log'!C$2:C$2815,"우티비구독좋아요",'Duel Log'!O$2:O$2815,$A23)+COUNTIFS('Duel Log'!C$2:C$2815,"우티비구독좋아요",'Duel Log'!P$2:P$2815,$A23)</f>
        <v>0</v>
      </c>
    </row>
    <row r="24" customFormat="false" ht="15" hidden="false" customHeight="true" outlineLevel="0" collapsed="false">
      <c r="A24" s="11" t="s">
        <v>245</v>
      </c>
      <c r="B24" s="17" t="n">
        <f aca="false">COUNTIFS('Duel Log'!C$2:C$2815,"Adox",'Duel Log'!I$2:I$2815,$A24)+COUNTIFS('Duel Log'!C$2:C$2815,"Adox",'Duel Log'!J$2:J$2815,$A24)+COUNTIFS('Duel Log'!C$2:C$2815,"Adox",'Duel Log'!K$2:K$2815,$A24)+COUNTIFS('Duel Log'!C$2:C$2815,"Adox",'Duel Log'!L$2:L$2815,$A24)+COUNTIFS('Duel Log'!C$2:C$2815,"Adox",'Duel Log'!M$2:M$2815,$A24)+COUNTIFS('Duel Log'!C$2:C$2815,"Adox",'Duel Log'!N$2:N$2815,$A24)+COUNTIFS('Duel Log'!C$2:C$2815,"Adox",'Duel Log'!O$2:O$2815,$A24)+COUNTIFS('Duel Log'!C$2:C$2815,"Adox",'Duel Log'!P$2:P$2815,$A24)</f>
        <v>0</v>
      </c>
      <c r="C24" s="17" t="n">
        <f aca="false">COUNTIFS('Duel Log'!C$2:C$2815,"Asaf",'Duel Log'!I$2:I$2815,$A24)+COUNTIFS('Duel Log'!C$2:C$2815,"Asaf",'Duel Log'!J$2:J$2815,$A24)+COUNTIFS('Duel Log'!C$2:C$2815,"Asaf",'Duel Log'!K$2:K$2815,$A24)+COUNTIFS('Duel Log'!C$2:C$2815,"Asaf",'Duel Log'!L$2:L$2815,$A24)+COUNTIFS('Duel Log'!C$2:C$2815,"Asaf",'Duel Log'!M$2:M$2815,$A24)+COUNTIFS('Duel Log'!C$2:C$2815,"Asaf",'Duel Log'!N$2:N$2815,$A24)+COUNTIFS('Duel Log'!C$2:C$2815,"Asaf",'Duel Log'!O$2:O$2815,$A24)+COUNTIFS('Duel Log'!C$2:C$2815,"Asaf",'Duel Log'!P$2:P$2815,$A24)</f>
        <v>0</v>
      </c>
      <c r="D24" s="17" t="n">
        <f aca="false">COUNTIFS('Duel Log'!C$2:C$2815,"BattleSRAM",'Duel Log'!I$2:I$2815,$A24)+COUNTIFS('Duel Log'!C$2:C$2815,"BattleSRAM",'Duel Log'!J$2:J$2815,$A24)+COUNTIFS('Duel Log'!C$2:C$2815,"BattleSRAM",'Duel Log'!K$2:K$2815,$A24)+COUNTIFS('Duel Log'!C$2:C$2815,"BattleSRAM",'Duel Log'!L$2:L$2815,$A24)+COUNTIFS('Duel Log'!C$2:C$2815,"BattleSRAM",'Duel Log'!M$2:M$2815,$A24)+COUNTIFS('Duel Log'!C$2:C$2815,"BattleSRAM",'Duel Log'!N$2:N$2815,$A24)+COUNTIFS('Duel Log'!C$2:C$2815,"BattleSRAM",'Duel Log'!O$2:O$2815,$A24)+COUNTIFS('Duel Log'!C$2:C$2815,"BattleSRAM",'Duel Log'!P$2:P$2815,$A24)</f>
        <v>1</v>
      </c>
      <c r="E24" s="17" t="n">
        <f aca="false">COUNTIFS('Duel Log'!C$2:C$2815,"Betfas",'Duel Log'!I$2:I$2815,$A24)+COUNTIFS('Duel Log'!C$2:C$2815,"Betfas",'Duel Log'!J$2:J$2815,$A24)+COUNTIFS('Duel Log'!C$2:C$2815,"Betfas",'Duel Log'!K$2:K$2815,$A24)+COUNTIFS('Duel Log'!C$2:C$2815,"Betfas",'Duel Log'!L$2:L$2815,$A24)+COUNTIFS('Duel Log'!C$2:C$2815,"Betfas",'Duel Log'!M$2:M$2815,$A24)+COUNTIFS('Duel Log'!C$2:C$2815,"Betfas",'Duel Log'!N$2:N$2815,$A24)+COUNTIFS('Duel Log'!C$2:C$2815,"Betfas",'Duel Log'!O$2:O$2815,$A24)+COUNTIFS('Duel Log'!C$2:C$2815,"Betfas",'Duel Log'!P$2:P$2815,$A24)</f>
        <v>0</v>
      </c>
      <c r="F24" s="17" t="n">
        <f aca="false">COUNTIFS('Duel Log'!C$2:C$2815,"CAL Sub ™✨杰克",'Duel Log'!I$2:I$2815,$A24)+COUNTIFS('Duel Log'!C$2:C$2815,"CAL Sub ™✨杰克",'Duel Log'!J$2:J$2815,$A24)+COUNTIFS('Duel Log'!C$2:C$2815,"CAL Sub ™✨杰克",'Duel Log'!K$2:K$2815,$A24)+COUNTIFS('Duel Log'!C$2:C$2815,"CAL Sub ™✨杰克",'Duel Log'!L$2:L$2815,$A24)+COUNTIFS('Duel Log'!C$2:C$2815,"CAL Sub ™✨杰克",'Duel Log'!M$2:M$2815,$A24)+COUNTIFS('Duel Log'!C$2:C$2815,"CAL Sub ™✨杰克",'Duel Log'!N$2:N$2815,$A24)+COUNTIFS('Duel Log'!C$2:C$2815,"CAL Sub ™✨杰克",'Duel Log'!O$2:O$2815,$A24)+COUNTIFS('Duel Log'!C$2:C$2815,"CAL Sub ™✨杰克",'Duel Log'!P$2:P$2815,$A24)</f>
        <v>1</v>
      </c>
      <c r="G24" s="17" t="n">
        <f aca="false">COUNTIFS('Duel Log'!C$2:C$2815,"Clown",'Duel Log'!I$2:I$2815,$A24)+COUNTIFS('Duel Log'!C$2:C$2815,"Clown",'Duel Log'!J$2:J$2815,$A24)+COUNTIFS('Duel Log'!C$2:C$2815,"Clown",'Duel Log'!K$2:K$2815,$A24)+COUNTIFS('Duel Log'!C$2:C$2815,"Clown",'Duel Log'!L$2:L$2815,$A24)+COUNTIFS('Duel Log'!C$2:C$2815,"Clown",'Duel Log'!M$2:M$2815,$A24)+COUNTIFS('Duel Log'!C$2:C$2815,"Clown",'Duel Log'!N$2:N$2815,$A24)+COUNTIFS('Duel Log'!C$2:C$2815,"Clown",'Duel Log'!O$2:O$2815,$A24)+COUNTIFS('Duel Log'!C$2:C$2815,"Clown",'Duel Log'!P$2:P$2815,$A24)</f>
        <v>1</v>
      </c>
      <c r="H24" s="17" t="n">
        <f aca="false">COUNTIFS('Duel Log'!C$2:C$2815,"Coco",'Duel Log'!I$2:I$2815,$A24)+COUNTIFS('Duel Log'!C$2:C$2815,"Coco",'Duel Log'!J$2:J$2815,$A24)+COUNTIFS('Duel Log'!C$2:C$2815,"Coco",'Duel Log'!K$2:K$2815,$A24)+COUNTIFS('Duel Log'!C$2:C$2815,"Coco",'Duel Log'!L$2:L$2815,$A24)+COUNTIFS('Duel Log'!C$2:C$2815,"Coco",'Duel Log'!M$2:M$2815,$A24)+COUNTIFS('Duel Log'!C$2:C$2815,"Coco",'Duel Log'!N$2:N$2815,$A24)+COUNTIFS('Duel Log'!C$2:C$2815,"Coco",'Duel Log'!O$2:O$2815,$A24)+COUNTIFS('Duel Log'!C$2:C$2815,"Coco",'Duel Log'!P$2:P$2815,$A24)</f>
        <v>1</v>
      </c>
      <c r="I24" s="17" t="n">
        <f aca="false">COUNTIFS('Duel Log'!C$2:C$2815,"Code: Furkan",'Duel Log'!I$2:I$2815,$A24)+COUNTIFS('Duel Log'!C$2:C$2815,"Code: Furkan",'Duel Log'!J$2:J$2815,$A24)+COUNTIFS('Duel Log'!C$2:C$2815,"Code: Furkan",'Duel Log'!K$2:K$2815,$A24)+COUNTIFS('Duel Log'!C$2:C$2815,"Code: Furkan",'Duel Log'!L$2:L$2815,$A24)+COUNTIFS('Duel Log'!C$2:C$2815,"Code: Furkan",'Duel Log'!M$2:M$2815,$A24)+COUNTIFS('Duel Log'!C$2:C$2815,"Code: Furkan",'Duel Log'!N$2:N$2815,$A24)+COUNTIFS('Duel Log'!C$2:C$2815,"Code: Furkan",'Duel Log'!O$2:O$2815,$A24)+COUNTIFS('Duel Log'!C$2:C$2815,"Code: Furkan",'Duel Log'!P$2:P$2815,$A24)</f>
        <v>1</v>
      </c>
      <c r="J24" s="17" t="n">
        <f aca="false">COUNTIFS('Duel Log'!C$2:C$2815,"DK",'Duel Log'!I$2:I$2815,$A24)+COUNTIFS('Duel Log'!C$2:C$2815,"DK",'Duel Log'!J$2:J$2815,$A24)+COUNTIFS('Duel Log'!C$2:C$2815,"DK",'Duel Log'!K$2:K$2815,$A24)+COUNTIFS('Duel Log'!C$2:C$2815,"DK",'Duel Log'!L$2:L$2815,$A24)+COUNTIFS('Duel Log'!C$2:C$2815,"DK",'Duel Log'!M$2:M$2815,$A24)+COUNTIFS('Duel Log'!C$2:C$2815,"DK",'Duel Log'!N$2:N$2815,$A24)+COUNTIFS('Duel Log'!C$2:C$2815,"DK",'Duel Log'!O$2:O$2815,$A24)+COUNTIFS('Duel Log'!C$2:C$2815,"DK",'Duel Log'!P$2:P$2815,$A24)</f>
        <v>0</v>
      </c>
      <c r="K24" s="17" t="n">
        <f aca="false">COUNTIFS('Duel Log'!C$2:C$2815,"Dess",'Duel Log'!I$2:I$2815,$A24)+COUNTIFS('Duel Log'!C$2:C$2815,"Dess",'Duel Log'!J$2:J$2815,$A24)+COUNTIFS('Duel Log'!C$2:C$2815,"Dess",'Duel Log'!K$2:K$2815,$A24)+COUNTIFS('Duel Log'!C$2:C$2815,"Dess",'Duel Log'!L$2:L$2815,$A24)+COUNTIFS('Duel Log'!C$2:C$2815,"Dess",'Duel Log'!M$2:M$2815,$A24)+COUNTIFS('Duel Log'!C$2:C$2815,"Dess",'Duel Log'!N$2:N$2815,$A24)+COUNTIFS('Duel Log'!C$2:C$2815,"Dess",'Duel Log'!O$2:O$2815,$A24)+COUNTIFS('Duel Log'!C$2:C$2815,"Dess",'Duel Log'!P$2:P$2815,$A24)</f>
        <v>1</v>
      </c>
      <c r="L24" s="17" t="n">
        <f aca="false">COUNTIFS('Duel Log'!C$2:C$2815,"EGW",'Duel Log'!I$2:I$2815,$A24)+COUNTIFS('Duel Log'!C$2:C$2815,"EGW",'Duel Log'!J$2:J$2815,$A24)+COUNTIFS('Duel Log'!C$2:C$2815,"EGW",'Duel Log'!K$2:K$2815,$A24)+COUNTIFS('Duel Log'!C$2:C$2815,"EGW",'Duel Log'!L$2:L$2815,$A24)+COUNTIFS('Duel Log'!C$2:C$2815,"EGW",'Duel Log'!M$2:M$2815,$A24)+COUNTIFS('Duel Log'!C$2:C$2815,"EGW",'Duel Log'!N$2:N$2815,$A24)+COUNTIFS('Duel Log'!C$2:C$2815,"EGW",'Duel Log'!O$2:O$2815,$A24)+COUNTIFS('Duel Log'!C$2:C$2815,"EGW",'Duel Log'!P$2:P$2815,$A24)</f>
        <v>2</v>
      </c>
      <c r="M24" s="17" t="n">
        <f aca="false">COUNTIFS('Duel Log'!C$2:C$2815,"ErBacce",'Duel Log'!I$2:I$2815,$A24)+COUNTIFS('Duel Log'!C$2:C$2815,"ErBacce",'Duel Log'!J$2:J$2815,$A24)+COUNTIFS('Duel Log'!C$2:C$2815,"ErBacce",'Duel Log'!K$2:K$2815,$A24)+COUNTIFS('Duel Log'!C$2:C$2815,"ErBacce",'Duel Log'!L$2:L$2815,$A24)+COUNTIFS('Duel Log'!C$2:C$2815,"ErBacce",'Duel Log'!M$2:M$2815,$A24)+COUNTIFS('Duel Log'!C$2:C$2815,"ErBacce",'Duel Log'!N$2:N$2815,$A24)+COUNTIFS('Duel Log'!C$2:C$2815,"ErBacce",'Duel Log'!O$2:O$2815,$A24)+COUNTIFS('Duel Log'!C$2:C$2815,"ErBacce",'Duel Log'!P$2:P$2815,$A24)</f>
        <v>0</v>
      </c>
      <c r="N24" s="17" t="n">
        <f aca="false">COUNTIFS('Duel Log'!C$2:C$2815,"Ian77",'Duel Log'!I$2:I$2815,$A24)+COUNTIFS('Duel Log'!C$2:C$2815,"Ian77",'Duel Log'!J$2:J$2815,$A24)+COUNTIFS('Duel Log'!C$2:C$2815,"Ian77",'Duel Log'!K$2:K$2815,$A24)+COUNTIFS('Duel Log'!C$2:C$2815,"Ian77",'Duel Log'!L$2:L$2815,$A24)+COUNTIFS('Duel Log'!C$2:C$2815,"Ian77",'Duel Log'!M$2:M$2815,$A24)+COUNTIFS('Duel Log'!C$2:C$2815,"Ian77",'Duel Log'!N$2:N$2815,$A24)+COUNTIFS('Duel Log'!C$2:C$2815,"Ian77",'Duel Log'!O$2:O$2815,$A24)+COUNTIFS('Duel Log'!C$2:C$2815,"Ian77",'Duel Log'!P$2:P$2815,$A24)</f>
        <v>0</v>
      </c>
      <c r="O24" s="17" t="n">
        <f aca="false">COUNTIFS('Duel Log'!C$2:C$2815,"JL Viiper",'Duel Log'!I$2:I$2815,$A24)+COUNTIFS('Duel Log'!C$2:C$2815,"JL Viiper",'Duel Log'!J$2:J$2815,$A24)+COUNTIFS('Duel Log'!C$2:C$2815,"JL Viiper",'Duel Log'!K$2:K$2815,$A24)+COUNTIFS('Duel Log'!C$2:C$2815,"JL Viiper",'Duel Log'!L$2:L$2815,$A24)+COUNTIFS('Duel Log'!C$2:C$2815,"JL Viiper",'Duel Log'!M$2:M$2815,$A24)+COUNTIFS('Duel Log'!C$2:C$2815,"JL Viiper",'Duel Log'!N$2:N$2815,$A24)+COUNTIFS('Duel Log'!C$2:C$2815,"JL Viiper",'Duel Log'!O$2:O$2815,$A24)+COUNTIFS('Duel Log'!C$2:C$2815,"JL Viiper",'Duel Log'!P$2:P$2815,$A24)</f>
        <v>1</v>
      </c>
      <c r="P24" s="17" t="n">
        <f aca="false">COUNTIFS('Duel Log'!C$2:C$2815,"JorZ",'Duel Log'!I$2:I$2815,$A24)+COUNTIFS('Duel Log'!C$2:C$2815,"JorZ",'Duel Log'!J$2:J$2815,$A24)+COUNTIFS('Duel Log'!C$2:C$2815,"JorZ",'Duel Log'!K$2:K$2815,$A24)+COUNTIFS('Duel Log'!C$2:C$2815,"JorZ",'Duel Log'!L$2:L$2815,$A24)+COUNTIFS('Duel Log'!C$2:C$2815,"JorZ",'Duel Log'!M$2:M$2815,$A24)+COUNTIFS('Duel Log'!C$2:C$2815,"JorZ",'Duel Log'!N$2:N$2815,$A24)+COUNTIFS('Duel Log'!C$2:C$2815,"JorZ",'Duel Log'!O$2:O$2815,$A24)+COUNTIFS('Duel Log'!C$2:C$2815,"JorZ",'Duel Log'!P$2:P$2815,$A24)</f>
        <v>0</v>
      </c>
      <c r="Q24" s="17" t="n">
        <f aca="false">COUNTIFS('Duel Log'!C$2:C$2815,"Kimchi77✨小小罗",'Duel Log'!I$2:I$2815,$A24)+COUNTIFS('Duel Log'!C$2:C$2815,"Kimchi77✨小小罗",'Duel Log'!J$2:J$2815,$A24)+COUNTIFS('Duel Log'!C$2:C$2815,"Kimchi77✨小小罗",'Duel Log'!K$2:K$2815,$A24)+COUNTIFS('Duel Log'!C$2:C$2815,"Kimchi77✨小小罗",'Duel Log'!L$2:L$2815,$A24)+COUNTIFS('Duel Log'!C$2:C$2815,"Kimchi77✨小小罗",'Duel Log'!M$2:M$2815,$A24)+COUNTIFS('Duel Log'!C$2:C$2815,"Kimchi77✨小小罗",'Duel Log'!N$2:N$2815,$A24)+COUNTIFS('Duel Log'!C$2:C$2815,"Kimchi77✨小小罗",'Duel Log'!O$2:O$2815,$A24)+COUNTIFS('Duel Log'!C$2:C$2815,"Kimchi77✨小小罗",'Duel Log'!P$2:P$2815,$A24)</f>
        <v>1</v>
      </c>
      <c r="R24" s="17" t="n">
        <f aca="false">COUNTIFS('Duel Log'!C$2:C$2815,"Kitashiyan",'Duel Log'!I$2:I$2815,$A24)+COUNTIFS('Duel Log'!C$2:C$2815,"Kitashiyan",'Duel Log'!J$2:J$2815,$A24)+COUNTIFS('Duel Log'!C$2:C$2815,"Kitashiyan",'Duel Log'!K$2:K$2815,$A24)+COUNTIFS('Duel Log'!C$2:C$2815,"Kitashiyan",'Duel Log'!L$2:L$2815,$A24)+COUNTIFS('Duel Log'!C$2:C$2815,"Kitashiyan",'Duel Log'!M$2:M$2815,$A24)+COUNTIFS('Duel Log'!C$2:C$2815,"Kitashiyan",'Duel Log'!N$2:N$2815,$A24)+COUNTIFS('Duel Log'!C$2:C$2815,"Kitashiyan",'Duel Log'!O$2:O$2815,$A24)+COUNTIFS('Duel Log'!C$2:C$2815,"Kitashiyan",'Duel Log'!P$2:P$2815,$A24)</f>
        <v>1</v>
      </c>
      <c r="S24" s="17" t="n">
        <f aca="false">COUNTIFS('Duel Log'!C$2:C$2815,"LF丨张✨Ink❤️llb",'Duel Log'!I$2:I$2815,$A24)+COUNTIFS('Duel Log'!C$2:C$2815,"LF丨张✨Ink❤️llb",'Duel Log'!J$2:J$2815,$A24)+COUNTIFS('Duel Log'!C$2:C$2815,"LF丨张✨Ink❤️llb",'Duel Log'!K$2:K$2815,$A24)+COUNTIFS('Duel Log'!C$2:C$2815,"LF丨张✨Ink❤️llb",'Duel Log'!L$2:L$2815,$A24)+COUNTIFS('Duel Log'!C$2:C$2815,"LF丨张✨Ink❤️llb",'Duel Log'!M$2:M$2815,$A24)+COUNTIFS('Duel Log'!C$2:C$2815,"LF丨张✨Ink❤️llb",'Duel Log'!N$2:N$2815,$A24)+COUNTIFS('Duel Log'!C$2:C$2815,"LF丨张✨Ink❤️llb",'Duel Log'!O$2:O$2815,$A24)+COUNTIFS('Duel Log'!C$2:C$2815,"LF丨张✨Ink❤️llb",'Duel Log'!P$2:P$2815,$A24)</f>
        <v>0</v>
      </c>
      <c r="T24" s="17" t="n">
        <f aca="false">COUNTIFS('Duel Log'!C$2:C$2815,"Lucas.xit✨之安神",'Duel Log'!I$2:I$2815,$A24)+COUNTIFS('Duel Log'!C$2:C$2815,"Lucas.xit✨之安神",'Duel Log'!J$2:J$2815,$A24)+COUNTIFS('Duel Log'!C$2:C$2815,"Lucas.xit✨之安神",'Duel Log'!K$2:K$2815,$A24)+COUNTIFS('Duel Log'!C$2:C$2815,"Lucas.xit✨之安神",'Duel Log'!L$2:L$2815,$A24)+COUNTIFS('Duel Log'!C$2:C$2815,"Lucas.xit✨之安神",'Duel Log'!M$2:M$2815,$A24)+COUNTIFS('Duel Log'!C$2:C$2815,"Lucas.xit✨之安神",'Duel Log'!N$2:N$2815,$A24)+COUNTIFS('Duel Log'!C$2:C$2815,"Lucas.xit✨之安神",'Duel Log'!O$2:O$2815,$A24)+COUNTIFS('Duel Log'!C$2:C$2815,"Lucas.xit✨之安神",'Duel Log'!P$2:P$2815,$A24)</f>
        <v>0</v>
      </c>
      <c r="U24" s="17" t="n">
        <f aca="false">COUNTIFS('Duel Log'!C$2:C$2815,"Lucas✨杰克",'Duel Log'!I$2:I$2815,$A24)+COUNTIFS('Duel Log'!C$2:C$2815,"Lucas✨杰克",'Duel Log'!J$2:J$2815,$A24)+COUNTIFS('Duel Log'!C$2:C$2815,"Lucas✨杰克",'Duel Log'!K$2:K$2815,$A24)+COUNTIFS('Duel Log'!C$2:C$2815,"Lucas✨杰克",'Duel Log'!L$2:L$2815,$A24)+COUNTIFS('Duel Log'!C$2:C$2815,"Lucas✨杰克",'Duel Log'!M$2:M$2815,$A24)+COUNTIFS('Duel Log'!C$2:C$2815,"Lucas✨杰克",'Duel Log'!N$2:N$2815,$A24)+COUNTIFS('Duel Log'!C$2:C$2815,"Lucas✨杰克",'Duel Log'!O$2:O$2815,$A24)+COUNTIFS('Duel Log'!C$2:C$2815,"Lucas✨杰克",'Duel Log'!P$2:P$2815,$A24)</f>
        <v>0</v>
      </c>
      <c r="V24" s="17" t="n">
        <f aca="false">COUNTIFS('Duel Log'!C$2:C$2815,"MH Axel",'Duel Log'!I$2:I$2815,$A24)+COUNTIFS('Duel Log'!C$2:C$2815,"MH Axel",'Duel Log'!J$2:J$2815,$A24)+COUNTIFS('Duel Log'!C$2:C$2815,"MH Axel",'Duel Log'!K$2:K$2815,$A24)+COUNTIFS('Duel Log'!C$2:C$2815,"MH Axel",'Duel Log'!L$2:L$2815,$A24)+COUNTIFS('Duel Log'!C$2:C$2815,"MH Axel",'Duel Log'!M$2:M$2815,$A24)+COUNTIFS('Duel Log'!C$2:C$2815,"MH Axel",'Duel Log'!N$2:N$2815,$A24)+COUNTIFS('Duel Log'!C$2:C$2815,"MH Axel",'Duel Log'!O$2:O$2815,$A24)+COUNTIFS('Duel Log'!C$2:C$2815,"MH Axel",'Duel Log'!P$2:P$2815,$A24)</f>
        <v>3</v>
      </c>
      <c r="W24" s="17" t="n">
        <f aca="false">COUNTIFS('Duel Log'!C$2:C$2815,"Mohamed Light",'Duel Log'!I$2:I$2815,$A24)+COUNTIFS('Duel Log'!C$2:C$2815,"Mohamed Light",'Duel Log'!J$2:J$2815,$A24)+COUNTIFS('Duel Log'!C$2:C$2815,"Mohamed Light",'Duel Log'!K$2:K$2815,$A24)+COUNTIFS('Duel Log'!C$2:C$2815,"Mohamed Light",'Duel Log'!L$2:L$2815,$A24)+COUNTIFS('Duel Log'!C$2:C$2815,"Mohamed Light",'Duel Log'!M$2:M$2815,$A24)+COUNTIFS('Duel Log'!C$2:C$2815,"Mohamed Light",'Duel Log'!N$2:N$2815,$A24)+COUNTIFS('Duel Log'!C$2:C$2815,"Mohamed Light",'Duel Log'!O$2:O$2815,$A24)+COUNTIFS('Duel Log'!C$2:C$2815,"Mohamed Light",'Duel Log'!P$2:P$2815,$A24)</f>
        <v>1</v>
      </c>
      <c r="X24" s="17" t="n">
        <f aca="false">COUNTIFS('Duel Log'!C$2:C$2815,"Nicoco23",'Duel Log'!I$2:I$2815,$A24)+COUNTIFS('Duel Log'!C$2:C$2815,"Nicoco23",'Duel Log'!J$2:J$2815,$A24)+COUNTIFS('Duel Log'!C$2:C$2815,"Nicoco23",'Duel Log'!K$2:K$2815,$A24)+COUNTIFS('Duel Log'!C$2:C$2815,"Nicoco23",'Duel Log'!L$2:L$2815,$A24)+COUNTIFS('Duel Log'!C$2:C$2815,"Nicoco23",'Duel Log'!M$2:M$2815,$A24)+COUNTIFS('Duel Log'!C$2:C$2815,"Nicoco23",'Duel Log'!N$2:N$2815,$A24)+COUNTIFS('Duel Log'!C$2:C$2815,"Nicoco23",'Duel Log'!O$2:O$2815,$A24)+COUNTIFS('Duel Log'!C$2:C$2815,"Nicoco23",'Duel Log'!P$2:P$2815,$A24)</f>
        <v>0</v>
      </c>
      <c r="Y24" s="17" t="n">
        <f aca="false">COUNTIFS('Duel Log'!C$2:C$2815,"Nooby❤️Pi2r",'Duel Log'!I$2:I$2815,$A24)+COUNTIFS('Duel Log'!C$2:C$2815,"Nooby❤️Pi2r",'Duel Log'!J$2:J$2815,$A24)+COUNTIFS('Duel Log'!C$2:C$2815,"Nooby❤️Pi2r",'Duel Log'!K$2:K$2815,$A24)+COUNTIFS('Duel Log'!C$2:C$2815,"Nooby❤️Pi2r",'Duel Log'!L$2:L$2815,$A24)+COUNTIFS('Duel Log'!C$2:C$2815,"Nooby❤️Pi2r",'Duel Log'!M$2:M$2815,$A24)+COUNTIFS('Duel Log'!C$2:C$2815,"Nooby❤️Pi2r",'Duel Log'!N$2:N$2815,$A24)+COUNTIFS('Duel Log'!C$2:C$2815,"Nooby❤️Pi2r",'Duel Log'!O$2:O$2815,$A24)+COUNTIFS('Duel Log'!C$2:C$2815,"Nooby❤️Pi2r",'Duel Log'!P$2:P$2815,$A24)</f>
        <v>0</v>
      </c>
      <c r="Z24" s="17" t="n">
        <f aca="false">COUNTIFS('Duel Log'!C$2:C$2815,"Pedro™️",'Duel Log'!I$2:I$2815,$A24)+COUNTIFS('Duel Log'!C$2:C$2815,"Pedro™️",'Duel Log'!J$2:J$2815,$A24)+COUNTIFS('Duel Log'!C$2:C$2815,"Pedro™️",'Duel Log'!K$2:K$2815,$A24)+COUNTIFS('Duel Log'!C$2:C$2815,"Pedro™️",'Duel Log'!L$2:L$2815,$A24)+COUNTIFS('Duel Log'!C$2:C$2815,"Pedro™️",'Duel Log'!M$2:M$2815,$A24)+COUNTIFS('Duel Log'!C$2:C$2815,"Pedro™️",'Duel Log'!N$2:N$2815,$A24)+COUNTIFS('Duel Log'!C$2:C$2815,"Pedro™️",'Duel Log'!O$2:O$2815,$A24)+COUNTIFS('Duel Log'!C$2:C$2815,"Pedro™️",'Duel Log'!P$2:P$2815,$A24)</f>
        <v>0</v>
      </c>
      <c r="AA24" s="17" t="n">
        <f aca="false">COUNTIFS('Duel Log'!C$2:C$2815,"RAD",'Duel Log'!I$2:I$2815,$A24)+COUNTIFS('Duel Log'!C$2:C$2815,"RAD",'Duel Log'!J$2:J$2815,$A24)+COUNTIFS('Duel Log'!C$2:C$2815,"RAD",'Duel Log'!K$2:K$2815,$A24)+COUNTIFS('Duel Log'!C$2:C$2815,"RAD",'Duel Log'!L$2:L$2815,$A24)+COUNTIFS('Duel Log'!C$2:C$2815,"RAD",'Duel Log'!M$2:M$2815,$A24)+COUNTIFS('Duel Log'!C$2:C$2815,"RAD",'Duel Log'!N$2:N$2815,$A24)+COUNTIFS('Duel Log'!C$2:C$2815,"RAD",'Duel Log'!O$2:O$2815,$A24)+COUNTIFS('Duel Log'!C$2:C$2815,"RAD",'Duel Log'!P$2:P$2815,$A24)</f>
        <v>0</v>
      </c>
      <c r="AB24" s="17" t="n">
        <f aca="false">COUNTIFS('Duel Log'!C$2:C$2815,"RUBIZALEZ",'Duel Log'!I$2:I$2815,$A24)+COUNTIFS('Duel Log'!C$2:C$2815,"RUBIZALEZ",'Duel Log'!J$2:J$2815,$A24)+COUNTIFS('Duel Log'!C$2:C$2815,"RUBIZALEZ",'Duel Log'!K$2:K$2815,$A24)+COUNTIFS('Duel Log'!C$2:C$2815,"RUBIZALEZ",'Duel Log'!L$2:L$2815,$A24)+COUNTIFS('Duel Log'!C$2:C$2815,"RUBIZALEZ",'Duel Log'!M$2:M$2815,$A24)+COUNTIFS('Duel Log'!C$2:C$2815,"RUBIZALEZ",'Duel Log'!N$2:N$2815,$A24)+COUNTIFS('Duel Log'!C$2:C$2815,"RUBIZALEZ",'Duel Log'!O$2:O$2815,$A24)+COUNTIFS('Duel Log'!C$2:C$2815,"RUBIZALEZ",'Duel Log'!P$2:P$2815,$A24)</f>
        <v>0</v>
      </c>
      <c r="AC24" s="17" t="n">
        <f aca="false">COUNTIFS('Duel Log'!C$2:C$2815,"Rainbow",'Duel Log'!I$2:I$2815,$A24)+COUNTIFS('Duel Log'!C$2:C$2815,"Rainbow",'Duel Log'!J$2:J$2815,$A24)+COUNTIFS('Duel Log'!C$2:C$2815,"Rainbow",'Duel Log'!K$2:K$2815,$A24)+COUNTIFS('Duel Log'!C$2:C$2815,"Rainbow",'Duel Log'!L$2:L$2815,$A24)+COUNTIFS('Duel Log'!C$2:C$2815,"Rainbow",'Duel Log'!M$2:M$2815,$A24)+COUNTIFS('Duel Log'!C$2:C$2815,"Rainbow",'Duel Log'!N$2:N$2815,$A24)+COUNTIFS('Duel Log'!C$2:C$2815,"Rainbow",'Duel Log'!O$2:O$2815,$A24)+COUNTIFS('Duel Log'!C$2:C$2815,"Rainbow",'Duel Log'!P$2:P$2815,$A24)</f>
        <v>0</v>
      </c>
      <c r="AD24" s="17" t="n">
        <f aca="false">COUNTIFS('Duel Log'!C$2:C$2815,"Rin✨安之",'Duel Log'!I$2:I$2815,$A24)+COUNTIFS('Duel Log'!C$2:C$2815,"Rin✨安之",'Duel Log'!J$2:J$2815,$A24)+COUNTIFS('Duel Log'!C$2:C$2815,"Rin✨安之",'Duel Log'!K$2:K$2815,$A24)+COUNTIFS('Duel Log'!C$2:C$2815,"Rin✨安之",'Duel Log'!L$2:L$2815,$A24)+COUNTIFS('Duel Log'!C$2:C$2815,"Rin✨安之",'Duel Log'!M$2:M$2815,$A24)+COUNTIFS('Duel Log'!C$2:C$2815,"Rin✨安之",'Duel Log'!N$2:N$2815,$A24)+COUNTIFS('Duel Log'!C$2:C$2815,"Rin✨安之",'Duel Log'!O$2:O$2815,$A24)+COUNTIFS('Duel Log'!C$2:C$2815,"Rin✨安之",'Duel Log'!P$2:P$2815,$A24)</f>
        <v>1</v>
      </c>
      <c r="AE24" s="17" t="n">
        <f aca="false">COUNTIFS('Duel Log'!C$2:C$2815,"Ryley",'Duel Log'!I$2:I$2815,$A24)+COUNTIFS('Duel Log'!C$2:C$2815,"Ryley",'Duel Log'!J$2:J$2815,$A24)+COUNTIFS('Duel Log'!C$2:C$2815,"Ryley",'Duel Log'!K$2:K$2815,$A24)+COUNTIFS('Duel Log'!C$2:C$2815,"Ryley",'Duel Log'!L$2:L$2815,$A24)+COUNTIFS('Duel Log'!C$2:C$2815,"Ryley",'Duel Log'!M$2:M$2815,$A24)+COUNTIFS('Duel Log'!C$2:C$2815,"Ryley",'Duel Log'!N$2:N$2815,$A24)+COUNTIFS('Duel Log'!C$2:C$2815,"Ryley",'Duel Log'!O$2:O$2815,$A24)+COUNTIFS('Duel Log'!C$2:C$2815,"Ryley",'Duel Log'!P$2:P$2815,$A24)</f>
        <v>0</v>
      </c>
      <c r="AF24" s="17" t="n">
        <f aca="false">COUNTIFS('Duel Log'!C$2:C$2815,"SK Morten",'Duel Log'!I$2:I$2815,$A24)+COUNTIFS('Duel Log'!C$2:C$2815,"SK Morten",'Duel Log'!J$2:J$2815,$A24)+COUNTIFS('Duel Log'!C$2:C$2815,"SK Morten",'Duel Log'!K$2:K$2815,$A24)+COUNTIFS('Duel Log'!C$2:C$2815,"SK Morten",'Duel Log'!L$2:L$2815,$A24)+COUNTIFS('Duel Log'!C$2:C$2815,"SK Morten",'Duel Log'!M$2:M$2815,$A24)+COUNTIFS('Duel Log'!C$2:C$2815,"SK Morten",'Duel Log'!N$2:N$2815,$A24)+COUNTIFS('Duel Log'!C$2:C$2815,"SK Morten",'Duel Log'!O$2:O$2815,$A24)+COUNTIFS('Duel Log'!C$2:C$2815,"SK Morten",'Duel Log'!P$2:P$2815,$A24)</f>
        <v>1</v>
      </c>
      <c r="AG24" s="17" t="n">
        <f aca="false">COUNTIFS('Duel Log'!C$2:C$2815,"SK xopxsam",'Duel Log'!I$2:I$2815,$A24)+COUNTIFS('Duel Log'!C$2:C$2815,"SK xopxsam",'Duel Log'!J$2:J$2815,$A24)+COUNTIFS('Duel Log'!C$2:C$2815,"SK xopxsam",'Duel Log'!K$2:K$2815,$A24)+COUNTIFS('Duel Log'!C$2:C$2815,"SK xopxsam",'Duel Log'!L$2:L$2815,$A24)+COUNTIFS('Duel Log'!C$2:C$2815,"SK xopxsam",'Duel Log'!M$2:M$2815,$A24)+COUNTIFS('Duel Log'!C$2:C$2815,"SK xopxsam",'Duel Log'!N$2:N$2815,$A24)+COUNTIFS('Duel Log'!C$2:C$2815,"SK xopxsam",'Duel Log'!O$2:O$2815,$A24)+COUNTIFS('Duel Log'!C$2:C$2815,"SK xopxsam",'Duel Log'!P$2:P$2815,$A24)</f>
        <v>0</v>
      </c>
      <c r="AH24" s="17" t="n">
        <f aca="false">COUNTIFS('Duel Log'!C$2:C$2815,"Samuel Bassotto",'Duel Log'!I$2:I$2815,$A24)+COUNTIFS('Duel Log'!C$2:C$2815,"Samuel Bassotto",'Duel Log'!J$2:J$2815,$A24)+COUNTIFS('Duel Log'!C$2:C$2815,"Samuel Bassotto",'Duel Log'!K$2:K$2815,$A24)+COUNTIFS('Duel Log'!C$2:C$2815,"Samuel Bassotto",'Duel Log'!L$2:L$2815,$A24)+COUNTIFS('Duel Log'!C$2:C$2815,"Samuel Bassotto",'Duel Log'!M$2:M$2815,$A24)+COUNTIFS('Duel Log'!C$2:C$2815,"Samuel Bassotto",'Duel Log'!N$2:N$2815,$A24)+COUNTIFS('Duel Log'!C$2:C$2815,"Samuel Bassotto",'Duel Log'!O$2:O$2815,$A24)+COUNTIFS('Duel Log'!C$2:C$2815,"Samuel Bassotto",'Duel Log'!P$2:P$2815,$A24)</f>
        <v>0</v>
      </c>
      <c r="AI24" s="17" t="n">
        <f aca="false">COUNTIFS('Duel Log'!C$2:C$2815,"SandBox",'Duel Log'!I$2:I$2815,$A24)+COUNTIFS('Duel Log'!C$2:C$2815,"SandBox",'Duel Log'!J$2:J$2815,$A24)+COUNTIFS('Duel Log'!C$2:C$2815,"SandBox",'Duel Log'!K$2:K$2815,$A24)+COUNTIFS('Duel Log'!C$2:C$2815,"SandBox",'Duel Log'!L$2:L$2815,$A24)+COUNTIFS('Duel Log'!C$2:C$2815,"SandBox",'Duel Log'!M$2:M$2815,$A24)+COUNTIFS('Duel Log'!C$2:C$2815,"SandBox",'Duel Log'!N$2:N$2815,$A24)+COUNTIFS('Duel Log'!C$2:C$2815,"SandBox",'Duel Log'!O$2:O$2815,$A24)+COUNTIFS('Duel Log'!C$2:C$2815,"SandBox",'Duel Log'!P$2:P$2815,$A24)</f>
        <v>0</v>
      </c>
      <c r="AJ24" s="17" t="n">
        <f aca="false">COUNTIFS('Duel Log'!C$2:C$2815,"Steeef",'Duel Log'!I$2:I$2815,$A24)+COUNTIFS('Duel Log'!C$2:C$2815,"Steeef",'Duel Log'!J$2:J$2815,$A24)+COUNTIFS('Duel Log'!C$2:C$2815,"Steeef",'Duel Log'!K$2:K$2815,$A24)+COUNTIFS('Duel Log'!C$2:C$2815,"Steeef",'Duel Log'!L$2:L$2815,$A24)+COUNTIFS('Duel Log'!C$2:C$2815,"Steeef",'Duel Log'!M$2:M$2815,$A24)+COUNTIFS('Duel Log'!C$2:C$2815,"Steeef",'Duel Log'!N$2:N$2815,$A24)+COUNTIFS('Duel Log'!C$2:C$2815,"Steeef",'Duel Log'!O$2:O$2815,$A24)+COUNTIFS('Duel Log'!C$2:C$2815,"Steeef",'Duel Log'!P$2:P$2815,$A24)</f>
        <v>2</v>
      </c>
      <c r="AK24" s="17" t="n">
        <f aca="false">COUNTIFS('Duel Log'!C$2:C$2815,"TMX I Mateja",'Duel Log'!I$2:I$2815,$A24)+COUNTIFS('Duel Log'!C$2:C$2815,"TMX I Mateja",'Duel Log'!J$2:J$2815,$A24)+COUNTIFS('Duel Log'!C$2:C$2815,"TMX I Mateja",'Duel Log'!K$2:K$2815,$A24)+COUNTIFS('Duel Log'!C$2:C$2815,"TMX I Mateja",'Duel Log'!L$2:L$2815,$A24)+COUNTIFS('Duel Log'!C$2:C$2815,"TMX I Mateja",'Duel Log'!M$2:M$2815,$A24)+COUNTIFS('Duel Log'!C$2:C$2815,"TMX I Mateja",'Duel Log'!N$2:N$2815,$A24)+COUNTIFS('Duel Log'!C$2:C$2815,"TMX I Mateja",'Duel Log'!O$2:O$2815,$A24)+COUNTIFS('Duel Log'!C$2:C$2815,"TMX I Mateja",'Duel Log'!P$2:P$2815,$A24)</f>
        <v>4</v>
      </c>
      <c r="AL24" s="17" t="n">
        <f aca="false">COUNTIFS('Duel Log'!C$2:C$2815,"Turan✨",'Duel Log'!I$2:I$2815,$A24)+COUNTIFS('Duel Log'!C$2:C$2815,"Turan✨",'Duel Log'!J$2:J$2815,$A24)+COUNTIFS('Duel Log'!C$2:C$2815,"Turan✨",'Duel Log'!K$2:K$2815,$A24)+COUNTIFS('Duel Log'!C$2:C$2815,"Turan✨",'Duel Log'!L$2:L$2815,$A24)+COUNTIFS('Duel Log'!C$2:C$2815,"Turan✨",'Duel Log'!M$2:M$2815,$A24)+COUNTIFS('Duel Log'!C$2:C$2815,"Turan✨",'Duel Log'!N$2:N$2815,$A24)+COUNTIFS('Duel Log'!C$2:C$2815,"Turan✨",'Duel Log'!O$2:O$2815,$A24)+COUNTIFS('Duel Log'!C$2:C$2815,"Turan✨",'Duel Log'!P$2:P$2815,$A24)</f>
        <v>0</v>
      </c>
      <c r="AM24" s="17" t="n">
        <f aca="false">COUNTIFS('Duel Log'!C$2:C$2815,"Vitor75",'Duel Log'!I$2:I$2815,$A24)+COUNTIFS('Duel Log'!C$2:C$2815,"Vitor75",'Duel Log'!J$2:J$2815,$A24)+COUNTIFS('Duel Log'!C$2:C$2815,"Vitor75",'Duel Log'!K$2:K$2815,$A24)+COUNTIFS('Duel Log'!C$2:C$2815,"Vitor75",'Duel Log'!L$2:L$2815,$A24)+COUNTIFS('Duel Log'!C$2:C$2815,"Vitor75",'Duel Log'!M$2:M$2815,$A24)+COUNTIFS('Duel Log'!C$2:C$2815,"Vitor75",'Duel Log'!N$2:N$2815,$A24)+COUNTIFS('Duel Log'!C$2:C$2815,"Vitor75",'Duel Log'!O$2:O$2815,$A24)+COUNTIFS('Duel Log'!C$2:C$2815,"Vitor75",'Duel Log'!P$2:P$2815,$A24)</f>
        <v>1</v>
      </c>
      <c r="AN24" s="17" t="n">
        <f aca="false">COUNTIFS('Duel Log'!C$2:C$2815,"WL ✨ Tytoń 劲头",'Duel Log'!I$2:I$2815,$A24)+COUNTIFS('Duel Log'!C$2:C$2815,"WL ✨ Tytoń 劲头",'Duel Log'!J$2:J$2815,$A24)+COUNTIFS('Duel Log'!C$2:C$2815,"WL ✨ Tytoń 劲头",'Duel Log'!K$2:K$2815,$A24)+COUNTIFS('Duel Log'!C$2:C$2815,"WL ✨ Tytoń 劲头",'Duel Log'!L$2:L$2815,$A24)+COUNTIFS('Duel Log'!C$2:C$2815,"WL ✨ Tytoń 劲头",'Duel Log'!M$2:M$2815,$A24)+COUNTIFS('Duel Log'!C$2:C$2815,"WL ✨ Tytoń 劲头",'Duel Log'!N$2:N$2815,$A24)+COUNTIFS('Duel Log'!C$2:C$2815,"WL ✨ Tytoń 劲头",'Duel Log'!O$2:O$2815,$A24)+COUNTIFS('Duel Log'!C$2:C$2815,"WL ✨ Tytoń 劲头",'Duel Log'!P$2:P$2815,$A24)</f>
        <v>1</v>
      </c>
      <c r="AO24" s="17" t="n">
        <f aca="false">COUNTIFS('Duel Log'!C$2:C$2815,"Wallace",'Duel Log'!I$2:I$2815,$A24)+COUNTIFS('Duel Log'!C$2:C$2815,"Wallace",'Duel Log'!J$2:J$2815,$A24)+COUNTIFS('Duel Log'!C$2:C$2815,"Wallace",'Duel Log'!K$2:K$2815,$A24)+COUNTIFS('Duel Log'!C$2:C$2815,"Wallace",'Duel Log'!L$2:L$2815,$A24)+COUNTIFS('Duel Log'!C$2:C$2815,"Wallace",'Duel Log'!M$2:M$2815,$A24)+COUNTIFS('Duel Log'!C$2:C$2815,"Wallace",'Duel Log'!N$2:N$2815,$A24)+COUNTIFS('Duel Log'!C$2:C$2815,"Wallace",'Duel Log'!O$2:O$2815,$A24)+COUNTIFS('Duel Log'!C$2:C$2815,"Wallace",'Duel Log'!P$2:P$2815,$A24)</f>
        <v>1</v>
      </c>
      <c r="AP24" s="17" t="n">
        <f aca="false">COUNTIFS('Duel Log'!C$2:C$2815,"Yoru",'Duel Log'!I$2:I$2815,$A24)+COUNTIFS('Duel Log'!C$2:C$2815,"Yoru",'Duel Log'!J$2:J$2815,$A24)+COUNTIFS('Duel Log'!C$2:C$2815,"Yoru",'Duel Log'!K$2:K$2815,$A24)+COUNTIFS('Duel Log'!C$2:C$2815,"Yoru",'Duel Log'!L$2:L$2815,$A24)+COUNTIFS('Duel Log'!C$2:C$2815,"Yoru",'Duel Log'!M$2:M$2815,$A24)+COUNTIFS('Duel Log'!C$2:C$2815,"Yoru",'Duel Log'!N$2:N$2815,$A24)+COUNTIFS('Duel Log'!C$2:C$2815,"Yoru",'Duel Log'!O$2:O$2815,$A24)+COUNTIFS('Duel Log'!C$2:C$2815,"Yoru",'Duel Log'!P$2:P$2815,$A24)</f>
        <v>1</v>
      </c>
      <c r="AQ24" s="17" t="n">
        <f aca="false">COUNTIFS('Duel Log'!C$2:C$2815,"adriel",'Duel Log'!I$2:I$2815,$A24)+COUNTIFS('Duel Log'!C$2:C$2815,"adriel",'Duel Log'!J$2:J$2815,$A24)+COUNTIFS('Duel Log'!C$2:C$2815,"adriel",'Duel Log'!K$2:K$2815,$A24)+COUNTIFS('Duel Log'!C$2:C$2815,"adriel",'Duel Log'!L$2:L$2815,$A24)+COUNTIFS('Duel Log'!C$2:C$2815,"adriel",'Duel Log'!M$2:M$2815,$A24)+COUNTIFS('Duel Log'!C$2:C$2815,"adriel",'Duel Log'!N$2:N$2815,$A24)+COUNTIFS('Duel Log'!C$2:C$2815,"adriel",'Duel Log'!O$2:O$2815,$A24)+COUNTIFS('Duel Log'!C$2:C$2815,"adriel",'Duel Log'!P$2:P$2815,$A24)</f>
        <v>0</v>
      </c>
      <c r="AR24" s="17" t="n">
        <f aca="false">COUNTIFS('Duel Log'!C$2:C$2815,"droy",'Duel Log'!I$2:I$2815,$A24)+COUNTIFS('Duel Log'!C$2:C$2815,"droy",'Duel Log'!J$2:J$2815,$A24)+COUNTIFS('Duel Log'!C$2:C$2815,"droy",'Duel Log'!K$2:K$2815,$A24)+COUNTIFS('Duel Log'!C$2:C$2815,"droy",'Duel Log'!L$2:L$2815,$A24)+COUNTIFS('Duel Log'!C$2:C$2815,"droy",'Duel Log'!M$2:M$2815,$A24)+COUNTIFS('Duel Log'!C$2:C$2815,"droy",'Duel Log'!N$2:N$2815,$A24)+COUNTIFS('Duel Log'!C$2:C$2815,"droy",'Duel Log'!O$2:O$2815,$A24)+COUNTIFS('Duel Log'!C$2:C$2815,"droy",'Duel Log'!P$2:P$2815,$A24)</f>
        <v>1</v>
      </c>
      <c r="AS24" s="17" t="n">
        <f aca="false">COUNTIFS('Duel Log'!C$2:C$2815,"evolve✨律师",'Duel Log'!I$2:I$2815,$A24)+COUNTIFS('Duel Log'!C$2:C$2815,"evolve✨律师",'Duel Log'!J$2:J$2815,$A24)+COUNTIFS('Duel Log'!C$2:C$2815,"evolve✨律师",'Duel Log'!K$2:K$2815,$A24)+COUNTIFS('Duel Log'!C$2:C$2815,"evolve✨律师",'Duel Log'!L$2:L$2815,$A24)+COUNTIFS('Duel Log'!C$2:C$2815,"evolve✨律师",'Duel Log'!M$2:M$2815,$A24)+COUNTIFS('Duel Log'!C$2:C$2815,"evolve✨律师",'Duel Log'!N$2:N$2815,$A24)+COUNTIFS('Duel Log'!C$2:C$2815,"evolve✨律师",'Duel Log'!O$2:O$2815,$A24)+COUNTIFS('Duel Log'!C$2:C$2815,"evolve✨律师",'Duel Log'!P$2:P$2815,$A24)</f>
        <v>0</v>
      </c>
      <c r="AT24" s="17" t="n">
        <f aca="false">COUNTIFS('Duel Log'!C$2:C$2815,"✨Tanji",'Duel Log'!I$2:I$2815,$A24)+COUNTIFS('Duel Log'!C$2:C$2815,"✨Tanji",'Duel Log'!J$2:J$2815,$A24)+COUNTIFS('Duel Log'!C$2:C$2815,"✨Tanji",'Duel Log'!K$2:K$2815,$A24)+COUNTIFS('Duel Log'!C$2:C$2815,"✨Tanji",'Duel Log'!L$2:L$2815,$A24)+COUNTIFS('Duel Log'!C$2:C$2815,"✨Tanji",'Duel Log'!M$2:M$2815,$A24)+COUNTIFS('Duel Log'!C$2:C$2815,"✨Tanji",'Duel Log'!N$2:N$2815,$A24)+COUNTIFS('Duel Log'!C$2:C$2815,"✨Tanji",'Duel Log'!O$2:O$2815,$A24)+COUNTIFS('Duel Log'!C$2:C$2815,"✨Tanji",'Duel Log'!P$2:P$2815,$A24)</f>
        <v>2</v>
      </c>
      <c r="AU24" s="17" t="n">
        <f aca="false">COUNTIFS('Duel Log'!C$2:C$2815,"ぐりてゃん",'Duel Log'!I$2:I$2815,$A24)+COUNTIFS('Duel Log'!C$2:C$2815,"ぐりてゃん",'Duel Log'!J$2:J$2815,$A24)+COUNTIFS('Duel Log'!C$2:C$2815,"ぐりてゃん",'Duel Log'!K$2:K$2815,$A24)+COUNTIFS('Duel Log'!C$2:C$2815,"ぐりてゃん",'Duel Log'!L$2:L$2815,$A24)+COUNTIFS('Duel Log'!C$2:C$2815,"ぐりてゃん",'Duel Log'!M$2:M$2815,$A24)+COUNTIFS('Duel Log'!C$2:C$2815,"ぐりてゃん",'Duel Log'!N$2:N$2815,$A24)+COUNTIFS('Duel Log'!C$2:C$2815,"ぐりてゃん",'Duel Log'!O$2:O$2815,$A24)+COUNTIFS('Duel Log'!C$2:C$2815,"ぐりてゃん",'Duel Log'!P$2:P$2815,$A24)</f>
        <v>1</v>
      </c>
      <c r="AV24" s="17" t="n">
        <f aca="false">COUNTIFS('Duel Log'!C$2:C$2815,"たぁ",'Duel Log'!I$2:I$2815,$A24)+COUNTIFS('Duel Log'!C$2:C$2815,"たぁ",'Duel Log'!J$2:J$2815,$A24)+COUNTIFS('Duel Log'!C$2:C$2815,"たぁ",'Duel Log'!K$2:K$2815,$A24)+COUNTIFS('Duel Log'!C$2:C$2815,"たぁ",'Duel Log'!L$2:L$2815,$A24)+COUNTIFS('Duel Log'!C$2:C$2815,"たぁ",'Duel Log'!M$2:M$2815,$A24)+COUNTIFS('Duel Log'!C$2:C$2815,"たぁ",'Duel Log'!N$2:N$2815,$A24)+COUNTIFS('Duel Log'!C$2:C$2815,"たぁ",'Duel Log'!O$2:O$2815,$A24)+COUNTIFS('Duel Log'!C$2:C$2815,"たぁ",'Duel Log'!P$2:P$2815,$A24)</f>
        <v>1</v>
      </c>
      <c r="AW24" s="17" t="n">
        <f aca="false">COUNTIFS('Duel Log'!C$2:C$2815,"むぎったん",'Duel Log'!I$2:I$2815,$A24)+COUNTIFS('Duel Log'!C$2:C$2815,"むぎったん",'Duel Log'!J$2:J$2815,$A24)+COUNTIFS('Duel Log'!C$2:C$2815,"むぎったん",'Duel Log'!K$2:K$2815,$A24)+COUNTIFS('Duel Log'!C$2:C$2815,"むぎったん",'Duel Log'!L$2:L$2815,$A24)+COUNTIFS('Duel Log'!C$2:C$2815,"むぎったん",'Duel Log'!M$2:M$2815,$A24)+COUNTIFS('Duel Log'!C$2:C$2815,"むぎったん",'Duel Log'!N$2:N$2815,$A24)+COUNTIFS('Duel Log'!C$2:C$2815,"むぎったん",'Duel Log'!O$2:O$2815,$A24)+COUNTIFS('Duel Log'!C$2:C$2815,"むぎったん",'Duel Log'!P$2:P$2815,$A24)</f>
        <v>1</v>
      </c>
      <c r="AX24" s="17" t="n">
        <f aca="false">COUNTIFS('Duel Log'!C$2:C$2815,"加急Sinistro™",'Duel Log'!I$2:I$2815,$A24)+COUNTIFS('Duel Log'!C$2:C$2815,"加急Sinistro™",'Duel Log'!J$2:J$2815,$A24)+COUNTIFS('Duel Log'!C$2:C$2815,"加急Sinistro™",'Duel Log'!K$2:K$2815,$A24)+COUNTIFS('Duel Log'!C$2:C$2815,"加急Sinistro™",'Duel Log'!L$2:L$2815,$A24)+COUNTIFS('Duel Log'!C$2:C$2815,"加急Sinistro™",'Duel Log'!M$2:M$2815,$A24)+COUNTIFS('Duel Log'!C$2:C$2815,"加急Sinistro™",'Duel Log'!N$2:N$2815,$A24)+COUNTIFS('Duel Log'!C$2:C$2815,"加急Sinistro™",'Duel Log'!O$2:O$2815,$A24)+COUNTIFS('Duel Log'!C$2:C$2815,"加急Sinistro™",'Duel Log'!P$2:P$2815,$A24)</f>
        <v>0</v>
      </c>
      <c r="AY24" s="17" t="n">
        <f aca="false">COUNTIFS('Duel Log'!C$2:C$2815,"枫｜rakan❤️安之",'Duel Log'!I$2:I$2815,$A24)+COUNTIFS('Duel Log'!C$2:C$2815,"枫｜rakan❤️安之",'Duel Log'!J$2:J$2815,$A24)+COUNTIFS('Duel Log'!C$2:C$2815,"枫｜rakan❤️安之",'Duel Log'!K$2:K$2815,$A24)+COUNTIFS('Duel Log'!C$2:C$2815,"枫｜rakan❤️安之",'Duel Log'!L$2:L$2815,$A24)+COUNTIFS('Duel Log'!C$2:C$2815,"枫｜rakan❤️安之",'Duel Log'!M$2:M$2815,$A24)+COUNTIFS('Duel Log'!C$2:C$2815,"枫｜rakan❤️安之",'Duel Log'!N$2:N$2815,$A24)+COUNTIFS('Duel Log'!C$2:C$2815,"枫｜rakan❤️安之",'Duel Log'!O$2:O$2815,$A24)+COUNTIFS('Duel Log'!C$2:C$2815,"枫｜rakan❤️安之",'Duel Log'!P$2:P$2815,$A24)</f>
        <v>0</v>
      </c>
      <c r="AZ24" s="17" t="n">
        <f aca="false">COUNTIFS('Duel Log'!C$2:C$2815,"老板 Ι Batan’宙斯",'Duel Log'!I$2:I$2815,$A24)+COUNTIFS('Duel Log'!C$2:C$2815,"老板 Ι Batan’宙斯",'Duel Log'!J$2:J$2815,$A24)+COUNTIFS('Duel Log'!C$2:C$2815,"老板 Ι Batan’宙斯",'Duel Log'!K$2:K$2815,$A24)+COUNTIFS('Duel Log'!C$2:C$2815,"老板 Ι Batan’宙斯",'Duel Log'!L$2:L$2815,$A24)+COUNTIFS('Duel Log'!C$2:C$2815,"老板 Ι Batan’宙斯",'Duel Log'!M$2:M$2815,$A24)+COUNTIFS('Duel Log'!C$2:C$2815,"老板 Ι Batan’宙斯",'Duel Log'!N$2:N$2815,$A24)+COUNTIFS('Duel Log'!C$2:C$2815,"老板 Ι Batan’宙斯",'Duel Log'!O$2:O$2815,$A24)+COUNTIFS('Duel Log'!C$2:C$2815,"老板 Ι Batan’宙斯",'Duel Log'!P$2:P$2815,$A24)</f>
        <v>3</v>
      </c>
      <c r="BA24" s="17" t="n">
        <f aca="false">COUNTIFS('Duel Log'!C$2:C$2815,"鬼舞辻無惨",'Duel Log'!I$2:I$2815,$A24)+COUNTIFS('Duel Log'!C$2:C$2815,"鬼舞辻無惨",'Duel Log'!J$2:J$2815,$A24)+COUNTIFS('Duel Log'!C$2:C$2815,"鬼舞辻無惨",'Duel Log'!K$2:K$2815,$A24)+COUNTIFS('Duel Log'!C$2:C$2815,"鬼舞辻無惨",'Duel Log'!L$2:L$2815,$A24)+COUNTIFS('Duel Log'!C$2:C$2815,"鬼舞辻無惨",'Duel Log'!M$2:M$2815,$A24)+COUNTIFS('Duel Log'!C$2:C$2815,"鬼舞辻無惨",'Duel Log'!N$2:N$2815,$A24)+COUNTIFS('Duel Log'!C$2:C$2815,"鬼舞辻無惨",'Duel Log'!O$2:O$2815,$A24)+COUNTIFS('Duel Log'!C$2:C$2815,"鬼舞辻無惨",'Duel Log'!P$2:P$2815,$A24)</f>
        <v>0</v>
      </c>
      <c r="BB24" s="17" t="n">
        <f aca="false">COUNTIFS('Duel Log'!C$2:C$2815,"우티비구독좋아요",'Duel Log'!I$2:I$2815,$A24)+COUNTIFS('Duel Log'!C$2:C$2815,"우티비구독좋아요",'Duel Log'!J$2:J$2815,$A24)+COUNTIFS('Duel Log'!C$2:C$2815,"우티비구독좋아요",'Duel Log'!K$2:K$2815,$A24)+COUNTIFS('Duel Log'!C$2:C$2815,"우티비구독좋아요",'Duel Log'!L$2:L$2815,$A24)+COUNTIFS('Duel Log'!C$2:C$2815,"우티비구독좋아요",'Duel Log'!M$2:M$2815,$A24)+COUNTIFS('Duel Log'!C$2:C$2815,"우티비구독좋아요",'Duel Log'!N$2:N$2815,$A24)+COUNTIFS('Duel Log'!C$2:C$2815,"우티비구독좋아요",'Duel Log'!O$2:O$2815,$A24)+COUNTIFS('Duel Log'!C$2:C$2815,"우티비구독좋아요",'Duel Log'!P$2:P$2815,$A24)</f>
        <v>1</v>
      </c>
    </row>
    <row r="25" customFormat="false" ht="15" hidden="false" customHeight="true" outlineLevel="0" collapsed="false">
      <c r="A25" s="11" t="s">
        <v>140</v>
      </c>
      <c r="B25" s="17" t="n">
        <f aca="false">COUNTIFS('Duel Log'!C$2:C$2815,"Adox",'Duel Log'!I$2:I$2815,$A25)+COUNTIFS('Duel Log'!C$2:C$2815,"Adox",'Duel Log'!J$2:J$2815,$A25)+COUNTIFS('Duel Log'!C$2:C$2815,"Adox",'Duel Log'!K$2:K$2815,$A25)+COUNTIFS('Duel Log'!C$2:C$2815,"Adox",'Duel Log'!L$2:L$2815,$A25)+COUNTIFS('Duel Log'!C$2:C$2815,"Adox",'Duel Log'!M$2:M$2815,$A25)+COUNTIFS('Duel Log'!C$2:C$2815,"Adox",'Duel Log'!N$2:N$2815,$A25)+COUNTIFS('Duel Log'!C$2:C$2815,"Adox",'Duel Log'!O$2:O$2815,$A25)+COUNTIFS('Duel Log'!C$2:C$2815,"Adox",'Duel Log'!P$2:P$2815,$A25)</f>
        <v>4</v>
      </c>
      <c r="C25" s="17" t="n">
        <f aca="false">COUNTIFS('Duel Log'!C$2:C$2815,"Asaf",'Duel Log'!I$2:I$2815,$A25)+COUNTIFS('Duel Log'!C$2:C$2815,"Asaf",'Duel Log'!J$2:J$2815,$A25)+COUNTIFS('Duel Log'!C$2:C$2815,"Asaf",'Duel Log'!K$2:K$2815,$A25)+COUNTIFS('Duel Log'!C$2:C$2815,"Asaf",'Duel Log'!L$2:L$2815,$A25)+COUNTIFS('Duel Log'!C$2:C$2815,"Asaf",'Duel Log'!M$2:M$2815,$A25)+COUNTIFS('Duel Log'!C$2:C$2815,"Asaf",'Duel Log'!N$2:N$2815,$A25)+COUNTIFS('Duel Log'!C$2:C$2815,"Asaf",'Duel Log'!O$2:O$2815,$A25)+COUNTIFS('Duel Log'!C$2:C$2815,"Asaf",'Duel Log'!P$2:P$2815,$A25)</f>
        <v>10</v>
      </c>
      <c r="D25" s="17" t="n">
        <f aca="false">COUNTIFS('Duel Log'!C$2:C$2815,"BattleSRAM",'Duel Log'!I$2:I$2815,$A25)+COUNTIFS('Duel Log'!C$2:C$2815,"BattleSRAM",'Duel Log'!J$2:J$2815,$A25)+COUNTIFS('Duel Log'!C$2:C$2815,"BattleSRAM",'Duel Log'!K$2:K$2815,$A25)+COUNTIFS('Duel Log'!C$2:C$2815,"BattleSRAM",'Duel Log'!L$2:L$2815,$A25)+COUNTIFS('Duel Log'!C$2:C$2815,"BattleSRAM",'Duel Log'!M$2:M$2815,$A25)+COUNTIFS('Duel Log'!C$2:C$2815,"BattleSRAM",'Duel Log'!N$2:N$2815,$A25)+COUNTIFS('Duel Log'!C$2:C$2815,"BattleSRAM",'Duel Log'!O$2:O$2815,$A25)+COUNTIFS('Duel Log'!C$2:C$2815,"BattleSRAM",'Duel Log'!P$2:P$2815,$A25)</f>
        <v>7</v>
      </c>
      <c r="E25" s="17" t="n">
        <f aca="false">COUNTIFS('Duel Log'!C$2:C$2815,"Betfas",'Duel Log'!I$2:I$2815,$A25)+COUNTIFS('Duel Log'!C$2:C$2815,"Betfas",'Duel Log'!J$2:J$2815,$A25)+COUNTIFS('Duel Log'!C$2:C$2815,"Betfas",'Duel Log'!K$2:K$2815,$A25)+COUNTIFS('Duel Log'!C$2:C$2815,"Betfas",'Duel Log'!L$2:L$2815,$A25)+COUNTIFS('Duel Log'!C$2:C$2815,"Betfas",'Duel Log'!M$2:M$2815,$A25)+COUNTIFS('Duel Log'!C$2:C$2815,"Betfas",'Duel Log'!N$2:N$2815,$A25)+COUNTIFS('Duel Log'!C$2:C$2815,"Betfas",'Duel Log'!O$2:O$2815,$A25)+COUNTIFS('Duel Log'!C$2:C$2815,"Betfas",'Duel Log'!P$2:P$2815,$A25)</f>
        <v>2</v>
      </c>
      <c r="F25" s="17" t="n">
        <f aca="false">COUNTIFS('Duel Log'!C$2:C$2815,"CAL Sub ™✨杰克",'Duel Log'!I$2:I$2815,$A25)+COUNTIFS('Duel Log'!C$2:C$2815,"CAL Sub ™✨杰克",'Duel Log'!J$2:J$2815,$A25)+COUNTIFS('Duel Log'!C$2:C$2815,"CAL Sub ™✨杰克",'Duel Log'!K$2:K$2815,$A25)+COUNTIFS('Duel Log'!C$2:C$2815,"CAL Sub ™✨杰克",'Duel Log'!L$2:L$2815,$A25)+COUNTIFS('Duel Log'!C$2:C$2815,"CAL Sub ™✨杰克",'Duel Log'!M$2:M$2815,$A25)+COUNTIFS('Duel Log'!C$2:C$2815,"CAL Sub ™✨杰克",'Duel Log'!N$2:N$2815,$A25)+COUNTIFS('Duel Log'!C$2:C$2815,"CAL Sub ™✨杰克",'Duel Log'!O$2:O$2815,$A25)+COUNTIFS('Duel Log'!C$2:C$2815,"CAL Sub ™✨杰克",'Duel Log'!P$2:P$2815,$A25)</f>
        <v>7</v>
      </c>
      <c r="G25" s="17" t="n">
        <f aca="false">COUNTIFS('Duel Log'!C$2:C$2815,"Clown",'Duel Log'!I$2:I$2815,$A25)+COUNTIFS('Duel Log'!C$2:C$2815,"Clown",'Duel Log'!J$2:J$2815,$A25)+COUNTIFS('Duel Log'!C$2:C$2815,"Clown",'Duel Log'!K$2:K$2815,$A25)+COUNTIFS('Duel Log'!C$2:C$2815,"Clown",'Duel Log'!L$2:L$2815,$A25)+COUNTIFS('Duel Log'!C$2:C$2815,"Clown",'Duel Log'!M$2:M$2815,$A25)+COUNTIFS('Duel Log'!C$2:C$2815,"Clown",'Duel Log'!N$2:N$2815,$A25)+COUNTIFS('Duel Log'!C$2:C$2815,"Clown",'Duel Log'!O$2:O$2815,$A25)+COUNTIFS('Duel Log'!C$2:C$2815,"Clown",'Duel Log'!P$2:P$2815,$A25)</f>
        <v>15</v>
      </c>
      <c r="H25" s="17" t="n">
        <f aca="false">COUNTIFS('Duel Log'!C$2:C$2815,"Coco",'Duel Log'!I$2:I$2815,$A25)+COUNTIFS('Duel Log'!C$2:C$2815,"Coco",'Duel Log'!J$2:J$2815,$A25)+COUNTIFS('Duel Log'!C$2:C$2815,"Coco",'Duel Log'!K$2:K$2815,$A25)+COUNTIFS('Duel Log'!C$2:C$2815,"Coco",'Duel Log'!L$2:L$2815,$A25)+COUNTIFS('Duel Log'!C$2:C$2815,"Coco",'Duel Log'!M$2:M$2815,$A25)+COUNTIFS('Duel Log'!C$2:C$2815,"Coco",'Duel Log'!N$2:N$2815,$A25)+COUNTIFS('Duel Log'!C$2:C$2815,"Coco",'Duel Log'!O$2:O$2815,$A25)+COUNTIFS('Duel Log'!C$2:C$2815,"Coco",'Duel Log'!P$2:P$2815,$A25)</f>
        <v>20</v>
      </c>
      <c r="I25" s="17" t="n">
        <f aca="false">COUNTIFS('Duel Log'!C$2:C$2815,"Code: Furkan",'Duel Log'!I$2:I$2815,$A25)+COUNTIFS('Duel Log'!C$2:C$2815,"Code: Furkan",'Duel Log'!J$2:J$2815,$A25)+COUNTIFS('Duel Log'!C$2:C$2815,"Code: Furkan",'Duel Log'!K$2:K$2815,$A25)+COUNTIFS('Duel Log'!C$2:C$2815,"Code: Furkan",'Duel Log'!L$2:L$2815,$A25)+COUNTIFS('Duel Log'!C$2:C$2815,"Code: Furkan",'Duel Log'!M$2:M$2815,$A25)+COUNTIFS('Duel Log'!C$2:C$2815,"Code: Furkan",'Duel Log'!N$2:N$2815,$A25)+COUNTIFS('Duel Log'!C$2:C$2815,"Code: Furkan",'Duel Log'!O$2:O$2815,$A25)+COUNTIFS('Duel Log'!C$2:C$2815,"Code: Furkan",'Duel Log'!P$2:P$2815,$A25)</f>
        <v>10</v>
      </c>
      <c r="J25" s="17" t="n">
        <f aca="false">COUNTIFS('Duel Log'!C$2:C$2815,"DK",'Duel Log'!I$2:I$2815,$A25)+COUNTIFS('Duel Log'!C$2:C$2815,"DK",'Duel Log'!J$2:J$2815,$A25)+COUNTIFS('Duel Log'!C$2:C$2815,"DK",'Duel Log'!K$2:K$2815,$A25)+COUNTIFS('Duel Log'!C$2:C$2815,"DK",'Duel Log'!L$2:L$2815,$A25)+COUNTIFS('Duel Log'!C$2:C$2815,"DK",'Duel Log'!M$2:M$2815,$A25)+COUNTIFS('Duel Log'!C$2:C$2815,"DK",'Duel Log'!N$2:N$2815,$A25)+COUNTIFS('Duel Log'!C$2:C$2815,"DK",'Duel Log'!O$2:O$2815,$A25)+COUNTIFS('Duel Log'!C$2:C$2815,"DK",'Duel Log'!P$2:P$2815,$A25)</f>
        <v>0</v>
      </c>
      <c r="K25" s="17" t="n">
        <f aca="false">COUNTIFS('Duel Log'!C$2:C$2815,"Dess",'Duel Log'!I$2:I$2815,$A25)+COUNTIFS('Duel Log'!C$2:C$2815,"Dess",'Duel Log'!J$2:J$2815,$A25)+COUNTIFS('Duel Log'!C$2:C$2815,"Dess",'Duel Log'!K$2:K$2815,$A25)+COUNTIFS('Duel Log'!C$2:C$2815,"Dess",'Duel Log'!L$2:L$2815,$A25)+COUNTIFS('Duel Log'!C$2:C$2815,"Dess",'Duel Log'!M$2:M$2815,$A25)+COUNTIFS('Duel Log'!C$2:C$2815,"Dess",'Duel Log'!N$2:N$2815,$A25)+COUNTIFS('Duel Log'!C$2:C$2815,"Dess",'Duel Log'!O$2:O$2815,$A25)+COUNTIFS('Duel Log'!C$2:C$2815,"Dess",'Duel Log'!P$2:P$2815,$A25)</f>
        <v>2</v>
      </c>
      <c r="L25" s="17" t="n">
        <f aca="false">COUNTIFS('Duel Log'!C$2:C$2815,"EGW",'Duel Log'!I$2:I$2815,$A25)+COUNTIFS('Duel Log'!C$2:C$2815,"EGW",'Duel Log'!J$2:J$2815,$A25)+COUNTIFS('Duel Log'!C$2:C$2815,"EGW",'Duel Log'!K$2:K$2815,$A25)+COUNTIFS('Duel Log'!C$2:C$2815,"EGW",'Duel Log'!L$2:L$2815,$A25)+COUNTIFS('Duel Log'!C$2:C$2815,"EGW",'Duel Log'!M$2:M$2815,$A25)+COUNTIFS('Duel Log'!C$2:C$2815,"EGW",'Duel Log'!N$2:N$2815,$A25)+COUNTIFS('Duel Log'!C$2:C$2815,"EGW",'Duel Log'!O$2:O$2815,$A25)+COUNTIFS('Duel Log'!C$2:C$2815,"EGW",'Duel Log'!P$2:P$2815,$A25)</f>
        <v>1</v>
      </c>
      <c r="M25" s="17" t="n">
        <f aca="false">COUNTIFS('Duel Log'!C$2:C$2815,"ErBacce",'Duel Log'!I$2:I$2815,$A25)+COUNTIFS('Duel Log'!C$2:C$2815,"ErBacce",'Duel Log'!J$2:J$2815,$A25)+COUNTIFS('Duel Log'!C$2:C$2815,"ErBacce",'Duel Log'!K$2:K$2815,$A25)+COUNTIFS('Duel Log'!C$2:C$2815,"ErBacce",'Duel Log'!L$2:L$2815,$A25)+COUNTIFS('Duel Log'!C$2:C$2815,"ErBacce",'Duel Log'!M$2:M$2815,$A25)+COUNTIFS('Duel Log'!C$2:C$2815,"ErBacce",'Duel Log'!N$2:N$2815,$A25)+COUNTIFS('Duel Log'!C$2:C$2815,"ErBacce",'Duel Log'!O$2:O$2815,$A25)+COUNTIFS('Duel Log'!C$2:C$2815,"ErBacce",'Duel Log'!P$2:P$2815,$A25)</f>
        <v>9</v>
      </c>
      <c r="N25" s="17" t="n">
        <f aca="false">COUNTIFS('Duel Log'!C$2:C$2815,"Ian77",'Duel Log'!I$2:I$2815,$A25)+COUNTIFS('Duel Log'!C$2:C$2815,"Ian77",'Duel Log'!J$2:J$2815,$A25)+COUNTIFS('Duel Log'!C$2:C$2815,"Ian77",'Duel Log'!K$2:K$2815,$A25)+COUNTIFS('Duel Log'!C$2:C$2815,"Ian77",'Duel Log'!L$2:L$2815,$A25)+COUNTIFS('Duel Log'!C$2:C$2815,"Ian77",'Duel Log'!M$2:M$2815,$A25)+COUNTIFS('Duel Log'!C$2:C$2815,"Ian77",'Duel Log'!N$2:N$2815,$A25)+COUNTIFS('Duel Log'!C$2:C$2815,"Ian77",'Duel Log'!O$2:O$2815,$A25)+COUNTIFS('Duel Log'!C$2:C$2815,"Ian77",'Duel Log'!P$2:P$2815,$A25)</f>
        <v>8</v>
      </c>
      <c r="O25" s="17" t="n">
        <f aca="false">COUNTIFS('Duel Log'!C$2:C$2815,"JL Viiper",'Duel Log'!I$2:I$2815,$A25)+COUNTIFS('Duel Log'!C$2:C$2815,"JL Viiper",'Duel Log'!J$2:J$2815,$A25)+COUNTIFS('Duel Log'!C$2:C$2815,"JL Viiper",'Duel Log'!K$2:K$2815,$A25)+COUNTIFS('Duel Log'!C$2:C$2815,"JL Viiper",'Duel Log'!L$2:L$2815,$A25)+COUNTIFS('Duel Log'!C$2:C$2815,"JL Viiper",'Duel Log'!M$2:M$2815,$A25)+COUNTIFS('Duel Log'!C$2:C$2815,"JL Viiper",'Duel Log'!N$2:N$2815,$A25)+COUNTIFS('Duel Log'!C$2:C$2815,"JL Viiper",'Duel Log'!O$2:O$2815,$A25)+COUNTIFS('Duel Log'!C$2:C$2815,"JL Viiper",'Duel Log'!P$2:P$2815,$A25)</f>
        <v>6</v>
      </c>
      <c r="P25" s="17" t="n">
        <f aca="false">COUNTIFS('Duel Log'!C$2:C$2815,"JorZ",'Duel Log'!I$2:I$2815,$A25)+COUNTIFS('Duel Log'!C$2:C$2815,"JorZ",'Duel Log'!J$2:J$2815,$A25)+COUNTIFS('Duel Log'!C$2:C$2815,"JorZ",'Duel Log'!K$2:K$2815,$A25)+COUNTIFS('Duel Log'!C$2:C$2815,"JorZ",'Duel Log'!L$2:L$2815,$A25)+COUNTIFS('Duel Log'!C$2:C$2815,"JorZ",'Duel Log'!M$2:M$2815,$A25)+COUNTIFS('Duel Log'!C$2:C$2815,"JorZ",'Duel Log'!N$2:N$2815,$A25)+COUNTIFS('Duel Log'!C$2:C$2815,"JorZ",'Duel Log'!O$2:O$2815,$A25)+COUNTIFS('Duel Log'!C$2:C$2815,"JorZ",'Duel Log'!P$2:P$2815,$A25)</f>
        <v>4</v>
      </c>
      <c r="Q25" s="17" t="n">
        <f aca="false">COUNTIFS('Duel Log'!C$2:C$2815,"Kimchi77✨小小罗",'Duel Log'!I$2:I$2815,$A25)+COUNTIFS('Duel Log'!C$2:C$2815,"Kimchi77✨小小罗",'Duel Log'!J$2:J$2815,$A25)+COUNTIFS('Duel Log'!C$2:C$2815,"Kimchi77✨小小罗",'Duel Log'!K$2:K$2815,$A25)+COUNTIFS('Duel Log'!C$2:C$2815,"Kimchi77✨小小罗",'Duel Log'!L$2:L$2815,$A25)+COUNTIFS('Duel Log'!C$2:C$2815,"Kimchi77✨小小罗",'Duel Log'!M$2:M$2815,$A25)+COUNTIFS('Duel Log'!C$2:C$2815,"Kimchi77✨小小罗",'Duel Log'!N$2:N$2815,$A25)+COUNTIFS('Duel Log'!C$2:C$2815,"Kimchi77✨小小罗",'Duel Log'!O$2:O$2815,$A25)+COUNTIFS('Duel Log'!C$2:C$2815,"Kimchi77✨小小罗",'Duel Log'!P$2:P$2815,$A25)</f>
        <v>2</v>
      </c>
      <c r="R25" s="17" t="n">
        <f aca="false">COUNTIFS('Duel Log'!C$2:C$2815,"Kitashiyan",'Duel Log'!I$2:I$2815,$A25)+COUNTIFS('Duel Log'!C$2:C$2815,"Kitashiyan",'Duel Log'!J$2:J$2815,$A25)+COUNTIFS('Duel Log'!C$2:C$2815,"Kitashiyan",'Duel Log'!K$2:K$2815,$A25)+COUNTIFS('Duel Log'!C$2:C$2815,"Kitashiyan",'Duel Log'!L$2:L$2815,$A25)+COUNTIFS('Duel Log'!C$2:C$2815,"Kitashiyan",'Duel Log'!M$2:M$2815,$A25)+COUNTIFS('Duel Log'!C$2:C$2815,"Kitashiyan",'Duel Log'!N$2:N$2815,$A25)+COUNTIFS('Duel Log'!C$2:C$2815,"Kitashiyan",'Duel Log'!O$2:O$2815,$A25)+COUNTIFS('Duel Log'!C$2:C$2815,"Kitashiyan",'Duel Log'!P$2:P$2815,$A25)</f>
        <v>14</v>
      </c>
      <c r="S25" s="17" t="n">
        <f aca="false">COUNTIFS('Duel Log'!C$2:C$2815,"LF丨张✨Ink❤️llb",'Duel Log'!I$2:I$2815,$A25)+COUNTIFS('Duel Log'!C$2:C$2815,"LF丨张✨Ink❤️llb",'Duel Log'!J$2:J$2815,$A25)+COUNTIFS('Duel Log'!C$2:C$2815,"LF丨张✨Ink❤️llb",'Duel Log'!K$2:K$2815,$A25)+COUNTIFS('Duel Log'!C$2:C$2815,"LF丨张✨Ink❤️llb",'Duel Log'!L$2:L$2815,$A25)+COUNTIFS('Duel Log'!C$2:C$2815,"LF丨张✨Ink❤️llb",'Duel Log'!M$2:M$2815,$A25)+COUNTIFS('Duel Log'!C$2:C$2815,"LF丨张✨Ink❤️llb",'Duel Log'!N$2:N$2815,$A25)+COUNTIFS('Duel Log'!C$2:C$2815,"LF丨张✨Ink❤️llb",'Duel Log'!O$2:O$2815,$A25)+COUNTIFS('Duel Log'!C$2:C$2815,"LF丨张✨Ink❤️llb",'Duel Log'!P$2:P$2815,$A25)</f>
        <v>5</v>
      </c>
      <c r="T25" s="17" t="n">
        <f aca="false">COUNTIFS('Duel Log'!C$2:C$2815,"Lucas.xit✨之安神",'Duel Log'!I$2:I$2815,$A25)+COUNTIFS('Duel Log'!C$2:C$2815,"Lucas.xit✨之安神",'Duel Log'!J$2:J$2815,$A25)+COUNTIFS('Duel Log'!C$2:C$2815,"Lucas.xit✨之安神",'Duel Log'!K$2:K$2815,$A25)+COUNTIFS('Duel Log'!C$2:C$2815,"Lucas.xit✨之安神",'Duel Log'!L$2:L$2815,$A25)+COUNTIFS('Duel Log'!C$2:C$2815,"Lucas.xit✨之安神",'Duel Log'!M$2:M$2815,$A25)+COUNTIFS('Duel Log'!C$2:C$2815,"Lucas.xit✨之安神",'Duel Log'!N$2:N$2815,$A25)+COUNTIFS('Duel Log'!C$2:C$2815,"Lucas.xit✨之安神",'Duel Log'!O$2:O$2815,$A25)+COUNTIFS('Duel Log'!C$2:C$2815,"Lucas.xit✨之安神",'Duel Log'!P$2:P$2815,$A25)</f>
        <v>0</v>
      </c>
      <c r="U25" s="17" t="n">
        <f aca="false">COUNTIFS('Duel Log'!C$2:C$2815,"Lucas✨杰克",'Duel Log'!I$2:I$2815,$A25)+COUNTIFS('Duel Log'!C$2:C$2815,"Lucas✨杰克",'Duel Log'!J$2:J$2815,$A25)+COUNTIFS('Duel Log'!C$2:C$2815,"Lucas✨杰克",'Duel Log'!K$2:K$2815,$A25)+COUNTIFS('Duel Log'!C$2:C$2815,"Lucas✨杰克",'Duel Log'!L$2:L$2815,$A25)+COUNTIFS('Duel Log'!C$2:C$2815,"Lucas✨杰克",'Duel Log'!M$2:M$2815,$A25)+COUNTIFS('Duel Log'!C$2:C$2815,"Lucas✨杰克",'Duel Log'!N$2:N$2815,$A25)+COUNTIFS('Duel Log'!C$2:C$2815,"Lucas✨杰克",'Duel Log'!O$2:O$2815,$A25)+COUNTIFS('Duel Log'!C$2:C$2815,"Lucas✨杰克",'Duel Log'!P$2:P$2815,$A25)</f>
        <v>4</v>
      </c>
      <c r="V25" s="17" t="n">
        <f aca="false">COUNTIFS('Duel Log'!C$2:C$2815,"MH Axel",'Duel Log'!I$2:I$2815,$A25)+COUNTIFS('Duel Log'!C$2:C$2815,"MH Axel",'Duel Log'!J$2:J$2815,$A25)+COUNTIFS('Duel Log'!C$2:C$2815,"MH Axel",'Duel Log'!K$2:K$2815,$A25)+COUNTIFS('Duel Log'!C$2:C$2815,"MH Axel",'Duel Log'!L$2:L$2815,$A25)+COUNTIFS('Duel Log'!C$2:C$2815,"MH Axel",'Duel Log'!M$2:M$2815,$A25)+COUNTIFS('Duel Log'!C$2:C$2815,"MH Axel",'Duel Log'!N$2:N$2815,$A25)+COUNTIFS('Duel Log'!C$2:C$2815,"MH Axel",'Duel Log'!O$2:O$2815,$A25)+COUNTIFS('Duel Log'!C$2:C$2815,"MH Axel",'Duel Log'!P$2:P$2815,$A25)</f>
        <v>17</v>
      </c>
      <c r="W25" s="17" t="n">
        <f aca="false">COUNTIFS('Duel Log'!C$2:C$2815,"Mohamed Light",'Duel Log'!I$2:I$2815,$A25)+COUNTIFS('Duel Log'!C$2:C$2815,"Mohamed Light",'Duel Log'!J$2:J$2815,$A25)+COUNTIFS('Duel Log'!C$2:C$2815,"Mohamed Light",'Duel Log'!K$2:K$2815,$A25)+COUNTIFS('Duel Log'!C$2:C$2815,"Mohamed Light",'Duel Log'!L$2:L$2815,$A25)+COUNTIFS('Duel Log'!C$2:C$2815,"Mohamed Light",'Duel Log'!M$2:M$2815,$A25)+COUNTIFS('Duel Log'!C$2:C$2815,"Mohamed Light",'Duel Log'!N$2:N$2815,$A25)+COUNTIFS('Duel Log'!C$2:C$2815,"Mohamed Light",'Duel Log'!O$2:O$2815,$A25)+COUNTIFS('Duel Log'!C$2:C$2815,"Mohamed Light",'Duel Log'!P$2:P$2815,$A25)</f>
        <v>11</v>
      </c>
      <c r="X25" s="17" t="n">
        <f aca="false">COUNTIFS('Duel Log'!C$2:C$2815,"Nicoco23",'Duel Log'!I$2:I$2815,$A25)+COUNTIFS('Duel Log'!C$2:C$2815,"Nicoco23",'Duel Log'!J$2:J$2815,$A25)+COUNTIFS('Duel Log'!C$2:C$2815,"Nicoco23",'Duel Log'!K$2:K$2815,$A25)+COUNTIFS('Duel Log'!C$2:C$2815,"Nicoco23",'Duel Log'!L$2:L$2815,$A25)+COUNTIFS('Duel Log'!C$2:C$2815,"Nicoco23",'Duel Log'!M$2:M$2815,$A25)+COUNTIFS('Duel Log'!C$2:C$2815,"Nicoco23",'Duel Log'!N$2:N$2815,$A25)+COUNTIFS('Duel Log'!C$2:C$2815,"Nicoco23",'Duel Log'!O$2:O$2815,$A25)+COUNTIFS('Duel Log'!C$2:C$2815,"Nicoco23",'Duel Log'!P$2:P$2815,$A25)</f>
        <v>0</v>
      </c>
      <c r="Y25" s="17" t="n">
        <f aca="false">COUNTIFS('Duel Log'!C$2:C$2815,"Nooby❤️Pi2r",'Duel Log'!I$2:I$2815,$A25)+COUNTIFS('Duel Log'!C$2:C$2815,"Nooby❤️Pi2r",'Duel Log'!J$2:J$2815,$A25)+COUNTIFS('Duel Log'!C$2:C$2815,"Nooby❤️Pi2r",'Duel Log'!K$2:K$2815,$A25)+COUNTIFS('Duel Log'!C$2:C$2815,"Nooby❤️Pi2r",'Duel Log'!L$2:L$2815,$A25)+COUNTIFS('Duel Log'!C$2:C$2815,"Nooby❤️Pi2r",'Duel Log'!M$2:M$2815,$A25)+COUNTIFS('Duel Log'!C$2:C$2815,"Nooby❤️Pi2r",'Duel Log'!N$2:N$2815,$A25)+COUNTIFS('Duel Log'!C$2:C$2815,"Nooby❤️Pi2r",'Duel Log'!O$2:O$2815,$A25)+COUNTIFS('Duel Log'!C$2:C$2815,"Nooby❤️Pi2r",'Duel Log'!P$2:P$2815,$A25)</f>
        <v>9</v>
      </c>
      <c r="Z25" s="17" t="n">
        <f aca="false">COUNTIFS('Duel Log'!C$2:C$2815,"Pedro™️",'Duel Log'!I$2:I$2815,$A25)+COUNTIFS('Duel Log'!C$2:C$2815,"Pedro™️",'Duel Log'!J$2:J$2815,$A25)+COUNTIFS('Duel Log'!C$2:C$2815,"Pedro™️",'Duel Log'!K$2:K$2815,$A25)+COUNTIFS('Duel Log'!C$2:C$2815,"Pedro™️",'Duel Log'!L$2:L$2815,$A25)+COUNTIFS('Duel Log'!C$2:C$2815,"Pedro™️",'Duel Log'!M$2:M$2815,$A25)+COUNTIFS('Duel Log'!C$2:C$2815,"Pedro™️",'Duel Log'!N$2:N$2815,$A25)+COUNTIFS('Duel Log'!C$2:C$2815,"Pedro™️",'Duel Log'!O$2:O$2815,$A25)+COUNTIFS('Duel Log'!C$2:C$2815,"Pedro™️",'Duel Log'!P$2:P$2815,$A25)</f>
        <v>14</v>
      </c>
      <c r="AA25" s="17" t="n">
        <f aca="false">COUNTIFS('Duel Log'!C$2:C$2815,"RAD",'Duel Log'!I$2:I$2815,$A25)+COUNTIFS('Duel Log'!C$2:C$2815,"RAD",'Duel Log'!J$2:J$2815,$A25)+COUNTIFS('Duel Log'!C$2:C$2815,"RAD",'Duel Log'!K$2:K$2815,$A25)+COUNTIFS('Duel Log'!C$2:C$2815,"RAD",'Duel Log'!L$2:L$2815,$A25)+COUNTIFS('Duel Log'!C$2:C$2815,"RAD",'Duel Log'!M$2:M$2815,$A25)+COUNTIFS('Duel Log'!C$2:C$2815,"RAD",'Duel Log'!N$2:N$2815,$A25)+COUNTIFS('Duel Log'!C$2:C$2815,"RAD",'Duel Log'!O$2:O$2815,$A25)+COUNTIFS('Duel Log'!C$2:C$2815,"RAD",'Duel Log'!P$2:P$2815,$A25)</f>
        <v>4</v>
      </c>
      <c r="AB25" s="17" t="n">
        <f aca="false">COUNTIFS('Duel Log'!C$2:C$2815,"RUBIZALEZ",'Duel Log'!I$2:I$2815,$A25)+COUNTIFS('Duel Log'!C$2:C$2815,"RUBIZALEZ",'Duel Log'!J$2:J$2815,$A25)+COUNTIFS('Duel Log'!C$2:C$2815,"RUBIZALEZ",'Duel Log'!K$2:K$2815,$A25)+COUNTIFS('Duel Log'!C$2:C$2815,"RUBIZALEZ",'Duel Log'!L$2:L$2815,$A25)+COUNTIFS('Duel Log'!C$2:C$2815,"RUBIZALEZ",'Duel Log'!M$2:M$2815,$A25)+COUNTIFS('Duel Log'!C$2:C$2815,"RUBIZALEZ",'Duel Log'!N$2:N$2815,$A25)+COUNTIFS('Duel Log'!C$2:C$2815,"RUBIZALEZ",'Duel Log'!O$2:O$2815,$A25)+COUNTIFS('Duel Log'!C$2:C$2815,"RUBIZALEZ",'Duel Log'!P$2:P$2815,$A25)</f>
        <v>10</v>
      </c>
      <c r="AC25" s="17" t="n">
        <f aca="false">COUNTIFS('Duel Log'!C$2:C$2815,"Rainbow",'Duel Log'!I$2:I$2815,$A25)+COUNTIFS('Duel Log'!C$2:C$2815,"Rainbow",'Duel Log'!J$2:J$2815,$A25)+COUNTIFS('Duel Log'!C$2:C$2815,"Rainbow",'Duel Log'!K$2:K$2815,$A25)+COUNTIFS('Duel Log'!C$2:C$2815,"Rainbow",'Duel Log'!L$2:L$2815,$A25)+COUNTIFS('Duel Log'!C$2:C$2815,"Rainbow",'Duel Log'!M$2:M$2815,$A25)+COUNTIFS('Duel Log'!C$2:C$2815,"Rainbow",'Duel Log'!N$2:N$2815,$A25)+COUNTIFS('Duel Log'!C$2:C$2815,"Rainbow",'Duel Log'!O$2:O$2815,$A25)+COUNTIFS('Duel Log'!C$2:C$2815,"Rainbow",'Duel Log'!P$2:P$2815,$A25)</f>
        <v>5</v>
      </c>
      <c r="AD25" s="17" t="n">
        <f aca="false">COUNTIFS('Duel Log'!C$2:C$2815,"Rin✨安之",'Duel Log'!I$2:I$2815,$A25)+COUNTIFS('Duel Log'!C$2:C$2815,"Rin✨安之",'Duel Log'!J$2:J$2815,$A25)+COUNTIFS('Duel Log'!C$2:C$2815,"Rin✨安之",'Duel Log'!K$2:K$2815,$A25)+COUNTIFS('Duel Log'!C$2:C$2815,"Rin✨安之",'Duel Log'!L$2:L$2815,$A25)+COUNTIFS('Duel Log'!C$2:C$2815,"Rin✨安之",'Duel Log'!M$2:M$2815,$A25)+COUNTIFS('Duel Log'!C$2:C$2815,"Rin✨安之",'Duel Log'!N$2:N$2815,$A25)+COUNTIFS('Duel Log'!C$2:C$2815,"Rin✨安之",'Duel Log'!O$2:O$2815,$A25)+COUNTIFS('Duel Log'!C$2:C$2815,"Rin✨安之",'Duel Log'!P$2:P$2815,$A25)</f>
        <v>7</v>
      </c>
      <c r="AE25" s="17" t="n">
        <f aca="false">COUNTIFS('Duel Log'!C$2:C$2815,"Ryley",'Duel Log'!I$2:I$2815,$A25)+COUNTIFS('Duel Log'!C$2:C$2815,"Ryley",'Duel Log'!J$2:J$2815,$A25)+COUNTIFS('Duel Log'!C$2:C$2815,"Ryley",'Duel Log'!K$2:K$2815,$A25)+COUNTIFS('Duel Log'!C$2:C$2815,"Ryley",'Duel Log'!L$2:L$2815,$A25)+COUNTIFS('Duel Log'!C$2:C$2815,"Ryley",'Duel Log'!M$2:M$2815,$A25)+COUNTIFS('Duel Log'!C$2:C$2815,"Ryley",'Duel Log'!N$2:N$2815,$A25)+COUNTIFS('Duel Log'!C$2:C$2815,"Ryley",'Duel Log'!O$2:O$2815,$A25)+COUNTIFS('Duel Log'!C$2:C$2815,"Ryley",'Duel Log'!P$2:P$2815,$A25)</f>
        <v>12</v>
      </c>
      <c r="AF25" s="17" t="n">
        <f aca="false">COUNTIFS('Duel Log'!C$2:C$2815,"SK Morten",'Duel Log'!I$2:I$2815,$A25)+COUNTIFS('Duel Log'!C$2:C$2815,"SK Morten",'Duel Log'!J$2:J$2815,$A25)+COUNTIFS('Duel Log'!C$2:C$2815,"SK Morten",'Duel Log'!K$2:K$2815,$A25)+COUNTIFS('Duel Log'!C$2:C$2815,"SK Morten",'Duel Log'!L$2:L$2815,$A25)+COUNTIFS('Duel Log'!C$2:C$2815,"SK Morten",'Duel Log'!M$2:M$2815,$A25)+COUNTIFS('Duel Log'!C$2:C$2815,"SK Morten",'Duel Log'!N$2:N$2815,$A25)+COUNTIFS('Duel Log'!C$2:C$2815,"SK Morten",'Duel Log'!O$2:O$2815,$A25)+COUNTIFS('Duel Log'!C$2:C$2815,"SK Morten",'Duel Log'!P$2:P$2815,$A25)</f>
        <v>6</v>
      </c>
      <c r="AG25" s="17" t="n">
        <f aca="false">COUNTIFS('Duel Log'!C$2:C$2815,"SK xopxsam",'Duel Log'!I$2:I$2815,$A25)+COUNTIFS('Duel Log'!C$2:C$2815,"SK xopxsam",'Duel Log'!J$2:J$2815,$A25)+COUNTIFS('Duel Log'!C$2:C$2815,"SK xopxsam",'Duel Log'!K$2:K$2815,$A25)+COUNTIFS('Duel Log'!C$2:C$2815,"SK xopxsam",'Duel Log'!L$2:L$2815,$A25)+COUNTIFS('Duel Log'!C$2:C$2815,"SK xopxsam",'Duel Log'!M$2:M$2815,$A25)+COUNTIFS('Duel Log'!C$2:C$2815,"SK xopxsam",'Duel Log'!N$2:N$2815,$A25)+COUNTIFS('Duel Log'!C$2:C$2815,"SK xopxsam",'Duel Log'!O$2:O$2815,$A25)+COUNTIFS('Duel Log'!C$2:C$2815,"SK xopxsam",'Duel Log'!P$2:P$2815,$A25)</f>
        <v>4</v>
      </c>
      <c r="AH25" s="17" t="n">
        <f aca="false">COUNTIFS('Duel Log'!C$2:C$2815,"Samuel Bassotto",'Duel Log'!I$2:I$2815,$A25)+COUNTIFS('Duel Log'!C$2:C$2815,"Samuel Bassotto",'Duel Log'!J$2:J$2815,$A25)+COUNTIFS('Duel Log'!C$2:C$2815,"Samuel Bassotto",'Duel Log'!K$2:K$2815,$A25)+COUNTIFS('Duel Log'!C$2:C$2815,"Samuel Bassotto",'Duel Log'!L$2:L$2815,$A25)+COUNTIFS('Duel Log'!C$2:C$2815,"Samuel Bassotto",'Duel Log'!M$2:M$2815,$A25)+COUNTIFS('Duel Log'!C$2:C$2815,"Samuel Bassotto",'Duel Log'!N$2:N$2815,$A25)+COUNTIFS('Duel Log'!C$2:C$2815,"Samuel Bassotto",'Duel Log'!O$2:O$2815,$A25)+COUNTIFS('Duel Log'!C$2:C$2815,"Samuel Bassotto",'Duel Log'!P$2:P$2815,$A25)</f>
        <v>8</v>
      </c>
      <c r="AI25" s="17" t="n">
        <f aca="false">COUNTIFS('Duel Log'!C$2:C$2815,"SandBox",'Duel Log'!I$2:I$2815,$A25)+COUNTIFS('Duel Log'!C$2:C$2815,"SandBox",'Duel Log'!J$2:J$2815,$A25)+COUNTIFS('Duel Log'!C$2:C$2815,"SandBox",'Duel Log'!K$2:K$2815,$A25)+COUNTIFS('Duel Log'!C$2:C$2815,"SandBox",'Duel Log'!L$2:L$2815,$A25)+COUNTIFS('Duel Log'!C$2:C$2815,"SandBox",'Duel Log'!M$2:M$2815,$A25)+COUNTIFS('Duel Log'!C$2:C$2815,"SandBox",'Duel Log'!N$2:N$2815,$A25)+COUNTIFS('Duel Log'!C$2:C$2815,"SandBox",'Duel Log'!O$2:O$2815,$A25)+COUNTIFS('Duel Log'!C$2:C$2815,"SandBox",'Duel Log'!P$2:P$2815,$A25)</f>
        <v>11</v>
      </c>
      <c r="AJ25" s="17" t="n">
        <f aca="false">COUNTIFS('Duel Log'!C$2:C$2815,"Steeef",'Duel Log'!I$2:I$2815,$A25)+COUNTIFS('Duel Log'!C$2:C$2815,"Steeef",'Duel Log'!J$2:J$2815,$A25)+COUNTIFS('Duel Log'!C$2:C$2815,"Steeef",'Duel Log'!K$2:K$2815,$A25)+COUNTIFS('Duel Log'!C$2:C$2815,"Steeef",'Duel Log'!L$2:L$2815,$A25)+COUNTIFS('Duel Log'!C$2:C$2815,"Steeef",'Duel Log'!M$2:M$2815,$A25)+COUNTIFS('Duel Log'!C$2:C$2815,"Steeef",'Duel Log'!N$2:N$2815,$A25)+COUNTIFS('Duel Log'!C$2:C$2815,"Steeef",'Duel Log'!O$2:O$2815,$A25)+COUNTIFS('Duel Log'!C$2:C$2815,"Steeef",'Duel Log'!P$2:P$2815,$A25)</f>
        <v>16</v>
      </c>
      <c r="AK25" s="17" t="n">
        <f aca="false">COUNTIFS('Duel Log'!C$2:C$2815,"TMX I Mateja",'Duel Log'!I$2:I$2815,$A25)+COUNTIFS('Duel Log'!C$2:C$2815,"TMX I Mateja",'Duel Log'!J$2:J$2815,$A25)+COUNTIFS('Duel Log'!C$2:C$2815,"TMX I Mateja",'Duel Log'!K$2:K$2815,$A25)+COUNTIFS('Duel Log'!C$2:C$2815,"TMX I Mateja",'Duel Log'!L$2:L$2815,$A25)+COUNTIFS('Duel Log'!C$2:C$2815,"TMX I Mateja",'Duel Log'!M$2:M$2815,$A25)+COUNTIFS('Duel Log'!C$2:C$2815,"TMX I Mateja",'Duel Log'!N$2:N$2815,$A25)+COUNTIFS('Duel Log'!C$2:C$2815,"TMX I Mateja",'Duel Log'!O$2:O$2815,$A25)+COUNTIFS('Duel Log'!C$2:C$2815,"TMX I Mateja",'Duel Log'!P$2:P$2815,$A25)</f>
        <v>15</v>
      </c>
      <c r="AL25" s="17" t="n">
        <f aca="false">COUNTIFS('Duel Log'!C$2:C$2815,"Turan✨",'Duel Log'!I$2:I$2815,$A25)+COUNTIFS('Duel Log'!C$2:C$2815,"Turan✨",'Duel Log'!J$2:J$2815,$A25)+COUNTIFS('Duel Log'!C$2:C$2815,"Turan✨",'Duel Log'!K$2:K$2815,$A25)+COUNTIFS('Duel Log'!C$2:C$2815,"Turan✨",'Duel Log'!L$2:L$2815,$A25)+COUNTIFS('Duel Log'!C$2:C$2815,"Turan✨",'Duel Log'!M$2:M$2815,$A25)+COUNTIFS('Duel Log'!C$2:C$2815,"Turan✨",'Duel Log'!N$2:N$2815,$A25)+COUNTIFS('Duel Log'!C$2:C$2815,"Turan✨",'Duel Log'!O$2:O$2815,$A25)+COUNTIFS('Duel Log'!C$2:C$2815,"Turan✨",'Duel Log'!P$2:P$2815,$A25)</f>
        <v>5</v>
      </c>
      <c r="AM25" s="17" t="n">
        <f aca="false">COUNTIFS('Duel Log'!C$2:C$2815,"Vitor75",'Duel Log'!I$2:I$2815,$A25)+COUNTIFS('Duel Log'!C$2:C$2815,"Vitor75",'Duel Log'!J$2:J$2815,$A25)+COUNTIFS('Duel Log'!C$2:C$2815,"Vitor75",'Duel Log'!K$2:K$2815,$A25)+COUNTIFS('Duel Log'!C$2:C$2815,"Vitor75",'Duel Log'!L$2:L$2815,$A25)+COUNTIFS('Duel Log'!C$2:C$2815,"Vitor75",'Duel Log'!M$2:M$2815,$A25)+COUNTIFS('Duel Log'!C$2:C$2815,"Vitor75",'Duel Log'!N$2:N$2815,$A25)+COUNTIFS('Duel Log'!C$2:C$2815,"Vitor75",'Duel Log'!O$2:O$2815,$A25)+COUNTIFS('Duel Log'!C$2:C$2815,"Vitor75",'Duel Log'!P$2:P$2815,$A25)</f>
        <v>15</v>
      </c>
      <c r="AN25" s="17" t="n">
        <f aca="false">COUNTIFS('Duel Log'!C$2:C$2815,"WL ✨ Tytoń 劲头",'Duel Log'!I$2:I$2815,$A25)+COUNTIFS('Duel Log'!C$2:C$2815,"WL ✨ Tytoń 劲头",'Duel Log'!J$2:J$2815,$A25)+COUNTIFS('Duel Log'!C$2:C$2815,"WL ✨ Tytoń 劲头",'Duel Log'!K$2:K$2815,$A25)+COUNTIFS('Duel Log'!C$2:C$2815,"WL ✨ Tytoń 劲头",'Duel Log'!L$2:L$2815,$A25)+COUNTIFS('Duel Log'!C$2:C$2815,"WL ✨ Tytoń 劲头",'Duel Log'!M$2:M$2815,$A25)+COUNTIFS('Duel Log'!C$2:C$2815,"WL ✨ Tytoń 劲头",'Duel Log'!N$2:N$2815,$A25)+COUNTIFS('Duel Log'!C$2:C$2815,"WL ✨ Tytoń 劲头",'Duel Log'!O$2:O$2815,$A25)+COUNTIFS('Duel Log'!C$2:C$2815,"WL ✨ Tytoń 劲头",'Duel Log'!P$2:P$2815,$A25)</f>
        <v>4</v>
      </c>
      <c r="AO25" s="17" t="n">
        <f aca="false">COUNTIFS('Duel Log'!C$2:C$2815,"Wallace",'Duel Log'!I$2:I$2815,$A25)+COUNTIFS('Duel Log'!C$2:C$2815,"Wallace",'Duel Log'!J$2:J$2815,$A25)+COUNTIFS('Duel Log'!C$2:C$2815,"Wallace",'Duel Log'!K$2:K$2815,$A25)+COUNTIFS('Duel Log'!C$2:C$2815,"Wallace",'Duel Log'!L$2:L$2815,$A25)+COUNTIFS('Duel Log'!C$2:C$2815,"Wallace",'Duel Log'!M$2:M$2815,$A25)+COUNTIFS('Duel Log'!C$2:C$2815,"Wallace",'Duel Log'!N$2:N$2815,$A25)+COUNTIFS('Duel Log'!C$2:C$2815,"Wallace",'Duel Log'!O$2:O$2815,$A25)+COUNTIFS('Duel Log'!C$2:C$2815,"Wallace",'Duel Log'!P$2:P$2815,$A25)</f>
        <v>10</v>
      </c>
      <c r="AP25" s="17" t="n">
        <f aca="false">COUNTIFS('Duel Log'!C$2:C$2815,"Yoru",'Duel Log'!I$2:I$2815,$A25)+COUNTIFS('Duel Log'!C$2:C$2815,"Yoru",'Duel Log'!J$2:J$2815,$A25)+COUNTIFS('Duel Log'!C$2:C$2815,"Yoru",'Duel Log'!K$2:K$2815,$A25)+COUNTIFS('Duel Log'!C$2:C$2815,"Yoru",'Duel Log'!L$2:L$2815,$A25)+COUNTIFS('Duel Log'!C$2:C$2815,"Yoru",'Duel Log'!M$2:M$2815,$A25)+COUNTIFS('Duel Log'!C$2:C$2815,"Yoru",'Duel Log'!N$2:N$2815,$A25)+COUNTIFS('Duel Log'!C$2:C$2815,"Yoru",'Duel Log'!O$2:O$2815,$A25)+COUNTIFS('Duel Log'!C$2:C$2815,"Yoru",'Duel Log'!P$2:P$2815,$A25)</f>
        <v>7</v>
      </c>
      <c r="AQ25" s="17" t="n">
        <f aca="false">COUNTIFS('Duel Log'!C$2:C$2815,"adriel",'Duel Log'!I$2:I$2815,$A25)+COUNTIFS('Duel Log'!C$2:C$2815,"adriel",'Duel Log'!J$2:J$2815,$A25)+COUNTIFS('Duel Log'!C$2:C$2815,"adriel",'Duel Log'!K$2:K$2815,$A25)+COUNTIFS('Duel Log'!C$2:C$2815,"adriel",'Duel Log'!L$2:L$2815,$A25)+COUNTIFS('Duel Log'!C$2:C$2815,"adriel",'Duel Log'!M$2:M$2815,$A25)+COUNTIFS('Duel Log'!C$2:C$2815,"adriel",'Duel Log'!N$2:N$2815,$A25)+COUNTIFS('Duel Log'!C$2:C$2815,"adriel",'Duel Log'!O$2:O$2815,$A25)+COUNTIFS('Duel Log'!C$2:C$2815,"adriel",'Duel Log'!P$2:P$2815,$A25)</f>
        <v>13</v>
      </c>
      <c r="AR25" s="17" t="n">
        <f aca="false">COUNTIFS('Duel Log'!C$2:C$2815,"droy",'Duel Log'!I$2:I$2815,$A25)+COUNTIFS('Duel Log'!C$2:C$2815,"droy",'Duel Log'!J$2:J$2815,$A25)+COUNTIFS('Duel Log'!C$2:C$2815,"droy",'Duel Log'!K$2:K$2815,$A25)+COUNTIFS('Duel Log'!C$2:C$2815,"droy",'Duel Log'!L$2:L$2815,$A25)+COUNTIFS('Duel Log'!C$2:C$2815,"droy",'Duel Log'!M$2:M$2815,$A25)+COUNTIFS('Duel Log'!C$2:C$2815,"droy",'Duel Log'!N$2:N$2815,$A25)+COUNTIFS('Duel Log'!C$2:C$2815,"droy",'Duel Log'!O$2:O$2815,$A25)+COUNTIFS('Duel Log'!C$2:C$2815,"droy",'Duel Log'!P$2:P$2815,$A25)</f>
        <v>3</v>
      </c>
      <c r="AS25" s="17" t="n">
        <f aca="false">COUNTIFS('Duel Log'!C$2:C$2815,"evolve✨律师",'Duel Log'!I$2:I$2815,$A25)+COUNTIFS('Duel Log'!C$2:C$2815,"evolve✨律师",'Duel Log'!J$2:J$2815,$A25)+COUNTIFS('Duel Log'!C$2:C$2815,"evolve✨律师",'Duel Log'!K$2:K$2815,$A25)+COUNTIFS('Duel Log'!C$2:C$2815,"evolve✨律师",'Duel Log'!L$2:L$2815,$A25)+COUNTIFS('Duel Log'!C$2:C$2815,"evolve✨律师",'Duel Log'!M$2:M$2815,$A25)+COUNTIFS('Duel Log'!C$2:C$2815,"evolve✨律师",'Duel Log'!N$2:N$2815,$A25)+COUNTIFS('Duel Log'!C$2:C$2815,"evolve✨律师",'Duel Log'!O$2:O$2815,$A25)+COUNTIFS('Duel Log'!C$2:C$2815,"evolve✨律师",'Duel Log'!P$2:P$2815,$A25)</f>
        <v>13</v>
      </c>
      <c r="AT25" s="17" t="n">
        <f aca="false">COUNTIFS('Duel Log'!C$2:C$2815,"✨Tanji",'Duel Log'!I$2:I$2815,$A25)+COUNTIFS('Duel Log'!C$2:C$2815,"✨Tanji",'Duel Log'!J$2:J$2815,$A25)+COUNTIFS('Duel Log'!C$2:C$2815,"✨Tanji",'Duel Log'!K$2:K$2815,$A25)+COUNTIFS('Duel Log'!C$2:C$2815,"✨Tanji",'Duel Log'!L$2:L$2815,$A25)+COUNTIFS('Duel Log'!C$2:C$2815,"✨Tanji",'Duel Log'!M$2:M$2815,$A25)+COUNTIFS('Duel Log'!C$2:C$2815,"✨Tanji",'Duel Log'!N$2:N$2815,$A25)+COUNTIFS('Duel Log'!C$2:C$2815,"✨Tanji",'Duel Log'!O$2:O$2815,$A25)+COUNTIFS('Duel Log'!C$2:C$2815,"✨Tanji",'Duel Log'!P$2:P$2815,$A25)</f>
        <v>6</v>
      </c>
      <c r="AU25" s="17" t="n">
        <f aca="false">COUNTIFS('Duel Log'!C$2:C$2815,"ぐりてゃん",'Duel Log'!I$2:I$2815,$A25)+COUNTIFS('Duel Log'!C$2:C$2815,"ぐりてゃん",'Duel Log'!J$2:J$2815,$A25)+COUNTIFS('Duel Log'!C$2:C$2815,"ぐりてゃん",'Duel Log'!K$2:K$2815,$A25)+COUNTIFS('Duel Log'!C$2:C$2815,"ぐりてゃん",'Duel Log'!L$2:L$2815,$A25)+COUNTIFS('Duel Log'!C$2:C$2815,"ぐりてゃん",'Duel Log'!M$2:M$2815,$A25)+COUNTIFS('Duel Log'!C$2:C$2815,"ぐりてゃん",'Duel Log'!N$2:N$2815,$A25)+COUNTIFS('Duel Log'!C$2:C$2815,"ぐりてゃん",'Duel Log'!O$2:O$2815,$A25)+COUNTIFS('Duel Log'!C$2:C$2815,"ぐりてゃん",'Duel Log'!P$2:P$2815,$A25)</f>
        <v>10</v>
      </c>
      <c r="AV25" s="17" t="n">
        <f aca="false">COUNTIFS('Duel Log'!C$2:C$2815,"たぁ",'Duel Log'!I$2:I$2815,$A25)+COUNTIFS('Duel Log'!C$2:C$2815,"たぁ",'Duel Log'!J$2:J$2815,$A25)+COUNTIFS('Duel Log'!C$2:C$2815,"たぁ",'Duel Log'!K$2:K$2815,$A25)+COUNTIFS('Duel Log'!C$2:C$2815,"たぁ",'Duel Log'!L$2:L$2815,$A25)+COUNTIFS('Duel Log'!C$2:C$2815,"たぁ",'Duel Log'!M$2:M$2815,$A25)+COUNTIFS('Duel Log'!C$2:C$2815,"たぁ",'Duel Log'!N$2:N$2815,$A25)+COUNTIFS('Duel Log'!C$2:C$2815,"たぁ",'Duel Log'!O$2:O$2815,$A25)+COUNTIFS('Duel Log'!C$2:C$2815,"たぁ",'Duel Log'!P$2:P$2815,$A25)</f>
        <v>12</v>
      </c>
      <c r="AW25" s="17" t="n">
        <f aca="false">COUNTIFS('Duel Log'!C$2:C$2815,"むぎったん",'Duel Log'!I$2:I$2815,$A25)+COUNTIFS('Duel Log'!C$2:C$2815,"むぎったん",'Duel Log'!J$2:J$2815,$A25)+COUNTIFS('Duel Log'!C$2:C$2815,"むぎったん",'Duel Log'!K$2:K$2815,$A25)+COUNTIFS('Duel Log'!C$2:C$2815,"むぎったん",'Duel Log'!L$2:L$2815,$A25)+COUNTIFS('Duel Log'!C$2:C$2815,"むぎったん",'Duel Log'!M$2:M$2815,$A25)+COUNTIFS('Duel Log'!C$2:C$2815,"むぎったん",'Duel Log'!N$2:N$2815,$A25)+COUNTIFS('Duel Log'!C$2:C$2815,"むぎったん",'Duel Log'!O$2:O$2815,$A25)+COUNTIFS('Duel Log'!C$2:C$2815,"むぎったん",'Duel Log'!P$2:P$2815,$A25)</f>
        <v>6</v>
      </c>
      <c r="AX25" s="17" t="n">
        <f aca="false">COUNTIFS('Duel Log'!C$2:C$2815,"加急Sinistro™",'Duel Log'!I$2:I$2815,$A25)+COUNTIFS('Duel Log'!C$2:C$2815,"加急Sinistro™",'Duel Log'!J$2:J$2815,$A25)+COUNTIFS('Duel Log'!C$2:C$2815,"加急Sinistro™",'Duel Log'!K$2:K$2815,$A25)+COUNTIFS('Duel Log'!C$2:C$2815,"加急Sinistro™",'Duel Log'!L$2:L$2815,$A25)+COUNTIFS('Duel Log'!C$2:C$2815,"加急Sinistro™",'Duel Log'!M$2:M$2815,$A25)+COUNTIFS('Duel Log'!C$2:C$2815,"加急Sinistro™",'Duel Log'!N$2:N$2815,$A25)+COUNTIFS('Duel Log'!C$2:C$2815,"加急Sinistro™",'Duel Log'!O$2:O$2815,$A25)+COUNTIFS('Duel Log'!C$2:C$2815,"加急Sinistro™",'Duel Log'!P$2:P$2815,$A25)</f>
        <v>1</v>
      </c>
      <c r="AY25" s="17" t="n">
        <f aca="false">COUNTIFS('Duel Log'!C$2:C$2815,"枫｜rakan❤️安之",'Duel Log'!I$2:I$2815,$A25)+COUNTIFS('Duel Log'!C$2:C$2815,"枫｜rakan❤️安之",'Duel Log'!J$2:J$2815,$A25)+COUNTIFS('Duel Log'!C$2:C$2815,"枫｜rakan❤️安之",'Duel Log'!K$2:K$2815,$A25)+COUNTIFS('Duel Log'!C$2:C$2815,"枫｜rakan❤️安之",'Duel Log'!L$2:L$2815,$A25)+COUNTIFS('Duel Log'!C$2:C$2815,"枫｜rakan❤️安之",'Duel Log'!M$2:M$2815,$A25)+COUNTIFS('Duel Log'!C$2:C$2815,"枫｜rakan❤️安之",'Duel Log'!N$2:N$2815,$A25)+COUNTIFS('Duel Log'!C$2:C$2815,"枫｜rakan❤️安之",'Duel Log'!O$2:O$2815,$A25)+COUNTIFS('Duel Log'!C$2:C$2815,"枫｜rakan❤️安之",'Duel Log'!P$2:P$2815,$A25)</f>
        <v>2</v>
      </c>
      <c r="AZ25" s="17" t="n">
        <f aca="false">COUNTIFS('Duel Log'!C$2:C$2815,"老板 Ι Batan’宙斯",'Duel Log'!I$2:I$2815,$A25)+COUNTIFS('Duel Log'!C$2:C$2815,"老板 Ι Batan’宙斯",'Duel Log'!J$2:J$2815,$A25)+COUNTIFS('Duel Log'!C$2:C$2815,"老板 Ι Batan’宙斯",'Duel Log'!K$2:K$2815,$A25)+COUNTIFS('Duel Log'!C$2:C$2815,"老板 Ι Batan’宙斯",'Duel Log'!L$2:L$2815,$A25)+COUNTIFS('Duel Log'!C$2:C$2815,"老板 Ι Batan’宙斯",'Duel Log'!M$2:M$2815,$A25)+COUNTIFS('Duel Log'!C$2:C$2815,"老板 Ι Batan’宙斯",'Duel Log'!N$2:N$2815,$A25)+COUNTIFS('Duel Log'!C$2:C$2815,"老板 Ι Batan’宙斯",'Duel Log'!O$2:O$2815,$A25)+COUNTIFS('Duel Log'!C$2:C$2815,"老板 Ι Batan’宙斯",'Duel Log'!P$2:P$2815,$A25)</f>
        <v>11</v>
      </c>
      <c r="BA25" s="17" t="n">
        <f aca="false">COUNTIFS('Duel Log'!C$2:C$2815,"鬼舞辻無惨",'Duel Log'!I$2:I$2815,$A25)+COUNTIFS('Duel Log'!C$2:C$2815,"鬼舞辻無惨",'Duel Log'!J$2:J$2815,$A25)+COUNTIFS('Duel Log'!C$2:C$2815,"鬼舞辻無惨",'Duel Log'!K$2:K$2815,$A25)+COUNTIFS('Duel Log'!C$2:C$2815,"鬼舞辻無惨",'Duel Log'!L$2:L$2815,$A25)+COUNTIFS('Duel Log'!C$2:C$2815,"鬼舞辻無惨",'Duel Log'!M$2:M$2815,$A25)+COUNTIFS('Duel Log'!C$2:C$2815,"鬼舞辻無惨",'Duel Log'!N$2:N$2815,$A25)+COUNTIFS('Duel Log'!C$2:C$2815,"鬼舞辻無惨",'Duel Log'!O$2:O$2815,$A25)+COUNTIFS('Duel Log'!C$2:C$2815,"鬼舞辻無惨",'Duel Log'!P$2:P$2815,$A25)</f>
        <v>4</v>
      </c>
      <c r="BB25" s="17" t="n">
        <f aca="false">COUNTIFS('Duel Log'!C$2:C$2815,"우티비구독좋아요",'Duel Log'!I$2:I$2815,$A25)+COUNTIFS('Duel Log'!C$2:C$2815,"우티비구독좋아요",'Duel Log'!J$2:J$2815,$A25)+COUNTIFS('Duel Log'!C$2:C$2815,"우티비구독좋아요",'Duel Log'!K$2:K$2815,$A25)+COUNTIFS('Duel Log'!C$2:C$2815,"우티비구독좋아요",'Duel Log'!L$2:L$2815,$A25)+COUNTIFS('Duel Log'!C$2:C$2815,"우티비구독좋아요",'Duel Log'!M$2:M$2815,$A25)+COUNTIFS('Duel Log'!C$2:C$2815,"우티비구독좋아요",'Duel Log'!N$2:N$2815,$A25)+COUNTIFS('Duel Log'!C$2:C$2815,"우티비구독좋아요",'Duel Log'!O$2:O$2815,$A25)+COUNTIFS('Duel Log'!C$2:C$2815,"우티비구독좋아요",'Duel Log'!P$2:P$2815,$A25)</f>
        <v>6</v>
      </c>
    </row>
    <row r="26" customFormat="false" ht="15" hidden="false" customHeight="true" outlineLevel="0" collapsed="false">
      <c r="A26" s="11" t="s">
        <v>166</v>
      </c>
      <c r="B26" s="17" t="n">
        <f aca="false">COUNTIFS('Duel Log'!C$2:C$2815,"Adox",'Duel Log'!I$2:I$2815,$A26)+COUNTIFS('Duel Log'!C$2:C$2815,"Adox",'Duel Log'!J$2:J$2815,$A26)+COUNTIFS('Duel Log'!C$2:C$2815,"Adox",'Duel Log'!K$2:K$2815,$A26)+COUNTIFS('Duel Log'!C$2:C$2815,"Adox",'Duel Log'!L$2:L$2815,$A26)+COUNTIFS('Duel Log'!C$2:C$2815,"Adox",'Duel Log'!M$2:M$2815,$A26)+COUNTIFS('Duel Log'!C$2:C$2815,"Adox",'Duel Log'!N$2:N$2815,$A26)+COUNTIFS('Duel Log'!C$2:C$2815,"Adox",'Duel Log'!O$2:O$2815,$A26)+COUNTIFS('Duel Log'!C$2:C$2815,"Adox",'Duel Log'!P$2:P$2815,$A26)</f>
        <v>3</v>
      </c>
      <c r="C26" s="17" t="n">
        <f aca="false">COUNTIFS('Duel Log'!C$2:C$2815,"Asaf",'Duel Log'!I$2:I$2815,$A26)+COUNTIFS('Duel Log'!C$2:C$2815,"Asaf",'Duel Log'!J$2:J$2815,$A26)+COUNTIFS('Duel Log'!C$2:C$2815,"Asaf",'Duel Log'!K$2:K$2815,$A26)+COUNTIFS('Duel Log'!C$2:C$2815,"Asaf",'Duel Log'!L$2:L$2815,$A26)+COUNTIFS('Duel Log'!C$2:C$2815,"Asaf",'Duel Log'!M$2:M$2815,$A26)+COUNTIFS('Duel Log'!C$2:C$2815,"Asaf",'Duel Log'!N$2:N$2815,$A26)+COUNTIFS('Duel Log'!C$2:C$2815,"Asaf",'Duel Log'!O$2:O$2815,$A26)+COUNTIFS('Duel Log'!C$2:C$2815,"Asaf",'Duel Log'!P$2:P$2815,$A26)</f>
        <v>0</v>
      </c>
      <c r="D26" s="17" t="n">
        <f aca="false">COUNTIFS('Duel Log'!C$2:C$2815,"BattleSRAM",'Duel Log'!I$2:I$2815,$A26)+COUNTIFS('Duel Log'!C$2:C$2815,"BattleSRAM",'Duel Log'!J$2:J$2815,$A26)+COUNTIFS('Duel Log'!C$2:C$2815,"BattleSRAM",'Duel Log'!K$2:K$2815,$A26)+COUNTIFS('Duel Log'!C$2:C$2815,"BattleSRAM",'Duel Log'!L$2:L$2815,$A26)+COUNTIFS('Duel Log'!C$2:C$2815,"BattleSRAM",'Duel Log'!M$2:M$2815,$A26)+COUNTIFS('Duel Log'!C$2:C$2815,"BattleSRAM",'Duel Log'!N$2:N$2815,$A26)+COUNTIFS('Duel Log'!C$2:C$2815,"BattleSRAM",'Duel Log'!O$2:O$2815,$A26)+COUNTIFS('Duel Log'!C$2:C$2815,"BattleSRAM",'Duel Log'!P$2:P$2815,$A26)</f>
        <v>0</v>
      </c>
      <c r="E26" s="17" t="n">
        <f aca="false">COUNTIFS('Duel Log'!C$2:C$2815,"Betfas",'Duel Log'!I$2:I$2815,$A26)+COUNTIFS('Duel Log'!C$2:C$2815,"Betfas",'Duel Log'!J$2:J$2815,$A26)+COUNTIFS('Duel Log'!C$2:C$2815,"Betfas",'Duel Log'!K$2:K$2815,$A26)+COUNTIFS('Duel Log'!C$2:C$2815,"Betfas",'Duel Log'!L$2:L$2815,$A26)+COUNTIFS('Duel Log'!C$2:C$2815,"Betfas",'Duel Log'!M$2:M$2815,$A26)+COUNTIFS('Duel Log'!C$2:C$2815,"Betfas",'Duel Log'!N$2:N$2815,$A26)+COUNTIFS('Duel Log'!C$2:C$2815,"Betfas",'Duel Log'!O$2:O$2815,$A26)+COUNTIFS('Duel Log'!C$2:C$2815,"Betfas",'Duel Log'!P$2:P$2815,$A26)</f>
        <v>1</v>
      </c>
      <c r="F26" s="17" t="n">
        <f aca="false">COUNTIFS('Duel Log'!C$2:C$2815,"CAL Sub ™✨杰克",'Duel Log'!I$2:I$2815,$A26)+COUNTIFS('Duel Log'!C$2:C$2815,"CAL Sub ™✨杰克",'Duel Log'!J$2:J$2815,$A26)+COUNTIFS('Duel Log'!C$2:C$2815,"CAL Sub ™✨杰克",'Duel Log'!K$2:K$2815,$A26)+COUNTIFS('Duel Log'!C$2:C$2815,"CAL Sub ™✨杰克",'Duel Log'!L$2:L$2815,$A26)+COUNTIFS('Duel Log'!C$2:C$2815,"CAL Sub ™✨杰克",'Duel Log'!M$2:M$2815,$A26)+COUNTIFS('Duel Log'!C$2:C$2815,"CAL Sub ™✨杰克",'Duel Log'!N$2:N$2815,$A26)+COUNTIFS('Duel Log'!C$2:C$2815,"CAL Sub ™✨杰克",'Duel Log'!O$2:O$2815,$A26)+COUNTIFS('Duel Log'!C$2:C$2815,"CAL Sub ™✨杰克",'Duel Log'!P$2:P$2815,$A26)</f>
        <v>0</v>
      </c>
      <c r="G26" s="17" t="n">
        <f aca="false">COUNTIFS('Duel Log'!C$2:C$2815,"Clown",'Duel Log'!I$2:I$2815,$A26)+COUNTIFS('Duel Log'!C$2:C$2815,"Clown",'Duel Log'!J$2:J$2815,$A26)+COUNTIFS('Duel Log'!C$2:C$2815,"Clown",'Duel Log'!K$2:K$2815,$A26)+COUNTIFS('Duel Log'!C$2:C$2815,"Clown",'Duel Log'!L$2:L$2815,$A26)+COUNTIFS('Duel Log'!C$2:C$2815,"Clown",'Duel Log'!M$2:M$2815,$A26)+COUNTIFS('Duel Log'!C$2:C$2815,"Clown",'Duel Log'!N$2:N$2815,$A26)+COUNTIFS('Duel Log'!C$2:C$2815,"Clown",'Duel Log'!O$2:O$2815,$A26)+COUNTIFS('Duel Log'!C$2:C$2815,"Clown",'Duel Log'!P$2:P$2815,$A26)</f>
        <v>0</v>
      </c>
      <c r="H26" s="17" t="n">
        <f aca="false">COUNTIFS('Duel Log'!C$2:C$2815,"Coco",'Duel Log'!I$2:I$2815,$A26)+COUNTIFS('Duel Log'!C$2:C$2815,"Coco",'Duel Log'!J$2:J$2815,$A26)+COUNTIFS('Duel Log'!C$2:C$2815,"Coco",'Duel Log'!K$2:K$2815,$A26)+COUNTIFS('Duel Log'!C$2:C$2815,"Coco",'Duel Log'!L$2:L$2815,$A26)+COUNTIFS('Duel Log'!C$2:C$2815,"Coco",'Duel Log'!M$2:M$2815,$A26)+COUNTIFS('Duel Log'!C$2:C$2815,"Coco",'Duel Log'!N$2:N$2815,$A26)+COUNTIFS('Duel Log'!C$2:C$2815,"Coco",'Duel Log'!O$2:O$2815,$A26)+COUNTIFS('Duel Log'!C$2:C$2815,"Coco",'Duel Log'!P$2:P$2815,$A26)</f>
        <v>0</v>
      </c>
      <c r="I26" s="17" t="n">
        <f aca="false">COUNTIFS('Duel Log'!C$2:C$2815,"Code: Furkan",'Duel Log'!I$2:I$2815,$A26)+COUNTIFS('Duel Log'!C$2:C$2815,"Code: Furkan",'Duel Log'!J$2:J$2815,$A26)+COUNTIFS('Duel Log'!C$2:C$2815,"Code: Furkan",'Duel Log'!K$2:K$2815,$A26)+COUNTIFS('Duel Log'!C$2:C$2815,"Code: Furkan",'Duel Log'!L$2:L$2815,$A26)+COUNTIFS('Duel Log'!C$2:C$2815,"Code: Furkan",'Duel Log'!M$2:M$2815,$A26)+COUNTIFS('Duel Log'!C$2:C$2815,"Code: Furkan",'Duel Log'!N$2:N$2815,$A26)+COUNTIFS('Duel Log'!C$2:C$2815,"Code: Furkan",'Duel Log'!O$2:O$2815,$A26)+COUNTIFS('Duel Log'!C$2:C$2815,"Code: Furkan",'Duel Log'!P$2:P$2815,$A26)</f>
        <v>0</v>
      </c>
      <c r="J26" s="17" t="n">
        <f aca="false">COUNTIFS('Duel Log'!C$2:C$2815,"DK",'Duel Log'!I$2:I$2815,$A26)+COUNTIFS('Duel Log'!C$2:C$2815,"DK",'Duel Log'!J$2:J$2815,$A26)+COUNTIFS('Duel Log'!C$2:C$2815,"DK",'Duel Log'!K$2:K$2815,$A26)+COUNTIFS('Duel Log'!C$2:C$2815,"DK",'Duel Log'!L$2:L$2815,$A26)+COUNTIFS('Duel Log'!C$2:C$2815,"DK",'Duel Log'!M$2:M$2815,$A26)+COUNTIFS('Duel Log'!C$2:C$2815,"DK",'Duel Log'!N$2:N$2815,$A26)+COUNTIFS('Duel Log'!C$2:C$2815,"DK",'Duel Log'!O$2:O$2815,$A26)+COUNTIFS('Duel Log'!C$2:C$2815,"DK",'Duel Log'!P$2:P$2815,$A26)</f>
        <v>0</v>
      </c>
      <c r="K26" s="17" t="n">
        <f aca="false">COUNTIFS('Duel Log'!C$2:C$2815,"Dess",'Duel Log'!I$2:I$2815,$A26)+COUNTIFS('Duel Log'!C$2:C$2815,"Dess",'Duel Log'!J$2:J$2815,$A26)+COUNTIFS('Duel Log'!C$2:C$2815,"Dess",'Duel Log'!K$2:K$2815,$A26)+COUNTIFS('Duel Log'!C$2:C$2815,"Dess",'Duel Log'!L$2:L$2815,$A26)+COUNTIFS('Duel Log'!C$2:C$2815,"Dess",'Duel Log'!M$2:M$2815,$A26)+COUNTIFS('Duel Log'!C$2:C$2815,"Dess",'Duel Log'!N$2:N$2815,$A26)+COUNTIFS('Duel Log'!C$2:C$2815,"Dess",'Duel Log'!O$2:O$2815,$A26)+COUNTIFS('Duel Log'!C$2:C$2815,"Dess",'Duel Log'!P$2:P$2815,$A26)</f>
        <v>0</v>
      </c>
      <c r="L26" s="17" t="n">
        <f aca="false">COUNTIFS('Duel Log'!C$2:C$2815,"EGW",'Duel Log'!I$2:I$2815,$A26)+COUNTIFS('Duel Log'!C$2:C$2815,"EGW",'Duel Log'!J$2:J$2815,$A26)+COUNTIFS('Duel Log'!C$2:C$2815,"EGW",'Duel Log'!K$2:K$2815,$A26)+COUNTIFS('Duel Log'!C$2:C$2815,"EGW",'Duel Log'!L$2:L$2815,$A26)+COUNTIFS('Duel Log'!C$2:C$2815,"EGW",'Duel Log'!M$2:M$2815,$A26)+COUNTIFS('Duel Log'!C$2:C$2815,"EGW",'Duel Log'!N$2:N$2815,$A26)+COUNTIFS('Duel Log'!C$2:C$2815,"EGW",'Duel Log'!O$2:O$2815,$A26)+COUNTIFS('Duel Log'!C$2:C$2815,"EGW",'Duel Log'!P$2:P$2815,$A26)</f>
        <v>0</v>
      </c>
      <c r="M26" s="17" t="n">
        <f aca="false">COUNTIFS('Duel Log'!C$2:C$2815,"ErBacce",'Duel Log'!I$2:I$2815,$A26)+COUNTIFS('Duel Log'!C$2:C$2815,"ErBacce",'Duel Log'!J$2:J$2815,$A26)+COUNTIFS('Duel Log'!C$2:C$2815,"ErBacce",'Duel Log'!K$2:K$2815,$A26)+COUNTIFS('Duel Log'!C$2:C$2815,"ErBacce",'Duel Log'!L$2:L$2815,$A26)+COUNTIFS('Duel Log'!C$2:C$2815,"ErBacce",'Duel Log'!M$2:M$2815,$A26)+COUNTIFS('Duel Log'!C$2:C$2815,"ErBacce",'Duel Log'!N$2:N$2815,$A26)+COUNTIFS('Duel Log'!C$2:C$2815,"ErBacce",'Duel Log'!O$2:O$2815,$A26)+COUNTIFS('Duel Log'!C$2:C$2815,"ErBacce",'Duel Log'!P$2:P$2815,$A26)</f>
        <v>0</v>
      </c>
      <c r="N26" s="17" t="n">
        <f aca="false">COUNTIFS('Duel Log'!C$2:C$2815,"Ian77",'Duel Log'!I$2:I$2815,$A26)+COUNTIFS('Duel Log'!C$2:C$2815,"Ian77",'Duel Log'!J$2:J$2815,$A26)+COUNTIFS('Duel Log'!C$2:C$2815,"Ian77",'Duel Log'!K$2:K$2815,$A26)+COUNTIFS('Duel Log'!C$2:C$2815,"Ian77",'Duel Log'!L$2:L$2815,$A26)+COUNTIFS('Duel Log'!C$2:C$2815,"Ian77",'Duel Log'!M$2:M$2815,$A26)+COUNTIFS('Duel Log'!C$2:C$2815,"Ian77",'Duel Log'!N$2:N$2815,$A26)+COUNTIFS('Duel Log'!C$2:C$2815,"Ian77",'Duel Log'!O$2:O$2815,$A26)+COUNTIFS('Duel Log'!C$2:C$2815,"Ian77",'Duel Log'!P$2:P$2815,$A26)</f>
        <v>3</v>
      </c>
      <c r="O26" s="17" t="n">
        <f aca="false">COUNTIFS('Duel Log'!C$2:C$2815,"JL Viiper",'Duel Log'!I$2:I$2815,$A26)+COUNTIFS('Duel Log'!C$2:C$2815,"JL Viiper",'Duel Log'!J$2:J$2815,$A26)+COUNTIFS('Duel Log'!C$2:C$2815,"JL Viiper",'Duel Log'!K$2:K$2815,$A26)+COUNTIFS('Duel Log'!C$2:C$2815,"JL Viiper",'Duel Log'!L$2:L$2815,$A26)+COUNTIFS('Duel Log'!C$2:C$2815,"JL Viiper",'Duel Log'!M$2:M$2815,$A26)+COUNTIFS('Duel Log'!C$2:C$2815,"JL Viiper",'Duel Log'!N$2:N$2815,$A26)+COUNTIFS('Duel Log'!C$2:C$2815,"JL Viiper",'Duel Log'!O$2:O$2815,$A26)+COUNTIFS('Duel Log'!C$2:C$2815,"JL Viiper",'Duel Log'!P$2:P$2815,$A26)</f>
        <v>1</v>
      </c>
      <c r="P26" s="17" t="n">
        <f aca="false">COUNTIFS('Duel Log'!C$2:C$2815,"JorZ",'Duel Log'!I$2:I$2815,$A26)+COUNTIFS('Duel Log'!C$2:C$2815,"JorZ",'Duel Log'!J$2:J$2815,$A26)+COUNTIFS('Duel Log'!C$2:C$2815,"JorZ",'Duel Log'!K$2:K$2815,$A26)+COUNTIFS('Duel Log'!C$2:C$2815,"JorZ",'Duel Log'!L$2:L$2815,$A26)+COUNTIFS('Duel Log'!C$2:C$2815,"JorZ",'Duel Log'!M$2:M$2815,$A26)+COUNTIFS('Duel Log'!C$2:C$2815,"JorZ",'Duel Log'!N$2:N$2815,$A26)+COUNTIFS('Duel Log'!C$2:C$2815,"JorZ",'Duel Log'!O$2:O$2815,$A26)+COUNTIFS('Duel Log'!C$2:C$2815,"JorZ",'Duel Log'!P$2:P$2815,$A26)</f>
        <v>0</v>
      </c>
      <c r="Q26" s="17" t="n">
        <f aca="false">COUNTIFS('Duel Log'!C$2:C$2815,"Kimchi77✨小小罗",'Duel Log'!I$2:I$2815,$A26)+COUNTIFS('Duel Log'!C$2:C$2815,"Kimchi77✨小小罗",'Duel Log'!J$2:J$2815,$A26)+COUNTIFS('Duel Log'!C$2:C$2815,"Kimchi77✨小小罗",'Duel Log'!K$2:K$2815,$A26)+COUNTIFS('Duel Log'!C$2:C$2815,"Kimchi77✨小小罗",'Duel Log'!L$2:L$2815,$A26)+COUNTIFS('Duel Log'!C$2:C$2815,"Kimchi77✨小小罗",'Duel Log'!M$2:M$2815,$A26)+COUNTIFS('Duel Log'!C$2:C$2815,"Kimchi77✨小小罗",'Duel Log'!N$2:N$2815,$A26)+COUNTIFS('Duel Log'!C$2:C$2815,"Kimchi77✨小小罗",'Duel Log'!O$2:O$2815,$A26)+COUNTIFS('Duel Log'!C$2:C$2815,"Kimchi77✨小小罗",'Duel Log'!P$2:P$2815,$A26)</f>
        <v>0</v>
      </c>
      <c r="R26" s="17" t="n">
        <f aca="false">COUNTIFS('Duel Log'!C$2:C$2815,"Kitashiyan",'Duel Log'!I$2:I$2815,$A26)+COUNTIFS('Duel Log'!C$2:C$2815,"Kitashiyan",'Duel Log'!J$2:J$2815,$A26)+COUNTIFS('Duel Log'!C$2:C$2815,"Kitashiyan",'Duel Log'!K$2:K$2815,$A26)+COUNTIFS('Duel Log'!C$2:C$2815,"Kitashiyan",'Duel Log'!L$2:L$2815,$A26)+COUNTIFS('Duel Log'!C$2:C$2815,"Kitashiyan",'Duel Log'!M$2:M$2815,$A26)+COUNTIFS('Duel Log'!C$2:C$2815,"Kitashiyan",'Duel Log'!N$2:N$2815,$A26)+COUNTIFS('Duel Log'!C$2:C$2815,"Kitashiyan",'Duel Log'!O$2:O$2815,$A26)+COUNTIFS('Duel Log'!C$2:C$2815,"Kitashiyan",'Duel Log'!P$2:P$2815,$A26)</f>
        <v>0</v>
      </c>
      <c r="S26" s="17" t="n">
        <f aca="false">COUNTIFS('Duel Log'!C$2:C$2815,"LF丨张✨Ink❤️llb",'Duel Log'!I$2:I$2815,$A26)+COUNTIFS('Duel Log'!C$2:C$2815,"LF丨张✨Ink❤️llb",'Duel Log'!J$2:J$2815,$A26)+COUNTIFS('Duel Log'!C$2:C$2815,"LF丨张✨Ink❤️llb",'Duel Log'!K$2:K$2815,$A26)+COUNTIFS('Duel Log'!C$2:C$2815,"LF丨张✨Ink❤️llb",'Duel Log'!L$2:L$2815,$A26)+COUNTIFS('Duel Log'!C$2:C$2815,"LF丨张✨Ink❤️llb",'Duel Log'!M$2:M$2815,$A26)+COUNTIFS('Duel Log'!C$2:C$2815,"LF丨张✨Ink❤️llb",'Duel Log'!N$2:N$2815,$A26)+COUNTIFS('Duel Log'!C$2:C$2815,"LF丨张✨Ink❤️llb",'Duel Log'!O$2:O$2815,$A26)+COUNTIFS('Duel Log'!C$2:C$2815,"LF丨张✨Ink❤️llb",'Duel Log'!P$2:P$2815,$A26)</f>
        <v>0</v>
      </c>
      <c r="T26" s="17" t="n">
        <f aca="false">COUNTIFS('Duel Log'!C$2:C$2815,"Lucas.xit✨之安神",'Duel Log'!I$2:I$2815,$A26)+COUNTIFS('Duel Log'!C$2:C$2815,"Lucas.xit✨之安神",'Duel Log'!J$2:J$2815,$A26)+COUNTIFS('Duel Log'!C$2:C$2815,"Lucas.xit✨之安神",'Duel Log'!K$2:K$2815,$A26)+COUNTIFS('Duel Log'!C$2:C$2815,"Lucas.xit✨之安神",'Duel Log'!L$2:L$2815,$A26)+COUNTIFS('Duel Log'!C$2:C$2815,"Lucas.xit✨之安神",'Duel Log'!M$2:M$2815,$A26)+COUNTIFS('Duel Log'!C$2:C$2815,"Lucas.xit✨之安神",'Duel Log'!N$2:N$2815,$A26)+COUNTIFS('Duel Log'!C$2:C$2815,"Lucas.xit✨之安神",'Duel Log'!O$2:O$2815,$A26)+COUNTIFS('Duel Log'!C$2:C$2815,"Lucas.xit✨之安神",'Duel Log'!P$2:P$2815,$A26)</f>
        <v>0</v>
      </c>
      <c r="U26" s="17" t="n">
        <f aca="false">COUNTIFS('Duel Log'!C$2:C$2815,"Lucas✨杰克",'Duel Log'!I$2:I$2815,$A26)+COUNTIFS('Duel Log'!C$2:C$2815,"Lucas✨杰克",'Duel Log'!J$2:J$2815,$A26)+COUNTIFS('Duel Log'!C$2:C$2815,"Lucas✨杰克",'Duel Log'!K$2:K$2815,$A26)+COUNTIFS('Duel Log'!C$2:C$2815,"Lucas✨杰克",'Duel Log'!L$2:L$2815,$A26)+COUNTIFS('Duel Log'!C$2:C$2815,"Lucas✨杰克",'Duel Log'!M$2:M$2815,$A26)+COUNTIFS('Duel Log'!C$2:C$2815,"Lucas✨杰克",'Duel Log'!N$2:N$2815,$A26)+COUNTIFS('Duel Log'!C$2:C$2815,"Lucas✨杰克",'Duel Log'!O$2:O$2815,$A26)+COUNTIFS('Duel Log'!C$2:C$2815,"Lucas✨杰克",'Duel Log'!P$2:P$2815,$A26)</f>
        <v>2</v>
      </c>
      <c r="V26" s="17" t="n">
        <f aca="false">COUNTIFS('Duel Log'!C$2:C$2815,"MH Axel",'Duel Log'!I$2:I$2815,$A26)+COUNTIFS('Duel Log'!C$2:C$2815,"MH Axel",'Duel Log'!J$2:J$2815,$A26)+COUNTIFS('Duel Log'!C$2:C$2815,"MH Axel",'Duel Log'!K$2:K$2815,$A26)+COUNTIFS('Duel Log'!C$2:C$2815,"MH Axel",'Duel Log'!L$2:L$2815,$A26)+COUNTIFS('Duel Log'!C$2:C$2815,"MH Axel",'Duel Log'!M$2:M$2815,$A26)+COUNTIFS('Duel Log'!C$2:C$2815,"MH Axel",'Duel Log'!N$2:N$2815,$A26)+COUNTIFS('Duel Log'!C$2:C$2815,"MH Axel",'Duel Log'!O$2:O$2815,$A26)+COUNTIFS('Duel Log'!C$2:C$2815,"MH Axel",'Duel Log'!P$2:P$2815,$A26)</f>
        <v>0</v>
      </c>
      <c r="W26" s="17" t="n">
        <f aca="false">COUNTIFS('Duel Log'!C$2:C$2815,"Mohamed Light",'Duel Log'!I$2:I$2815,$A26)+COUNTIFS('Duel Log'!C$2:C$2815,"Mohamed Light",'Duel Log'!J$2:J$2815,$A26)+COUNTIFS('Duel Log'!C$2:C$2815,"Mohamed Light",'Duel Log'!K$2:K$2815,$A26)+COUNTIFS('Duel Log'!C$2:C$2815,"Mohamed Light",'Duel Log'!L$2:L$2815,$A26)+COUNTIFS('Duel Log'!C$2:C$2815,"Mohamed Light",'Duel Log'!M$2:M$2815,$A26)+COUNTIFS('Duel Log'!C$2:C$2815,"Mohamed Light",'Duel Log'!N$2:N$2815,$A26)+COUNTIFS('Duel Log'!C$2:C$2815,"Mohamed Light",'Duel Log'!O$2:O$2815,$A26)+COUNTIFS('Duel Log'!C$2:C$2815,"Mohamed Light",'Duel Log'!P$2:P$2815,$A26)</f>
        <v>5</v>
      </c>
      <c r="X26" s="17" t="n">
        <f aca="false">COUNTIFS('Duel Log'!C$2:C$2815,"Nicoco23",'Duel Log'!I$2:I$2815,$A26)+COUNTIFS('Duel Log'!C$2:C$2815,"Nicoco23",'Duel Log'!J$2:J$2815,$A26)+COUNTIFS('Duel Log'!C$2:C$2815,"Nicoco23",'Duel Log'!K$2:K$2815,$A26)+COUNTIFS('Duel Log'!C$2:C$2815,"Nicoco23",'Duel Log'!L$2:L$2815,$A26)+COUNTIFS('Duel Log'!C$2:C$2815,"Nicoco23",'Duel Log'!M$2:M$2815,$A26)+COUNTIFS('Duel Log'!C$2:C$2815,"Nicoco23",'Duel Log'!N$2:N$2815,$A26)+COUNTIFS('Duel Log'!C$2:C$2815,"Nicoco23",'Duel Log'!O$2:O$2815,$A26)+COUNTIFS('Duel Log'!C$2:C$2815,"Nicoco23",'Duel Log'!P$2:P$2815,$A26)</f>
        <v>0</v>
      </c>
      <c r="Y26" s="17" t="n">
        <f aca="false">COUNTIFS('Duel Log'!C$2:C$2815,"Nooby❤️Pi2r",'Duel Log'!I$2:I$2815,$A26)+COUNTIFS('Duel Log'!C$2:C$2815,"Nooby❤️Pi2r",'Duel Log'!J$2:J$2815,$A26)+COUNTIFS('Duel Log'!C$2:C$2815,"Nooby❤️Pi2r",'Duel Log'!K$2:K$2815,$A26)+COUNTIFS('Duel Log'!C$2:C$2815,"Nooby❤️Pi2r",'Duel Log'!L$2:L$2815,$A26)+COUNTIFS('Duel Log'!C$2:C$2815,"Nooby❤️Pi2r",'Duel Log'!M$2:M$2815,$A26)+COUNTIFS('Duel Log'!C$2:C$2815,"Nooby❤️Pi2r",'Duel Log'!N$2:N$2815,$A26)+COUNTIFS('Duel Log'!C$2:C$2815,"Nooby❤️Pi2r",'Duel Log'!O$2:O$2815,$A26)+COUNTIFS('Duel Log'!C$2:C$2815,"Nooby❤️Pi2r",'Duel Log'!P$2:P$2815,$A26)</f>
        <v>0</v>
      </c>
      <c r="Z26" s="17" t="n">
        <f aca="false">COUNTIFS('Duel Log'!C$2:C$2815,"Pedro™️",'Duel Log'!I$2:I$2815,$A26)+COUNTIFS('Duel Log'!C$2:C$2815,"Pedro™️",'Duel Log'!J$2:J$2815,$A26)+COUNTIFS('Duel Log'!C$2:C$2815,"Pedro™️",'Duel Log'!K$2:K$2815,$A26)+COUNTIFS('Duel Log'!C$2:C$2815,"Pedro™️",'Duel Log'!L$2:L$2815,$A26)+COUNTIFS('Duel Log'!C$2:C$2815,"Pedro™️",'Duel Log'!M$2:M$2815,$A26)+COUNTIFS('Duel Log'!C$2:C$2815,"Pedro™️",'Duel Log'!N$2:N$2815,$A26)+COUNTIFS('Duel Log'!C$2:C$2815,"Pedro™️",'Duel Log'!O$2:O$2815,$A26)+COUNTIFS('Duel Log'!C$2:C$2815,"Pedro™️",'Duel Log'!P$2:P$2815,$A26)</f>
        <v>0</v>
      </c>
      <c r="AA26" s="17" t="n">
        <f aca="false">COUNTIFS('Duel Log'!C$2:C$2815,"RAD",'Duel Log'!I$2:I$2815,$A26)+COUNTIFS('Duel Log'!C$2:C$2815,"RAD",'Duel Log'!J$2:J$2815,$A26)+COUNTIFS('Duel Log'!C$2:C$2815,"RAD",'Duel Log'!K$2:K$2815,$A26)+COUNTIFS('Duel Log'!C$2:C$2815,"RAD",'Duel Log'!L$2:L$2815,$A26)+COUNTIFS('Duel Log'!C$2:C$2815,"RAD",'Duel Log'!M$2:M$2815,$A26)+COUNTIFS('Duel Log'!C$2:C$2815,"RAD",'Duel Log'!N$2:N$2815,$A26)+COUNTIFS('Duel Log'!C$2:C$2815,"RAD",'Duel Log'!O$2:O$2815,$A26)+COUNTIFS('Duel Log'!C$2:C$2815,"RAD",'Duel Log'!P$2:P$2815,$A26)</f>
        <v>0</v>
      </c>
      <c r="AB26" s="17" t="n">
        <f aca="false">COUNTIFS('Duel Log'!C$2:C$2815,"RUBIZALEZ",'Duel Log'!I$2:I$2815,$A26)+COUNTIFS('Duel Log'!C$2:C$2815,"RUBIZALEZ",'Duel Log'!J$2:J$2815,$A26)+COUNTIFS('Duel Log'!C$2:C$2815,"RUBIZALEZ",'Duel Log'!K$2:K$2815,$A26)+COUNTIFS('Duel Log'!C$2:C$2815,"RUBIZALEZ",'Duel Log'!L$2:L$2815,$A26)+COUNTIFS('Duel Log'!C$2:C$2815,"RUBIZALEZ",'Duel Log'!M$2:M$2815,$A26)+COUNTIFS('Duel Log'!C$2:C$2815,"RUBIZALEZ",'Duel Log'!N$2:N$2815,$A26)+COUNTIFS('Duel Log'!C$2:C$2815,"RUBIZALEZ",'Duel Log'!O$2:O$2815,$A26)+COUNTIFS('Duel Log'!C$2:C$2815,"RUBIZALEZ",'Duel Log'!P$2:P$2815,$A26)</f>
        <v>0</v>
      </c>
      <c r="AC26" s="17" t="n">
        <f aca="false">COUNTIFS('Duel Log'!C$2:C$2815,"Rainbow",'Duel Log'!I$2:I$2815,$A26)+COUNTIFS('Duel Log'!C$2:C$2815,"Rainbow",'Duel Log'!J$2:J$2815,$A26)+COUNTIFS('Duel Log'!C$2:C$2815,"Rainbow",'Duel Log'!K$2:K$2815,$A26)+COUNTIFS('Duel Log'!C$2:C$2815,"Rainbow",'Duel Log'!L$2:L$2815,$A26)+COUNTIFS('Duel Log'!C$2:C$2815,"Rainbow",'Duel Log'!M$2:M$2815,$A26)+COUNTIFS('Duel Log'!C$2:C$2815,"Rainbow",'Duel Log'!N$2:N$2815,$A26)+COUNTIFS('Duel Log'!C$2:C$2815,"Rainbow",'Duel Log'!O$2:O$2815,$A26)+COUNTIFS('Duel Log'!C$2:C$2815,"Rainbow",'Duel Log'!P$2:P$2815,$A26)</f>
        <v>0</v>
      </c>
      <c r="AD26" s="17" t="n">
        <f aca="false">COUNTIFS('Duel Log'!C$2:C$2815,"Rin✨安之",'Duel Log'!I$2:I$2815,$A26)+COUNTIFS('Duel Log'!C$2:C$2815,"Rin✨安之",'Duel Log'!J$2:J$2815,$A26)+COUNTIFS('Duel Log'!C$2:C$2815,"Rin✨安之",'Duel Log'!K$2:K$2815,$A26)+COUNTIFS('Duel Log'!C$2:C$2815,"Rin✨安之",'Duel Log'!L$2:L$2815,$A26)+COUNTIFS('Duel Log'!C$2:C$2815,"Rin✨安之",'Duel Log'!M$2:M$2815,$A26)+COUNTIFS('Duel Log'!C$2:C$2815,"Rin✨安之",'Duel Log'!N$2:N$2815,$A26)+COUNTIFS('Duel Log'!C$2:C$2815,"Rin✨安之",'Duel Log'!O$2:O$2815,$A26)+COUNTIFS('Duel Log'!C$2:C$2815,"Rin✨安之",'Duel Log'!P$2:P$2815,$A26)</f>
        <v>0</v>
      </c>
      <c r="AE26" s="17" t="n">
        <f aca="false">COUNTIFS('Duel Log'!C$2:C$2815,"Ryley",'Duel Log'!I$2:I$2815,$A26)+COUNTIFS('Duel Log'!C$2:C$2815,"Ryley",'Duel Log'!J$2:J$2815,$A26)+COUNTIFS('Duel Log'!C$2:C$2815,"Ryley",'Duel Log'!K$2:K$2815,$A26)+COUNTIFS('Duel Log'!C$2:C$2815,"Ryley",'Duel Log'!L$2:L$2815,$A26)+COUNTIFS('Duel Log'!C$2:C$2815,"Ryley",'Duel Log'!M$2:M$2815,$A26)+COUNTIFS('Duel Log'!C$2:C$2815,"Ryley",'Duel Log'!N$2:N$2815,$A26)+COUNTIFS('Duel Log'!C$2:C$2815,"Ryley",'Duel Log'!O$2:O$2815,$A26)+COUNTIFS('Duel Log'!C$2:C$2815,"Ryley",'Duel Log'!P$2:P$2815,$A26)</f>
        <v>3</v>
      </c>
      <c r="AF26" s="17" t="n">
        <f aca="false">COUNTIFS('Duel Log'!C$2:C$2815,"SK Morten",'Duel Log'!I$2:I$2815,$A26)+COUNTIFS('Duel Log'!C$2:C$2815,"SK Morten",'Duel Log'!J$2:J$2815,$A26)+COUNTIFS('Duel Log'!C$2:C$2815,"SK Morten",'Duel Log'!K$2:K$2815,$A26)+COUNTIFS('Duel Log'!C$2:C$2815,"SK Morten",'Duel Log'!L$2:L$2815,$A26)+COUNTIFS('Duel Log'!C$2:C$2815,"SK Morten",'Duel Log'!M$2:M$2815,$A26)+COUNTIFS('Duel Log'!C$2:C$2815,"SK Morten",'Duel Log'!N$2:N$2815,$A26)+COUNTIFS('Duel Log'!C$2:C$2815,"SK Morten",'Duel Log'!O$2:O$2815,$A26)+COUNTIFS('Duel Log'!C$2:C$2815,"SK Morten",'Duel Log'!P$2:P$2815,$A26)</f>
        <v>0</v>
      </c>
      <c r="AG26" s="17" t="n">
        <f aca="false">COUNTIFS('Duel Log'!C$2:C$2815,"SK xopxsam",'Duel Log'!I$2:I$2815,$A26)+COUNTIFS('Duel Log'!C$2:C$2815,"SK xopxsam",'Duel Log'!J$2:J$2815,$A26)+COUNTIFS('Duel Log'!C$2:C$2815,"SK xopxsam",'Duel Log'!K$2:K$2815,$A26)+COUNTIFS('Duel Log'!C$2:C$2815,"SK xopxsam",'Duel Log'!L$2:L$2815,$A26)+COUNTIFS('Duel Log'!C$2:C$2815,"SK xopxsam",'Duel Log'!M$2:M$2815,$A26)+COUNTIFS('Duel Log'!C$2:C$2815,"SK xopxsam",'Duel Log'!N$2:N$2815,$A26)+COUNTIFS('Duel Log'!C$2:C$2815,"SK xopxsam",'Duel Log'!O$2:O$2815,$A26)+COUNTIFS('Duel Log'!C$2:C$2815,"SK xopxsam",'Duel Log'!P$2:P$2815,$A26)</f>
        <v>0</v>
      </c>
      <c r="AH26" s="17" t="n">
        <f aca="false">COUNTIFS('Duel Log'!C$2:C$2815,"Samuel Bassotto",'Duel Log'!I$2:I$2815,$A26)+COUNTIFS('Duel Log'!C$2:C$2815,"Samuel Bassotto",'Duel Log'!J$2:J$2815,$A26)+COUNTIFS('Duel Log'!C$2:C$2815,"Samuel Bassotto",'Duel Log'!K$2:K$2815,$A26)+COUNTIFS('Duel Log'!C$2:C$2815,"Samuel Bassotto",'Duel Log'!L$2:L$2815,$A26)+COUNTIFS('Duel Log'!C$2:C$2815,"Samuel Bassotto",'Duel Log'!M$2:M$2815,$A26)+COUNTIFS('Duel Log'!C$2:C$2815,"Samuel Bassotto",'Duel Log'!N$2:N$2815,$A26)+COUNTIFS('Duel Log'!C$2:C$2815,"Samuel Bassotto",'Duel Log'!O$2:O$2815,$A26)+COUNTIFS('Duel Log'!C$2:C$2815,"Samuel Bassotto",'Duel Log'!P$2:P$2815,$A26)</f>
        <v>0</v>
      </c>
      <c r="AI26" s="17" t="n">
        <f aca="false">COUNTIFS('Duel Log'!C$2:C$2815,"SandBox",'Duel Log'!I$2:I$2815,$A26)+COUNTIFS('Duel Log'!C$2:C$2815,"SandBox",'Duel Log'!J$2:J$2815,$A26)+COUNTIFS('Duel Log'!C$2:C$2815,"SandBox",'Duel Log'!K$2:K$2815,$A26)+COUNTIFS('Duel Log'!C$2:C$2815,"SandBox",'Duel Log'!L$2:L$2815,$A26)+COUNTIFS('Duel Log'!C$2:C$2815,"SandBox",'Duel Log'!M$2:M$2815,$A26)+COUNTIFS('Duel Log'!C$2:C$2815,"SandBox",'Duel Log'!N$2:N$2815,$A26)+COUNTIFS('Duel Log'!C$2:C$2815,"SandBox",'Duel Log'!O$2:O$2815,$A26)+COUNTIFS('Duel Log'!C$2:C$2815,"SandBox",'Duel Log'!P$2:P$2815,$A26)</f>
        <v>1</v>
      </c>
      <c r="AJ26" s="17" t="n">
        <f aca="false">COUNTIFS('Duel Log'!C$2:C$2815,"Steeef",'Duel Log'!I$2:I$2815,$A26)+COUNTIFS('Duel Log'!C$2:C$2815,"Steeef",'Duel Log'!J$2:J$2815,$A26)+COUNTIFS('Duel Log'!C$2:C$2815,"Steeef",'Duel Log'!K$2:K$2815,$A26)+COUNTIFS('Duel Log'!C$2:C$2815,"Steeef",'Duel Log'!L$2:L$2815,$A26)+COUNTIFS('Duel Log'!C$2:C$2815,"Steeef",'Duel Log'!M$2:M$2815,$A26)+COUNTIFS('Duel Log'!C$2:C$2815,"Steeef",'Duel Log'!N$2:N$2815,$A26)+COUNTIFS('Duel Log'!C$2:C$2815,"Steeef",'Duel Log'!O$2:O$2815,$A26)+COUNTIFS('Duel Log'!C$2:C$2815,"Steeef",'Duel Log'!P$2:P$2815,$A26)</f>
        <v>1</v>
      </c>
      <c r="AK26" s="17" t="n">
        <f aca="false">COUNTIFS('Duel Log'!C$2:C$2815,"TMX I Mateja",'Duel Log'!I$2:I$2815,$A26)+COUNTIFS('Duel Log'!C$2:C$2815,"TMX I Mateja",'Duel Log'!J$2:J$2815,$A26)+COUNTIFS('Duel Log'!C$2:C$2815,"TMX I Mateja",'Duel Log'!K$2:K$2815,$A26)+COUNTIFS('Duel Log'!C$2:C$2815,"TMX I Mateja",'Duel Log'!L$2:L$2815,$A26)+COUNTIFS('Duel Log'!C$2:C$2815,"TMX I Mateja",'Duel Log'!M$2:M$2815,$A26)+COUNTIFS('Duel Log'!C$2:C$2815,"TMX I Mateja",'Duel Log'!N$2:N$2815,$A26)+COUNTIFS('Duel Log'!C$2:C$2815,"TMX I Mateja",'Duel Log'!O$2:O$2815,$A26)+COUNTIFS('Duel Log'!C$2:C$2815,"TMX I Mateja",'Duel Log'!P$2:P$2815,$A26)</f>
        <v>0</v>
      </c>
      <c r="AL26" s="17" t="n">
        <f aca="false">COUNTIFS('Duel Log'!C$2:C$2815,"Turan✨",'Duel Log'!I$2:I$2815,$A26)+COUNTIFS('Duel Log'!C$2:C$2815,"Turan✨",'Duel Log'!J$2:J$2815,$A26)+COUNTIFS('Duel Log'!C$2:C$2815,"Turan✨",'Duel Log'!K$2:K$2815,$A26)+COUNTIFS('Duel Log'!C$2:C$2815,"Turan✨",'Duel Log'!L$2:L$2815,$A26)+COUNTIFS('Duel Log'!C$2:C$2815,"Turan✨",'Duel Log'!M$2:M$2815,$A26)+COUNTIFS('Duel Log'!C$2:C$2815,"Turan✨",'Duel Log'!N$2:N$2815,$A26)+COUNTIFS('Duel Log'!C$2:C$2815,"Turan✨",'Duel Log'!O$2:O$2815,$A26)+COUNTIFS('Duel Log'!C$2:C$2815,"Turan✨",'Duel Log'!P$2:P$2815,$A26)</f>
        <v>0</v>
      </c>
      <c r="AM26" s="17" t="n">
        <f aca="false">COUNTIFS('Duel Log'!C$2:C$2815,"Vitor75",'Duel Log'!I$2:I$2815,$A26)+COUNTIFS('Duel Log'!C$2:C$2815,"Vitor75",'Duel Log'!J$2:J$2815,$A26)+COUNTIFS('Duel Log'!C$2:C$2815,"Vitor75",'Duel Log'!K$2:K$2815,$A26)+COUNTIFS('Duel Log'!C$2:C$2815,"Vitor75",'Duel Log'!L$2:L$2815,$A26)+COUNTIFS('Duel Log'!C$2:C$2815,"Vitor75",'Duel Log'!M$2:M$2815,$A26)+COUNTIFS('Duel Log'!C$2:C$2815,"Vitor75",'Duel Log'!N$2:N$2815,$A26)+COUNTIFS('Duel Log'!C$2:C$2815,"Vitor75",'Duel Log'!O$2:O$2815,$A26)+COUNTIFS('Duel Log'!C$2:C$2815,"Vitor75",'Duel Log'!P$2:P$2815,$A26)</f>
        <v>0</v>
      </c>
      <c r="AN26" s="17" t="n">
        <f aca="false">COUNTIFS('Duel Log'!C$2:C$2815,"WL ✨ Tytoń 劲头",'Duel Log'!I$2:I$2815,$A26)+COUNTIFS('Duel Log'!C$2:C$2815,"WL ✨ Tytoń 劲头",'Duel Log'!J$2:J$2815,$A26)+COUNTIFS('Duel Log'!C$2:C$2815,"WL ✨ Tytoń 劲头",'Duel Log'!K$2:K$2815,$A26)+COUNTIFS('Duel Log'!C$2:C$2815,"WL ✨ Tytoń 劲头",'Duel Log'!L$2:L$2815,$A26)+COUNTIFS('Duel Log'!C$2:C$2815,"WL ✨ Tytoń 劲头",'Duel Log'!M$2:M$2815,$A26)+COUNTIFS('Duel Log'!C$2:C$2815,"WL ✨ Tytoń 劲头",'Duel Log'!N$2:N$2815,$A26)+COUNTIFS('Duel Log'!C$2:C$2815,"WL ✨ Tytoń 劲头",'Duel Log'!O$2:O$2815,$A26)+COUNTIFS('Duel Log'!C$2:C$2815,"WL ✨ Tytoń 劲头",'Duel Log'!P$2:P$2815,$A26)</f>
        <v>0</v>
      </c>
      <c r="AO26" s="17" t="n">
        <f aca="false">COUNTIFS('Duel Log'!C$2:C$2815,"Wallace",'Duel Log'!I$2:I$2815,$A26)+COUNTIFS('Duel Log'!C$2:C$2815,"Wallace",'Duel Log'!J$2:J$2815,$A26)+COUNTIFS('Duel Log'!C$2:C$2815,"Wallace",'Duel Log'!K$2:K$2815,$A26)+COUNTIFS('Duel Log'!C$2:C$2815,"Wallace",'Duel Log'!L$2:L$2815,$A26)+COUNTIFS('Duel Log'!C$2:C$2815,"Wallace",'Duel Log'!M$2:M$2815,$A26)+COUNTIFS('Duel Log'!C$2:C$2815,"Wallace",'Duel Log'!N$2:N$2815,$A26)+COUNTIFS('Duel Log'!C$2:C$2815,"Wallace",'Duel Log'!O$2:O$2815,$A26)+COUNTIFS('Duel Log'!C$2:C$2815,"Wallace",'Duel Log'!P$2:P$2815,$A26)</f>
        <v>0</v>
      </c>
      <c r="AP26" s="17" t="n">
        <f aca="false">COUNTIFS('Duel Log'!C$2:C$2815,"Yoru",'Duel Log'!I$2:I$2815,$A26)+COUNTIFS('Duel Log'!C$2:C$2815,"Yoru",'Duel Log'!J$2:J$2815,$A26)+COUNTIFS('Duel Log'!C$2:C$2815,"Yoru",'Duel Log'!K$2:K$2815,$A26)+COUNTIFS('Duel Log'!C$2:C$2815,"Yoru",'Duel Log'!L$2:L$2815,$A26)+COUNTIFS('Duel Log'!C$2:C$2815,"Yoru",'Duel Log'!M$2:M$2815,$A26)+COUNTIFS('Duel Log'!C$2:C$2815,"Yoru",'Duel Log'!N$2:N$2815,$A26)+COUNTIFS('Duel Log'!C$2:C$2815,"Yoru",'Duel Log'!O$2:O$2815,$A26)+COUNTIFS('Duel Log'!C$2:C$2815,"Yoru",'Duel Log'!P$2:P$2815,$A26)</f>
        <v>0</v>
      </c>
      <c r="AQ26" s="17" t="n">
        <f aca="false">COUNTIFS('Duel Log'!C$2:C$2815,"adriel",'Duel Log'!I$2:I$2815,$A26)+COUNTIFS('Duel Log'!C$2:C$2815,"adriel",'Duel Log'!J$2:J$2815,$A26)+COUNTIFS('Duel Log'!C$2:C$2815,"adriel",'Duel Log'!K$2:K$2815,$A26)+COUNTIFS('Duel Log'!C$2:C$2815,"adriel",'Duel Log'!L$2:L$2815,$A26)+COUNTIFS('Duel Log'!C$2:C$2815,"adriel",'Duel Log'!M$2:M$2815,$A26)+COUNTIFS('Duel Log'!C$2:C$2815,"adriel",'Duel Log'!N$2:N$2815,$A26)+COUNTIFS('Duel Log'!C$2:C$2815,"adriel",'Duel Log'!O$2:O$2815,$A26)+COUNTIFS('Duel Log'!C$2:C$2815,"adriel",'Duel Log'!P$2:P$2815,$A26)</f>
        <v>0</v>
      </c>
      <c r="AR26" s="17" t="n">
        <f aca="false">COUNTIFS('Duel Log'!C$2:C$2815,"droy",'Duel Log'!I$2:I$2815,$A26)+COUNTIFS('Duel Log'!C$2:C$2815,"droy",'Duel Log'!J$2:J$2815,$A26)+COUNTIFS('Duel Log'!C$2:C$2815,"droy",'Duel Log'!K$2:K$2815,$A26)+COUNTIFS('Duel Log'!C$2:C$2815,"droy",'Duel Log'!L$2:L$2815,$A26)+COUNTIFS('Duel Log'!C$2:C$2815,"droy",'Duel Log'!M$2:M$2815,$A26)+COUNTIFS('Duel Log'!C$2:C$2815,"droy",'Duel Log'!N$2:N$2815,$A26)+COUNTIFS('Duel Log'!C$2:C$2815,"droy",'Duel Log'!O$2:O$2815,$A26)+COUNTIFS('Duel Log'!C$2:C$2815,"droy",'Duel Log'!P$2:P$2815,$A26)</f>
        <v>0</v>
      </c>
      <c r="AS26" s="17" t="n">
        <f aca="false">COUNTIFS('Duel Log'!C$2:C$2815,"evolve✨律师",'Duel Log'!I$2:I$2815,$A26)+COUNTIFS('Duel Log'!C$2:C$2815,"evolve✨律师",'Duel Log'!J$2:J$2815,$A26)+COUNTIFS('Duel Log'!C$2:C$2815,"evolve✨律师",'Duel Log'!K$2:K$2815,$A26)+COUNTIFS('Duel Log'!C$2:C$2815,"evolve✨律师",'Duel Log'!L$2:L$2815,$A26)+COUNTIFS('Duel Log'!C$2:C$2815,"evolve✨律师",'Duel Log'!M$2:M$2815,$A26)+COUNTIFS('Duel Log'!C$2:C$2815,"evolve✨律师",'Duel Log'!N$2:N$2815,$A26)+COUNTIFS('Duel Log'!C$2:C$2815,"evolve✨律师",'Duel Log'!O$2:O$2815,$A26)+COUNTIFS('Duel Log'!C$2:C$2815,"evolve✨律师",'Duel Log'!P$2:P$2815,$A26)</f>
        <v>0</v>
      </c>
      <c r="AT26" s="17" t="n">
        <f aca="false">COUNTIFS('Duel Log'!C$2:C$2815,"✨Tanji",'Duel Log'!I$2:I$2815,$A26)+COUNTIFS('Duel Log'!C$2:C$2815,"✨Tanji",'Duel Log'!J$2:J$2815,$A26)+COUNTIFS('Duel Log'!C$2:C$2815,"✨Tanji",'Duel Log'!K$2:K$2815,$A26)+COUNTIFS('Duel Log'!C$2:C$2815,"✨Tanji",'Duel Log'!L$2:L$2815,$A26)+COUNTIFS('Duel Log'!C$2:C$2815,"✨Tanji",'Duel Log'!M$2:M$2815,$A26)+COUNTIFS('Duel Log'!C$2:C$2815,"✨Tanji",'Duel Log'!N$2:N$2815,$A26)+COUNTIFS('Duel Log'!C$2:C$2815,"✨Tanji",'Duel Log'!O$2:O$2815,$A26)+COUNTIFS('Duel Log'!C$2:C$2815,"✨Tanji",'Duel Log'!P$2:P$2815,$A26)</f>
        <v>0</v>
      </c>
      <c r="AU26" s="17" t="n">
        <f aca="false">COUNTIFS('Duel Log'!C$2:C$2815,"ぐりてゃん",'Duel Log'!I$2:I$2815,$A26)+COUNTIFS('Duel Log'!C$2:C$2815,"ぐりてゃん",'Duel Log'!J$2:J$2815,$A26)+COUNTIFS('Duel Log'!C$2:C$2815,"ぐりてゃん",'Duel Log'!K$2:K$2815,$A26)+COUNTIFS('Duel Log'!C$2:C$2815,"ぐりてゃん",'Duel Log'!L$2:L$2815,$A26)+COUNTIFS('Duel Log'!C$2:C$2815,"ぐりてゃん",'Duel Log'!M$2:M$2815,$A26)+COUNTIFS('Duel Log'!C$2:C$2815,"ぐりてゃん",'Duel Log'!N$2:N$2815,$A26)+COUNTIFS('Duel Log'!C$2:C$2815,"ぐりてゃん",'Duel Log'!O$2:O$2815,$A26)+COUNTIFS('Duel Log'!C$2:C$2815,"ぐりてゃん",'Duel Log'!P$2:P$2815,$A26)</f>
        <v>0</v>
      </c>
      <c r="AV26" s="17" t="n">
        <f aca="false">COUNTIFS('Duel Log'!C$2:C$2815,"たぁ",'Duel Log'!I$2:I$2815,$A26)+COUNTIFS('Duel Log'!C$2:C$2815,"たぁ",'Duel Log'!J$2:J$2815,$A26)+COUNTIFS('Duel Log'!C$2:C$2815,"たぁ",'Duel Log'!K$2:K$2815,$A26)+COUNTIFS('Duel Log'!C$2:C$2815,"たぁ",'Duel Log'!L$2:L$2815,$A26)+COUNTIFS('Duel Log'!C$2:C$2815,"たぁ",'Duel Log'!M$2:M$2815,$A26)+COUNTIFS('Duel Log'!C$2:C$2815,"たぁ",'Duel Log'!N$2:N$2815,$A26)+COUNTIFS('Duel Log'!C$2:C$2815,"たぁ",'Duel Log'!O$2:O$2815,$A26)+COUNTIFS('Duel Log'!C$2:C$2815,"たぁ",'Duel Log'!P$2:P$2815,$A26)</f>
        <v>1</v>
      </c>
      <c r="AW26" s="17" t="n">
        <f aca="false">COUNTIFS('Duel Log'!C$2:C$2815,"むぎったん",'Duel Log'!I$2:I$2815,$A26)+COUNTIFS('Duel Log'!C$2:C$2815,"むぎったん",'Duel Log'!J$2:J$2815,$A26)+COUNTIFS('Duel Log'!C$2:C$2815,"むぎったん",'Duel Log'!K$2:K$2815,$A26)+COUNTIFS('Duel Log'!C$2:C$2815,"むぎったん",'Duel Log'!L$2:L$2815,$A26)+COUNTIFS('Duel Log'!C$2:C$2815,"むぎったん",'Duel Log'!M$2:M$2815,$A26)+COUNTIFS('Duel Log'!C$2:C$2815,"むぎったん",'Duel Log'!N$2:N$2815,$A26)+COUNTIFS('Duel Log'!C$2:C$2815,"むぎったん",'Duel Log'!O$2:O$2815,$A26)+COUNTIFS('Duel Log'!C$2:C$2815,"むぎったん",'Duel Log'!P$2:P$2815,$A26)</f>
        <v>0</v>
      </c>
      <c r="AX26" s="17" t="n">
        <f aca="false">COUNTIFS('Duel Log'!C$2:C$2815,"加急Sinistro™",'Duel Log'!I$2:I$2815,$A26)+COUNTIFS('Duel Log'!C$2:C$2815,"加急Sinistro™",'Duel Log'!J$2:J$2815,$A26)+COUNTIFS('Duel Log'!C$2:C$2815,"加急Sinistro™",'Duel Log'!K$2:K$2815,$A26)+COUNTIFS('Duel Log'!C$2:C$2815,"加急Sinistro™",'Duel Log'!L$2:L$2815,$A26)+COUNTIFS('Duel Log'!C$2:C$2815,"加急Sinistro™",'Duel Log'!M$2:M$2815,$A26)+COUNTIFS('Duel Log'!C$2:C$2815,"加急Sinistro™",'Duel Log'!N$2:N$2815,$A26)+COUNTIFS('Duel Log'!C$2:C$2815,"加急Sinistro™",'Duel Log'!O$2:O$2815,$A26)+COUNTIFS('Duel Log'!C$2:C$2815,"加急Sinistro™",'Duel Log'!P$2:P$2815,$A26)</f>
        <v>0</v>
      </c>
      <c r="AY26" s="17" t="n">
        <f aca="false">COUNTIFS('Duel Log'!C$2:C$2815,"枫｜rakan❤️安之",'Duel Log'!I$2:I$2815,$A26)+COUNTIFS('Duel Log'!C$2:C$2815,"枫｜rakan❤️安之",'Duel Log'!J$2:J$2815,$A26)+COUNTIFS('Duel Log'!C$2:C$2815,"枫｜rakan❤️安之",'Duel Log'!K$2:K$2815,$A26)+COUNTIFS('Duel Log'!C$2:C$2815,"枫｜rakan❤️安之",'Duel Log'!L$2:L$2815,$A26)+COUNTIFS('Duel Log'!C$2:C$2815,"枫｜rakan❤️安之",'Duel Log'!M$2:M$2815,$A26)+COUNTIFS('Duel Log'!C$2:C$2815,"枫｜rakan❤️安之",'Duel Log'!N$2:N$2815,$A26)+COUNTIFS('Duel Log'!C$2:C$2815,"枫｜rakan❤️安之",'Duel Log'!O$2:O$2815,$A26)+COUNTIFS('Duel Log'!C$2:C$2815,"枫｜rakan❤️安之",'Duel Log'!P$2:P$2815,$A26)</f>
        <v>0</v>
      </c>
      <c r="AZ26" s="17" t="n">
        <f aca="false">COUNTIFS('Duel Log'!C$2:C$2815,"老板 Ι Batan’宙斯",'Duel Log'!I$2:I$2815,$A26)+COUNTIFS('Duel Log'!C$2:C$2815,"老板 Ι Batan’宙斯",'Duel Log'!J$2:J$2815,$A26)+COUNTIFS('Duel Log'!C$2:C$2815,"老板 Ι Batan’宙斯",'Duel Log'!K$2:K$2815,$A26)+COUNTIFS('Duel Log'!C$2:C$2815,"老板 Ι Batan’宙斯",'Duel Log'!L$2:L$2815,$A26)+COUNTIFS('Duel Log'!C$2:C$2815,"老板 Ι Batan’宙斯",'Duel Log'!M$2:M$2815,$A26)+COUNTIFS('Duel Log'!C$2:C$2815,"老板 Ι Batan’宙斯",'Duel Log'!N$2:N$2815,$A26)+COUNTIFS('Duel Log'!C$2:C$2815,"老板 Ι Batan’宙斯",'Duel Log'!O$2:O$2815,$A26)+COUNTIFS('Duel Log'!C$2:C$2815,"老板 Ι Batan’宙斯",'Duel Log'!P$2:P$2815,$A26)</f>
        <v>0</v>
      </c>
      <c r="BA26" s="17" t="n">
        <f aca="false">COUNTIFS('Duel Log'!C$2:C$2815,"鬼舞辻無惨",'Duel Log'!I$2:I$2815,$A26)+COUNTIFS('Duel Log'!C$2:C$2815,"鬼舞辻無惨",'Duel Log'!J$2:J$2815,$A26)+COUNTIFS('Duel Log'!C$2:C$2815,"鬼舞辻無惨",'Duel Log'!K$2:K$2815,$A26)+COUNTIFS('Duel Log'!C$2:C$2815,"鬼舞辻無惨",'Duel Log'!L$2:L$2815,$A26)+COUNTIFS('Duel Log'!C$2:C$2815,"鬼舞辻無惨",'Duel Log'!M$2:M$2815,$A26)+COUNTIFS('Duel Log'!C$2:C$2815,"鬼舞辻無惨",'Duel Log'!N$2:N$2815,$A26)+COUNTIFS('Duel Log'!C$2:C$2815,"鬼舞辻無惨",'Duel Log'!O$2:O$2815,$A26)+COUNTIFS('Duel Log'!C$2:C$2815,"鬼舞辻無惨",'Duel Log'!P$2:P$2815,$A26)</f>
        <v>0</v>
      </c>
      <c r="BB26" s="17" t="n">
        <f aca="false">COUNTIFS('Duel Log'!C$2:C$2815,"우티비구독좋아요",'Duel Log'!I$2:I$2815,$A26)+COUNTIFS('Duel Log'!C$2:C$2815,"우티비구독좋아요",'Duel Log'!J$2:J$2815,$A26)+COUNTIFS('Duel Log'!C$2:C$2815,"우티비구독좋아요",'Duel Log'!K$2:K$2815,$A26)+COUNTIFS('Duel Log'!C$2:C$2815,"우티비구독좋아요",'Duel Log'!L$2:L$2815,$A26)+COUNTIFS('Duel Log'!C$2:C$2815,"우티비구독좋아요",'Duel Log'!M$2:M$2815,$A26)+COUNTIFS('Duel Log'!C$2:C$2815,"우티비구독좋아요",'Duel Log'!N$2:N$2815,$A26)+COUNTIFS('Duel Log'!C$2:C$2815,"우티비구독좋아요",'Duel Log'!O$2:O$2815,$A26)+COUNTIFS('Duel Log'!C$2:C$2815,"우티비구독좋아요",'Duel Log'!P$2:P$2815,$A26)</f>
        <v>0</v>
      </c>
    </row>
  </sheetData>
  <autoFilter ref="A1:BB26"/>
  <conditionalFormatting sqref="B2:B26">
    <cfRule type="colorScale" priority="2">
      <colorScale>
        <cfvo type="min" val="0"/>
        <cfvo type="percentile" val="50"/>
        <cfvo type="max" val="0"/>
        <color rgb="FFF2F8FF"/>
        <color rgb="FF6DA7EC"/>
        <color rgb="FF184F95"/>
      </colorScale>
    </cfRule>
  </conditionalFormatting>
  <conditionalFormatting sqref="C2:C26">
    <cfRule type="colorScale" priority="3">
      <colorScale>
        <cfvo type="min" val="0"/>
        <cfvo type="percentile" val="50"/>
        <cfvo type="max" val="0"/>
        <color rgb="FFF2F8FF"/>
        <color rgb="FF6DA7EC"/>
        <color rgb="FF184F95"/>
      </colorScale>
    </cfRule>
  </conditionalFormatting>
  <conditionalFormatting sqref="D2:D26">
    <cfRule type="colorScale" priority="4">
      <colorScale>
        <cfvo type="min" val="0"/>
        <cfvo type="percentile" val="50"/>
        <cfvo type="max" val="0"/>
        <color rgb="FFF2F8FF"/>
        <color rgb="FF6DA7EC"/>
        <color rgb="FF184F95"/>
      </colorScale>
    </cfRule>
  </conditionalFormatting>
  <conditionalFormatting sqref="E2:E26">
    <cfRule type="colorScale" priority="5">
      <colorScale>
        <cfvo type="min" val="0"/>
        <cfvo type="percentile" val="50"/>
        <cfvo type="max" val="0"/>
        <color rgb="FFF2F8FF"/>
        <color rgb="FF6DA7EC"/>
        <color rgb="FF184F95"/>
      </colorScale>
    </cfRule>
  </conditionalFormatting>
  <conditionalFormatting sqref="F2:F26">
    <cfRule type="colorScale" priority="6">
      <colorScale>
        <cfvo type="min" val="0"/>
        <cfvo type="percentile" val="50"/>
        <cfvo type="max" val="0"/>
        <color rgb="FFF2F8FF"/>
        <color rgb="FF6DA7EC"/>
        <color rgb="FF184F95"/>
      </colorScale>
    </cfRule>
  </conditionalFormatting>
  <conditionalFormatting sqref="G2:G26">
    <cfRule type="colorScale" priority="7">
      <colorScale>
        <cfvo type="min" val="0"/>
        <cfvo type="percentile" val="50"/>
        <cfvo type="max" val="0"/>
        <color rgb="FFF2F8FF"/>
        <color rgb="FF6DA7EC"/>
        <color rgb="FF184F95"/>
      </colorScale>
    </cfRule>
  </conditionalFormatting>
  <conditionalFormatting sqref="H2:H26">
    <cfRule type="colorScale" priority="8">
      <colorScale>
        <cfvo type="min" val="0"/>
        <cfvo type="percentile" val="50"/>
        <cfvo type="max" val="0"/>
        <color rgb="FFF2F8FF"/>
        <color rgb="FF6DA7EC"/>
        <color rgb="FF184F95"/>
      </colorScale>
    </cfRule>
  </conditionalFormatting>
  <conditionalFormatting sqref="I2:I26">
    <cfRule type="colorScale" priority="9">
      <colorScale>
        <cfvo type="min" val="0"/>
        <cfvo type="percentile" val="50"/>
        <cfvo type="max" val="0"/>
        <color rgb="FFF2F8FF"/>
        <color rgb="FF6DA7EC"/>
        <color rgb="FF184F95"/>
      </colorScale>
    </cfRule>
  </conditionalFormatting>
  <conditionalFormatting sqref="J2:J26">
    <cfRule type="colorScale" priority="10">
      <colorScale>
        <cfvo type="min" val="0"/>
        <cfvo type="percentile" val="50"/>
        <cfvo type="max" val="0"/>
        <color rgb="FFF2F8FF"/>
        <color rgb="FF6DA7EC"/>
        <color rgb="FF184F95"/>
      </colorScale>
    </cfRule>
  </conditionalFormatting>
  <conditionalFormatting sqref="K2:K26">
    <cfRule type="colorScale" priority="11">
      <colorScale>
        <cfvo type="min" val="0"/>
        <cfvo type="percentile" val="50"/>
        <cfvo type="max" val="0"/>
        <color rgb="FFF2F8FF"/>
        <color rgb="FF6DA7EC"/>
        <color rgb="FF184F95"/>
      </colorScale>
    </cfRule>
  </conditionalFormatting>
  <conditionalFormatting sqref="L2:L26">
    <cfRule type="colorScale" priority="12">
      <colorScale>
        <cfvo type="min" val="0"/>
        <cfvo type="percentile" val="50"/>
        <cfvo type="max" val="0"/>
        <color rgb="FFF2F8FF"/>
        <color rgb="FF6DA7EC"/>
        <color rgb="FF184F95"/>
      </colorScale>
    </cfRule>
  </conditionalFormatting>
  <conditionalFormatting sqref="M2:M26">
    <cfRule type="colorScale" priority="13">
      <colorScale>
        <cfvo type="min" val="0"/>
        <cfvo type="percentile" val="50"/>
        <cfvo type="max" val="0"/>
        <color rgb="FFF2F8FF"/>
        <color rgb="FF6DA7EC"/>
        <color rgb="FF184F95"/>
      </colorScale>
    </cfRule>
  </conditionalFormatting>
  <conditionalFormatting sqref="N2:N26">
    <cfRule type="colorScale" priority="14">
      <colorScale>
        <cfvo type="min" val="0"/>
        <cfvo type="percentile" val="50"/>
        <cfvo type="max" val="0"/>
        <color rgb="FFF2F8FF"/>
        <color rgb="FF6DA7EC"/>
        <color rgb="FF184F95"/>
      </colorScale>
    </cfRule>
  </conditionalFormatting>
  <conditionalFormatting sqref="O2:O26">
    <cfRule type="colorScale" priority="15">
      <colorScale>
        <cfvo type="min" val="0"/>
        <cfvo type="percentile" val="50"/>
        <cfvo type="max" val="0"/>
        <color rgb="FFF2F8FF"/>
        <color rgb="FF6DA7EC"/>
        <color rgb="FF184F95"/>
      </colorScale>
    </cfRule>
  </conditionalFormatting>
  <conditionalFormatting sqref="P2:P26">
    <cfRule type="colorScale" priority="16">
      <colorScale>
        <cfvo type="min" val="0"/>
        <cfvo type="percentile" val="50"/>
        <cfvo type="max" val="0"/>
        <color rgb="FFF2F8FF"/>
        <color rgb="FF6DA7EC"/>
        <color rgb="FF184F95"/>
      </colorScale>
    </cfRule>
  </conditionalFormatting>
  <conditionalFormatting sqref="Q2:Q26">
    <cfRule type="colorScale" priority="17">
      <colorScale>
        <cfvo type="min" val="0"/>
        <cfvo type="percentile" val="50"/>
        <cfvo type="max" val="0"/>
        <color rgb="FFF2F8FF"/>
        <color rgb="FF6DA7EC"/>
        <color rgb="FF184F95"/>
      </colorScale>
    </cfRule>
  </conditionalFormatting>
  <conditionalFormatting sqref="R2:R26">
    <cfRule type="colorScale" priority="18">
      <colorScale>
        <cfvo type="min" val="0"/>
        <cfvo type="percentile" val="50"/>
        <cfvo type="max" val="0"/>
        <color rgb="FFF2F8FF"/>
        <color rgb="FF6DA7EC"/>
        <color rgb="FF184F95"/>
      </colorScale>
    </cfRule>
  </conditionalFormatting>
  <conditionalFormatting sqref="S2:S26">
    <cfRule type="colorScale" priority="19">
      <colorScale>
        <cfvo type="min" val="0"/>
        <cfvo type="percentile" val="50"/>
        <cfvo type="max" val="0"/>
        <color rgb="FFF2F8FF"/>
        <color rgb="FF6DA7EC"/>
        <color rgb="FF184F95"/>
      </colorScale>
    </cfRule>
  </conditionalFormatting>
  <conditionalFormatting sqref="T2:T26">
    <cfRule type="colorScale" priority="20">
      <colorScale>
        <cfvo type="min" val="0"/>
        <cfvo type="percentile" val="50"/>
        <cfvo type="max" val="0"/>
        <color rgb="FFF2F8FF"/>
        <color rgb="FF6DA7EC"/>
        <color rgb="FF184F95"/>
      </colorScale>
    </cfRule>
  </conditionalFormatting>
  <conditionalFormatting sqref="U2:U26">
    <cfRule type="colorScale" priority="21">
      <colorScale>
        <cfvo type="min" val="0"/>
        <cfvo type="percentile" val="50"/>
        <cfvo type="max" val="0"/>
        <color rgb="FFF2F8FF"/>
        <color rgb="FF6DA7EC"/>
        <color rgb="FF184F95"/>
      </colorScale>
    </cfRule>
  </conditionalFormatting>
  <conditionalFormatting sqref="V2:V26">
    <cfRule type="colorScale" priority="22">
      <colorScale>
        <cfvo type="min" val="0"/>
        <cfvo type="percentile" val="50"/>
        <cfvo type="max" val="0"/>
        <color rgb="FFF2F8FF"/>
        <color rgb="FF6DA7EC"/>
        <color rgb="FF184F95"/>
      </colorScale>
    </cfRule>
  </conditionalFormatting>
  <conditionalFormatting sqref="W2:W26">
    <cfRule type="colorScale" priority="23">
      <colorScale>
        <cfvo type="min" val="0"/>
        <cfvo type="percentile" val="50"/>
        <cfvo type="max" val="0"/>
        <color rgb="FFF2F8FF"/>
        <color rgb="FF6DA7EC"/>
        <color rgb="FF184F95"/>
      </colorScale>
    </cfRule>
  </conditionalFormatting>
  <conditionalFormatting sqref="X2:X26">
    <cfRule type="colorScale" priority="24">
      <colorScale>
        <cfvo type="min" val="0"/>
        <cfvo type="percentile" val="50"/>
        <cfvo type="max" val="0"/>
        <color rgb="FFF2F8FF"/>
        <color rgb="FF6DA7EC"/>
        <color rgb="FF184F95"/>
      </colorScale>
    </cfRule>
  </conditionalFormatting>
  <conditionalFormatting sqref="Y2:Y26">
    <cfRule type="colorScale" priority="25">
      <colorScale>
        <cfvo type="min" val="0"/>
        <cfvo type="percentile" val="50"/>
        <cfvo type="max" val="0"/>
        <color rgb="FFF2F8FF"/>
        <color rgb="FF6DA7EC"/>
        <color rgb="FF184F95"/>
      </colorScale>
    </cfRule>
  </conditionalFormatting>
  <conditionalFormatting sqref="Z2:Z26">
    <cfRule type="colorScale" priority="26">
      <colorScale>
        <cfvo type="min" val="0"/>
        <cfvo type="percentile" val="50"/>
        <cfvo type="max" val="0"/>
        <color rgb="FFF2F8FF"/>
        <color rgb="FF6DA7EC"/>
        <color rgb="FF184F95"/>
      </colorScale>
    </cfRule>
  </conditionalFormatting>
  <conditionalFormatting sqref="AA2:AA26">
    <cfRule type="colorScale" priority="27">
      <colorScale>
        <cfvo type="min" val="0"/>
        <cfvo type="percentile" val="50"/>
        <cfvo type="max" val="0"/>
        <color rgb="FFF2F8FF"/>
        <color rgb="FF6DA7EC"/>
        <color rgb="FF184F95"/>
      </colorScale>
    </cfRule>
  </conditionalFormatting>
  <conditionalFormatting sqref="AB2:AB26">
    <cfRule type="colorScale" priority="28">
      <colorScale>
        <cfvo type="min" val="0"/>
        <cfvo type="percentile" val="50"/>
        <cfvo type="max" val="0"/>
        <color rgb="FFF2F8FF"/>
        <color rgb="FF6DA7EC"/>
        <color rgb="FF184F95"/>
      </colorScale>
    </cfRule>
  </conditionalFormatting>
  <conditionalFormatting sqref="AC2:AC26">
    <cfRule type="colorScale" priority="29">
      <colorScale>
        <cfvo type="min" val="0"/>
        <cfvo type="percentile" val="50"/>
        <cfvo type="max" val="0"/>
        <color rgb="FFF2F8FF"/>
        <color rgb="FF6DA7EC"/>
        <color rgb="FF184F95"/>
      </colorScale>
    </cfRule>
  </conditionalFormatting>
  <conditionalFormatting sqref="AD2:AD26">
    <cfRule type="colorScale" priority="30">
      <colorScale>
        <cfvo type="min" val="0"/>
        <cfvo type="percentile" val="50"/>
        <cfvo type="max" val="0"/>
        <color rgb="FFF2F8FF"/>
        <color rgb="FF6DA7EC"/>
        <color rgb="FF184F95"/>
      </colorScale>
    </cfRule>
  </conditionalFormatting>
  <conditionalFormatting sqref="AE2:AE26">
    <cfRule type="colorScale" priority="31">
      <colorScale>
        <cfvo type="min" val="0"/>
        <cfvo type="percentile" val="50"/>
        <cfvo type="max" val="0"/>
        <color rgb="FFF2F8FF"/>
        <color rgb="FF6DA7EC"/>
        <color rgb="FF184F95"/>
      </colorScale>
    </cfRule>
  </conditionalFormatting>
  <conditionalFormatting sqref="AF2:AF26">
    <cfRule type="colorScale" priority="32">
      <colorScale>
        <cfvo type="min" val="0"/>
        <cfvo type="percentile" val="50"/>
        <cfvo type="max" val="0"/>
        <color rgb="FFF2F8FF"/>
        <color rgb="FF6DA7EC"/>
        <color rgb="FF184F95"/>
      </colorScale>
    </cfRule>
  </conditionalFormatting>
  <conditionalFormatting sqref="AG2:AG26">
    <cfRule type="colorScale" priority="33">
      <colorScale>
        <cfvo type="min" val="0"/>
        <cfvo type="percentile" val="50"/>
        <cfvo type="max" val="0"/>
        <color rgb="FFF2F8FF"/>
        <color rgb="FF6DA7EC"/>
        <color rgb="FF184F95"/>
      </colorScale>
    </cfRule>
  </conditionalFormatting>
  <conditionalFormatting sqref="AH2:AH26">
    <cfRule type="colorScale" priority="34">
      <colorScale>
        <cfvo type="min" val="0"/>
        <cfvo type="percentile" val="50"/>
        <cfvo type="max" val="0"/>
        <color rgb="FFF2F8FF"/>
        <color rgb="FF6DA7EC"/>
        <color rgb="FF184F95"/>
      </colorScale>
    </cfRule>
  </conditionalFormatting>
  <conditionalFormatting sqref="AI2:AI26">
    <cfRule type="colorScale" priority="35">
      <colorScale>
        <cfvo type="min" val="0"/>
        <cfvo type="percentile" val="50"/>
        <cfvo type="max" val="0"/>
        <color rgb="FFF2F8FF"/>
        <color rgb="FF6DA7EC"/>
        <color rgb="FF184F95"/>
      </colorScale>
    </cfRule>
  </conditionalFormatting>
  <conditionalFormatting sqref="AJ2:AJ26">
    <cfRule type="colorScale" priority="36">
      <colorScale>
        <cfvo type="min" val="0"/>
        <cfvo type="percentile" val="50"/>
        <cfvo type="max" val="0"/>
        <color rgb="FFF2F8FF"/>
        <color rgb="FF6DA7EC"/>
        <color rgb="FF184F95"/>
      </colorScale>
    </cfRule>
  </conditionalFormatting>
  <conditionalFormatting sqref="AK2:AK26">
    <cfRule type="colorScale" priority="37">
      <colorScale>
        <cfvo type="min" val="0"/>
        <cfvo type="percentile" val="50"/>
        <cfvo type="max" val="0"/>
        <color rgb="FFF2F8FF"/>
        <color rgb="FF6DA7EC"/>
        <color rgb="FF184F95"/>
      </colorScale>
    </cfRule>
  </conditionalFormatting>
  <conditionalFormatting sqref="AL2:AL26">
    <cfRule type="colorScale" priority="38">
      <colorScale>
        <cfvo type="min" val="0"/>
        <cfvo type="percentile" val="50"/>
        <cfvo type="max" val="0"/>
        <color rgb="FFF2F8FF"/>
        <color rgb="FF6DA7EC"/>
        <color rgb="FF184F95"/>
      </colorScale>
    </cfRule>
  </conditionalFormatting>
  <conditionalFormatting sqref="AM2:AM26">
    <cfRule type="colorScale" priority="39">
      <colorScale>
        <cfvo type="min" val="0"/>
        <cfvo type="percentile" val="50"/>
        <cfvo type="max" val="0"/>
        <color rgb="FFF2F8FF"/>
        <color rgb="FF6DA7EC"/>
        <color rgb="FF184F95"/>
      </colorScale>
    </cfRule>
  </conditionalFormatting>
  <conditionalFormatting sqref="AN2:AN26">
    <cfRule type="colorScale" priority="40">
      <colorScale>
        <cfvo type="min" val="0"/>
        <cfvo type="percentile" val="50"/>
        <cfvo type="max" val="0"/>
        <color rgb="FFF2F8FF"/>
        <color rgb="FF6DA7EC"/>
        <color rgb="FF184F95"/>
      </colorScale>
    </cfRule>
  </conditionalFormatting>
  <conditionalFormatting sqref="AO2:AO26">
    <cfRule type="colorScale" priority="41">
      <colorScale>
        <cfvo type="min" val="0"/>
        <cfvo type="percentile" val="50"/>
        <cfvo type="max" val="0"/>
        <color rgb="FFF2F8FF"/>
        <color rgb="FF6DA7EC"/>
        <color rgb="FF184F95"/>
      </colorScale>
    </cfRule>
  </conditionalFormatting>
  <conditionalFormatting sqref="AP2:AP26">
    <cfRule type="colorScale" priority="42">
      <colorScale>
        <cfvo type="min" val="0"/>
        <cfvo type="percentile" val="50"/>
        <cfvo type="max" val="0"/>
        <color rgb="FFF2F8FF"/>
        <color rgb="FF6DA7EC"/>
        <color rgb="FF184F95"/>
      </colorScale>
    </cfRule>
  </conditionalFormatting>
  <conditionalFormatting sqref="AQ2:AQ26">
    <cfRule type="colorScale" priority="43">
      <colorScale>
        <cfvo type="min" val="0"/>
        <cfvo type="percentile" val="50"/>
        <cfvo type="max" val="0"/>
        <color rgb="FFF2F8FF"/>
        <color rgb="FF6DA7EC"/>
        <color rgb="FF184F95"/>
      </colorScale>
    </cfRule>
  </conditionalFormatting>
  <conditionalFormatting sqref="AR2:AR26">
    <cfRule type="colorScale" priority="44">
      <colorScale>
        <cfvo type="min" val="0"/>
        <cfvo type="percentile" val="50"/>
        <cfvo type="max" val="0"/>
        <color rgb="FFF2F8FF"/>
        <color rgb="FF6DA7EC"/>
        <color rgb="FF184F95"/>
      </colorScale>
    </cfRule>
  </conditionalFormatting>
  <conditionalFormatting sqref="AS2:AS26">
    <cfRule type="colorScale" priority="45">
      <colorScale>
        <cfvo type="min" val="0"/>
        <cfvo type="percentile" val="50"/>
        <cfvo type="max" val="0"/>
        <color rgb="FFF2F8FF"/>
        <color rgb="FF6DA7EC"/>
        <color rgb="FF184F95"/>
      </colorScale>
    </cfRule>
  </conditionalFormatting>
  <conditionalFormatting sqref="AT2:AT26">
    <cfRule type="colorScale" priority="46">
      <colorScale>
        <cfvo type="min" val="0"/>
        <cfvo type="percentile" val="50"/>
        <cfvo type="max" val="0"/>
        <color rgb="FFF2F8FF"/>
        <color rgb="FF6DA7EC"/>
        <color rgb="FF184F95"/>
      </colorScale>
    </cfRule>
  </conditionalFormatting>
  <conditionalFormatting sqref="AU2:AU26">
    <cfRule type="colorScale" priority="47">
      <colorScale>
        <cfvo type="min" val="0"/>
        <cfvo type="percentile" val="50"/>
        <cfvo type="max" val="0"/>
        <color rgb="FFF2F8FF"/>
        <color rgb="FF6DA7EC"/>
        <color rgb="FF184F95"/>
      </colorScale>
    </cfRule>
  </conditionalFormatting>
  <conditionalFormatting sqref="AV2:AV26">
    <cfRule type="colorScale" priority="48">
      <colorScale>
        <cfvo type="min" val="0"/>
        <cfvo type="percentile" val="50"/>
        <cfvo type="max" val="0"/>
        <color rgb="FFF2F8FF"/>
        <color rgb="FF6DA7EC"/>
        <color rgb="FF184F95"/>
      </colorScale>
    </cfRule>
  </conditionalFormatting>
  <conditionalFormatting sqref="AW2:AW26">
    <cfRule type="colorScale" priority="49">
      <colorScale>
        <cfvo type="min" val="0"/>
        <cfvo type="percentile" val="50"/>
        <cfvo type="max" val="0"/>
        <color rgb="FFF2F8FF"/>
        <color rgb="FF6DA7EC"/>
        <color rgb="FF184F95"/>
      </colorScale>
    </cfRule>
  </conditionalFormatting>
  <conditionalFormatting sqref="AX2:AX26">
    <cfRule type="colorScale" priority="50">
      <colorScale>
        <cfvo type="min" val="0"/>
        <cfvo type="percentile" val="50"/>
        <cfvo type="max" val="0"/>
        <color rgb="FFF2F8FF"/>
        <color rgb="FF6DA7EC"/>
        <color rgb="FF184F95"/>
      </colorScale>
    </cfRule>
  </conditionalFormatting>
  <conditionalFormatting sqref="AY2:AY26">
    <cfRule type="colorScale" priority="51">
      <colorScale>
        <cfvo type="min" val="0"/>
        <cfvo type="percentile" val="50"/>
        <cfvo type="max" val="0"/>
        <color rgb="FFF2F8FF"/>
        <color rgb="FF6DA7EC"/>
        <color rgb="FF184F95"/>
      </colorScale>
    </cfRule>
  </conditionalFormatting>
  <conditionalFormatting sqref="AZ2:AZ26">
    <cfRule type="colorScale" priority="52">
      <colorScale>
        <cfvo type="min" val="0"/>
        <cfvo type="percentile" val="50"/>
        <cfvo type="max" val="0"/>
        <color rgb="FFF2F8FF"/>
        <color rgb="FF6DA7EC"/>
        <color rgb="FF184F95"/>
      </colorScale>
    </cfRule>
  </conditionalFormatting>
  <conditionalFormatting sqref="BA2:BA26">
    <cfRule type="colorScale" priority="53">
      <colorScale>
        <cfvo type="min" val="0"/>
        <cfvo type="percentile" val="50"/>
        <cfvo type="max" val="0"/>
        <color rgb="FFF2F8FF"/>
        <color rgb="FF6DA7EC"/>
        <color rgb="FF184F95"/>
      </colorScale>
    </cfRule>
  </conditionalFormatting>
  <conditionalFormatting sqref="BB2:BB26">
    <cfRule type="colorScale" priority="54">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26.25" hidden="false" customHeight="true" outlineLevel="0" collapsed="false">
      <c r="A1" s="4" t="s">
        <v>9575</v>
      </c>
      <c r="B1" s="4" t="s">
        <v>9576</v>
      </c>
      <c r="C1" s="4" t="s">
        <v>9577</v>
      </c>
      <c r="D1" s="4" t="s">
        <v>9578</v>
      </c>
      <c r="E1" s="4" t="s">
        <v>9112</v>
      </c>
      <c r="F1" s="4" t="s">
        <v>9115</v>
      </c>
      <c r="H1" s="11" t="s">
        <v>9579</v>
      </c>
    </row>
    <row r="2" customFormat="false" ht="15" hidden="false" customHeight="true" outlineLevel="0" collapsed="false">
      <c r="A2" s="7" t="s">
        <v>9580</v>
      </c>
      <c r="B2" s="7" t="s">
        <v>142</v>
      </c>
      <c r="C2" s="7" t="s">
        <v>140</v>
      </c>
      <c r="D2" s="7" t="n">
        <v>225</v>
      </c>
      <c r="E2" s="7" t="n">
        <v>143</v>
      </c>
      <c r="F2" s="13" t="n">
        <v>0.635555555555556</v>
      </c>
    </row>
    <row r="3" customFormat="false" ht="15" hidden="false" customHeight="true" outlineLevel="0" collapsed="false">
      <c r="A3" s="7" t="s">
        <v>9581</v>
      </c>
      <c r="B3" s="7" t="s">
        <v>226</v>
      </c>
      <c r="C3" s="7" t="s">
        <v>140</v>
      </c>
      <c r="D3" s="7" t="n">
        <v>172</v>
      </c>
      <c r="E3" s="7" t="n">
        <v>89</v>
      </c>
      <c r="F3" s="13" t="n">
        <v>0.517441860465116</v>
      </c>
    </row>
    <row r="4" customFormat="false" ht="15" hidden="false" customHeight="true" outlineLevel="0" collapsed="false">
      <c r="A4" s="7" t="s">
        <v>9582</v>
      </c>
      <c r="B4" s="7" t="s">
        <v>145</v>
      </c>
      <c r="C4" s="7" t="s">
        <v>226</v>
      </c>
      <c r="D4" s="7" t="n">
        <v>158</v>
      </c>
      <c r="E4" s="7" t="n">
        <v>94</v>
      </c>
      <c r="F4" s="13" t="n">
        <v>0.594936708860759</v>
      </c>
    </row>
    <row r="5" customFormat="false" ht="15" hidden="false" customHeight="true" outlineLevel="0" collapsed="false">
      <c r="A5" s="7" t="s">
        <v>9583</v>
      </c>
      <c r="B5" s="7" t="s">
        <v>116</v>
      </c>
      <c r="C5" s="7" t="s">
        <v>114</v>
      </c>
      <c r="D5" s="7" t="n">
        <v>146</v>
      </c>
      <c r="E5" s="7" t="n">
        <v>98</v>
      </c>
      <c r="F5" s="13" t="n">
        <v>0.671232876712329</v>
      </c>
    </row>
    <row r="6" customFormat="false" ht="15" hidden="false" customHeight="true" outlineLevel="0" collapsed="false">
      <c r="A6" s="7" t="s">
        <v>9584</v>
      </c>
      <c r="B6" s="7" t="s">
        <v>156</v>
      </c>
      <c r="C6" s="7" t="s">
        <v>85</v>
      </c>
      <c r="D6" s="7" t="n">
        <v>38</v>
      </c>
      <c r="E6" s="7" t="n">
        <v>17</v>
      </c>
      <c r="F6" s="13" t="n">
        <v>0.447368421052632</v>
      </c>
    </row>
    <row r="7" customFormat="false" ht="15" hidden="false" customHeight="true" outlineLevel="0" collapsed="false">
      <c r="A7" s="7" t="s">
        <v>9585</v>
      </c>
      <c r="B7" s="7" t="s">
        <v>145</v>
      </c>
      <c r="C7" s="7" t="s">
        <v>148</v>
      </c>
      <c r="D7" s="7" t="n">
        <v>36</v>
      </c>
      <c r="E7" s="7" t="n">
        <v>17</v>
      </c>
      <c r="F7" s="13" t="n">
        <v>0.472222222222222</v>
      </c>
    </row>
    <row r="8" customFormat="false" ht="15" hidden="false" customHeight="true" outlineLevel="0" collapsed="false">
      <c r="A8" s="7" t="s">
        <v>9586</v>
      </c>
      <c r="B8" s="7" t="s">
        <v>226</v>
      </c>
      <c r="C8" s="7" t="s">
        <v>116</v>
      </c>
      <c r="D8" s="7" t="n">
        <v>18</v>
      </c>
      <c r="E8" s="7" t="n">
        <v>7</v>
      </c>
      <c r="F8" s="13" t="n">
        <v>0.388888888888889</v>
      </c>
    </row>
    <row r="9" customFormat="false" ht="15" hidden="false" customHeight="true" outlineLevel="0" collapsed="false">
      <c r="A9" s="7" t="s">
        <v>9587</v>
      </c>
      <c r="B9" s="7" t="s">
        <v>239</v>
      </c>
      <c r="C9" s="7" t="s">
        <v>245</v>
      </c>
      <c r="D9" s="7" t="n">
        <v>17</v>
      </c>
      <c r="E9" s="7" t="n">
        <v>11</v>
      </c>
      <c r="F9" s="13" t="n">
        <v>0.647058823529412</v>
      </c>
    </row>
    <row r="10" customFormat="false" ht="15" hidden="false" customHeight="true" outlineLevel="0" collapsed="false">
      <c r="A10" s="7" t="s">
        <v>9588</v>
      </c>
      <c r="B10" s="7" t="s">
        <v>168</v>
      </c>
      <c r="C10" s="7" t="s">
        <v>245</v>
      </c>
      <c r="D10" s="7" t="n">
        <v>17</v>
      </c>
      <c r="E10" s="7" t="n">
        <v>10</v>
      </c>
      <c r="F10" s="13" t="n">
        <v>0.588235294117647</v>
      </c>
    </row>
    <row r="11" customFormat="false" ht="15" hidden="false" customHeight="true" outlineLevel="0" collapsed="false">
      <c r="A11" s="7" t="s">
        <v>9589</v>
      </c>
      <c r="B11" s="7" t="s">
        <v>148</v>
      </c>
      <c r="C11" s="7" t="s">
        <v>226</v>
      </c>
      <c r="D11" s="7" t="n">
        <v>14</v>
      </c>
      <c r="E11" s="7" t="n">
        <v>12</v>
      </c>
      <c r="F11" s="13" t="n">
        <v>0.857142857142857</v>
      </c>
    </row>
    <row r="12" customFormat="false" ht="15" hidden="false" customHeight="true" outlineLevel="0" collapsed="false">
      <c r="A12" s="7" t="s">
        <v>9590</v>
      </c>
      <c r="B12" s="7" t="s">
        <v>182</v>
      </c>
      <c r="C12" s="7" t="s">
        <v>116</v>
      </c>
      <c r="D12" s="7" t="n">
        <v>11</v>
      </c>
      <c r="E12" s="7" t="n">
        <v>6</v>
      </c>
      <c r="F12" s="13" t="n">
        <v>0.545454545454545</v>
      </c>
    </row>
    <row r="13" customFormat="false" ht="15" hidden="false" customHeight="true" outlineLevel="0" collapsed="false">
      <c r="A13" s="7" t="s">
        <v>9591</v>
      </c>
      <c r="B13" s="7" t="s">
        <v>114</v>
      </c>
      <c r="C13" s="7" t="s">
        <v>140</v>
      </c>
      <c r="D13" s="7" t="n">
        <v>6</v>
      </c>
      <c r="E13" s="7" t="n">
        <v>2</v>
      </c>
      <c r="F13" s="13" t="n">
        <v>0.333333333333333</v>
      </c>
    </row>
    <row r="14" customFormat="false" ht="15" hidden="false" customHeight="true" outlineLevel="0" collapsed="false">
      <c r="A14" s="7" t="s">
        <v>9592</v>
      </c>
      <c r="B14" s="7" t="s">
        <v>156</v>
      </c>
      <c r="C14" s="7" t="s">
        <v>190</v>
      </c>
      <c r="D14" s="7" t="n">
        <v>5</v>
      </c>
      <c r="E14" s="7" t="n">
        <v>5</v>
      </c>
      <c r="F14" s="13" t="n">
        <v>1</v>
      </c>
    </row>
    <row r="15" customFormat="false" ht="15" hidden="false" customHeight="true" outlineLevel="0" collapsed="false">
      <c r="A15" s="7" t="s">
        <v>9593</v>
      </c>
      <c r="B15" s="7" t="s">
        <v>142</v>
      </c>
      <c r="C15" s="7" t="s">
        <v>114</v>
      </c>
      <c r="D15" s="7" t="n">
        <v>3</v>
      </c>
      <c r="E15" s="7" t="n">
        <v>1</v>
      </c>
      <c r="F15" s="13" t="n">
        <v>0.333333333333333</v>
      </c>
    </row>
    <row r="16" customFormat="false" ht="15" hidden="false" customHeight="true" outlineLevel="0" collapsed="false">
      <c r="A16" s="7" t="s">
        <v>9594</v>
      </c>
      <c r="B16" s="7" t="s">
        <v>134</v>
      </c>
      <c r="C16" s="7" t="s">
        <v>136</v>
      </c>
      <c r="D16" s="7" t="n">
        <v>2</v>
      </c>
      <c r="E16" s="7" t="n">
        <v>1</v>
      </c>
      <c r="F16" s="13" t="n">
        <v>0.5</v>
      </c>
    </row>
    <row r="17" customFormat="false" ht="15" hidden="false" customHeight="true" outlineLevel="0" collapsed="false">
      <c r="A17" s="7" t="s">
        <v>9595</v>
      </c>
      <c r="B17" s="7" t="s">
        <v>107</v>
      </c>
      <c r="C17" s="7" t="s">
        <v>140</v>
      </c>
      <c r="D17" s="7" t="n">
        <v>2</v>
      </c>
      <c r="E17" s="7" t="n">
        <v>2</v>
      </c>
      <c r="F17" s="13" t="n">
        <v>1</v>
      </c>
    </row>
    <row r="18" customFormat="false" ht="15" hidden="false" customHeight="true" outlineLevel="0" collapsed="false">
      <c r="A18" s="7" t="s">
        <v>9596</v>
      </c>
      <c r="B18" s="7" t="s">
        <v>190</v>
      </c>
      <c r="C18" s="7" t="s">
        <v>140</v>
      </c>
      <c r="D18" s="7" t="n">
        <v>2</v>
      </c>
      <c r="E18" s="7" t="n">
        <v>1</v>
      </c>
      <c r="F18" s="13" t="n">
        <v>0.5</v>
      </c>
    </row>
    <row r="19" customFormat="false" ht="15" hidden="false" customHeight="true" outlineLevel="0" collapsed="false">
      <c r="A19" s="7" t="s">
        <v>9597</v>
      </c>
      <c r="B19" s="7" t="s">
        <v>145</v>
      </c>
      <c r="C19" s="7" t="s">
        <v>198</v>
      </c>
      <c r="D19" s="7" t="n">
        <v>1</v>
      </c>
      <c r="E19" s="7" t="n">
        <v>0</v>
      </c>
      <c r="F19" s="13" t="n">
        <v>0</v>
      </c>
    </row>
    <row r="20" customFormat="false" ht="15" hidden="false" customHeight="true" outlineLevel="0" collapsed="false">
      <c r="A20" s="7" t="s">
        <v>9598</v>
      </c>
      <c r="B20" s="7" t="s">
        <v>239</v>
      </c>
      <c r="C20" s="7" t="s">
        <v>190</v>
      </c>
      <c r="D20" s="7" t="n">
        <v>1</v>
      </c>
      <c r="E20" s="7" t="n">
        <v>0</v>
      </c>
      <c r="F20" s="13" t="n">
        <v>0</v>
      </c>
    </row>
    <row r="21" customFormat="false" ht="15" hidden="false" customHeight="true" outlineLevel="0" collapsed="false">
      <c r="A21" s="7" t="s">
        <v>9599</v>
      </c>
      <c r="B21" s="7" t="s">
        <v>596</v>
      </c>
      <c r="C21" s="7" t="s">
        <v>198</v>
      </c>
      <c r="D21" s="7" t="n">
        <v>1</v>
      </c>
      <c r="E21" s="7" t="n">
        <v>1</v>
      </c>
      <c r="F21" s="13" t="n">
        <v>1</v>
      </c>
    </row>
    <row r="22" customFormat="false" ht="15" hidden="false" customHeight="true" outlineLevel="0" collapsed="false">
      <c r="A22" s="7" t="s">
        <v>9600</v>
      </c>
      <c r="B22" s="7" t="s">
        <v>134</v>
      </c>
      <c r="C22" s="7" t="s">
        <v>245</v>
      </c>
      <c r="D22" s="7" t="n">
        <v>1</v>
      </c>
      <c r="E22" s="7" t="n">
        <v>0</v>
      </c>
      <c r="F22" s="13" t="n">
        <v>0</v>
      </c>
    </row>
    <row r="23" customFormat="false" ht="15" hidden="false" customHeight="true" outlineLevel="0" collapsed="false">
      <c r="A23" s="7" t="s">
        <v>9601</v>
      </c>
      <c r="B23" s="7" t="s">
        <v>1528</v>
      </c>
      <c r="C23" s="7" t="s">
        <v>1009</v>
      </c>
      <c r="D23" s="7" t="n">
        <v>1</v>
      </c>
      <c r="E23" s="7" t="n">
        <v>1</v>
      </c>
      <c r="F23" s="13" t="n">
        <v>1</v>
      </c>
    </row>
    <row r="24" customFormat="false" ht="15" hidden="false" customHeight="true" outlineLevel="0" collapsed="false">
      <c r="A24" s="7" t="s">
        <v>9602</v>
      </c>
      <c r="B24" s="7" t="s">
        <v>182</v>
      </c>
      <c r="C24" s="7" t="s">
        <v>198</v>
      </c>
      <c r="D24" s="7" t="n">
        <v>1</v>
      </c>
      <c r="E24" s="7" t="n">
        <v>0</v>
      </c>
      <c r="F24" s="13" t="n">
        <v>0</v>
      </c>
    </row>
    <row r="25" customFormat="false" ht="15" hidden="false" customHeight="true" outlineLevel="0" collapsed="false">
      <c r="A25" s="7" t="s">
        <v>9603</v>
      </c>
      <c r="B25" s="7" t="s">
        <v>182</v>
      </c>
      <c r="C25" s="7" t="s">
        <v>245</v>
      </c>
      <c r="D25" s="7" t="n">
        <v>1</v>
      </c>
      <c r="E25" s="7" t="n">
        <v>0</v>
      </c>
      <c r="F25" s="13" t="n">
        <v>0</v>
      </c>
    </row>
    <row r="26" customFormat="false" ht="15" hidden="false" customHeight="true" outlineLevel="0" collapsed="false">
      <c r="A26" s="7" t="s">
        <v>9604</v>
      </c>
      <c r="B26" s="7" t="s">
        <v>226</v>
      </c>
      <c r="C26" s="7" t="s">
        <v>5592</v>
      </c>
      <c r="D26" s="7" t="n">
        <v>1</v>
      </c>
      <c r="E26" s="7" t="n">
        <v>0</v>
      </c>
      <c r="F26" s="13" t="n">
        <v>0</v>
      </c>
    </row>
    <row r="27" customFormat="false" ht="15" hidden="false" customHeight="true" outlineLevel="0" collapsed="false">
      <c r="A27" s="7" t="s">
        <v>9605</v>
      </c>
      <c r="B27" s="7" t="s">
        <v>226</v>
      </c>
      <c r="C27" s="7" t="s">
        <v>114</v>
      </c>
      <c r="D27" s="7" t="n">
        <v>1</v>
      </c>
      <c r="E27" s="7" t="n">
        <v>0</v>
      </c>
      <c r="F27" s="13" t="n">
        <v>0</v>
      </c>
    </row>
    <row r="28" customFormat="false" ht="15" hidden="false" customHeight="true" outlineLevel="0" collapsed="false">
      <c r="A28" s="7" t="s">
        <v>9606</v>
      </c>
      <c r="B28" s="7" t="s">
        <v>231</v>
      </c>
      <c r="C28" s="7" t="s">
        <v>245</v>
      </c>
      <c r="D28" s="7" t="n">
        <v>1</v>
      </c>
      <c r="E28" s="7" t="n">
        <v>1</v>
      </c>
      <c r="F28" s="13" t="n">
        <v>1</v>
      </c>
    </row>
    <row r="29" customFormat="false" ht="15" hidden="false" customHeight="true" outlineLevel="0" collapsed="false">
      <c r="A29" s="7" t="s">
        <v>9607</v>
      </c>
      <c r="B29" s="7" t="s">
        <v>168</v>
      </c>
      <c r="C29" s="7" t="s">
        <v>198</v>
      </c>
      <c r="D29" s="7" t="n">
        <v>1</v>
      </c>
      <c r="E29" s="7" t="n">
        <v>1</v>
      </c>
      <c r="F29" s="13" t="n">
        <v>1</v>
      </c>
    </row>
  </sheetData>
  <autoFilter ref="A1:F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9608</v>
      </c>
      <c r="B1" s="4" t="s">
        <v>9609</v>
      </c>
      <c r="C1" s="4" t="s">
        <v>74</v>
      </c>
      <c r="D1" s="4" t="s">
        <v>9610</v>
      </c>
      <c r="E1" s="4" t="s">
        <v>9611</v>
      </c>
      <c r="F1" s="4" t="s">
        <v>9612</v>
      </c>
      <c r="G1" s="4" t="s">
        <v>9613</v>
      </c>
      <c r="H1" s="4" t="s">
        <v>9614</v>
      </c>
      <c r="J1" s="11" t="s">
        <v>9615</v>
      </c>
    </row>
    <row r="2" customFormat="false" ht="15" hidden="false" customHeight="true" outlineLevel="0" collapsed="false">
      <c r="A2" s="7" t="s">
        <v>876</v>
      </c>
      <c r="B2" s="7" t="s">
        <v>1673</v>
      </c>
      <c r="C2" s="7" t="s">
        <v>102</v>
      </c>
      <c r="D2" s="7" t="n">
        <v>2</v>
      </c>
      <c r="E2" s="7" t="n">
        <v>15</v>
      </c>
      <c r="F2" s="7" t="n">
        <v>45</v>
      </c>
      <c r="G2" s="7" t="s">
        <v>3156</v>
      </c>
      <c r="H2" s="7" t="s">
        <v>1914</v>
      </c>
    </row>
    <row r="3" customFormat="false" ht="15" hidden="false" customHeight="true" outlineLevel="0" collapsed="false">
      <c r="A3" s="7" t="s">
        <v>3342</v>
      </c>
      <c r="B3" s="7" t="s">
        <v>340</v>
      </c>
      <c r="C3" s="7" t="s">
        <v>102</v>
      </c>
      <c r="D3" s="7" t="n">
        <v>2</v>
      </c>
      <c r="E3" s="7" t="n">
        <v>10</v>
      </c>
      <c r="F3" s="7" t="n">
        <v>24</v>
      </c>
      <c r="G3" s="7" t="s">
        <v>5207</v>
      </c>
      <c r="H3" s="7" t="s">
        <v>5240</v>
      </c>
    </row>
    <row r="4" customFormat="false" ht="16.5" hidden="false" customHeight="true" outlineLevel="0" collapsed="false">
      <c r="A4" s="7" t="s">
        <v>1061</v>
      </c>
      <c r="B4" s="7" t="s">
        <v>676</v>
      </c>
      <c r="C4" s="7" t="s">
        <v>102</v>
      </c>
      <c r="D4" s="7" t="n">
        <v>1</v>
      </c>
      <c r="E4" s="7" t="n">
        <v>9</v>
      </c>
      <c r="F4" s="7" t="n">
        <v>25</v>
      </c>
      <c r="G4" s="7" t="s">
        <v>1068</v>
      </c>
      <c r="H4" s="7" t="s">
        <v>1068</v>
      </c>
    </row>
    <row r="5" customFormat="false" ht="15" hidden="false" customHeight="true" outlineLevel="0" collapsed="false">
      <c r="A5" s="7" t="s">
        <v>1061</v>
      </c>
      <c r="B5" s="7" t="s">
        <v>1132</v>
      </c>
      <c r="C5" s="7" t="s">
        <v>102</v>
      </c>
      <c r="D5" s="7" t="n">
        <v>1</v>
      </c>
      <c r="E5" s="7" t="n">
        <v>9</v>
      </c>
      <c r="F5" s="7" t="n">
        <v>27</v>
      </c>
      <c r="G5" s="7" t="s">
        <v>1134</v>
      </c>
      <c r="H5" s="7" t="s">
        <v>1134</v>
      </c>
    </row>
    <row r="6" customFormat="false" ht="15" hidden="false" customHeight="true" outlineLevel="0" collapsed="false">
      <c r="A6" s="8" t="s">
        <v>2427</v>
      </c>
      <c r="B6" s="7" t="s">
        <v>871</v>
      </c>
      <c r="C6" s="7" t="s">
        <v>102</v>
      </c>
      <c r="D6" s="7" t="n">
        <v>1</v>
      </c>
      <c r="E6" s="7" t="n">
        <v>9</v>
      </c>
      <c r="F6" s="7" t="n">
        <v>18</v>
      </c>
      <c r="G6" s="7" t="s">
        <v>2429</v>
      </c>
      <c r="H6" s="7" t="s">
        <v>2429</v>
      </c>
    </row>
    <row r="7" customFormat="false" ht="15" hidden="false" customHeight="true" outlineLevel="0" collapsed="false">
      <c r="A7" s="7" t="s">
        <v>282</v>
      </c>
      <c r="B7" s="7" t="s">
        <v>689</v>
      </c>
      <c r="C7" s="7" t="s">
        <v>102</v>
      </c>
      <c r="D7" s="7" t="n">
        <v>1</v>
      </c>
      <c r="E7" s="7" t="n">
        <v>8</v>
      </c>
      <c r="F7" s="7" t="n">
        <v>21</v>
      </c>
      <c r="G7" s="7" t="s">
        <v>2913</v>
      </c>
      <c r="H7" s="7" t="s">
        <v>2913</v>
      </c>
    </row>
    <row r="8" customFormat="false" ht="15" hidden="false" customHeight="true" outlineLevel="0" collapsed="false">
      <c r="A8" s="7" t="s">
        <v>268</v>
      </c>
      <c r="B8" s="7" t="s">
        <v>890</v>
      </c>
      <c r="C8" s="7" t="s">
        <v>102</v>
      </c>
      <c r="D8" s="7" t="n">
        <v>1</v>
      </c>
      <c r="E8" s="7" t="n">
        <v>7</v>
      </c>
      <c r="F8" s="7" t="n">
        <v>21</v>
      </c>
      <c r="G8" s="7" t="s">
        <v>2142</v>
      </c>
      <c r="H8" s="7" t="s">
        <v>2142</v>
      </c>
    </row>
    <row r="9" customFormat="false" ht="15" hidden="false" customHeight="true" outlineLevel="0" collapsed="false">
      <c r="A9" s="7" t="s">
        <v>1232</v>
      </c>
      <c r="B9" s="7" t="s">
        <v>1800</v>
      </c>
      <c r="C9" s="7" t="s">
        <v>102</v>
      </c>
      <c r="D9" s="7" t="n">
        <v>1</v>
      </c>
      <c r="E9" s="7" t="n">
        <v>7</v>
      </c>
      <c r="F9" s="7" t="n">
        <v>21</v>
      </c>
      <c r="G9" s="7" t="s">
        <v>1802</v>
      </c>
      <c r="H9" s="7" t="s">
        <v>1802</v>
      </c>
    </row>
    <row r="10" customFormat="false" ht="15" hidden="false" customHeight="true" outlineLevel="0" collapsed="false">
      <c r="A10" s="7" t="s">
        <v>533</v>
      </c>
      <c r="B10" s="7" t="s">
        <v>4189</v>
      </c>
      <c r="C10" s="7" t="s">
        <v>102</v>
      </c>
      <c r="D10" s="7" t="n">
        <v>1</v>
      </c>
      <c r="E10" s="7" t="n">
        <v>7</v>
      </c>
      <c r="F10" s="7" t="n">
        <v>21</v>
      </c>
      <c r="G10" s="7" t="s">
        <v>4191</v>
      </c>
      <c r="H10" s="7" t="s">
        <v>4191</v>
      </c>
    </row>
    <row r="11" customFormat="false" ht="16.5" hidden="false" customHeight="true" outlineLevel="0" collapsed="false">
      <c r="A11" s="7" t="s">
        <v>357</v>
      </c>
      <c r="B11" s="7" t="s">
        <v>1790</v>
      </c>
      <c r="C11" s="7" t="s">
        <v>102</v>
      </c>
      <c r="D11" s="7" t="n">
        <v>1</v>
      </c>
      <c r="E11" s="7" t="n">
        <v>7</v>
      </c>
      <c r="F11" s="7" t="n">
        <v>17</v>
      </c>
      <c r="G11" s="7" t="s">
        <v>4435</v>
      </c>
      <c r="H11" s="7" t="s">
        <v>4435</v>
      </c>
    </row>
    <row r="12" customFormat="false" ht="15" hidden="false" customHeight="true" outlineLevel="0" collapsed="false">
      <c r="A12" s="7" t="s">
        <v>357</v>
      </c>
      <c r="B12" s="7" t="s">
        <v>2121</v>
      </c>
      <c r="C12" s="7" t="s">
        <v>102</v>
      </c>
      <c r="D12" s="7" t="n">
        <v>1</v>
      </c>
      <c r="E12" s="7" t="n">
        <v>7</v>
      </c>
      <c r="F12" s="7" t="n">
        <v>21</v>
      </c>
      <c r="G12" s="7" t="s">
        <v>4451</v>
      </c>
      <c r="H12" s="7" t="s">
        <v>4451</v>
      </c>
    </row>
    <row r="13" customFormat="false" ht="15" hidden="false" customHeight="true" outlineLevel="0" collapsed="false">
      <c r="A13" s="7" t="s">
        <v>973</v>
      </c>
      <c r="B13" s="7" t="s">
        <v>890</v>
      </c>
      <c r="C13" s="7" t="s">
        <v>102</v>
      </c>
      <c r="D13" s="7" t="n">
        <v>1</v>
      </c>
      <c r="E13" s="7" t="n">
        <v>7</v>
      </c>
      <c r="F13" s="7" t="n">
        <v>18</v>
      </c>
      <c r="G13" s="7" t="s">
        <v>975</v>
      </c>
      <c r="H13" s="7" t="s">
        <v>975</v>
      </c>
    </row>
    <row r="14" customFormat="false" ht="15" hidden="false" customHeight="true" outlineLevel="0" collapsed="false">
      <c r="A14" s="8" t="s">
        <v>390</v>
      </c>
      <c r="B14" s="7" t="s">
        <v>1132</v>
      </c>
      <c r="C14" s="7" t="s">
        <v>102</v>
      </c>
      <c r="D14" s="7" t="n">
        <v>1</v>
      </c>
      <c r="E14" s="7" t="n">
        <v>7</v>
      </c>
      <c r="F14" s="7" t="n">
        <v>21</v>
      </c>
      <c r="G14" s="7" t="s">
        <v>4716</v>
      </c>
      <c r="H14" s="7" t="s">
        <v>4716</v>
      </c>
    </row>
    <row r="15" customFormat="false" ht="15" hidden="false" customHeight="true" outlineLevel="0" collapsed="false">
      <c r="A15" s="8" t="s">
        <v>405</v>
      </c>
      <c r="B15" s="7" t="s">
        <v>403</v>
      </c>
      <c r="C15" s="7" t="s">
        <v>102</v>
      </c>
      <c r="D15" s="7" t="n">
        <v>1</v>
      </c>
      <c r="E15" s="7" t="n">
        <v>7</v>
      </c>
      <c r="F15" s="7" t="n">
        <v>21</v>
      </c>
      <c r="G15" s="7" t="s">
        <v>5484</v>
      </c>
      <c r="H15" s="7" t="s">
        <v>5484</v>
      </c>
    </row>
    <row r="16" customFormat="false" ht="15" hidden="false" customHeight="true" outlineLevel="0" collapsed="false">
      <c r="A16" s="7" t="s">
        <v>1061</v>
      </c>
      <c r="B16" s="7" t="s">
        <v>1193</v>
      </c>
      <c r="C16" s="7" t="s">
        <v>102</v>
      </c>
      <c r="D16" s="7" t="n">
        <v>1</v>
      </c>
      <c r="E16" s="7" t="n">
        <v>6</v>
      </c>
      <c r="F16" s="7" t="n">
        <v>19</v>
      </c>
      <c r="G16" s="7" t="s">
        <v>1195</v>
      </c>
      <c r="H16" s="7" t="s">
        <v>1195</v>
      </c>
    </row>
    <row r="17" customFormat="false" ht="15" hidden="false" customHeight="true" outlineLevel="0" collapsed="false">
      <c r="A17" s="7" t="s">
        <v>381</v>
      </c>
      <c r="B17" s="7" t="s">
        <v>856</v>
      </c>
      <c r="C17" s="7" t="s">
        <v>102</v>
      </c>
      <c r="D17" s="7" t="n">
        <v>1</v>
      </c>
      <c r="E17" s="7" t="n">
        <v>6</v>
      </c>
      <c r="F17" s="7" t="n">
        <v>13</v>
      </c>
      <c r="G17" s="7" t="s">
        <v>1579</v>
      </c>
      <c r="H17" s="7" t="s">
        <v>1579</v>
      </c>
    </row>
    <row r="18" customFormat="false" ht="15" hidden="false" customHeight="true" outlineLevel="0" collapsed="false">
      <c r="A18" s="7" t="s">
        <v>876</v>
      </c>
      <c r="B18" s="7" t="s">
        <v>689</v>
      </c>
      <c r="C18" s="7" t="s">
        <v>102</v>
      </c>
      <c r="D18" s="7" t="n">
        <v>1</v>
      </c>
      <c r="E18" s="7" t="n">
        <v>6</v>
      </c>
      <c r="F18" s="7" t="n">
        <v>18</v>
      </c>
      <c r="G18" s="7" t="s">
        <v>3197</v>
      </c>
      <c r="H18" s="7" t="s">
        <v>3197</v>
      </c>
    </row>
    <row r="19" customFormat="false" ht="15" hidden="false" customHeight="true" outlineLevel="0" collapsed="false">
      <c r="A19" s="7" t="s">
        <v>641</v>
      </c>
      <c r="B19" s="7" t="s">
        <v>2121</v>
      </c>
      <c r="C19" s="7" t="s">
        <v>102</v>
      </c>
      <c r="D19" s="7" t="n">
        <v>1</v>
      </c>
      <c r="E19" s="7" t="n">
        <v>6</v>
      </c>
      <c r="F19" s="7" t="n">
        <v>18</v>
      </c>
      <c r="G19" s="7" t="s">
        <v>3363</v>
      </c>
      <c r="H19" s="7" t="s">
        <v>3363</v>
      </c>
    </row>
    <row r="20" customFormat="false" ht="15" hidden="false" customHeight="true" outlineLevel="0" collapsed="false">
      <c r="A20" s="7" t="s">
        <v>3458</v>
      </c>
      <c r="B20" s="7" t="s">
        <v>2207</v>
      </c>
      <c r="C20" s="7" t="s">
        <v>102</v>
      </c>
      <c r="D20" s="7" t="n">
        <v>1</v>
      </c>
      <c r="E20" s="7" t="n">
        <v>6</v>
      </c>
      <c r="F20" s="7" t="n">
        <v>18</v>
      </c>
      <c r="G20" s="7" t="s">
        <v>3460</v>
      </c>
      <c r="H20" s="7" t="s">
        <v>3460</v>
      </c>
    </row>
    <row r="21" customFormat="false" ht="16.5" hidden="false" customHeight="true" outlineLevel="0" collapsed="false">
      <c r="A21" s="7" t="s">
        <v>533</v>
      </c>
      <c r="B21" s="7" t="s">
        <v>687</v>
      </c>
      <c r="C21" s="7" t="s">
        <v>102</v>
      </c>
      <c r="D21" s="7" t="n">
        <v>1</v>
      </c>
      <c r="E21" s="7" t="n">
        <v>6</v>
      </c>
      <c r="F21" s="7" t="n">
        <v>18</v>
      </c>
      <c r="G21" s="7" t="s">
        <v>777</v>
      </c>
      <c r="H21" s="7" t="s">
        <v>777</v>
      </c>
    </row>
    <row r="22" customFormat="false" ht="15" hidden="false" customHeight="true" outlineLevel="0" collapsed="false">
      <c r="A22" s="7" t="s">
        <v>659</v>
      </c>
      <c r="B22" s="7" t="s">
        <v>723</v>
      </c>
      <c r="C22" s="7" t="s">
        <v>102</v>
      </c>
      <c r="D22" s="7" t="n">
        <v>1</v>
      </c>
      <c r="E22" s="7" t="n">
        <v>6</v>
      </c>
      <c r="F22" s="7" t="n">
        <v>18</v>
      </c>
      <c r="G22" s="7" t="s">
        <v>3822</v>
      </c>
      <c r="H22" s="7" t="s">
        <v>3822</v>
      </c>
    </row>
    <row r="23" customFormat="false" ht="15" hidden="false" customHeight="true" outlineLevel="0" collapsed="false">
      <c r="A23" s="7" t="s">
        <v>1692</v>
      </c>
      <c r="B23" s="7" t="s">
        <v>641</v>
      </c>
      <c r="C23" s="7" t="s">
        <v>102</v>
      </c>
      <c r="D23" s="7" t="n">
        <v>1</v>
      </c>
      <c r="E23" s="7" t="n">
        <v>6</v>
      </c>
      <c r="F23" s="7" t="n">
        <v>16</v>
      </c>
      <c r="G23" s="7" t="s">
        <v>4997</v>
      </c>
      <c r="H23" s="7" t="s">
        <v>4997</v>
      </c>
    </row>
    <row r="24" customFormat="false" ht="15" hidden="false" customHeight="true" outlineLevel="0" collapsed="false">
      <c r="A24" s="8" t="s">
        <v>390</v>
      </c>
      <c r="B24" s="7" t="s">
        <v>1061</v>
      </c>
      <c r="C24" s="7" t="s">
        <v>102</v>
      </c>
      <c r="D24" s="7" t="n">
        <v>1</v>
      </c>
      <c r="E24" s="7" t="n">
        <v>6</v>
      </c>
      <c r="F24" s="7" t="n">
        <v>18</v>
      </c>
      <c r="G24" s="7" t="s">
        <v>5311</v>
      </c>
      <c r="H24" s="7" t="s">
        <v>5311</v>
      </c>
    </row>
    <row r="25" customFormat="false" ht="15" hidden="false" customHeight="true" outlineLevel="0" collapsed="false">
      <c r="A25" s="7" t="s">
        <v>890</v>
      </c>
      <c r="B25" s="7" t="s">
        <v>829</v>
      </c>
      <c r="C25" s="7" t="s">
        <v>102</v>
      </c>
      <c r="D25" s="7" t="n">
        <v>1</v>
      </c>
      <c r="E25" s="7" t="n">
        <v>5</v>
      </c>
      <c r="F25" s="7" t="n">
        <v>15</v>
      </c>
      <c r="G25" s="7" t="s">
        <v>915</v>
      </c>
      <c r="H25" s="7" t="s">
        <v>915</v>
      </c>
    </row>
    <row r="26" customFormat="false" ht="15" hidden="false" customHeight="true" outlineLevel="0" collapsed="false">
      <c r="A26" s="7" t="s">
        <v>1324</v>
      </c>
      <c r="B26" s="7" t="s">
        <v>1193</v>
      </c>
      <c r="C26" s="7" t="s">
        <v>102</v>
      </c>
      <c r="D26" s="7" t="n">
        <v>1</v>
      </c>
      <c r="E26" s="7" t="n">
        <v>5</v>
      </c>
      <c r="F26" s="7" t="n">
        <v>15</v>
      </c>
      <c r="G26" s="7" t="s">
        <v>1326</v>
      </c>
      <c r="H26" s="7" t="s">
        <v>1326</v>
      </c>
    </row>
    <row r="27" customFormat="false" ht="15" hidden="false" customHeight="true" outlineLevel="0" collapsed="false">
      <c r="A27" s="7" t="s">
        <v>1324</v>
      </c>
      <c r="B27" s="7" t="s">
        <v>1409</v>
      </c>
      <c r="C27" s="7" t="s">
        <v>102</v>
      </c>
      <c r="D27" s="7" t="n">
        <v>1</v>
      </c>
      <c r="E27" s="7" t="n">
        <v>5</v>
      </c>
      <c r="F27" s="7" t="n">
        <v>15</v>
      </c>
      <c r="G27" s="7" t="s">
        <v>1411</v>
      </c>
      <c r="H27" s="7" t="s">
        <v>1411</v>
      </c>
    </row>
    <row r="28" customFormat="false" ht="15" hidden="false" customHeight="true" outlineLevel="0" collapsed="false">
      <c r="A28" s="7" t="s">
        <v>2017</v>
      </c>
      <c r="B28" s="7" t="s">
        <v>723</v>
      </c>
      <c r="C28" s="7" t="s">
        <v>102</v>
      </c>
      <c r="D28" s="7" t="n">
        <v>1</v>
      </c>
      <c r="E28" s="7" t="n">
        <v>5</v>
      </c>
      <c r="F28" s="7" t="n">
        <v>15</v>
      </c>
      <c r="G28" s="7" t="s">
        <v>2026</v>
      </c>
      <c r="H28" s="7" t="s">
        <v>2026</v>
      </c>
    </row>
    <row r="29" customFormat="false" ht="16.5" hidden="false" customHeight="true" outlineLevel="0" collapsed="false">
      <c r="A29" s="7" t="s">
        <v>1790</v>
      </c>
      <c r="B29" s="7" t="s">
        <v>2261</v>
      </c>
      <c r="C29" s="7" t="s">
        <v>102</v>
      </c>
      <c r="D29" s="7" t="n">
        <v>1</v>
      </c>
      <c r="E29" s="7" t="n">
        <v>5</v>
      </c>
      <c r="F29" s="7" t="n">
        <v>15</v>
      </c>
      <c r="G29" s="7" t="s">
        <v>2263</v>
      </c>
      <c r="H29" s="7" t="s">
        <v>2263</v>
      </c>
    </row>
    <row r="30" customFormat="false" ht="15" hidden="false" customHeight="true" outlineLevel="0" collapsed="false">
      <c r="A30" s="7" t="s">
        <v>1232</v>
      </c>
      <c r="B30" s="7" t="s">
        <v>2332</v>
      </c>
      <c r="C30" s="7" t="s">
        <v>102</v>
      </c>
      <c r="D30" s="7" t="n">
        <v>1</v>
      </c>
      <c r="E30" s="7" t="n">
        <v>5</v>
      </c>
      <c r="F30" s="7" t="n">
        <v>15</v>
      </c>
      <c r="G30" s="7" t="s">
        <v>2736</v>
      </c>
      <c r="H30" s="7" t="s">
        <v>2736</v>
      </c>
    </row>
    <row r="31" customFormat="false" ht="15" hidden="false" customHeight="true" outlineLevel="0" collapsed="false">
      <c r="A31" s="7" t="s">
        <v>1232</v>
      </c>
      <c r="B31" s="7" t="s">
        <v>2261</v>
      </c>
      <c r="C31" s="7" t="s">
        <v>102</v>
      </c>
      <c r="D31" s="7" t="n">
        <v>1</v>
      </c>
      <c r="E31" s="7" t="n">
        <v>5</v>
      </c>
      <c r="F31" s="7" t="n">
        <v>13</v>
      </c>
      <c r="G31" s="7" t="s">
        <v>2770</v>
      </c>
      <c r="H31" s="7" t="s">
        <v>2770</v>
      </c>
    </row>
    <row r="32" customFormat="false" ht="15" hidden="false" customHeight="true" outlineLevel="0" collapsed="false">
      <c r="A32" s="7" t="s">
        <v>369</v>
      </c>
      <c r="B32" s="7" t="s">
        <v>3082</v>
      </c>
      <c r="C32" s="7" t="s">
        <v>102</v>
      </c>
      <c r="D32" s="7" t="n">
        <v>1</v>
      </c>
      <c r="E32" s="7" t="n">
        <v>5</v>
      </c>
      <c r="F32" s="7" t="n">
        <v>15</v>
      </c>
      <c r="G32" s="7" t="s">
        <v>3084</v>
      </c>
      <c r="H32" s="7" t="s">
        <v>3084</v>
      </c>
    </row>
    <row r="33" customFormat="false" ht="15" hidden="false" customHeight="true" outlineLevel="0" collapsed="false">
      <c r="A33" s="7" t="s">
        <v>3458</v>
      </c>
      <c r="B33" s="7" t="s">
        <v>3082</v>
      </c>
      <c r="C33" s="7" t="s">
        <v>102</v>
      </c>
      <c r="D33" s="7" t="n">
        <v>1</v>
      </c>
      <c r="E33" s="7" t="n">
        <v>5</v>
      </c>
      <c r="F33" s="7" t="n">
        <v>15</v>
      </c>
      <c r="G33" s="7" t="s">
        <v>3522</v>
      </c>
      <c r="H33" s="7" t="s">
        <v>3522</v>
      </c>
    </row>
    <row r="34" customFormat="false" ht="16.5" hidden="false" customHeight="true" outlineLevel="0" collapsed="false">
      <c r="A34" s="7" t="s">
        <v>1063</v>
      </c>
      <c r="B34" s="7" t="s">
        <v>689</v>
      </c>
      <c r="C34" s="7" t="s">
        <v>102</v>
      </c>
      <c r="D34" s="7" t="n">
        <v>1</v>
      </c>
      <c r="E34" s="7" t="n">
        <v>5</v>
      </c>
      <c r="F34" s="7" t="n">
        <v>15</v>
      </c>
      <c r="G34" s="7" t="s">
        <v>3654</v>
      </c>
      <c r="H34" s="7" t="s">
        <v>3654</v>
      </c>
    </row>
    <row r="35" customFormat="false" ht="16.5" hidden="false" customHeight="true" outlineLevel="0" collapsed="false">
      <c r="A35" s="7" t="s">
        <v>723</v>
      </c>
      <c r="B35" s="7" t="s">
        <v>687</v>
      </c>
      <c r="C35" s="7" t="s">
        <v>102</v>
      </c>
      <c r="D35" s="7" t="n">
        <v>1</v>
      </c>
      <c r="E35" s="7" t="n">
        <v>5</v>
      </c>
      <c r="F35" s="7" t="n">
        <v>13</v>
      </c>
      <c r="G35" s="7" t="s">
        <v>743</v>
      </c>
      <c r="H35" s="7" t="s">
        <v>743</v>
      </c>
    </row>
    <row r="36" customFormat="false" ht="16.5" hidden="false" customHeight="true" outlineLevel="0" collapsed="false">
      <c r="A36" s="7" t="s">
        <v>474</v>
      </c>
      <c r="B36" s="7" t="s">
        <v>3496</v>
      </c>
      <c r="C36" s="7" t="s">
        <v>102</v>
      </c>
      <c r="D36" s="7" t="n">
        <v>1</v>
      </c>
      <c r="E36" s="7" t="n">
        <v>5</v>
      </c>
      <c r="F36" s="7" t="n">
        <v>15</v>
      </c>
      <c r="G36" s="7" t="s">
        <v>4024</v>
      </c>
      <c r="H36" s="7" t="s">
        <v>4024</v>
      </c>
    </row>
    <row r="37" customFormat="false" ht="15" hidden="false" customHeight="true" outlineLevel="0" collapsed="false">
      <c r="A37" s="7" t="s">
        <v>659</v>
      </c>
      <c r="B37" s="7" t="s">
        <v>890</v>
      </c>
      <c r="C37" s="7" t="s">
        <v>102</v>
      </c>
      <c r="D37" s="7" t="n">
        <v>1</v>
      </c>
      <c r="E37" s="7" t="n">
        <v>5</v>
      </c>
      <c r="F37" s="7" t="n">
        <v>13</v>
      </c>
      <c r="G37" s="7" t="s">
        <v>952</v>
      </c>
      <c r="H37" s="7" t="s">
        <v>952</v>
      </c>
    </row>
    <row r="38" customFormat="false" ht="16.5" hidden="false" customHeight="true" outlineLevel="0" collapsed="false">
      <c r="A38" s="7" t="s">
        <v>4343</v>
      </c>
      <c r="B38" s="7" t="s">
        <v>1260</v>
      </c>
      <c r="C38" s="7" t="s">
        <v>102</v>
      </c>
      <c r="D38" s="7" t="n">
        <v>1</v>
      </c>
      <c r="E38" s="7" t="n">
        <v>5</v>
      </c>
      <c r="F38" s="7" t="n">
        <v>15</v>
      </c>
      <c r="G38" s="7" t="s">
        <v>4589</v>
      </c>
      <c r="H38" s="7" t="s">
        <v>4589</v>
      </c>
    </row>
    <row r="39" customFormat="false" ht="15" hidden="false" customHeight="true" outlineLevel="0" collapsed="false">
      <c r="A39" s="7" t="s">
        <v>1193</v>
      </c>
      <c r="B39" s="7" t="s">
        <v>282</v>
      </c>
      <c r="C39" s="7" t="s">
        <v>102</v>
      </c>
      <c r="D39" s="7" t="n">
        <v>1</v>
      </c>
      <c r="E39" s="7" t="n">
        <v>5</v>
      </c>
      <c r="F39" s="7" t="n">
        <v>15</v>
      </c>
      <c r="G39" s="7" t="s">
        <v>4932</v>
      </c>
      <c r="H39" s="7" t="s">
        <v>4932</v>
      </c>
    </row>
    <row r="40" customFormat="false" ht="16.5" hidden="false" customHeight="true" outlineLevel="0" collapsed="false">
      <c r="A40" s="8" t="s">
        <v>1540</v>
      </c>
      <c r="B40" s="7" t="s">
        <v>4505</v>
      </c>
      <c r="C40" s="7" t="s">
        <v>123</v>
      </c>
      <c r="D40" s="7" t="n">
        <v>1</v>
      </c>
      <c r="E40" s="7" t="n">
        <v>5</v>
      </c>
      <c r="F40" s="7" t="n">
        <v>7</v>
      </c>
      <c r="G40" s="7" t="s">
        <v>5526</v>
      </c>
      <c r="H40" s="7" t="s">
        <v>5526</v>
      </c>
    </row>
    <row r="41" customFormat="false" ht="16.5" hidden="false" customHeight="true" outlineLevel="0" collapsed="false">
      <c r="A41" s="8" t="s">
        <v>2981</v>
      </c>
      <c r="B41" s="7" t="s">
        <v>856</v>
      </c>
      <c r="C41" s="7" t="s">
        <v>102</v>
      </c>
      <c r="D41" s="7" t="n">
        <v>1</v>
      </c>
      <c r="E41" s="7" t="n">
        <v>5</v>
      </c>
      <c r="F41" s="7" t="n">
        <v>15</v>
      </c>
      <c r="G41" s="7" t="s">
        <v>5662</v>
      </c>
      <c r="H41" s="7" t="s">
        <v>5662</v>
      </c>
    </row>
    <row r="42" customFormat="false" ht="15" hidden="false" customHeight="true" outlineLevel="0" collapsed="false">
      <c r="A42" s="8" t="s">
        <v>862</v>
      </c>
      <c r="B42" s="7" t="s">
        <v>1409</v>
      </c>
      <c r="C42" s="7" t="s">
        <v>102</v>
      </c>
      <c r="D42" s="7" t="n">
        <v>1</v>
      </c>
      <c r="E42" s="7" t="n">
        <v>5</v>
      </c>
      <c r="F42" s="7" t="n">
        <v>15</v>
      </c>
      <c r="G42" s="7" t="s">
        <v>5769</v>
      </c>
      <c r="H42" s="7" t="s">
        <v>5769</v>
      </c>
    </row>
    <row r="43" customFormat="false" ht="15" hidden="false" customHeight="true" outlineLevel="0" collapsed="false">
      <c r="A43" s="7" t="s">
        <v>403</v>
      </c>
      <c r="B43" s="7" t="s">
        <v>474</v>
      </c>
      <c r="C43" s="7" t="s">
        <v>102</v>
      </c>
      <c r="D43" s="7" t="n">
        <v>1</v>
      </c>
      <c r="E43" s="7" t="n">
        <v>4</v>
      </c>
      <c r="F43" s="7" t="n">
        <v>10</v>
      </c>
      <c r="G43" s="7" t="s">
        <v>476</v>
      </c>
      <c r="H43" s="7" t="s">
        <v>476</v>
      </c>
    </row>
    <row r="44" customFormat="false" ht="16.5" hidden="false" customHeight="true" outlineLevel="0" collapsed="false">
      <c r="A44" s="7" t="s">
        <v>687</v>
      </c>
      <c r="B44" s="7" t="s">
        <v>689</v>
      </c>
      <c r="C44" s="7" t="s">
        <v>102</v>
      </c>
      <c r="D44" s="7" t="n">
        <v>1</v>
      </c>
      <c r="E44" s="7" t="n">
        <v>4</v>
      </c>
      <c r="F44" s="7" t="n">
        <v>12</v>
      </c>
      <c r="G44" s="7" t="s">
        <v>691</v>
      </c>
      <c r="H44" s="7" t="s">
        <v>691</v>
      </c>
    </row>
    <row r="45" customFormat="false" ht="15" hidden="false" customHeight="true" outlineLevel="0" collapsed="false">
      <c r="A45" s="7" t="s">
        <v>1324</v>
      </c>
      <c r="B45" s="7" t="s">
        <v>1260</v>
      </c>
      <c r="C45" s="7" t="s">
        <v>102</v>
      </c>
      <c r="D45" s="7" t="n">
        <v>1</v>
      </c>
      <c r="E45" s="7" t="n">
        <v>4</v>
      </c>
      <c r="F45" s="7" t="n">
        <v>12</v>
      </c>
      <c r="G45" s="7" t="s">
        <v>1356</v>
      </c>
      <c r="H45" s="7" t="s">
        <v>1356</v>
      </c>
    </row>
    <row r="46" customFormat="false" ht="15" hidden="false" customHeight="true" outlineLevel="0" collapsed="false">
      <c r="A46" s="7" t="s">
        <v>1671</v>
      </c>
      <c r="B46" s="7" t="s">
        <v>1692</v>
      </c>
      <c r="C46" s="7" t="s">
        <v>102</v>
      </c>
      <c r="D46" s="7" t="n">
        <v>1</v>
      </c>
      <c r="E46" s="7" t="n">
        <v>4</v>
      </c>
      <c r="F46" s="7" t="n">
        <v>12</v>
      </c>
      <c r="G46" s="7" t="s">
        <v>1694</v>
      </c>
      <c r="H46" s="7" t="s">
        <v>1694</v>
      </c>
    </row>
    <row r="47" customFormat="false" ht="15" hidden="false" customHeight="true" outlineLevel="0" collapsed="false">
      <c r="A47" s="7" t="s">
        <v>871</v>
      </c>
      <c r="B47" s="7" t="s">
        <v>369</v>
      </c>
      <c r="C47" s="7" t="s">
        <v>102</v>
      </c>
      <c r="D47" s="7" t="n">
        <v>1</v>
      </c>
      <c r="E47" s="7" t="n">
        <v>4</v>
      </c>
      <c r="F47" s="7" t="n">
        <v>12</v>
      </c>
      <c r="G47" s="7" t="s">
        <v>2402</v>
      </c>
      <c r="H47" s="7" t="s">
        <v>2402</v>
      </c>
    </row>
    <row r="48" customFormat="false" ht="15" hidden="false" customHeight="true" outlineLevel="0" collapsed="false">
      <c r="A48" s="7" t="s">
        <v>871</v>
      </c>
      <c r="B48" s="7" t="s">
        <v>2017</v>
      </c>
      <c r="C48" s="7" t="s">
        <v>102</v>
      </c>
      <c r="D48" s="7" t="n">
        <v>1</v>
      </c>
      <c r="E48" s="7" t="n">
        <v>4</v>
      </c>
      <c r="F48" s="7" t="n">
        <v>12</v>
      </c>
      <c r="G48" s="7" t="s">
        <v>2057</v>
      </c>
      <c r="H48" s="7" t="s">
        <v>2057</v>
      </c>
    </row>
    <row r="49" customFormat="false" ht="15" hidden="false" customHeight="true" outlineLevel="0" collapsed="false">
      <c r="A49" s="7" t="s">
        <v>282</v>
      </c>
      <c r="B49" s="7" t="s">
        <v>659</v>
      </c>
      <c r="C49" s="7" t="s">
        <v>102</v>
      </c>
      <c r="D49" s="7" t="n">
        <v>1</v>
      </c>
      <c r="E49" s="7" t="n">
        <v>4</v>
      </c>
      <c r="F49" s="7" t="n">
        <v>10</v>
      </c>
      <c r="G49" s="7" t="s">
        <v>2891</v>
      </c>
      <c r="H49" s="7" t="s">
        <v>2891</v>
      </c>
    </row>
    <row r="50" customFormat="false" ht="15" hidden="false" customHeight="true" outlineLevel="0" collapsed="false">
      <c r="A50" s="7" t="s">
        <v>723</v>
      </c>
      <c r="B50" s="8" t="s">
        <v>2427</v>
      </c>
      <c r="C50" s="7" t="s">
        <v>102</v>
      </c>
      <c r="D50" s="7" t="n">
        <v>1</v>
      </c>
      <c r="E50" s="7" t="n">
        <v>4</v>
      </c>
      <c r="F50" s="7" t="n">
        <v>12</v>
      </c>
      <c r="G50" s="7" t="s">
        <v>3754</v>
      </c>
      <c r="H50" s="7" t="s">
        <v>3754</v>
      </c>
    </row>
    <row r="51" customFormat="false" ht="15" hidden="false" customHeight="true" outlineLevel="0" collapsed="false">
      <c r="A51" s="7" t="s">
        <v>533</v>
      </c>
      <c r="B51" s="7" t="s">
        <v>1260</v>
      </c>
      <c r="C51" s="7" t="s">
        <v>102</v>
      </c>
      <c r="D51" s="7" t="n">
        <v>1</v>
      </c>
      <c r="E51" s="7" t="n">
        <v>4</v>
      </c>
      <c r="F51" s="7" t="n">
        <v>13</v>
      </c>
      <c r="G51" s="7" t="s">
        <v>4240</v>
      </c>
      <c r="H51" s="7" t="s">
        <v>4240</v>
      </c>
    </row>
    <row r="52" customFormat="false" ht="16.5" hidden="false" customHeight="true" outlineLevel="0" collapsed="false">
      <c r="A52" s="7" t="s">
        <v>829</v>
      </c>
      <c r="B52" s="7" t="s">
        <v>4343</v>
      </c>
      <c r="C52" s="7" t="s">
        <v>102</v>
      </c>
      <c r="D52" s="7" t="n">
        <v>1</v>
      </c>
      <c r="E52" s="7" t="n">
        <v>4</v>
      </c>
      <c r="F52" s="7" t="n">
        <v>12</v>
      </c>
      <c r="G52" s="7" t="s">
        <v>4345</v>
      </c>
      <c r="H52" s="7" t="s">
        <v>4345</v>
      </c>
    </row>
    <row r="53" customFormat="false" ht="15" hidden="false" customHeight="true" outlineLevel="0" collapsed="false">
      <c r="A53" s="7" t="s">
        <v>659</v>
      </c>
      <c r="B53" s="7" t="s">
        <v>689</v>
      </c>
      <c r="C53" s="7" t="s">
        <v>102</v>
      </c>
      <c r="D53" s="7" t="n">
        <v>1</v>
      </c>
      <c r="E53" s="7" t="n">
        <v>4</v>
      </c>
      <c r="F53" s="7" t="n">
        <v>12</v>
      </c>
      <c r="G53" s="7" t="s">
        <v>4115</v>
      </c>
      <c r="H53" s="7" t="s">
        <v>4115</v>
      </c>
    </row>
    <row r="54" customFormat="false" ht="15" hidden="false" customHeight="true" outlineLevel="0" collapsed="false">
      <c r="A54" s="7" t="s">
        <v>973</v>
      </c>
      <c r="B54" s="7" t="s">
        <v>2332</v>
      </c>
      <c r="C54" s="7" t="s">
        <v>102</v>
      </c>
      <c r="D54" s="7" t="n">
        <v>1</v>
      </c>
      <c r="E54" s="7" t="n">
        <v>4</v>
      </c>
      <c r="F54" s="7" t="n">
        <v>12</v>
      </c>
      <c r="G54" s="7" t="s">
        <v>4856</v>
      </c>
      <c r="H54" s="7" t="s">
        <v>4856</v>
      </c>
    </row>
    <row r="55" customFormat="false" ht="16.5" hidden="false" customHeight="true" outlineLevel="0" collapsed="false">
      <c r="A55" s="7" t="s">
        <v>3496</v>
      </c>
      <c r="B55" s="7" t="s">
        <v>3458</v>
      </c>
      <c r="C55" s="7" t="s">
        <v>102</v>
      </c>
      <c r="D55" s="7" t="n">
        <v>1</v>
      </c>
      <c r="E55" s="7" t="n">
        <v>4</v>
      </c>
      <c r="F55" s="7" t="n">
        <v>12</v>
      </c>
      <c r="G55" s="7" t="s">
        <v>3498</v>
      </c>
      <c r="H55" s="7" t="s">
        <v>3498</v>
      </c>
    </row>
    <row r="56" customFormat="false" ht="16.5" hidden="false" customHeight="true" outlineLevel="0" collapsed="false">
      <c r="A56" s="7" t="s">
        <v>3496</v>
      </c>
      <c r="B56" s="7" t="s">
        <v>4189</v>
      </c>
      <c r="C56" s="7" t="s">
        <v>102</v>
      </c>
      <c r="D56" s="7" t="n">
        <v>1</v>
      </c>
      <c r="E56" s="7" t="n">
        <v>4</v>
      </c>
      <c r="F56" s="7" t="n">
        <v>12</v>
      </c>
      <c r="G56" s="7" t="s">
        <v>5105</v>
      </c>
      <c r="H56" s="7" t="s">
        <v>5105</v>
      </c>
    </row>
    <row r="57" customFormat="false" ht="16.5" hidden="false" customHeight="true" outlineLevel="0" collapsed="false">
      <c r="A57" s="8" t="s">
        <v>390</v>
      </c>
      <c r="B57" s="7" t="s">
        <v>1790</v>
      </c>
      <c r="C57" s="7" t="s">
        <v>123</v>
      </c>
      <c r="D57" s="7" t="n">
        <v>1</v>
      </c>
      <c r="E57" s="7" t="n">
        <v>4</v>
      </c>
      <c r="F57" s="7" t="n">
        <v>5</v>
      </c>
      <c r="G57" s="7" t="s">
        <v>2312</v>
      </c>
      <c r="H57" s="7" t="s">
        <v>2312</v>
      </c>
    </row>
    <row r="58" customFormat="false" ht="15" hidden="false" customHeight="true" outlineLevel="0" collapsed="false">
      <c r="A58" s="8" t="s">
        <v>2427</v>
      </c>
      <c r="B58" s="7" t="s">
        <v>1409</v>
      </c>
      <c r="C58" s="7" t="s">
        <v>102</v>
      </c>
      <c r="D58" s="7" t="n">
        <v>1</v>
      </c>
      <c r="E58" s="7" t="n">
        <v>4</v>
      </c>
      <c r="F58" s="7" t="n">
        <v>12</v>
      </c>
      <c r="G58" s="7" t="s">
        <v>5416</v>
      </c>
      <c r="H58" s="7" t="s">
        <v>5416</v>
      </c>
    </row>
    <row r="59" customFormat="false" ht="15" hidden="false" customHeight="true" outlineLevel="0" collapsed="false">
      <c r="A59" s="8" t="s">
        <v>2427</v>
      </c>
      <c r="B59" s="7" t="s">
        <v>871</v>
      </c>
      <c r="C59" s="7" t="s">
        <v>123</v>
      </c>
      <c r="D59" s="7" t="n">
        <v>1</v>
      </c>
      <c r="E59" s="7" t="n">
        <v>4</v>
      </c>
      <c r="F59" s="7" t="n">
        <v>5</v>
      </c>
      <c r="G59" s="7" t="s">
        <v>2459</v>
      </c>
      <c r="H59" s="7" t="s">
        <v>2459</v>
      </c>
    </row>
    <row r="60" customFormat="false" ht="15" hidden="false" customHeight="true" outlineLevel="0" collapsed="false">
      <c r="A60" s="7" t="s">
        <v>1061</v>
      </c>
      <c r="B60" s="7" t="s">
        <v>1232</v>
      </c>
      <c r="C60" s="7" t="s">
        <v>102</v>
      </c>
      <c r="D60" s="7" t="n">
        <v>1</v>
      </c>
      <c r="E60" s="7" t="n">
        <v>3</v>
      </c>
      <c r="F60" s="7" t="n">
        <v>9</v>
      </c>
      <c r="G60" s="7" t="s">
        <v>1234</v>
      </c>
      <c r="H60" s="7" t="s">
        <v>1234</v>
      </c>
    </row>
    <row r="61" customFormat="false" ht="15" hidden="false" customHeight="true" outlineLevel="0" collapsed="false">
      <c r="A61" s="7" t="s">
        <v>1671</v>
      </c>
      <c r="B61" s="7" t="s">
        <v>1673</v>
      </c>
      <c r="C61" s="7" t="s">
        <v>102</v>
      </c>
      <c r="D61" s="7" t="n">
        <v>1</v>
      </c>
      <c r="E61" s="7" t="n">
        <v>3</v>
      </c>
      <c r="F61" s="7" t="n">
        <v>7</v>
      </c>
      <c r="G61" s="7" t="s">
        <v>1675</v>
      </c>
      <c r="H61" s="7" t="s">
        <v>1675</v>
      </c>
    </row>
    <row r="62" customFormat="false" ht="15" hidden="false" customHeight="true" outlineLevel="0" collapsed="false">
      <c r="A62" s="7" t="s">
        <v>871</v>
      </c>
      <c r="B62" s="7" t="s">
        <v>533</v>
      </c>
      <c r="C62" s="7" t="s">
        <v>102</v>
      </c>
      <c r="D62" s="7" t="n">
        <v>1</v>
      </c>
      <c r="E62" s="7" t="n">
        <v>3</v>
      </c>
      <c r="F62" s="7" t="n">
        <v>7</v>
      </c>
      <c r="G62" s="7" t="s">
        <v>2386</v>
      </c>
      <c r="H62" s="7" t="s">
        <v>2386</v>
      </c>
    </row>
    <row r="63" customFormat="false" ht="15" hidden="false" customHeight="true" outlineLevel="0" collapsed="false">
      <c r="A63" s="7" t="s">
        <v>1232</v>
      </c>
      <c r="B63" s="7" t="s">
        <v>583</v>
      </c>
      <c r="C63" s="7" t="s">
        <v>102</v>
      </c>
      <c r="D63" s="7" t="n">
        <v>1</v>
      </c>
      <c r="E63" s="7" t="n">
        <v>3</v>
      </c>
      <c r="F63" s="7" t="n">
        <v>6</v>
      </c>
      <c r="G63" s="7" t="s">
        <v>2717</v>
      </c>
      <c r="H63" s="7" t="s">
        <v>2717</v>
      </c>
    </row>
    <row r="64" customFormat="false" ht="15" hidden="false" customHeight="true" outlineLevel="0" collapsed="false">
      <c r="A64" s="7" t="s">
        <v>1232</v>
      </c>
      <c r="B64" s="7" t="s">
        <v>2805</v>
      </c>
      <c r="C64" s="7" t="s">
        <v>102</v>
      </c>
      <c r="D64" s="7" t="n">
        <v>1</v>
      </c>
      <c r="E64" s="7" t="n">
        <v>3</v>
      </c>
      <c r="F64" s="7" t="n">
        <v>4</v>
      </c>
      <c r="G64" s="7" t="s">
        <v>2807</v>
      </c>
      <c r="H64" s="7" t="s">
        <v>2807</v>
      </c>
    </row>
    <row r="65" customFormat="false" ht="15" hidden="false" customHeight="true" outlineLevel="0" collapsed="false">
      <c r="A65" s="7" t="s">
        <v>2185</v>
      </c>
      <c r="B65" s="7" t="s">
        <v>219</v>
      </c>
      <c r="C65" s="7" t="s">
        <v>102</v>
      </c>
      <c r="D65" s="7" t="n">
        <v>1</v>
      </c>
      <c r="E65" s="7" t="n">
        <v>3</v>
      </c>
      <c r="F65" s="7" t="n">
        <v>6</v>
      </c>
      <c r="G65" s="7" t="s">
        <v>2992</v>
      </c>
      <c r="H65" s="7" t="s">
        <v>2992</v>
      </c>
    </row>
    <row r="66" customFormat="false" ht="15" hidden="false" customHeight="true" outlineLevel="0" collapsed="false">
      <c r="A66" s="7" t="s">
        <v>641</v>
      </c>
      <c r="B66" s="7" t="s">
        <v>1045</v>
      </c>
      <c r="C66" s="7" t="s">
        <v>102</v>
      </c>
      <c r="D66" s="7" t="n">
        <v>1</v>
      </c>
      <c r="E66" s="7" t="n">
        <v>3</v>
      </c>
      <c r="F66" s="7" t="n">
        <v>8</v>
      </c>
      <c r="G66" s="7" t="s">
        <v>3349</v>
      </c>
      <c r="H66" s="7" t="s">
        <v>3349</v>
      </c>
    </row>
    <row r="67" customFormat="false" ht="16.5" hidden="false" customHeight="true" outlineLevel="0" collapsed="false">
      <c r="A67" s="7" t="s">
        <v>1063</v>
      </c>
      <c r="B67" s="7" t="s">
        <v>641</v>
      </c>
      <c r="C67" s="7" t="s">
        <v>102</v>
      </c>
      <c r="D67" s="7" t="n">
        <v>1</v>
      </c>
      <c r="E67" s="7" t="n">
        <v>3</v>
      </c>
      <c r="F67" s="7" t="n">
        <v>7</v>
      </c>
      <c r="G67" s="7" t="s">
        <v>3597</v>
      </c>
      <c r="H67" s="7" t="s">
        <v>3597</v>
      </c>
    </row>
    <row r="68" customFormat="false" ht="15" hidden="false" customHeight="true" outlineLevel="0" collapsed="false">
      <c r="A68" s="7" t="s">
        <v>829</v>
      </c>
      <c r="B68" s="7" t="s">
        <v>369</v>
      </c>
      <c r="C68" s="7" t="s">
        <v>102</v>
      </c>
      <c r="D68" s="7" t="n">
        <v>1</v>
      </c>
      <c r="E68" s="7" t="n">
        <v>3</v>
      </c>
      <c r="F68" s="7" t="n">
        <v>9</v>
      </c>
      <c r="G68" s="7" t="s">
        <v>3062</v>
      </c>
      <c r="H68" s="7" t="s">
        <v>3062</v>
      </c>
    </row>
    <row r="69" customFormat="false" ht="16.5" hidden="false" customHeight="true" outlineLevel="0" collapsed="false">
      <c r="A69" s="7" t="s">
        <v>4343</v>
      </c>
      <c r="B69" s="7" t="s">
        <v>4638</v>
      </c>
      <c r="C69" s="7" t="s">
        <v>102</v>
      </c>
      <c r="D69" s="7" t="n">
        <v>1</v>
      </c>
      <c r="E69" s="7" t="n">
        <v>3</v>
      </c>
      <c r="F69" s="7" t="n">
        <v>7</v>
      </c>
      <c r="G69" s="7" t="s">
        <v>3828</v>
      </c>
      <c r="H69" s="7" t="s">
        <v>3828</v>
      </c>
    </row>
    <row r="70" customFormat="false" ht="16.5" hidden="false" customHeight="true" outlineLevel="0" collapsed="false">
      <c r="A70" s="7" t="s">
        <v>973</v>
      </c>
      <c r="B70" s="7" t="s">
        <v>4082</v>
      </c>
      <c r="C70" s="7" t="s">
        <v>102</v>
      </c>
      <c r="D70" s="7" t="n">
        <v>1</v>
      </c>
      <c r="E70" s="7" t="n">
        <v>3</v>
      </c>
      <c r="F70" s="7" t="n">
        <v>7</v>
      </c>
      <c r="G70" s="7" t="s">
        <v>4832</v>
      </c>
      <c r="H70" s="7" t="s">
        <v>4832</v>
      </c>
    </row>
    <row r="71" customFormat="false" ht="16.5" hidden="false" customHeight="true" outlineLevel="0" collapsed="false">
      <c r="A71" s="7" t="s">
        <v>3496</v>
      </c>
      <c r="B71" s="8" t="s">
        <v>3952</v>
      </c>
      <c r="C71" s="7" t="s">
        <v>102</v>
      </c>
      <c r="D71" s="7" t="n">
        <v>1</v>
      </c>
      <c r="E71" s="7" t="n">
        <v>3</v>
      </c>
      <c r="F71" s="7" t="n">
        <v>9</v>
      </c>
      <c r="G71" s="7" t="s">
        <v>5086</v>
      </c>
      <c r="H71" s="7" t="s">
        <v>5086</v>
      </c>
    </row>
    <row r="72" customFormat="false" ht="16.5" hidden="false" customHeight="true" outlineLevel="0" collapsed="false">
      <c r="A72" s="8" t="s">
        <v>4653</v>
      </c>
      <c r="B72" s="7" t="s">
        <v>4343</v>
      </c>
      <c r="C72" s="7" t="s">
        <v>102</v>
      </c>
      <c r="D72" s="7" t="n">
        <v>1</v>
      </c>
      <c r="E72" s="7" t="n">
        <v>3</v>
      </c>
      <c r="F72" s="7" t="n">
        <v>9</v>
      </c>
      <c r="G72" s="7" t="s">
        <v>4655</v>
      </c>
      <c r="H72" s="7" t="s">
        <v>4655</v>
      </c>
    </row>
    <row r="73" customFormat="false" ht="16.5" hidden="false" customHeight="true" outlineLevel="0" collapsed="false">
      <c r="A73" s="8" t="s">
        <v>2981</v>
      </c>
      <c r="B73" s="7" t="s">
        <v>876</v>
      </c>
      <c r="C73" s="7" t="s">
        <v>102</v>
      </c>
      <c r="D73" s="7" t="n">
        <v>1</v>
      </c>
      <c r="E73" s="7" t="n">
        <v>3</v>
      </c>
      <c r="F73" s="7" t="n">
        <v>9</v>
      </c>
      <c r="G73" s="7" t="s">
        <v>5644</v>
      </c>
      <c r="H73" s="7" t="s">
        <v>5644</v>
      </c>
    </row>
    <row r="74" customFormat="false" ht="16.5" hidden="false" customHeight="true" outlineLevel="0" collapsed="false">
      <c r="A74" s="8" t="s">
        <v>2981</v>
      </c>
      <c r="B74" s="7" t="s">
        <v>1391</v>
      </c>
      <c r="C74" s="7" t="s">
        <v>102</v>
      </c>
      <c r="D74" s="7" t="n">
        <v>1</v>
      </c>
      <c r="E74" s="7" t="n">
        <v>3</v>
      </c>
      <c r="F74" s="7" t="n">
        <v>6</v>
      </c>
      <c r="G74" s="7" t="s">
        <v>5691</v>
      </c>
      <c r="H74" s="7" t="s">
        <v>5691</v>
      </c>
    </row>
    <row r="75" customFormat="false" ht="16.5" hidden="false" customHeight="true" outlineLevel="0" collapsed="false">
      <c r="A75" s="8" t="s">
        <v>2981</v>
      </c>
      <c r="B75" s="7" t="s">
        <v>4082</v>
      </c>
      <c r="C75" s="7" t="s">
        <v>102</v>
      </c>
      <c r="D75" s="7" t="n">
        <v>1</v>
      </c>
      <c r="E75" s="7" t="n">
        <v>3</v>
      </c>
      <c r="F75" s="7" t="n">
        <v>9</v>
      </c>
      <c r="G75" s="7" t="s">
        <v>5703</v>
      </c>
      <c r="H75" s="7" t="s">
        <v>5703</v>
      </c>
    </row>
    <row r="76" customFormat="false" ht="15" hidden="false" customHeight="true" outlineLevel="0" collapsed="false">
      <c r="A76" s="7" t="s">
        <v>583</v>
      </c>
      <c r="B76" s="7" t="s">
        <v>591</v>
      </c>
      <c r="C76" s="7" t="s">
        <v>102</v>
      </c>
      <c r="D76" s="7" t="n">
        <v>1</v>
      </c>
      <c r="E76" s="7" t="n">
        <v>2</v>
      </c>
      <c r="F76" s="7" t="n">
        <v>2</v>
      </c>
      <c r="G76" s="7" t="s">
        <v>593</v>
      </c>
      <c r="H76" s="7" t="s">
        <v>593</v>
      </c>
    </row>
    <row r="77" customFormat="false" ht="15" hidden="false" customHeight="true" outlineLevel="0" collapsed="false">
      <c r="A77" s="7" t="s">
        <v>1324</v>
      </c>
      <c r="B77" s="7" t="s">
        <v>1391</v>
      </c>
      <c r="C77" s="7" t="s">
        <v>102</v>
      </c>
      <c r="D77" s="7" t="n">
        <v>1</v>
      </c>
      <c r="E77" s="7" t="n">
        <v>2</v>
      </c>
      <c r="F77" s="7" t="n">
        <v>6</v>
      </c>
      <c r="G77" s="7" t="s">
        <v>1393</v>
      </c>
      <c r="H77" s="7" t="s">
        <v>1393</v>
      </c>
    </row>
    <row r="78" customFormat="false" ht="15" hidden="false" customHeight="true" outlineLevel="0" collapsed="false">
      <c r="A78" s="7" t="s">
        <v>268</v>
      </c>
      <c r="B78" s="8" t="s">
        <v>405</v>
      </c>
      <c r="C78" s="7" t="s">
        <v>123</v>
      </c>
      <c r="D78" s="7" t="n">
        <v>1</v>
      </c>
      <c r="E78" s="7" t="n">
        <v>2</v>
      </c>
      <c r="F78" s="7" t="n">
        <v>2</v>
      </c>
      <c r="G78" s="7" t="s">
        <v>2192</v>
      </c>
      <c r="H78" s="7" t="s">
        <v>2192</v>
      </c>
    </row>
    <row r="79" customFormat="false" ht="16.5" hidden="false" customHeight="true" outlineLevel="0" collapsed="false">
      <c r="A79" s="7" t="s">
        <v>1790</v>
      </c>
      <c r="B79" s="7" t="s">
        <v>2295</v>
      </c>
      <c r="C79" s="7" t="s">
        <v>102</v>
      </c>
      <c r="D79" s="7" t="n">
        <v>1</v>
      </c>
      <c r="E79" s="7" t="n">
        <v>2</v>
      </c>
      <c r="F79" s="7" t="n">
        <v>6</v>
      </c>
      <c r="G79" s="7" t="s">
        <v>2297</v>
      </c>
      <c r="H79" s="7" t="s">
        <v>2297</v>
      </c>
    </row>
    <row r="80" customFormat="false" ht="16.5" hidden="false" customHeight="true" outlineLevel="0" collapsed="false">
      <c r="A80" s="7" t="s">
        <v>348</v>
      </c>
      <c r="B80" s="7" t="s">
        <v>2588</v>
      </c>
      <c r="C80" s="7" t="s">
        <v>102</v>
      </c>
      <c r="D80" s="7" t="n">
        <v>1</v>
      </c>
      <c r="E80" s="7" t="n">
        <v>2</v>
      </c>
      <c r="F80" s="7" t="n">
        <v>2</v>
      </c>
      <c r="G80" s="7" t="s">
        <v>2590</v>
      </c>
      <c r="H80" s="7" t="s">
        <v>2590</v>
      </c>
    </row>
    <row r="81" customFormat="false" ht="15" hidden="false" customHeight="true" outlineLevel="0" collapsed="false">
      <c r="A81" s="7" t="s">
        <v>282</v>
      </c>
      <c r="B81" s="7" t="s">
        <v>280</v>
      </c>
      <c r="C81" s="7" t="s">
        <v>102</v>
      </c>
      <c r="D81" s="7" t="n">
        <v>1</v>
      </c>
      <c r="E81" s="7" t="n">
        <v>2</v>
      </c>
      <c r="F81" s="7" t="n">
        <v>6</v>
      </c>
      <c r="G81" s="7" t="s">
        <v>284</v>
      </c>
      <c r="H81" s="7" t="s">
        <v>284</v>
      </c>
    </row>
    <row r="82" customFormat="false" ht="16.5" hidden="false" customHeight="true" outlineLevel="0" collapsed="false">
      <c r="A82" s="7" t="s">
        <v>641</v>
      </c>
      <c r="B82" s="7" t="s">
        <v>2547</v>
      </c>
      <c r="C82" s="7" t="s">
        <v>102</v>
      </c>
      <c r="D82" s="7" t="n">
        <v>1</v>
      </c>
      <c r="E82" s="7" t="n">
        <v>2</v>
      </c>
      <c r="F82" s="7" t="n">
        <v>6</v>
      </c>
      <c r="G82" s="7" t="s">
        <v>3405</v>
      </c>
      <c r="H82" s="7" t="s">
        <v>3405</v>
      </c>
    </row>
    <row r="83" customFormat="false" ht="15" hidden="false" customHeight="true" outlineLevel="0" collapsed="false">
      <c r="A83" s="7" t="s">
        <v>723</v>
      </c>
      <c r="B83" s="7" t="s">
        <v>2135</v>
      </c>
      <c r="C83" s="7" t="s">
        <v>123</v>
      </c>
      <c r="D83" s="7" t="n">
        <v>1</v>
      </c>
      <c r="E83" s="7" t="n">
        <v>2</v>
      </c>
      <c r="F83" s="7" t="n">
        <v>2</v>
      </c>
      <c r="G83" s="7" t="s">
        <v>2858</v>
      </c>
      <c r="H83" s="7" t="s">
        <v>2858</v>
      </c>
    </row>
    <row r="84" customFormat="false" ht="16.5" hidden="false" customHeight="true" outlineLevel="0" collapsed="false">
      <c r="A84" s="7" t="s">
        <v>829</v>
      </c>
      <c r="B84" s="7" t="s">
        <v>2547</v>
      </c>
      <c r="C84" s="7" t="s">
        <v>102</v>
      </c>
      <c r="D84" s="7" t="n">
        <v>1</v>
      </c>
      <c r="E84" s="7" t="n">
        <v>2</v>
      </c>
      <c r="F84" s="7" t="n">
        <v>6</v>
      </c>
      <c r="G84" s="7" t="s">
        <v>4324</v>
      </c>
      <c r="H84" s="7" t="s">
        <v>4324</v>
      </c>
    </row>
    <row r="85" customFormat="false" ht="15" hidden="false" customHeight="true" outlineLevel="0" collapsed="false">
      <c r="A85" s="7" t="s">
        <v>829</v>
      </c>
      <c r="B85" s="7" t="s">
        <v>2843</v>
      </c>
      <c r="C85" s="7" t="s">
        <v>102</v>
      </c>
      <c r="D85" s="7" t="n">
        <v>1</v>
      </c>
      <c r="E85" s="7" t="n">
        <v>2</v>
      </c>
      <c r="F85" s="7" t="n">
        <v>3</v>
      </c>
      <c r="G85" s="7" t="s">
        <v>4373</v>
      </c>
      <c r="H85" s="7" t="s">
        <v>4373</v>
      </c>
    </row>
    <row r="86" customFormat="false" ht="15" hidden="false" customHeight="true" outlineLevel="0" collapsed="false">
      <c r="A86" s="7" t="s">
        <v>973</v>
      </c>
      <c r="B86" s="7" t="s">
        <v>369</v>
      </c>
      <c r="C86" s="7" t="s">
        <v>102</v>
      </c>
      <c r="D86" s="7" t="n">
        <v>1</v>
      </c>
      <c r="E86" s="7" t="n">
        <v>2</v>
      </c>
      <c r="F86" s="7" t="n">
        <v>4</v>
      </c>
      <c r="G86" s="7" t="s">
        <v>4823</v>
      </c>
      <c r="H86" s="7" t="s">
        <v>4823</v>
      </c>
    </row>
    <row r="87" customFormat="false" ht="15" hidden="false" customHeight="true" outlineLevel="0" collapsed="false">
      <c r="A87" s="7" t="s">
        <v>1193</v>
      </c>
      <c r="B87" s="7" t="s">
        <v>723</v>
      </c>
      <c r="C87" s="7" t="s">
        <v>102</v>
      </c>
      <c r="D87" s="7" t="n">
        <v>1</v>
      </c>
      <c r="E87" s="7" t="n">
        <v>2</v>
      </c>
      <c r="F87" s="7" t="n">
        <v>5</v>
      </c>
      <c r="G87" s="7" t="s">
        <v>3805</v>
      </c>
      <c r="H87" s="7" t="s">
        <v>3805</v>
      </c>
    </row>
    <row r="88" customFormat="false" ht="16.5" hidden="false" customHeight="true" outlineLevel="0" collapsed="false">
      <c r="A88" s="7" t="s">
        <v>3496</v>
      </c>
      <c r="B88" s="7" t="s">
        <v>5125</v>
      </c>
      <c r="C88" s="7" t="s">
        <v>102</v>
      </c>
      <c r="D88" s="7" t="n">
        <v>1</v>
      </c>
      <c r="E88" s="7" t="n">
        <v>2</v>
      </c>
      <c r="F88" s="7" t="n">
        <v>6</v>
      </c>
      <c r="G88" s="7" t="s">
        <v>5127</v>
      </c>
      <c r="H88" s="7" t="s">
        <v>5127</v>
      </c>
    </row>
    <row r="89" customFormat="false" ht="16.5" hidden="false" customHeight="true" outlineLevel="0" collapsed="false">
      <c r="A89" s="7" t="s">
        <v>3342</v>
      </c>
      <c r="B89" s="7" t="s">
        <v>5197</v>
      </c>
      <c r="C89" s="7" t="s">
        <v>102</v>
      </c>
      <c r="D89" s="7" t="n">
        <v>1</v>
      </c>
      <c r="E89" s="7" t="n">
        <v>2</v>
      </c>
      <c r="F89" s="7" t="n">
        <v>4</v>
      </c>
      <c r="G89" s="7" t="s">
        <v>5199</v>
      </c>
      <c r="H89" s="7" t="s">
        <v>5199</v>
      </c>
    </row>
    <row r="90" customFormat="false" ht="15" hidden="false" customHeight="true" outlineLevel="0" collapsed="false">
      <c r="A90" s="8" t="s">
        <v>3952</v>
      </c>
      <c r="B90" s="7" t="s">
        <v>1391</v>
      </c>
      <c r="C90" s="7" t="s">
        <v>102</v>
      </c>
      <c r="D90" s="7" t="n">
        <v>1</v>
      </c>
      <c r="E90" s="7" t="n">
        <v>2</v>
      </c>
      <c r="F90" s="7" t="n">
        <v>6</v>
      </c>
      <c r="G90" s="7" t="s">
        <v>5864</v>
      </c>
      <c r="H90" s="7" t="s">
        <v>5864</v>
      </c>
    </row>
    <row r="91" customFormat="false" ht="15" hidden="false" customHeight="true" outlineLevel="0" collapsed="false">
      <c r="A91" s="7" t="s">
        <v>76</v>
      </c>
      <c r="B91" s="7" t="s">
        <v>78</v>
      </c>
      <c r="C91" s="7" t="s">
        <v>102</v>
      </c>
      <c r="D91" s="7" t="n">
        <v>1</v>
      </c>
      <c r="E91" s="7" t="n">
        <v>1</v>
      </c>
      <c r="F91" s="7" t="n">
        <v>1</v>
      </c>
      <c r="G91" s="7" t="s">
        <v>80</v>
      </c>
      <c r="H91" s="7" t="s">
        <v>80</v>
      </c>
    </row>
    <row r="92" customFormat="false" ht="16.5" hidden="false" customHeight="true" outlineLevel="0" collapsed="false">
      <c r="A92" s="7" t="s">
        <v>76</v>
      </c>
      <c r="B92" s="8" t="s">
        <v>104</v>
      </c>
      <c r="C92" s="7" t="s">
        <v>123</v>
      </c>
      <c r="D92" s="7" t="n">
        <v>1</v>
      </c>
      <c r="E92" s="7" t="n">
        <v>1</v>
      </c>
      <c r="F92" s="7" t="n">
        <v>1</v>
      </c>
      <c r="G92" s="7" t="s">
        <v>106</v>
      </c>
      <c r="H92" s="7" t="s">
        <v>106</v>
      </c>
    </row>
    <row r="93" customFormat="false" ht="15" hidden="false" customHeight="true" outlineLevel="0" collapsed="false">
      <c r="A93" s="7" t="s">
        <v>76</v>
      </c>
      <c r="B93" s="7" t="s">
        <v>125</v>
      </c>
      <c r="C93" s="7" t="s">
        <v>123</v>
      </c>
      <c r="D93" s="7" t="n">
        <v>1</v>
      </c>
      <c r="E93" s="7" t="n">
        <v>1</v>
      </c>
      <c r="F93" s="7" t="n">
        <v>3</v>
      </c>
      <c r="G93" s="7" t="s">
        <v>127</v>
      </c>
      <c r="H93" s="7" t="s">
        <v>127</v>
      </c>
    </row>
    <row r="94" customFormat="false" ht="15" hidden="false" customHeight="true" outlineLevel="0" collapsed="false">
      <c r="A94" s="7" t="s">
        <v>76</v>
      </c>
      <c r="B94" s="7" t="s">
        <v>163</v>
      </c>
      <c r="C94" s="7" t="s">
        <v>123</v>
      </c>
      <c r="D94" s="7" t="n">
        <v>1</v>
      </c>
      <c r="E94" s="7" t="n">
        <v>1</v>
      </c>
      <c r="F94" s="7" t="n">
        <v>3</v>
      </c>
      <c r="G94" s="7" t="s">
        <v>165</v>
      </c>
      <c r="H94" s="7" t="s">
        <v>165</v>
      </c>
    </row>
    <row r="95" customFormat="false" ht="15" hidden="false" customHeight="true" outlineLevel="0" collapsed="false">
      <c r="A95" s="7" t="s">
        <v>76</v>
      </c>
      <c r="B95" s="7" t="s">
        <v>187</v>
      </c>
      <c r="C95" s="7" t="s">
        <v>123</v>
      </c>
      <c r="D95" s="7" t="n">
        <v>1</v>
      </c>
      <c r="E95" s="7" t="n">
        <v>1</v>
      </c>
      <c r="F95" s="7" t="n">
        <v>3</v>
      </c>
      <c r="G95" s="7" t="s">
        <v>189</v>
      </c>
      <c r="H95" s="7" t="s">
        <v>189</v>
      </c>
    </row>
    <row r="96" customFormat="false" ht="15" hidden="false" customHeight="true" outlineLevel="0" collapsed="false">
      <c r="A96" s="7" t="s">
        <v>76</v>
      </c>
      <c r="B96" s="7" t="s">
        <v>206</v>
      </c>
      <c r="C96" s="7" t="s">
        <v>123</v>
      </c>
      <c r="D96" s="7" t="n">
        <v>1</v>
      </c>
      <c r="E96" s="7" t="n">
        <v>1</v>
      </c>
      <c r="F96" s="7" t="n">
        <v>3</v>
      </c>
      <c r="G96" s="7" t="s">
        <v>208</v>
      </c>
      <c r="H96" s="7" t="s">
        <v>208</v>
      </c>
    </row>
    <row r="97" customFormat="false" ht="15" hidden="false" customHeight="true" outlineLevel="0" collapsed="false">
      <c r="A97" s="7" t="s">
        <v>76</v>
      </c>
      <c r="B97" s="7" t="s">
        <v>219</v>
      </c>
      <c r="C97" s="7" t="s">
        <v>123</v>
      </c>
      <c r="D97" s="7" t="n">
        <v>1</v>
      </c>
      <c r="E97" s="7" t="n">
        <v>1</v>
      </c>
      <c r="F97" s="7" t="n">
        <v>3</v>
      </c>
      <c r="G97" s="7" t="s">
        <v>221</v>
      </c>
      <c r="H97" s="7" t="s">
        <v>221</v>
      </c>
    </row>
    <row r="98" customFormat="false" ht="15" hidden="false" customHeight="true" outlineLevel="0" collapsed="false">
      <c r="A98" s="7" t="s">
        <v>76</v>
      </c>
      <c r="B98" s="7" t="s">
        <v>236</v>
      </c>
      <c r="C98" s="7" t="s">
        <v>123</v>
      </c>
      <c r="D98" s="7" t="n">
        <v>1</v>
      </c>
      <c r="E98" s="7" t="n">
        <v>1</v>
      </c>
      <c r="F98" s="7" t="n">
        <v>2</v>
      </c>
      <c r="G98" s="7" t="s">
        <v>238</v>
      </c>
      <c r="H98" s="7" t="s">
        <v>238</v>
      </c>
    </row>
    <row r="99" customFormat="false" ht="16.5" hidden="false" customHeight="true" outlineLevel="0" collapsed="false">
      <c r="A99" s="7" t="s">
        <v>76</v>
      </c>
      <c r="B99" s="8" t="s">
        <v>248</v>
      </c>
      <c r="C99" s="7" t="s">
        <v>123</v>
      </c>
      <c r="D99" s="7" t="n">
        <v>1</v>
      </c>
      <c r="E99" s="7" t="n">
        <v>1</v>
      </c>
      <c r="F99" s="7" t="n">
        <v>3</v>
      </c>
      <c r="G99" s="7" t="s">
        <v>250</v>
      </c>
      <c r="H99" s="7" t="s">
        <v>250</v>
      </c>
    </row>
    <row r="100" customFormat="false" ht="15" hidden="false" customHeight="true" outlineLevel="0" collapsed="false">
      <c r="A100" s="7" t="s">
        <v>76</v>
      </c>
      <c r="B100" s="7" t="s">
        <v>260</v>
      </c>
      <c r="C100" s="7" t="s">
        <v>123</v>
      </c>
      <c r="D100" s="7" t="n">
        <v>1</v>
      </c>
      <c r="E100" s="7" t="n">
        <v>1</v>
      </c>
      <c r="F100" s="7" t="n">
        <v>2</v>
      </c>
      <c r="G100" s="7" t="s">
        <v>262</v>
      </c>
      <c r="H100" s="7" t="s">
        <v>262</v>
      </c>
    </row>
    <row r="101" customFormat="false" ht="15" hidden="false" customHeight="true" outlineLevel="0" collapsed="false">
      <c r="A101" s="7" t="s">
        <v>76</v>
      </c>
      <c r="B101" s="7" t="s">
        <v>268</v>
      </c>
      <c r="C101" s="7" t="s">
        <v>123</v>
      </c>
      <c r="D101" s="7" t="n">
        <v>1</v>
      </c>
      <c r="E101" s="7" t="n">
        <v>1</v>
      </c>
      <c r="F101" s="7" t="n">
        <v>3</v>
      </c>
      <c r="G101" s="7" t="s">
        <v>270</v>
      </c>
      <c r="H101" s="7" t="s">
        <v>270</v>
      </c>
    </row>
    <row r="102" customFormat="false" ht="15" hidden="false" customHeight="true" outlineLevel="0" collapsed="false">
      <c r="A102" s="7" t="s">
        <v>280</v>
      </c>
      <c r="B102" s="7" t="s">
        <v>300</v>
      </c>
      <c r="C102" s="7" t="s">
        <v>123</v>
      </c>
      <c r="D102" s="7" t="n">
        <v>1</v>
      </c>
      <c r="E102" s="7" t="n">
        <v>1</v>
      </c>
      <c r="F102" s="7" t="n">
        <v>2</v>
      </c>
      <c r="G102" s="7" t="s">
        <v>302</v>
      </c>
      <c r="H102" s="7" t="s">
        <v>302</v>
      </c>
    </row>
    <row r="103" customFormat="false" ht="15" hidden="false" customHeight="true" outlineLevel="0" collapsed="false">
      <c r="A103" s="7" t="s">
        <v>280</v>
      </c>
      <c r="B103" s="7" t="s">
        <v>310</v>
      </c>
      <c r="C103" s="7" t="s">
        <v>123</v>
      </c>
      <c r="D103" s="7" t="n">
        <v>1</v>
      </c>
      <c r="E103" s="7" t="n">
        <v>1</v>
      </c>
      <c r="F103" s="7" t="n">
        <v>3</v>
      </c>
      <c r="G103" s="7" t="s">
        <v>312</v>
      </c>
      <c r="H103" s="7" t="s">
        <v>312</v>
      </c>
    </row>
    <row r="104" customFormat="false" ht="15" hidden="false" customHeight="true" outlineLevel="0" collapsed="false">
      <c r="A104" s="7" t="s">
        <v>280</v>
      </c>
      <c r="B104" s="7" t="s">
        <v>323</v>
      </c>
      <c r="C104" s="7" t="s">
        <v>123</v>
      </c>
      <c r="D104" s="7" t="n">
        <v>1</v>
      </c>
      <c r="E104" s="7" t="n">
        <v>1</v>
      </c>
      <c r="F104" s="7" t="n">
        <v>3</v>
      </c>
      <c r="G104" s="7" t="s">
        <v>325</v>
      </c>
      <c r="H104" s="7" t="s">
        <v>325</v>
      </c>
    </row>
    <row r="105" customFormat="false" ht="15" hidden="false" customHeight="true" outlineLevel="0" collapsed="false">
      <c r="A105" s="7" t="s">
        <v>280</v>
      </c>
      <c r="B105" s="7" t="s">
        <v>340</v>
      </c>
      <c r="C105" s="7" t="s">
        <v>123</v>
      </c>
      <c r="D105" s="7" t="n">
        <v>1</v>
      </c>
      <c r="E105" s="7" t="n">
        <v>1</v>
      </c>
      <c r="F105" s="7" t="n">
        <v>2</v>
      </c>
      <c r="G105" s="7" t="s">
        <v>342</v>
      </c>
      <c r="H105" s="7" t="s">
        <v>342</v>
      </c>
    </row>
    <row r="106" customFormat="false" ht="15" hidden="false" customHeight="true" outlineLevel="0" collapsed="false">
      <c r="A106" s="7" t="s">
        <v>280</v>
      </c>
      <c r="B106" s="7" t="s">
        <v>369</v>
      </c>
      <c r="C106" s="7" t="s">
        <v>123</v>
      </c>
      <c r="D106" s="7" t="n">
        <v>1</v>
      </c>
      <c r="E106" s="7" t="n">
        <v>1</v>
      </c>
      <c r="F106" s="7" t="n">
        <v>3</v>
      </c>
      <c r="G106" s="7" t="s">
        <v>371</v>
      </c>
      <c r="H106" s="7" t="s">
        <v>371</v>
      </c>
    </row>
    <row r="107" customFormat="false" ht="15" hidden="false" customHeight="true" outlineLevel="0" collapsed="false">
      <c r="A107" s="7" t="s">
        <v>280</v>
      </c>
      <c r="B107" s="7" t="s">
        <v>381</v>
      </c>
      <c r="C107" s="7" t="s">
        <v>123</v>
      </c>
      <c r="D107" s="7" t="n">
        <v>1</v>
      </c>
      <c r="E107" s="7" t="n">
        <v>1</v>
      </c>
      <c r="F107" s="7" t="n">
        <v>2</v>
      </c>
      <c r="G107" s="7" t="s">
        <v>383</v>
      </c>
      <c r="H107" s="7" t="s">
        <v>383</v>
      </c>
    </row>
    <row r="108" customFormat="false" ht="15" hidden="false" customHeight="true" outlineLevel="0" collapsed="false">
      <c r="A108" s="7" t="s">
        <v>403</v>
      </c>
      <c r="B108" s="7" t="s">
        <v>506</v>
      </c>
      <c r="C108" s="7" t="s">
        <v>123</v>
      </c>
      <c r="D108" s="7" t="n">
        <v>1</v>
      </c>
      <c r="E108" s="7" t="n">
        <v>1</v>
      </c>
      <c r="F108" s="7" t="n">
        <v>3</v>
      </c>
      <c r="G108" s="7" t="s">
        <v>508</v>
      </c>
      <c r="H108" s="7" t="s">
        <v>508</v>
      </c>
    </row>
    <row r="109" customFormat="false" ht="15" hidden="false" customHeight="true" outlineLevel="0" collapsed="false">
      <c r="A109" s="7" t="s">
        <v>403</v>
      </c>
      <c r="B109" s="7" t="s">
        <v>96</v>
      </c>
      <c r="C109" s="7" t="s">
        <v>123</v>
      </c>
      <c r="D109" s="7" t="n">
        <v>1</v>
      </c>
      <c r="E109" s="7" t="n">
        <v>1</v>
      </c>
      <c r="F109" s="7" t="n">
        <v>2</v>
      </c>
      <c r="G109" s="7" t="s">
        <v>517</v>
      </c>
      <c r="H109" s="7" t="s">
        <v>517</v>
      </c>
    </row>
    <row r="110" customFormat="false" ht="16.5" hidden="false" customHeight="true" outlineLevel="0" collapsed="false">
      <c r="A110" s="7" t="s">
        <v>403</v>
      </c>
      <c r="B110" s="7" t="s">
        <v>523</v>
      </c>
      <c r="C110" s="7" t="s">
        <v>123</v>
      </c>
      <c r="D110" s="7" t="n">
        <v>1</v>
      </c>
      <c r="E110" s="7" t="n">
        <v>1</v>
      </c>
      <c r="F110" s="7" t="n">
        <v>3</v>
      </c>
      <c r="G110" s="7" t="s">
        <v>525</v>
      </c>
      <c r="H110" s="7" t="s">
        <v>525</v>
      </c>
    </row>
    <row r="111" customFormat="false" ht="15" hidden="false" customHeight="true" outlineLevel="0" collapsed="false">
      <c r="A111" s="7" t="s">
        <v>403</v>
      </c>
      <c r="B111" s="7" t="s">
        <v>544</v>
      </c>
      <c r="C111" s="7" t="s">
        <v>123</v>
      </c>
      <c r="D111" s="7" t="n">
        <v>1</v>
      </c>
      <c r="E111" s="7" t="n">
        <v>1</v>
      </c>
      <c r="F111" s="7" t="n">
        <v>2</v>
      </c>
      <c r="G111" s="7" t="s">
        <v>546</v>
      </c>
      <c r="H111" s="7" t="s">
        <v>546</v>
      </c>
    </row>
    <row r="112" customFormat="false" ht="15" hidden="false" customHeight="true" outlineLevel="0" collapsed="false">
      <c r="A112" s="7" t="s">
        <v>403</v>
      </c>
      <c r="B112" s="7" t="s">
        <v>552</v>
      </c>
      <c r="C112" s="7" t="s">
        <v>123</v>
      </c>
      <c r="D112" s="7" t="n">
        <v>1</v>
      </c>
      <c r="E112" s="7" t="n">
        <v>1</v>
      </c>
      <c r="F112" s="7" t="n">
        <v>2</v>
      </c>
      <c r="G112" s="7" t="s">
        <v>554</v>
      </c>
      <c r="H112" s="7" t="s">
        <v>554</v>
      </c>
    </row>
    <row r="113" customFormat="false" ht="15" hidden="false" customHeight="true" outlineLevel="0" collapsed="false">
      <c r="A113" s="7" t="s">
        <v>403</v>
      </c>
      <c r="B113" s="7" t="s">
        <v>559</v>
      </c>
      <c r="C113" s="7" t="s">
        <v>123</v>
      </c>
      <c r="D113" s="7" t="n">
        <v>1</v>
      </c>
      <c r="E113" s="7" t="n">
        <v>1</v>
      </c>
      <c r="F113" s="7" t="n">
        <v>2</v>
      </c>
      <c r="G113" s="7" t="s">
        <v>561</v>
      </c>
      <c r="H113" s="7" t="s">
        <v>561</v>
      </c>
    </row>
    <row r="114" customFormat="false" ht="15" hidden="false" customHeight="true" outlineLevel="0" collapsed="false">
      <c r="A114" s="7" t="s">
        <v>403</v>
      </c>
      <c r="B114" s="7" t="s">
        <v>236</v>
      </c>
      <c r="C114" s="7" t="s">
        <v>123</v>
      </c>
      <c r="D114" s="7" t="n">
        <v>1</v>
      </c>
      <c r="E114" s="7" t="n">
        <v>1</v>
      </c>
      <c r="F114" s="7" t="n">
        <v>2</v>
      </c>
      <c r="G114" s="7" t="s">
        <v>568</v>
      </c>
      <c r="H114" s="7" t="s">
        <v>568</v>
      </c>
    </row>
    <row r="115" customFormat="false" ht="15" hidden="false" customHeight="true" outlineLevel="0" collapsed="false">
      <c r="A115" s="7" t="s">
        <v>403</v>
      </c>
      <c r="B115" s="7" t="s">
        <v>572</v>
      </c>
      <c r="C115" s="7" t="s">
        <v>123</v>
      </c>
      <c r="D115" s="7" t="n">
        <v>1</v>
      </c>
      <c r="E115" s="7" t="n">
        <v>1</v>
      </c>
      <c r="F115" s="7" t="n">
        <v>3</v>
      </c>
      <c r="G115" s="7" t="s">
        <v>574</v>
      </c>
      <c r="H115" s="7" t="s">
        <v>574</v>
      </c>
    </row>
    <row r="116" customFormat="false" ht="15" hidden="false" customHeight="true" outlineLevel="0" collapsed="false">
      <c r="A116" s="7" t="s">
        <v>583</v>
      </c>
      <c r="B116" s="7" t="s">
        <v>585</v>
      </c>
      <c r="C116" s="7" t="s">
        <v>102</v>
      </c>
      <c r="D116" s="7" t="n">
        <v>1</v>
      </c>
      <c r="E116" s="7" t="n">
        <v>1</v>
      </c>
      <c r="F116" s="7" t="n">
        <v>1</v>
      </c>
      <c r="G116" s="7" t="s">
        <v>587</v>
      </c>
      <c r="H116" s="7" t="s">
        <v>587</v>
      </c>
    </row>
    <row r="117" customFormat="false" ht="15" hidden="false" customHeight="true" outlineLevel="0" collapsed="false">
      <c r="A117" s="7" t="s">
        <v>583</v>
      </c>
      <c r="B117" s="7" t="s">
        <v>600</v>
      </c>
      <c r="C117" s="7" t="s">
        <v>123</v>
      </c>
      <c r="D117" s="7" t="n">
        <v>1</v>
      </c>
      <c r="E117" s="7" t="n">
        <v>1</v>
      </c>
      <c r="F117" s="7" t="n">
        <v>2</v>
      </c>
      <c r="G117" s="7" t="s">
        <v>602</v>
      </c>
      <c r="H117" s="7" t="s">
        <v>602</v>
      </c>
    </row>
    <row r="118" customFormat="false" ht="16.5" hidden="false" customHeight="true" outlineLevel="0" collapsed="false">
      <c r="A118" s="7" t="s">
        <v>583</v>
      </c>
      <c r="B118" s="7" t="s">
        <v>611</v>
      </c>
      <c r="C118" s="7" t="s">
        <v>123</v>
      </c>
      <c r="D118" s="7" t="n">
        <v>1</v>
      </c>
      <c r="E118" s="7" t="n">
        <v>1</v>
      </c>
      <c r="F118" s="7" t="n">
        <v>2</v>
      </c>
      <c r="G118" s="7" t="s">
        <v>613</v>
      </c>
      <c r="H118" s="7" t="s">
        <v>613</v>
      </c>
    </row>
    <row r="119" customFormat="false" ht="15" hidden="false" customHeight="true" outlineLevel="0" collapsed="false">
      <c r="A119" s="7" t="s">
        <v>583</v>
      </c>
      <c r="B119" s="8" t="s">
        <v>620</v>
      </c>
      <c r="C119" s="7" t="s">
        <v>123</v>
      </c>
      <c r="D119" s="7" t="n">
        <v>1</v>
      </c>
      <c r="E119" s="7" t="n">
        <v>1</v>
      </c>
      <c r="F119" s="7" t="n">
        <v>2</v>
      </c>
      <c r="G119" s="7" t="s">
        <v>622</v>
      </c>
      <c r="H119" s="7" t="s">
        <v>622</v>
      </c>
    </row>
    <row r="120" customFormat="false" ht="15" hidden="false" customHeight="true" outlineLevel="0" collapsed="false">
      <c r="A120" s="7" t="s">
        <v>583</v>
      </c>
      <c r="B120" s="7" t="s">
        <v>630</v>
      </c>
      <c r="C120" s="7" t="s">
        <v>123</v>
      </c>
      <c r="D120" s="7" t="n">
        <v>1</v>
      </c>
      <c r="E120" s="7" t="n">
        <v>1</v>
      </c>
      <c r="F120" s="7" t="n">
        <v>3</v>
      </c>
      <c r="G120" s="7" t="s">
        <v>632</v>
      </c>
      <c r="H120" s="7" t="s">
        <v>632</v>
      </c>
    </row>
    <row r="121" customFormat="false" ht="15" hidden="false" customHeight="true" outlineLevel="0" collapsed="false">
      <c r="A121" s="7" t="s">
        <v>583</v>
      </c>
      <c r="B121" s="7" t="s">
        <v>651</v>
      </c>
      <c r="C121" s="7" t="s">
        <v>123</v>
      </c>
      <c r="D121" s="7" t="n">
        <v>1</v>
      </c>
      <c r="E121" s="7" t="n">
        <v>1</v>
      </c>
      <c r="F121" s="7" t="n">
        <v>2</v>
      </c>
      <c r="G121" s="7" t="s">
        <v>653</v>
      </c>
      <c r="H121" s="7" t="s">
        <v>653</v>
      </c>
    </row>
    <row r="122" customFormat="false" ht="15" hidden="false" customHeight="true" outlineLevel="0" collapsed="false">
      <c r="A122" s="7" t="s">
        <v>583</v>
      </c>
      <c r="B122" s="7" t="s">
        <v>665</v>
      </c>
      <c r="C122" s="7" t="s">
        <v>123</v>
      </c>
      <c r="D122" s="7" t="n">
        <v>1</v>
      </c>
      <c r="E122" s="7" t="n">
        <v>1</v>
      </c>
      <c r="F122" s="7" t="n">
        <v>3</v>
      </c>
      <c r="G122" s="7" t="s">
        <v>667</v>
      </c>
      <c r="H122" s="7" t="s">
        <v>667</v>
      </c>
    </row>
    <row r="123" customFormat="false" ht="16.5" hidden="false" customHeight="true" outlineLevel="0" collapsed="false">
      <c r="A123" s="7" t="s">
        <v>687</v>
      </c>
      <c r="B123" s="7" t="s">
        <v>821</v>
      </c>
      <c r="C123" s="7" t="s">
        <v>123</v>
      </c>
      <c r="D123" s="7" t="n">
        <v>1</v>
      </c>
      <c r="E123" s="7" t="n">
        <v>1</v>
      </c>
      <c r="F123" s="7" t="n">
        <v>2</v>
      </c>
      <c r="G123" s="7" t="s">
        <v>823</v>
      </c>
      <c r="H123" s="7" t="s">
        <v>823</v>
      </c>
    </row>
    <row r="124" customFormat="false" ht="16.5" hidden="false" customHeight="true" outlineLevel="0" collapsed="false">
      <c r="A124" s="7" t="s">
        <v>687</v>
      </c>
      <c r="B124" s="7" t="s">
        <v>837</v>
      </c>
      <c r="C124" s="7" t="s">
        <v>123</v>
      </c>
      <c r="D124" s="7" t="n">
        <v>1</v>
      </c>
      <c r="E124" s="7" t="n">
        <v>1</v>
      </c>
      <c r="F124" s="7" t="n">
        <v>2</v>
      </c>
      <c r="G124" s="7" t="s">
        <v>839</v>
      </c>
      <c r="H124" s="7" t="s">
        <v>839</v>
      </c>
    </row>
    <row r="125" customFormat="false" ht="16.5" hidden="false" customHeight="true" outlineLevel="0" collapsed="false">
      <c r="A125" s="7" t="s">
        <v>687</v>
      </c>
      <c r="B125" s="8" t="s">
        <v>846</v>
      </c>
      <c r="C125" s="7" t="s">
        <v>123</v>
      </c>
      <c r="D125" s="7" t="n">
        <v>1</v>
      </c>
      <c r="E125" s="7" t="n">
        <v>1</v>
      </c>
      <c r="F125" s="7" t="n">
        <v>3</v>
      </c>
      <c r="G125" s="7" t="s">
        <v>848</v>
      </c>
      <c r="H125" s="7" t="s">
        <v>848</v>
      </c>
    </row>
    <row r="126" customFormat="false" ht="16.5" hidden="false" customHeight="true" outlineLevel="0" collapsed="false">
      <c r="A126" s="7" t="s">
        <v>687</v>
      </c>
      <c r="B126" s="7" t="s">
        <v>856</v>
      </c>
      <c r="C126" s="7" t="s">
        <v>123</v>
      </c>
      <c r="D126" s="7" t="n">
        <v>1</v>
      </c>
      <c r="E126" s="7" t="n">
        <v>1</v>
      </c>
      <c r="F126" s="7" t="n">
        <v>2</v>
      </c>
      <c r="G126" s="7" t="s">
        <v>858</v>
      </c>
      <c r="H126" s="7" t="s">
        <v>858</v>
      </c>
    </row>
    <row r="127" customFormat="false" ht="16.5" hidden="false" customHeight="true" outlineLevel="0" collapsed="false">
      <c r="A127" s="7" t="s">
        <v>687</v>
      </c>
      <c r="B127" s="8" t="s">
        <v>862</v>
      </c>
      <c r="C127" s="7" t="s">
        <v>123</v>
      </c>
      <c r="D127" s="7" t="n">
        <v>1</v>
      </c>
      <c r="E127" s="7" t="n">
        <v>1</v>
      </c>
      <c r="F127" s="7" t="n">
        <v>3</v>
      </c>
      <c r="G127" s="7" t="s">
        <v>864</v>
      </c>
      <c r="H127" s="7" t="s">
        <v>864</v>
      </c>
    </row>
    <row r="128" customFormat="false" ht="16.5" hidden="false" customHeight="true" outlineLevel="0" collapsed="false">
      <c r="A128" s="7" t="s">
        <v>687</v>
      </c>
      <c r="B128" s="7" t="s">
        <v>884</v>
      </c>
      <c r="C128" s="7" t="s">
        <v>123</v>
      </c>
      <c r="D128" s="7" t="n">
        <v>1</v>
      </c>
      <c r="E128" s="7" t="n">
        <v>1</v>
      </c>
      <c r="F128" s="7" t="n">
        <v>2</v>
      </c>
      <c r="G128" s="7" t="s">
        <v>886</v>
      </c>
      <c r="H128" s="7" t="s">
        <v>886</v>
      </c>
    </row>
    <row r="129" customFormat="false" ht="16.5" hidden="false" customHeight="true" outlineLevel="0" collapsed="false">
      <c r="A129" s="7" t="s">
        <v>890</v>
      </c>
      <c r="B129" s="7" t="s">
        <v>1006</v>
      </c>
      <c r="C129" s="7" t="s">
        <v>123</v>
      </c>
      <c r="D129" s="7" t="n">
        <v>1</v>
      </c>
      <c r="E129" s="7" t="n">
        <v>1</v>
      </c>
      <c r="F129" s="7" t="n">
        <v>2</v>
      </c>
      <c r="G129" s="7" t="s">
        <v>1008</v>
      </c>
      <c r="H129" s="7" t="s">
        <v>1008</v>
      </c>
    </row>
    <row r="130" customFormat="false" ht="15" hidden="false" customHeight="true" outlineLevel="0" collapsed="false">
      <c r="A130" s="7" t="s">
        <v>890</v>
      </c>
      <c r="B130" s="7" t="s">
        <v>1016</v>
      </c>
      <c r="C130" s="7" t="s">
        <v>123</v>
      </c>
      <c r="D130" s="7" t="n">
        <v>1</v>
      </c>
      <c r="E130" s="7" t="n">
        <v>1</v>
      </c>
      <c r="F130" s="7" t="n">
        <v>2</v>
      </c>
      <c r="G130" s="7" t="s">
        <v>1018</v>
      </c>
      <c r="H130" s="7" t="s">
        <v>1018</v>
      </c>
    </row>
    <row r="131" customFormat="false" ht="15" hidden="false" customHeight="true" outlineLevel="0" collapsed="false">
      <c r="A131" s="7" t="s">
        <v>890</v>
      </c>
      <c r="B131" s="7" t="s">
        <v>1023</v>
      </c>
      <c r="C131" s="7" t="s">
        <v>123</v>
      </c>
      <c r="D131" s="7" t="n">
        <v>1</v>
      </c>
      <c r="E131" s="7" t="n">
        <v>1</v>
      </c>
      <c r="F131" s="7" t="n">
        <v>3</v>
      </c>
      <c r="G131" s="7" t="s">
        <v>1025</v>
      </c>
      <c r="H131" s="7" t="s">
        <v>1025</v>
      </c>
    </row>
    <row r="132" customFormat="false" ht="15" hidden="false" customHeight="true" outlineLevel="0" collapsed="false">
      <c r="A132" s="7" t="s">
        <v>890</v>
      </c>
      <c r="B132" s="7" t="s">
        <v>474</v>
      </c>
      <c r="C132" s="7" t="s">
        <v>123</v>
      </c>
      <c r="D132" s="7" t="n">
        <v>1</v>
      </c>
      <c r="E132" s="7" t="n">
        <v>1</v>
      </c>
      <c r="F132" s="7" t="n">
        <v>3</v>
      </c>
      <c r="G132" s="7" t="s">
        <v>1029</v>
      </c>
      <c r="H132" s="7" t="s">
        <v>1029</v>
      </c>
    </row>
    <row r="133" customFormat="false" ht="15" hidden="false" customHeight="true" outlineLevel="0" collapsed="false">
      <c r="A133" s="7" t="s">
        <v>890</v>
      </c>
      <c r="B133" s="7" t="s">
        <v>1035</v>
      </c>
      <c r="C133" s="7" t="s">
        <v>123</v>
      </c>
      <c r="D133" s="7" t="n">
        <v>1</v>
      </c>
      <c r="E133" s="7" t="n">
        <v>1</v>
      </c>
      <c r="F133" s="7" t="n">
        <v>2</v>
      </c>
      <c r="G133" s="7" t="s">
        <v>1037</v>
      </c>
      <c r="H133" s="7" t="s">
        <v>1037</v>
      </c>
    </row>
    <row r="134" customFormat="false" ht="15" hidden="false" customHeight="true" outlineLevel="0" collapsed="false">
      <c r="A134" s="7" t="s">
        <v>890</v>
      </c>
      <c r="B134" s="7" t="s">
        <v>871</v>
      </c>
      <c r="C134" s="7" t="s">
        <v>123</v>
      </c>
      <c r="D134" s="7" t="n">
        <v>1</v>
      </c>
      <c r="E134" s="7" t="n">
        <v>1</v>
      </c>
      <c r="F134" s="7" t="n">
        <v>2</v>
      </c>
      <c r="G134" s="7" t="s">
        <v>1042</v>
      </c>
      <c r="H134" s="7" t="s">
        <v>1042</v>
      </c>
    </row>
    <row r="135" customFormat="false" ht="15" hidden="false" customHeight="true" outlineLevel="0" collapsed="false">
      <c r="A135" s="7" t="s">
        <v>890</v>
      </c>
      <c r="B135" s="7" t="s">
        <v>1045</v>
      </c>
      <c r="C135" s="7" t="s">
        <v>123</v>
      </c>
      <c r="D135" s="7" t="n">
        <v>1</v>
      </c>
      <c r="E135" s="7" t="n">
        <v>1</v>
      </c>
      <c r="F135" s="7" t="n">
        <v>2</v>
      </c>
      <c r="G135" s="7" t="s">
        <v>1047</v>
      </c>
      <c r="H135" s="7" t="s">
        <v>1047</v>
      </c>
    </row>
    <row r="136" customFormat="false" ht="16.5" hidden="false" customHeight="true" outlineLevel="0" collapsed="false">
      <c r="A136" s="7" t="s">
        <v>1061</v>
      </c>
      <c r="B136" s="7" t="s">
        <v>1063</v>
      </c>
      <c r="C136" s="7" t="s">
        <v>102</v>
      </c>
      <c r="D136" s="7" t="n">
        <v>1</v>
      </c>
      <c r="E136" s="7" t="n">
        <v>1</v>
      </c>
      <c r="F136" s="7" t="n">
        <v>1</v>
      </c>
      <c r="G136" s="7" t="s">
        <v>1065</v>
      </c>
      <c r="H136" s="7" t="s">
        <v>1065</v>
      </c>
    </row>
    <row r="137" customFormat="false" ht="16.5" hidden="false" customHeight="true" outlineLevel="0" collapsed="false">
      <c r="A137" s="7" t="s">
        <v>1061</v>
      </c>
      <c r="B137" s="7" t="s">
        <v>1254</v>
      </c>
      <c r="C137" s="7" t="s">
        <v>123</v>
      </c>
      <c r="D137" s="7" t="n">
        <v>1</v>
      </c>
      <c r="E137" s="7" t="n">
        <v>1</v>
      </c>
      <c r="F137" s="7" t="n">
        <v>2</v>
      </c>
      <c r="G137" s="7" t="s">
        <v>1256</v>
      </c>
      <c r="H137" s="7" t="s">
        <v>1256</v>
      </c>
    </row>
    <row r="138" customFormat="false" ht="15" hidden="false" customHeight="true" outlineLevel="0" collapsed="false">
      <c r="A138" s="7" t="s">
        <v>1061</v>
      </c>
      <c r="B138" s="7" t="s">
        <v>1260</v>
      </c>
      <c r="C138" s="7" t="s">
        <v>123</v>
      </c>
      <c r="D138" s="7" t="n">
        <v>1</v>
      </c>
      <c r="E138" s="7" t="n">
        <v>1</v>
      </c>
      <c r="F138" s="7" t="n">
        <v>3</v>
      </c>
      <c r="G138" s="7" t="s">
        <v>1262</v>
      </c>
      <c r="H138" s="7" t="s">
        <v>1262</v>
      </c>
    </row>
    <row r="139" customFormat="false" ht="16.5" hidden="false" customHeight="true" outlineLevel="0" collapsed="false">
      <c r="A139" s="7" t="s">
        <v>1061</v>
      </c>
      <c r="B139" s="7" t="s">
        <v>1268</v>
      </c>
      <c r="C139" s="7" t="s">
        <v>123</v>
      </c>
      <c r="D139" s="7" t="n">
        <v>1</v>
      </c>
      <c r="E139" s="7" t="n">
        <v>1</v>
      </c>
      <c r="F139" s="7" t="n">
        <v>2</v>
      </c>
      <c r="G139" s="7" t="s">
        <v>1270</v>
      </c>
      <c r="H139" s="7" t="s">
        <v>1270</v>
      </c>
    </row>
    <row r="140" customFormat="false" ht="15" hidden="false" customHeight="true" outlineLevel="0" collapsed="false">
      <c r="A140" s="7" t="s">
        <v>1061</v>
      </c>
      <c r="B140" s="7" t="s">
        <v>1275</v>
      </c>
      <c r="C140" s="7" t="s">
        <v>123</v>
      </c>
      <c r="D140" s="7" t="n">
        <v>1</v>
      </c>
      <c r="E140" s="7" t="n">
        <v>1</v>
      </c>
      <c r="F140" s="7" t="n">
        <v>2</v>
      </c>
      <c r="G140" s="7" t="s">
        <v>1277</v>
      </c>
      <c r="H140" s="7" t="s">
        <v>1277</v>
      </c>
    </row>
    <row r="141" customFormat="false" ht="15" hidden="false" customHeight="true" outlineLevel="0" collapsed="false">
      <c r="A141" s="7" t="s">
        <v>1061</v>
      </c>
      <c r="B141" s="7" t="s">
        <v>1283</v>
      </c>
      <c r="C141" s="7" t="s">
        <v>123</v>
      </c>
      <c r="D141" s="7" t="n">
        <v>1</v>
      </c>
      <c r="E141" s="7" t="n">
        <v>1</v>
      </c>
      <c r="F141" s="7" t="n">
        <v>3</v>
      </c>
      <c r="G141" s="7" t="s">
        <v>1285</v>
      </c>
      <c r="H141" s="7" t="s">
        <v>1285</v>
      </c>
    </row>
    <row r="142" customFormat="false" ht="15" hidden="false" customHeight="true" outlineLevel="0" collapsed="false">
      <c r="A142" s="7" t="s">
        <v>1061</v>
      </c>
      <c r="B142" s="7" t="s">
        <v>1293</v>
      </c>
      <c r="C142" s="7" t="s">
        <v>123</v>
      </c>
      <c r="D142" s="7" t="n">
        <v>1</v>
      </c>
      <c r="E142" s="7" t="n">
        <v>1</v>
      </c>
      <c r="F142" s="7" t="n">
        <v>2</v>
      </c>
      <c r="G142" s="7" t="s">
        <v>1295</v>
      </c>
      <c r="H142" s="7" t="s">
        <v>1295</v>
      </c>
    </row>
    <row r="143" customFormat="false" ht="15" hidden="false" customHeight="true" outlineLevel="0" collapsed="false">
      <c r="A143" s="7" t="s">
        <v>1061</v>
      </c>
      <c r="B143" s="7" t="s">
        <v>1301</v>
      </c>
      <c r="C143" s="7" t="s">
        <v>123</v>
      </c>
      <c r="D143" s="7" t="n">
        <v>1</v>
      </c>
      <c r="E143" s="7" t="n">
        <v>1</v>
      </c>
      <c r="F143" s="7" t="n">
        <v>2</v>
      </c>
      <c r="G143" s="7" t="s">
        <v>1303</v>
      </c>
      <c r="H143" s="7" t="s">
        <v>1303</v>
      </c>
    </row>
    <row r="144" customFormat="false" ht="15" hidden="false" customHeight="true" outlineLevel="0" collapsed="false">
      <c r="A144" s="7" t="s">
        <v>1061</v>
      </c>
      <c r="B144" s="7" t="s">
        <v>1308</v>
      </c>
      <c r="C144" s="7" t="s">
        <v>123</v>
      </c>
      <c r="D144" s="7" t="n">
        <v>1</v>
      </c>
      <c r="E144" s="7" t="n">
        <v>1</v>
      </c>
      <c r="F144" s="7" t="n">
        <v>3</v>
      </c>
      <c r="G144" s="7" t="s">
        <v>1310</v>
      </c>
      <c r="H144" s="7" t="s">
        <v>1310</v>
      </c>
    </row>
    <row r="145" customFormat="false" ht="15" hidden="false" customHeight="true" outlineLevel="0" collapsed="false">
      <c r="A145" s="7" t="s">
        <v>1061</v>
      </c>
      <c r="B145" s="7" t="s">
        <v>641</v>
      </c>
      <c r="C145" s="7" t="s">
        <v>123</v>
      </c>
      <c r="D145" s="7" t="n">
        <v>1</v>
      </c>
      <c r="E145" s="7" t="n">
        <v>1</v>
      </c>
      <c r="F145" s="7" t="n">
        <v>3</v>
      </c>
      <c r="G145" s="7" t="s">
        <v>1319</v>
      </c>
      <c r="H145" s="7" t="s">
        <v>1319</v>
      </c>
    </row>
    <row r="146" customFormat="false" ht="15" hidden="false" customHeight="true" outlineLevel="0" collapsed="false">
      <c r="A146" s="7" t="s">
        <v>1324</v>
      </c>
      <c r="B146" s="7" t="s">
        <v>1409</v>
      </c>
      <c r="C146" s="7" t="s">
        <v>123</v>
      </c>
      <c r="D146" s="7" t="n">
        <v>1</v>
      </c>
      <c r="E146" s="7" t="n">
        <v>1</v>
      </c>
      <c r="F146" s="7" t="n">
        <v>3</v>
      </c>
      <c r="G146" s="7" t="s">
        <v>1445</v>
      </c>
      <c r="H146" s="7" t="s">
        <v>1445</v>
      </c>
    </row>
    <row r="147" customFormat="false" ht="15" hidden="false" customHeight="true" outlineLevel="0" collapsed="false">
      <c r="A147" s="7" t="s">
        <v>1324</v>
      </c>
      <c r="B147" s="8" t="s">
        <v>1454</v>
      </c>
      <c r="C147" s="7" t="s">
        <v>123</v>
      </c>
      <c r="D147" s="7" t="n">
        <v>1</v>
      </c>
      <c r="E147" s="7" t="n">
        <v>1</v>
      </c>
      <c r="F147" s="7" t="n">
        <v>2</v>
      </c>
      <c r="G147" s="7" t="s">
        <v>1456</v>
      </c>
      <c r="H147" s="7" t="s">
        <v>1456</v>
      </c>
    </row>
    <row r="148" customFormat="false" ht="15" hidden="false" customHeight="true" outlineLevel="0" collapsed="false">
      <c r="A148" s="7" t="s">
        <v>1324</v>
      </c>
      <c r="B148" s="7" t="s">
        <v>1461</v>
      </c>
      <c r="C148" s="7" t="s">
        <v>123</v>
      </c>
      <c r="D148" s="7" t="n">
        <v>1</v>
      </c>
      <c r="E148" s="7" t="n">
        <v>1</v>
      </c>
      <c r="F148" s="7" t="n">
        <v>2</v>
      </c>
      <c r="G148" s="7" t="s">
        <v>1463</v>
      </c>
      <c r="H148" s="7" t="s">
        <v>1463</v>
      </c>
    </row>
    <row r="149" customFormat="false" ht="15" hidden="false" customHeight="true" outlineLevel="0" collapsed="false">
      <c r="A149" s="7" t="s">
        <v>1324</v>
      </c>
      <c r="B149" s="7" t="s">
        <v>282</v>
      </c>
      <c r="C149" s="7" t="s">
        <v>123</v>
      </c>
      <c r="D149" s="7" t="n">
        <v>1</v>
      </c>
      <c r="E149" s="7" t="n">
        <v>1</v>
      </c>
      <c r="F149" s="7" t="n">
        <v>3</v>
      </c>
      <c r="G149" s="7" t="s">
        <v>1467</v>
      </c>
      <c r="H149" s="7" t="s">
        <v>1467</v>
      </c>
    </row>
    <row r="150" customFormat="false" ht="15" hidden="false" customHeight="true" outlineLevel="0" collapsed="false">
      <c r="A150" s="7" t="s">
        <v>1324</v>
      </c>
      <c r="B150" s="7" t="s">
        <v>1475</v>
      </c>
      <c r="C150" s="7" t="s">
        <v>123</v>
      </c>
      <c r="D150" s="7" t="n">
        <v>1</v>
      </c>
      <c r="E150" s="7" t="n">
        <v>1</v>
      </c>
      <c r="F150" s="7" t="n">
        <v>3</v>
      </c>
      <c r="G150" s="7" t="s">
        <v>1477</v>
      </c>
      <c r="H150" s="7" t="s">
        <v>1477</v>
      </c>
    </row>
    <row r="151" customFormat="false" ht="15" hidden="false" customHeight="true" outlineLevel="0" collapsed="false">
      <c r="A151" s="7" t="s">
        <v>1324</v>
      </c>
      <c r="B151" s="7" t="s">
        <v>1483</v>
      </c>
      <c r="C151" s="7" t="s">
        <v>123</v>
      </c>
      <c r="D151" s="7" t="n">
        <v>1</v>
      </c>
      <c r="E151" s="7" t="n">
        <v>1</v>
      </c>
      <c r="F151" s="7" t="n">
        <v>3</v>
      </c>
      <c r="G151" s="7" t="s">
        <v>1485</v>
      </c>
      <c r="H151" s="7" t="s">
        <v>1485</v>
      </c>
    </row>
    <row r="152" customFormat="false" ht="15" hidden="false" customHeight="true" outlineLevel="0" collapsed="false">
      <c r="A152" s="7" t="s">
        <v>1324</v>
      </c>
      <c r="B152" s="7" t="s">
        <v>1493</v>
      </c>
      <c r="C152" s="7" t="s">
        <v>123</v>
      </c>
      <c r="D152" s="7" t="n">
        <v>1</v>
      </c>
      <c r="E152" s="7" t="n">
        <v>1</v>
      </c>
      <c r="F152" s="7" t="n">
        <v>3</v>
      </c>
      <c r="G152" s="7" t="s">
        <v>1495</v>
      </c>
      <c r="H152" s="7" t="s">
        <v>1495</v>
      </c>
    </row>
    <row r="153" customFormat="false" ht="15" hidden="false" customHeight="true" outlineLevel="0" collapsed="false">
      <c r="A153" s="7" t="s">
        <v>1324</v>
      </c>
      <c r="B153" s="8" t="s">
        <v>1502</v>
      </c>
      <c r="C153" s="7" t="s">
        <v>123</v>
      </c>
      <c r="D153" s="7" t="n">
        <v>1</v>
      </c>
      <c r="E153" s="7" t="n">
        <v>1</v>
      </c>
      <c r="F153" s="7" t="n">
        <v>2</v>
      </c>
      <c r="G153" s="7" t="s">
        <v>1504</v>
      </c>
      <c r="H153" s="7" t="s">
        <v>1504</v>
      </c>
    </row>
    <row r="154" customFormat="false" ht="15" hidden="false" customHeight="true" outlineLevel="0" collapsed="false">
      <c r="A154" s="7" t="s">
        <v>1324</v>
      </c>
      <c r="B154" s="7" t="s">
        <v>1508</v>
      </c>
      <c r="C154" s="7" t="s">
        <v>123</v>
      </c>
      <c r="D154" s="7" t="n">
        <v>1</v>
      </c>
      <c r="E154" s="7" t="n">
        <v>1</v>
      </c>
      <c r="F154" s="7" t="n">
        <v>2</v>
      </c>
      <c r="G154" s="7" t="s">
        <v>1510</v>
      </c>
      <c r="H154" s="7" t="s">
        <v>1510</v>
      </c>
    </row>
    <row r="155" customFormat="false" ht="15" hidden="false" customHeight="true" outlineLevel="0" collapsed="false">
      <c r="A155" s="7" t="s">
        <v>1515</v>
      </c>
      <c r="B155" s="7" t="s">
        <v>1517</v>
      </c>
      <c r="C155" s="7" t="s">
        <v>123</v>
      </c>
      <c r="D155" s="7" t="n">
        <v>1</v>
      </c>
      <c r="E155" s="7" t="n">
        <v>1</v>
      </c>
      <c r="F155" s="7" t="n">
        <v>2</v>
      </c>
      <c r="G155" s="7" t="s">
        <v>1519</v>
      </c>
      <c r="H155" s="7" t="s">
        <v>1519</v>
      </c>
    </row>
    <row r="156" customFormat="false" ht="15" hidden="false" customHeight="true" outlineLevel="0" collapsed="false">
      <c r="A156" s="7" t="s">
        <v>1515</v>
      </c>
      <c r="B156" s="7" t="s">
        <v>1525</v>
      </c>
      <c r="C156" s="7" t="s">
        <v>123</v>
      </c>
      <c r="D156" s="7" t="n">
        <v>1</v>
      </c>
      <c r="E156" s="7" t="n">
        <v>1</v>
      </c>
      <c r="F156" s="7" t="n">
        <v>3</v>
      </c>
      <c r="G156" s="7" t="s">
        <v>1527</v>
      </c>
      <c r="H156" s="7" t="s">
        <v>1527</v>
      </c>
    </row>
    <row r="157" customFormat="false" ht="15" hidden="false" customHeight="true" outlineLevel="0" collapsed="false">
      <c r="A157" s="7" t="s">
        <v>1515</v>
      </c>
      <c r="B157" s="7" t="s">
        <v>1547</v>
      </c>
      <c r="C157" s="7" t="s">
        <v>123</v>
      </c>
      <c r="D157" s="7" t="n">
        <v>1</v>
      </c>
      <c r="E157" s="7" t="n">
        <v>1</v>
      </c>
      <c r="F157" s="7" t="n">
        <v>2</v>
      </c>
      <c r="G157" s="7" t="s">
        <v>1549</v>
      </c>
      <c r="H157" s="7" t="s">
        <v>1549</v>
      </c>
    </row>
    <row r="158" customFormat="false" ht="15" hidden="false" customHeight="true" outlineLevel="0" collapsed="false">
      <c r="A158" s="7" t="s">
        <v>1515</v>
      </c>
      <c r="B158" s="7" t="s">
        <v>369</v>
      </c>
      <c r="C158" s="7" t="s">
        <v>123</v>
      </c>
      <c r="D158" s="7" t="n">
        <v>1</v>
      </c>
      <c r="E158" s="7" t="n">
        <v>1</v>
      </c>
      <c r="F158" s="7" t="n">
        <v>3</v>
      </c>
      <c r="G158" s="7" t="s">
        <v>1555</v>
      </c>
      <c r="H158" s="7" t="s">
        <v>1555</v>
      </c>
    </row>
    <row r="159" customFormat="false" ht="15" hidden="false" customHeight="true" outlineLevel="0" collapsed="false">
      <c r="A159" s="7" t="s">
        <v>1515</v>
      </c>
      <c r="B159" s="7" t="s">
        <v>357</v>
      </c>
      <c r="C159" s="7" t="s">
        <v>123</v>
      </c>
      <c r="D159" s="7" t="n">
        <v>1</v>
      </c>
      <c r="E159" s="7" t="n">
        <v>1</v>
      </c>
      <c r="F159" s="7" t="n">
        <v>2</v>
      </c>
      <c r="G159" s="7" t="s">
        <v>1563</v>
      </c>
      <c r="H159" s="7" t="s">
        <v>1563</v>
      </c>
    </row>
    <row r="160" customFormat="false" ht="15" hidden="false" customHeight="true" outlineLevel="0" collapsed="false">
      <c r="A160" s="7" t="s">
        <v>1515</v>
      </c>
      <c r="B160" s="7" t="s">
        <v>1570</v>
      </c>
      <c r="C160" s="7" t="s">
        <v>123</v>
      </c>
      <c r="D160" s="7" t="n">
        <v>1</v>
      </c>
      <c r="E160" s="7" t="n">
        <v>1</v>
      </c>
      <c r="F160" s="7" t="n">
        <v>2</v>
      </c>
      <c r="G160" s="7" t="s">
        <v>1572</v>
      </c>
      <c r="H160" s="7" t="s">
        <v>1572</v>
      </c>
    </row>
    <row r="161" customFormat="false" ht="16.5" hidden="false" customHeight="true" outlineLevel="0" collapsed="false">
      <c r="A161" s="7" t="s">
        <v>381</v>
      </c>
      <c r="B161" s="7" t="s">
        <v>1606</v>
      </c>
      <c r="C161" s="7" t="s">
        <v>123</v>
      </c>
      <c r="D161" s="7" t="n">
        <v>1</v>
      </c>
      <c r="E161" s="7" t="n">
        <v>1</v>
      </c>
      <c r="F161" s="7" t="n">
        <v>1</v>
      </c>
      <c r="G161" s="7" t="s">
        <v>1608</v>
      </c>
      <c r="H161" s="7" t="s">
        <v>1608</v>
      </c>
    </row>
    <row r="162" customFormat="false" ht="15" hidden="false" customHeight="true" outlineLevel="0" collapsed="false">
      <c r="A162" s="7" t="s">
        <v>381</v>
      </c>
      <c r="B162" s="7" t="s">
        <v>1610</v>
      </c>
      <c r="C162" s="7" t="s">
        <v>123</v>
      </c>
      <c r="D162" s="7" t="n">
        <v>1</v>
      </c>
      <c r="E162" s="7" t="n">
        <v>1</v>
      </c>
      <c r="F162" s="7" t="n">
        <v>2</v>
      </c>
      <c r="G162" s="7" t="s">
        <v>1612</v>
      </c>
      <c r="H162" s="7" t="s">
        <v>1612</v>
      </c>
    </row>
    <row r="163" customFormat="false" ht="15" hidden="false" customHeight="true" outlineLevel="0" collapsed="false">
      <c r="A163" s="7" t="s">
        <v>381</v>
      </c>
      <c r="B163" s="7" t="s">
        <v>1619</v>
      </c>
      <c r="C163" s="7" t="s">
        <v>123</v>
      </c>
      <c r="D163" s="7" t="n">
        <v>1</v>
      </c>
      <c r="E163" s="7" t="n">
        <v>1</v>
      </c>
      <c r="F163" s="7" t="n">
        <v>3</v>
      </c>
      <c r="G163" s="7" t="s">
        <v>1621</v>
      </c>
      <c r="H163" s="7" t="s">
        <v>1621</v>
      </c>
    </row>
    <row r="164" customFormat="false" ht="15" hidden="false" customHeight="true" outlineLevel="0" collapsed="false">
      <c r="A164" s="7" t="s">
        <v>381</v>
      </c>
      <c r="B164" s="7" t="s">
        <v>1629</v>
      </c>
      <c r="C164" s="7" t="s">
        <v>123</v>
      </c>
      <c r="D164" s="7" t="n">
        <v>1</v>
      </c>
      <c r="E164" s="7" t="n">
        <v>1</v>
      </c>
      <c r="F164" s="7" t="n">
        <v>2</v>
      </c>
      <c r="G164" s="7" t="s">
        <v>1631</v>
      </c>
      <c r="H164" s="7" t="s">
        <v>1631</v>
      </c>
    </row>
    <row r="165" customFormat="false" ht="15" hidden="false" customHeight="true" outlineLevel="0" collapsed="false">
      <c r="A165" s="7" t="s">
        <v>381</v>
      </c>
      <c r="B165" s="7" t="s">
        <v>1641</v>
      </c>
      <c r="C165" s="7" t="s">
        <v>123</v>
      </c>
      <c r="D165" s="7" t="n">
        <v>1</v>
      </c>
      <c r="E165" s="7" t="n">
        <v>1</v>
      </c>
      <c r="F165" s="7" t="n">
        <v>2</v>
      </c>
      <c r="G165" s="7" t="s">
        <v>1643</v>
      </c>
      <c r="H165" s="7" t="s">
        <v>1643</v>
      </c>
    </row>
    <row r="166" customFormat="false" ht="15" hidden="false" customHeight="true" outlineLevel="0" collapsed="false">
      <c r="A166" s="7" t="s">
        <v>381</v>
      </c>
      <c r="B166" s="7" t="s">
        <v>665</v>
      </c>
      <c r="C166" s="7" t="s">
        <v>123</v>
      </c>
      <c r="D166" s="7" t="n">
        <v>1</v>
      </c>
      <c r="E166" s="7" t="n">
        <v>1</v>
      </c>
      <c r="F166" s="7" t="n">
        <v>2</v>
      </c>
      <c r="G166" s="7" t="s">
        <v>1649</v>
      </c>
      <c r="H166" s="7" t="s">
        <v>1649</v>
      </c>
    </row>
    <row r="167" customFormat="false" ht="15" hidden="false" customHeight="true" outlineLevel="0" collapsed="false">
      <c r="A167" s="7" t="s">
        <v>381</v>
      </c>
      <c r="B167" s="7" t="s">
        <v>1662</v>
      </c>
      <c r="C167" s="7" t="s">
        <v>123</v>
      </c>
      <c r="D167" s="7" t="n">
        <v>1</v>
      </c>
      <c r="E167" s="7" t="n">
        <v>1</v>
      </c>
      <c r="F167" s="7" t="n">
        <v>3</v>
      </c>
      <c r="G167" s="7" t="s">
        <v>1664</v>
      </c>
      <c r="H167" s="7" t="s">
        <v>1664</v>
      </c>
    </row>
    <row r="168" customFormat="false" ht="15" hidden="false" customHeight="true" outlineLevel="0" collapsed="false">
      <c r="A168" s="7" t="s">
        <v>1671</v>
      </c>
      <c r="B168" s="7" t="s">
        <v>1728</v>
      </c>
      <c r="C168" s="7" t="s">
        <v>123</v>
      </c>
      <c r="D168" s="7" t="n">
        <v>1</v>
      </c>
      <c r="E168" s="7" t="n">
        <v>1</v>
      </c>
      <c r="F168" s="7" t="n">
        <v>2</v>
      </c>
      <c r="G168" s="7" t="s">
        <v>1730</v>
      </c>
      <c r="H168" s="7" t="s">
        <v>1730</v>
      </c>
    </row>
    <row r="169" customFormat="false" ht="15" hidden="false" customHeight="true" outlineLevel="0" collapsed="false">
      <c r="A169" s="7" t="s">
        <v>1671</v>
      </c>
      <c r="B169" s="8" t="s">
        <v>1735</v>
      </c>
      <c r="C169" s="7" t="s">
        <v>123</v>
      </c>
      <c r="D169" s="7" t="n">
        <v>1</v>
      </c>
      <c r="E169" s="7" t="n">
        <v>1</v>
      </c>
      <c r="F169" s="7" t="n">
        <v>2</v>
      </c>
      <c r="G169" s="7" t="s">
        <v>1737</v>
      </c>
      <c r="H169" s="7" t="s">
        <v>1737</v>
      </c>
    </row>
    <row r="170" customFormat="false" ht="15" hidden="false" customHeight="true" outlineLevel="0" collapsed="false">
      <c r="A170" s="7" t="s">
        <v>1671</v>
      </c>
      <c r="B170" s="8" t="s">
        <v>1740</v>
      </c>
      <c r="C170" s="7" t="s">
        <v>123</v>
      </c>
      <c r="D170" s="7" t="n">
        <v>1</v>
      </c>
      <c r="E170" s="7" t="n">
        <v>1</v>
      </c>
      <c r="F170" s="7" t="n">
        <v>3</v>
      </c>
      <c r="G170" s="7" t="s">
        <v>1742</v>
      </c>
      <c r="H170" s="7" t="s">
        <v>1742</v>
      </c>
    </row>
    <row r="171" customFormat="false" ht="15" hidden="false" customHeight="true" outlineLevel="0" collapsed="false">
      <c r="A171" s="7" t="s">
        <v>1671</v>
      </c>
      <c r="B171" s="7" t="s">
        <v>1752</v>
      </c>
      <c r="C171" s="7" t="s">
        <v>123</v>
      </c>
      <c r="D171" s="7" t="n">
        <v>1</v>
      </c>
      <c r="E171" s="7" t="n">
        <v>1</v>
      </c>
      <c r="F171" s="7" t="n">
        <v>2</v>
      </c>
      <c r="G171" s="7" t="s">
        <v>1754</v>
      </c>
      <c r="H171" s="7" t="s">
        <v>1754</v>
      </c>
    </row>
    <row r="172" customFormat="false" ht="15" hidden="false" customHeight="true" outlineLevel="0" collapsed="false">
      <c r="A172" s="7" t="s">
        <v>1671</v>
      </c>
      <c r="B172" s="7" t="s">
        <v>1760</v>
      </c>
      <c r="C172" s="7" t="s">
        <v>123</v>
      </c>
      <c r="D172" s="7" t="n">
        <v>1</v>
      </c>
      <c r="E172" s="7" t="n">
        <v>1</v>
      </c>
      <c r="F172" s="7" t="n">
        <v>2</v>
      </c>
      <c r="G172" s="7" t="s">
        <v>1762</v>
      </c>
      <c r="H172" s="7" t="s">
        <v>1762</v>
      </c>
    </row>
    <row r="173" customFormat="false" ht="15" hidden="false" customHeight="true" outlineLevel="0" collapsed="false">
      <c r="A173" s="7" t="s">
        <v>1671</v>
      </c>
      <c r="B173" s="8" t="s">
        <v>1768</v>
      </c>
      <c r="C173" s="7" t="s">
        <v>123</v>
      </c>
      <c r="D173" s="7" t="n">
        <v>1</v>
      </c>
      <c r="E173" s="7" t="n">
        <v>1</v>
      </c>
      <c r="F173" s="7" t="n">
        <v>2</v>
      </c>
      <c r="G173" s="7" t="s">
        <v>1770</v>
      </c>
      <c r="H173" s="7" t="s">
        <v>1770</v>
      </c>
    </row>
    <row r="174" customFormat="false" ht="15" hidden="false" customHeight="true" outlineLevel="0" collapsed="false">
      <c r="A174" s="7" t="s">
        <v>1671</v>
      </c>
      <c r="B174" s="7" t="s">
        <v>206</v>
      </c>
      <c r="C174" s="7" t="s">
        <v>123</v>
      </c>
      <c r="D174" s="7" t="n">
        <v>1</v>
      </c>
      <c r="E174" s="7" t="n">
        <v>1</v>
      </c>
      <c r="F174" s="7" t="n">
        <v>3</v>
      </c>
      <c r="G174" s="7" t="s">
        <v>1775</v>
      </c>
      <c r="H174" s="7" t="s">
        <v>1775</v>
      </c>
    </row>
    <row r="175" customFormat="false" ht="15" hidden="false" customHeight="true" outlineLevel="0" collapsed="false">
      <c r="A175" s="7" t="s">
        <v>1671</v>
      </c>
      <c r="B175" s="7" t="s">
        <v>1673</v>
      </c>
      <c r="C175" s="7" t="s">
        <v>123</v>
      </c>
      <c r="D175" s="7" t="n">
        <v>1</v>
      </c>
      <c r="E175" s="7" t="n">
        <v>1</v>
      </c>
      <c r="F175" s="7" t="n">
        <v>3</v>
      </c>
      <c r="G175" s="7" t="s">
        <v>1783</v>
      </c>
      <c r="H175" s="7" t="s">
        <v>1783</v>
      </c>
    </row>
    <row r="176" customFormat="false" ht="16.5" hidden="false" customHeight="true" outlineLevel="0" collapsed="false">
      <c r="A176" s="7" t="s">
        <v>1671</v>
      </c>
      <c r="B176" s="7" t="s">
        <v>1790</v>
      </c>
      <c r="C176" s="7" t="s">
        <v>123</v>
      </c>
      <c r="D176" s="7" t="n">
        <v>1</v>
      </c>
      <c r="E176" s="7" t="n">
        <v>1</v>
      </c>
      <c r="F176" s="7" t="n">
        <v>3</v>
      </c>
      <c r="G176" s="7" t="s">
        <v>1792</v>
      </c>
      <c r="H176" s="7" t="s">
        <v>1792</v>
      </c>
    </row>
    <row r="177" customFormat="false" ht="15" hidden="false" customHeight="true" outlineLevel="0" collapsed="false">
      <c r="A177" s="7" t="s">
        <v>1800</v>
      </c>
      <c r="B177" s="8" t="s">
        <v>1854</v>
      </c>
      <c r="C177" s="7" t="s">
        <v>123</v>
      </c>
      <c r="D177" s="7" t="n">
        <v>1</v>
      </c>
      <c r="E177" s="7" t="n">
        <v>1</v>
      </c>
      <c r="F177" s="7" t="n">
        <v>3</v>
      </c>
      <c r="G177" s="7" t="s">
        <v>1856</v>
      </c>
      <c r="H177" s="7" t="s">
        <v>1856</v>
      </c>
    </row>
    <row r="178" customFormat="false" ht="15" hidden="false" customHeight="true" outlineLevel="0" collapsed="false">
      <c r="A178" s="7" t="s">
        <v>1800</v>
      </c>
      <c r="B178" s="7" t="s">
        <v>1862</v>
      </c>
      <c r="C178" s="7" t="s">
        <v>123</v>
      </c>
      <c r="D178" s="7" t="n">
        <v>1</v>
      </c>
      <c r="E178" s="7" t="n">
        <v>1</v>
      </c>
      <c r="F178" s="7" t="n">
        <v>2</v>
      </c>
      <c r="G178" s="7" t="s">
        <v>1864</v>
      </c>
      <c r="H178" s="7" t="s">
        <v>1864</v>
      </c>
    </row>
    <row r="179" customFormat="false" ht="15" hidden="false" customHeight="true" outlineLevel="0" collapsed="false">
      <c r="A179" s="7" t="s">
        <v>1800</v>
      </c>
      <c r="B179" s="7" t="s">
        <v>260</v>
      </c>
      <c r="C179" s="7" t="s">
        <v>123</v>
      </c>
      <c r="D179" s="7" t="n">
        <v>1</v>
      </c>
      <c r="E179" s="7" t="n">
        <v>1</v>
      </c>
      <c r="F179" s="7" t="n">
        <v>3</v>
      </c>
      <c r="G179" s="7" t="s">
        <v>1870</v>
      </c>
      <c r="H179" s="7" t="s">
        <v>1870</v>
      </c>
    </row>
    <row r="180" customFormat="false" ht="15" hidden="false" customHeight="true" outlineLevel="0" collapsed="false">
      <c r="A180" s="7" t="s">
        <v>1800</v>
      </c>
      <c r="B180" s="7" t="s">
        <v>665</v>
      </c>
      <c r="C180" s="7" t="s">
        <v>123</v>
      </c>
      <c r="D180" s="7" t="n">
        <v>1</v>
      </c>
      <c r="E180" s="7" t="n">
        <v>1</v>
      </c>
      <c r="F180" s="7" t="n">
        <v>3</v>
      </c>
      <c r="G180" s="7" t="s">
        <v>1879</v>
      </c>
      <c r="H180" s="7" t="s">
        <v>1879</v>
      </c>
    </row>
    <row r="181" customFormat="false" ht="15" hidden="false" customHeight="true" outlineLevel="0" collapsed="false">
      <c r="A181" s="7" t="s">
        <v>1800</v>
      </c>
      <c r="B181" s="8" t="s">
        <v>1887</v>
      </c>
      <c r="C181" s="7" t="s">
        <v>123</v>
      </c>
      <c r="D181" s="7" t="n">
        <v>1</v>
      </c>
      <c r="E181" s="7" t="n">
        <v>1</v>
      </c>
      <c r="F181" s="7" t="n">
        <v>3</v>
      </c>
      <c r="G181" s="7" t="s">
        <v>1889</v>
      </c>
      <c r="H181" s="7" t="s">
        <v>1889</v>
      </c>
    </row>
    <row r="182" customFormat="false" ht="15" hidden="false" customHeight="true" outlineLevel="0" collapsed="false">
      <c r="A182" s="7" t="s">
        <v>1800</v>
      </c>
      <c r="B182" s="7" t="s">
        <v>1897</v>
      </c>
      <c r="C182" s="7" t="s">
        <v>123</v>
      </c>
      <c r="D182" s="7" t="n">
        <v>1</v>
      </c>
      <c r="E182" s="7" t="n">
        <v>1</v>
      </c>
      <c r="F182" s="7" t="n">
        <v>2</v>
      </c>
      <c r="G182" s="7" t="s">
        <v>1899</v>
      </c>
      <c r="H182" s="7" t="s">
        <v>1899</v>
      </c>
    </row>
    <row r="183" customFormat="false" ht="15" hidden="false" customHeight="true" outlineLevel="0" collapsed="false">
      <c r="A183" s="7" t="s">
        <v>1800</v>
      </c>
      <c r="B183" s="7" t="s">
        <v>1902</v>
      </c>
      <c r="C183" s="7" t="s">
        <v>123</v>
      </c>
      <c r="D183" s="7" t="n">
        <v>1</v>
      </c>
      <c r="E183" s="7" t="n">
        <v>1</v>
      </c>
      <c r="F183" s="7" t="n">
        <v>3</v>
      </c>
      <c r="G183" s="7" t="s">
        <v>1904</v>
      </c>
      <c r="H183" s="7" t="s">
        <v>1904</v>
      </c>
    </row>
    <row r="184" customFormat="false" ht="15" hidden="false" customHeight="true" outlineLevel="0" collapsed="false">
      <c r="A184" s="7" t="s">
        <v>1800</v>
      </c>
      <c r="B184" s="7" t="s">
        <v>1610</v>
      </c>
      <c r="C184" s="7" t="s">
        <v>123</v>
      </c>
      <c r="D184" s="7" t="n">
        <v>1</v>
      </c>
      <c r="E184" s="7" t="n">
        <v>1</v>
      </c>
      <c r="F184" s="7" t="n">
        <v>2</v>
      </c>
      <c r="G184" s="7" t="s">
        <v>1911</v>
      </c>
      <c r="H184" s="7" t="s">
        <v>1911</v>
      </c>
    </row>
    <row r="185" customFormat="false" ht="15" hidden="false" customHeight="true" outlineLevel="0" collapsed="false">
      <c r="A185" s="7" t="s">
        <v>1673</v>
      </c>
      <c r="B185" s="7" t="s">
        <v>1956</v>
      </c>
      <c r="C185" s="7" t="s">
        <v>123</v>
      </c>
      <c r="D185" s="7" t="n">
        <v>1</v>
      </c>
      <c r="E185" s="7" t="n">
        <v>1</v>
      </c>
      <c r="F185" s="7" t="n">
        <v>2</v>
      </c>
      <c r="G185" s="7" t="s">
        <v>1958</v>
      </c>
      <c r="H185" s="7" t="s">
        <v>1958</v>
      </c>
    </row>
    <row r="186" customFormat="false" ht="15" hidden="false" customHeight="true" outlineLevel="0" collapsed="false">
      <c r="A186" s="7" t="s">
        <v>1673</v>
      </c>
      <c r="B186" s="7" t="s">
        <v>1964</v>
      </c>
      <c r="C186" s="7" t="s">
        <v>123</v>
      </c>
      <c r="D186" s="7" t="n">
        <v>1</v>
      </c>
      <c r="E186" s="7" t="n">
        <v>1</v>
      </c>
      <c r="F186" s="7" t="n">
        <v>2</v>
      </c>
      <c r="G186" s="7" t="s">
        <v>1966</v>
      </c>
      <c r="H186" s="7" t="s">
        <v>1966</v>
      </c>
    </row>
    <row r="187" customFormat="false" ht="15" hidden="false" customHeight="true" outlineLevel="0" collapsed="false">
      <c r="A187" s="7" t="s">
        <v>1673</v>
      </c>
      <c r="B187" s="7" t="s">
        <v>1971</v>
      </c>
      <c r="C187" s="7" t="s">
        <v>123</v>
      </c>
      <c r="D187" s="7" t="n">
        <v>1</v>
      </c>
      <c r="E187" s="7" t="n">
        <v>1</v>
      </c>
      <c r="F187" s="7" t="n">
        <v>3</v>
      </c>
      <c r="G187" s="7" t="s">
        <v>1973</v>
      </c>
      <c r="H187" s="7" t="s">
        <v>1973</v>
      </c>
    </row>
    <row r="188" customFormat="false" ht="16.5" hidden="false" customHeight="true" outlineLevel="0" collapsed="false">
      <c r="A188" s="7" t="s">
        <v>1673</v>
      </c>
      <c r="B188" s="8" t="s">
        <v>1982</v>
      </c>
      <c r="C188" s="7" t="s">
        <v>123</v>
      </c>
      <c r="D188" s="7" t="n">
        <v>1</v>
      </c>
      <c r="E188" s="7" t="n">
        <v>1</v>
      </c>
      <c r="F188" s="7" t="n">
        <v>2</v>
      </c>
      <c r="G188" s="7" t="s">
        <v>1984</v>
      </c>
      <c r="H188" s="7" t="s">
        <v>1984</v>
      </c>
    </row>
    <row r="189" customFormat="false" ht="16.5" hidden="false" customHeight="true" outlineLevel="0" collapsed="false">
      <c r="A189" s="7" t="s">
        <v>2017</v>
      </c>
      <c r="B189" s="7" t="s">
        <v>2080</v>
      </c>
      <c r="C189" s="7" t="s">
        <v>123</v>
      </c>
      <c r="D189" s="7" t="n">
        <v>1</v>
      </c>
      <c r="E189" s="7" t="n">
        <v>1</v>
      </c>
      <c r="F189" s="7" t="n">
        <v>3</v>
      </c>
      <c r="G189" s="7" t="s">
        <v>2082</v>
      </c>
      <c r="H189" s="7" t="s">
        <v>2082</v>
      </c>
    </row>
    <row r="190" customFormat="false" ht="16.5" hidden="false" customHeight="true" outlineLevel="0" collapsed="false">
      <c r="A190" s="7" t="s">
        <v>2017</v>
      </c>
      <c r="B190" s="7" t="s">
        <v>2089</v>
      </c>
      <c r="C190" s="7" t="s">
        <v>123</v>
      </c>
      <c r="D190" s="7" t="n">
        <v>1</v>
      </c>
      <c r="E190" s="7" t="n">
        <v>1</v>
      </c>
      <c r="F190" s="7" t="n">
        <v>2</v>
      </c>
      <c r="G190" s="7" t="s">
        <v>2091</v>
      </c>
      <c r="H190" s="7" t="s">
        <v>2091</v>
      </c>
    </row>
    <row r="191" customFormat="false" ht="15" hidden="false" customHeight="true" outlineLevel="0" collapsed="false">
      <c r="A191" s="7" t="s">
        <v>2017</v>
      </c>
      <c r="B191" s="7" t="s">
        <v>2095</v>
      </c>
      <c r="C191" s="7" t="s">
        <v>123</v>
      </c>
      <c r="D191" s="7" t="n">
        <v>1</v>
      </c>
      <c r="E191" s="7" t="n">
        <v>1</v>
      </c>
      <c r="F191" s="7" t="n">
        <v>3</v>
      </c>
      <c r="G191" s="7" t="s">
        <v>2097</v>
      </c>
      <c r="H191" s="7" t="s">
        <v>2097</v>
      </c>
    </row>
    <row r="192" customFormat="false" ht="15" hidden="false" customHeight="true" outlineLevel="0" collapsed="false">
      <c r="A192" s="7" t="s">
        <v>2017</v>
      </c>
      <c r="B192" s="7" t="s">
        <v>2104</v>
      </c>
      <c r="C192" s="7" t="s">
        <v>123</v>
      </c>
      <c r="D192" s="7" t="n">
        <v>1</v>
      </c>
      <c r="E192" s="7" t="n">
        <v>1</v>
      </c>
      <c r="F192" s="7" t="n">
        <v>2</v>
      </c>
      <c r="G192" s="7" t="s">
        <v>2106</v>
      </c>
      <c r="H192" s="7" t="s">
        <v>2106</v>
      </c>
    </row>
    <row r="193" customFormat="false" ht="15" hidden="false" customHeight="true" outlineLevel="0" collapsed="false">
      <c r="A193" s="7" t="s">
        <v>2017</v>
      </c>
      <c r="B193" s="7" t="s">
        <v>2110</v>
      </c>
      <c r="C193" s="7" t="s">
        <v>123</v>
      </c>
      <c r="D193" s="7" t="n">
        <v>1</v>
      </c>
      <c r="E193" s="7" t="n">
        <v>1</v>
      </c>
      <c r="F193" s="7" t="n">
        <v>2</v>
      </c>
      <c r="G193" s="7" t="s">
        <v>2112</v>
      </c>
      <c r="H193" s="7" t="s">
        <v>2112</v>
      </c>
    </row>
    <row r="194" customFormat="false" ht="15" hidden="false" customHeight="true" outlineLevel="0" collapsed="false">
      <c r="A194" s="7" t="s">
        <v>2017</v>
      </c>
      <c r="B194" s="7" t="s">
        <v>544</v>
      </c>
      <c r="C194" s="7" t="s">
        <v>123</v>
      </c>
      <c r="D194" s="7" t="n">
        <v>1</v>
      </c>
      <c r="E194" s="7" t="n">
        <v>1</v>
      </c>
      <c r="F194" s="7" t="n">
        <v>2</v>
      </c>
      <c r="G194" s="7" t="s">
        <v>2117</v>
      </c>
      <c r="H194" s="7" t="s">
        <v>2117</v>
      </c>
    </row>
    <row r="195" customFormat="false" ht="15" hidden="false" customHeight="true" outlineLevel="0" collapsed="false">
      <c r="A195" s="7" t="s">
        <v>2017</v>
      </c>
      <c r="B195" s="7" t="s">
        <v>2121</v>
      </c>
      <c r="C195" s="7" t="s">
        <v>123</v>
      </c>
      <c r="D195" s="7" t="n">
        <v>1</v>
      </c>
      <c r="E195" s="7" t="n">
        <v>1</v>
      </c>
      <c r="F195" s="7" t="n">
        <v>2</v>
      </c>
      <c r="G195" s="7" t="s">
        <v>2123</v>
      </c>
      <c r="H195" s="7" t="s">
        <v>2123</v>
      </c>
    </row>
    <row r="196" customFormat="false" ht="15" hidden="false" customHeight="true" outlineLevel="0" collapsed="false">
      <c r="A196" s="7" t="s">
        <v>2017</v>
      </c>
      <c r="B196" s="7" t="s">
        <v>2135</v>
      </c>
      <c r="C196" s="7" t="s">
        <v>123</v>
      </c>
      <c r="D196" s="7" t="n">
        <v>1</v>
      </c>
      <c r="E196" s="7" t="n">
        <v>1</v>
      </c>
      <c r="F196" s="7" t="n">
        <v>3</v>
      </c>
      <c r="G196" s="7" t="s">
        <v>2137</v>
      </c>
      <c r="H196" s="7" t="s">
        <v>2137</v>
      </c>
    </row>
    <row r="197" customFormat="false" ht="16.5" hidden="false" customHeight="true" outlineLevel="0" collapsed="false">
      <c r="A197" s="7" t="s">
        <v>268</v>
      </c>
      <c r="B197" s="8" t="s">
        <v>2166</v>
      </c>
      <c r="C197" s="7" t="s">
        <v>123</v>
      </c>
      <c r="D197" s="7" t="n">
        <v>1</v>
      </c>
      <c r="E197" s="7" t="n">
        <v>1</v>
      </c>
      <c r="F197" s="7" t="n">
        <v>2</v>
      </c>
      <c r="G197" s="7" t="s">
        <v>2168</v>
      </c>
      <c r="H197" s="7" t="s">
        <v>2168</v>
      </c>
    </row>
    <row r="198" customFormat="false" ht="15" hidden="false" customHeight="true" outlineLevel="0" collapsed="false">
      <c r="A198" s="7" t="s">
        <v>268</v>
      </c>
      <c r="B198" s="7" t="s">
        <v>2172</v>
      </c>
      <c r="C198" s="7" t="s">
        <v>123</v>
      </c>
      <c r="D198" s="7" t="n">
        <v>1</v>
      </c>
      <c r="E198" s="7" t="n">
        <v>1</v>
      </c>
      <c r="F198" s="7" t="n">
        <v>2</v>
      </c>
      <c r="G198" s="7" t="s">
        <v>2174</v>
      </c>
      <c r="H198" s="7" t="s">
        <v>2174</v>
      </c>
    </row>
    <row r="199" customFormat="false" ht="15" hidden="false" customHeight="true" outlineLevel="0" collapsed="false">
      <c r="A199" s="7" t="s">
        <v>268</v>
      </c>
      <c r="B199" s="7" t="s">
        <v>2179</v>
      </c>
      <c r="C199" s="7" t="s">
        <v>123</v>
      </c>
      <c r="D199" s="7" t="n">
        <v>1</v>
      </c>
      <c r="E199" s="7" t="n">
        <v>1</v>
      </c>
      <c r="F199" s="7" t="n">
        <v>2</v>
      </c>
      <c r="G199" s="7" t="s">
        <v>2181</v>
      </c>
      <c r="H199" s="7" t="s">
        <v>2181</v>
      </c>
    </row>
    <row r="200" customFormat="false" ht="15" hidden="false" customHeight="true" outlineLevel="0" collapsed="false">
      <c r="A200" s="7" t="s">
        <v>268</v>
      </c>
      <c r="B200" s="7" t="s">
        <v>2185</v>
      </c>
      <c r="C200" s="7" t="s">
        <v>123</v>
      </c>
      <c r="D200" s="7" t="n">
        <v>1</v>
      </c>
      <c r="E200" s="7" t="n">
        <v>1</v>
      </c>
      <c r="F200" s="7" t="n">
        <v>2</v>
      </c>
      <c r="G200" s="7" t="s">
        <v>212</v>
      </c>
      <c r="H200" s="7" t="s">
        <v>212</v>
      </c>
    </row>
    <row r="201" customFormat="false" ht="15" hidden="false" customHeight="true" outlineLevel="0" collapsed="false">
      <c r="A201" s="7" t="s">
        <v>268</v>
      </c>
      <c r="B201" s="7" t="s">
        <v>2197</v>
      </c>
      <c r="C201" s="7" t="s">
        <v>123</v>
      </c>
      <c r="D201" s="7" t="n">
        <v>1</v>
      </c>
      <c r="E201" s="7" t="n">
        <v>1</v>
      </c>
      <c r="F201" s="7" t="n">
        <v>3</v>
      </c>
      <c r="G201" s="7" t="s">
        <v>2199</v>
      </c>
      <c r="H201" s="7" t="s">
        <v>2199</v>
      </c>
    </row>
    <row r="202" customFormat="false" ht="15" hidden="false" customHeight="true" outlineLevel="0" collapsed="false">
      <c r="A202" s="7" t="s">
        <v>268</v>
      </c>
      <c r="B202" s="7" t="s">
        <v>2207</v>
      </c>
      <c r="C202" s="7" t="s">
        <v>123</v>
      </c>
      <c r="D202" s="7" t="n">
        <v>1</v>
      </c>
      <c r="E202" s="7" t="n">
        <v>1</v>
      </c>
      <c r="F202" s="7" t="n">
        <v>3</v>
      </c>
      <c r="G202" s="7" t="s">
        <v>2209</v>
      </c>
      <c r="H202" s="7" t="s">
        <v>2209</v>
      </c>
    </row>
    <row r="203" customFormat="false" ht="16.5" hidden="false" customHeight="true" outlineLevel="0" collapsed="false">
      <c r="A203" s="7" t="s">
        <v>268</v>
      </c>
      <c r="B203" s="7" t="s">
        <v>2217</v>
      </c>
      <c r="C203" s="7" t="s">
        <v>123</v>
      </c>
      <c r="D203" s="7" t="n">
        <v>1</v>
      </c>
      <c r="E203" s="7" t="n">
        <v>1</v>
      </c>
      <c r="F203" s="7" t="n">
        <v>3</v>
      </c>
      <c r="G203" s="7" t="s">
        <v>2219</v>
      </c>
      <c r="H203" s="7" t="s">
        <v>2219</v>
      </c>
    </row>
    <row r="204" customFormat="false" ht="16.5" hidden="false" customHeight="true" outlineLevel="0" collapsed="false">
      <c r="A204" s="7" t="s">
        <v>1790</v>
      </c>
      <c r="B204" s="7" t="s">
        <v>2324</v>
      </c>
      <c r="C204" s="7" t="s">
        <v>123</v>
      </c>
      <c r="D204" s="7" t="n">
        <v>1</v>
      </c>
      <c r="E204" s="7" t="n">
        <v>1</v>
      </c>
      <c r="F204" s="7" t="n">
        <v>2</v>
      </c>
      <c r="G204" s="7" t="s">
        <v>2326</v>
      </c>
      <c r="H204" s="7" t="s">
        <v>2326</v>
      </c>
    </row>
    <row r="205" customFormat="false" ht="16.5" hidden="false" customHeight="true" outlineLevel="0" collapsed="false">
      <c r="A205" s="7" t="s">
        <v>1790</v>
      </c>
      <c r="B205" s="7" t="s">
        <v>2332</v>
      </c>
      <c r="C205" s="7" t="s">
        <v>123</v>
      </c>
      <c r="D205" s="7" t="n">
        <v>1</v>
      </c>
      <c r="E205" s="7" t="n">
        <v>1</v>
      </c>
      <c r="F205" s="7" t="n">
        <v>3</v>
      </c>
      <c r="G205" s="7" t="s">
        <v>2334</v>
      </c>
      <c r="H205" s="7" t="s">
        <v>2334</v>
      </c>
    </row>
    <row r="206" customFormat="false" ht="16.5" hidden="false" customHeight="true" outlineLevel="0" collapsed="false">
      <c r="A206" s="7" t="s">
        <v>1790</v>
      </c>
      <c r="B206" s="7" t="s">
        <v>2341</v>
      </c>
      <c r="C206" s="7" t="s">
        <v>123</v>
      </c>
      <c r="D206" s="7" t="n">
        <v>1</v>
      </c>
      <c r="E206" s="7" t="n">
        <v>1</v>
      </c>
      <c r="F206" s="7" t="n">
        <v>3</v>
      </c>
      <c r="G206" s="7" t="s">
        <v>2343</v>
      </c>
      <c r="H206" s="7" t="s">
        <v>2343</v>
      </c>
    </row>
    <row r="207" customFormat="false" ht="16.5" hidden="false" customHeight="true" outlineLevel="0" collapsed="false">
      <c r="A207" s="7" t="s">
        <v>1790</v>
      </c>
      <c r="B207" s="8" t="s">
        <v>2351</v>
      </c>
      <c r="C207" s="7" t="s">
        <v>123</v>
      </c>
      <c r="D207" s="7" t="n">
        <v>1</v>
      </c>
      <c r="E207" s="7" t="n">
        <v>1</v>
      </c>
      <c r="F207" s="7" t="n">
        <v>3</v>
      </c>
      <c r="G207" s="7" t="s">
        <v>1879</v>
      </c>
      <c r="H207" s="7" t="s">
        <v>1879</v>
      </c>
    </row>
    <row r="208" customFormat="false" ht="16.5" hidden="false" customHeight="true" outlineLevel="0" collapsed="false">
      <c r="A208" s="7" t="s">
        <v>1790</v>
      </c>
      <c r="B208" s="7" t="s">
        <v>2361</v>
      </c>
      <c r="C208" s="7" t="s">
        <v>123</v>
      </c>
      <c r="D208" s="7" t="n">
        <v>1</v>
      </c>
      <c r="E208" s="7" t="n">
        <v>1</v>
      </c>
      <c r="F208" s="7" t="n">
        <v>2</v>
      </c>
      <c r="G208" s="7" t="s">
        <v>2363</v>
      </c>
      <c r="H208" s="7" t="s">
        <v>2363</v>
      </c>
    </row>
    <row r="209" customFormat="false" ht="16.5" hidden="false" customHeight="true" outlineLevel="0" collapsed="false">
      <c r="A209" s="7" t="s">
        <v>1790</v>
      </c>
      <c r="B209" s="7" t="s">
        <v>2104</v>
      </c>
      <c r="C209" s="7" t="s">
        <v>123</v>
      </c>
      <c r="D209" s="7" t="n">
        <v>1</v>
      </c>
      <c r="E209" s="7" t="n">
        <v>1</v>
      </c>
      <c r="F209" s="7" t="n">
        <v>3</v>
      </c>
      <c r="G209" s="7" t="s">
        <v>2369</v>
      </c>
      <c r="H209" s="7" t="s">
        <v>2369</v>
      </c>
    </row>
    <row r="210" customFormat="false" ht="16.5" hidden="false" customHeight="true" outlineLevel="0" collapsed="false">
      <c r="A210" s="7" t="s">
        <v>1790</v>
      </c>
      <c r="B210" s="7" t="s">
        <v>1692</v>
      </c>
      <c r="C210" s="7" t="s">
        <v>123</v>
      </c>
      <c r="D210" s="7" t="n">
        <v>1</v>
      </c>
      <c r="E210" s="7" t="n">
        <v>1</v>
      </c>
      <c r="F210" s="7" t="n">
        <v>3</v>
      </c>
      <c r="G210" s="7" t="s">
        <v>2376</v>
      </c>
      <c r="H210" s="7" t="s">
        <v>2376</v>
      </c>
    </row>
    <row r="211" customFormat="false" ht="16.5" hidden="false" customHeight="true" outlineLevel="0" collapsed="false">
      <c r="A211" s="7" t="s">
        <v>1790</v>
      </c>
      <c r="B211" s="7" t="s">
        <v>2017</v>
      </c>
      <c r="C211" s="7" t="s">
        <v>123</v>
      </c>
      <c r="D211" s="7" t="n">
        <v>1</v>
      </c>
      <c r="E211" s="7" t="n">
        <v>1</v>
      </c>
      <c r="F211" s="7" t="n">
        <v>3</v>
      </c>
      <c r="G211" s="7" t="s">
        <v>2128</v>
      </c>
      <c r="H211" s="7" t="s">
        <v>2128</v>
      </c>
    </row>
    <row r="212" customFormat="false" ht="16.5" hidden="false" customHeight="true" outlineLevel="0" collapsed="false">
      <c r="A212" s="7" t="s">
        <v>871</v>
      </c>
      <c r="B212" s="8" t="s">
        <v>248</v>
      </c>
      <c r="C212" s="7" t="s">
        <v>123</v>
      </c>
      <c r="D212" s="7" t="n">
        <v>1</v>
      </c>
      <c r="E212" s="7" t="n">
        <v>1</v>
      </c>
      <c r="F212" s="7" t="n">
        <v>3</v>
      </c>
      <c r="G212" s="7" t="s">
        <v>2470</v>
      </c>
      <c r="H212" s="7" t="s">
        <v>2470</v>
      </c>
    </row>
    <row r="213" customFormat="false" ht="15" hidden="false" customHeight="true" outlineLevel="0" collapsed="false">
      <c r="A213" s="7" t="s">
        <v>871</v>
      </c>
      <c r="B213" s="7" t="s">
        <v>2478</v>
      </c>
      <c r="C213" s="7" t="s">
        <v>123</v>
      </c>
      <c r="D213" s="7" t="n">
        <v>1</v>
      </c>
      <c r="E213" s="7" t="n">
        <v>1</v>
      </c>
      <c r="F213" s="7" t="n">
        <v>3</v>
      </c>
      <c r="G213" s="7" t="s">
        <v>2480</v>
      </c>
      <c r="H213" s="7" t="s">
        <v>2480</v>
      </c>
    </row>
    <row r="214" customFormat="false" ht="15" hidden="false" customHeight="true" outlineLevel="0" collapsed="false">
      <c r="A214" s="7" t="s">
        <v>871</v>
      </c>
      <c r="B214" s="7" t="s">
        <v>2485</v>
      </c>
      <c r="C214" s="7" t="s">
        <v>123</v>
      </c>
      <c r="D214" s="7" t="n">
        <v>1</v>
      </c>
      <c r="E214" s="7" t="n">
        <v>1</v>
      </c>
      <c r="F214" s="7" t="n">
        <v>2</v>
      </c>
      <c r="G214" s="7" t="s">
        <v>2487</v>
      </c>
      <c r="H214" s="7" t="s">
        <v>2487</v>
      </c>
    </row>
    <row r="215" customFormat="false" ht="15" hidden="false" customHeight="true" outlineLevel="0" collapsed="false">
      <c r="A215" s="7" t="s">
        <v>871</v>
      </c>
      <c r="B215" s="7" t="s">
        <v>2491</v>
      </c>
      <c r="C215" s="7" t="s">
        <v>123</v>
      </c>
      <c r="D215" s="7" t="n">
        <v>1</v>
      </c>
      <c r="E215" s="7" t="n">
        <v>1</v>
      </c>
      <c r="F215" s="7" t="n">
        <v>2</v>
      </c>
      <c r="G215" s="7" t="s">
        <v>2493</v>
      </c>
      <c r="H215" s="7" t="s">
        <v>2493</v>
      </c>
    </row>
    <row r="216" customFormat="false" ht="16.5" hidden="false" customHeight="true" outlineLevel="0" collapsed="false">
      <c r="A216" s="7" t="s">
        <v>871</v>
      </c>
      <c r="B216" s="7" t="s">
        <v>687</v>
      </c>
      <c r="C216" s="7" t="s">
        <v>123</v>
      </c>
      <c r="D216" s="7" t="n">
        <v>1</v>
      </c>
      <c r="E216" s="7" t="n">
        <v>1</v>
      </c>
      <c r="F216" s="7" t="n">
        <v>2</v>
      </c>
      <c r="G216" s="7" t="s">
        <v>873</v>
      </c>
      <c r="H216" s="7" t="s">
        <v>873</v>
      </c>
    </row>
    <row r="217" customFormat="false" ht="16.5" hidden="false" customHeight="true" outlineLevel="0" collapsed="false">
      <c r="A217" s="7" t="s">
        <v>871</v>
      </c>
      <c r="B217" s="7" t="s">
        <v>2499</v>
      </c>
      <c r="C217" s="7" t="s">
        <v>123</v>
      </c>
      <c r="D217" s="7" t="n">
        <v>1</v>
      </c>
      <c r="E217" s="7" t="n">
        <v>1</v>
      </c>
      <c r="F217" s="7" t="n">
        <v>3</v>
      </c>
      <c r="G217" s="7" t="s">
        <v>2501</v>
      </c>
      <c r="H217" s="7" t="s">
        <v>2501</v>
      </c>
    </row>
    <row r="218" customFormat="false" ht="16.5" hidden="false" customHeight="true" outlineLevel="0" collapsed="false">
      <c r="A218" s="7" t="s">
        <v>871</v>
      </c>
      <c r="B218" s="8" t="s">
        <v>2508</v>
      </c>
      <c r="C218" s="7" t="s">
        <v>123</v>
      </c>
      <c r="D218" s="7" t="n">
        <v>1</v>
      </c>
      <c r="E218" s="7" t="n">
        <v>1</v>
      </c>
      <c r="F218" s="7" t="n">
        <v>2</v>
      </c>
      <c r="G218" s="7" t="s">
        <v>2510</v>
      </c>
      <c r="H218" s="7" t="s">
        <v>2510</v>
      </c>
    </row>
    <row r="219" customFormat="false" ht="16.5" hidden="false" customHeight="true" outlineLevel="0" collapsed="false">
      <c r="A219" s="7" t="s">
        <v>2516</v>
      </c>
      <c r="B219" s="7" t="s">
        <v>2518</v>
      </c>
      <c r="C219" s="7" t="s">
        <v>123</v>
      </c>
      <c r="D219" s="7" t="n">
        <v>1</v>
      </c>
      <c r="E219" s="7" t="n">
        <v>1</v>
      </c>
      <c r="F219" s="7" t="n">
        <v>1</v>
      </c>
      <c r="G219" s="7" t="s">
        <v>2520</v>
      </c>
      <c r="H219" s="7" t="s">
        <v>2520</v>
      </c>
    </row>
    <row r="220" customFormat="false" ht="16.5" hidden="false" customHeight="true" outlineLevel="0" collapsed="false">
      <c r="A220" s="7" t="s">
        <v>2516</v>
      </c>
      <c r="B220" s="7" t="s">
        <v>2523</v>
      </c>
      <c r="C220" s="7" t="s">
        <v>123</v>
      </c>
      <c r="D220" s="7" t="n">
        <v>1</v>
      </c>
      <c r="E220" s="7" t="n">
        <v>1</v>
      </c>
      <c r="F220" s="7" t="n">
        <v>2</v>
      </c>
      <c r="G220" s="7" t="s">
        <v>2525</v>
      </c>
      <c r="H220" s="7" t="s">
        <v>2525</v>
      </c>
    </row>
    <row r="221" customFormat="false" ht="16.5" hidden="false" customHeight="true" outlineLevel="0" collapsed="false">
      <c r="A221" s="7" t="s">
        <v>2516</v>
      </c>
      <c r="B221" s="7" t="s">
        <v>2529</v>
      </c>
      <c r="C221" s="7" t="s">
        <v>123</v>
      </c>
      <c r="D221" s="7" t="n">
        <v>1</v>
      </c>
      <c r="E221" s="7" t="n">
        <v>1</v>
      </c>
      <c r="F221" s="7" t="n">
        <v>2</v>
      </c>
      <c r="G221" s="7" t="s">
        <v>1262</v>
      </c>
      <c r="H221" s="7" t="s">
        <v>1262</v>
      </c>
    </row>
    <row r="222" customFormat="false" ht="16.5" hidden="false" customHeight="true" outlineLevel="0" collapsed="false">
      <c r="A222" s="7" t="s">
        <v>2516</v>
      </c>
      <c r="B222" s="7" t="s">
        <v>2534</v>
      </c>
      <c r="C222" s="7" t="s">
        <v>123</v>
      </c>
      <c r="D222" s="7" t="n">
        <v>1</v>
      </c>
      <c r="E222" s="7" t="n">
        <v>1</v>
      </c>
      <c r="F222" s="7" t="n">
        <v>3</v>
      </c>
      <c r="G222" s="7" t="s">
        <v>2536</v>
      </c>
      <c r="H222" s="7" t="s">
        <v>2536</v>
      </c>
    </row>
    <row r="223" customFormat="false" ht="16.5" hidden="false" customHeight="true" outlineLevel="0" collapsed="false">
      <c r="A223" s="7" t="s">
        <v>2516</v>
      </c>
      <c r="B223" s="7" t="s">
        <v>2547</v>
      </c>
      <c r="C223" s="7" t="s">
        <v>123</v>
      </c>
      <c r="D223" s="7" t="n">
        <v>1</v>
      </c>
      <c r="E223" s="7" t="n">
        <v>1</v>
      </c>
      <c r="F223" s="7" t="n">
        <v>3</v>
      </c>
      <c r="G223" s="7" t="s">
        <v>2549</v>
      </c>
      <c r="H223" s="7" t="s">
        <v>2549</v>
      </c>
    </row>
    <row r="224" customFormat="false" ht="16.5" hidden="false" customHeight="true" outlineLevel="0" collapsed="false">
      <c r="A224" s="7" t="s">
        <v>2516</v>
      </c>
      <c r="B224" s="8" t="s">
        <v>2554</v>
      </c>
      <c r="C224" s="7" t="s">
        <v>123</v>
      </c>
      <c r="D224" s="7" t="n">
        <v>1</v>
      </c>
      <c r="E224" s="7" t="n">
        <v>1</v>
      </c>
      <c r="F224" s="7" t="n">
        <v>3</v>
      </c>
      <c r="G224" s="7" t="s">
        <v>2556</v>
      </c>
      <c r="H224" s="7" t="s">
        <v>2556</v>
      </c>
    </row>
    <row r="225" customFormat="false" ht="16.5" hidden="false" customHeight="true" outlineLevel="0" collapsed="false">
      <c r="A225" s="7" t="s">
        <v>2516</v>
      </c>
      <c r="B225" s="7" t="s">
        <v>856</v>
      </c>
      <c r="C225" s="7" t="s">
        <v>123</v>
      </c>
      <c r="D225" s="7" t="n">
        <v>1</v>
      </c>
      <c r="E225" s="7" t="n">
        <v>1</v>
      </c>
      <c r="F225" s="7" t="n">
        <v>3</v>
      </c>
      <c r="G225" s="7" t="s">
        <v>2563</v>
      </c>
      <c r="H225" s="7" t="s">
        <v>2563</v>
      </c>
    </row>
    <row r="226" customFormat="false" ht="16.5" hidden="false" customHeight="true" outlineLevel="0" collapsed="false">
      <c r="A226" s="7" t="s">
        <v>2516</v>
      </c>
      <c r="B226" s="7" t="s">
        <v>2569</v>
      </c>
      <c r="C226" s="7" t="s">
        <v>123</v>
      </c>
      <c r="D226" s="7" t="n">
        <v>1</v>
      </c>
      <c r="E226" s="7" t="n">
        <v>1</v>
      </c>
      <c r="F226" s="7" t="n">
        <v>3</v>
      </c>
      <c r="G226" s="7" t="s">
        <v>2571</v>
      </c>
      <c r="H226" s="7" t="s">
        <v>2571</v>
      </c>
    </row>
    <row r="227" customFormat="false" ht="16.5" hidden="false" customHeight="true" outlineLevel="0" collapsed="false">
      <c r="A227" s="7" t="s">
        <v>2516</v>
      </c>
      <c r="B227" s="7" t="s">
        <v>2207</v>
      </c>
      <c r="C227" s="7" t="s">
        <v>123</v>
      </c>
      <c r="D227" s="7" t="n">
        <v>1</v>
      </c>
      <c r="E227" s="7" t="n">
        <v>1</v>
      </c>
      <c r="F227" s="7" t="n">
        <v>3</v>
      </c>
      <c r="G227" s="7" t="s">
        <v>2579</v>
      </c>
      <c r="H227" s="7" t="s">
        <v>2579</v>
      </c>
    </row>
    <row r="228" customFormat="false" ht="16.5" hidden="false" customHeight="true" outlineLevel="0" collapsed="false">
      <c r="A228" s="7" t="s">
        <v>348</v>
      </c>
      <c r="B228" s="7" t="s">
        <v>2596</v>
      </c>
      <c r="C228" s="7" t="s">
        <v>102</v>
      </c>
      <c r="D228" s="7" t="n">
        <v>1</v>
      </c>
      <c r="E228" s="7" t="n">
        <v>1</v>
      </c>
      <c r="F228" s="7" t="n">
        <v>1</v>
      </c>
      <c r="G228" s="7" t="s">
        <v>2598</v>
      </c>
      <c r="H228" s="7" t="s">
        <v>2598</v>
      </c>
    </row>
    <row r="229" customFormat="false" ht="16.5" hidden="false" customHeight="true" outlineLevel="0" collapsed="false">
      <c r="A229" s="7" t="s">
        <v>348</v>
      </c>
      <c r="B229" s="7" t="s">
        <v>2601</v>
      </c>
      <c r="C229" s="7" t="s">
        <v>102</v>
      </c>
      <c r="D229" s="7" t="n">
        <v>1</v>
      </c>
      <c r="E229" s="7" t="n">
        <v>1</v>
      </c>
      <c r="F229" s="7" t="n">
        <v>1</v>
      </c>
      <c r="G229" s="7" t="s">
        <v>2603</v>
      </c>
      <c r="H229" s="7" t="s">
        <v>2603</v>
      </c>
    </row>
    <row r="230" customFormat="false" ht="16.5" hidden="false" customHeight="true" outlineLevel="0" collapsed="false">
      <c r="A230" s="7" t="s">
        <v>348</v>
      </c>
      <c r="B230" s="7" t="s">
        <v>2607</v>
      </c>
      <c r="C230" s="7" t="s">
        <v>123</v>
      </c>
      <c r="D230" s="7" t="n">
        <v>1</v>
      </c>
      <c r="E230" s="7" t="n">
        <v>1</v>
      </c>
      <c r="F230" s="7" t="n">
        <v>3</v>
      </c>
      <c r="G230" s="7" t="s">
        <v>2609</v>
      </c>
      <c r="H230" s="7" t="s">
        <v>2609</v>
      </c>
    </row>
    <row r="231" customFormat="false" ht="16.5" hidden="false" customHeight="true" outlineLevel="0" collapsed="false">
      <c r="A231" s="7" t="s">
        <v>348</v>
      </c>
      <c r="B231" s="7" t="s">
        <v>1902</v>
      </c>
      <c r="C231" s="7" t="s">
        <v>123</v>
      </c>
      <c r="D231" s="7" t="n">
        <v>1</v>
      </c>
      <c r="E231" s="7" t="n">
        <v>1</v>
      </c>
      <c r="F231" s="7" t="n">
        <v>2</v>
      </c>
      <c r="G231" s="7" t="s">
        <v>2618</v>
      </c>
      <c r="H231" s="7" t="s">
        <v>2618</v>
      </c>
    </row>
    <row r="232" customFormat="false" ht="16.5" hidden="false" customHeight="true" outlineLevel="0" collapsed="false">
      <c r="A232" s="7" t="s">
        <v>348</v>
      </c>
      <c r="B232" s="7" t="s">
        <v>1515</v>
      </c>
      <c r="C232" s="7" t="s">
        <v>123</v>
      </c>
      <c r="D232" s="7" t="n">
        <v>1</v>
      </c>
      <c r="E232" s="7" t="n">
        <v>1</v>
      </c>
      <c r="F232" s="7" t="n">
        <v>2</v>
      </c>
      <c r="G232" s="7" t="s">
        <v>2624</v>
      </c>
      <c r="H232" s="7" t="s">
        <v>2624</v>
      </c>
    </row>
    <row r="233" customFormat="false" ht="16.5" hidden="false" customHeight="true" outlineLevel="0" collapsed="false">
      <c r="A233" s="7" t="s">
        <v>348</v>
      </c>
      <c r="B233" s="7" t="s">
        <v>2626</v>
      </c>
      <c r="C233" s="7" t="s">
        <v>123</v>
      </c>
      <c r="D233" s="7" t="n">
        <v>1</v>
      </c>
      <c r="E233" s="7" t="n">
        <v>1</v>
      </c>
      <c r="F233" s="7" t="n">
        <v>3</v>
      </c>
      <c r="G233" s="7" t="s">
        <v>2628</v>
      </c>
      <c r="H233" s="7" t="s">
        <v>2628</v>
      </c>
    </row>
    <row r="234" customFormat="false" ht="16.5" hidden="false" customHeight="true" outlineLevel="0" collapsed="false">
      <c r="A234" s="7" t="s">
        <v>348</v>
      </c>
      <c r="B234" s="7" t="s">
        <v>280</v>
      </c>
      <c r="C234" s="7" t="s">
        <v>123</v>
      </c>
      <c r="D234" s="7" t="n">
        <v>1</v>
      </c>
      <c r="E234" s="7" t="n">
        <v>1</v>
      </c>
      <c r="F234" s="7" t="n">
        <v>2</v>
      </c>
      <c r="G234" s="7" t="s">
        <v>350</v>
      </c>
      <c r="H234" s="7" t="s">
        <v>350</v>
      </c>
    </row>
    <row r="235" customFormat="false" ht="16.5" hidden="false" customHeight="true" outlineLevel="0" collapsed="false">
      <c r="A235" s="7" t="s">
        <v>348</v>
      </c>
      <c r="B235" s="7" t="s">
        <v>1525</v>
      </c>
      <c r="C235" s="7" t="s">
        <v>123</v>
      </c>
      <c r="D235" s="7" t="n">
        <v>1</v>
      </c>
      <c r="E235" s="7" t="n">
        <v>1</v>
      </c>
      <c r="F235" s="7" t="n">
        <v>3</v>
      </c>
      <c r="G235" s="7" t="s">
        <v>2637</v>
      </c>
      <c r="H235" s="7" t="s">
        <v>2637</v>
      </c>
    </row>
    <row r="236" customFormat="false" ht="16.5" hidden="false" customHeight="true" outlineLevel="0" collapsed="false">
      <c r="A236" s="7" t="s">
        <v>348</v>
      </c>
      <c r="B236" s="7" t="s">
        <v>163</v>
      </c>
      <c r="C236" s="7" t="s">
        <v>123</v>
      </c>
      <c r="D236" s="7" t="n">
        <v>1</v>
      </c>
      <c r="E236" s="7" t="n">
        <v>1</v>
      </c>
      <c r="F236" s="7" t="n">
        <v>2</v>
      </c>
      <c r="G236" s="7" t="s">
        <v>2642</v>
      </c>
      <c r="H236" s="7" t="s">
        <v>2642</v>
      </c>
    </row>
    <row r="237" customFormat="false" ht="16.5" hidden="false" customHeight="true" outlineLevel="0" collapsed="false">
      <c r="A237" s="7" t="s">
        <v>348</v>
      </c>
      <c r="B237" s="7" t="s">
        <v>323</v>
      </c>
      <c r="C237" s="7" t="s">
        <v>123</v>
      </c>
      <c r="D237" s="7" t="n">
        <v>1</v>
      </c>
      <c r="E237" s="7" t="n">
        <v>1</v>
      </c>
      <c r="F237" s="7" t="n">
        <v>2</v>
      </c>
      <c r="G237" s="7" t="s">
        <v>2647</v>
      </c>
      <c r="H237" s="7" t="s">
        <v>2647</v>
      </c>
    </row>
    <row r="238" customFormat="false" ht="16.5" hidden="false" customHeight="true" outlineLevel="0" collapsed="false">
      <c r="A238" s="7" t="s">
        <v>348</v>
      </c>
      <c r="B238" s="7" t="s">
        <v>369</v>
      </c>
      <c r="C238" s="7" t="s">
        <v>123</v>
      </c>
      <c r="D238" s="7" t="n">
        <v>1</v>
      </c>
      <c r="E238" s="7" t="n">
        <v>1</v>
      </c>
      <c r="F238" s="7" t="n">
        <v>2</v>
      </c>
      <c r="G238" s="7" t="s">
        <v>1792</v>
      </c>
      <c r="H238" s="7" t="s">
        <v>1792</v>
      </c>
    </row>
    <row r="239" customFormat="false" ht="16.5" hidden="false" customHeight="true" outlineLevel="0" collapsed="false">
      <c r="A239" s="7" t="s">
        <v>676</v>
      </c>
      <c r="B239" s="7" t="s">
        <v>2654</v>
      </c>
      <c r="C239" s="7" t="s">
        <v>123</v>
      </c>
      <c r="D239" s="7" t="n">
        <v>1</v>
      </c>
      <c r="E239" s="7" t="n">
        <v>1</v>
      </c>
      <c r="F239" s="7" t="n">
        <v>3</v>
      </c>
      <c r="G239" s="7" t="s">
        <v>2656</v>
      </c>
      <c r="H239" s="7" t="s">
        <v>2656</v>
      </c>
    </row>
    <row r="240" customFormat="false" ht="16.5" hidden="false" customHeight="true" outlineLevel="0" collapsed="false">
      <c r="A240" s="7" t="s">
        <v>676</v>
      </c>
      <c r="B240" s="7" t="s">
        <v>2664</v>
      </c>
      <c r="C240" s="7" t="s">
        <v>123</v>
      </c>
      <c r="D240" s="7" t="n">
        <v>1</v>
      </c>
      <c r="E240" s="7" t="n">
        <v>1</v>
      </c>
      <c r="F240" s="7" t="n">
        <v>3</v>
      </c>
      <c r="G240" s="7" t="s">
        <v>2666</v>
      </c>
      <c r="H240" s="7" t="s">
        <v>2666</v>
      </c>
    </row>
    <row r="241" customFormat="false" ht="16.5" hidden="false" customHeight="true" outlineLevel="0" collapsed="false">
      <c r="A241" s="7" t="s">
        <v>676</v>
      </c>
      <c r="B241" s="7" t="s">
        <v>2674</v>
      </c>
      <c r="C241" s="7" t="s">
        <v>123</v>
      </c>
      <c r="D241" s="7" t="n">
        <v>1</v>
      </c>
      <c r="E241" s="7" t="n">
        <v>1</v>
      </c>
      <c r="F241" s="7" t="n">
        <v>2</v>
      </c>
      <c r="G241" s="7" t="s">
        <v>2676</v>
      </c>
      <c r="H241" s="7" t="s">
        <v>2676</v>
      </c>
    </row>
    <row r="242" customFormat="false" ht="16.5" hidden="false" customHeight="true" outlineLevel="0" collapsed="false">
      <c r="A242" s="7" t="s">
        <v>676</v>
      </c>
      <c r="B242" s="7" t="s">
        <v>2680</v>
      </c>
      <c r="C242" s="7" t="s">
        <v>123</v>
      </c>
      <c r="D242" s="7" t="n">
        <v>1</v>
      </c>
      <c r="E242" s="7" t="n">
        <v>1</v>
      </c>
      <c r="F242" s="7" t="n">
        <v>3</v>
      </c>
      <c r="G242" s="7" t="s">
        <v>2682</v>
      </c>
      <c r="H242" s="7" t="s">
        <v>2682</v>
      </c>
    </row>
    <row r="243" customFormat="false" ht="16.5" hidden="false" customHeight="true" outlineLevel="0" collapsed="false">
      <c r="A243" s="7" t="s">
        <v>676</v>
      </c>
      <c r="B243" s="7" t="s">
        <v>2172</v>
      </c>
      <c r="C243" s="7" t="s">
        <v>123</v>
      </c>
      <c r="D243" s="7" t="n">
        <v>1</v>
      </c>
      <c r="E243" s="7" t="n">
        <v>1</v>
      </c>
      <c r="F243" s="7" t="n">
        <v>2</v>
      </c>
      <c r="G243" s="7" t="s">
        <v>2691</v>
      </c>
      <c r="H243" s="7" t="s">
        <v>2691</v>
      </c>
    </row>
    <row r="244" customFormat="false" ht="16.5" hidden="false" customHeight="true" outlineLevel="0" collapsed="false">
      <c r="A244" s="7" t="s">
        <v>676</v>
      </c>
      <c r="B244" s="7" t="s">
        <v>2697</v>
      </c>
      <c r="C244" s="7" t="s">
        <v>123</v>
      </c>
      <c r="D244" s="7" t="n">
        <v>1</v>
      </c>
      <c r="E244" s="7" t="n">
        <v>1</v>
      </c>
      <c r="F244" s="7" t="n">
        <v>2</v>
      </c>
      <c r="G244" s="7" t="s">
        <v>2699</v>
      </c>
      <c r="H244" s="7" t="s">
        <v>2699</v>
      </c>
    </row>
    <row r="245" customFormat="false" ht="16.5" hidden="false" customHeight="true" outlineLevel="0" collapsed="false">
      <c r="A245" s="7" t="s">
        <v>676</v>
      </c>
      <c r="B245" s="7" t="s">
        <v>2534</v>
      </c>
      <c r="C245" s="7" t="s">
        <v>123</v>
      </c>
      <c r="D245" s="7" t="n">
        <v>1</v>
      </c>
      <c r="E245" s="7" t="n">
        <v>1</v>
      </c>
      <c r="F245" s="7" t="n">
        <v>3</v>
      </c>
      <c r="G245" s="7" t="s">
        <v>2703</v>
      </c>
      <c r="H245" s="7" t="s">
        <v>2703</v>
      </c>
    </row>
    <row r="246" customFormat="false" ht="16.5" hidden="false" customHeight="true" outlineLevel="0" collapsed="false">
      <c r="A246" s="7" t="s">
        <v>676</v>
      </c>
      <c r="B246" s="7" t="s">
        <v>2710</v>
      </c>
      <c r="C246" s="7" t="s">
        <v>123</v>
      </c>
      <c r="D246" s="7" t="n">
        <v>1</v>
      </c>
      <c r="E246" s="7" t="n">
        <v>1</v>
      </c>
      <c r="F246" s="7" t="n">
        <v>2</v>
      </c>
      <c r="G246" s="7" t="s">
        <v>1310</v>
      </c>
      <c r="H246" s="7" t="s">
        <v>1310</v>
      </c>
    </row>
    <row r="247" customFormat="false" ht="16.5" hidden="false" customHeight="true" outlineLevel="0" collapsed="false">
      <c r="A247" s="7" t="s">
        <v>676</v>
      </c>
      <c r="B247" s="7" t="s">
        <v>583</v>
      </c>
      <c r="C247" s="7" t="s">
        <v>123</v>
      </c>
      <c r="D247" s="7" t="n">
        <v>1</v>
      </c>
      <c r="E247" s="7" t="n">
        <v>1</v>
      </c>
      <c r="F247" s="7" t="n">
        <v>3</v>
      </c>
      <c r="G247" s="7" t="s">
        <v>678</v>
      </c>
      <c r="H247" s="7" t="s">
        <v>678</v>
      </c>
    </row>
    <row r="248" customFormat="false" ht="16.5" hidden="false" customHeight="true" outlineLevel="0" collapsed="false">
      <c r="A248" s="7" t="s">
        <v>1232</v>
      </c>
      <c r="B248" s="8" t="s">
        <v>1982</v>
      </c>
      <c r="C248" s="7" t="s">
        <v>102</v>
      </c>
      <c r="D248" s="7" t="n">
        <v>1</v>
      </c>
      <c r="E248" s="7" t="n">
        <v>1</v>
      </c>
      <c r="F248" s="7" t="n">
        <v>1</v>
      </c>
      <c r="G248" s="7" t="s">
        <v>2768</v>
      </c>
      <c r="H248" s="7" t="s">
        <v>2768</v>
      </c>
    </row>
    <row r="249" customFormat="false" ht="15" hidden="false" customHeight="true" outlineLevel="0" collapsed="false">
      <c r="A249" s="7" t="s">
        <v>1232</v>
      </c>
      <c r="B249" s="7" t="s">
        <v>2794</v>
      </c>
      <c r="C249" s="7" t="s">
        <v>102</v>
      </c>
      <c r="D249" s="7" t="n">
        <v>1</v>
      </c>
      <c r="E249" s="7" t="n">
        <v>1</v>
      </c>
      <c r="F249" s="7" t="n">
        <v>1</v>
      </c>
      <c r="G249" s="7" t="s">
        <v>2796</v>
      </c>
      <c r="H249" s="7" t="s">
        <v>2796</v>
      </c>
    </row>
    <row r="250" customFormat="false" ht="15" hidden="false" customHeight="true" outlineLevel="0" collapsed="false">
      <c r="A250" s="7" t="s">
        <v>1232</v>
      </c>
      <c r="B250" s="7" t="s">
        <v>2799</v>
      </c>
      <c r="C250" s="7" t="s">
        <v>102</v>
      </c>
      <c r="D250" s="7" t="n">
        <v>1</v>
      </c>
      <c r="E250" s="7" t="n">
        <v>1</v>
      </c>
      <c r="F250" s="7" t="n">
        <v>1</v>
      </c>
      <c r="G250" s="7" t="s">
        <v>2801</v>
      </c>
      <c r="H250" s="7" t="s">
        <v>2801</v>
      </c>
    </row>
    <row r="251" customFormat="false" ht="15" hidden="false" customHeight="true" outlineLevel="0" collapsed="false">
      <c r="A251" s="7" t="s">
        <v>1232</v>
      </c>
      <c r="B251" s="7" t="s">
        <v>2820</v>
      </c>
      <c r="C251" s="7" t="s">
        <v>123</v>
      </c>
      <c r="D251" s="7" t="n">
        <v>1</v>
      </c>
      <c r="E251" s="7" t="n">
        <v>1</v>
      </c>
      <c r="F251" s="7" t="n">
        <v>3</v>
      </c>
      <c r="G251" s="7" t="s">
        <v>2822</v>
      </c>
      <c r="H251" s="7" t="s">
        <v>2822</v>
      </c>
    </row>
    <row r="252" customFormat="false" ht="15" hidden="false" customHeight="true" outlineLevel="0" collapsed="false">
      <c r="A252" s="7" t="s">
        <v>1232</v>
      </c>
      <c r="B252" s="7" t="s">
        <v>2826</v>
      </c>
      <c r="C252" s="7" t="s">
        <v>123</v>
      </c>
      <c r="D252" s="7" t="n">
        <v>1</v>
      </c>
      <c r="E252" s="7" t="n">
        <v>1</v>
      </c>
      <c r="F252" s="7" t="n">
        <v>3</v>
      </c>
      <c r="G252" s="7" t="s">
        <v>2618</v>
      </c>
      <c r="H252" s="7" t="s">
        <v>2618</v>
      </c>
    </row>
    <row r="253" customFormat="false" ht="15" hidden="false" customHeight="true" outlineLevel="0" collapsed="false">
      <c r="A253" s="7" t="s">
        <v>1232</v>
      </c>
      <c r="B253" s="7" t="s">
        <v>2835</v>
      </c>
      <c r="C253" s="7" t="s">
        <v>123</v>
      </c>
      <c r="D253" s="7" t="n">
        <v>1</v>
      </c>
      <c r="E253" s="7" t="n">
        <v>1</v>
      </c>
      <c r="F253" s="7" t="n">
        <v>2</v>
      </c>
      <c r="G253" s="7" t="s">
        <v>2837</v>
      </c>
      <c r="H253" s="7" t="s">
        <v>2837</v>
      </c>
    </row>
    <row r="254" customFormat="false" ht="15" hidden="false" customHeight="true" outlineLevel="0" collapsed="false">
      <c r="A254" s="7" t="s">
        <v>1232</v>
      </c>
      <c r="B254" s="7" t="s">
        <v>2843</v>
      </c>
      <c r="C254" s="7" t="s">
        <v>123</v>
      </c>
      <c r="D254" s="7" t="n">
        <v>1</v>
      </c>
      <c r="E254" s="7" t="n">
        <v>1</v>
      </c>
      <c r="F254" s="7" t="n">
        <v>2</v>
      </c>
      <c r="G254" s="7" t="s">
        <v>2845</v>
      </c>
      <c r="H254" s="7" t="s">
        <v>2845</v>
      </c>
    </row>
    <row r="255" customFormat="false" ht="15" hidden="false" customHeight="true" outlineLevel="0" collapsed="false">
      <c r="A255" s="7" t="s">
        <v>1232</v>
      </c>
      <c r="B255" s="7" t="s">
        <v>1409</v>
      </c>
      <c r="C255" s="7" t="s">
        <v>123</v>
      </c>
      <c r="D255" s="7" t="n">
        <v>1</v>
      </c>
      <c r="E255" s="7" t="n">
        <v>1</v>
      </c>
      <c r="F255" s="7" t="n">
        <v>3</v>
      </c>
      <c r="G255" s="7" t="s">
        <v>2850</v>
      </c>
      <c r="H255" s="7" t="s">
        <v>2850</v>
      </c>
    </row>
    <row r="256" customFormat="false" ht="15" hidden="false" customHeight="true" outlineLevel="0" collapsed="false">
      <c r="A256" s="7" t="s">
        <v>1232</v>
      </c>
      <c r="B256" s="8" t="s">
        <v>2856</v>
      </c>
      <c r="C256" s="7" t="s">
        <v>123</v>
      </c>
      <c r="D256" s="7" t="n">
        <v>1</v>
      </c>
      <c r="E256" s="7" t="n">
        <v>1</v>
      </c>
      <c r="F256" s="7" t="n">
        <v>3</v>
      </c>
      <c r="G256" s="7" t="s">
        <v>2858</v>
      </c>
      <c r="H256" s="7" t="s">
        <v>2858</v>
      </c>
    </row>
    <row r="257" customFormat="false" ht="15" hidden="false" customHeight="true" outlineLevel="0" collapsed="false">
      <c r="A257" s="7" t="s">
        <v>1232</v>
      </c>
      <c r="B257" s="7" t="s">
        <v>2569</v>
      </c>
      <c r="C257" s="7" t="s">
        <v>123</v>
      </c>
      <c r="D257" s="7" t="n">
        <v>1</v>
      </c>
      <c r="E257" s="7" t="n">
        <v>1</v>
      </c>
      <c r="F257" s="7" t="n">
        <v>3</v>
      </c>
      <c r="G257" s="7" t="s">
        <v>2867</v>
      </c>
      <c r="H257" s="7" t="s">
        <v>2867</v>
      </c>
    </row>
    <row r="258" customFormat="false" ht="16.5" hidden="false" customHeight="true" outlineLevel="0" collapsed="false">
      <c r="A258" s="7" t="s">
        <v>1232</v>
      </c>
      <c r="B258" s="8" t="s">
        <v>104</v>
      </c>
      <c r="C258" s="7" t="s">
        <v>123</v>
      </c>
      <c r="D258" s="7" t="n">
        <v>1</v>
      </c>
      <c r="E258" s="7" t="n">
        <v>1</v>
      </c>
      <c r="F258" s="7" t="n">
        <v>3</v>
      </c>
      <c r="G258" s="7" t="s">
        <v>2875</v>
      </c>
      <c r="H258" s="7" t="s">
        <v>2875</v>
      </c>
    </row>
    <row r="259" customFormat="false" ht="15" hidden="false" customHeight="true" outlineLevel="0" collapsed="false">
      <c r="A259" s="7" t="s">
        <v>1232</v>
      </c>
      <c r="B259" s="7" t="s">
        <v>2883</v>
      </c>
      <c r="C259" s="7" t="s">
        <v>123</v>
      </c>
      <c r="D259" s="7" t="n">
        <v>1</v>
      </c>
      <c r="E259" s="7" t="n">
        <v>1</v>
      </c>
      <c r="F259" s="7" t="n">
        <v>2</v>
      </c>
      <c r="G259" s="7" t="s">
        <v>2885</v>
      </c>
      <c r="H259" s="7" t="s">
        <v>2885</v>
      </c>
    </row>
    <row r="260" customFormat="false" ht="15" hidden="false" customHeight="true" outlineLevel="0" collapsed="false">
      <c r="A260" s="7" t="s">
        <v>282</v>
      </c>
      <c r="B260" s="7" t="s">
        <v>2953</v>
      </c>
      <c r="C260" s="7" t="s">
        <v>123</v>
      </c>
      <c r="D260" s="7" t="n">
        <v>1</v>
      </c>
      <c r="E260" s="7" t="n">
        <v>1</v>
      </c>
      <c r="F260" s="7" t="n">
        <v>2</v>
      </c>
      <c r="G260" s="7" t="s">
        <v>823</v>
      </c>
      <c r="H260" s="7" t="s">
        <v>823</v>
      </c>
    </row>
    <row r="261" customFormat="false" ht="15" hidden="false" customHeight="true" outlineLevel="0" collapsed="false">
      <c r="A261" s="7" t="s">
        <v>282</v>
      </c>
      <c r="B261" s="7" t="s">
        <v>2958</v>
      </c>
      <c r="C261" s="7" t="s">
        <v>123</v>
      </c>
      <c r="D261" s="7" t="n">
        <v>1</v>
      </c>
      <c r="E261" s="7" t="n">
        <v>1</v>
      </c>
      <c r="F261" s="7" t="n">
        <v>2</v>
      </c>
      <c r="G261" s="7" t="s">
        <v>2960</v>
      </c>
      <c r="H261" s="7" t="s">
        <v>2960</v>
      </c>
    </row>
    <row r="262" customFormat="false" ht="15" hidden="false" customHeight="true" outlineLevel="0" collapsed="false">
      <c r="A262" s="7" t="s">
        <v>282</v>
      </c>
      <c r="B262" s="7" t="s">
        <v>2965</v>
      </c>
      <c r="C262" s="7" t="s">
        <v>123</v>
      </c>
      <c r="D262" s="7" t="n">
        <v>1</v>
      </c>
      <c r="E262" s="7" t="n">
        <v>1</v>
      </c>
      <c r="F262" s="7" t="n">
        <v>1</v>
      </c>
      <c r="G262" s="7" t="s">
        <v>528</v>
      </c>
      <c r="H262" s="7" t="s">
        <v>528</v>
      </c>
    </row>
    <row r="263" customFormat="false" ht="15" hidden="false" customHeight="true" outlineLevel="0" collapsed="false">
      <c r="A263" s="7" t="s">
        <v>282</v>
      </c>
      <c r="B263" s="7" t="s">
        <v>2135</v>
      </c>
      <c r="C263" s="7" t="s">
        <v>123</v>
      </c>
      <c r="D263" s="7" t="n">
        <v>1</v>
      </c>
      <c r="E263" s="7" t="n">
        <v>1</v>
      </c>
      <c r="F263" s="7" t="n">
        <v>2</v>
      </c>
      <c r="G263" s="7" t="s">
        <v>2850</v>
      </c>
      <c r="H263" s="7" t="s">
        <v>2850</v>
      </c>
    </row>
    <row r="264" customFormat="false" ht="15" hidden="false" customHeight="true" outlineLevel="0" collapsed="false">
      <c r="A264" s="7" t="s">
        <v>282</v>
      </c>
      <c r="B264" s="7" t="s">
        <v>1673</v>
      </c>
      <c r="C264" s="7" t="s">
        <v>123</v>
      </c>
      <c r="D264" s="7" t="n">
        <v>1</v>
      </c>
      <c r="E264" s="7" t="n">
        <v>1</v>
      </c>
      <c r="F264" s="7" t="n">
        <v>3</v>
      </c>
      <c r="G264" s="7" t="s">
        <v>1997</v>
      </c>
      <c r="H264" s="7" t="s">
        <v>1997</v>
      </c>
    </row>
    <row r="265" customFormat="false" ht="15" hidden="false" customHeight="true" outlineLevel="0" collapsed="false">
      <c r="A265" s="7" t="s">
        <v>282</v>
      </c>
      <c r="B265" s="7" t="s">
        <v>890</v>
      </c>
      <c r="C265" s="7" t="s">
        <v>123</v>
      </c>
      <c r="D265" s="7" t="n">
        <v>1</v>
      </c>
      <c r="E265" s="7" t="n">
        <v>1</v>
      </c>
      <c r="F265" s="7" t="n">
        <v>3</v>
      </c>
      <c r="G265" s="7" t="s">
        <v>1052</v>
      </c>
      <c r="H265" s="7" t="s">
        <v>1052</v>
      </c>
    </row>
    <row r="266" customFormat="false" ht="15" hidden="false" customHeight="true" outlineLevel="0" collapsed="false">
      <c r="A266" s="7" t="s">
        <v>2185</v>
      </c>
      <c r="B266" s="7" t="s">
        <v>3004</v>
      </c>
      <c r="C266" s="7" t="s">
        <v>123</v>
      </c>
      <c r="D266" s="7" t="n">
        <v>1</v>
      </c>
      <c r="E266" s="7" t="n">
        <v>1</v>
      </c>
      <c r="F266" s="7" t="n">
        <v>1</v>
      </c>
      <c r="G266" s="7" t="s">
        <v>3006</v>
      </c>
      <c r="H266" s="7" t="s">
        <v>3006</v>
      </c>
    </row>
    <row r="267" customFormat="false" ht="15" hidden="false" customHeight="true" outlineLevel="0" collapsed="false">
      <c r="A267" s="7" t="s">
        <v>2185</v>
      </c>
      <c r="B267" s="7" t="s">
        <v>3008</v>
      </c>
      <c r="C267" s="7" t="s">
        <v>123</v>
      </c>
      <c r="D267" s="7" t="n">
        <v>1</v>
      </c>
      <c r="E267" s="7" t="n">
        <v>1</v>
      </c>
      <c r="F267" s="7" t="n">
        <v>3</v>
      </c>
      <c r="G267" s="7" t="s">
        <v>831</v>
      </c>
      <c r="H267" s="7" t="s">
        <v>831</v>
      </c>
    </row>
    <row r="268" customFormat="false" ht="15" hidden="false" customHeight="true" outlineLevel="0" collapsed="false">
      <c r="A268" s="7" t="s">
        <v>2185</v>
      </c>
      <c r="B268" s="7" t="s">
        <v>3016</v>
      </c>
      <c r="C268" s="7" t="s">
        <v>123</v>
      </c>
      <c r="D268" s="7" t="n">
        <v>1</v>
      </c>
      <c r="E268" s="7" t="n">
        <v>1</v>
      </c>
      <c r="F268" s="7" t="n">
        <v>3</v>
      </c>
      <c r="G268" s="7" t="s">
        <v>3018</v>
      </c>
      <c r="H268" s="7" t="s">
        <v>3018</v>
      </c>
    </row>
    <row r="269" customFormat="false" ht="15" hidden="false" customHeight="true" outlineLevel="0" collapsed="false">
      <c r="A269" s="7" t="s">
        <v>2185</v>
      </c>
      <c r="B269" s="8" t="s">
        <v>3027</v>
      </c>
      <c r="C269" s="7" t="s">
        <v>123</v>
      </c>
      <c r="D269" s="7" t="n">
        <v>1</v>
      </c>
      <c r="E269" s="7" t="n">
        <v>1</v>
      </c>
      <c r="F269" s="7" t="n">
        <v>3</v>
      </c>
      <c r="G269" s="7" t="s">
        <v>3029</v>
      </c>
      <c r="H269" s="7" t="s">
        <v>3029</v>
      </c>
    </row>
    <row r="270" customFormat="false" ht="15" hidden="false" customHeight="true" outlineLevel="0" collapsed="false">
      <c r="A270" s="7" t="s">
        <v>2185</v>
      </c>
      <c r="B270" s="7" t="s">
        <v>3037</v>
      </c>
      <c r="C270" s="7" t="s">
        <v>123</v>
      </c>
      <c r="D270" s="7" t="n">
        <v>1</v>
      </c>
      <c r="E270" s="7" t="n">
        <v>1</v>
      </c>
      <c r="F270" s="7" t="n">
        <v>2</v>
      </c>
      <c r="G270" s="7" t="s">
        <v>3039</v>
      </c>
      <c r="H270" s="7" t="s">
        <v>3039</v>
      </c>
    </row>
    <row r="271" customFormat="false" ht="15" hidden="false" customHeight="true" outlineLevel="0" collapsed="false">
      <c r="A271" s="7" t="s">
        <v>2185</v>
      </c>
      <c r="B271" s="7" t="s">
        <v>651</v>
      </c>
      <c r="C271" s="7" t="s">
        <v>123</v>
      </c>
      <c r="D271" s="7" t="n">
        <v>1</v>
      </c>
      <c r="E271" s="7" t="n">
        <v>1</v>
      </c>
      <c r="F271" s="7" t="n">
        <v>2</v>
      </c>
      <c r="G271" s="7" t="s">
        <v>3043</v>
      </c>
      <c r="H271" s="7" t="s">
        <v>3043</v>
      </c>
    </row>
    <row r="272" customFormat="false" ht="15" hidden="false" customHeight="true" outlineLevel="0" collapsed="false">
      <c r="A272" s="7" t="s">
        <v>2185</v>
      </c>
      <c r="B272" s="7" t="s">
        <v>3049</v>
      </c>
      <c r="C272" s="7" t="s">
        <v>123</v>
      </c>
      <c r="D272" s="7" t="n">
        <v>1</v>
      </c>
      <c r="E272" s="7" t="n">
        <v>1</v>
      </c>
      <c r="F272" s="7" t="n">
        <v>2</v>
      </c>
      <c r="G272" s="7" t="s">
        <v>3051</v>
      </c>
      <c r="H272" s="7" t="s">
        <v>3051</v>
      </c>
    </row>
    <row r="273" customFormat="false" ht="15" hidden="false" customHeight="true" outlineLevel="0" collapsed="false">
      <c r="A273" s="7" t="s">
        <v>2185</v>
      </c>
      <c r="B273" s="7" t="s">
        <v>3055</v>
      </c>
      <c r="C273" s="7" t="s">
        <v>123</v>
      </c>
      <c r="D273" s="7" t="n">
        <v>1</v>
      </c>
      <c r="E273" s="7" t="n">
        <v>1</v>
      </c>
      <c r="F273" s="7" t="n">
        <v>2</v>
      </c>
      <c r="G273" s="7" t="s">
        <v>574</v>
      </c>
      <c r="H273" s="7" t="s">
        <v>574</v>
      </c>
    </row>
    <row r="274" customFormat="false" ht="15" hidden="false" customHeight="true" outlineLevel="0" collapsed="false">
      <c r="A274" s="7" t="s">
        <v>369</v>
      </c>
      <c r="B274" s="7" t="s">
        <v>3117</v>
      </c>
      <c r="C274" s="7" t="s">
        <v>123</v>
      </c>
      <c r="D274" s="7" t="n">
        <v>1</v>
      </c>
      <c r="E274" s="7" t="n">
        <v>1</v>
      </c>
      <c r="F274" s="7" t="n">
        <v>2</v>
      </c>
      <c r="G274" s="7" t="s">
        <v>3119</v>
      </c>
      <c r="H274" s="7" t="s">
        <v>3119</v>
      </c>
    </row>
    <row r="275" customFormat="false" ht="15" hidden="false" customHeight="true" outlineLevel="0" collapsed="false">
      <c r="A275" s="7" t="s">
        <v>369</v>
      </c>
      <c r="B275" s="7" t="s">
        <v>3122</v>
      </c>
      <c r="C275" s="7" t="s">
        <v>123</v>
      </c>
      <c r="D275" s="7" t="n">
        <v>1</v>
      </c>
      <c r="E275" s="7" t="n">
        <v>1</v>
      </c>
      <c r="F275" s="7" t="n">
        <v>1</v>
      </c>
      <c r="G275" s="7" t="s">
        <v>3124</v>
      </c>
      <c r="H275" s="7" t="s">
        <v>3124</v>
      </c>
    </row>
    <row r="276" customFormat="false" ht="15" hidden="false" customHeight="true" outlineLevel="0" collapsed="false">
      <c r="A276" s="7" t="s">
        <v>369</v>
      </c>
      <c r="B276" s="7" t="s">
        <v>3127</v>
      </c>
      <c r="C276" s="7" t="s">
        <v>123</v>
      </c>
      <c r="D276" s="7" t="n">
        <v>1</v>
      </c>
      <c r="E276" s="7" t="n">
        <v>1</v>
      </c>
      <c r="F276" s="7" t="n">
        <v>2</v>
      </c>
      <c r="G276" s="7" t="s">
        <v>3129</v>
      </c>
      <c r="H276" s="7" t="s">
        <v>3129</v>
      </c>
    </row>
    <row r="277" customFormat="false" ht="15" hidden="false" customHeight="true" outlineLevel="0" collapsed="false">
      <c r="A277" s="7" t="s">
        <v>369</v>
      </c>
      <c r="B277" s="7" t="s">
        <v>665</v>
      </c>
      <c r="C277" s="7" t="s">
        <v>123</v>
      </c>
      <c r="D277" s="7" t="n">
        <v>1</v>
      </c>
      <c r="E277" s="7" t="n">
        <v>1</v>
      </c>
      <c r="F277" s="7" t="n">
        <v>2</v>
      </c>
      <c r="G277" s="7" t="s">
        <v>3132</v>
      </c>
      <c r="H277" s="7" t="s">
        <v>3132</v>
      </c>
    </row>
    <row r="278" customFormat="false" ht="15" hidden="false" customHeight="true" outlineLevel="0" collapsed="false">
      <c r="A278" s="7" t="s">
        <v>369</v>
      </c>
      <c r="B278" s="7" t="s">
        <v>3137</v>
      </c>
      <c r="C278" s="7" t="s">
        <v>123</v>
      </c>
      <c r="D278" s="7" t="n">
        <v>1</v>
      </c>
      <c r="E278" s="7" t="n">
        <v>1</v>
      </c>
      <c r="F278" s="7" t="n">
        <v>2</v>
      </c>
      <c r="G278" s="7" t="s">
        <v>3139</v>
      </c>
      <c r="H278" s="7" t="s">
        <v>3139</v>
      </c>
    </row>
    <row r="279" customFormat="false" ht="15" hidden="false" customHeight="true" outlineLevel="0" collapsed="false">
      <c r="A279" s="7" t="s">
        <v>369</v>
      </c>
      <c r="B279" s="7" t="s">
        <v>3148</v>
      </c>
      <c r="C279" s="7" t="s">
        <v>123</v>
      </c>
      <c r="D279" s="7" t="n">
        <v>1</v>
      </c>
      <c r="E279" s="7" t="n">
        <v>1</v>
      </c>
      <c r="F279" s="7" t="n">
        <v>3</v>
      </c>
      <c r="G279" s="7" t="s">
        <v>3150</v>
      </c>
      <c r="H279" s="7" t="s">
        <v>3150</v>
      </c>
    </row>
    <row r="280" customFormat="false" ht="15" hidden="false" customHeight="true" outlineLevel="0" collapsed="false">
      <c r="A280" s="7" t="s">
        <v>876</v>
      </c>
      <c r="B280" s="7" t="s">
        <v>3232</v>
      </c>
      <c r="C280" s="7" t="s">
        <v>123</v>
      </c>
      <c r="D280" s="7" t="n">
        <v>1</v>
      </c>
      <c r="E280" s="7" t="n">
        <v>1</v>
      </c>
      <c r="F280" s="7" t="n">
        <v>2</v>
      </c>
      <c r="G280" s="7" t="s">
        <v>3234</v>
      </c>
      <c r="H280" s="7" t="s">
        <v>3234</v>
      </c>
    </row>
    <row r="281" customFormat="false" ht="15" hidden="false" customHeight="true" outlineLevel="0" collapsed="false">
      <c r="A281" s="7" t="s">
        <v>876</v>
      </c>
      <c r="B281" s="7" t="s">
        <v>3240</v>
      </c>
      <c r="C281" s="7" t="s">
        <v>123</v>
      </c>
      <c r="D281" s="7" t="n">
        <v>1</v>
      </c>
      <c r="E281" s="7" t="n">
        <v>1</v>
      </c>
      <c r="F281" s="7" t="n">
        <v>2</v>
      </c>
      <c r="G281" s="7" t="s">
        <v>3242</v>
      </c>
      <c r="H281" s="7" t="s">
        <v>3242</v>
      </c>
    </row>
    <row r="282" customFormat="false" ht="15" hidden="false" customHeight="true" outlineLevel="0" collapsed="false">
      <c r="A282" s="7" t="s">
        <v>876</v>
      </c>
      <c r="B282" s="7" t="s">
        <v>2820</v>
      </c>
      <c r="C282" s="7" t="s">
        <v>123</v>
      </c>
      <c r="D282" s="7" t="n">
        <v>1</v>
      </c>
      <c r="E282" s="7" t="n">
        <v>1</v>
      </c>
      <c r="F282" s="7" t="n">
        <v>2</v>
      </c>
      <c r="G282" s="7" t="s">
        <v>3247</v>
      </c>
      <c r="H282" s="7" t="s">
        <v>3247</v>
      </c>
    </row>
    <row r="283" customFormat="false" ht="15" hidden="false" customHeight="true" outlineLevel="0" collapsed="false">
      <c r="A283" s="7" t="s">
        <v>876</v>
      </c>
      <c r="B283" s="7" t="s">
        <v>3251</v>
      </c>
      <c r="C283" s="7" t="s">
        <v>123</v>
      </c>
      <c r="D283" s="7" t="n">
        <v>1</v>
      </c>
      <c r="E283" s="7" t="n">
        <v>1</v>
      </c>
      <c r="F283" s="7" t="n">
        <v>3</v>
      </c>
      <c r="G283" s="7" t="s">
        <v>3253</v>
      </c>
      <c r="H283" s="7" t="s">
        <v>3253</v>
      </c>
    </row>
    <row r="284" customFormat="false" ht="15" hidden="false" customHeight="true" outlineLevel="0" collapsed="false">
      <c r="A284" s="7" t="s">
        <v>876</v>
      </c>
      <c r="B284" s="7" t="s">
        <v>1964</v>
      </c>
      <c r="C284" s="7" t="s">
        <v>123</v>
      </c>
      <c r="D284" s="7" t="n">
        <v>1</v>
      </c>
      <c r="E284" s="7" t="n">
        <v>1</v>
      </c>
      <c r="F284" s="7" t="n">
        <v>3</v>
      </c>
      <c r="G284" s="7" t="s">
        <v>3261</v>
      </c>
      <c r="H284" s="7" t="s">
        <v>3261</v>
      </c>
    </row>
    <row r="285" customFormat="false" ht="15" hidden="false" customHeight="true" outlineLevel="0" collapsed="false">
      <c r="A285" s="7" t="s">
        <v>876</v>
      </c>
      <c r="B285" s="8" t="s">
        <v>3266</v>
      </c>
      <c r="C285" s="7" t="s">
        <v>123</v>
      </c>
      <c r="D285" s="7" t="n">
        <v>1</v>
      </c>
      <c r="E285" s="7" t="n">
        <v>1</v>
      </c>
      <c r="F285" s="7" t="n">
        <v>3</v>
      </c>
      <c r="G285" s="7" t="s">
        <v>3268</v>
      </c>
      <c r="H285" s="7" t="s">
        <v>3268</v>
      </c>
    </row>
    <row r="286" customFormat="false" ht="15" hidden="false" customHeight="true" outlineLevel="0" collapsed="false">
      <c r="A286" s="7" t="s">
        <v>876</v>
      </c>
      <c r="B286" s="7" t="s">
        <v>2179</v>
      </c>
      <c r="C286" s="7" t="s">
        <v>123</v>
      </c>
      <c r="D286" s="7" t="n">
        <v>1</v>
      </c>
      <c r="E286" s="7" t="n">
        <v>1</v>
      </c>
      <c r="F286" s="7" t="n">
        <v>2</v>
      </c>
      <c r="G286" s="7" t="s">
        <v>3275</v>
      </c>
      <c r="H286" s="7" t="s">
        <v>3275</v>
      </c>
    </row>
    <row r="287" customFormat="false" ht="16.5" hidden="false" customHeight="true" outlineLevel="0" collapsed="false">
      <c r="A287" s="7" t="s">
        <v>876</v>
      </c>
      <c r="B287" s="7" t="s">
        <v>687</v>
      </c>
      <c r="C287" s="7" t="s">
        <v>123</v>
      </c>
      <c r="D287" s="7" t="n">
        <v>1</v>
      </c>
      <c r="E287" s="7" t="n">
        <v>1</v>
      </c>
      <c r="F287" s="7" t="n">
        <v>3</v>
      </c>
      <c r="G287" s="7" t="s">
        <v>878</v>
      </c>
      <c r="H287" s="7" t="s">
        <v>878</v>
      </c>
    </row>
    <row r="288" customFormat="false" ht="15" hidden="false" customHeight="true" outlineLevel="0" collapsed="false">
      <c r="A288" s="7" t="s">
        <v>876</v>
      </c>
      <c r="B288" s="7" t="s">
        <v>2341</v>
      </c>
      <c r="C288" s="7" t="s">
        <v>123</v>
      </c>
      <c r="D288" s="7" t="n">
        <v>1</v>
      </c>
      <c r="E288" s="7" t="n">
        <v>1</v>
      </c>
      <c r="F288" s="7" t="n">
        <v>3</v>
      </c>
      <c r="G288" s="7" t="s">
        <v>3281</v>
      </c>
      <c r="H288" s="7" t="s">
        <v>3281</v>
      </c>
    </row>
    <row r="289" customFormat="false" ht="15" hidden="false" customHeight="true" outlineLevel="0" collapsed="false">
      <c r="A289" s="7" t="s">
        <v>3287</v>
      </c>
      <c r="B289" s="7" t="s">
        <v>3289</v>
      </c>
      <c r="C289" s="7" t="s">
        <v>123</v>
      </c>
      <c r="D289" s="7" t="n">
        <v>1</v>
      </c>
      <c r="E289" s="7" t="n">
        <v>1</v>
      </c>
      <c r="F289" s="7" t="n">
        <v>2</v>
      </c>
      <c r="G289" s="7" t="s">
        <v>3291</v>
      </c>
      <c r="H289" s="7" t="s">
        <v>3291</v>
      </c>
    </row>
    <row r="290" customFormat="false" ht="15" hidden="false" customHeight="true" outlineLevel="0" collapsed="false">
      <c r="A290" s="7" t="s">
        <v>3287</v>
      </c>
      <c r="B290" s="8" t="s">
        <v>3295</v>
      </c>
      <c r="C290" s="7" t="s">
        <v>123</v>
      </c>
      <c r="D290" s="7" t="n">
        <v>1</v>
      </c>
      <c r="E290" s="7" t="n">
        <v>1</v>
      </c>
      <c r="F290" s="7" t="n">
        <v>2</v>
      </c>
      <c r="G290" s="7" t="s">
        <v>3297</v>
      </c>
      <c r="H290" s="7" t="s">
        <v>3297</v>
      </c>
    </row>
    <row r="291" customFormat="false" ht="16.5" hidden="false" customHeight="true" outlineLevel="0" collapsed="false">
      <c r="A291" s="7" t="s">
        <v>3287</v>
      </c>
      <c r="B291" s="7" t="s">
        <v>3301</v>
      </c>
      <c r="C291" s="7" t="s">
        <v>123</v>
      </c>
      <c r="D291" s="7" t="n">
        <v>1</v>
      </c>
      <c r="E291" s="7" t="n">
        <v>1</v>
      </c>
      <c r="F291" s="7" t="n">
        <v>3</v>
      </c>
      <c r="G291" s="7" t="s">
        <v>3303</v>
      </c>
      <c r="H291" s="7" t="s">
        <v>3303</v>
      </c>
    </row>
    <row r="292" customFormat="false" ht="15" hidden="false" customHeight="true" outlineLevel="0" collapsed="false">
      <c r="A292" s="7" t="s">
        <v>3287</v>
      </c>
      <c r="B292" s="7" t="s">
        <v>3117</v>
      </c>
      <c r="C292" s="7" t="s">
        <v>123</v>
      </c>
      <c r="D292" s="7" t="n">
        <v>1</v>
      </c>
      <c r="E292" s="7" t="n">
        <v>1</v>
      </c>
      <c r="F292" s="7" t="n">
        <v>2</v>
      </c>
      <c r="G292" s="7" t="s">
        <v>3311</v>
      </c>
      <c r="H292" s="7" t="s">
        <v>3311</v>
      </c>
    </row>
    <row r="293" customFormat="false" ht="15" hidden="false" customHeight="true" outlineLevel="0" collapsed="false">
      <c r="A293" s="7" t="s">
        <v>3287</v>
      </c>
      <c r="B293" s="7" t="s">
        <v>3314</v>
      </c>
      <c r="C293" s="7" t="s">
        <v>123</v>
      </c>
      <c r="D293" s="7" t="n">
        <v>1</v>
      </c>
      <c r="E293" s="7" t="n">
        <v>1</v>
      </c>
      <c r="F293" s="7" t="n">
        <v>2</v>
      </c>
      <c r="G293" s="7" t="s">
        <v>3316</v>
      </c>
      <c r="H293" s="7" t="s">
        <v>3316</v>
      </c>
    </row>
    <row r="294" customFormat="false" ht="15" hidden="false" customHeight="true" outlineLevel="0" collapsed="false">
      <c r="A294" s="7" t="s">
        <v>3287</v>
      </c>
      <c r="B294" s="7" t="s">
        <v>3320</v>
      </c>
      <c r="C294" s="7" t="s">
        <v>123</v>
      </c>
      <c r="D294" s="7" t="n">
        <v>1</v>
      </c>
      <c r="E294" s="7" t="n">
        <v>1</v>
      </c>
      <c r="F294" s="7" t="n">
        <v>2</v>
      </c>
      <c r="G294" s="7" t="s">
        <v>1295</v>
      </c>
      <c r="H294" s="7" t="s">
        <v>1295</v>
      </c>
    </row>
    <row r="295" customFormat="false" ht="15" hidden="false" customHeight="true" outlineLevel="0" collapsed="false">
      <c r="A295" s="7" t="s">
        <v>3287</v>
      </c>
      <c r="B295" s="7" t="s">
        <v>3326</v>
      </c>
      <c r="C295" s="7" t="s">
        <v>123</v>
      </c>
      <c r="D295" s="7" t="n">
        <v>1</v>
      </c>
      <c r="E295" s="7" t="n">
        <v>1</v>
      </c>
      <c r="F295" s="7" t="n">
        <v>2</v>
      </c>
      <c r="G295" s="7" t="s">
        <v>3328</v>
      </c>
      <c r="H295" s="7" t="s">
        <v>3328</v>
      </c>
    </row>
    <row r="296" customFormat="false" ht="15" hidden="false" customHeight="true" outlineLevel="0" collapsed="false">
      <c r="A296" s="7" t="s">
        <v>3287</v>
      </c>
      <c r="B296" s="7" t="s">
        <v>1483</v>
      </c>
      <c r="C296" s="7" t="s">
        <v>123</v>
      </c>
      <c r="D296" s="7" t="n">
        <v>1</v>
      </c>
      <c r="E296" s="7" t="n">
        <v>1</v>
      </c>
      <c r="F296" s="7" t="n">
        <v>3</v>
      </c>
      <c r="G296" s="7" t="s">
        <v>3334</v>
      </c>
      <c r="H296" s="7" t="s">
        <v>3334</v>
      </c>
    </row>
    <row r="297" customFormat="false" ht="15" hidden="false" customHeight="true" outlineLevel="0" collapsed="false">
      <c r="A297" s="7" t="s">
        <v>641</v>
      </c>
      <c r="B297" s="7" t="s">
        <v>3400</v>
      </c>
      <c r="C297" s="7" t="s">
        <v>102</v>
      </c>
      <c r="D297" s="7" t="n">
        <v>1</v>
      </c>
      <c r="E297" s="7" t="n">
        <v>1</v>
      </c>
      <c r="F297" s="7" t="n">
        <v>1</v>
      </c>
      <c r="G297" s="7" t="s">
        <v>3402</v>
      </c>
      <c r="H297" s="7" t="s">
        <v>3402</v>
      </c>
    </row>
    <row r="298" customFormat="false" ht="15" hidden="false" customHeight="true" outlineLevel="0" collapsed="false">
      <c r="A298" s="7" t="s">
        <v>641</v>
      </c>
      <c r="B298" s="7" t="s">
        <v>3417</v>
      </c>
      <c r="C298" s="7" t="s">
        <v>123</v>
      </c>
      <c r="D298" s="7" t="n">
        <v>1</v>
      </c>
      <c r="E298" s="7" t="n">
        <v>1</v>
      </c>
      <c r="F298" s="7" t="n">
        <v>2</v>
      </c>
      <c r="G298" s="7" t="s">
        <v>3419</v>
      </c>
      <c r="H298" s="7" t="s">
        <v>3419</v>
      </c>
    </row>
    <row r="299" customFormat="false" ht="15" hidden="false" customHeight="true" outlineLevel="0" collapsed="false">
      <c r="A299" s="7" t="s">
        <v>641</v>
      </c>
      <c r="B299" s="7" t="s">
        <v>3424</v>
      </c>
      <c r="C299" s="7" t="s">
        <v>123</v>
      </c>
      <c r="D299" s="7" t="n">
        <v>1</v>
      </c>
      <c r="E299" s="7" t="n">
        <v>1</v>
      </c>
      <c r="F299" s="7" t="n">
        <v>2</v>
      </c>
      <c r="G299" s="7" t="s">
        <v>3426</v>
      </c>
      <c r="H299" s="7" t="s">
        <v>3426</v>
      </c>
    </row>
    <row r="300" customFormat="false" ht="16.5" hidden="false" customHeight="true" outlineLevel="0" collapsed="false">
      <c r="A300" s="7" t="s">
        <v>641</v>
      </c>
      <c r="B300" s="7" t="s">
        <v>3431</v>
      </c>
      <c r="C300" s="7" t="s">
        <v>123</v>
      </c>
      <c r="D300" s="7" t="n">
        <v>1</v>
      </c>
      <c r="E300" s="7" t="n">
        <v>1</v>
      </c>
      <c r="F300" s="7" t="n">
        <v>2</v>
      </c>
      <c r="G300" s="7" t="s">
        <v>3433</v>
      </c>
      <c r="H300" s="7" t="s">
        <v>3433</v>
      </c>
    </row>
    <row r="301" customFormat="false" ht="15" hidden="false" customHeight="true" outlineLevel="0" collapsed="false">
      <c r="A301" s="7" t="s">
        <v>641</v>
      </c>
      <c r="B301" s="7" t="s">
        <v>2207</v>
      </c>
      <c r="C301" s="7" t="s">
        <v>123</v>
      </c>
      <c r="D301" s="7" t="n">
        <v>1</v>
      </c>
      <c r="E301" s="7" t="n">
        <v>1</v>
      </c>
      <c r="F301" s="7" t="n">
        <v>2</v>
      </c>
      <c r="G301" s="7" t="s">
        <v>3437</v>
      </c>
      <c r="H301" s="7" t="s">
        <v>3437</v>
      </c>
    </row>
    <row r="302" customFormat="false" ht="15" hidden="false" customHeight="true" outlineLevel="0" collapsed="false">
      <c r="A302" s="7" t="s">
        <v>641</v>
      </c>
      <c r="B302" s="7" t="s">
        <v>583</v>
      </c>
      <c r="C302" s="7" t="s">
        <v>123</v>
      </c>
      <c r="D302" s="7" t="n">
        <v>1</v>
      </c>
      <c r="E302" s="7" t="n">
        <v>1</v>
      </c>
      <c r="F302" s="7" t="n">
        <v>3</v>
      </c>
      <c r="G302" s="7" t="s">
        <v>643</v>
      </c>
      <c r="H302" s="7" t="s">
        <v>643</v>
      </c>
    </row>
    <row r="303" customFormat="false" ht="15" hidden="false" customHeight="true" outlineLevel="0" collapsed="false">
      <c r="A303" s="7" t="s">
        <v>641</v>
      </c>
      <c r="B303" s="7" t="s">
        <v>1132</v>
      </c>
      <c r="C303" s="7" t="s">
        <v>123</v>
      </c>
      <c r="D303" s="7" t="n">
        <v>1</v>
      </c>
      <c r="E303" s="7" t="n">
        <v>1</v>
      </c>
      <c r="F303" s="7" t="n">
        <v>3</v>
      </c>
      <c r="G303" s="7" t="s">
        <v>3051</v>
      </c>
      <c r="H303" s="7" t="s">
        <v>3051</v>
      </c>
    </row>
    <row r="304" customFormat="false" ht="16.5" hidden="false" customHeight="true" outlineLevel="0" collapsed="false">
      <c r="A304" s="7" t="s">
        <v>3458</v>
      </c>
      <c r="B304" s="8" t="s">
        <v>3548</v>
      </c>
      <c r="C304" s="7" t="s">
        <v>123</v>
      </c>
      <c r="D304" s="7" t="n">
        <v>1</v>
      </c>
      <c r="E304" s="7" t="n">
        <v>1</v>
      </c>
      <c r="F304" s="7" t="n">
        <v>2</v>
      </c>
      <c r="G304" s="7" t="s">
        <v>127</v>
      </c>
      <c r="H304" s="7" t="s">
        <v>127</v>
      </c>
    </row>
    <row r="305" customFormat="false" ht="15" hidden="false" customHeight="true" outlineLevel="0" collapsed="false">
      <c r="A305" s="7" t="s">
        <v>3458</v>
      </c>
      <c r="B305" s="7" t="s">
        <v>3552</v>
      </c>
      <c r="C305" s="7" t="s">
        <v>123</v>
      </c>
      <c r="D305" s="7" t="n">
        <v>1</v>
      </c>
      <c r="E305" s="7" t="n">
        <v>1</v>
      </c>
      <c r="F305" s="7" t="n">
        <v>2</v>
      </c>
      <c r="G305" s="7" t="s">
        <v>3554</v>
      </c>
      <c r="H305" s="7" t="s">
        <v>3554</v>
      </c>
    </row>
    <row r="306" customFormat="false" ht="15" hidden="false" customHeight="true" outlineLevel="0" collapsed="false">
      <c r="A306" s="7" t="s">
        <v>3458</v>
      </c>
      <c r="B306" s="7" t="s">
        <v>1308</v>
      </c>
      <c r="C306" s="7" t="s">
        <v>123</v>
      </c>
      <c r="D306" s="7" t="n">
        <v>1</v>
      </c>
      <c r="E306" s="7" t="n">
        <v>1</v>
      </c>
      <c r="F306" s="7" t="n">
        <v>3</v>
      </c>
      <c r="G306" s="7" t="s">
        <v>3559</v>
      </c>
      <c r="H306" s="7" t="s">
        <v>3559</v>
      </c>
    </row>
    <row r="307" customFormat="false" ht="16.5" hidden="false" customHeight="true" outlineLevel="0" collapsed="false">
      <c r="A307" s="7" t="s">
        <v>3458</v>
      </c>
      <c r="B307" s="7" t="s">
        <v>2217</v>
      </c>
      <c r="C307" s="7" t="s">
        <v>123</v>
      </c>
      <c r="D307" s="7" t="n">
        <v>1</v>
      </c>
      <c r="E307" s="7" t="n">
        <v>1</v>
      </c>
      <c r="F307" s="7" t="n">
        <v>2</v>
      </c>
      <c r="G307" s="7" t="s">
        <v>3568</v>
      </c>
      <c r="H307" s="7" t="s">
        <v>3568</v>
      </c>
    </row>
    <row r="308" customFormat="false" ht="15" hidden="false" customHeight="true" outlineLevel="0" collapsed="false">
      <c r="A308" s="7" t="s">
        <v>3458</v>
      </c>
      <c r="B308" s="7" t="s">
        <v>2207</v>
      </c>
      <c r="C308" s="7" t="s">
        <v>123</v>
      </c>
      <c r="D308" s="7" t="n">
        <v>1</v>
      </c>
      <c r="E308" s="7" t="n">
        <v>1</v>
      </c>
      <c r="F308" s="7" t="n">
        <v>2</v>
      </c>
      <c r="G308" s="7" t="s">
        <v>3571</v>
      </c>
      <c r="H308" s="7" t="s">
        <v>3571</v>
      </c>
    </row>
    <row r="309" customFormat="false" ht="16.5" hidden="false" customHeight="true" outlineLevel="0" collapsed="false">
      <c r="A309" s="7" t="s">
        <v>3458</v>
      </c>
      <c r="B309" s="7" t="s">
        <v>3574</v>
      </c>
      <c r="C309" s="7" t="s">
        <v>123</v>
      </c>
      <c r="D309" s="7" t="n">
        <v>1</v>
      </c>
      <c r="E309" s="7" t="n">
        <v>1</v>
      </c>
      <c r="F309" s="7" t="n">
        <v>3</v>
      </c>
      <c r="G309" s="7" t="s">
        <v>3576</v>
      </c>
      <c r="H309" s="7" t="s">
        <v>3576</v>
      </c>
    </row>
    <row r="310" customFormat="false" ht="15" hidden="false" customHeight="true" outlineLevel="0" collapsed="false">
      <c r="A310" s="7" t="s">
        <v>3458</v>
      </c>
      <c r="B310" s="7" t="s">
        <v>2261</v>
      </c>
      <c r="C310" s="7" t="s">
        <v>123</v>
      </c>
      <c r="D310" s="7" t="n">
        <v>1</v>
      </c>
      <c r="E310" s="7" t="n">
        <v>1</v>
      </c>
      <c r="F310" s="7" t="n">
        <v>2</v>
      </c>
      <c r="G310" s="7" t="s">
        <v>2885</v>
      </c>
      <c r="H310" s="7" t="s">
        <v>2885</v>
      </c>
    </row>
    <row r="311" customFormat="false" ht="16.5" hidden="false" customHeight="true" outlineLevel="0" collapsed="false">
      <c r="A311" s="7" t="s">
        <v>1063</v>
      </c>
      <c r="B311" s="7" t="s">
        <v>3691</v>
      </c>
      <c r="C311" s="7" t="s">
        <v>123</v>
      </c>
      <c r="D311" s="7" t="n">
        <v>1</v>
      </c>
      <c r="E311" s="7" t="n">
        <v>1</v>
      </c>
      <c r="F311" s="7" t="n">
        <v>2</v>
      </c>
      <c r="G311" s="7" t="s">
        <v>2609</v>
      </c>
      <c r="H311" s="7" t="s">
        <v>2609</v>
      </c>
    </row>
    <row r="312" customFormat="false" ht="16.5" hidden="false" customHeight="true" outlineLevel="0" collapsed="false">
      <c r="A312" s="7" t="s">
        <v>1063</v>
      </c>
      <c r="B312" s="7" t="s">
        <v>3698</v>
      </c>
      <c r="C312" s="7" t="s">
        <v>123</v>
      </c>
      <c r="D312" s="7" t="n">
        <v>1</v>
      </c>
      <c r="E312" s="7" t="n">
        <v>1</v>
      </c>
      <c r="F312" s="7" t="n">
        <v>3</v>
      </c>
      <c r="G312" s="7" t="s">
        <v>3700</v>
      </c>
      <c r="H312" s="7" t="s">
        <v>3700</v>
      </c>
    </row>
    <row r="313" customFormat="false" ht="16.5" hidden="false" customHeight="true" outlineLevel="0" collapsed="false">
      <c r="A313" s="7" t="s">
        <v>1063</v>
      </c>
      <c r="B313" s="7" t="s">
        <v>2135</v>
      </c>
      <c r="C313" s="7" t="s">
        <v>123</v>
      </c>
      <c r="D313" s="7" t="n">
        <v>1</v>
      </c>
      <c r="E313" s="7" t="n">
        <v>1</v>
      </c>
      <c r="F313" s="7" t="n">
        <v>3</v>
      </c>
      <c r="G313" s="7" t="s">
        <v>3708</v>
      </c>
      <c r="H313" s="7" t="s">
        <v>3708</v>
      </c>
    </row>
    <row r="314" customFormat="false" ht="16.5" hidden="false" customHeight="true" outlineLevel="0" collapsed="false">
      <c r="A314" s="7" t="s">
        <v>1063</v>
      </c>
      <c r="B314" s="7" t="s">
        <v>3714</v>
      </c>
      <c r="C314" s="7" t="s">
        <v>123</v>
      </c>
      <c r="D314" s="7" t="n">
        <v>1</v>
      </c>
      <c r="E314" s="7" t="n">
        <v>1</v>
      </c>
      <c r="F314" s="7" t="n">
        <v>2</v>
      </c>
      <c r="G314" s="7" t="s">
        <v>3716</v>
      </c>
      <c r="H314" s="7" t="s">
        <v>3716</v>
      </c>
    </row>
    <row r="315" customFormat="false" ht="16.5" hidden="false" customHeight="true" outlineLevel="0" collapsed="false">
      <c r="A315" s="7" t="s">
        <v>1063</v>
      </c>
      <c r="B315" s="7" t="s">
        <v>3721</v>
      </c>
      <c r="C315" s="7" t="s">
        <v>123</v>
      </c>
      <c r="D315" s="7" t="n">
        <v>1</v>
      </c>
      <c r="E315" s="7" t="n">
        <v>1</v>
      </c>
      <c r="F315" s="7" t="n">
        <v>2</v>
      </c>
      <c r="G315" s="7" t="s">
        <v>3723</v>
      </c>
      <c r="H315" s="7" t="s">
        <v>3723</v>
      </c>
    </row>
    <row r="316" customFormat="false" ht="16.5" hidden="false" customHeight="true" outlineLevel="0" collapsed="false">
      <c r="A316" s="7" t="s">
        <v>1063</v>
      </c>
      <c r="B316" s="7" t="s">
        <v>884</v>
      </c>
      <c r="C316" s="7" t="s">
        <v>123</v>
      </c>
      <c r="D316" s="7" t="n">
        <v>1</v>
      </c>
      <c r="E316" s="7" t="n">
        <v>1</v>
      </c>
      <c r="F316" s="7" t="n">
        <v>3</v>
      </c>
      <c r="G316" s="7" t="s">
        <v>3734</v>
      </c>
      <c r="H316" s="7" t="s">
        <v>3734</v>
      </c>
    </row>
    <row r="317" customFormat="false" ht="16.5" hidden="false" customHeight="true" outlineLevel="0" collapsed="false">
      <c r="A317" s="7" t="s">
        <v>1063</v>
      </c>
      <c r="B317" s="7" t="s">
        <v>630</v>
      </c>
      <c r="C317" s="7" t="s">
        <v>123</v>
      </c>
      <c r="D317" s="7" t="n">
        <v>1</v>
      </c>
      <c r="E317" s="7" t="n">
        <v>1</v>
      </c>
      <c r="F317" s="7" t="n">
        <v>3</v>
      </c>
      <c r="G317" s="7" t="s">
        <v>3742</v>
      </c>
      <c r="H317" s="7" t="s">
        <v>3742</v>
      </c>
    </row>
    <row r="318" customFormat="false" ht="16.5" hidden="false" customHeight="true" outlineLevel="0" collapsed="false">
      <c r="A318" s="7" t="s">
        <v>1063</v>
      </c>
      <c r="B318" s="8" t="s">
        <v>2554</v>
      </c>
      <c r="C318" s="7" t="s">
        <v>123</v>
      </c>
      <c r="D318" s="7" t="n">
        <v>1</v>
      </c>
      <c r="E318" s="7" t="n">
        <v>1</v>
      </c>
      <c r="F318" s="7" t="n">
        <v>2</v>
      </c>
      <c r="G318" s="7" t="s">
        <v>3749</v>
      </c>
      <c r="H318" s="7" t="s">
        <v>3749</v>
      </c>
    </row>
    <row r="319" customFormat="false" ht="15" hidden="false" customHeight="true" outlineLevel="0" collapsed="false">
      <c r="A319" s="7" t="s">
        <v>723</v>
      </c>
      <c r="B319" s="7" t="s">
        <v>1662</v>
      </c>
      <c r="C319" s="7" t="s">
        <v>123</v>
      </c>
      <c r="D319" s="7" t="n">
        <v>1</v>
      </c>
      <c r="E319" s="7" t="n">
        <v>1</v>
      </c>
      <c r="F319" s="7" t="n">
        <v>3</v>
      </c>
      <c r="G319" s="7" t="s">
        <v>3700</v>
      </c>
      <c r="H319" s="7" t="s">
        <v>3700</v>
      </c>
    </row>
    <row r="320" customFormat="false" ht="15" hidden="false" customHeight="true" outlineLevel="0" collapsed="false">
      <c r="A320" s="7" t="s">
        <v>723</v>
      </c>
      <c r="B320" s="7" t="s">
        <v>3864</v>
      </c>
      <c r="C320" s="7" t="s">
        <v>123</v>
      </c>
      <c r="D320" s="7" t="n">
        <v>1</v>
      </c>
      <c r="E320" s="7" t="n">
        <v>1</v>
      </c>
      <c r="F320" s="7" t="n">
        <v>2</v>
      </c>
      <c r="G320" s="7" t="s">
        <v>3866</v>
      </c>
      <c r="H320" s="7" t="s">
        <v>3866</v>
      </c>
    </row>
    <row r="321" customFormat="false" ht="15" hidden="false" customHeight="true" outlineLevel="0" collapsed="false">
      <c r="A321" s="7" t="s">
        <v>723</v>
      </c>
      <c r="B321" s="7" t="s">
        <v>3870</v>
      </c>
      <c r="C321" s="7" t="s">
        <v>123</v>
      </c>
      <c r="D321" s="7" t="n">
        <v>1</v>
      </c>
      <c r="E321" s="7" t="n">
        <v>1</v>
      </c>
      <c r="F321" s="7" t="n">
        <v>2</v>
      </c>
      <c r="G321" s="7" t="s">
        <v>3872</v>
      </c>
      <c r="H321" s="7" t="s">
        <v>3872</v>
      </c>
    </row>
    <row r="322" customFormat="false" ht="15" hidden="false" customHeight="true" outlineLevel="0" collapsed="false">
      <c r="A322" s="7" t="s">
        <v>723</v>
      </c>
      <c r="B322" s="7" t="s">
        <v>3877</v>
      </c>
      <c r="C322" s="7" t="s">
        <v>123</v>
      </c>
      <c r="D322" s="7" t="n">
        <v>1</v>
      </c>
      <c r="E322" s="7" t="n">
        <v>1</v>
      </c>
      <c r="F322" s="7" t="n">
        <v>2</v>
      </c>
      <c r="G322" s="7" t="s">
        <v>1643</v>
      </c>
      <c r="H322" s="7" t="s">
        <v>1643</v>
      </c>
    </row>
    <row r="323" customFormat="false" ht="15" hidden="false" customHeight="true" outlineLevel="0" collapsed="false">
      <c r="A323" s="7" t="s">
        <v>723</v>
      </c>
      <c r="B323" s="7" t="s">
        <v>2332</v>
      </c>
      <c r="C323" s="7" t="s">
        <v>123</v>
      </c>
      <c r="D323" s="7" t="n">
        <v>1</v>
      </c>
      <c r="E323" s="7" t="n">
        <v>1</v>
      </c>
      <c r="F323" s="7" t="n">
        <v>3</v>
      </c>
      <c r="G323" s="7" t="s">
        <v>3886</v>
      </c>
      <c r="H323" s="7" t="s">
        <v>3886</v>
      </c>
    </row>
    <row r="324" customFormat="false" ht="15" hidden="false" customHeight="true" outlineLevel="0" collapsed="false">
      <c r="A324" s="7" t="s">
        <v>723</v>
      </c>
      <c r="B324" s="7" t="s">
        <v>3895</v>
      </c>
      <c r="C324" s="7" t="s">
        <v>123</v>
      </c>
      <c r="D324" s="7" t="n">
        <v>1</v>
      </c>
      <c r="E324" s="7" t="n">
        <v>1</v>
      </c>
      <c r="F324" s="7" t="n">
        <v>3</v>
      </c>
      <c r="G324" s="7" t="s">
        <v>3897</v>
      </c>
      <c r="H324" s="7" t="s">
        <v>3897</v>
      </c>
    </row>
    <row r="325" customFormat="false" ht="16.5" hidden="false" customHeight="true" outlineLevel="0" collapsed="false">
      <c r="A325" s="7" t="s">
        <v>723</v>
      </c>
      <c r="B325" s="7" t="s">
        <v>3903</v>
      </c>
      <c r="C325" s="7" t="s">
        <v>123</v>
      </c>
      <c r="D325" s="7" t="n">
        <v>1</v>
      </c>
      <c r="E325" s="7" t="n">
        <v>1</v>
      </c>
      <c r="F325" s="7" t="n">
        <v>3</v>
      </c>
      <c r="G325" s="7" t="s">
        <v>3905</v>
      </c>
      <c r="H325" s="7" t="s">
        <v>3905</v>
      </c>
    </row>
    <row r="326" customFormat="false" ht="15" hidden="false" customHeight="true" outlineLevel="0" collapsed="false">
      <c r="A326" s="7" t="s">
        <v>1045</v>
      </c>
      <c r="B326" s="7" t="s">
        <v>3925</v>
      </c>
      <c r="C326" s="7" t="s">
        <v>123</v>
      </c>
      <c r="D326" s="7" t="n">
        <v>1</v>
      </c>
      <c r="E326" s="7" t="n">
        <v>1</v>
      </c>
      <c r="F326" s="7" t="n">
        <v>1</v>
      </c>
      <c r="G326" s="7" t="s">
        <v>3927</v>
      </c>
      <c r="H326" s="7" t="s">
        <v>3927</v>
      </c>
    </row>
    <row r="327" customFormat="false" ht="16.5" hidden="false" customHeight="true" outlineLevel="0" collapsed="false">
      <c r="A327" s="7" t="s">
        <v>1045</v>
      </c>
      <c r="B327" s="8" t="s">
        <v>3930</v>
      </c>
      <c r="C327" s="7" t="s">
        <v>123</v>
      </c>
      <c r="D327" s="7" t="n">
        <v>1</v>
      </c>
      <c r="E327" s="7" t="n">
        <v>1</v>
      </c>
      <c r="F327" s="7" t="n">
        <v>2</v>
      </c>
      <c r="G327" s="7" t="s">
        <v>3932</v>
      </c>
      <c r="H327" s="7" t="s">
        <v>3932</v>
      </c>
    </row>
    <row r="328" customFormat="false" ht="15" hidden="false" customHeight="true" outlineLevel="0" collapsed="false">
      <c r="A328" s="7" t="s">
        <v>1045</v>
      </c>
      <c r="B328" s="7" t="s">
        <v>3937</v>
      </c>
      <c r="C328" s="7" t="s">
        <v>123</v>
      </c>
      <c r="D328" s="7" t="n">
        <v>1</v>
      </c>
      <c r="E328" s="7" t="n">
        <v>1</v>
      </c>
      <c r="F328" s="7" t="n">
        <v>2</v>
      </c>
      <c r="G328" s="7" t="s">
        <v>3939</v>
      </c>
      <c r="H328" s="7" t="s">
        <v>3939</v>
      </c>
    </row>
    <row r="329" customFormat="false" ht="16.5" hidden="false" customHeight="true" outlineLevel="0" collapsed="false">
      <c r="A329" s="7" t="s">
        <v>1045</v>
      </c>
      <c r="B329" s="7" t="s">
        <v>2547</v>
      </c>
      <c r="C329" s="7" t="s">
        <v>123</v>
      </c>
      <c r="D329" s="7" t="n">
        <v>1</v>
      </c>
      <c r="E329" s="7" t="n">
        <v>1</v>
      </c>
      <c r="F329" s="7" t="n">
        <v>2</v>
      </c>
      <c r="G329" s="7" t="s">
        <v>3944</v>
      </c>
      <c r="H329" s="7" t="s">
        <v>3944</v>
      </c>
    </row>
    <row r="330" customFormat="false" ht="15" hidden="false" customHeight="true" outlineLevel="0" collapsed="false">
      <c r="A330" s="7" t="s">
        <v>1045</v>
      </c>
      <c r="B330" s="7" t="s">
        <v>3251</v>
      </c>
      <c r="C330" s="7" t="s">
        <v>123</v>
      </c>
      <c r="D330" s="7" t="n">
        <v>1</v>
      </c>
      <c r="E330" s="7" t="n">
        <v>1</v>
      </c>
      <c r="F330" s="7" t="n">
        <v>2</v>
      </c>
      <c r="G330" s="7" t="s">
        <v>3948</v>
      </c>
      <c r="H330" s="7" t="s">
        <v>3948</v>
      </c>
    </row>
    <row r="331" customFormat="false" ht="15" hidden="false" customHeight="true" outlineLevel="0" collapsed="false">
      <c r="A331" s="7" t="s">
        <v>1045</v>
      </c>
      <c r="B331" s="8" t="s">
        <v>3952</v>
      </c>
      <c r="C331" s="7" t="s">
        <v>123</v>
      </c>
      <c r="D331" s="7" t="n">
        <v>1</v>
      </c>
      <c r="E331" s="7" t="n">
        <v>1</v>
      </c>
      <c r="F331" s="7" t="n">
        <v>2</v>
      </c>
      <c r="G331" s="7" t="s">
        <v>3954</v>
      </c>
      <c r="H331" s="7" t="s">
        <v>3954</v>
      </c>
    </row>
    <row r="332" customFormat="false" ht="16.5" hidden="false" customHeight="true" outlineLevel="0" collapsed="false">
      <c r="A332" s="7" t="s">
        <v>1045</v>
      </c>
      <c r="B332" s="8" t="s">
        <v>3959</v>
      </c>
      <c r="C332" s="7" t="s">
        <v>123</v>
      </c>
      <c r="D332" s="7" t="n">
        <v>1</v>
      </c>
      <c r="E332" s="7" t="n">
        <v>1</v>
      </c>
      <c r="F332" s="7" t="n">
        <v>3</v>
      </c>
      <c r="G332" s="7" t="s">
        <v>3961</v>
      </c>
      <c r="H332" s="7" t="s">
        <v>3961</v>
      </c>
    </row>
    <row r="333" customFormat="false" ht="15" hidden="false" customHeight="true" outlineLevel="0" collapsed="false">
      <c r="A333" s="7" t="s">
        <v>1045</v>
      </c>
      <c r="B333" s="7" t="s">
        <v>1023</v>
      </c>
      <c r="C333" s="7" t="s">
        <v>123</v>
      </c>
      <c r="D333" s="7" t="n">
        <v>1</v>
      </c>
      <c r="E333" s="7" t="n">
        <v>1</v>
      </c>
      <c r="F333" s="7" t="n">
        <v>2</v>
      </c>
      <c r="G333" s="7" t="s">
        <v>3966</v>
      </c>
      <c r="H333" s="7" t="s">
        <v>3966</v>
      </c>
    </row>
    <row r="334" customFormat="false" ht="15" hidden="false" customHeight="true" outlineLevel="0" collapsed="false">
      <c r="A334" s="7" t="s">
        <v>2006</v>
      </c>
      <c r="B334" s="7" t="s">
        <v>3970</v>
      </c>
      <c r="C334" s="7" t="s">
        <v>123</v>
      </c>
      <c r="D334" s="7" t="n">
        <v>1</v>
      </c>
      <c r="E334" s="7" t="n">
        <v>1</v>
      </c>
      <c r="F334" s="7" t="n">
        <v>2</v>
      </c>
      <c r="G334" s="7" t="s">
        <v>3972</v>
      </c>
      <c r="H334" s="7" t="s">
        <v>3972</v>
      </c>
    </row>
    <row r="335" customFormat="false" ht="15" hidden="false" customHeight="true" outlineLevel="0" collapsed="false">
      <c r="A335" s="7" t="s">
        <v>2006</v>
      </c>
      <c r="B335" s="7" t="s">
        <v>3975</v>
      </c>
      <c r="C335" s="7" t="s">
        <v>123</v>
      </c>
      <c r="D335" s="7" t="n">
        <v>1</v>
      </c>
      <c r="E335" s="7" t="n">
        <v>1</v>
      </c>
      <c r="F335" s="7" t="n">
        <v>3</v>
      </c>
      <c r="G335" s="7" t="s">
        <v>3977</v>
      </c>
      <c r="H335" s="7" t="s">
        <v>3977</v>
      </c>
    </row>
    <row r="336" customFormat="false" ht="15" hidden="false" customHeight="true" outlineLevel="0" collapsed="false">
      <c r="A336" s="7" t="s">
        <v>2006</v>
      </c>
      <c r="B336" s="7" t="s">
        <v>3986</v>
      </c>
      <c r="C336" s="7" t="s">
        <v>123</v>
      </c>
      <c r="D336" s="7" t="n">
        <v>1</v>
      </c>
      <c r="E336" s="7" t="n">
        <v>1</v>
      </c>
      <c r="F336" s="7" t="n">
        <v>3</v>
      </c>
      <c r="G336" s="7" t="s">
        <v>3988</v>
      </c>
      <c r="H336" s="7" t="s">
        <v>3988</v>
      </c>
    </row>
    <row r="337" customFormat="false" ht="15" hidden="false" customHeight="true" outlineLevel="0" collapsed="false">
      <c r="A337" s="7" t="s">
        <v>2006</v>
      </c>
      <c r="B337" s="7" t="s">
        <v>3877</v>
      </c>
      <c r="C337" s="7" t="s">
        <v>123</v>
      </c>
      <c r="D337" s="7" t="n">
        <v>1</v>
      </c>
      <c r="E337" s="7" t="n">
        <v>1</v>
      </c>
      <c r="F337" s="7" t="n">
        <v>3</v>
      </c>
      <c r="G337" s="7" t="s">
        <v>3995</v>
      </c>
      <c r="H337" s="7" t="s">
        <v>3995</v>
      </c>
    </row>
    <row r="338" customFormat="false" ht="16.5" hidden="false" customHeight="true" outlineLevel="0" collapsed="false">
      <c r="A338" s="7" t="s">
        <v>2006</v>
      </c>
      <c r="B338" s="8" t="s">
        <v>2166</v>
      </c>
      <c r="C338" s="7" t="s">
        <v>123</v>
      </c>
      <c r="D338" s="7" t="n">
        <v>1</v>
      </c>
      <c r="E338" s="7" t="n">
        <v>1</v>
      </c>
      <c r="F338" s="7" t="n">
        <v>2</v>
      </c>
      <c r="G338" s="7" t="s">
        <v>4002</v>
      </c>
      <c r="H338" s="7" t="s">
        <v>4002</v>
      </c>
    </row>
    <row r="339" customFormat="false" ht="15" hidden="false" customHeight="true" outlineLevel="0" collapsed="false">
      <c r="A339" s="7" t="s">
        <v>2006</v>
      </c>
      <c r="B339" s="7" t="s">
        <v>4007</v>
      </c>
      <c r="C339" s="7" t="s">
        <v>123</v>
      </c>
      <c r="D339" s="7" t="n">
        <v>1</v>
      </c>
      <c r="E339" s="7" t="n">
        <v>1</v>
      </c>
      <c r="F339" s="7" t="n">
        <v>2</v>
      </c>
      <c r="G339" s="7" t="s">
        <v>4009</v>
      </c>
      <c r="H339" s="7" t="s">
        <v>4009</v>
      </c>
    </row>
    <row r="340" customFormat="false" ht="16.5" hidden="false" customHeight="true" outlineLevel="0" collapsed="false">
      <c r="A340" s="7" t="s">
        <v>2006</v>
      </c>
      <c r="B340" s="7" t="s">
        <v>4013</v>
      </c>
      <c r="C340" s="7" t="s">
        <v>123</v>
      </c>
      <c r="D340" s="7" t="n">
        <v>1</v>
      </c>
      <c r="E340" s="7" t="n">
        <v>1</v>
      </c>
      <c r="F340" s="7" t="n">
        <v>2</v>
      </c>
      <c r="G340" s="7" t="s">
        <v>1495</v>
      </c>
      <c r="H340" s="7" t="s">
        <v>1495</v>
      </c>
    </row>
    <row r="341" customFormat="false" ht="16.5" hidden="false" customHeight="true" outlineLevel="0" collapsed="false">
      <c r="A341" s="7" t="s">
        <v>2006</v>
      </c>
      <c r="B341" s="7" t="s">
        <v>523</v>
      </c>
      <c r="C341" s="7" t="s">
        <v>123</v>
      </c>
      <c r="D341" s="7" t="n">
        <v>1</v>
      </c>
      <c r="E341" s="7" t="n">
        <v>1</v>
      </c>
      <c r="F341" s="7" t="n">
        <v>2</v>
      </c>
      <c r="G341" s="7" t="s">
        <v>4018</v>
      </c>
      <c r="H341" s="7" t="s">
        <v>4018</v>
      </c>
    </row>
    <row r="342" customFormat="false" ht="15" hidden="false" customHeight="true" outlineLevel="0" collapsed="false">
      <c r="A342" s="7" t="s">
        <v>2006</v>
      </c>
      <c r="B342" s="7" t="s">
        <v>1673</v>
      </c>
      <c r="C342" s="7" t="s">
        <v>123</v>
      </c>
      <c r="D342" s="7" t="n">
        <v>1</v>
      </c>
      <c r="E342" s="7" t="n">
        <v>1</v>
      </c>
      <c r="F342" s="7" t="n">
        <v>3</v>
      </c>
      <c r="G342" s="7" t="s">
        <v>2008</v>
      </c>
      <c r="H342" s="7" t="s">
        <v>2008</v>
      </c>
    </row>
    <row r="343" customFormat="false" ht="15" hidden="false" customHeight="true" outlineLevel="0" collapsed="false">
      <c r="A343" s="7" t="s">
        <v>474</v>
      </c>
      <c r="B343" s="8" t="s">
        <v>4058</v>
      </c>
      <c r="C343" s="7" t="s">
        <v>123</v>
      </c>
      <c r="D343" s="7" t="n">
        <v>1</v>
      </c>
      <c r="E343" s="7" t="n">
        <v>1</v>
      </c>
      <c r="F343" s="7" t="n">
        <v>3</v>
      </c>
      <c r="G343" s="7" t="s">
        <v>4060</v>
      </c>
      <c r="H343" s="7" t="s">
        <v>4060</v>
      </c>
    </row>
    <row r="344" customFormat="false" ht="16.5" hidden="false" customHeight="true" outlineLevel="0" collapsed="false">
      <c r="A344" s="7" t="s">
        <v>474</v>
      </c>
      <c r="B344" s="7" t="s">
        <v>4067</v>
      </c>
      <c r="C344" s="7" t="s">
        <v>123</v>
      </c>
      <c r="D344" s="7" t="n">
        <v>1</v>
      </c>
      <c r="E344" s="7" t="n">
        <v>1</v>
      </c>
      <c r="F344" s="7" t="n">
        <v>3</v>
      </c>
      <c r="G344" s="7" t="s">
        <v>4069</v>
      </c>
      <c r="H344" s="7" t="s">
        <v>4069</v>
      </c>
    </row>
    <row r="345" customFormat="false" ht="16.5" hidden="false" customHeight="true" outlineLevel="0" collapsed="false">
      <c r="A345" s="7" t="s">
        <v>474</v>
      </c>
      <c r="B345" s="7" t="s">
        <v>4076</v>
      </c>
      <c r="C345" s="7" t="s">
        <v>123</v>
      </c>
      <c r="D345" s="7" t="n">
        <v>1</v>
      </c>
      <c r="E345" s="7" t="n">
        <v>1</v>
      </c>
      <c r="F345" s="7" t="n">
        <v>2</v>
      </c>
      <c r="G345" s="7" t="s">
        <v>4078</v>
      </c>
      <c r="H345" s="7" t="s">
        <v>4078</v>
      </c>
    </row>
    <row r="346" customFormat="false" ht="16.5" hidden="false" customHeight="true" outlineLevel="0" collapsed="false">
      <c r="A346" s="7" t="s">
        <v>474</v>
      </c>
      <c r="B346" s="7" t="s">
        <v>4082</v>
      </c>
      <c r="C346" s="7" t="s">
        <v>123</v>
      </c>
      <c r="D346" s="7" t="n">
        <v>1</v>
      </c>
      <c r="E346" s="7" t="n">
        <v>1</v>
      </c>
      <c r="F346" s="7" t="n">
        <v>3</v>
      </c>
      <c r="G346" s="7" t="s">
        <v>3143</v>
      </c>
      <c r="H346" s="7" t="s">
        <v>3143</v>
      </c>
    </row>
    <row r="347" customFormat="false" ht="16.5" hidden="false" customHeight="true" outlineLevel="0" collapsed="false">
      <c r="A347" s="7" t="s">
        <v>474</v>
      </c>
      <c r="B347" s="7" t="s">
        <v>1063</v>
      </c>
      <c r="C347" s="7" t="s">
        <v>123</v>
      </c>
      <c r="D347" s="7" t="n">
        <v>1</v>
      </c>
      <c r="E347" s="7" t="n">
        <v>1</v>
      </c>
      <c r="F347" s="7" t="n">
        <v>2</v>
      </c>
      <c r="G347" s="7" t="s">
        <v>3727</v>
      </c>
      <c r="H347" s="7" t="s">
        <v>3727</v>
      </c>
    </row>
    <row r="348" customFormat="false" ht="15" hidden="false" customHeight="true" outlineLevel="0" collapsed="false">
      <c r="A348" s="7" t="s">
        <v>474</v>
      </c>
      <c r="B348" s="7" t="s">
        <v>1293</v>
      </c>
      <c r="C348" s="7" t="s">
        <v>123</v>
      </c>
      <c r="D348" s="7" t="n">
        <v>1</v>
      </c>
      <c r="E348" s="7" t="n">
        <v>1</v>
      </c>
      <c r="F348" s="7" t="n">
        <v>2</v>
      </c>
      <c r="G348" s="7" t="s">
        <v>4092</v>
      </c>
      <c r="H348" s="7" t="s">
        <v>4092</v>
      </c>
    </row>
    <row r="349" customFormat="false" ht="15" hidden="false" customHeight="true" outlineLevel="0" collapsed="false">
      <c r="A349" s="7" t="s">
        <v>474</v>
      </c>
      <c r="B349" s="7" t="s">
        <v>4096</v>
      </c>
      <c r="C349" s="7" t="s">
        <v>123</v>
      </c>
      <c r="D349" s="7" t="n">
        <v>1</v>
      </c>
      <c r="E349" s="7" t="n">
        <v>1</v>
      </c>
      <c r="F349" s="7" t="n">
        <v>2</v>
      </c>
      <c r="G349" s="7" t="s">
        <v>878</v>
      </c>
      <c r="H349" s="7" t="s">
        <v>878</v>
      </c>
    </row>
    <row r="350" customFormat="false" ht="15" hidden="false" customHeight="true" outlineLevel="0" collapsed="false">
      <c r="A350" s="7" t="s">
        <v>474</v>
      </c>
      <c r="B350" s="7" t="s">
        <v>4099</v>
      </c>
      <c r="C350" s="7" t="s">
        <v>123</v>
      </c>
      <c r="D350" s="7" t="n">
        <v>1</v>
      </c>
      <c r="E350" s="7" t="n">
        <v>1</v>
      </c>
      <c r="F350" s="7" t="n">
        <v>3</v>
      </c>
      <c r="G350" s="7" t="s">
        <v>4101</v>
      </c>
      <c r="H350" s="7" t="s">
        <v>4101</v>
      </c>
    </row>
    <row r="351" customFormat="false" ht="15" hidden="false" customHeight="true" outlineLevel="0" collapsed="false">
      <c r="A351" s="7" t="s">
        <v>689</v>
      </c>
      <c r="B351" s="7" t="s">
        <v>4146</v>
      </c>
      <c r="C351" s="7" t="s">
        <v>123</v>
      </c>
      <c r="D351" s="7" t="n">
        <v>1</v>
      </c>
      <c r="E351" s="7" t="n">
        <v>1</v>
      </c>
      <c r="F351" s="7" t="n">
        <v>2</v>
      </c>
      <c r="G351" s="7" t="s">
        <v>2822</v>
      </c>
      <c r="H351" s="7" t="s">
        <v>2822</v>
      </c>
    </row>
    <row r="352" customFormat="false" ht="16.5" hidden="false" customHeight="true" outlineLevel="0" collapsed="false">
      <c r="A352" s="7" t="s">
        <v>689</v>
      </c>
      <c r="B352" s="7" t="s">
        <v>4151</v>
      </c>
      <c r="C352" s="7" t="s">
        <v>123</v>
      </c>
      <c r="D352" s="7" t="n">
        <v>1</v>
      </c>
      <c r="E352" s="7" t="n">
        <v>1</v>
      </c>
      <c r="F352" s="7" t="n">
        <v>3</v>
      </c>
      <c r="G352" s="7" t="s">
        <v>3932</v>
      </c>
      <c r="H352" s="7" t="s">
        <v>3932</v>
      </c>
    </row>
    <row r="353" customFormat="false" ht="15" hidden="false" customHeight="true" outlineLevel="0" collapsed="false">
      <c r="A353" s="7" t="s">
        <v>689</v>
      </c>
      <c r="B353" s="7" t="s">
        <v>4156</v>
      </c>
      <c r="C353" s="7" t="s">
        <v>123</v>
      </c>
      <c r="D353" s="7" t="n">
        <v>1</v>
      </c>
      <c r="E353" s="7" t="n">
        <v>1</v>
      </c>
      <c r="F353" s="7" t="n">
        <v>2</v>
      </c>
      <c r="G353" s="7" t="s">
        <v>4158</v>
      </c>
      <c r="H353" s="7" t="s">
        <v>4158</v>
      </c>
    </row>
    <row r="354" customFormat="false" ht="15" hidden="false" customHeight="true" outlineLevel="0" collapsed="false">
      <c r="A354" s="7" t="s">
        <v>689</v>
      </c>
      <c r="B354" s="7" t="s">
        <v>884</v>
      </c>
      <c r="C354" s="7" t="s">
        <v>123</v>
      </c>
      <c r="D354" s="7" t="n">
        <v>1</v>
      </c>
      <c r="E354" s="7" t="n">
        <v>1</v>
      </c>
      <c r="F354" s="7" t="n">
        <v>2</v>
      </c>
      <c r="G354" s="7" t="s">
        <v>4162</v>
      </c>
      <c r="H354" s="7" t="s">
        <v>4162</v>
      </c>
    </row>
    <row r="355" customFormat="false" ht="15" hidden="false" customHeight="true" outlineLevel="0" collapsed="false">
      <c r="A355" s="7" t="s">
        <v>689</v>
      </c>
      <c r="B355" s="7" t="s">
        <v>4170</v>
      </c>
      <c r="C355" s="7" t="s">
        <v>123</v>
      </c>
      <c r="D355" s="7" t="n">
        <v>1</v>
      </c>
      <c r="E355" s="7" t="n">
        <v>1</v>
      </c>
      <c r="F355" s="7" t="n">
        <v>2</v>
      </c>
      <c r="G355" s="7" t="s">
        <v>4172</v>
      </c>
      <c r="H355" s="7" t="s">
        <v>4172</v>
      </c>
    </row>
    <row r="356" customFormat="false" ht="15" hidden="false" customHeight="true" outlineLevel="0" collapsed="false">
      <c r="A356" s="7" t="s">
        <v>689</v>
      </c>
      <c r="B356" s="7" t="s">
        <v>2485</v>
      </c>
      <c r="C356" s="7" t="s">
        <v>123</v>
      </c>
      <c r="D356" s="7" t="n">
        <v>1</v>
      </c>
      <c r="E356" s="7" t="n">
        <v>1</v>
      </c>
      <c r="F356" s="7" t="n">
        <v>2</v>
      </c>
      <c r="G356" s="7" t="s">
        <v>4175</v>
      </c>
      <c r="H356" s="7" t="s">
        <v>4175</v>
      </c>
    </row>
    <row r="357" customFormat="false" ht="15" hidden="false" customHeight="true" outlineLevel="0" collapsed="false">
      <c r="A357" s="7" t="s">
        <v>689</v>
      </c>
      <c r="B357" s="7" t="s">
        <v>2207</v>
      </c>
      <c r="C357" s="7" t="s">
        <v>123</v>
      </c>
      <c r="D357" s="7" t="n">
        <v>1</v>
      </c>
      <c r="E357" s="7" t="n">
        <v>1</v>
      </c>
      <c r="F357" s="7" t="n">
        <v>3</v>
      </c>
      <c r="G357" s="7" t="s">
        <v>4179</v>
      </c>
      <c r="H357" s="7" t="s">
        <v>4179</v>
      </c>
    </row>
    <row r="358" customFormat="false" ht="15" hidden="false" customHeight="true" outlineLevel="0" collapsed="false">
      <c r="A358" s="7" t="s">
        <v>689</v>
      </c>
      <c r="B358" s="7" t="s">
        <v>1475</v>
      </c>
      <c r="C358" s="7" t="s">
        <v>123</v>
      </c>
      <c r="D358" s="7" t="n">
        <v>1</v>
      </c>
      <c r="E358" s="7" t="n">
        <v>1</v>
      </c>
      <c r="F358" s="7" t="n">
        <v>2</v>
      </c>
      <c r="G358" s="7" t="s">
        <v>4185</v>
      </c>
      <c r="H358" s="7" t="s">
        <v>4185</v>
      </c>
    </row>
    <row r="359" customFormat="false" ht="15" hidden="false" customHeight="true" outlineLevel="0" collapsed="false">
      <c r="A359" s="7" t="s">
        <v>533</v>
      </c>
      <c r="B359" s="7" t="s">
        <v>4273</v>
      </c>
      <c r="C359" s="7" t="s">
        <v>123</v>
      </c>
      <c r="D359" s="7" t="n">
        <v>1</v>
      </c>
      <c r="E359" s="7" t="n">
        <v>1</v>
      </c>
      <c r="F359" s="7" t="n">
        <v>2</v>
      </c>
      <c r="G359" s="7" t="s">
        <v>4275</v>
      </c>
      <c r="H359" s="7" t="s">
        <v>4275</v>
      </c>
    </row>
    <row r="360" customFormat="false" ht="16.5" hidden="false" customHeight="true" outlineLevel="0" collapsed="false">
      <c r="A360" s="7" t="s">
        <v>533</v>
      </c>
      <c r="B360" s="7" t="s">
        <v>3903</v>
      </c>
      <c r="C360" s="7" t="s">
        <v>123</v>
      </c>
      <c r="D360" s="7" t="n">
        <v>1</v>
      </c>
      <c r="E360" s="7" t="n">
        <v>1</v>
      </c>
      <c r="F360" s="7" t="n">
        <v>2</v>
      </c>
      <c r="G360" s="7" t="s">
        <v>4280</v>
      </c>
      <c r="H360" s="7" t="s">
        <v>4280</v>
      </c>
    </row>
    <row r="361" customFormat="false" ht="15" hidden="false" customHeight="true" outlineLevel="0" collapsed="false">
      <c r="A361" s="7" t="s">
        <v>533</v>
      </c>
      <c r="B361" s="7" t="s">
        <v>3314</v>
      </c>
      <c r="C361" s="7" t="s">
        <v>123</v>
      </c>
      <c r="D361" s="7" t="n">
        <v>1</v>
      </c>
      <c r="E361" s="7" t="n">
        <v>1</v>
      </c>
      <c r="F361" s="7" t="n">
        <v>2</v>
      </c>
      <c r="G361" s="7" t="s">
        <v>4285</v>
      </c>
      <c r="H361" s="7" t="s">
        <v>4285</v>
      </c>
    </row>
    <row r="362" customFormat="false" ht="15" hidden="false" customHeight="true" outlineLevel="0" collapsed="false">
      <c r="A362" s="7" t="s">
        <v>533</v>
      </c>
      <c r="B362" s="7" t="s">
        <v>403</v>
      </c>
      <c r="C362" s="7" t="s">
        <v>123</v>
      </c>
      <c r="D362" s="7" t="n">
        <v>1</v>
      </c>
      <c r="E362" s="7" t="n">
        <v>1</v>
      </c>
      <c r="F362" s="7" t="n">
        <v>3</v>
      </c>
      <c r="G362" s="7" t="s">
        <v>535</v>
      </c>
      <c r="H362" s="7" t="s">
        <v>535</v>
      </c>
    </row>
    <row r="363" customFormat="false" ht="15" hidden="false" customHeight="true" outlineLevel="0" collapsed="false">
      <c r="A363" s="7" t="s">
        <v>533</v>
      </c>
      <c r="B363" s="7" t="s">
        <v>1673</v>
      </c>
      <c r="C363" s="7" t="s">
        <v>123</v>
      </c>
      <c r="D363" s="7" t="n">
        <v>1</v>
      </c>
      <c r="E363" s="7" t="n">
        <v>1</v>
      </c>
      <c r="F363" s="7" t="n">
        <v>2</v>
      </c>
      <c r="G363" s="7" t="s">
        <v>1989</v>
      </c>
      <c r="H363" s="7" t="s">
        <v>1989</v>
      </c>
    </row>
    <row r="364" customFormat="false" ht="15" hidden="false" customHeight="true" outlineLevel="0" collapsed="false">
      <c r="A364" s="7" t="s">
        <v>533</v>
      </c>
      <c r="B364" s="7" t="s">
        <v>4290</v>
      </c>
      <c r="C364" s="7" t="s">
        <v>123</v>
      </c>
      <c r="D364" s="7" t="n">
        <v>1</v>
      </c>
      <c r="E364" s="7" t="n">
        <v>1</v>
      </c>
      <c r="F364" s="7" t="n">
        <v>2</v>
      </c>
      <c r="G364" s="7" t="s">
        <v>4292</v>
      </c>
      <c r="H364" s="7" t="s">
        <v>4292</v>
      </c>
    </row>
    <row r="365" customFormat="false" ht="15" hidden="false" customHeight="true" outlineLevel="0" collapsed="false">
      <c r="A365" s="7" t="s">
        <v>533</v>
      </c>
      <c r="B365" s="7" t="s">
        <v>641</v>
      </c>
      <c r="C365" s="7" t="s">
        <v>123</v>
      </c>
      <c r="D365" s="7" t="n">
        <v>1</v>
      </c>
      <c r="E365" s="7" t="n">
        <v>1</v>
      </c>
      <c r="F365" s="7" t="n">
        <v>2</v>
      </c>
      <c r="G365" s="7" t="s">
        <v>3446</v>
      </c>
      <c r="H365" s="7" t="s">
        <v>3446</v>
      </c>
    </row>
    <row r="366" customFormat="false" ht="15" hidden="false" customHeight="true" outlineLevel="0" collapsed="false">
      <c r="A366" s="7" t="s">
        <v>533</v>
      </c>
      <c r="B366" s="7" t="s">
        <v>572</v>
      </c>
      <c r="C366" s="7" t="s">
        <v>123</v>
      </c>
      <c r="D366" s="7" t="n">
        <v>1</v>
      </c>
      <c r="E366" s="7" t="n">
        <v>1</v>
      </c>
      <c r="F366" s="7" t="n">
        <v>3</v>
      </c>
      <c r="G366" s="7" t="s">
        <v>2128</v>
      </c>
      <c r="H366" s="7" t="s">
        <v>2128</v>
      </c>
    </row>
    <row r="367" customFormat="false" ht="15" hidden="false" customHeight="true" outlineLevel="0" collapsed="false">
      <c r="A367" s="7" t="s">
        <v>533</v>
      </c>
      <c r="B367" s="7" t="s">
        <v>2104</v>
      </c>
      <c r="C367" s="7" t="s">
        <v>123</v>
      </c>
      <c r="D367" s="7" t="n">
        <v>1</v>
      </c>
      <c r="E367" s="7" t="n">
        <v>1</v>
      </c>
      <c r="F367" s="7" t="n">
        <v>2</v>
      </c>
      <c r="G367" s="7" t="s">
        <v>4305</v>
      </c>
      <c r="H367" s="7" t="s">
        <v>4305</v>
      </c>
    </row>
    <row r="368" customFormat="false" ht="15" hidden="false" customHeight="true" outlineLevel="0" collapsed="false">
      <c r="A368" s="7" t="s">
        <v>829</v>
      </c>
      <c r="B368" s="7" t="s">
        <v>3342</v>
      </c>
      <c r="C368" s="7" t="s">
        <v>102</v>
      </c>
      <c r="D368" s="7" t="n">
        <v>1</v>
      </c>
      <c r="E368" s="7" t="n">
        <v>1</v>
      </c>
      <c r="F368" s="7" t="n">
        <v>1</v>
      </c>
      <c r="G368" s="7" t="s">
        <v>4310</v>
      </c>
      <c r="H368" s="7" t="s">
        <v>4310</v>
      </c>
    </row>
    <row r="369" customFormat="false" ht="15" hidden="false" customHeight="true" outlineLevel="0" collapsed="false">
      <c r="A369" s="7" t="s">
        <v>829</v>
      </c>
      <c r="B369" s="7" t="s">
        <v>659</v>
      </c>
      <c r="C369" s="7" t="s">
        <v>102</v>
      </c>
      <c r="D369" s="7" t="n">
        <v>1</v>
      </c>
      <c r="E369" s="7" t="n">
        <v>1</v>
      </c>
      <c r="F369" s="7" t="n">
        <v>2</v>
      </c>
      <c r="G369" s="7" t="s">
        <v>4313</v>
      </c>
      <c r="H369" s="7" t="s">
        <v>4313</v>
      </c>
    </row>
    <row r="370" customFormat="false" ht="15" hidden="false" customHeight="true" outlineLevel="0" collapsed="false">
      <c r="A370" s="7" t="s">
        <v>829</v>
      </c>
      <c r="B370" s="7" t="s">
        <v>1260</v>
      </c>
      <c r="C370" s="7" t="s">
        <v>102</v>
      </c>
      <c r="D370" s="7" t="n">
        <v>1</v>
      </c>
      <c r="E370" s="7" t="n">
        <v>1</v>
      </c>
      <c r="F370" s="7" t="n">
        <v>3</v>
      </c>
      <c r="G370" s="7" t="s">
        <v>4316</v>
      </c>
      <c r="H370" s="7" t="s">
        <v>4316</v>
      </c>
    </row>
    <row r="371" customFormat="false" ht="15" hidden="false" customHeight="true" outlineLevel="0" collapsed="false">
      <c r="A371" s="7" t="s">
        <v>829</v>
      </c>
      <c r="B371" s="7" t="s">
        <v>2017</v>
      </c>
      <c r="C371" s="7" t="s">
        <v>102</v>
      </c>
      <c r="D371" s="7" t="n">
        <v>1</v>
      </c>
      <c r="E371" s="7" t="n">
        <v>1</v>
      </c>
      <c r="F371" s="7" t="n">
        <v>3</v>
      </c>
      <c r="G371" s="7" t="s">
        <v>2019</v>
      </c>
      <c r="H371" s="7" t="s">
        <v>2019</v>
      </c>
    </row>
    <row r="372" customFormat="false" ht="15" hidden="false" customHeight="true" outlineLevel="0" collapsed="false">
      <c r="A372" s="7" t="s">
        <v>829</v>
      </c>
      <c r="B372" s="8" t="s">
        <v>4382</v>
      </c>
      <c r="C372" s="7" t="s">
        <v>123</v>
      </c>
      <c r="D372" s="7" t="n">
        <v>1</v>
      </c>
      <c r="E372" s="7" t="n">
        <v>1</v>
      </c>
      <c r="F372" s="7" t="n">
        <v>2</v>
      </c>
      <c r="G372" s="7" t="s">
        <v>4384</v>
      </c>
      <c r="H372" s="7" t="s">
        <v>4384</v>
      </c>
    </row>
    <row r="373" customFormat="false" ht="16.5" hidden="false" customHeight="true" outlineLevel="0" collapsed="false">
      <c r="A373" s="7" t="s">
        <v>829</v>
      </c>
      <c r="B373" s="7" t="s">
        <v>687</v>
      </c>
      <c r="C373" s="7" t="s">
        <v>123</v>
      </c>
      <c r="D373" s="7" t="n">
        <v>1</v>
      </c>
      <c r="E373" s="7" t="n">
        <v>1</v>
      </c>
      <c r="F373" s="7" t="n">
        <v>2</v>
      </c>
      <c r="G373" s="7" t="s">
        <v>831</v>
      </c>
      <c r="H373" s="7" t="s">
        <v>831</v>
      </c>
    </row>
    <row r="374" customFormat="false" ht="15" hidden="false" customHeight="true" outlineLevel="0" collapsed="false">
      <c r="A374" s="7" t="s">
        <v>829</v>
      </c>
      <c r="B374" s="7" t="s">
        <v>4391</v>
      </c>
      <c r="C374" s="7" t="s">
        <v>123</v>
      </c>
      <c r="D374" s="7" t="n">
        <v>1</v>
      </c>
      <c r="E374" s="7" t="n">
        <v>1</v>
      </c>
      <c r="F374" s="7" t="n">
        <v>3</v>
      </c>
      <c r="G374" s="7" t="s">
        <v>4393</v>
      </c>
      <c r="H374" s="7" t="s">
        <v>4393</v>
      </c>
    </row>
    <row r="375" customFormat="false" ht="15" hidden="false" customHeight="true" outlineLevel="0" collapsed="false">
      <c r="A375" s="7" t="s">
        <v>829</v>
      </c>
      <c r="B375" s="8" t="s">
        <v>2427</v>
      </c>
      <c r="C375" s="7" t="s">
        <v>123</v>
      </c>
      <c r="D375" s="7" t="n">
        <v>1</v>
      </c>
      <c r="E375" s="7" t="n">
        <v>1</v>
      </c>
      <c r="F375" s="7" t="n">
        <v>2</v>
      </c>
      <c r="G375" s="7" t="s">
        <v>4401</v>
      </c>
      <c r="H375" s="7" t="s">
        <v>4401</v>
      </c>
    </row>
    <row r="376" customFormat="false" ht="15" hidden="false" customHeight="true" outlineLevel="0" collapsed="false">
      <c r="A376" s="7" t="s">
        <v>829</v>
      </c>
      <c r="B376" s="7" t="s">
        <v>4404</v>
      </c>
      <c r="C376" s="7" t="s">
        <v>123</v>
      </c>
      <c r="D376" s="7" t="n">
        <v>1</v>
      </c>
      <c r="E376" s="7" t="n">
        <v>1</v>
      </c>
      <c r="F376" s="7" t="n">
        <v>3</v>
      </c>
      <c r="G376" s="7" t="s">
        <v>4406</v>
      </c>
      <c r="H376" s="7" t="s">
        <v>4406</v>
      </c>
    </row>
    <row r="377" customFormat="false" ht="15" hidden="false" customHeight="true" outlineLevel="0" collapsed="false">
      <c r="A377" s="7" t="s">
        <v>829</v>
      </c>
      <c r="B377" s="7" t="s">
        <v>4415</v>
      </c>
      <c r="C377" s="7" t="s">
        <v>123</v>
      </c>
      <c r="D377" s="7" t="n">
        <v>1</v>
      </c>
      <c r="E377" s="7" t="n">
        <v>1</v>
      </c>
      <c r="F377" s="7" t="n">
        <v>2</v>
      </c>
      <c r="G377" s="7" t="s">
        <v>4417</v>
      </c>
      <c r="H377" s="7" t="s">
        <v>4417</v>
      </c>
    </row>
    <row r="378" customFormat="false" ht="15" hidden="false" customHeight="true" outlineLevel="0" collapsed="false">
      <c r="A378" s="7" t="s">
        <v>829</v>
      </c>
      <c r="B378" s="7" t="s">
        <v>381</v>
      </c>
      <c r="C378" s="7" t="s">
        <v>123</v>
      </c>
      <c r="D378" s="7" t="n">
        <v>1</v>
      </c>
      <c r="E378" s="7" t="n">
        <v>1</v>
      </c>
      <c r="F378" s="7" t="n">
        <v>3</v>
      </c>
      <c r="G378" s="7" t="s">
        <v>1653</v>
      </c>
      <c r="H378" s="7" t="s">
        <v>1653</v>
      </c>
    </row>
    <row r="379" customFormat="false" ht="15" hidden="false" customHeight="true" outlineLevel="0" collapsed="false">
      <c r="A379" s="7" t="s">
        <v>829</v>
      </c>
      <c r="B379" s="7" t="s">
        <v>4423</v>
      </c>
      <c r="C379" s="7" t="s">
        <v>123</v>
      </c>
      <c r="D379" s="7" t="n">
        <v>1</v>
      </c>
      <c r="E379" s="7" t="n">
        <v>1</v>
      </c>
      <c r="F379" s="7" t="n">
        <v>2</v>
      </c>
      <c r="G379" s="7" t="s">
        <v>1310</v>
      </c>
      <c r="H379" s="7" t="s">
        <v>1310</v>
      </c>
    </row>
    <row r="380" customFormat="false" ht="16.5" hidden="false" customHeight="true" outlineLevel="0" collapsed="false">
      <c r="A380" s="7" t="s">
        <v>829</v>
      </c>
      <c r="B380" s="8" t="s">
        <v>1982</v>
      </c>
      <c r="C380" s="7" t="s">
        <v>123</v>
      </c>
      <c r="D380" s="7" t="n">
        <v>1</v>
      </c>
      <c r="E380" s="7" t="n">
        <v>1</v>
      </c>
      <c r="F380" s="7" t="n">
        <v>3</v>
      </c>
      <c r="G380" s="7" t="s">
        <v>4429</v>
      </c>
      <c r="H380" s="7" t="s">
        <v>4429</v>
      </c>
    </row>
    <row r="381" customFormat="false" ht="15" hidden="false" customHeight="true" outlineLevel="0" collapsed="false">
      <c r="A381" s="7" t="s">
        <v>357</v>
      </c>
      <c r="B381" s="7" t="s">
        <v>4492</v>
      </c>
      <c r="C381" s="7" t="s">
        <v>123</v>
      </c>
      <c r="D381" s="7" t="n">
        <v>1</v>
      </c>
      <c r="E381" s="7" t="n">
        <v>1</v>
      </c>
      <c r="F381" s="7" t="n">
        <v>2</v>
      </c>
      <c r="G381" s="7" t="s">
        <v>2656</v>
      </c>
      <c r="H381" s="7" t="s">
        <v>2656</v>
      </c>
    </row>
    <row r="382" customFormat="false" ht="16.5" hidden="false" customHeight="true" outlineLevel="0" collapsed="false">
      <c r="A382" s="7" t="s">
        <v>357</v>
      </c>
      <c r="B382" s="7" t="s">
        <v>1268</v>
      </c>
      <c r="C382" s="7" t="s">
        <v>123</v>
      </c>
      <c r="D382" s="7" t="n">
        <v>1</v>
      </c>
      <c r="E382" s="7" t="n">
        <v>1</v>
      </c>
      <c r="F382" s="7" t="n">
        <v>2</v>
      </c>
      <c r="G382" s="7" t="s">
        <v>3242</v>
      </c>
      <c r="H382" s="7" t="s">
        <v>3242</v>
      </c>
    </row>
    <row r="383" customFormat="false" ht="15" hidden="false" customHeight="true" outlineLevel="0" collapsed="false">
      <c r="A383" s="7" t="s">
        <v>357</v>
      </c>
      <c r="B383" s="7" t="s">
        <v>4505</v>
      </c>
      <c r="C383" s="7" t="s">
        <v>123</v>
      </c>
      <c r="D383" s="7" t="n">
        <v>1</v>
      </c>
      <c r="E383" s="7" t="n">
        <v>1</v>
      </c>
      <c r="F383" s="7" t="n">
        <v>2</v>
      </c>
      <c r="G383" s="7" t="s">
        <v>4507</v>
      </c>
      <c r="H383" s="7" t="s">
        <v>4507</v>
      </c>
    </row>
    <row r="384" customFormat="false" ht="16.5" hidden="false" customHeight="true" outlineLevel="0" collapsed="false">
      <c r="A384" s="7" t="s">
        <v>357</v>
      </c>
      <c r="B384" s="7" t="s">
        <v>3721</v>
      </c>
      <c r="C384" s="7" t="s">
        <v>123</v>
      </c>
      <c r="D384" s="7" t="n">
        <v>1</v>
      </c>
      <c r="E384" s="7" t="n">
        <v>1</v>
      </c>
      <c r="F384" s="7" t="n">
        <v>3</v>
      </c>
      <c r="G384" s="7" t="s">
        <v>4513</v>
      </c>
      <c r="H384" s="7" t="s">
        <v>4513</v>
      </c>
    </row>
    <row r="385" customFormat="false" ht="15" hidden="false" customHeight="true" outlineLevel="0" collapsed="false">
      <c r="A385" s="7" t="s">
        <v>357</v>
      </c>
      <c r="B385" s="7" t="s">
        <v>1391</v>
      </c>
      <c r="C385" s="7" t="s">
        <v>123</v>
      </c>
      <c r="D385" s="7" t="n">
        <v>1</v>
      </c>
      <c r="E385" s="7" t="n">
        <v>1</v>
      </c>
      <c r="F385" s="7" t="n">
        <v>2</v>
      </c>
      <c r="G385" s="7" t="s">
        <v>350</v>
      </c>
      <c r="H385" s="7" t="s">
        <v>350</v>
      </c>
    </row>
    <row r="386" customFormat="false" ht="15" hidden="false" customHeight="true" outlineLevel="0" collapsed="false">
      <c r="A386" s="7" t="s">
        <v>357</v>
      </c>
      <c r="B386" s="7" t="s">
        <v>280</v>
      </c>
      <c r="C386" s="7" t="s">
        <v>123</v>
      </c>
      <c r="D386" s="7" t="n">
        <v>1</v>
      </c>
      <c r="E386" s="7" t="n">
        <v>1</v>
      </c>
      <c r="F386" s="7" t="n">
        <v>3</v>
      </c>
      <c r="G386" s="7" t="s">
        <v>359</v>
      </c>
      <c r="H386" s="7" t="s">
        <v>359</v>
      </c>
    </row>
    <row r="387" customFormat="false" ht="15" hidden="false" customHeight="true" outlineLevel="0" collapsed="false">
      <c r="A387" s="7" t="s">
        <v>357</v>
      </c>
      <c r="B387" s="7" t="s">
        <v>163</v>
      </c>
      <c r="C387" s="7" t="s">
        <v>123</v>
      </c>
      <c r="D387" s="7" t="n">
        <v>1</v>
      </c>
      <c r="E387" s="7" t="n">
        <v>1</v>
      </c>
      <c r="F387" s="7" t="n">
        <v>2</v>
      </c>
      <c r="G387" s="7" t="s">
        <v>4525</v>
      </c>
      <c r="H387" s="7" t="s">
        <v>4525</v>
      </c>
    </row>
    <row r="388" customFormat="false" ht="15" hidden="false" customHeight="true" outlineLevel="0" collapsed="false">
      <c r="A388" s="7" t="s">
        <v>357</v>
      </c>
      <c r="B388" s="7" t="s">
        <v>3148</v>
      </c>
      <c r="C388" s="7" t="s">
        <v>123</v>
      </c>
      <c r="D388" s="7" t="n">
        <v>1</v>
      </c>
      <c r="E388" s="7" t="n">
        <v>1</v>
      </c>
      <c r="F388" s="7" t="n">
        <v>2</v>
      </c>
      <c r="G388" s="7" t="s">
        <v>4530</v>
      </c>
      <c r="H388" s="7" t="s">
        <v>4530</v>
      </c>
    </row>
    <row r="389" customFormat="false" ht="15" hidden="false" customHeight="true" outlineLevel="0" collapsed="false">
      <c r="A389" s="7" t="s">
        <v>659</v>
      </c>
      <c r="B389" s="7" t="s">
        <v>4551</v>
      </c>
      <c r="C389" s="7" t="s">
        <v>123</v>
      </c>
      <c r="D389" s="7" t="n">
        <v>1</v>
      </c>
      <c r="E389" s="7" t="n">
        <v>1</v>
      </c>
      <c r="F389" s="7" t="n">
        <v>3</v>
      </c>
      <c r="G389" s="7" t="s">
        <v>4553</v>
      </c>
      <c r="H389" s="7" t="s">
        <v>4553</v>
      </c>
    </row>
    <row r="390" customFormat="false" ht="15" hidden="false" customHeight="true" outlineLevel="0" collapsed="false">
      <c r="A390" s="7" t="s">
        <v>659</v>
      </c>
      <c r="B390" s="7" t="s">
        <v>4559</v>
      </c>
      <c r="C390" s="7" t="s">
        <v>123</v>
      </c>
      <c r="D390" s="7" t="n">
        <v>1</v>
      </c>
      <c r="E390" s="7" t="n">
        <v>1</v>
      </c>
      <c r="F390" s="7" t="n">
        <v>2</v>
      </c>
      <c r="G390" s="7" t="s">
        <v>4561</v>
      </c>
      <c r="H390" s="7" t="s">
        <v>4561</v>
      </c>
    </row>
    <row r="391" customFormat="false" ht="15" hidden="false" customHeight="true" outlineLevel="0" collapsed="false">
      <c r="A391" s="7" t="s">
        <v>659</v>
      </c>
      <c r="B391" s="7" t="s">
        <v>4564</v>
      </c>
      <c r="C391" s="7" t="s">
        <v>123</v>
      </c>
      <c r="D391" s="7" t="n">
        <v>1</v>
      </c>
      <c r="E391" s="7" t="n">
        <v>1</v>
      </c>
      <c r="F391" s="7" t="n">
        <v>3</v>
      </c>
      <c r="G391" s="7" t="s">
        <v>4566</v>
      </c>
      <c r="H391" s="7" t="s">
        <v>4566</v>
      </c>
    </row>
    <row r="392" customFormat="false" ht="16.5" hidden="false" customHeight="true" outlineLevel="0" collapsed="false">
      <c r="A392" s="7" t="s">
        <v>659</v>
      </c>
      <c r="B392" s="7" t="s">
        <v>4572</v>
      </c>
      <c r="C392" s="7" t="s">
        <v>123</v>
      </c>
      <c r="D392" s="7" t="n">
        <v>1</v>
      </c>
      <c r="E392" s="7" t="n">
        <v>1</v>
      </c>
      <c r="F392" s="7" t="n">
        <v>2</v>
      </c>
      <c r="G392" s="7" t="s">
        <v>2192</v>
      </c>
      <c r="H392" s="7" t="s">
        <v>2192</v>
      </c>
    </row>
    <row r="393" customFormat="false" ht="15" hidden="false" customHeight="true" outlineLevel="0" collapsed="false">
      <c r="A393" s="7" t="s">
        <v>659</v>
      </c>
      <c r="B393" s="7" t="s">
        <v>4576</v>
      </c>
      <c r="C393" s="7" t="s">
        <v>123</v>
      </c>
      <c r="D393" s="7" t="n">
        <v>1</v>
      </c>
      <c r="E393" s="7" t="n">
        <v>1</v>
      </c>
      <c r="F393" s="7" t="n">
        <v>2</v>
      </c>
      <c r="G393" s="7" t="s">
        <v>2369</v>
      </c>
      <c r="H393" s="7" t="s">
        <v>2369</v>
      </c>
    </row>
    <row r="394" customFormat="false" ht="15" hidden="false" customHeight="true" outlineLevel="0" collapsed="false">
      <c r="A394" s="7" t="s">
        <v>659</v>
      </c>
      <c r="B394" s="7" t="s">
        <v>583</v>
      </c>
      <c r="C394" s="7" t="s">
        <v>123</v>
      </c>
      <c r="D394" s="7" t="n">
        <v>1</v>
      </c>
      <c r="E394" s="7" t="n">
        <v>1</v>
      </c>
      <c r="F394" s="7" t="n">
        <v>3</v>
      </c>
      <c r="G394" s="7" t="s">
        <v>371</v>
      </c>
      <c r="H394" s="7" t="s">
        <v>371</v>
      </c>
    </row>
    <row r="395" customFormat="false" ht="15" hidden="false" customHeight="true" outlineLevel="0" collapsed="false">
      <c r="A395" s="7" t="s">
        <v>659</v>
      </c>
      <c r="B395" s="7" t="s">
        <v>340</v>
      </c>
      <c r="C395" s="7" t="s">
        <v>123</v>
      </c>
      <c r="D395" s="7" t="n">
        <v>1</v>
      </c>
      <c r="E395" s="7" t="n">
        <v>1</v>
      </c>
      <c r="F395" s="7" t="n">
        <v>2</v>
      </c>
      <c r="G395" s="7" t="s">
        <v>4583</v>
      </c>
      <c r="H395" s="7" t="s">
        <v>4583</v>
      </c>
    </row>
    <row r="396" customFormat="false" ht="15" hidden="false" customHeight="true" outlineLevel="0" collapsed="false">
      <c r="A396" s="7" t="s">
        <v>659</v>
      </c>
      <c r="B396" s="7" t="s">
        <v>890</v>
      </c>
      <c r="C396" s="7" t="s">
        <v>123</v>
      </c>
      <c r="D396" s="7" t="n">
        <v>1</v>
      </c>
      <c r="E396" s="7" t="n">
        <v>1</v>
      </c>
      <c r="F396" s="7" t="n">
        <v>2</v>
      </c>
      <c r="G396" s="7" t="s">
        <v>1058</v>
      </c>
      <c r="H396" s="7" t="s">
        <v>1058</v>
      </c>
    </row>
    <row r="397" customFormat="false" ht="16.5" hidden="false" customHeight="true" outlineLevel="0" collapsed="false">
      <c r="A397" s="7" t="s">
        <v>4343</v>
      </c>
      <c r="B397" s="8" t="s">
        <v>4626</v>
      </c>
      <c r="C397" s="7" t="s">
        <v>102</v>
      </c>
      <c r="D397" s="7" t="n">
        <v>1</v>
      </c>
      <c r="E397" s="7" t="n">
        <v>1</v>
      </c>
      <c r="F397" s="7" t="n">
        <v>2</v>
      </c>
      <c r="G397" s="7" t="s">
        <v>4250</v>
      </c>
      <c r="H397" s="7" t="s">
        <v>4250</v>
      </c>
    </row>
    <row r="398" customFormat="false" ht="16.5" hidden="false" customHeight="true" outlineLevel="0" collapsed="false">
      <c r="A398" s="7" t="s">
        <v>4343</v>
      </c>
      <c r="B398" s="7" t="s">
        <v>4632</v>
      </c>
      <c r="C398" s="7" t="s">
        <v>102</v>
      </c>
      <c r="D398" s="7" t="n">
        <v>1</v>
      </c>
      <c r="E398" s="7" t="n">
        <v>1</v>
      </c>
      <c r="F398" s="7" t="n">
        <v>3</v>
      </c>
      <c r="G398" s="7" t="s">
        <v>4634</v>
      </c>
      <c r="H398" s="7" t="s">
        <v>4634</v>
      </c>
    </row>
    <row r="399" customFormat="false" ht="16.5" hidden="false" customHeight="true" outlineLevel="0" collapsed="false">
      <c r="A399" s="7" t="s">
        <v>4343</v>
      </c>
      <c r="B399" s="7" t="s">
        <v>4668</v>
      </c>
      <c r="C399" s="7" t="s">
        <v>123</v>
      </c>
      <c r="D399" s="7" t="n">
        <v>1</v>
      </c>
      <c r="E399" s="7" t="n">
        <v>1</v>
      </c>
      <c r="F399" s="7" t="n">
        <v>3</v>
      </c>
      <c r="G399" s="7" t="s">
        <v>4670</v>
      </c>
      <c r="H399" s="7" t="s">
        <v>4670</v>
      </c>
    </row>
    <row r="400" customFormat="false" ht="16.5" hidden="false" customHeight="true" outlineLevel="0" collapsed="false">
      <c r="A400" s="7" t="s">
        <v>4343</v>
      </c>
      <c r="B400" s="7" t="s">
        <v>4674</v>
      </c>
      <c r="C400" s="7" t="s">
        <v>123</v>
      </c>
      <c r="D400" s="7" t="n">
        <v>1</v>
      </c>
      <c r="E400" s="7" t="n">
        <v>1</v>
      </c>
      <c r="F400" s="7" t="n">
        <v>2</v>
      </c>
      <c r="G400" s="7" t="s">
        <v>1864</v>
      </c>
      <c r="H400" s="7" t="s">
        <v>1864</v>
      </c>
    </row>
    <row r="401" customFormat="false" ht="16.5" hidden="false" customHeight="true" outlineLevel="0" collapsed="false">
      <c r="A401" s="7" t="s">
        <v>4343</v>
      </c>
      <c r="B401" s="7" t="s">
        <v>4678</v>
      </c>
      <c r="C401" s="7" t="s">
        <v>123</v>
      </c>
      <c r="D401" s="7" t="n">
        <v>1</v>
      </c>
      <c r="E401" s="7" t="n">
        <v>1</v>
      </c>
      <c r="F401" s="7" t="n">
        <v>3</v>
      </c>
      <c r="G401" s="7" t="s">
        <v>2181</v>
      </c>
      <c r="H401" s="7" t="s">
        <v>2181</v>
      </c>
    </row>
    <row r="402" customFormat="false" ht="16.5" hidden="false" customHeight="true" outlineLevel="0" collapsed="false">
      <c r="A402" s="7" t="s">
        <v>4343</v>
      </c>
      <c r="B402" s="8" t="s">
        <v>4683</v>
      </c>
      <c r="C402" s="7" t="s">
        <v>123</v>
      </c>
      <c r="D402" s="7" t="n">
        <v>1</v>
      </c>
      <c r="E402" s="7" t="n">
        <v>1</v>
      </c>
      <c r="F402" s="7" t="n">
        <v>3</v>
      </c>
      <c r="G402" s="7" t="s">
        <v>4685</v>
      </c>
      <c r="H402" s="7" t="s">
        <v>4685</v>
      </c>
    </row>
    <row r="403" customFormat="false" ht="16.5" hidden="false" customHeight="true" outlineLevel="0" collapsed="false">
      <c r="A403" s="7" t="s">
        <v>4343</v>
      </c>
      <c r="B403" s="7" t="s">
        <v>1293</v>
      </c>
      <c r="C403" s="7" t="s">
        <v>123</v>
      </c>
      <c r="D403" s="7" t="n">
        <v>1</v>
      </c>
      <c r="E403" s="7" t="n">
        <v>1</v>
      </c>
      <c r="F403" s="7" t="n">
        <v>2</v>
      </c>
      <c r="G403" s="7" t="s">
        <v>4691</v>
      </c>
      <c r="H403" s="7" t="s">
        <v>4691</v>
      </c>
    </row>
    <row r="404" customFormat="false" ht="16.5" hidden="false" customHeight="true" outlineLevel="0" collapsed="false">
      <c r="A404" s="7" t="s">
        <v>4343</v>
      </c>
      <c r="B404" s="7" t="s">
        <v>4695</v>
      </c>
      <c r="C404" s="7" t="s">
        <v>123</v>
      </c>
      <c r="D404" s="7" t="n">
        <v>1</v>
      </c>
      <c r="E404" s="7" t="n">
        <v>1</v>
      </c>
      <c r="F404" s="7" t="n">
        <v>3</v>
      </c>
      <c r="G404" s="7" t="s">
        <v>653</v>
      </c>
      <c r="H404" s="7" t="s">
        <v>653</v>
      </c>
    </row>
    <row r="405" customFormat="false" ht="16.5" hidden="false" customHeight="true" outlineLevel="0" collapsed="false">
      <c r="A405" s="7" t="s">
        <v>4343</v>
      </c>
      <c r="B405" s="7" t="s">
        <v>3289</v>
      </c>
      <c r="C405" s="7" t="s">
        <v>123</v>
      </c>
      <c r="D405" s="7" t="n">
        <v>1</v>
      </c>
      <c r="E405" s="7" t="n">
        <v>1</v>
      </c>
      <c r="F405" s="7" t="n">
        <v>2</v>
      </c>
      <c r="G405" s="7" t="s">
        <v>4703</v>
      </c>
      <c r="H405" s="7" t="s">
        <v>4703</v>
      </c>
    </row>
    <row r="406" customFormat="false" ht="16.5" hidden="false" customHeight="true" outlineLevel="0" collapsed="false">
      <c r="A406" s="7" t="s">
        <v>4343</v>
      </c>
      <c r="B406" s="7" t="s">
        <v>1301</v>
      </c>
      <c r="C406" s="7" t="s">
        <v>123</v>
      </c>
      <c r="D406" s="7" t="n">
        <v>1</v>
      </c>
      <c r="E406" s="7" t="n">
        <v>1</v>
      </c>
      <c r="F406" s="7" t="n">
        <v>3</v>
      </c>
      <c r="G406" s="7" t="s">
        <v>4707</v>
      </c>
      <c r="H406" s="7" t="s">
        <v>4707</v>
      </c>
    </row>
    <row r="407" customFormat="false" ht="16.5" hidden="false" customHeight="true" outlineLevel="0" collapsed="false">
      <c r="A407" s="7" t="s">
        <v>4343</v>
      </c>
      <c r="B407" s="7" t="s">
        <v>2805</v>
      </c>
      <c r="C407" s="7" t="s">
        <v>123</v>
      </c>
      <c r="D407" s="7" t="n">
        <v>1</v>
      </c>
      <c r="E407" s="7" t="n">
        <v>1</v>
      </c>
      <c r="F407" s="7" t="n">
        <v>2</v>
      </c>
      <c r="G407" s="7" t="s">
        <v>4712</v>
      </c>
      <c r="H407" s="7" t="s">
        <v>4712</v>
      </c>
    </row>
    <row r="408" customFormat="false" ht="15" hidden="false" customHeight="true" outlineLevel="0" collapsed="false">
      <c r="A408" s="7" t="s">
        <v>1132</v>
      </c>
      <c r="B408" s="7" t="s">
        <v>4767</v>
      </c>
      <c r="C408" s="7" t="s">
        <v>102</v>
      </c>
      <c r="D408" s="7" t="n">
        <v>1</v>
      </c>
      <c r="E408" s="7" t="n">
        <v>1</v>
      </c>
      <c r="F408" s="7" t="n">
        <v>1</v>
      </c>
      <c r="G408" s="7" t="s">
        <v>4769</v>
      </c>
      <c r="H408" s="7" t="s">
        <v>4769</v>
      </c>
    </row>
    <row r="409" customFormat="false" ht="16.5" hidden="false" customHeight="true" outlineLevel="0" collapsed="false">
      <c r="A409" s="7" t="s">
        <v>1132</v>
      </c>
      <c r="B409" s="7" t="s">
        <v>4773</v>
      </c>
      <c r="C409" s="7" t="s">
        <v>102</v>
      </c>
      <c r="D409" s="7" t="n">
        <v>1</v>
      </c>
      <c r="E409" s="7" t="n">
        <v>1</v>
      </c>
      <c r="F409" s="7" t="n">
        <v>1</v>
      </c>
      <c r="G409" s="7" t="s">
        <v>4775</v>
      </c>
      <c r="H409" s="7" t="s">
        <v>4775</v>
      </c>
    </row>
    <row r="410" customFormat="false" ht="15" hidden="false" customHeight="true" outlineLevel="0" collapsed="false">
      <c r="A410" s="7" t="s">
        <v>1132</v>
      </c>
      <c r="B410" s="8" t="s">
        <v>4777</v>
      </c>
      <c r="C410" s="7" t="s">
        <v>123</v>
      </c>
      <c r="D410" s="7" t="n">
        <v>1</v>
      </c>
      <c r="E410" s="7" t="n">
        <v>1</v>
      </c>
      <c r="F410" s="7" t="n">
        <v>2</v>
      </c>
      <c r="G410" s="7" t="s">
        <v>4779</v>
      </c>
      <c r="H410" s="7" t="s">
        <v>4779</v>
      </c>
    </row>
    <row r="411" customFormat="false" ht="15" hidden="false" customHeight="true" outlineLevel="0" collapsed="false">
      <c r="A411" s="7" t="s">
        <v>1132</v>
      </c>
      <c r="B411" s="7" t="s">
        <v>3037</v>
      </c>
      <c r="C411" s="7" t="s">
        <v>123</v>
      </c>
      <c r="D411" s="7" t="n">
        <v>1</v>
      </c>
      <c r="E411" s="7" t="n">
        <v>1</v>
      </c>
      <c r="F411" s="7" t="n">
        <v>2</v>
      </c>
      <c r="G411" s="7" t="s">
        <v>2666</v>
      </c>
      <c r="H411" s="7" t="s">
        <v>2666</v>
      </c>
    </row>
    <row r="412" customFormat="false" ht="15" hidden="false" customHeight="true" outlineLevel="0" collapsed="false">
      <c r="A412" s="7" t="s">
        <v>1132</v>
      </c>
      <c r="B412" s="7" t="s">
        <v>4789</v>
      </c>
      <c r="C412" s="7" t="s">
        <v>123</v>
      </c>
      <c r="D412" s="7" t="n">
        <v>1</v>
      </c>
      <c r="E412" s="7" t="n">
        <v>1</v>
      </c>
      <c r="F412" s="7" t="n">
        <v>2</v>
      </c>
      <c r="G412" s="7" t="s">
        <v>1973</v>
      </c>
      <c r="H412" s="7" t="s">
        <v>1973</v>
      </c>
    </row>
    <row r="413" customFormat="false" ht="15" hidden="false" customHeight="true" outlineLevel="0" collapsed="false">
      <c r="A413" s="7" t="s">
        <v>1132</v>
      </c>
      <c r="B413" s="7" t="s">
        <v>236</v>
      </c>
      <c r="C413" s="7" t="s">
        <v>123</v>
      </c>
      <c r="D413" s="7" t="n">
        <v>1</v>
      </c>
      <c r="E413" s="7" t="n">
        <v>1</v>
      </c>
      <c r="F413" s="7" t="n">
        <v>2</v>
      </c>
      <c r="G413" s="7" t="s">
        <v>4801</v>
      </c>
      <c r="H413" s="7" t="s">
        <v>4801</v>
      </c>
    </row>
    <row r="414" customFormat="false" ht="15" hidden="false" customHeight="true" outlineLevel="0" collapsed="false">
      <c r="A414" s="7" t="s">
        <v>1132</v>
      </c>
      <c r="B414" s="8" t="s">
        <v>4804</v>
      </c>
      <c r="C414" s="7" t="s">
        <v>123</v>
      </c>
      <c r="D414" s="7" t="n">
        <v>1</v>
      </c>
      <c r="E414" s="7" t="n">
        <v>1</v>
      </c>
      <c r="F414" s="7" t="n">
        <v>2</v>
      </c>
      <c r="G414" s="7" t="s">
        <v>4806</v>
      </c>
      <c r="H414" s="7" t="s">
        <v>4806</v>
      </c>
    </row>
    <row r="415" customFormat="false" ht="15" hidden="false" customHeight="true" outlineLevel="0" collapsed="false">
      <c r="A415" s="7" t="s">
        <v>1132</v>
      </c>
      <c r="B415" s="7" t="s">
        <v>1391</v>
      </c>
      <c r="C415" s="7" t="s">
        <v>123</v>
      </c>
      <c r="D415" s="7" t="n">
        <v>1</v>
      </c>
      <c r="E415" s="7" t="n">
        <v>1</v>
      </c>
      <c r="F415" s="7" t="n">
        <v>3</v>
      </c>
      <c r="G415" s="7" t="s">
        <v>4810</v>
      </c>
      <c r="H415" s="7" t="s">
        <v>4810</v>
      </c>
    </row>
    <row r="416" customFormat="false" ht="16.5" hidden="false" customHeight="true" outlineLevel="0" collapsed="false">
      <c r="A416" s="7" t="s">
        <v>973</v>
      </c>
      <c r="B416" s="7" t="s">
        <v>4848</v>
      </c>
      <c r="C416" s="7" t="s">
        <v>102</v>
      </c>
      <c r="D416" s="7" t="n">
        <v>1</v>
      </c>
      <c r="E416" s="7" t="n">
        <v>1</v>
      </c>
      <c r="F416" s="7" t="n">
        <v>3</v>
      </c>
      <c r="G416" s="7" t="s">
        <v>4850</v>
      </c>
      <c r="H416" s="7" t="s">
        <v>4850</v>
      </c>
    </row>
    <row r="417" customFormat="false" ht="15" hidden="false" customHeight="true" outlineLevel="0" collapsed="false">
      <c r="A417" s="7" t="s">
        <v>973</v>
      </c>
      <c r="B417" s="7" t="s">
        <v>4888</v>
      </c>
      <c r="C417" s="7" t="s">
        <v>123</v>
      </c>
      <c r="D417" s="7" t="n">
        <v>1</v>
      </c>
      <c r="E417" s="7" t="n">
        <v>1</v>
      </c>
      <c r="F417" s="7" t="n">
        <v>2</v>
      </c>
      <c r="G417" s="7" t="s">
        <v>4890</v>
      </c>
      <c r="H417" s="7" t="s">
        <v>4890</v>
      </c>
    </row>
    <row r="418" customFormat="false" ht="15" hidden="false" customHeight="true" outlineLevel="0" collapsed="false">
      <c r="A418" s="7" t="s">
        <v>973</v>
      </c>
      <c r="B418" s="7" t="s">
        <v>4894</v>
      </c>
      <c r="C418" s="7" t="s">
        <v>123</v>
      </c>
      <c r="D418" s="7" t="n">
        <v>1</v>
      </c>
      <c r="E418" s="7" t="n">
        <v>1</v>
      </c>
      <c r="F418" s="7" t="n">
        <v>2</v>
      </c>
      <c r="G418" s="7" t="s">
        <v>4896</v>
      </c>
      <c r="H418" s="7" t="s">
        <v>4896</v>
      </c>
    </row>
    <row r="419" customFormat="false" ht="15" hidden="false" customHeight="true" outlineLevel="0" collapsed="false">
      <c r="A419" s="7" t="s">
        <v>973</v>
      </c>
      <c r="B419" s="7" t="s">
        <v>4576</v>
      </c>
      <c r="C419" s="7" t="s">
        <v>123</v>
      </c>
      <c r="D419" s="7" t="n">
        <v>1</v>
      </c>
      <c r="E419" s="7" t="n">
        <v>1</v>
      </c>
      <c r="F419" s="7" t="n">
        <v>3</v>
      </c>
      <c r="G419" s="7" t="s">
        <v>4900</v>
      </c>
      <c r="H419" s="7" t="s">
        <v>4900</v>
      </c>
    </row>
    <row r="420" customFormat="false" ht="15" hidden="false" customHeight="true" outlineLevel="0" collapsed="false">
      <c r="A420" s="7" t="s">
        <v>973</v>
      </c>
      <c r="B420" s="7" t="s">
        <v>381</v>
      </c>
      <c r="C420" s="7" t="s">
        <v>123</v>
      </c>
      <c r="D420" s="7" t="n">
        <v>1</v>
      </c>
      <c r="E420" s="7" t="n">
        <v>1</v>
      </c>
      <c r="F420" s="7" t="n">
        <v>2</v>
      </c>
      <c r="G420" s="7" t="s">
        <v>1636</v>
      </c>
      <c r="H420" s="7" t="s">
        <v>1636</v>
      </c>
    </row>
    <row r="421" customFormat="false" ht="15" hidden="false" customHeight="true" outlineLevel="0" collapsed="false">
      <c r="A421" s="7" t="s">
        <v>973</v>
      </c>
      <c r="B421" s="7" t="s">
        <v>369</v>
      </c>
      <c r="C421" s="7" t="s">
        <v>123</v>
      </c>
      <c r="D421" s="7" t="n">
        <v>1</v>
      </c>
      <c r="E421" s="7" t="n">
        <v>1</v>
      </c>
      <c r="F421" s="7" t="n">
        <v>2</v>
      </c>
      <c r="G421" s="7" t="s">
        <v>3143</v>
      </c>
      <c r="H421" s="7" t="s">
        <v>3143</v>
      </c>
    </row>
    <row r="422" customFormat="false" ht="15" hidden="false" customHeight="true" outlineLevel="0" collapsed="false">
      <c r="A422" s="7" t="s">
        <v>973</v>
      </c>
      <c r="B422" s="7" t="s">
        <v>282</v>
      </c>
      <c r="C422" s="7" t="s">
        <v>123</v>
      </c>
      <c r="D422" s="7" t="n">
        <v>1</v>
      </c>
      <c r="E422" s="7" t="n">
        <v>1</v>
      </c>
      <c r="F422" s="7" t="n">
        <v>2</v>
      </c>
      <c r="G422" s="7" t="s">
        <v>2975</v>
      </c>
      <c r="H422" s="7" t="s">
        <v>2975</v>
      </c>
    </row>
    <row r="423" customFormat="false" ht="15" hidden="false" customHeight="true" outlineLevel="0" collapsed="false">
      <c r="A423" s="7" t="s">
        <v>973</v>
      </c>
      <c r="B423" s="7" t="s">
        <v>2261</v>
      </c>
      <c r="C423" s="7" t="s">
        <v>123</v>
      </c>
      <c r="D423" s="7" t="n">
        <v>1</v>
      </c>
      <c r="E423" s="7" t="n">
        <v>1</v>
      </c>
      <c r="F423" s="7" t="n">
        <v>3</v>
      </c>
      <c r="G423" s="7" t="s">
        <v>4909</v>
      </c>
      <c r="H423" s="7" t="s">
        <v>4909</v>
      </c>
    </row>
    <row r="424" customFormat="false" ht="15" hidden="false" customHeight="true" outlineLevel="0" collapsed="false">
      <c r="A424" s="7" t="s">
        <v>973</v>
      </c>
      <c r="B424" s="7" t="s">
        <v>1132</v>
      </c>
      <c r="C424" s="7" t="s">
        <v>123</v>
      </c>
      <c r="D424" s="7" t="n">
        <v>1</v>
      </c>
      <c r="E424" s="7" t="n">
        <v>1</v>
      </c>
      <c r="F424" s="7" t="n">
        <v>3</v>
      </c>
      <c r="G424" s="7" t="s">
        <v>4817</v>
      </c>
      <c r="H424" s="7" t="s">
        <v>4817</v>
      </c>
    </row>
    <row r="425" customFormat="false" ht="15" hidden="false" customHeight="true" outlineLevel="0" collapsed="false">
      <c r="A425" s="7" t="s">
        <v>1193</v>
      </c>
      <c r="B425" s="7" t="s">
        <v>3714</v>
      </c>
      <c r="C425" s="7" t="s">
        <v>123</v>
      </c>
      <c r="D425" s="7" t="n">
        <v>1</v>
      </c>
      <c r="E425" s="7" t="n">
        <v>1</v>
      </c>
      <c r="F425" s="7" t="n">
        <v>2</v>
      </c>
      <c r="G425" s="7" t="s">
        <v>4970</v>
      </c>
      <c r="H425" s="7" t="s">
        <v>4970</v>
      </c>
    </row>
    <row r="426" customFormat="false" ht="15" hidden="false" customHeight="true" outlineLevel="0" collapsed="false">
      <c r="A426" s="7" t="s">
        <v>1193</v>
      </c>
      <c r="B426" s="7" t="s">
        <v>4674</v>
      </c>
      <c r="C426" s="7" t="s">
        <v>123</v>
      </c>
      <c r="D426" s="7" t="n">
        <v>1</v>
      </c>
      <c r="E426" s="7" t="n">
        <v>1</v>
      </c>
      <c r="F426" s="7" t="n">
        <v>2</v>
      </c>
      <c r="G426" s="7" t="s">
        <v>4973</v>
      </c>
      <c r="H426" s="7" t="s">
        <v>4973</v>
      </c>
    </row>
    <row r="427" customFormat="false" ht="16.5" hidden="false" customHeight="true" outlineLevel="0" collapsed="false">
      <c r="A427" s="7" t="s">
        <v>1193</v>
      </c>
      <c r="B427" s="7" t="s">
        <v>2516</v>
      </c>
      <c r="C427" s="7" t="s">
        <v>123</v>
      </c>
      <c r="D427" s="7" t="n">
        <v>1</v>
      </c>
      <c r="E427" s="7" t="n">
        <v>1</v>
      </c>
      <c r="F427" s="7" t="n">
        <v>2</v>
      </c>
      <c r="G427" s="7" t="s">
        <v>208</v>
      </c>
      <c r="H427" s="7" t="s">
        <v>208</v>
      </c>
    </row>
    <row r="428" customFormat="false" ht="15" hidden="false" customHeight="true" outlineLevel="0" collapsed="false">
      <c r="A428" s="7" t="s">
        <v>1193</v>
      </c>
      <c r="B428" s="8" t="s">
        <v>2351</v>
      </c>
      <c r="C428" s="7" t="s">
        <v>123</v>
      </c>
      <c r="D428" s="7" t="n">
        <v>1</v>
      </c>
      <c r="E428" s="7" t="n">
        <v>1</v>
      </c>
      <c r="F428" s="7" t="n">
        <v>2</v>
      </c>
      <c r="G428" s="7" t="s">
        <v>4977</v>
      </c>
      <c r="H428" s="7" t="s">
        <v>4977</v>
      </c>
    </row>
    <row r="429" customFormat="false" ht="15" hidden="false" customHeight="true" outlineLevel="0" collapsed="false">
      <c r="A429" s="7" t="s">
        <v>1193</v>
      </c>
      <c r="B429" s="7" t="s">
        <v>1673</v>
      </c>
      <c r="C429" s="7" t="s">
        <v>123</v>
      </c>
      <c r="D429" s="7" t="n">
        <v>1</v>
      </c>
      <c r="E429" s="7" t="n">
        <v>1</v>
      </c>
      <c r="F429" s="7" t="n">
        <v>2</v>
      </c>
      <c r="G429" s="7" t="s">
        <v>1770</v>
      </c>
      <c r="H429" s="7" t="s">
        <v>1770</v>
      </c>
    </row>
    <row r="430" customFormat="false" ht="15" hidden="false" customHeight="true" outlineLevel="0" collapsed="false">
      <c r="A430" s="7" t="s">
        <v>1193</v>
      </c>
      <c r="B430" s="7" t="s">
        <v>4982</v>
      </c>
      <c r="C430" s="7" t="s">
        <v>123</v>
      </c>
      <c r="D430" s="7" t="n">
        <v>1</v>
      </c>
      <c r="E430" s="7" t="n">
        <v>1</v>
      </c>
      <c r="F430" s="7" t="n">
        <v>3</v>
      </c>
      <c r="G430" s="7" t="s">
        <v>4984</v>
      </c>
      <c r="H430" s="7" t="s">
        <v>4984</v>
      </c>
    </row>
    <row r="431" customFormat="false" ht="15" hidden="false" customHeight="true" outlineLevel="0" collapsed="false">
      <c r="A431" s="7" t="s">
        <v>1193</v>
      </c>
      <c r="B431" s="8" t="s">
        <v>846</v>
      </c>
      <c r="C431" s="7" t="s">
        <v>123</v>
      </c>
      <c r="D431" s="7" t="n">
        <v>1</v>
      </c>
      <c r="E431" s="7" t="n">
        <v>1</v>
      </c>
      <c r="F431" s="7" t="n">
        <v>2</v>
      </c>
      <c r="G431" s="7" t="s">
        <v>4991</v>
      </c>
      <c r="H431" s="7" t="s">
        <v>4991</v>
      </c>
    </row>
    <row r="432" customFormat="false" ht="16.5" hidden="false" customHeight="true" outlineLevel="0" collapsed="false">
      <c r="A432" s="7" t="s">
        <v>1193</v>
      </c>
      <c r="B432" s="8" t="s">
        <v>3959</v>
      </c>
      <c r="C432" s="7" t="s">
        <v>123</v>
      </c>
      <c r="D432" s="7" t="n">
        <v>1</v>
      </c>
      <c r="E432" s="7" t="n">
        <v>1</v>
      </c>
      <c r="F432" s="7" t="n">
        <v>2</v>
      </c>
      <c r="G432" s="7" t="s">
        <v>4994</v>
      </c>
      <c r="H432" s="7" t="s">
        <v>4994</v>
      </c>
    </row>
    <row r="433" customFormat="false" ht="15" hidden="false" customHeight="true" outlineLevel="0" collapsed="false">
      <c r="A433" s="7" t="s">
        <v>1692</v>
      </c>
      <c r="B433" s="7" t="s">
        <v>5038</v>
      </c>
      <c r="C433" s="7" t="s">
        <v>123</v>
      </c>
      <c r="D433" s="7" t="n">
        <v>1</v>
      </c>
      <c r="E433" s="7" t="n">
        <v>1</v>
      </c>
      <c r="F433" s="7" t="n">
        <v>2</v>
      </c>
      <c r="G433" s="7" t="s">
        <v>5040</v>
      </c>
      <c r="H433" s="7" t="s">
        <v>5040</v>
      </c>
    </row>
    <row r="434" customFormat="false" ht="15" hidden="false" customHeight="true" outlineLevel="0" collapsed="false">
      <c r="A434" s="7" t="s">
        <v>1692</v>
      </c>
      <c r="B434" s="7" t="s">
        <v>5043</v>
      </c>
      <c r="C434" s="7" t="s">
        <v>123</v>
      </c>
      <c r="D434" s="7" t="n">
        <v>1</v>
      </c>
      <c r="E434" s="7" t="n">
        <v>1</v>
      </c>
      <c r="F434" s="7" t="n">
        <v>2</v>
      </c>
      <c r="G434" s="7" t="s">
        <v>5045</v>
      </c>
      <c r="H434" s="7" t="s">
        <v>5045</v>
      </c>
    </row>
    <row r="435" customFormat="false" ht="15" hidden="false" customHeight="true" outlineLevel="0" collapsed="false">
      <c r="A435" s="7" t="s">
        <v>1692</v>
      </c>
      <c r="B435" s="7" t="s">
        <v>5047</v>
      </c>
      <c r="C435" s="7" t="s">
        <v>123</v>
      </c>
      <c r="D435" s="7" t="n">
        <v>1</v>
      </c>
      <c r="E435" s="7" t="n">
        <v>1</v>
      </c>
      <c r="F435" s="7" t="n">
        <v>2</v>
      </c>
      <c r="G435" s="7" t="s">
        <v>5049</v>
      </c>
      <c r="H435" s="7" t="s">
        <v>5049</v>
      </c>
    </row>
    <row r="436" customFormat="false" ht="15" hidden="false" customHeight="true" outlineLevel="0" collapsed="false">
      <c r="A436" s="7" t="s">
        <v>1692</v>
      </c>
      <c r="B436" s="7" t="s">
        <v>1035</v>
      </c>
      <c r="C436" s="7" t="s">
        <v>123</v>
      </c>
      <c r="D436" s="7" t="n">
        <v>1</v>
      </c>
      <c r="E436" s="7" t="n">
        <v>1</v>
      </c>
      <c r="F436" s="7" t="n">
        <v>2</v>
      </c>
      <c r="G436" s="7" t="s">
        <v>5055</v>
      </c>
      <c r="H436" s="7" t="s">
        <v>5055</v>
      </c>
    </row>
    <row r="437" customFormat="false" ht="15" hidden="false" customHeight="true" outlineLevel="0" collapsed="false">
      <c r="A437" s="7" t="s">
        <v>1692</v>
      </c>
      <c r="B437" s="7" t="s">
        <v>3137</v>
      </c>
      <c r="C437" s="7" t="s">
        <v>123</v>
      </c>
      <c r="D437" s="7" t="n">
        <v>1</v>
      </c>
      <c r="E437" s="7" t="n">
        <v>1</v>
      </c>
      <c r="F437" s="7" t="n">
        <v>2</v>
      </c>
      <c r="G437" s="7" t="s">
        <v>5059</v>
      </c>
      <c r="H437" s="7" t="s">
        <v>5059</v>
      </c>
    </row>
    <row r="438" customFormat="false" ht="15" hidden="false" customHeight="true" outlineLevel="0" collapsed="false">
      <c r="A438" s="7" t="s">
        <v>1692</v>
      </c>
      <c r="B438" s="7" t="s">
        <v>5063</v>
      </c>
      <c r="C438" s="7" t="s">
        <v>123</v>
      </c>
      <c r="D438" s="7" t="n">
        <v>1</v>
      </c>
      <c r="E438" s="7" t="n">
        <v>1</v>
      </c>
      <c r="F438" s="7" t="n">
        <v>2</v>
      </c>
      <c r="G438" s="7" t="s">
        <v>5065</v>
      </c>
      <c r="H438" s="7" t="s">
        <v>5065</v>
      </c>
    </row>
    <row r="439" customFormat="false" ht="15" hidden="false" customHeight="true" outlineLevel="0" collapsed="false">
      <c r="A439" s="7" t="s">
        <v>1692</v>
      </c>
      <c r="B439" s="7" t="s">
        <v>3458</v>
      </c>
      <c r="C439" s="7" t="s">
        <v>123</v>
      </c>
      <c r="D439" s="7" t="n">
        <v>1</v>
      </c>
      <c r="E439" s="7" t="n">
        <v>1</v>
      </c>
      <c r="F439" s="7" t="n">
        <v>3</v>
      </c>
      <c r="G439" s="7" t="s">
        <v>3585</v>
      </c>
      <c r="H439" s="7" t="s">
        <v>3585</v>
      </c>
    </row>
    <row r="440" customFormat="false" ht="15" hidden="false" customHeight="true" outlineLevel="0" collapsed="false">
      <c r="A440" s="7" t="s">
        <v>1692</v>
      </c>
      <c r="B440" s="7" t="s">
        <v>5071</v>
      </c>
      <c r="C440" s="7" t="s">
        <v>123</v>
      </c>
      <c r="D440" s="7" t="n">
        <v>1</v>
      </c>
      <c r="E440" s="7" t="n">
        <v>1</v>
      </c>
      <c r="F440" s="7" t="n">
        <v>3</v>
      </c>
      <c r="G440" s="7" t="s">
        <v>5073</v>
      </c>
      <c r="H440" s="7" t="s">
        <v>5073</v>
      </c>
    </row>
    <row r="441" customFormat="false" ht="16.5" hidden="false" customHeight="true" outlineLevel="0" collapsed="false">
      <c r="A441" s="7" t="s">
        <v>3496</v>
      </c>
      <c r="B441" s="7" t="s">
        <v>1897</v>
      </c>
      <c r="C441" s="7" t="s">
        <v>123</v>
      </c>
      <c r="D441" s="7" t="n">
        <v>1</v>
      </c>
      <c r="E441" s="7" t="n">
        <v>1</v>
      </c>
      <c r="F441" s="7" t="n">
        <v>2</v>
      </c>
      <c r="G441" s="7" t="s">
        <v>5136</v>
      </c>
      <c r="H441" s="7" t="s">
        <v>5136</v>
      </c>
    </row>
    <row r="442" customFormat="false" ht="16.5" hidden="false" customHeight="true" outlineLevel="0" collapsed="false">
      <c r="A442" s="7" t="s">
        <v>3496</v>
      </c>
      <c r="B442" s="7" t="s">
        <v>4007</v>
      </c>
      <c r="C442" s="7" t="s">
        <v>123</v>
      </c>
      <c r="D442" s="7" t="n">
        <v>1</v>
      </c>
      <c r="E442" s="7" t="n">
        <v>1</v>
      </c>
      <c r="F442" s="7" t="n">
        <v>2</v>
      </c>
      <c r="G442" s="7" t="s">
        <v>5139</v>
      </c>
      <c r="H442" s="7" t="s">
        <v>5139</v>
      </c>
    </row>
    <row r="443" customFormat="false" ht="16.5" hidden="false" customHeight="true" outlineLevel="0" collapsed="false">
      <c r="A443" s="7" t="s">
        <v>3496</v>
      </c>
      <c r="B443" s="7" t="s">
        <v>5144</v>
      </c>
      <c r="C443" s="7" t="s">
        <v>123</v>
      </c>
      <c r="D443" s="7" t="n">
        <v>1</v>
      </c>
      <c r="E443" s="7" t="n">
        <v>1</v>
      </c>
      <c r="F443" s="7" t="n">
        <v>3</v>
      </c>
      <c r="G443" s="7" t="s">
        <v>5146</v>
      </c>
      <c r="H443" s="7" t="s">
        <v>5146</v>
      </c>
    </row>
    <row r="444" customFormat="false" ht="16.5" hidden="false" customHeight="true" outlineLevel="0" collapsed="false">
      <c r="A444" s="7" t="s">
        <v>3496</v>
      </c>
      <c r="B444" s="7" t="s">
        <v>5152</v>
      </c>
      <c r="C444" s="7" t="s">
        <v>123</v>
      </c>
      <c r="D444" s="7" t="n">
        <v>1</v>
      </c>
      <c r="E444" s="7" t="n">
        <v>1</v>
      </c>
      <c r="F444" s="7" t="n">
        <v>2</v>
      </c>
      <c r="G444" s="7" t="s">
        <v>5154</v>
      </c>
      <c r="H444" s="7" t="s">
        <v>5154</v>
      </c>
    </row>
    <row r="445" customFormat="false" ht="16.5" hidden="false" customHeight="true" outlineLevel="0" collapsed="false">
      <c r="A445" s="7" t="s">
        <v>3496</v>
      </c>
      <c r="B445" s="7" t="s">
        <v>5160</v>
      </c>
      <c r="C445" s="7" t="s">
        <v>123</v>
      </c>
      <c r="D445" s="7" t="n">
        <v>1</v>
      </c>
      <c r="E445" s="7" t="n">
        <v>1</v>
      </c>
      <c r="F445" s="7" t="n">
        <v>3</v>
      </c>
      <c r="G445" s="7" t="s">
        <v>5162</v>
      </c>
      <c r="H445" s="7" t="s">
        <v>5162</v>
      </c>
    </row>
    <row r="446" customFormat="false" ht="16.5" hidden="false" customHeight="true" outlineLevel="0" collapsed="false">
      <c r="A446" s="7" t="s">
        <v>3496</v>
      </c>
      <c r="B446" s="7" t="s">
        <v>5171</v>
      </c>
      <c r="C446" s="7" t="s">
        <v>123</v>
      </c>
      <c r="D446" s="7" t="n">
        <v>1</v>
      </c>
      <c r="E446" s="7" t="n">
        <v>1</v>
      </c>
      <c r="F446" s="7" t="n">
        <v>3</v>
      </c>
      <c r="G446" s="7" t="s">
        <v>5173</v>
      </c>
      <c r="H446" s="7" t="s">
        <v>5173</v>
      </c>
    </row>
    <row r="447" customFormat="false" ht="16.5" hidden="false" customHeight="true" outlineLevel="0" collapsed="false">
      <c r="A447" s="7" t="s">
        <v>3496</v>
      </c>
      <c r="B447" s="7" t="s">
        <v>1728</v>
      </c>
      <c r="C447" s="7" t="s">
        <v>123</v>
      </c>
      <c r="D447" s="7" t="n">
        <v>1</v>
      </c>
      <c r="E447" s="7" t="n">
        <v>1</v>
      </c>
      <c r="F447" s="7" t="n">
        <v>2</v>
      </c>
      <c r="G447" s="7" t="s">
        <v>5179</v>
      </c>
      <c r="H447" s="7" t="s">
        <v>5179</v>
      </c>
    </row>
    <row r="448" customFormat="false" ht="16.5" hidden="false" customHeight="true" outlineLevel="0" collapsed="false">
      <c r="A448" s="7" t="s">
        <v>3496</v>
      </c>
      <c r="B448" s="8" t="s">
        <v>5183</v>
      </c>
      <c r="C448" s="7" t="s">
        <v>123</v>
      </c>
      <c r="D448" s="7" t="n">
        <v>1</v>
      </c>
      <c r="E448" s="7" t="n">
        <v>1</v>
      </c>
      <c r="F448" s="7" t="n">
        <v>2</v>
      </c>
      <c r="G448" s="7" t="s">
        <v>5185</v>
      </c>
      <c r="H448" s="7" t="s">
        <v>5185</v>
      </c>
    </row>
    <row r="449" customFormat="false" ht="16.5" hidden="false" customHeight="true" outlineLevel="0" collapsed="false">
      <c r="A449" s="7" t="s">
        <v>3496</v>
      </c>
      <c r="B449" s="7" t="s">
        <v>552</v>
      </c>
      <c r="C449" s="7" t="s">
        <v>123</v>
      </c>
      <c r="D449" s="7" t="n">
        <v>1</v>
      </c>
      <c r="E449" s="7" t="n">
        <v>1</v>
      </c>
      <c r="F449" s="7" t="n">
        <v>3</v>
      </c>
      <c r="G449" s="7" t="s">
        <v>5191</v>
      </c>
      <c r="H449" s="7" t="s">
        <v>5191</v>
      </c>
    </row>
    <row r="450" customFormat="false" ht="15" hidden="false" customHeight="true" outlineLevel="0" collapsed="false">
      <c r="A450" s="7" t="s">
        <v>3342</v>
      </c>
      <c r="B450" s="7" t="s">
        <v>5260</v>
      </c>
      <c r="C450" s="7" t="s">
        <v>123</v>
      </c>
      <c r="D450" s="7" t="n">
        <v>1</v>
      </c>
      <c r="E450" s="7" t="n">
        <v>1</v>
      </c>
      <c r="F450" s="7" t="n">
        <v>2</v>
      </c>
      <c r="G450" s="7" t="s">
        <v>2326</v>
      </c>
      <c r="H450" s="7" t="s">
        <v>2326</v>
      </c>
    </row>
    <row r="451" customFormat="false" ht="16.5" hidden="false" customHeight="true" outlineLevel="0" collapsed="false">
      <c r="A451" s="7" t="s">
        <v>3342</v>
      </c>
      <c r="B451" s="8" t="s">
        <v>5268</v>
      </c>
      <c r="C451" s="7" t="s">
        <v>123</v>
      </c>
      <c r="D451" s="7" t="n">
        <v>1</v>
      </c>
      <c r="E451" s="7" t="n">
        <v>1</v>
      </c>
      <c r="F451" s="7" t="n">
        <v>2</v>
      </c>
      <c r="G451" s="7" t="s">
        <v>5270</v>
      </c>
      <c r="H451" s="7" t="s">
        <v>5270</v>
      </c>
    </row>
    <row r="452" customFormat="false" ht="15" hidden="false" customHeight="true" outlineLevel="0" collapsed="false">
      <c r="A452" s="7" t="s">
        <v>3342</v>
      </c>
      <c r="B452" s="7" t="s">
        <v>1260</v>
      </c>
      <c r="C452" s="7" t="s">
        <v>123</v>
      </c>
      <c r="D452" s="7" t="n">
        <v>1</v>
      </c>
      <c r="E452" s="7" t="n">
        <v>1</v>
      </c>
      <c r="F452" s="7" t="n">
        <v>2</v>
      </c>
      <c r="G452" s="7" t="s">
        <v>5274</v>
      </c>
      <c r="H452" s="7" t="s">
        <v>5274</v>
      </c>
    </row>
    <row r="453" customFormat="false" ht="15" hidden="false" customHeight="true" outlineLevel="0" collapsed="false">
      <c r="A453" s="7" t="s">
        <v>3342</v>
      </c>
      <c r="B453" s="7" t="s">
        <v>5125</v>
      </c>
      <c r="C453" s="7" t="s">
        <v>123</v>
      </c>
      <c r="D453" s="7" t="n">
        <v>1</v>
      </c>
      <c r="E453" s="7" t="n">
        <v>1</v>
      </c>
      <c r="F453" s="7" t="n">
        <v>2</v>
      </c>
      <c r="G453" s="7" t="s">
        <v>5279</v>
      </c>
      <c r="H453" s="7" t="s">
        <v>5279</v>
      </c>
    </row>
    <row r="454" customFormat="false" ht="16.5" hidden="false" customHeight="true" outlineLevel="0" collapsed="false">
      <c r="A454" s="7" t="s">
        <v>3342</v>
      </c>
      <c r="B454" s="8" t="s">
        <v>3959</v>
      </c>
      <c r="C454" s="7" t="s">
        <v>123</v>
      </c>
      <c r="D454" s="7" t="n">
        <v>1</v>
      </c>
      <c r="E454" s="7" t="n">
        <v>1</v>
      </c>
      <c r="F454" s="7" t="n">
        <v>3</v>
      </c>
      <c r="G454" s="7" t="s">
        <v>5282</v>
      </c>
      <c r="H454" s="7" t="s">
        <v>5282</v>
      </c>
    </row>
    <row r="455" customFormat="false" ht="15" hidden="false" customHeight="true" outlineLevel="0" collapsed="false">
      <c r="A455" s="7" t="s">
        <v>3342</v>
      </c>
      <c r="B455" s="8" t="s">
        <v>3027</v>
      </c>
      <c r="C455" s="7" t="s">
        <v>123</v>
      </c>
      <c r="D455" s="7" t="n">
        <v>1</v>
      </c>
      <c r="E455" s="7" t="n">
        <v>1</v>
      </c>
      <c r="F455" s="7" t="n">
        <v>3</v>
      </c>
      <c r="G455" s="7" t="s">
        <v>5287</v>
      </c>
      <c r="H455" s="7" t="s">
        <v>5287</v>
      </c>
    </row>
    <row r="456" customFormat="false" ht="15" hidden="false" customHeight="true" outlineLevel="0" collapsed="false">
      <c r="A456" s="7" t="s">
        <v>3342</v>
      </c>
      <c r="B456" s="7" t="s">
        <v>5294</v>
      </c>
      <c r="C456" s="7" t="s">
        <v>123</v>
      </c>
      <c r="D456" s="7" t="n">
        <v>1</v>
      </c>
      <c r="E456" s="7" t="n">
        <v>1</v>
      </c>
      <c r="F456" s="7" t="n">
        <v>3</v>
      </c>
      <c r="G456" s="7" t="s">
        <v>5296</v>
      </c>
      <c r="H456" s="7" t="s">
        <v>5296</v>
      </c>
    </row>
    <row r="457" customFormat="false" ht="15" hidden="false" customHeight="true" outlineLevel="0" collapsed="false">
      <c r="A457" s="7" t="s">
        <v>3342</v>
      </c>
      <c r="B457" s="7" t="s">
        <v>973</v>
      </c>
      <c r="C457" s="7" t="s">
        <v>123</v>
      </c>
      <c r="D457" s="7" t="n">
        <v>1</v>
      </c>
      <c r="E457" s="7" t="n">
        <v>1</v>
      </c>
      <c r="F457" s="7" t="n">
        <v>3</v>
      </c>
      <c r="G457" s="7" t="s">
        <v>2571</v>
      </c>
      <c r="H457" s="7" t="s">
        <v>2571</v>
      </c>
    </row>
    <row r="458" customFormat="false" ht="15" hidden="false" customHeight="true" outlineLevel="0" collapsed="false">
      <c r="A458" s="7" t="s">
        <v>3342</v>
      </c>
      <c r="B458" s="7" t="s">
        <v>3287</v>
      </c>
      <c r="C458" s="7" t="s">
        <v>123</v>
      </c>
      <c r="D458" s="7" t="n">
        <v>1</v>
      </c>
      <c r="E458" s="7" t="n">
        <v>1</v>
      </c>
      <c r="F458" s="7" t="n">
        <v>2</v>
      </c>
      <c r="G458" s="7" t="s">
        <v>3344</v>
      </c>
      <c r="H458" s="7" t="s">
        <v>3344</v>
      </c>
    </row>
    <row r="459" customFormat="false" ht="15" hidden="false" customHeight="true" outlineLevel="0" collapsed="false">
      <c r="A459" s="8" t="s">
        <v>390</v>
      </c>
      <c r="B459" s="7" t="s">
        <v>5152</v>
      </c>
      <c r="C459" s="7" t="s">
        <v>123</v>
      </c>
      <c r="D459" s="7" t="n">
        <v>1</v>
      </c>
      <c r="E459" s="7" t="n">
        <v>1</v>
      </c>
      <c r="F459" s="7" t="n">
        <v>2</v>
      </c>
      <c r="G459" s="7" t="s">
        <v>5349</v>
      </c>
      <c r="H459" s="7" t="s">
        <v>5349</v>
      </c>
    </row>
    <row r="460" customFormat="false" ht="15" hidden="false" customHeight="true" outlineLevel="0" collapsed="false">
      <c r="A460" s="8" t="s">
        <v>390</v>
      </c>
      <c r="B460" s="7" t="s">
        <v>5354</v>
      </c>
      <c r="C460" s="7" t="s">
        <v>123</v>
      </c>
      <c r="D460" s="7" t="n">
        <v>1</v>
      </c>
      <c r="E460" s="7" t="n">
        <v>1</v>
      </c>
      <c r="F460" s="7" t="n">
        <v>2</v>
      </c>
      <c r="G460" s="7" t="s">
        <v>5356</v>
      </c>
      <c r="H460" s="7" t="s">
        <v>5356</v>
      </c>
    </row>
    <row r="461" customFormat="false" ht="15" hidden="false" customHeight="true" outlineLevel="0" collapsed="false">
      <c r="A461" s="8" t="s">
        <v>390</v>
      </c>
      <c r="B461" s="7" t="s">
        <v>651</v>
      </c>
      <c r="C461" s="7" t="s">
        <v>123</v>
      </c>
      <c r="D461" s="7" t="n">
        <v>1</v>
      </c>
      <c r="E461" s="7" t="n">
        <v>1</v>
      </c>
      <c r="F461" s="7" t="n">
        <v>2</v>
      </c>
      <c r="G461" s="7" t="s">
        <v>5358</v>
      </c>
      <c r="H461" s="7" t="s">
        <v>5358</v>
      </c>
    </row>
    <row r="462" customFormat="false" ht="15" hidden="false" customHeight="true" outlineLevel="0" collapsed="false">
      <c r="A462" s="8" t="s">
        <v>390</v>
      </c>
      <c r="B462" s="7" t="s">
        <v>3458</v>
      </c>
      <c r="C462" s="7" t="s">
        <v>123</v>
      </c>
      <c r="D462" s="7" t="n">
        <v>1</v>
      </c>
      <c r="E462" s="7" t="n">
        <v>1</v>
      </c>
      <c r="F462" s="7" t="n">
        <v>2</v>
      </c>
      <c r="G462" s="7" t="s">
        <v>3566</v>
      </c>
      <c r="H462" s="7" t="s">
        <v>3566</v>
      </c>
    </row>
    <row r="463" customFormat="false" ht="15" hidden="false" customHeight="true" outlineLevel="0" collapsed="false">
      <c r="A463" s="8" t="s">
        <v>390</v>
      </c>
      <c r="B463" s="7" t="s">
        <v>2104</v>
      </c>
      <c r="C463" s="7" t="s">
        <v>123</v>
      </c>
      <c r="D463" s="7" t="n">
        <v>1</v>
      </c>
      <c r="E463" s="7" t="n">
        <v>1</v>
      </c>
      <c r="F463" s="7" t="n">
        <v>2</v>
      </c>
      <c r="G463" s="7" t="s">
        <v>5363</v>
      </c>
      <c r="H463" s="7" t="s">
        <v>5363</v>
      </c>
    </row>
    <row r="464" customFormat="false" ht="16.5" hidden="false" customHeight="true" outlineLevel="0" collapsed="false">
      <c r="A464" s="8" t="s">
        <v>390</v>
      </c>
      <c r="B464" s="8" t="s">
        <v>3959</v>
      </c>
      <c r="C464" s="7" t="s">
        <v>123</v>
      </c>
      <c r="D464" s="7" t="n">
        <v>1</v>
      </c>
      <c r="E464" s="7" t="n">
        <v>1</v>
      </c>
      <c r="F464" s="7" t="n">
        <v>2</v>
      </c>
      <c r="G464" s="7" t="s">
        <v>5366</v>
      </c>
      <c r="H464" s="7" t="s">
        <v>5366</v>
      </c>
    </row>
    <row r="465" customFormat="false" ht="15" hidden="false" customHeight="true" outlineLevel="0" collapsed="false">
      <c r="A465" s="8" t="s">
        <v>390</v>
      </c>
      <c r="B465" s="8" t="s">
        <v>862</v>
      </c>
      <c r="C465" s="7" t="s">
        <v>123</v>
      </c>
      <c r="D465" s="7" t="n">
        <v>1</v>
      </c>
      <c r="E465" s="7" t="n">
        <v>1</v>
      </c>
      <c r="F465" s="7" t="n">
        <v>2</v>
      </c>
      <c r="G465" s="7" t="s">
        <v>1653</v>
      </c>
      <c r="H465" s="7" t="s">
        <v>1653</v>
      </c>
    </row>
    <row r="466" customFormat="false" ht="16.5" hidden="false" customHeight="true" outlineLevel="0" collapsed="false">
      <c r="A466" s="8" t="s">
        <v>390</v>
      </c>
      <c r="B466" s="8" t="s">
        <v>2981</v>
      </c>
      <c r="C466" s="7" t="s">
        <v>123</v>
      </c>
      <c r="D466" s="7" t="n">
        <v>1</v>
      </c>
      <c r="E466" s="7" t="n">
        <v>1</v>
      </c>
      <c r="F466" s="7" t="n">
        <v>3</v>
      </c>
      <c r="G466" s="7" t="s">
        <v>5374</v>
      </c>
      <c r="H466" s="7" t="s">
        <v>5374</v>
      </c>
    </row>
    <row r="467" customFormat="false" ht="15" hidden="false" customHeight="true" outlineLevel="0" collapsed="false">
      <c r="A467" s="8" t="s">
        <v>390</v>
      </c>
      <c r="B467" s="7" t="s">
        <v>280</v>
      </c>
      <c r="C467" s="7" t="s">
        <v>123</v>
      </c>
      <c r="D467" s="7" t="n">
        <v>1</v>
      </c>
      <c r="E467" s="7" t="n">
        <v>1</v>
      </c>
      <c r="F467" s="7" t="n">
        <v>3</v>
      </c>
      <c r="G467" s="7" t="s">
        <v>392</v>
      </c>
      <c r="H467" s="7" t="s">
        <v>392</v>
      </c>
    </row>
    <row r="468" customFormat="false" ht="16.5" hidden="false" customHeight="true" outlineLevel="0" collapsed="false">
      <c r="A468" s="8" t="s">
        <v>2427</v>
      </c>
      <c r="B468" s="7" t="s">
        <v>1790</v>
      </c>
      <c r="C468" s="7" t="s">
        <v>102</v>
      </c>
      <c r="D468" s="7" t="n">
        <v>1</v>
      </c>
      <c r="E468" s="7" t="n">
        <v>1</v>
      </c>
      <c r="F468" s="7" t="n">
        <v>3</v>
      </c>
      <c r="G468" s="7" t="s">
        <v>5379</v>
      </c>
      <c r="H468" s="7" t="s">
        <v>5379</v>
      </c>
    </row>
    <row r="469" customFormat="false" ht="15" hidden="false" customHeight="true" outlineLevel="0" collapsed="false">
      <c r="A469" s="8" t="s">
        <v>2427</v>
      </c>
      <c r="B469" s="7" t="s">
        <v>2664</v>
      </c>
      <c r="C469" s="7" t="s">
        <v>123</v>
      </c>
      <c r="D469" s="7" t="n">
        <v>1</v>
      </c>
      <c r="E469" s="7" t="n">
        <v>1</v>
      </c>
      <c r="F469" s="7" t="n">
        <v>2</v>
      </c>
      <c r="G469" s="7" t="s">
        <v>5442</v>
      </c>
      <c r="H469" s="7" t="s">
        <v>5442</v>
      </c>
    </row>
    <row r="470" customFormat="false" ht="15" hidden="false" customHeight="true" outlineLevel="0" collapsed="false">
      <c r="A470" s="8" t="s">
        <v>2427</v>
      </c>
      <c r="B470" s="7" t="s">
        <v>5125</v>
      </c>
      <c r="C470" s="7" t="s">
        <v>123</v>
      </c>
      <c r="D470" s="7" t="n">
        <v>1</v>
      </c>
      <c r="E470" s="7" t="n">
        <v>1</v>
      </c>
      <c r="F470" s="7" t="n">
        <v>2</v>
      </c>
      <c r="G470" s="7" t="s">
        <v>5446</v>
      </c>
      <c r="H470" s="7" t="s">
        <v>5446</v>
      </c>
    </row>
    <row r="471" customFormat="false" ht="15" hidden="false" customHeight="true" outlineLevel="0" collapsed="false">
      <c r="A471" s="8" t="s">
        <v>2427</v>
      </c>
      <c r="B471" s="8" t="s">
        <v>5449</v>
      </c>
      <c r="C471" s="7" t="s">
        <v>123</v>
      </c>
      <c r="D471" s="7" t="n">
        <v>1</v>
      </c>
      <c r="E471" s="7" t="n">
        <v>1</v>
      </c>
      <c r="F471" s="7" t="n">
        <v>3</v>
      </c>
      <c r="G471" s="7" t="s">
        <v>5451</v>
      </c>
      <c r="H471" s="7" t="s">
        <v>5451</v>
      </c>
    </row>
    <row r="472" customFormat="false" ht="15" hidden="false" customHeight="true" outlineLevel="0" collapsed="false">
      <c r="A472" s="8" t="s">
        <v>2427</v>
      </c>
      <c r="B472" s="7" t="s">
        <v>5457</v>
      </c>
      <c r="C472" s="7" t="s">
        <v>123</v>
      </c>
      <c r="D472" s="7" t="n">
        <v>1</v>
      </c>
      <c r="E472" s="7" t="n">
        <v>1</v>
      </c>
      <c r="F472" s="7" t="n">
        <v>2</v>
      </c>
      <c r="G472" s="7" t="s">
        <v>5459</v>
      </c>
      <c r="H472" s="7" t="s">
        <v>5459</v>
      </c>
    </row>
    <row r="473" customFormat="false" ht="15" hidden="false" customHeight="true" outlineLevel="0" collapsed="false">
      <c r="A473" s="8" t="s">
        <v>2427</v>
      </c>
      <c r="B473" s="7" t="s">
        <v>3877</v>
      </c>
      <c r="C473" s="7" t="s">
        <v>123</v>
      </c>
      <c r="D473" s="7" t="n">
        <v>1</v>
      </c>
      <c r="E473" s="7" t="n">
        <v>1</v>
      </c>
      <c r="F473" s="7" t="n">
        <v>2</v>
      </c>
      <c r="G473" s="7" t="s">
        <v>5463</v>
      </c>
      <c r="H473" s="7" t="s">
        <v>5463</v>
      </c>
    </row>
    <row r="474" customFormat="false" ht="16.5" hidden="false" customHeight="true" outlineLevel="0" collapsed="false">
      <c r="A474" s="8" t="s">
        <v>2427</v>
      </c>
      <c r="B474" s="7" t="s">
        <v>4067</v>
      </c>
      <c r="C474" s="7" t="s">
        <v>123</v>
      </c>
      <c r="D474" s="7" t="n">
        <v>1</v>
      </c>
      <c r="E474" s="7" t="n">
        <v>1</v>
      </c>
      <c r="F474" s="7" t="n">
        <v>2</v>
      </c>
      <c r="G474" s="7" t="s">
        <v>5468</v>
      </c>
      <c r="H474" s="7" t="s">
        <v>5468</v>
      </c>
    </row>
    <row r="475" customFormat="false" ht="15" hidden="false" customHeight="true" outlineLevel="0" collapsed="false">
      <c r="A475" s="8" t="s">
        <v>2427</v>
      </c>
      <c r="B475" s="7" t="s">
        <v>2179</v>
      </c>
      <c r="C475" s="7" t="s">
        <v>123</v>
      </c>
      <c r="D475" s="7" t="n">
        <v>1</v>
      </c>
      <c r="E475" s="7" t="n">
        <v>1</v>
      </c>
      <c r="F475" s="7" t="n">
        <v>2</v>
      </c>
      <c r="G475" s="7" t="s">
        <v>5470</v>
      </c>
      <c r="H475" s="7" t="s">
        <v>5470</v>
      </c>
    </row>
    <row r="476" customFormat="false" ht="15" hidden="false" customHeight="true" outlineLevel="0" collapsed="false">
      <c r="A476" s="8" t="s">
        <v>2427</v>
      </c>
      <c r="B476" s="7" t="s">
        <v>5472</v>
      </c>
      <c r="C476" s="7" t="s">
        <v>123</v>
      </c>
      <c r="D476" s="7" t="n">
        <v>1</v>
      </c>
      <c r="E476" s="7" t="n">
        <v>1</v>
      </c>
      <c r="F476" s="7" t="n">
        <v>3</v>
      </c>
      <c r="G476" s="7" t="s">
        <v>5073</v>
      </c>
      <c r="H476" s="7" t="s">
        <v>5073</v>
      </c>
    </row>
    <row r="477" customFormat="false" ht="15" hidden="false" customHeight="true" outlineLevel="0" collapsed="false">
      <c r="A477" s="8" t="s">
        <v>405</v>
      </c>
      <c r="B477" s="7" t="s">
        <v>723</v>
      </c>
      <c r="C477" s="7" t="s">
        <v>102</v>
      </c>
      <c r="D477" s="7" t="n">
        <v>1</v>
      </c>
      <c r="E477" s="7" t="n">
        <v>1</v>
      </c>
      <c r="F477" s="7" t="n">
        <v>2</v>
      </c>
      <c r="G477" s="7" t="s">
        <v>5479</v>
      </c>
      <c r="H477" s="7" t="s">
        <v>5479</v>
      </c>
    </row>
    <row r="478" customFormat="false" ht="16.5" hidden="false" customHeight="true" outlineLevel="0" collapsed="false">
      <c r="A478" s="8" t="s">
        <v>405</v>
      </c>
      <c r="B478" s="7" t="s">
        <v>5492</v>
      </c>
      <c r="C478" s="7" t="s">
        <v>123</v>
      </c>
      <c r="D478" s="7" t="n">
        <v>1</v>
      </c>
      <c r="E478" s="7" t="n">
        <v>1</v>
      </c>
      <c r="F478" s="7" t="n">
        <v>2</v>
      </c>
      <c r="G478" s="7" t="s">
        <v>5494</v>
      </c>
      <c r="H478" s="7" t="s">
        <v>5494</v>
      </c>
    </row>
    <row r="479" customFormat="false" ht="15" hidden="false" customHeight="true" outlineLevel="0" collapsed="false">
      <c r="A479" s="8" t="s">
        <v>405</v>
      </c>
      <c r="B479" s="7" t="s">
        <v>1641</v>
      </c>
      <c r="C479" s="7" t="s">
        <v>123</v>
      </c>
      <c r="D479" s="7" t="n">
        <v>1</v>
      </c>
      <c r="E479" s="7" t="n">
        <v>1</v>
      </c>
      <c r="F479" s="7" t="n">
        <v>2</v>
      </c>
      <c r="G479" s="7" t="s">
        <v>1527</v>
      </c>
      <c r="H479" s="7" t="s">
        <v>1527</v>
      </c>
    </row>
    <row r="480" customFormat="false" ht="15" hidden="false" customHeight="true" outlineLevel="0" collapsed="false">
      <c r="A480" s="8" t="s">
        <v>405</v>
      </c>
      <c r="B480" s="7" t="s">
        <v>5500</v>
      </c>
      <c r="C480" s="7" t="s">
        <v>123</v>
      </c>
      <c r="D480" s="7" t="n">
        <v>1</v>
      </c>
      <c r="E480" s="7" t="n">
        <v>1</v>
      </c>
      <c r="F480" s="7" t="n">
        <v>2</v>
      </c>
      <c r="G480" s="7" t="s">
        <v>1870</v>
      </c>
      <c r="H480" s="7" t="s">
        <v>1870</v>
      </c>
    </row>
    <row r="481" customFormat="false" ht="15" hidden="false" customHeight="true" outlineLevel="0" collapsed="false">
      <c r="A481" s="8" t="s">
        <v>405</v>
      </c>
      <c r="B481" s="8" t="s">
        <v>1740</v>
      </c>
      <c r="C481" s="7" t="s">
        <v>123</v>
      </c>
      <c r="D481" s="7" t="n">
        <v>1</v>
      </c>
      <c r="E481" s="7" t="n">
        <v>1</v>
      </c>
      <c r="F481" s="7" t="n">
        <v>1</v>
      </c>
      <c r="G481" s="7" t="s">
        <v>5506</v>
      </c>
      <c r="H481" s="7" t="s">
        <v>5506</v>
      </c>
    </row>
    <row r="482" customFormat="false" ht="15" hidden="false" customHeight="true" outlineLevel="0" collapsed="false">
      <c r="A482" s="8" t="s">
        <v>405</v>
      </c>
      <c r="B482" s="7" t="s">
        <v>641</v>
      </c>
      <c r="C482" s="7" t="s">
        <v>123</v>
      </c>
      <c r="D482" s="7" t="n">
        <v>1</v>
      </c>
      <c r="E482" s="7" t="n">
        <v>1</v>
      </c>
      <c r="F482" s="7" t="n">
        <v>3</v>
      </c>
      <c r="G482" s="7" t="s">
        <v>3441</v>
      </c>
      <c r="H482" s="7" t="s">
        <v>3441</v>
      </c>
    </row>
    <row r="483" customFormat="false" ht="16.5" hidden="false" customHeight="true" outlineLevel="0" collapsed="false">
      <c r="A483" s="8" t="s">
        <v>405</v>
      </c>
      <c r="B483" s="8" t="s">
        <v>2981</v>
      </c>
      <c r="C483" s="7" t="s">
        <v>123</v>
      </c>
      <c r="D483" s="7" t="n">
        <v>1</v>
      </c>
      <c r="E483" s="7" t="n">
        <v>1</v>
      </c>
      <c r="F483" s="7" t="n">
        <v>2</v>
      </c>
      <c r="G483" s="7" t="s">
        <v>5511</v>
      </c>
      <c r="H483" s="7" t="s">
        <v>5511</v>
      </c>
    </row>
    <row r="484" customFormat="false" ht="15" hidden="false" customHeight="true" outlineLevel="0" collapsed="false">
      <c r="A484" s="8" t="s">
        <v>405</v>
      </c>
      <c r="B484" s="8" t="s">
        <v>3952</v>
      </c>
      <c r="C484" s="7" t="s">
        <v>123</v>
      </c>
      <c r="D484" s="7" t="n">
        <v>1</v>
      </c>
      <c r="E484" s="7" t="n">
        <v>1</v>
      </c>
      <c r="F484" s="7" t="n">
        <v>3</v>
      </c>
      <c r="G484" s="7" t="s">
        <v>5514</v>
      </c>
      <c r="H484" s="7" t="s">
        <v>5514</v>
      </c>
    </row>
    <row r="485" customFormat="false" ht="15" hidden="false" customHeight="true" outlineLevel="0" collapsed="false">
      <c r="A485" s="8" t="s">
        <v>405</v>
      </c>
      <c r="B485" s="7" t="s">
        <v>163</v>
      </c>
      <c r="C485" s="7" t="s">
        <v>123</v>
      </c>
      <c r="D485" s="7" t="n">
        <v>1</v>
      </c>
      <c r="E485" s="7" t="n">
        <v>1</v>
      </c>
      <c r="F485" s="7" t="n">
        <v>3</v>
      </c>
      <c r="G485" s="7" t="s">
        <v>5520</v>
      </c>
      <c r="H485" s="7" t="s">
        <v>5520</v>
      </c>
    </row>
    <row r="486" customFormat="false" ht="16.5" hidden="false" customHeight="true" outlineLevel="0" collapsed="false">
      <c r="A486" s="8" t="s">
        <v>1540</v>
      </c>
      <c r="B486" s="8" t="s">
        <v>5538</v>
      </c>
      <c r="C486" s="7" t="s">
        <v>123</v>
      </c>
      <c r="D486" s="7" t="n">
        <v>1</v>
      </c>
      <c r="E486" s="7" t="n">
        <v>1</v>
      </c>
      <c r="F486" s="7" t="n">
        <v>2</v>
      </c>
      <c r="G486" s="7" t="s">
        <v>5540</v>
      </c>
      <c r="H486" s="7" t="s">
        <v>5540</v>
      </c>
    </row>
    <row r="487" customFormat="false" ht="16.5" hidden="false" customHeight="true" outlineLevel="0" collapsed="false">
      <c r="A487" s="8" t="s">
        <v>1540</v>
      </c>
      <c r="B487" s="7" t="s">
        <v>5546</v>
      </c>
      <c r="C487" s="7" t="s">
        <v>123</v>
      </c>
      <c r="D487" s="7" t="n">
        <v>1</v>
      </c>
      <c r="E487" s="7" t="n">
        <v>1</v>
      </c>
      <c r="F487" s="7" t="n">
        <v>2</v>
      </c>
      <c r="G487" s="7" t="s">
        <v>3554</v>
      </c>
      <c r="H487" s="7" t="s">
        <v>3554</v>
      </c>
    </row>
    <row r="488" customFormat="false" ht="16.5" hidden="false" customHeight="true" outlineLevel="0" collapsed="false">
      <c r="A488" s="8" t="s">
        <v>1540</v>
      </c>
      <c r="B488" s="7" t="s">
        <v>5125</v>
      </c>
      <c r="C488" s="7" t="s">
        <v>123</v>
      </c>
      <c r="D488" s="7" t="n">
        <v>1</v>
      </c>
      <c r="E488" s="7" t="n">
        <v>1</v>
      </c>
      <c r="F488" s="7" t="n">
        <v>3</v>
      </c>
      <c r="G488" s="7" t="s">
        <v>5552</v>
      </c>
      <c r="H488" s="7" t="s">
        <v>5552</v>
      </c>
    </row>
    <row r="489" customFormat="false" ht="16.5" hidden="false" customHeight="true" outlineLevel="0" collapsed="false">
      <c r="A489" s="8" t="s">
        <v>1540</v>
      </c>
      <c r="B489" s="7" t="s">
        <v>1515</v>
      </c>
      <c r="C489" s="7" t="s">
        <v>123</v>
      </c>
      <c r="D489" s="7" t="n">
        <v>1</v>
      </c>
      <c r="E489" s="7" t="n">
        <v>1</v>
      </c>
      <c r="F489" s="7" t="n">
        <v>2</v>
      </c>
      <c r="G489" s="7" t="s">
        <v>848</v>
      </c>
      <c r="H489" s="7" t="s">
        <v>848</v>
      </c>
    </row>
    <row r="490" customFormat="false" ht="16.5" hidden="false" customHeight="true" outlineLevel="0" collapsed="false">
      <c r="A490" s="8" t="s">
        <v>1540</v>
      </c>
      <c r="B490" s="7" t="s">
        <v>1902</v>
      </c>
      <c r="C490" s="7" t="s">
        <v>123</v>
      </c>
      <c r="D490" s="7" t="n">
        <v>1</v>
      </c>
      <c r="E490" s="7" t="n">
        <v>1</v>
      </c>
      <c r="F490" s="7" t="n">
        <v>3</v>
      </c>
      <c r="G490" s="7" t="s">
        <v>5559</v>
      </c>
      <c r="H490" s="7" t="s">
        <v>5559</v>
      </c>
    </row>
    <row r="491" customFormat="false" ht="16.5" hidden="false" customHeight="true" outlineLevel="0" collapsed="false">
      <c r="A491" s="8" t="s">
        <v>1540</v>
      </c>
      <c r="B491" s="7" t="s">
        <v>1641</v>
      </c>
      <c r="C491" s="7" t="s">
        <v>123</v>
      </c>
      <c r="D491" s="7" t="n">
        <v>1</v>
      </c>
      <c r="E491" s="7" t="n">
        <v>1</v>
      </c>
      <c r="F491" s="7" t="n">
        <v>2</v>
      </c>
      <c r="G491" s="7" t="s">
        <v>5566</v>
      </c>
      <c r="H491" s="7" t="s">
        <v>5566</v>
      </c>
    </row>
    <row r="492" customFormat="false" ht="16.5" hidden="false" customHeight="true" outlineLevel="0" collapsed="false">
      <c r="A492" s="8" t="s">
        <v>1540</v>
      </c>
      <c r="B492" s="7" t="s">
        <v>3714</v>
      </c>
      <c r="C492" s="7" t="s">
        <v>123</v>
      </c>
      <c r="D492" s="7" t="n">
        <v>1</v>
      </c>
      <c r="E492" s="7" t="n">
        <v>1</v>
      </c>
      <c r="F492" s="7" t="n">
        <v>3</v>
      </c>
      <c r="G492" s="7" t="s">
        <v>5571</v>
      </c>
      <c r="H492" s="7" t="s">
        <v>5571</v>
      </c>
    </row>
    <row r="493" customFormat="false" ht="16.5" hidden="false" customHeight="true" outlineLevel="0" collapsed="false">
      <c r="A493" s="8" t="s">
        <v>1540</v>
      </c>
      <c r="B493" s="7" t="s">
        <v>5354</v>
      </c>
      <c r="C493" s="7" t="s">
        <v>123</v>
      </c>
      <c r="D493" s="7" t="n">
        <v>1</v>
      </c>
      <c r="E493" s="7" t="n">
        <v>1</v>
      </c>
      <c r="F493" s="7" t="n">
        <v>3</v>
      </c>
      <c r="G493" s="7" t="s">
        <v>5576</v>
      </c>
      <c r="H493" s="7" t="s">
        <v>5576</v>
      </c>
    </row>
    <row r="494" customFormat="false" ht="16.5" hidden="false" customHeight="true" outlineLevel="0" collapsed="false">
      <c r="A494" s="8" t="s">
        <v>1540</v>
      </c>
      <c r="B494" s="7" t="s">
        <v>665</v>
      </c>
      <c r="C494" s="7" t="s">
        <v>123</v>
      </c>
      <c r="D494" s="7" t="n">
        <v>1</v>
      </c>
      <c r="E494" s="7" t="n">
        <v>1</v>
      </c>
      <c r="F494" s="7" t="n">
        <v>3</v>
      </c>
      <c r="G494" s="7" t="s">
        <v>5580</v>
      </c>
      <c r="H494" s="7" t="s">
        <v>5580</v>
      </c>
    </row>
    <row r="495" customFormat="false" ht="16.5" hidden="false" customHeight="true" outlineLevel="0" collapsed="false">
      <c r="A495" s="8" t="s">
        <v>4653</v>
      </c>
      <c r="B495" s="8" t="s">
        <v>5589</v>
      </c>
      <c r="C495" s="7" t="s">
        <v>123</v>
      </c>
      <c r="D495" s="7" t="n">
        <v>1</v>
      </c>
      <c r="E495" s="7" t="n">
        <v>1</v>
      </c>
      <c r="F495" s="7" t="n">
        <v>3</v>
      </c>
      <c r="G495" s="7" t="s">
        <v>5591</v>
      </c>
      <c r="H495" s="7" t="s">
        <v>5591</v>
      </c>
    </row>
    <row r="496" customFormat="false" ht="16.5" hidden="false" customHeight="true" outlineLevel="0" collapsed="false">
      <c r="A496" s="8" t="s">
        <v>4653</v>
      </c>
      <c r="B496" s="7" t="s">
        <v>5599</v>
      </c>
      <c r="C496" s="7" t="s">
        <v>123</v>
      </c>
      <c r="D496" s="7" t="n">
        <v>1</v>
      </c>
      <c r="E496" s="7" t="n">
        <v>1</v>
      </c>
      <c r="F496" s="7" t="n">
        <v>3</v>
      </c>
      <c r="G496" s="7" t="s">
        <v>5601</v>
      </c>
      <c r="H496" s="7" t="s">
        <v>5601</v>
      </c>
    </row>
    <row r="497" customFormat="false" ht="16.5" hidden="false" customHeight="true" outlineLevel="0" collapsed="false">
      <c r="A497" s="8" t="s">
        <v>4653</v>
      </c>
      <c r="B497" s="7" t="s">
        <v>5294</v>
      </c>
      <c r="C497" s="7" t="s">
        <v>123</v>
      </c>
      <c r="D497" s="7" t="n">
        <v>1</v>
      </c>
      <c r="E497" s="7" t="n">
        <v>1</v>
      </c>
      <c r="F497" s="7" t="n">
        <v>2</v>
      </c>
      <c r="G497" s="7" t="s">
        <v>5607</v>
      </c>
      <c r="H497" s="7" t="s">
        <v>5607</v>
      </c>
    </row>
    <row r="498" customFormat="false" ht="16.5" hidden="false" customHeight="true" outlineLevel="0" collapsed="false">
      <c r="A498" s="8" t="s">
        <v>4653</v>
      </c>
      <c r="B498" s="8" t="s">
        <v>1768</v>
      </c>
      <c r="C498" s="7" t="s">
        <v>123</v>
      </c>
      <c r="D498" s="7" t="n">
        <v>1</v>
      </c>
      <c r="E498" s="7" t="n">
        <v>1</v>
      </c>
      <c r="F498" s="7" t="n">
        <v>2</v>
      </c>
      <c r="G498" s="7" t="s">
        <v>5612</v>
      </c>
      <c r="H498" s="7" t="s">
        <v>5612</v>
      </c>
    </row>
    <row r="499" customFormat="false" ht="16.5" hidden="false" customHeight="true" outlineLevel="0" collapsed="false">
      <c r="A499" s="8" t="s">
        <v>4653</v>
      </c>
      <c r="B499" s="7" t="s">
        <v>206</v>
      </c>
      <c r="C499" s="7" t="s">
        <v>123</v>
      </c>
      <c r="D499" s="7" t="n">
        <v>1</v>
      </c>
      <c r="E499" s="7" t="n">
        <v>1</v>
      </c>
      <c r="F499" s="7" t="n">
        <v>3</v>
      </c>
      <c r="G499" s="7" t="s">
        <v>5618</v>
      </c>
      <c r="H499" s="7" t="s">
        <v>5618</v>
      </c>
    </row>
    <row r="500" customFormat="false" ht="16.5" hidden="false" customHeight="true" outlineLevel="0" collapsed="false">
      <c r="A500" s="8" t="s">
        <v>4653</v>
      </c>
      <c r="B500" s="7" t="s">
        <v>1662</v>
      </c>
      <c r="C500" s="7" t="s">
        <v>123</v>
      </c>
      <c r="D500" s="7" t="n">
        <v>1</v>
      </c>
      <c r="E500" s="7" t="n">
        <v>1</v>
      </c>
      <c r="F500" s="7" t="n">
        <v>2</v>
      </c>
      <c r="G500" s="7" t="s">
        <v>5624</v>
      </c>
      <c r="H500" s="7" t="s">
        <v>5624</v>
      </c>
    </row>
    <row r="501" customFormat="false" ht="16.5" hidden="false" customHeight="true" outlineLevel="0" collapsed="false">
      <c r="A501" s="8" t="s">
        <v>4653</v>
      </c>
      <c r="B501" s="7" t="s">
        <v>3148</v>
      </c>
      <c r="C501" s="7" t="s">
        <v>123</v>
      </c>
      <c r="D501" s="7" t="n">
        <v>1</v>
      </c>
      <c r="E501" s="7" t="n">
        <v>1</v>
      </c>
      <c r="F501" s="7" t="n">
        <v>3</v>
      </c>
      <c r="G501" s="7" t="s">
        <v>3275</v>
      </c>
      <c r="H501" s="7" t="s">
        <v>3275</v>
      </c>
    </row>
    <row r="502" customFormat="false" ht="16.5" hidden="false" customHeight="true" outlineLevel="0" collapsed="false">
      <c r="A502" s="8" t="s">
        <v>4653</v>
      </c>
      <c r="B502" s="7" t="s">
        <v>2080</v>
      </c>
      <c r="C502" s="7" t="s">
        <v>123</v>
      </c>
      <c r="D502" s="7" t="n">
        <v>1</v>
      </c>
      <c r="E502" s="7" t="n">
        <v>1</v>
      </c>
      <c r="F502" s="7" t="n">
        <v>3</v>
      </c>
      <c r="G502" s="7" t="s">
        <v>5633</v>
      </c>
      <c r="H502" s="7" t="s">
        <v>5633</v>
      </c>
    </row>
    <row r="503" customFormat="false" ht="16.5" hidden="false" customHeight="true" outlineLevel="0" collapsed="false">
      <c r="A503" s="8" t="s">
        <v>4653</v>
      </c>
      <c r="B503" s="7" t="s">
        <v>1956</v>
      </c>
      <c r="C503" s="7" t="s">
        <v>123</v>
      </c>
      <c r="D503" s="7" t="n">
        <v>1</v>
      </c>
      <c r="E503" s="7" t="n">
        <v>1</v>
      </c>
      <c r="F503" s="7" t="n">
        <v>3</v>
      </c>
      <c r="G503" s="7" t="s">
        <v>3966</v>
      </c>
      <c r="H503" s="7" t="s">
        <v>3966</v>
      </c>
    </row>
    <row r="504" customFormat="false" ht="16.5" hidden="false" customHeight="true" outlineLevel="0" collapsed="false">
      <c r="A504" s="8" t="s">
        <v>2981</v>
      </c>
      <c r="B504" s="7" t="s">
        <v>5725</v>
      </c>
      <c r="C504" s="7" t="s">
        <v>123</v>
      </c>
      <c r="D504" s="7" t="n">
        <v>1</v>
      </c>
      <c r="E504" s="7" t="n">
        <v>1</v>
      </c>
      <c r="F504" s="7" t="n">
        <v>1</v>
      </c>
      <c r="G504" s="7" t="s">
        <v>5727</v>
      </c>
      <c r="H504" s="7" t="s">
        <v>5727</v>
      </c>
    </row>
    <row r="505" customFormat="false" ht="16.5" hidden="false" customHeight="true" outlineLevel="0" collapsed="false">
      <c r="A505" s="8" t="s">
        <v>2981</v>
      </c>
      <c r="B505" s="7" t="s">
        <v>5730</v>
      </c>
      <c r="C505" s="7" t="s">
        <v>123</v>
      </c>
      <c r="D505" s="7" t="n">
        <v>1</v>
      </c>
      <c r="E505" s="7" t="n">
        <v>1</v>
      </c>
      <c r="F505" s="7" t="n">
        <v>2</v>
      </c>
      <c r="G505" s="7" t="s">
        <v>5732</v>
      </c>
      <c r="H505" s="7" t="s">
        <v>5732</v>
      </c>
    </row>
    <row r="506" customFormat="false" ht="16.5" hidden="false" customHeight="true" outlineLevel="0" collapsed="false">
      <c r="A506" s="8" t="s">
        <v>2981</v>
      </c>
      <c r="B506" s="8" t="s">
        <v>4804</v>
      </c>
      <c r="C506" s="7" t="s">
        <v>123</v>
      </c>
      <c r="D506" s="7" t="n">
        <v>1</v>
      </c>
      <c r="E506" s="7" t="n">
        <v>1</v>
      </c>
      <c r="F506" s="7" t="n">
        <v>3</v>
      </c>
      <c r="G506" s="7" t="s">
        <v>4285</v>
      </c>
      <c r="H506" s="7" t="s">
        <v>4285</v>
      </c>
    </row>
    <row r="507" customFormat="false" ht="16.5" hidden="false" customHeight="true" outlineLevel="0" collapsed="false">
      <c r="A507" s="8" t="s">
        <v>2981</v>
      </c>
      <c r="B507" s="7" t="s">
        <v>5743</v>
      </c>
      <c r="C507" s="7" t="s">
        <v>123</v>
      </c>
      <c r="D507" s="7" t="n">
        <v>1</v>
      </c>
      <c r="E507" s="7" t="n">
        <v>1</v>
      </c>
      <c r="F507" s="7" t="n">
        <v>3</v>
      </c>
      <c r="G507" s="7" t="s">
        <v>5745</v>
      </c>
      <c r="H507" s="7" t="s">
        <v>5745</v>
      </c>
    </row>
    <row r="508" customFormat="false" ht="16.5" hidden="false" customHeight="true" outlineLevel="0" collapsed="false">
      <c r="A508" s="8" t="s">
        <v>2981</v>
      </c>
      <c r="B508" s="7" t="s">
        <v>3870</v>
      </c>
      <c r="C508" s="7" t="s">
        <v>123</v>
      </c>
      <c r="D508" s="7" t="n">
        <v>1</v>
      </c>
      <c r="E508" s="7" t="n">
        <v>1</v>
      </c>
      <c r="F508" s="7" t="n">
        <v>2</v>
      </c>
      <c r="G508" s="7" t="s">
        <v>5752</v>
      </c>
      <c r="H508" s="7" t="s">
        <v>5752</v>
      </c>
    </row>
    <row r="509" customFormat="false" ht="16.5" hidden="false" customHeight="true" outlineLevel="0" collapsed="false">
      <c r="A509" s="8" t="s">
        <v>2981</v>
      </c>
      <c r="B509" s="7" t="s">
        <v>206</v>
      </c>
      <c r="C509" s="7" t="s">
        <v>123</v>
      </c>
      <c r="D509" s="7" t="n">
        <v>1</v>
      </c>
      <c r="E509" s="7" t="n">
        <v>1</v>
      </c>
      <c r="F509" s="7" t="n">
        <v>3</v>
      </c>
      <c r="G509" s="7" t="s">
        <v>5758</v>
      </c>
      <c r="H509" s="7" t="s">
        <v>5758</v>
      </c>
    </row>
    <row r="510" customFormat="false" ht="16.5" hidden="false" customHeight="true" outlineLevel="0" collapsed="false">
      <c r="A510" s="8" t="s">
        <v>2981</v>
      </c>
      <c r="B510" s="7" t="s">
        <v>282</v>
      </c>
      <c r="C510" s="7" t="s">
        <v>123</v>
      </c>
      <c r="D510" s="7" t="n">
        <v>1</v>
      </c>
      <c r="E510" s="7" t="n">
        <v>1</v>
      </c>
      <c r="F510" s="7" t="n">
        <v>3</v>
      </c>
      <c r="G510" s="7" t="s">
        <v>2983</v>
      </c>
      <c r="H510" s="7" t="s">
        <v>2983</v>
      </c>
    </row>
    <row r="511" customFormat="false" ht="15" hidden="false" customHeight="true" outlineLevel="0" collapsed="false">
      <c r="A511" s="8" t="s">
        <v>862</v>
      </c>
      <c r="B511" s="7" t="s">
        <v>5809</v>
      </c>
      <c r="C511" s="7" t="s">
        <v>123</v>
      </c>
      <c r="D511" s="7" t="n">
        <v>1</v>
      </c>
      <c r="E511" s="7" t="n">
        <v>1</v>
      </c>
      <c r="F511" s="7" t="n">
        <v>2</v>
      </c>
      <c r="G511" s="7" t="s">
        <v>5811</v>
      </c>
      <c r="H511" s="7" t="s">
        <v>5811</v>
      </c>
    </row>
    <row r="512" customFormat="false" ht="15" hidden="false" customHeight="true" outlineLevel="0" collapsed="false">
      <c r="A512" s="8" t="s">
        <v>862</v>
      </c>
      <c r="B512" s="8" t="s">
        <v>5818</v>
      </c>
      <c r="C512" s="7" t="s">
        <v>123</v>
      </c>
      <c r="D512" s="7" t="n">
        <v>1</v>
      </c>
      <c r="E512" s="7" t="n">
        <v>1</v>
      </c>
      <c r="F512" s="7" t="n">
        <v>3</v>
      </c>
      <c r="G512" s="7" t="s">
        <v>5820</v>
      </c>
      <c r="H512" s="7" t="s">
        <v>5820</v>
      </c>
    </row>
    <row r="513" customFormat="false" ht="15" hidden="false" customHeight="true" outlineLevel="0" collapsed="false">
      <c r="A513" s="8" t="s">
        <v>862</v>
      </c>
      <c r="B513" s="7" t="s">
        <v>5825</v>
      </c>
      <c r="C513" s="7" t="s">
        <v>123</v>
      </c>
      <c r="D513" s="7" t="n">
        <v>1</v>
      </c>
      <c r="E513" s="7" t="n">
        <v>1</v>
      </c>
      <c r="F513" s="7" t="n">
        <v>3</v>
      </c>
      <c r="G513" s="7" t="s">
        <v>5827</v>
      </c>
      <c r="H513" s="7" t="s">
        <v>5827</v>
      </c>
    </row>
    <row r="514" customFormat="false" ht="15" hidden="false" customHeight="true" outlineLevel="0" collapsed="false">
      <c r="A514" s="8" t="s">
        <v>862</v>
      </c>
      <c r="B514" s="7" t="s">
        <v>689</v>
      </c>
      <c r="C514" s="7" t="s">
        <v>123</v>
      </c>
      <c r="D514" s="7" t="n">
        <v>1</v>
      </c>
      <c r="E514" s="7" t="n">
        <v>1</v>
      </c>
      <c r="F514" s="7" t="n">
        <v>3</v>
      </c>
      <c r="G514" s="7" t="s">
        <v>4165</v>
      </c>
      <c r="H514" s="7" t="s">
        <v>4165</v>
      </c>
    </row>
    <row r="515" customFormat="false" ht="15" hidden="false" customHeight="true" outlineLevel="0" collapsed="false">
      <c r="A515" s="8" t="s">
        <v>862</v>
      </c>
      <c r="B515" s="7" t="s">
        <v>884</v>
      </c>
      <c r="C515" s="7" t="s">
        <v>123</v>
      </c>
      <c r="D515" s="7" t="n">
        <v>1</v>
      </c>
      <c r="E515" s="7" t="n">
        <v>1</v>
      </c>
      <c r="F515" s="7" t="n">
        <v>3</v>
      </c>
      <c r="G515" s="7" t="s">
        <v>5838</v>
      </c>
      <c r="H515" s="7" t="s">
        <v>5838</v>
      </c>
    </row>
    <row r="516" customFormat="false" ht="16.5" hidden="false" customHeight="true" outlineLevel="0" collapsed="false">
      <c r="A516" s="8" t="s">
        <v>3952</v>
      </c>
      <c r="B516" s="7" t="s">
        <v>1790</v>
      </c>
      <c r="C516" s="7" t="s">
        <v>102</v>
      </c>
      <c r="D516" s="7" t="n">
        <v>1</v>
      </c>
      <c r="E516" s="7" t="n">
        <v>1</v>
      </c>
      <c r="F516" s="7" t="n">
        <v>1</v>
      </c>
      <c r="G516" s="7" t="s">
        <v>5856</v>
      </c>
      <c r="H516" s="7" t="s">
        <v>5856</v>
      </c>
    </row>
    <row r="517" customFormat="false" ht="16.5" hidden="false" customHeight="true" outlineLevel="0" collapsed="false">
      <c r="A517" s="8" t="s">
        <v>3952</v>
      </c>
      <c r="B517" s="8" t="s">
        <v>5859</v>
      </c>
      <c r="C517" s="7" t="s">
        <v>102</v>
      </c>
      <c r="D517" s="7" t="n">
        <v>1</v>
      </c>
      <c r="E517" s="7" t="n">
        <v>1</v>
      </c>
      <c r="F517" s="7" t="n">
        <v>1</v>
      </c>
      <c r="G517" s="7" t="s">
        <v>5861</v>
      </c>
      <c r="H517" s="7" t="s">
        <v>5861</v>
      </c>
    </row>
    <row r="518" customFormat="false" ht="15" hidden="false" customHeight="true" outlineLevel="0" collapsed="false">
      <c r="A518" s="8" t="s">
        <v>3952</v>
      </c>
      <c r="B518" s="8" t="s">
        <v>5879</v>
      </c>
      <c r="C518" s="7" t="s">
        <v>123</v>
      </c>
      <c r="D518" s="7" t="n">
        <v>1</v>
      </c>
      <c r="E518" s="7" t="n">
        <v>1</v>
      </c>
      <c r="F518" s="7" t="n">
        <v>3</v>
      </c>
      <c r="G518" s="7" t="s">
        <v>5881</v>
      </c>
      <c r="H518" s="7" t="s">
        <v>5881</v>
      </c>
    </row>
    <row r="519" customFormat="false" ht="15" hidden="false" customHeight="true" outlineLevel="0" collapsed="false">
      <c r="A519" s="8" t="s">
        <v>3952</v>
      </c>
      <c r="B519" s="8" t="s">
        <v>5890</v>
      </c>
      <c r="C519" s="7" t="s">
        <v>123</v>
      </c>
      <c r="D519" s="7" t="n">
        <v>1</v>
      </c>
      <c r="E519" s="7" t="n">
        <v>1</v>
      </c>
      <c r="F519" s="7" t="n">
        <v>3</v>
      </c>
      <c r="G519" s="7" t="s">
        <v>5892</v>
      </c>
      <c r="H519" s="7" t="s">
        <v>5892</v>
      </c>
    </row>
    <row r="520" customFormat="false" ht="15" hidden="false" customHeight="true" outlineLevel="0" collapsed="false">
      <c r="A520" s="8" t="s">
        <v>3952</v>
      </c>
      <c r="B520" s="7" t="s">
        <v>5900</v>
      </c>
      <c r="C520" s="7" t="s">
        <v>123</v>
      </c>
      <c r="D520" s="7" t="n">
        <v>1</v>
      </c>
      <c r="E520" s="7" t="n">
        <v>1</v>
      </c>
      <c r="F520" s="7" t="n">
        <v>2</v>
      </c>
      <c r="G520" s="7" t="s">
        <v>5902</v>
      </c>
      <c r="H520" s="7" t="s">
        <v>5902</v>
      </c>
    </row>
    <row r="521" customFormat="false" ht="15" hidden="false" customHeight="true" outlineLevel="0" collapsed="false">
      <c r="A521" s="8" t="s">
        <v>3952</v>
      </c>
      <c r="B521" s="7" t="s">
        <v>1132</v>
      </c>
      <c r="C521" s="7" t="s">
        <v>123</v>
      </c>
      <c r="D521" s="7" t="n">
        <v>1</v>
      </c>
      <c r="E521" s="7" t="n">
        <v>1</v>
      </c>
      <c r="F521" s="7" t="n">
        <v>3</v>
      </c>
      <c r="G521" s="7" t="s">
        <v>4794</v>
      </c>
      <c r="H521" s="7" t="s">
        <v>4794</v>
      </c>
    </row>
    <row r="522" customFormat="false" ht="15" hidden="false" customHeight="true" outlineLevel="0" collapsed="false">
      <c r="A522" s="8" t="s">
        <v>3952</v>
      </c>
      <c r="B522" s="7" t="s">
        <v>1570</v>
      </c>
      <c r="C522" s="7" t="s">
        <v>123</v>
      </c>
      <c r="D522" s="7" t="n">
        <v>1</v>
      </c>
      <c r="E522" s="7" t="n">
        <v>1</v>
      </c>
      <c r="F522" s="7" t="n">
        <v>3</v>
      </c>
      <c r="G522" s="7" t="s">
        <v>5909</v>
      </c>
      <c r="H522" s="7" t="s">
        <v>5909</v>
      </c>
    </row>
    <row r="523" customFormat="false" ht="15" hidden="false" customHeight="true" outlineLevel="0" collapsed="false">
      <c r="A523" s="8" t="s">
        <v>3952</v>
      </c>
      <c r="B523" s="7" t="s">
        <v>4423</v>
      </c>
      <c r="C523" s="7" t="s">
        <v>123</v>
      </c>
      <c r="D523" s="7" t="n">
        <v>1</v>
      </c>
      <c r="E523" s="7" t="n">
        <v>1</v>
      </c>
      <c r="F523" s="7" t="n">
        <v>3</v>
      </c>
      <c r="G523" s="7" t="s">
        <v>5919</v>
      </c>
      <c r="H523" s="7" t="s">
        <v>5919</v>
      </c>
    </row>
    <row r="524" customFormat="false" ht="15" hidden="false" customHeight="true" outlineLevel="0" collapsed="false">
      <c r="A524" s="8" t="s">
        <v>3952</v>
      </c>
      <c r="B524" s="8" t="s">
        <v>862</v>
      </c>
      <c r="C524" s="7" t="s">
        <v>123</v>
      </c>
      <c r="D524" s="7" t="n">
        <v>1</v>
      </c>
      <c r="E524" s="7" t="n">
        <v>1</v>
      </c>
      <c r="F524" s="7" t="n">
        <v>3</v>
      </c>
      <c r="G524" s="7" t="s">
        <v>5847</v>
      </c>
      <c r="H524" s="7" t="s">
        <v>5847</v>
      </c>
    </row>
  </sheetData>
  <autoFilter ref="A1:H5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9612</v>
      </c>
      <c r="C1" s="4" t="s">
        <v>9616</v>
      </c>
      <c r="D1" s="4" t="s">
        <v>9115</v>
      </c>
      <c r="E1" s="4" t="s">
        <v>9617</v>
      </c>
      <c r="F1" s="4" t="s">
        <v>9618</v>
      </c>
      <c r="G1" s="4" t="s">
        <v>9619</v>
      </c>
      <c r="H1" s="4" t="s">
        <v>9620</v>
      </c>
      <c r="I1" s="4" t="s">
        <v>9621</v>
      </c>
      <c r="J1" s="4" t="s">
        <v>9622</v>
      </c>
      <c r="K1" s="4" t="s">
        <v>9623</v>
      </c>
      <c r="L1" s="4" t="s">
        <v>9624</v>
      </c>
      <c r="M1" s="4" t="s">
        <v>9625</v>
      </c>
      <c r="N1" s="4" t="s">
        <v>9626</v>
      </c>
      <c r="O1" s="4" t="s">
        <v>9627</v>
      </c>
      <c r="P1" s="4" t="s">
        <v>9628</v>
      </c>
      <c r="R1" s="11" t="s">
        <v>9629</v>
      </c>
    </row>
    <row r="2" customFormat="false" ht="39" hidden="false" customHeight="true" outlineLevel="0" collapsed="false">
      <c r="A2" s="18" t="s">
        <v>1061</v>
      </c>
      <c r="B2" s="18" t="n">
        <v>105</v>
      </c>
      <c r="C2" s="18" t="n">
        <v>60</v>
      </c>
      <c r="D2" s="18" t="s">
        <v>9630</v>
      </c>
      <c r="E2" s="18" t="n">
        <v>83</v>
      </c>
      <c r="F2" s="18" t="n">
        <v>22</v>
      </c>
      <c r="G2" s="18" t="s">
        <v>9631</v>
      </c>
      <c r="H2" s="18" t="s">
        <v>9632</v>
      </c>
      <c r="I2" s="18" t="s">
        <v>9633</v>
      </c>
      <c r="J2" s="18" t="s">
        <v>9634</v>
      </c>
      <c r="K2" s="18" t="s">
        <v>9635</v>
      </c>
      <c r="L2" s="18" t="s">
        <v>9636</v>
      </c>
      <c r="M2" s="18" t="s">
        <v>9637</v>
      </c>
      <c r="N2" s="18" t="s">
        <v>9638</v>
      </c>
      <c r="O2" s="18" t="s">
        <v>9639</v>
      </c>
      <c r="P2" s="18" t="s">
        <v>1062</v>
      </c>
    </row>
    <row r="3" customFormat="false" ht="39" hidden="false" customHeight="true" outlineLevel="0" collapsed="false">
      <c r="A3" s="18" t="s">
        <v>1232</v>
      </c>
      <c r="B3" s="18" t="n">
        <v>95</v>
      </c>
      <c r="C3" s="18" t="n">
        <v>54</v>
      </c>
      <c r="D3" s="18" t="s">
        <v>9630</v>
      </c>
      <c r="E3" s="18" t="n">
        <v>71</v>
      </c>
      <c r="F3" s="18" t="n">
        <v>24</v>
      </c>
      <c r="G3" s="18" t="s">
        <v>9640</v>
      </c>
      <c r="H3" s="18" t="s">
        <v>9641</v>
      </c>
      <c r="I3" s="18" t="s">
        <v>9642</v>
      </c>
      <c r="J3" s="18" t="s">
        <v>9643</v>
      </c>
      <c r="K3" s="18" t="s">
        <v>9644</v>
      </c>
      <c r="L3" s="18" t="s">
        <v>9645</v>
      </c>
      <c r="M3" s="18" t="s">
        <v>9646</v>
      </c>
      <c r="N3" s="18" t="s">
        <v>9647</v>
      </c>
      <c r="O3" s="18" t="s">
        <v>9648</v>
      </c>
      <c r="P3" s="18" t="s">
        <v>1233</v>
      </c>
    </row>
    <row r="4" customFormat="false" ht="39" hidden="false" customHeight="true" outlineLevel="0" collapsed="false">
      <c r="A4" s="18" t="s">
        <v>876</v>
      </c>
      <c r="B4" s="18" t="n">
        <v>86</v>
      </c>
      <c r="C4" s="18" t="n">
        <v>41</v>
      </c>
      <c r="D4" s="18" t="s">
        <v>9649</v>
      </c>
      <c r="E4" s="18" t="n">
        <v>63</v>
      </c>
      <c r="F4" s="18" t="n">
        <v>23</v>
      </c>
      <c r="G4" s="18" t="s">
        <v>9650</v>
      </c>
      <c r="H4" s="18" t="s">
        <v>9651</v>
      </c>
      <c r="I4" s="18" t="s">
        <v>9652</v>
      </c>
      <c r="J4" s="18" t="s">
        <v>9653</v>
      </c>
      <c r="K4" s="18" t="s">
        <v>9654</v>
      </c>
      <c r="L4" s="18" t="s">
        <v>9655</v>
      </c>
      <c r="M4" s="18" t="s">
        <v>9656</v>
      </c>
      <c r="N4" s="18" t="s">
        <v>9657</v>
      </c>
      <c r="O4" s="18" t="s">
        <v>9658</v>
      </c>
      <c r="P4" s="18" t="s">
        <v>877</v>
      </c>
    </row>
    <row r="5" customFormat="false" ht="39" hidden="false" customHeight="true" outlineLevel="0" collapsed="false">
      <c r="A5" s="18" t="s">
        <v>723</v>
      </c>
      <c r="B5" s="18" t="n">
        <v>81</v>
      </c>
      <c r="C5" s="18" t="n">
        <v>41</v>
      </c>
      <c r="D5" s="18" t="s">
        <v>9659</v>
      </c>
      <c r="E5" s="18" t="n">
        <v>61</v>
      </c>
      <c r="F5" s="18" t="n">
        <v>20</v>
      </c>
      <c r="G5" s="18" t="s">
        <v>9660</v>
      </c>
      <c r="H5" s="18" t="s">
        <v>9661</v>
      </c>
      <c r="I5" s="18" t="s">
        <v>9662</v>
      </c>
      <c r="J5" s="18" t="s">
        <v>9663</v>
      </c>
      <c r="K5" s="18" t="s">
        <v>9664</v>
      </c>
      <c r="L5" s="18" t="s">
        <v>9665</v>
      </c>
      <c r="M5" s="18" t="s">
        <v>9666</v>
      </c>
      <c r="N5" s="18" t="s">
        <v>9667</v>
      </c>
      <c r="O5" s="18" t="s">
        <v>9668</v>
      </c>
      <c r="P5" s="18" t="s">
        <v>724</v>
      </c>
    </row>
    <row r="6" customFormat="false" ht="39" hidden="false" customHeight="true" outlineLevel="0" collapsed="false">
      <c r="A6" s="19" t="s">
        <v>2427</v>
      </c>
      <c r="B6" s="18" t="n">
        <v>79</v>
      </c>
      <c r="C6" s="18" t="n">
        <v>43</v>
      </c>
      <c r="D6" s="18" t="s">
        <v>9669</v>
      </c>
      <c r="E6" s="18" t="n">
        <v>54</v>
      </c>
      <c r="F6" s="18" t="n">
        <v>25</v>
      </c>
      <c r="G6" s="18" t="s">
        <v>9670</v>
      </c>
      <c r="H6" s="18" t="s">
        <v>9671</v>
      </c>
      <c r="I6" s="18" t="s">
        <v>9672</v>
      </c>
      <c r="J6" s="18" t="s">
        <v>9673</v>
      </c>
      <c r="K6" s="18" t="s">
        <v>9674</v>
      </c>
      <c r="L6" s="18" t="s">
        <v>9675</v>
      </c>
      <c r="M6" s="18" t="s">
        <v>9676</v>
      </c>
      <c r="N6" s="18" t="s">
        <v>9668</v>
      </c>
      <c r="O6" s="18" t="s">
        <v>9677</v>
      </c>
      <c r="P6" s="18" t="s">
        <v>2428</v>
      </c>
    </row>
    <row r="7" customFormat="false" ht="39" hidden="false" customHeight="true" outlineLevel="0" collapsed="false">
      <c r="A7" s="18" t="s">
        <v>890</v>
      </c>
      <c r="B7" s="18" t="n">
        <v>78</v>
      </c>
      <c r="C7" s="18" t="n">
        <v>55</v>
      </c>
      <c r="D7" s="18" t="s">
        <v>9678</v>
      </c>
      <c r="E7" s="18" t="n">
        <v>57</v>
      </c>
      <c r="F7" s="18" t="n">
        <v>21</v>
      </c>
      <c r="G7" s="18" t="s">
        <v>9640</v>
      </c>
      <c r="H7" s="18" t="s">
        <v>9679</v>
      </c>
      <c r="I7" s="18" t="s">
        <v>9680</v>
      </c>
      <c r="J7" s="18" t="s">
        <v>9681</v>
      </c>
      <c r="K7" s="18" t="s">
        <v>9682</v>
      </c>
      <c r="L7" s="18" t="s">
        <v>9636</v>
      </c>
      <c r="M7" s="18" t="s">
        <v>9683</v>
      </c>
      <c r="N7" s="18" t="s">
        <v>9684</v>
      </c>
      <c r="O7" s="18" t="s">
        <v>9667</v>
      </c>
      <c r="P7" s="18" t="s">
        <v>891</v>
      </c>
    </row>
    <row r="8" customFormat="false" ht="39" hidden="false" customHeight="true" outlineLevel="0" collapsed="false">
      <c r="A8" s="18" t="s">
        <v>829</v>
      </c>
      <c r="B8" s="18" t="n">
        <v>76</v>
      </c>
      <c r="C8" s="18" t="n">
        <v>36</v>
      </c>
      <c r="D8" s="18" t="s">
        <v>9685</v>
      </c>
      <c r="E8" s="18" t="n">
        <v>54</v>
      </c>
      <c r="F8" s="18" t="n">
        <v>22</v>
      </c>
      <c r="G8" s="18" t="s">
        <v>9686</v>
      </c>
      <c r="H8" s="18" t="s">
        <v>9687</v>
      </c>
      <c r="I8" s="18" t="s">
        <v>9688</v>
      </c>
      <c r="J8" s="18" t="s">
        <v>9689</v>
      </c>
      <c r="K8" s="18" t="s">
        <v>9690</v>
      </c>
      <c r="L8" s="18" t="s">
        <v>9691</v>
      </c>
      <c r="M8" s="18" t="s">
        <v>9683</v>
      </c>
      <c r="N8" s="18" t="s">
        <v>9648</v>
      </c>
      <c r="O8" s="18" t="s">
        <v>9666</v>
      </c>
      <c r="P8" s="18" t="s">
        <v>830</v>
      </c>
    </row>
    <row r="9" customFormat="false" ht="39" hidden="false" customHeight="true" outlineLevel="0" collapsed="false">
      <c r="A9" s="18" t="s">
        <v>689</v>
      </c>
      <c r="B9" s="18" t="n">
        <v>75</v>
      </c>
      <c r="C9" s="18" t="n">
        <v>39</v>
      </c>
      <c r="D9" s="18" t="s">
        <v>9692</v>
      </c>
      <c r="E9" s="18" t="n">
        <v>54</v>
      </c>
      <c r="F9" s="18" t="n">
        <v>21</v>
      </c>
      <c r="G9" s="18" t="s">
        <v>9680</v>
      </c>
      <c r="H9" s="18" t="s">
        <v>9693</v>
      </c>
      <c r="I9" s="18" t="s">
        <v>9694</v>
      </c>
      <c r="J9" s="18" t="s">
        <v>9695</v>
      </c>
      <c r="K9" s="18" t="s">
        <v>9696</v>
      </c>
      <c r="L9" s="18" t="s">
        <v>9697</v>
      </c>
      <c r="M9" s="18" t="s">
        <v>9698</v>
      </c>
      <c r="N9" s="18" t="s">
        <v>9699</v>
      </c>
      <c r="O9" s="18" t="s">
        <v>9700</v>
      </c>
      <c r="P9" s="18" t="s">
        <v>690</v>
      </c>
    </row>
    <row r="10" customFormat="false" ht="39" hidden="false" customHeight="true" outlineLevel="0" collapsed="false">
      <c r="A10" s="18" t="s">
        <v>871</v>
      </c>
      <c r="B10" s="18" t="n">
        <v>73</v>
      </c>
      <c r="C10" s="18" t="n">
        <v>44</v>
      </c>
      <c r="D10" s="18" t="s">
        <v>9701</v>
      </c>
      <c r="E10" s="18" t="n">
        <v>49</v>
      </c>
      <c r="F10" s="18" t="n">
        <v>24</v>
      </c>
      <c r="G10" s="18" t="s">
        <v>9702</v>
      </c>
      <c r="H10" s="18" t="s">
        <v>9671</v>
      </c>
      <c r="I10" s="18" t="s">
        <v>9703</v>
      </c>
      <c r="J10" s="18" t="s">
        <v>9704</v>
      </c>
      <c r="K10" s="18" t="s">
        <v>9705</v>
      </c>
      <c r="L10" s="18" t="s">
        <v>9706</v>
      </c>
      <c r="M10" s="18" t="s">
        <v>9656</v>
      </c>
      <c r="N10" s="18" t="s">
        <v>9684</v>
      </c>
      <c r="O10" s="18" t="s">
        <v>9707</v>
      </c>
      <c r="P10" s="18" t="s">
        <v>872</v>
      </c>
    </row>
    <row r="11" customFormat="false" ht="39" hidden="false" customHeight="true" outlineLevel="0" collapsed="false">
      <c r="A11" s="18" t="s">
        <v>687</v>
      </c>
      <c r="B11" s="18" t="n">
        <v>72</v>
      </c>
      <c r="C11" s="18" t="n">
        <v>52</v>
      </c>
      <c r="D11" s="18" t="s">
        <v>9708</v>
      </c>
      <c r="E11" s="18" t="n">
        <v>51</v>
      </c>
      <c r="F11" s="18" t="n">
        <v>21</v>
      </c>
      <c r="G11" s="18" t="s">
        <v>9709</v>
      </c>
      <c r="H11" s="18" t="s">
        <v>9710</v>
      </c>
      <c r="I11" s="18" t="s">
        <v>9711</v>
      </c>
      <c r="J11" s="18" t="s">
        <v>9712</v>
      </c>
      <c r="K11" s="18" t="s">
        <v>9713</v>
      </c>
      <c r="L11" s="18" t="s">
        <v>9714</v>
      </c>
      <c r="M11" s="18" t="s">
        <v>9698</v>
      </c>
      <c r="N11" s="18" t="s">
        <v>9715</v>
      </c>
      <c r="O11" s="18" t="s">
        <v>9716</v>
      </c>
      <c r="P11" s="18" t="s">
        <v>688</v>
      </c>
    </row>
    <row r="12" customFormat="false" ht="39" hidden="false" customHeight="true" outlineLevel="0" collapsed="false">
      <c r="A12" s="18" t="s">
        <v>533</v>
      </c>
      <c r="B12" s="18" t="n">
        <v>72</v>
      </c>
      <c r="C12" s="18" t="n">
        <v>41</v>
      </c>
      <c r="D12" s="18" t="s">
        <v>9630</v>
      </c>
      <c r="E12" s="18" t="n">
        <v>52</v>
      </c>
      <c r="F12" s="18" t="n">
        <v>20</v>
      </c>
      <c r="G12" s="18" t="s">
        <v>9717</v>
      </c>
      <c r="H12" s="18" t="s">
        <v>9651</v>
      </c>
      <c r="I12" s="18" t="s">
        <v>9718</v>
      </c>
      <c r="J12" s="18" t="s">
        <v>9719</v>
      </c>
      <c r="K12" s="18" t="s">
        <v>9713</v>
      </c>
      <c r="L12" s="18" t="s">
        <v>9720</v>
      </c>
      <c r="M12" s="18" t="s">
        <v>9721</v>
      </c>
      <c r="N12" s="18" t="s">
        <v>9722</v>
      </c>
      <c r="O12" s="18" t="s">
        <v>9723</v>
      </c>
      <c r="P12" s="18" t="s">
        <v>534</v>
      </c>
    </row>
    <row r="13" customFormat="false" ht="39" hidden="false" customHeight="true" outlineLevel="0" collapsed="false">
      <c r="A13" s="18" t="s">
        <v>1132</v>
      </c>
      <c r="B13" s="18" t="n">
        <v>72</v>
      </c>
      <c r="C13" s="18" t="n">
        <v>37</v>
      </c>
      <c r="D13" s="18" t="s">
        <v>9659</v>
      </c>
      <c r="E13" s="18" t="n">
        <v>50</v>
      </c>
      <c r="F13" s="18" t="n">
        <v>22</v>
      </c>
      <c r="G13" s="18" t="s">
        <v>9650</v>
      </c>
      <c r="H13" s="18" t="s">
        <v>9724</v>
      </c>
      <c r="I13" s="18" t="s">
        <v>9725</v>
      </c>
      <c r="J13" s="18" t="s">
        <v>9726</v>
      </c>
      <c r="K13" s="18" t="s">
        <v>9727</v>
      </c>
      <c r="L13" s="18" t="s">
        <v>9654</v>
      </c>
      <c r="M13" s="18" t="s">
        <v>9715</v>
      </c>
      <c r="N13" s="18" t="s">
        <v>9728</v>
      </c>
      <c r="O13" s="18" t="s">
        <v>9729</v>
      </c>
      <c r="P13" s="18" t="s">
        <v>1133</v>
      </c>
    </row>
    <row r="14" customFormat="false" ht="39" hidden="false" customHeight="true" outlineLevel="0" collapsed="false">
      <c r="A14" s="18" t="s">
        <v>1324</v>
      </c>
      <c r="B14" s="18" t="n">
        <v>71</v>
      </c>
      <c r="C14" s="18" t="n">
        <v>30</v>
      </c>
      <c r="D14" s="18" t="s">
        <v>9730</v>
      </c>
      <c r="E14" s="18" t="n">
        <v>48</v>
      </c>
      <c r="F14" s="18" t="n">
        <v>23</v>
      </c>
      <c r="G14" s="18" t="s">
        <v>9640</v>
      </c>
      <c r="H14" s="18" t="s">
        <v>9731</v>
      </c>
      <c r="I14" s="18" t="s">
        <v>9732</v>
      </c>
      <c r="J14" s="18" t="s">
        <v>9733</v>
      </c>
      <c r="K14" s="18" t="s">
        <v>9734</v>
      </c>
      <c r="L14" s="18" t="s">
        <v>9735</v>
      </c>
      <c r="M14" s="18" t="s">
        <v>9728</v>
      </c>
      <c r="N14" s="18" t="s">
        <v>9736</v>
      </c>
      <c r="O14" s="18" t="s">
        <v>9723</v>
      </c>
      <c r="P14" s="18" t="s">
        <v>1325</v>
      </c>
    </row>
    <row r="15" customFormat="false" ht="39" hidden="false" customHeight="true" outlineLevel="0" collapsed="false">
      <c r="A15" s="18" t="s">
        <v>4343</v>
      </c>
      <c r="B15" s="18" t="n">
        <v>71</v>
      </c>
      <c r="C15" s="18" t="n">
        <v>46</v>
      </c>
      <c r="D15" s="18" t="s">
        <v>9737</v>
      </c>
      <c r="E15" s="18" t="n">
        <v>48</v>
      </c>
      <c r="F15" s="18" t="n">
        <v>23</v>
      </c>
      <c r="G15" s="18" t="s">
        <v>9738</v>
      </c>
      <c r="H15" s="18" t="s">
        <v>9739</v>
      </c>
      <c r="I15" s="18" t="s">
        <v>9740</v>
      </c>
      <c r="J15" s="18" t="s">
        <v>9741</v>
      </c>
      <c r="K15" s="18" t="s">
        <v>9742</v>
      </c>
      <c r="L15" s="18" t="s">
        <v>9743</v>
      </c>
      <c r="M15" s="18" t="s">
        <v>9744</v>
      </c>
      <c r="N15" s="18" t="s">
        <v>9745</v>
      </c>
      <c r="O15" s="18" t="s">
        <v>9746</v>
      </c>
      <c r="P15" s="18" t="s">
        <v>4344</v>
      </c>
    </row>
    <row r="16" customFormat="false" ht="39" hidden="false" customHeight="true" outlineLevel="0" collapsed="false">
      <c r="A16" s="18" t="s">
        <v>1193</v>
      </c>
      <c r="B16" s="18" t="n">
        <v>71</v>
      </c>
      <c r="C16" s="18" t="n">
        <v>43</v>
      </c>
      <c r="D16" s="18" t="s">
        <v>9747</v>
      </c>
      <c r="E16" s="18" t="n">
        <v>54</v>
      </c>
      <c r="F16" s="18" t="n">
        <v>17</v>
      </c>
      <c r="G16" s="18" t="s">
        <v>9748</v>
      </c>
      <c r="H16" s="18" t="s">
        <v>9749</v>
      </c>
      <c r="I16" s="18" t="s">
        <v>9750</v>
      </c>
      <c r="J16" s="18" t="s">
        <v>9635</v>
      </c>
      <c r="K16" s="18" t="s">
        <v>9751</v>
      </c>
      <c r="L16" s="18" t="s">
        <v>9752</v>
      </c>
      <c r="M16" s="18" t="s">
        <v>9648</v>
      </c>
      <c r="N16" s="18" t="s">
        <v>9753</v>
      </c>
      <c r="O16" s="18" t="s">
        <v>9754</v>
      </c>
      <c r="P16" s="18" t="s">
        <v>1194</v>
      </c>
    </row>
    <row r="17" customFormat="false" ht="39" hidden="false" customHeight="true" outlineLevel="0" collapsed="false">
      <c r="A17" s="18" t="s">
        <v>3458</v>
      </c>
      <c r="B17" s="18" t="n">
        <v>66</v>
      </c>
      <c r="C17" s="18" t="n">
        <v>45</v>
      </c>
      <c r="D17" s="18" t="s">
        <v>9755</v>
      </c>
      <c r="E17" s="18" t="n">
        <v>45</v>
      </c>
      <c r="F17" s="18" t="n">
        <v>21</v>
      </c>
      <c r="G17" s="18" t="s">
        <v>9756</v>
      </c>
      <c r="H17" s="18" t="s">
        <v>9757</v>
      </c>
      <c r="I17" s="18" t="s">
        <v>9724</v>
      </c>
      <c r="J17" s="18" t="s">
        <v>9758</v>
      </c>
      <c r="K17" s="18" t="s">
        <v>9643</v>
      </c>
      <c r="L17" s="18" t="s">
        <v>9759</v>
      </c>
      <c r="M17" s="18" t="s">
        <v>9658</v>
      </c>
      <c r="N17" s="18" t="s">
        <v>9760</v>
      </c>
      <c r="O17" s="18" t="s">
        <v>9761</v>
      </c>
      <c r="P17" s="18" t="s">
        <v>3459</v>
      </c>
    </row>
    <row r="18" customFormat="false" ht="39" hidden="false" customHeight="true" outlineLevel="0" collapsed="false">
      <c r="A18" s="18" t="s">
        <v>973</v>
      </c>
      <c r="B18" s="18" t="n">
        <v>66</v>
      </c>
      <c r="C18" s="18" t="n">
        <v>33</v>
      </c>
      <c r="D18" s="18" t="s">
        <v>9762</v>
      </c>
      <c r="E18" s="18" t="n">
        <v>44</v>
      </c>
      <c r="F18" s="18" t="n">
        <v>22</v>
      </c>
      <c r="G18" s="18" t="s">
        <v>9694</v>
      </c>
      <c r="H18" s="18" t="s">
        <v>9717</v>
      </c>
      <c r="I18" s="18" t="s">
        <v>9724</v>
      </c>
      <c r="J18" s="18" t="s">
        <v>9719</v>
      </c>
      <c r="K18" s="18" t="s">
        <v>9714</v>
      </c>
      <c r="L18" s="18" t="s">
        <v>9713</v>
      </c>
      <c r="M18" s="18" t="s">
        <v>9763</v>
      </c>
      <c r="N18" s="18" t="s">
        <v>9764</v>
      </c>
      <c r="O18" s="18" t="s">
        <v>9765</v>
      </c>
      <c r="P18" s="18" t="s">
        <v>974</v>
      </c>
    </row>
    <row r="19" customFormat="false" ht="39" hidden="false" customHeight="true" outlineLevel="0" collapsed="false">
      <c r="A19" s="19" t="s">
        <v>390</v>
      </c>
      <c r="B19" s="18" t="n">
        <v>64</v>
      </c>
      <c r="C19" s="18" t="n">
        <v>41</v>
      </c>
      <c r="D19" s="18" t="s">
        <v>9766</v>
      </c>
      <c r="E19" s="18" t="n">
        <v>39</v>
      </c>
      <c r="F19" s="18" t="n">
        <v>25</v>
      </c>
      <c r="G19" s="18" t="s">
        <v>9640</v>
      </c>
      <c r="H19" s="18" t="s">
        <v>9767</v>
      </c>
      <c r="I19" s="18" t="s">
        <v>9694</v>
      </c>
      <c r="J19" s="18" t="s">
        <v>9768</v>
      </c>
      <c r="K19" s="18" t="s">
        <v>9719</v>
      </c>
      <c r="L19" s="18" t="s">
        <v>9769</v>
      </c>
      <c r="M19" s="18" t="s">
        <v>9684</v>
      </c>
      <c r="N19" s="18" t="s">
        <v>9728</v>
      </c>
      <c r="O19" s="18" t="s">
        <v>9765</v>
      </c>
      <c r="P19" s="18" t="s">
        <v>391</v>
      </c>
    </row>
    <row r="20" customFormat="false" ht="39" hidden="false" customHeight="true" outlineLevel="0" collapsed="false">
      <c r="A20" s="18" t="s">
        <v>1790</v>
      </c>
      <c r="B20" s="18" t="n">
        <v>63</v>
      </c>
      <c r="C20" s="18" t="n">
        <v>37</v>
      </c>
      <c r="D20" s="18" t="s">
        <v>9770</v>
      </c>
      <c r="E20" s="18" t="n">
        <v>33</v>
      </c>
      <c r="F20" s="18" t="n">
        <v>30</v>
      </c>
      <c r="G20" s="18" t="s">
        <v>9771</v>
      </c>
      <c r="H20" s="18" t="s">
        <v>9772</v>
      </c>
      <c r="I20" s="18" t="s">
        <v>9711</v>
      </c>
      <c r="J20" s="18" t="s">
        <v>9773</v>
      </c>
      <c r="K20" s="18" t="s">
        <v>9774</v>
      </c>
      <c r="L20" s="18" t="s">
        <v>9775</v>
      </c>
      <c r="M20" s="18" t="s">
        <v>9776</v>
      </c>
      <c r="N20" s="18" t="s">
        <v>9736</v>
      </c>
      <c r="O20" s="18" t="s">
        <v>9777</v>
      </c>
      <c r="P20" s="18" t="s">
        <v>1791</v>
      </c>
    </row>
    <row r="21" customFormat="false" ht="39" hidden="false" customHeight="true" outlineLevel="0" collapsed="false">
      <c r="A21" s="18" t="s">
        <v>1063</v>
      </c>
      <c r="B21" s="18" t="n">
        <v>62</v>
      </c>
      <c r="C21" s="18" t="n">
        <v>32</v>
      </c>
      <c r="D21" s="18" t="s">
        <v>9692</v>
      </c>
      <c r="E21" s="18" t="n">
        <v>40</v>
      </c>
      <c r="F21" s="18" t="n">
        <v>22</v>
      </c>
      <c r="G21" s="18" t="s">
        <v>9778</v>
      </c>
      <c r="H21" s="18" t="s">
        <v>9779</v>
      </c>
      <c r="I21" s="18" t="s">
        <v>9780</v>
      </c>
      <c r="J21" s="18" t="s">
        <v>9781</v>
      </c>
      <c r="K21" s="18" t="s">
        <v>9782</v>
      </c>
      <c r="L21" s="18" t="s">
        <v>9783</v>
      </c>
      <c r="M21" s="18" t="s">
        <v>9784</v>
      </c>
      <c r="N21" s="18" t="s">
        <v>9700</v>
      </c>
      <c r="O21" s="18" t="s">
        <v>9765</v>
      </c>
      <c r="P21" s="18" t="s">
        <v>1064</v>
      </c>
    </row>
    <row r="22" customFormat="false" ht="39" hidden="false" customHeight="true" outlineLevel="0" collapsed="false">
      <c r="A22" s="18" t="s">
        <v>659</v>
      </c>
      <c r="B22" s="18" t="n">
        <v>62</v>
      </c>
      <c r="C22" s="18" t="n">
        <v>37</v>
      </c>
      <c r="D22" s="18" t="s">
        <v>9701</v>
      </c>
      <c r="E22" s="18" t="n">
        <v>43</v>
      </c>
      <c r="F22" s="18" t="n">
        <v>19</v>
      </c>
      <c r="G22" s="18" t="s">
        <v>9738</v>
      </c>
      <c r="H22" s="18" t="s">
        <v>9785</v>
      </c>
      <c r="I22" s="18" t="s">
        <v>9786</v>
      </c>
      <c r="J22" s="18" t="s">
        <v>9787</v>
      </c>
      <c r="K22" s="18" t="s">
        <v>9788</v>
      </c>
      <c r="L22" s="18" t="s">
        <v>9719</v>
      </c>
      <c r="M22" s="18" t="s">
        <v>9683</v>
      </c>
      <c r="N22" s="18" t="s">
        <v>9789</v>
      </c>
      <c r="O22" s="18" t="s">
        <v>9746</v>
      </c>
      <c r="P22" s="18" t="s">
        <v>660</v>
      </c>
    </row>
    <row r="23" customFormat="false" ht="39" hidden="false" customHeight="true" outlineLevel="0" collapsed="false">
      <c r="A23" s="18" t="s">
        <v>3496</v>
      </c>
      <c r="B23" s="18" t="n">
        <v>61</v>
      </c>
      <c r="C23" s="18" t="n">
        <v>41</v>
      </c>
      <c r="D23" s="18" t="s">
        <v>9790</v>
      </c>
      <c r="E23" s="18" t="n">
        <v>39</v>
      </c>
      <c r="F23" s="18" t="n">
        <v>22</v>
      </c>
      <c r="G23" s="18" t="s">
        <v>9791</v>
      </c>
      <c r="H23" s="18" t="s">
        <v>9792</v>
      </c>
      <c r="I23" s="18" t="s">
        <v>9748</v>
      </c>
      <c r="J23" s="18" t="s">
        <v>9704</v>
      </c>
      <c r="K23" s="18" t="s">
        <v>9645</v>
      </c>
      <c r="L23" s="18" t="s">
        <v>9793</v>
      </c>
      <c r="M23" s="18" t="s">
        <v>9753</v>
      </c>
      <c r="N23" s="18" t="s">
        <v>9667</v>
      </c>
      <c r="O23" s="18" t="s">
        <v>9794</v>
      </c>
      <c r="P23" s="18" t="s">
        <v>3497</v>
      </c>
    </row>
    <row r="24" customFormat="false" ht="39" hidden="false" customHeight="true" outlineLevel="0" collapsed="false">
      <c r="A24" s="19" t="s">
        <v>2981</v>
      </c>
      <c r="B24" s="18" t="n">
        <v>61</v>
      </c>
      <c r="C24" s="18" t="n">
        <v>39</v>
      </c>
      <c r="D24" s="18" t="s">
        <v>9766</v>
      </c>
      <c r="E24" s="18" t="n">
        <v>39</v>
      </c>
      <c r="F24" s="18" t="n">
        <v>22</v>
      </c>
      <c r="G24" s="18" t="s">
        <v>9795</v>
      </c>
      <c r="H24" s="18" t="s">
        <v>9796</v>
      </c>
      <c r="I24" s="18" t="s">
        <v>9797</v>
      </c>
      <c r="J24" s="18" t="s">
        <v>9798</v>
      </c>
      <c r="K24" s="18" t="s">
        <v>9799</v>
      </c>
      <c r="L24" s="18" t="s">
        <v>9800</v>
      </c>
      <c r="M24" s="18" t="s">
        <v>9699</v>
      </c>
      <c r="N24" s="18" t="s">
        <v>9801</v>
      </c>
      <c r="O24" s="18" t="s">
        <v>9746</v>
      </c>
      <c r="P24" s="18" t="s">
        <v>2982</v>
      </c>
    </row>
    <row r="25" customFormat="false" ht="39" hidden="false" customHeight="true" outlineLevel="0" collapsed="false">
      <c r="A25" s="18" t="s">
        <v>282</v>
      </c>
      <c r="B25" s="18" t="n">
        <v>58</v>
      </c>
      <c r="C25" s="18" t="n">
        <v>39</v>
      </c>
      <c r="D25" s="18" t="s">
        <v>9790</v>
      </c>
      <c r="E25" s="18" t="n">
        <v>37</v>
      </c>
      <c r="F25" s="18" t="n">
        <v>21</v>
      </c>
      <c r="G25" s="18" t="s">
        <v>9785</v>
      </c>
      <c r="H25" s="18" t="s">
        <v>9802</v>
      </c>
      <c r="I25" s="18" t="s">
        <v>9803</v>
      </c>
      <c r="J25" s="18" t="s">
        <v>9634</v>
      </c>
      <c r="K25" s="18" t="s">
        <v>9704</v>
      </c>
      <c r="L25" s="18" t="s">
        <v>9781</v>
      </c>
      <c r="M25" s="18" t="s">
        <v>9804</v>
      </c>
      <c r="N25" s="18" t="s">
        <v>9699</v>
      </c>
      <c r="O25" s="18" t="s">
        <v>9805</v>
      </c>
      <c r="P25" s="18" t="s">
        <v>283</v>
      </c>
    </row>
    <row r="26" customFormat="false" ht="39" hidden="false" customHeight="true" outlineLevel="0" collapsed="false">
      <c r="A26" s="18" t="s">
        <v>357</v>
      </c>
      <c r="B26" s="18" t="n">
        <v>58</v>
      </c>
      <c r="C26" s="18" t="n">
        <v>36</v>
      </c>
      <c r="D26" s="18" t="s">
        <v>9806</v>
      </c>
      <c r="E26" s="18" t="n">
        <v>38</v>
      </c>
      <c r="F26" s="18" t="n">
        <v>20</v>
      </c>
      <c r="G26" s="18" t="s">
        <v>9807</v>
      </c>
      <c r="H26" s="18" t="s">
        <v>9808</v>
      </c>
      <c r="I26" s="18" t="s">
        <v>9632</v>
      </c>
      <c r="J26" s="18" t="s">
        <v>9809</v>
      </c>
      <c r="K26" s="18" t="s">
        <v>9810</v>
      </c>
      <c r="L26" s="18" t="s">
        <v>9811</v>
      </c>
      <c r="M26" s="18" t="s">
        <v>9812</v>
      </c>
      <c r="N26" s="18" t="s">
        <v>9813</v>
      </c>
      <c r="O26" s="18" t="s">
        <v>9814</v>
      </c>
      <c r="P26" s="18" t="s">
        <v>358</v>
      </c>
    </row>
    <row r="27" customFormat="false" ht="39" hidden="false" customHeight="true" outlineLevel="0" collapsed="false">
      <c r="A27" s="18" t="s">
        <v>641</v>
      </c>
      <c r="B27" s="18" t="n">
        <v>55</v>
      </c>
      <c r="C27" s="18" t="n">
        <v>40</v>
      </c>
      <c r="D27" s="18" t="s">
        <v>9815</v>
      </c>
      <c r="E27" s="18" t="n">
        <v>33</v>
      </c>
      <c r="F27" s="18" t="n">
        <v>22</v>
      </c>
      <c r="G27" s="18" t="s">
        <v>9816</v>
      </c>
      <c r="H27" s="18" t="s">
        <v>9817</v>
      </c>
      <c r="I27" s="18" t="s">
        <v>9749</v>
      </c>
      <c r="J27" s="18" t="s">
        <v>9818</v>
      </c>
      <c r="K27" s="18" t="s">
        <v>9788</v>
      </c>
      <c r="L27" s="18" t="s">
        <v>9819</v>
      </c>
      <c r="M27" s="18" t="s">
        <v>9728</v>
      </c>
      <c r="N27" s="18" t="s">
        <v>9700</v>
      </c>
      <c r="O27" s="18" t="s">
        <v>9746</v>
      </c>
      <c r="P27" s="18" t="s">
        <v>642</v>
      </c>
    </row>
    <row r="28" customFormat="false" ht="39" hidden="false" customHeight="true" outlineLevel="0" collapsed="false">
      <c r="A28" s="18" t="s">
        <v>403</v>
      </c>
      <c r="B28" s="18" t="n">
        <v>52</v>
      </c>
      <c r="C28" s="18" t="n">
        <v>24</v>
      </c>
      <c r="D28" s="18" t="s">
        <v>9820</v>
      </c>
      <c r="E28" s="18" t="n">
        <v>30</v>
      </c>
      <c r="F28" s="18" t="n">
        <v>22</v>
      </c>
      <c r="G28" s="18" t="s">
        <v>9652</v>
      </c>
      <c r="H28" s="18" t="s">
        <v>9821</v>
      </c>
      <c r="I28" s="18" t="s">
        <v>9822</v>
      </c>
      <c r="J28" s="18" t="s">
        <v>9697</v>
      </c>
      <c r="K28" s="18" t="s">
        <v>9823</v>
      </c>
      <c r="L28" s="18" t="s">
        <v>9824</v>
      </c>
      <c r="M28" s="18" t="s">
        <v>9729</v>
      </c>
      <c r="N28" s="18" t="s">
        <v>9765</v>
      </c>
      <c r="O28" s="18" t="s">
        <v>9814</v>
      </c>
      <c r="P28" s="18" t="s">
        <v>404</v>
      </c>
    </row>
    <row r="29" customFormat="false" ht="39" hidden="false" customHeight="true" outlineLevel="0" collapsed="false">
      <c r="A29" s="18" t="s">
        <v>2017</v>
      </c>
      <c r="B29" s="18" t="n">
        <v>52</v>
      </c>
      <c r="C29" s="18" t="n">
        <v>31</v>
      </c>
      <c r="D29" s="18" t="s">
        <v>9701</v>
      </c>
      <c r="E29" s="18" t="n">
        <v>30</v>
      </c>
      <c r="F29" s="18" t="n">
        <v>22</v>
      </c>
      <c r="G29" s="18" t="s">
        <v>9671</v>
      </c>
      <c r="H29" s="18" t="s">
        <v>9693</v>
      </c>
      <c r="I29" s="18" t="s">
        <v>9651</v>
      </c>
      <c r="J29" s="18" t="s">
        <v>9781</v>
      </c>
      <c r="K29" s="18" t="s">
        <v>9825</v>
      </c>
      <c r="L29" s="18" t="s">
        <v>9826</v>
      </c>
      <c r="M29" s="18" t="s">
        <v>9814</v>
      </c>
      <c r="N29" s="18" t="s">
        <v>9827</v>
      </c>
      <c r="O29" s="18" t="s">
        <v>9828</v>
      </c>
      <c r="P29" s="18" t="s">
        <v>2018</v>
      </c>
    </row>
    <row r="30" customFormat="false" ht="39" hidden="false" customHeight="true" outlineLevel="0" collapsed="false">
      <c r="A30" s="18" t="s">
        <v>3342</v>
      </c>
      <c r="B30" s="18" t="n">
        <v>50</v>
      </c>
      <c r="C30" s="18" t="n">
        <v>31</v>
      </c>
      <c r="D30" s="18" t="s">
        <v>9806</v>
      </c>
      <c r="E30" s="18" t="n">
        <v>28</v>
      </c>
      <c r="F30" s="18" t="n">
        <v>22</v>
      </c>
      <c r="G30" s="18" t="s">
        <v>9679</v>
      </c>
      <c r="H30" s="18" t="s">
        <v>9829</v>
      </c>
      <c r="I30" s="18" t="s">
        <v>9830</v>
      </c>
      <c r="J30" s="18" t="s">
        <v>9727</v>
      </c>
      <c r="K30" s="18" t="s">
        <v>9831</v>
      </c>
      <c r="L30" s="18" t="s">
        <v>9832</v>
      </c>
      <c r="M30" s="18" t="s">
        <v>9833</v>
      </c>
      <c r="N30" s="18" t="s">
        <v>9834</v>
      </c>
      <c r="O30" s="18" t="s">
        <v>9835</v>
      </c>
      <c r="P30" s="18" t="s">
        <v>3343</v>
      </c>
    </row>
    <row r="31" customFormat="false" ht="39" hidden="false" customHeight="true" outlineLevel="0" collapsed="false">
      <c r="A31" s="18" t="s">
        <v>1692</v>
      </c>
      <c r="B31" s="18" t="n">
        <v>49</v>
      </c>
      <c r="C31" s="18" t="n">
        <v>29</v>
      </c>
      <c r="D31" s="18" t="s">
        <v>9770</v>
      </c>
      <c r="E31" s="18" t="n">
        <v>28</v>
      </c>
      <c r="F31" s="18" t="n">
        <v>21</v>
      </c>
      <c r="G31" s="18" t="s">
        <v>9749</v>
      </c>
      <c r="H31" s="18" t="s">
        <v>9836</v>
      </c>
      <c r="I31" s="18" t="s">
        <v>9837</v>
      </c>
      <c r="J31" s="18" t="s">
        <v>9838</v>
      </c>
      <c r="K31" s="18" t="s">
        <v>9839</v>
      </c>
      <c r="L31" s="18" t="s">
        <v>9840</v>
      </c>
      <c r="M31" s="18" t="s">
        <v>9841</v>
      </c>
      <c r="N31" s="18" t="s">
        <v>9842</v>
      </c>
      <c r="O31" s="18" t="s">
        <v>9754</v>
      </c>
      <c r="P31" s="18" t="s">
        <v>1693</v>
      </c>
    </row>
    <row r="32" customFormat="false" ht="39" hidden="false" customHeight="true" outlineLevel="0" collapsed="false">
      <c r="A32" s="18" t="s">
        <v>474</v>
      </c>
      <c r="B32" s="18" t="n">
        <v>48</v>
      </c>
      <c r="C32" s="18" t="n">
        <v>26</v>
      </c>
      <c r="D32" s="18" t="s">
        <v>9669</v>
      </c>
      <c r="E32" s="18" t="n">
        <v>25</v>
      </c>
      <c r="F32" s="18" t="n">
        <v>23</v>
      </c>
      <c r="G32" s="18" t="s">
        <v>9749</v>
      </c>
      <c r="H32" s="18" t="s">
        <v>9843</v>
      </c>
      <c r="I32" s="18" t="s">
        <v>9844</v>
      </c>
      <c r="J32" s="18" t="s">
        <v>9742</v>
      </c>
      <c r="K32" s="18" t="s">
        <v>9800</v>
      </c>
      <c r="L32" s="18" t="s">
        <v>9845</v>
      </c>
      <c r="M32" s="18" t="s">
        <v>9846</v>
      </c>
      <c r="N32" s="18" t="s">
        <v>9736</v>
      </c>
      <c r="O32" s="18" t="s">
        <v>9847</v>
      </c>
      <c r="P32" s="18" t="s">
        <v>475</v>
      </c>
    </row>
    <row r="33" customFormat="false" ht="39" hidden="false" customHeight="true" outlineLevel="0" collapsed="false">
      <c r="A33" s="18" t="s">
        <v>369</v>
      </c>
      <c r="B33" s="18" t="n">
        <v>47</v>
      </c>
      <c r="C33" s="18" t="n">
        <v>22</v>
      </c>
      <c r="D33" s="18" t="s">
        <v>9685</v>
      </c>
      <c r="E33" s="18" t="n">
        <v>25</v>
      </c>
      <c r="F33" s="18" t="n">
        <v>22</v>
      </c>
      <c r="G33" s="18" t="s">
        <v>9731</v>
      </c>
      <c r="H33" s="18" t="s">
        <v>9848</v>
      </c>
      <c r="I33" s="18" t="s">
        <v>9849</v>
      </c>
      <c r="J33" s="18" t="s">
        <v>9850</v>
      </c>
      <c r="K33" s="18" t="s">
        <v>9851</v>
      </c>
      <c r="L33" s="18" t="s">
        <v>9852</v>
      </c>
      <c r="M33" s="18" t="s">
        <v>9853</v>
      </c>
      <c r="N33" s="18" t="s">
        <v>9854</v>
      </c>
      <c r="O33" s="18" t="s">
        <v>9814</v>
      </c>
      <c r="P33" s="18" t="s">
        <v>370</v>
      </c>
    </row>
    <row r="34" customFormat="false" ht="39" hidden="false" customHeight="true" outlineLevel="0" collapsed="false">
      <c r="A34" s="18" t="s">
        <v>1673</v>
      </c>
      <c r="B34" s="18" t="n">
        <v>43</v>
      </c>
      <c r="C34" s="18" t="n">
        <v>29</v>
      </c>
      <c r="D34" s="18" t="s">
        <v>9790</v>
      </c>
      <c r="E34" s="18" t="n">
        <v>21</v>
      </c>
      <c r="F34" s="18" t="n">
        <v>22</v>
      </c>
      <c r="G34" s="18" t="s">
        <v>9855</v>
      </c>
      <c r="H34" s="18" t="s">
        <v>9780</v>
      </c>
      <c r="I34" s="18" t="s">
        <v>9856</v>
      </c>
      <c r="J34" s="18" t="s">
        <v>9857</v>
      </c>
      <c r="K34" s="18" t="s">
        <v>9781</v>
      </c>
      <c r="L34" s="18" t="s">
        <v>9663</v>
      </c>
      <c r="M34" s="18" t="s">
        <v>9765</v>
      </c>
      <c r="N34" s="18" t="s">
        <v>9847</v>
      </c>
      <c r="O34" s="18" t="s">
        <v>9858</v>
      </c>
      <c r="P34" s="18" t="s">
        <v>1674</v>
      </c>
    </row>
    <row r="35" customFormat="false" ht="39" hidden="false" customHeight="true" outlineLevel="0" collapsed="false">
      <c r="A35" s="18" t="s">
        <v>268</v>
      </c>
      <c r="B35" s="18" t="n">
        <v>43</v>
      </c>
      <c r="C35" s="18" t="n">
        <v>18</v>
      </c>
      <c r="D35" s="18" t="s">
        <v>9730</v>
      </c>
      <c r="E35" s="18" t="n">
        <v>21</v>
      </c>
      <c r="F35" s="18" t="n">
        <v>22</v>
      </c>
      <c r="G35" s="18" t="s">
        <v>9651</v>
      </c>
      <c r="H35" s="18" t="s">
        <v>9855</v>
      </c>
      <c r="I35" s="18" t="s">
        <v>9859</v>
      </c>
      <c r="J35" s="18" t="s">
        <v>9860</v>
      </c>
      <c r="K35" s="18" t="s">
        <v>9655</v>
      </c>
      <c r="L35" s="18" t="s">
        <v>9861</v>
      </c>
      <c r="M35" s="18" t="s">
        <v>9862</v>
      </c>
      <c r="N35" s="18" t="s">
        <v>9863</v>
      </c>
      <c r="O35" s="18" t="s">
        <v>9864</v>
      </c>
      <c r="P35" s="18" t="s">
        <v>269</v>
      </c>
    </row>
    <row r="36" customFormat="false" ht="39" hidden="false" customHeight="true" outlineLevel="0" collapsed="false">
      <c r="A36" s="19" t="s">
        <v>405</v>
      </c>
      <c r="B36" s="18" t="n">
        <v>43</v>
      </c>
      <c r="C36" s="18" t="n">
        <v>29</v>
      </c>
      <c r="D36" s="18" t="s">
        <v>9790</v>
      </c>
      <c r="E36" s="18" t="n">
        <v>23</v>
      </c>
      <c r="F36" s="18" t="n">
        <v>20</v>
      </c>
      <c r="G36" s="18" t="s">
        <v>9749</v>
      </c>
      <c r="H36" s="18" t="s">
        <v>9865</v>
      </c>
      <c r="I36" s="18" t="s">
        <v>9866</v>
      </c>
      <c r="J36" s="18" t="s">
        <v>9867</v>
      </c>
      <c r="K36" s="18" t="s">
        <v>9704</v>
      </c>
      <c r="L36" s="18" t="s">
        <v>9868</v>
      </c>
      <c r="M36" s="18" t="s">
        <v>9869</v>
      </c>
      <c r="N36" s="18" t="s">
        <v>9814</v>
      </c>
      <c r="O36" s="18" t="s">
        <v>9870</v>
      </c>
      <c r="P36" s="18" t="s">
        <v>406</v>
      </c>
    </row>
    <row r="37" customFormat="false" ht="39" hidden="false" customHeight="true" outlineLevel="0" collapsed="false">
      <c r="A37" s="18" t="s">
        <v>1800</v>
      </c>
      <c r="B37" s="18" t="n">
        <v>42</v>
      </c>
      <c r="C37" s="18" t="n">
        <v>23</v>
      </c>
      <c r="D37" s="18" t="s">
        <v>9871</v>
      </c>
      <c r="E37" s="18" t="n">
        <v>21</v>
      </c>
      <c r="F37" s="18" t="n">
        <v>21</v>
      </c>
      <c r="G37" s="18" t="s">
        <v>9694</v>
      </c>
      <c r="H37" s="18" t="s">
        <v>9872</v>
      </c>
      <c r="I37" s="18" t="s">
        <v>9855</v>
      </c>
      <c r="J37" s="18" t="s">
        <v>9873</v>
      </c>
      <c r="K37" s="18" t="s">
        <v>9857</v>
      </c>
      <c r="L37" s="18" t="s">
        <v>9874</v>
      </c>
      <c r="M37" s="18" t="s">
        <v>9853</v>
      </c>
      <c r="N37" s="18" t="s">
        <v>9875</v>
      </c>
      <c r="O37" s="18" t="s">
        <v>9876</v>
      </c>
      <c r="P37" s="18" t="s">
        <v>1801</v>
      </c>
    </row>
    <row r="38" customFormat="false" ht="39" hidden="false" customHeight="true" outlineLevel="0" collapsed="false">
      <c r="A38" s="19" t="s">
        <v>3952</v>
      </c>
      <c r="B38" s="18" t="n">
        <v>42</v>
      </c>
      <c r="C38" s="18" t="n">
        <v>21</v>
      </c>
      <c r="D38" s="18" t="s">
        <v>9762</v>
      </c>
      <c r="E38" s="18" t="n">
        <v>17</v>
      </c>
      <c r="F38" s="18" t="n">
        <v>25</v>
      </c>
      <c r="G38" s="18" t="s">
        <v>9877</v>
      </c>
      <c r="H38" s="18" t="s">
        <v>9878</v>
      </c>
      <c r="I38" s="18" t="s">
        <v>9879</v>
      </c>
      <c r="J38" s="18" t="s">
        <v>9880</v>
      </c>
      <c r="K38" s="18" t="s">
        <v>9881</v>
      </c>
      <c r="L38" s="18" t="s">
        <v>9882</v>
      </c>
      <c r="M38" s="18" t="s">
        <v>9841</v>
      </c>
      <c r="N38" s="18" t="s">
        <v>9883</v>
      </c>
      <c r="O38" s="18" t="s">
        <v>9870</v>
      </c>
      <c r="P38" s="18" t="s">
        <v>3953</v>
      </c>
    </row>
    <row r="39" customFormat="false" ht="39" hidden="false" customHeight="true" outlineLevel="0" collapsed="false">
      <c r="A39" s="18" t="s">
        <v>1671</v>
      </c>
      <c r="B39" s="18" t="n">
        <v>41</v>
      </c>
      <c r="C39" s="18" t="n">
        <v>27</v>
      </c>
      <c r="D39" s="18" t="s">
        <v>9884</v>
      </c>
      <c r="E39" s="18" t="n">
        <v>19</v>
      </c>
      <c r="F39" s="18" t="n">
        <v>22</v>
      </c>
      <c r="G39" s="18" t="s">
        <v>9652</v>
      </c>
      <c r="H39" s="18" t="s">
        <v>9885</v>
      </c>
      <c r="I39" s="18" t="s">
        <v>9844</v>
      </c>
      <c r="J39" s="18" t="s">
        <v>9697</v>
      </c>
      <c r="K39" s="18" t="s">
        <v>9886</v>
      </c>
      <c r="L39" s="18" t="s">
        <v>9887</v>
      </c>
      <c r="M39" s="18" t="s">
        <v>9841</v>
      </c>
      <c r="N39" s="18" t="s">
        <v>9876</v>
      </c>
      <c r="O39" s="18" t="s">
        <v>9888</v>
      </c>
      <c r="P39" s="18" t="s">
        <v>1672</v>
      </c>
    </row>
    <row r="40" customFormat="false" ht="39" hidden="false" customHeight="true" outlineLevel="0" collapsed="false">
      <c r="A40" s="19" t="s">
        <v>862</v>
      </c>
      <c r="B40" s="18" t="n">
        <v>37</v>
      </c>
      <c r="C40" s="18" t="n">
        <v>17</v>
      </c>
      <c r="D40" s="18" t="s">
        <v>9820</v>
      </c>
      <c r="E40" s="18" t="n">
        <v>15</v>
      </c>
      <c r="F40" s="18" t="n">
        <v>22</v>
      </c>
      <c r="G40" s="18" t="s">
        <v>9889</v>
      </c>
      <c r="H40" s="18" t="s">
        <v>9890</v>
      </c>
      <c r="I40" s="18" t="s">
        <v>9891</v>
      </c>
      <c r="J40" s="18" t="s">
        <v>9759</v>
      </c>
      <c r="K40" s="18" t="s">
        <v>9892</v>
      </c>
      <c r="L40" s="18" t="s">
        <v>9893</v>
      </c>
      <c r="M40" s="18" t="s">
        <v>9854</v>
      </c>
      <c r="N40" s="18" t="s">
        <v>9875</v>
      </c>
      <c r="O40" s="18" t="s">
        <v>9894</v>
      </c>
      <c r="P40" s="18" t="s">
        <v>863</v>
      </c>
    </row>
    <row r="41" customFormat="false" ht="39" hidden="false" customHeight="true" outlineLevel="0" collapsed="false">
      <c r="A41" s="18" t="s">
        <v>381</v>
      </c>
      <c r="B41" s="18" t="n">
        <v>35</v>
      </c>
      <c r="C41" s="18" t="n">
        <v>18</v>
      </c>
      <c r="D41" s="18" t="s">
        <v>9659</v>
      </c>
      <c r="E41" s="18" t="n">
        <v>13</v>
      </c>
      <c r="F41" s="18" t="n">
        <v>22</v>
      </c>
      <c r="G41" s="18" t="s">
        <v>9848</v>
      </c>
      <c r="H41" s="18" t="s">
        <v>9895</v>
      </c>
      <c r="I41" s="18" t="s">
        <v>9890</v>
      </c>
      <c r="J41" s="18" t="s">
        <v>9696</v>
      </c>
      <c r="K41" s="18" t="s">
        <v>9697</v>
      </c>
      <c r="L41" s="18" t="s">
        <v>9851</v>
      </c>
      <c r="M41" s="18" t="s">
        <v>9896</v>
      </c>
      <c r="N41" s="18" t="s">
        <v>9897</v>
      </c>
      <c r="O41" s="18" t="s">
        <v>9898</v>
      </c>
      <c r="P41" s="18" t="s">
        <v>382</v>
      </c>
    </row>
    <row r="42" customFormat="false" ht="39" hidden="false" customHeight="true" outlineLevel="0" collapsed="false">
      <c r="A42" s="18" t="s">
        <v>1045</v>
      </c>
      <c r="B42" s="18" t="n">
        <v>33</v>
      </c>
      <c r="C42" s="18" t="n">
        <v>21</v>
      </c>
      <c r="D42" s="18" t="s">
        <v>9766</v>
      </c>
      <c r="E42" s="18" t="n">
        <v>15</v>
      </c>
      <c r="F42" s="18" t="n">
        <v>18</v>
      </c>
      <c r="G42" s="18" t="s">
        <v>9899</v>
      </c>
      <c r="H42" s="18" t="s">
        <v>9717</v>
      </c>
      <c r="I42" s="18" t="s">
        <v>9750</v>
      </c>
      <c r="J42" s="18" t="s">
        <v>9900</v>
      </c>
      <c r="K42" s="18" t="s">
        <v>9719</v>
      </c>
      <c r="L42" s="18" t="s">
        <v>9697</v>
      </c>
      <c r="M42" s="18" t="s">
        <v>9870</v>
      </c>
      <c r="N42" s="18" t="s">
        <v>9828</v>
      </c>
      <c r="O42" s="18" t="s">
        <v>9864</v>
      </c>
      <c r="P42" s="18" t="s">
        <v>1046</v>
      </c>
    </row>
    <row r="43" customFormat="false" ht="39" hidden="false" customHeight="true" outlineLevel="0" collapsed="false">
      <c r="A43" s="19" t="s">
        <v>4653</v>
      </c>
      <c r="B43" s="18" t="n">
        <v>33</v>
      </c>
      <c r="C43" s="18" t="n">
        <v>16</v>
      </c>
      <c r="D43" s="18" t="s">
        <v>9649</v>
      </c>
      <c r="E43" s="18" t="n">
        <v>9</v>
      </c>
      <c r="F43" s="18" t="n">
        <v>24</v>
      </c>
      <c r="G43" s="18" t="s">
        <v>9901</v>
      </c>
      <c r="H43" s="18" t="s">
        <v>9902</v>
      </c>
      <c r="I43" s="18" t="s">
        <v>9903</v>
      </c>
      <c r="J43" s="18" t="s">
        <v>9727</v>
      </c>
      <c r="K43" s="18"/>
      <c r="L43" s="18"/>
      <c r="M43" s="18" t="s">
        <v>9828</v>
      </c>
      <c r="N43" s="18" t="s">
        <v>9875</v>
      </c>
      <c r="O43" s="18" t="s">
        <v>9904</v>
      </c>
      <c r="P43" s="18" t="s">
        <v>4654</v>
      </c>
    </row>
    <row r="44" customFormat="false" ht="39" hidden="false" customHeight="true" outlineLevel="0" collapsed="false">
      <c r="A44" s="19" t="s">
        <v>1540</v>
      </c>
      <c r="B44" s="18" t="n">
        <v>30</v>
      </c>
      <c r="C44" s="18" t="n">
        <v>17</v>
      </c>
      <c r="D44" s="18" t="s">
        <v>9630</v>
      </c>
      <c r="E44" s="18" t="n">
        <v>0</v>
      </c>
      <c r="F44" s="18" t="n">
        <v>30</v>
      </c>
      <c r="G44" s="18" t="s">
        <v>9905</v>
      </c>
      <c r="H44" s="18" t="s">
        <v>9906</v>
      </c>
      <c r="I44" s="18" t="s">
        <v>9865</v>
      </c>
      <c r="J44" s="18" t="s">
        <v>9907</v>
      </c>
      <c r="K44" s="18" t="s">
        <v>9867</v>
      </c>
      <c r="L44" s="18" t="s">
        <v>9908</v>
      </c>
      <c r="M44" s="18" t="s">
        <v>9909</v>
      </c>
      <c r="N44" s="18" t="s">
        <v>9910</v>
      </c>
      <c r="O44" s="18" t="s">
        <v>9911</v>
      </c>
      <c r="P44" s="18" t="s">
        <v>1541</v>
      </c>
    </row>
    <row r="45" customFormat="false" ht="39" hidden="false" customHeight="true" outlineLevel="0" collapsed="false">
      <c r="A45" s="18" t="s">
        <v>280</v>
      </c>
      <c r="B45" s="18" t="n">
        <v>29</v>
      </c>
      <c r="C45" s="18" t="n">
        <v>17</v>
      </c>
      <c r="D45" s="18" t="s">
        <v>9770</v>
      </c>
      <c r="E45" s="18" t="n">
        <v>6</v>
      </c>
      <c r="F45" s="18" t="n">
        <v>23</v>
      </c>
      <c r="G45" s="18" t="s">
        <v>9912</v>
      </c>
      <c r="H45" s="18" t="s">
        <v>9913</v>
      </c>
      <c r="I45" s="18" t="s">
        <v>9914</v>
      </c>
      <c r="J45" s="18"/>
      <c r="K45" s="18"/>
      <c r="L45" s="18"/>
      <c r="M45" s="18" t="s">
        <v>9728</v>
      </c>
      <c r="N45" s="18" t="s">
        <v>9805</v>
      </c>
      <c r="O45" s="18" t="s">
        <v>9915</v>
      </c>
      <c r="P45" s="18" t="s">
        <v>281</v>
      </c>
    </row>
    <row r="46" customFormat="false" ht="39" hidden="false" customHeight="true" outlineLevel="0" collapsed="false">
      <c r="A46" s="18" t="s">
        <v>76</v>
      </c>
      <c r="B46" s="18" t="n">
        <v>27</v>
      </c>
      <c r="C46" s="18" t="n">
        <v>18</v>
      </c>
      <c r="D46" s="18" t="s">
        <v>9790</v>
      </c>
      <c r="E46" s="18" t="n">
        <v>1</v>
      </c>
      <c r="F46" s="18" t="n">
        <v>26</v>
      </c>
      <c r="G46" s="18" t="s">
        <v>9750</v>
      </c>
      <c r="H46" s="18" t="s">
        <v>9633</v>
      </c>
      <c r="I46" s="18" t="s">
        <v>9916</v>
      </c>
      <c r="J46" s="18" t="s">
        <v>9634</v>
      </c>
      <c r="K46" s="18" t="s">
        <v>9917</v>
      </c>
      <c r="L46" s="18" t="s">
        <v>9918</v>
      </c>
      <c r="M46" s="18" t="s">
        <v>9915</v>
      </c>
      <c r="N46" s="18" t="s">
        <v>9858</v>
      </c>
      <c r="O46" s="18" t="s">
        <v>9919</v>
      </c>
      <c r="P46" s="18" t="s">
        <v>77</v>
      </c>
    </row>
    <row r="47" customFormat="false" ht="39" hidden="false" customHeight="true" outlineLevel="0" collapsed="false">
      <c r="A47" s="18" t="s">
        <v>583</v>
      </c>
      <c r="B47" s="18" t="n">
        <v>26</v>
      </c>
      <c r="C47" s="18" t="n">
        <v>17</v>
      </c>
      <c r="D47" s="18" t="s">
        <v>9737</v>
      </c>
      <c r="E47" s="18" t="n">
        <v>3</v>
      </c>
      <c r="F47" s="18" t="n">
        <v>23</v>
      </c>
      <c r="G47" s="18" t="s">
        <v>9920</v>
      </c>
      <c r="H47" s="18" t="s">
        <v>9780</v>
      </c>
      <c r="I47" s="18" t="s">
        <v>9921</v>
      </c>
      <c r="J47" s="18" t="s">
        <v>9781</v>
      </c>
      <c r="K47" s="18" t="s">
        <v>9922</v>
      </c>
      <c r="L47" s="18"/>
      <c r="M47" s="18" t="s">
        <v>9923</v>
      </c>
      <c r="N47" s="18" t="s">
        <v>9924</v>
      </c>
      <c r="O47" s="18" t="s">
        <v>9925</v>
      </c>
      <c r="P47" s="18" t="s">
        <v>584</v>
      </c>
    </row>
    <row r="48" customFormat="false" ht="39" hidden="false" customHeight="true" outlineLevel="0" collapsed="false">
      <c r="A48" s="18" t="s">
        <v>2185</v>
      </c>
      <c r="B48" s="18" t="n">
        <v>26</v>
      </c>
      <c r="C48" s="18" t="n">
        <v>12</v>
      </c>
      <c r="D48" s="18" t="s">
        <v>9820</v>
      </c>
      <c r="E48" s="18" t="n">
        <v>6</v>
      </c>
      <c r="F48" s="18" t="n">
        <v>20</v>
      </c>
      <c r="G48" s="18" t="s">
        <v>9926</v>
      </c>
      <c r="H48" s="18" t="s">
        <v>9927</v>
      </c>
      <c r="I48" s="18" t="s">
        <v>9928</v>
      </c>
      <c r="J48" s="18" t="s">
        <v>9929</v>
      </c>
      <c r="K48" s="18" t="s">
        <v>9930</v>
      </c>
      <c r="L48" s="18" t="s">
        <v>9931</v>
      </c>
      <c r="M48" s="18" t="s">
        <v>9827</v>
      </c>
      <c r="N48" s="18" t="s">
        <v>9932</v>
      </c>
      <c r="O48" s="18" t="s">
        <v>9933</v>
      </c>
      <c r="P48" s="18" t="s">
        <v>2186</v>
      </c>
    </row>
    <row r="49" customFormat="false" ht="39" hidden="false" customHeight="true" outlineLevel="0" collapsed="false">
      <c r="A49" s="18" t="s">
        <v>2516</v>
      </c>
      <c r="B49" s="18" t="n">
        <v>25</v>
      </c>
      <c r="C49" s="18" t="n">
        <v>16</v>
      </c>
      <c r="D49" s="18" t="s">
        <v>9766</v>
      </c>
      <c r="E49" s="18" t="n">
        <v>0</v>
      </c>
      <c r="F49" s="18" t="n">
        <v>25</v>
      </c>
      <c r="G49" s="18" t="s">
        <v>9934</v>
      </c>
      <c r="H49" s="18" t="s">
        <v>9935</v>
      </c>
      <c r="I49" s="18" t="s">
        <v>9936</v>
      </c>
      <c r="J49" s="18" t="s">
        <v>9937</v>
      </c>
      <c r="K49" s="18" t="s">
        <v>9938</v>
      </c>
      <c r="L49" s="18" t="s">
        <v>9939</v>
      </c>
      <c r="M49" s="18" t="s">
        <v>9894</v>
      </c>
      <c r="N49" s="18" t="s">
        <v>9858</v>
      </c>
      <c r="O49" s="18" t="s">
        <v>9940</v>
      </c>
      <c r="P49" s="18" t="s">
        <v>2517</v>
      </c>
    </row>
    <row r="50" customFormat="false" ht="39" hidden="false" customHeight="true" outlineLevel="0" collapsed="false">
      <c r="A50" s="18" t="s">
        <v>348</v>
      </c>
      <c r="B50" s="18" t="n">
        <v>25</v>
      </c>
      <c r="C50" s="18" t="n">
        <v>17</v>
      </c>
      <c r="D50" s="18" t="s">
        <v>9755</v>
      </c>
      <c r="E50" s="18" t="n">
        <v>4</v>
      </c>
      <c r="F50" s="18" t="n">
        <v>21</v>
      </c>
      <c r="G50" s="18" t="s">
        <v>9717</v>
      </c>
      <c r="H50" s="18" t="s">
        <v>9941</v>
      </c>
      <c r="I50" s="18" t="s">
        <v>9942</v>
      </c>
      <c r="J50" s="18" t="s">
        <v>9943</v>
      </c>
      <c r="K50" s="18" t="s">
        <v>9944</v>
      </c>
      <c r="L50" s="18" t="s">
        <v>9945</v>
      </c>
      <c r="M50" s="18" t="s">
        <v>9827</v>
      </c>
      <c r="N50" s="18" t="s">
        <v>9946</v>
      </c>
      <c r="O50" s="18" t="s">
        <v>9911</v>
      </c>
      <c r="P50" s="18" t="s">
        <v>349</v>
      </c>
    </row>
    <row r="51" customFormat="false" ht="39" hidden="false" customHeight="true" outlineLevel="0" collapsed="false">
      <c r="A51" s="18" t="s">
        <v>676</v>
      </c>
      <c r="B51" s="18" t="n">
        <v>23</v>
      </c>
      <c r="C51" s="18" t="n">
        <v>17</v>
      </c>
      <c r="D51" s="18" t="s">
        <v>9947</v>
      </c>
      <c r="E51" s="18" t="n">
        <v>0</v>
      </c>
      <c r="F51" s="18" t="n">
        <v>23</v>
      </c>
      <c r="G51" s="18" t="s">
        <v>9948</v>
      </c>
      <c r="H51" s="18" t="s">
        <v>9949</v>
      </c>
      <c r="I51" s="18" t="s">
        <v>9950</v>
      </c>
      <c r="J51" s="18" t="s">
        <v>9951</v>
      </c>
      <c r="K51" s="18"/>
      <c r="L51" s="18"/>
      <c r="M51" s="18" t="s">
        <v>9911</v>
      </c>
      <c r="N51" s="18" t="s">
        <v>9919</v>
      </c>
      <c r="O51" s="18" t="s">
        <v>9904</v>
      </c>
      <c r="P51" s="18" t="s">
        <v>677</v>
      </c>
    </row>
    <row r="52" customFormat="false" ht="39" hidden="false" customHeight="true" outlineLevel="0" collapsed="false">
      <c r="A52" s="18" t="s">
        <v>2006</v>
      </c>
      <c r="B52" s="18" t="n">
        <v>22</v>
      </c>
      <c r="C52" s="18" t="n">
        <v>16</v>
      </c>
      <c r="D52" s="18" t="s">
        <v>9815</v>
      </c>
      <c r="E52" s="18" t="n">
        <v>0</v>
      </c>
      <c r="F52" s="18" t="n">
        <v>22</v>
      </c>
      <c r="G52" s="18" t="s">
        <v>9848</v>
      </c>
      <c r="H52" s="18" t="s">
        <v>9952</v>
      </c>
      <c r="I52" s="18" t="s">
        <v>9855</v>
      </c>
      <c r="J52" s="18" t="s">
        <v>9953</v>
      </c>
      <c r="K52" s="18" t="s">
        <v>9857</v>
      </c>
      <c r="L52" s="18" t="s">
        <v>9665</v>
      </c>
      <c r="M52" s="18" t="s">
        <v>9919</v>
      </c>
      <c r="N52" s="18" t="s">
        <v>9954</v>
      </c>
      <c r="O52" s="18" t="s">
        <v>9955</v>
      </c>
      <c r="P52" s="18" t="s">
        <v>2007</v>
      </c>
    </row>
    <row r="53" customFormat="false" ht="39" hidden="false" customHeight="true" outlineLevel="0" collapsed="false">
      <c r="A53" s="18" t="s">
        <v>3287</v>
      </c>
      <c r="B53" s="18" t="n">
        <v>20</v>
      </c>
      <c r="C53" s="18" t="n">
        <v>14</v>
      </c>
      <c r="D53" s="18" t="s">
        <v>9956</v>
      </c>
      <c r="E53" s="18" t="n">
        <v>0</v>
      </c>
      <c r="F53" s="18" t="n">
        <v>20</v>
      </c>
      <c r="G53" s="18" t="s">
        <v>9957</v>
      </c>
      <c r="H53" s="18" t="s">
        <v>9958</v>
      </c>
      <c r="I53" s="18" t="s">
        <v>9959</v>
      </c>
      <c r="J53" s="18" t="s">
        <v>9960</v>
      </c>
      <c r="K53" s="18"/>
      <c r="L53" s="18"/>
      <c r="M53" s="18" t="s">
        <v>9919</v>
      </c>
      <c r="N53" s="18" t="s">
        <v>9954</v>
      </c>
      <c r="O53" s="18" t="s">
        <v>9961</v>
      </c>
      <c r="P53" s="18" t="s">
        <v>3288</v>
      </c>
    </row>
    <row r="54" customFormat="false" ht="39" hidden="false" customHeight="true" outlineLevel="0" collapsed="false">
      <c r="A54" s="18" t="s">
        <v>1515</v>
      </c>
      <c r="B54" s="18" t="n">
        <v>18</v>
      </c>
      <c r="C54" s="18" t="n">
        <v>10</v>
      </c>
      <c r="D54" s="18" t="s">
        <v>9962</v>
      </c>
      <c r="E54" s="18" t="n">
        <v>0</v>
      </c>
      <c r="F54" s="18" t="n">
        <v>18</v>
      </c>
      <c r="G54" s="18" t="s">
        <v>9963</v>
      </c>
      <c r="H54" s="18" t="s">
        <v>9964</v>
      </c>
      <c r="I54" s="18" t="s">
        <v>9965</v>
      </c>
      <c r="J54" s="18" t="s">
        <v>9966</v>
      </c>
      <c r="K54" s="18"/>
      <c r="L54" s="18"/>
      <c r="M54" s="18" t="s">
        <v>9777</v>
      </c>
      <c r="N54" s="18" t="s">
        <v>9967</v>
      </c>
      <c r="O54" s="18" t="s">
        <v>9954</v>
      </c>
      <c r="P54" s="18" t="s">
        <v>1516</v>
      </c>
    </row>
  </sheetData>
  <autoFilter ref="A1:P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9968</v>
      </c>
      <c r="B1" s="14" t="s">
        <v>9969</v>
      </c>
      <c r="C1" s="14" t="s">
        <v>9064</v>
      </c>
    </row>
    <row r="2" customFormat="false" ht="15" hidden="false" customHeight="true" outlineLevel="0" collapsed="false">
      <c r="A2" s="20" t="s">
        <v>9970</v>
      </c>
      <c r="B2" s="11" t="n">
        <v>1084</v>
      </c>
      <c r="C2" s="3"/>
    </row>
    <row r="3" customFormat="false" ht="39" hidden="false" customHeight="true" outlineLevel="0" collapsed="false">
      <c r="A3" s="20" t="s">
        <v>9971</v>
      </c>
      <c r="B3" s="11" t="n">
        <v>373</v>
      </c>
      <c r="C3" s="3" t="s">
        <v>9972</v>
      </c>
    </row>
    <row r="4" customFormat="false" ht="26.25" hidden="false" customHeight="true" outlineLevel="0" collapsed="false">
      <c r="A4" s="20" t="s">
        <v>9973</v>
      </c>
      <c r="B4" s="11" t="n">
        <v>622</v>
      </c>
      <c r="C4" s="3" t="s">
        <v>9974</v>
      </c>
    </row>
    <row r="5" customFormat="false" ht="15" hidden="false" customHeight="true" outlineLevel="0" collapsed="false">
      <c r="A5" s="11" t="s">
        <v>9975</v>
      </c>
      <c r="B5" s="11" t="n">
        <v>313</v>
      </c>
      <c r="C5" s="3" t="s">
        <v>9976</v>
      </c>
    </row>
    <row r="6" customFormat="false" ht="15" hidden="false" customHeight="true" outlineLevel="0" collapsed="false">
      <c r="A6" s="20" t="s">
        <v>9977</v>
      </c>
      <c r="B6" s="11" t="n">
        <v>686</v>
      </c>
      <c r="C6" s="3" t="s">
        <v>9978</v>
      </c>
    </row>
    <row r="7" customFormat="false" ht="26.25" hidden="false" customHeight="true" outlineLevel="0" collapsed="false">
      <c r="A7" s="20" t="s">
        <v>9979</v>
      </c>
      <c r="B7" s="11" t="n">
        <v>0</v>
      </c>
      <c r="C7" s="3" t="s">
        <v>9980</v>
      </c>
    </row>
    <row r="8" customFormat="false" ht="15" hidden="false" customHeight="true" outlineLevel="0" collapsed="false">
      <c r="A8" s="11"/>
      <c r="B8" s="11"/>
      <c r="C8" s="3"/>
    </row>
    <row r="9" customFormat="false" ht="64.5" hidden="false" customHeight="true" outlineLevel="0" collapsed="false">
      <c r="A9" s="20" t="s">
        <v>9981</v>
      </c>
      <c r="B9" s="11"/>
      <c r="C9" s="3" t="s">
        <v>9982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9983</v>
      </c>
    </row>
    <row r="2" customFormat="false" ht="15" hidden="false" customHeight="false" outlineLevel="0" collapsed="false">
      <c r="A2" s="22" t="s">
        <v>9984</v>
      </c>
    </row>
    <row r="4" customFormat="false" ht="15" hidden="false" customHeight="false" outlineLevel="0" collapsed="false">
      <c r="A4" s="23" t="s">
        <v>9985</v>
      </c>
    </row>
    <row r="5" customFormat="false" ht="15" hidden="false" customHeight="false" outlineLevel="0" collapsed="false">
      <c r="A5" s="24" t="s">
        <v>41</v>
      </c>
      <c r="B5" s="24" t="s">
        <v>9612</v>
      </c>
      <c r="C5" s="24" t="s">
        <v>9986</v>
      </c>
      <c r="D5" s="24" t="s">
        <v>9987</v>
      </c>
    </row>
    <row r="6" customFormat="false" ht="15" hidden="false" customHeight="false" outlineLevel="0" collapsed="false">
      <c r="A6" s="25" t="s">
        <v>9988</v>
      </c>
      <c r="B6" s="26" t="n">
        <v>588</v>
      </c>
      <c r="C6" s="26" t="n">
        <v>182</v>
      </c>
      <c r="D6" s="27" t="n">
        <v>0.30952380952381</v>
      </c>
    </row>
    <row r="7" customFormat="false" ht="15" hidden="false" customHeight="false" outlineLevel="0" collapsed="false">
      <c r="A7" s="25" t="s">
        <v>9989</v>
      </c>
      <c r="B7" s="26" t="n">
        <v>541</v>
      </c>
      <c r="C7" s="26" t="n">
        <v>184</v>
      </c>
      <c r="D7" s="27" t="n">
        <v>0.340110905730129</v>
      </c>
    </row>
    <row r="8" customFormat="false" ht="15" hidden="false" customHeight="false" outlineLevel="0" collapsed="false">
      <c r="A8" s="25" t="s">
        <v>9990</v>
      </c>
      <c r="B8" s="26" t="n">
        <v>502</v>
      </c>
      <c r="C8" s="26" t="n">
        <v>138</v>
      </c>
      <c r="D8" s="27" t="n">
        <v>0.274900398406375</v>
      </c>
    </row>
    <row r="10" customFormat="false" ht="15" hidden="false" customHeight="false" outlineLevel="0" collapsed="false">
      <c r="A10" s="23" t="s">
        <v>9991</v>
      </c>
    </row>
    <row r="11" customFormat="false" ht="15" hidden="false" customHeight="false" outlineLevel="0" collapsed="false">
      <c r="A11" s="24" t="s">
        <v>9968</v>
      </c>
      <c r="B11" s="24" t="s">
        <v>9969</v>
      </c>
      <c r="C11" s="28"/>
      <c r="D11" s="24" t="s">
        <v>9064</v>
      </c>
    </row>
    <row r="12" customFormat="false" ht="39.55" hidden="false" customHeight="false" outlineLevel="0" collapsed="false">
      <c r="A12" s="25" t="s">
        <v>9992</v>
      </c>
      <c r="B12" s="26" t="n">
        <v>445</v>
      </c>
      <c r="D12" s="3" t="s">
        <v>9993</v>
      </c>
    </row>
    <row r="13" customFormat="false" ht="15" hidden="false" customHeight="false" outlineLevel="0" collapsed="false">
      <c r="A13" s="25" t="s">
        <v>9994</v>
      </c>
      <c r="B13" s="26" t="n">
        <v>142</v>
      </c>
      <c r="D13" s="3" t="s">
        <v>9995</v>
      </c>
    </row>
    <row r="14" customFormat="false" ht="26.85" hidden="false" customHeight="false" outlineLevel="0" collapsed="false">
      <c r="A14" s="25" t="s">
        <v>9996</v>
      </c>
      <c r="B14" s="26" t="n">
        <v>507</v>
      </c>
      <c r="D14" s="3" t="s">
        <v>9997</v>
      </c>
    </row>
    <row r="16" customFormat="false" ht="15" hidden="false" customHeight="false" outlineLevel="0" collapsed="false">
      <c r="A16" s="23" t="s">
        <v>9998</v>
      </c>
    </row>
    <row r="17" customFormat="false" ht="15" hidden="false" customHeight="false" outlineLevel="0" collapsed="false">
      <c r="A17" s="24" t="s">
        <v>9968</v>
      </c>
      <c r="B17" s="24" t="s">
        <v>9969</v>
      </c>
      <c r="C17" s="28"/>
      <c r="D17" s="24" t="s">
        <v>9064</v>
      </c>
    </row>
    <row r="18" customFormat="false" ht="15" hidden="false" customHeight="false" outlineLevel="0" collapsed="false">
      <c r="A18" s="25" t="s">
        <v>9999</v>
      </c>
      <c r="B18" s="26" t="n">
        <v>88</v>
      </c>
    </row>
    <row r="19" customFormat="false" ht="15" hidden="false" customHeight="false" outlineLevel="0" collapsed="false">
      <c r="A19" s="25" t="s">
        <v>10000</v>
      </c>
      <c r="B19" s="26" t="n">
        <v>45</v>
      </c>
    </row>
    <row r="20" customFormat="false" ht="15" hidden="false" customHeight="false" outlineLevel="0" collapsed="false">
      <c r="A20" s="25" t="s">
        <v>10001</v>
      </c>
      <c r="B20" s="27" t="n">
        <v>0.511363636363636</v>
      </c>
      <c r="D20" s="26" t="s">
        <v>10002</v>
      </c>
    </row>
    <row r="22" customFormat="false" ht="15" hidden="false" customHeight="false" outlineLevel="0" collapsed="false">
      <c r="A22" s="23" t="s">
        <v>10003</v>
      </c>
    </row>
    <row r="23" customFormat="false" ht="15" hidden="false" customHeight="false" outlineLevel="0" collapsed="false">
      <c r="A23" s="24" t="s">
        <v>42</v>
      </c>
      <c r="B23" s="24" t="s">
        <v>10004</v>
      </c>
    </row>
    <row r="24" customFormat="false" ht="15" hidden="false" customHeight="false" outlineLevel="0" collapsed="false">
      <c r="A24" s="26" t="s">
        <v>689</v>
      </c>
      <c r="B24" s="26" t="n">
        <v>13</v>
      </c>
    </row>
    <row r="25" customFormat="false" ht="15" hidden="false" customHeight="false" outlineLevel="0" collapsed="false">
      <c r="A25" s="26" t="s">
        <v>1232</v>
      </c>
      <c r="B25" s="26" t="n">
        <v>10</v>
      </c>
    </row>
    <row r="26" customFormat="false" ht="17.15" hidden="false" customHeight="false" outlineLevel="0" collapsed="false">
      <c r="A26" s="26" t="s">
        <v>687</v>
      </c>
      <c r="B26" s="26" t="n">
        <v>6</v>
      </c>
    </row>
    <row r="27" customFormat="false" ht="15" hidden="false" customHeight="false" outlineLevel="0" collapsed="false">
      <c r="A27" s="26" t="s">
        <v>890</v>
      </c>
      <c r="B27" s="26" t="n">
        <v>6</v>
      </c>
    </row>
    <row r="28" customFormat="false" ht="15" hidden="false" customHeight="false" outlineLevel="0" collapsed="false">
      <c r="A28" s="26" t="s">
        <v>1061</v>
      </c>
      <c r="B28" s="26" t="n">
        <v>6</v>
      </c>
    </row>
    <row r="29" customFormat="false" ht="15" hidden="false" customHeight="false" outlineLevel="0" collapsed="false">
      <c r="A29" s="26" t="s">
        <v>1800</v>
      </c>
      <c r="B29" s="26" t="n">
        <v>6</v>
      </c>
    </row>
    <row r="30" customFormat="false" ht="15" hidden="false" customHeight="false" outlineLevel="0" collapsed="false">
      <c r="A30" s="26" t="s">
        <v>3458</v>
      </c>
      <c r="B30" s="26" t="n">
        <v>6</v>
      </c>
    </row>
    <row r="31" customFormat="false" ht="15" hidden="false" customHeight="false" outlineLevel="0" collapsed="false">
      <c r="A31" s="29" t="s">
        <v>390</v>
      </c>
      <c r="B31" s="26" t="n">
        <v>6</v>
      </c>
    </row>
    <row r="33" customFormat="false" ht="15" hidden="false" customHeight="false" outlineLevel="0" collapsed="false">
      <c r="A33" s="23" t="s">
        <v>10005</v>
      </c>
    </row>
    <row r="34" customFormat="false" ht="90" hidden="false" customHeight="true" outlineLevel="0" collapsed="false">
      <c r="A34" s="30" t="s">
        <v>10006</v>
      </c>
      <c r="B34" s="30"/>
      <c r="C34" s="30"/>
      <c r="D34" s="30"/>
    </row>
    <row r="37" customFormat="false" ht="17.35" hidden="false" customHeight="false" outlineLevel="0" collapsed="false">
      <c r="A37" s="21" t="s">
        <v>10007</v>
      </c>
    </row>
    <row r="38" customFormat="false" ht="91" hidden="false" customHeight="false" outlineLevel="0" collapsed="false">
      <c r="A38" s="31" t="s">
        <v>10008</v>
      </c>
    </row>
    <row r="40" customFormat="false" ht="15" hidden="false" customHeight="false" outlineLevel="0" collapsed="false">
      <c r="A40" s="23" t="s">
        <v>10009</v>
      </c>
    </row>
    <row r="41" customFormat="false" ht="15" hidden="false" customHeight="false" outlineLevel="0" collapsed="false">
      <c r="A41" s="24" t="s">
        <v>9968</v>
      </c>
      <c r="B41" s="24" t="s">
        <v>9969</v>
      </c>
      <c r="C41" s="28"/>
      <c r="D41" s="24" t="s">
        <v>9064</v>
      </c>
    </row>
    <row r="42" customFormat="false" ht="15" hidden="false" customHeight="false" outlineLevel="0" collapsed="false">
      <c r="A42" s="25" t="s">
        <v>10010</v>
      </c>
      <c r="B42" s="26" t="n">
        <v>1175</v>
      </c>
      <c r="D42" s="3"/>
    </row>
    <row r="43" customFormat="false" ht="15" hidden="false" customHeight="false" outlineLevel="0" collapsed="false">
      <c r="A43" s="25" t="s">
        <v>10011</v>
      </c>
      <c r="B43" s="26" t="n">
        <v>299</v>
      </c>
      <c r="D43" s="3" t="s">
        <v>10012</v>
      </c>
    </row>
    <row r="44" customFormat="false" ht="26.85" hidden="false" customHeight="false" outlineLevel="0" collapsed="false">
      <c r="A44" s="25" t="s">
        <v>10013</v>
      </c>
      <c r="B44" s="26" t="n">
        <v>169</v>
      </c>
      <c r="D44" s="3" t="s">
        <v>10014</v>
      </c>
    </row>
    <row r="45" customFormat="false" ht="15" hidden="false" customHeight="false" outlineLevel="0" collapsed="false">
      <c r="A45" s="25" t="s">
        <v>10015</v>
      </c>
      <c r="B45" s="27" t="n">
        <v>0.633136094674556</v>
      </c>
      <c r="D45" s="3" t="s">
        <v>10016</v>
      </c>
    </row>
    <row r="47" customFormat="false" ht="15" hidden="false" customHeight="false" outlineLevel="0" collapsed="false">
      <c r="A47" s="23" t="s">
        <v>10017</v>
      </c>
    </row>
    <row r="48" customFormat="false" ht="91" hidden="false" customHeight="false" outlineLevel="0" collapsed="false">
      <c r="A48" s="31" t="s">
        <v>10018</v>
      </c>
    </row>
    <row r="49" customFormat="false" ht="15" hidden="false" customHeight="false" outlineLevel="0" collapsed="false">
      <c r="A49" s="24" t="s">
        <v>9376</v>
      </c>
      <c r="B49" s="24" t="s">
        <v>10019</v>
      </c>
      <c r="C49" s="24" t="s">
        <v>9115</v>
      </c>
      <c r="D49" s="28"/>
    </row>
    <row r="50" customFormat="false" ht="15" hidden="false" customHeight="false" outlineLevel="0" collapsed="false">
      <c r="A50" s="26" t="s">
        <v>168</v>
      </c>
      <c r="B50" s="26" t="n">
        <v>1</v>
      </c>
      <c r="C50" s="27" t="n">
        <v>0</v>
      </c>
    </row>
    <row r="51" customFormat="false" ht="15" hidden="false" customHeight="false" outlineLevel="0" collapsed="false">
      <c r="A51" s="26" t="s">
        <v>6591</v>
      </c>
      <c r="B51" s="26" t="n">
        <v>1</v>
      </c>
      <c r="C51" s="27" t="n">
        <v>0</v>
      </c>
    </row>
    <row r="52" customFormat="false" ht="15" hidden="false" customHeight="false" outlineLevel="0" collapsed="false">
      <c r="A52" s="26" t="s">
        <v>10020</v>
      </c>
      <c r="B52" s="26" t="n">
        <v>1</v>
      </c>
      <c r="C52" s="27" t="n">
        <v>0.5</v>
      </c>
    </row>
    <row r="54" customFormat="false" ht="15" hidden="false" customHeight="false" outlineLevel="0" collapsed="false">
      <c r="A54" s="23" t="s">
        <v>10021</v>
      </c>
    </row>
    <row r="55" customFormat="false" ht="15" hidden="false" customHeight="false" outlineLevel="0" collapsed="false">
      <c r="A55" s="24" t="s">
        <v>10022</v>
      </c>
      <c r="B55" s="24" t="s">
        <v>10023</v>
      </c>
      <c r="C55" s="24" t="s">
        <v>9115</v>
      </c>
      <c r="D55" s="28"/>
    </row>
    <row r="56" customFormat="false" ht="26.85" hidden="false" customHeight="false" outlineLevel="0" collapsed="false">
      <c r="A56" s="32" t="s">
        <v>242</v>
      </c>
      <c r="B56" s="26" t="n">
        <v>12</v>
      </c>
      <c r="C56" s="27" t="n">
        <v>0.75</v>
      </c>
    </row>
    <row r="57" customFormat="false" ht="39.55" hidden="false" customHeight="false" outlineLevel="0" collapsed="false">
      <c r="A57" s="32" t="s">
        <v>223</v>
      </c>
      <c r="B57" s="26" t="n">
        <v>11</v>
      </c>
      <c r="C57" s="27" t="n">
        <v>0.636363636363636</v>
      </c>
    </row>
    <row r="58" customFormat="false" ht="26.85" hidden="false" customHeight="false" outlineLevel="0" collapsed="false">
      <c r="A58" s="32" t="s">
        <v>315</v>
      </c>
      <c r="B58" s="26" t="n">
        <v>8</v>
      </c>
      <c r="C58" s="27" t="n">
        <v>0.5</v>
      </c>
    </row>
    <row r="59" customFormat="false" ht="26.85" hidden="false" customHeight="false" outlineLevel="0" collapsed="false">
      <c r="A59" s="32" t="s">
        <v>562</v>
      </c>
      <c r="B59" s="26" t="n">
        <v>8</v>
      </c>
      <c r="C59" s="27" t="n">
        <v>0.75</v>
      </c>
    </row>
    <row r="60" customFormat="false" ht="26.85" hidden="false" customHeight="false" outlineLevel="0" collapsed="false">
      <c r="A60" s="32" t="s">
        <v>706</v>
      </c>
      <c r="B60" s="26" t="n">
        <v>7</v>
      </c>
      <c r="C60" s="27" t="n">
        <v>0.714285714285714</v>
      </c>
    </row>
    <row r="61" customFormat="false" ht="39.55" hidden="false" customHeight="false" outlineLevel="0" collapsed="false">
      <c r="A61" s="32" t="s">
        <v>649</v>
      </c>
      <c r="B61" s="26" t="n">
        <v>6</v>
      </c>
      <c r="C61" s="27" t="n">
        <v>0.833333333333333</v>
      </c>
    </row>
    <row r="62" customFormat="false" ht="26.85" hidden="false" customHeight="false" outlineLevel="0" collapsed="false">
      <c r="A62" s="32" t="s">
        <v>497</v>
      </c>
      <c r="B62" s="26" t="n">
        <v>4</v>
      </c>
      <c r="C62" s="27" t="n">
        <v>1</v>
      </c>
    </row>
    <row r="63" customFormat="false" ht="39.55" hidden="false" customHeight="false" outlineLevel="0" collapsed="false">
      <c r="A63" s="32" t="s">
        <v>741</v>
      </c>
      <c r="B63" s="26" t="n">
        <v>4</v>
      </c>
      <c r="C63" s="27" t="n">
        <v>0.5</v>
      </c>
    </row>
    <row r="64" customFormat="false" ht="39.55" hidden="false" customHeight="false" outlineLevel="0" collapsed="false">
      <c r="A64" s="32" t="s">
        <v>1395</v>
      </c>
      <c r="B64" s="26" t="n">
        <v>4</v>
      </c>
      <c r="C64" s="27" t="n">
        <v>1</v>
      </c>
    </row>
    <row r="65" customFormat="false" ht="26.85" hidden="false" customHeight="false" outlineLevel="0" collapsed="false">
      <c r="A65" s="32" t="s">
        <v>623</v>
      </c>
      <c r="B65" s="26" t="n">
        <v>3</v>
      </c>
      <c r="C65" s="27" t="n">
        <v>1</v>
      </c>
    </row>
    <row r="67" customFormat="false" ht="15" hidden="false" customHeight="false" outlineLevel="0" collapsed="false">
      <c r="A67" s="25" t="s">
        <v>10024</v>
      </c>
    </row>
    <row r="68" customFormat="false" ht="15" hidden="false" customHeight="false" outlineLevel="0" collapsed="false">
      <c r="A68" s="26" t="s">
        <v>10025</v>
      </c>
      <c r="B68" s="26" t="n">
        <v>37</v>
      </c>
    </row>
    <row r="69" customFormat="false" ht="15" hidden="false" customHeight="false" outlineLevel="0" collapsed="false">
      <c r="A69" s="26" t="s">
        <v>10026</v>
      </c>
      <c r="B69" s="26" t="n">
        <v>26</v>
      </c>
    </row>
    <row r="70" customFormat="false" ht="15" hidden="false" customHeight="false" outlineLevel="0" collapsed="false">
      <c r="A70" s="26" t="s">
        <v>10027</v>
      </c>
      <c r="B70" s="26" t="n">
        <v>22</v>
      </c>
    </row>
    <row r="71" customFormat="false" ht="15" hidden="false" customHeight="false" outlineLevel="0" collapsed="false">
      <c r="A71" s="26" t="s">
        <v>10028</v>
      </c>
      <c r="B71" s="26" t="n">
        <v>22</v>
      </c>
    </row>
    <row r="72" customFormat="false" ht="15" hidden="false" customHeight="false" outlineLevel="0" collapsed="false">
      <c r="A72" s="26" t="s">
        <v>10029</v>
      </c>
      <c r="B72" s="26" t="n">
        <v>21</v>
      </c>
    </row>
    <row r="73" customFormat="false" ht="15" hidden="false" customHeight="false" outlineLevel="0" collapsed="false">
      <c r="A73" s="26" t="s">
        <v>10030</v>
      </c>
      <c r="B73" s="26" t="n">
        <v>20</v>
      </c>
    </row>
    <row r="74" customFormat="false" ht="15" hidden="false" customHeight="false" outlineLevel="0" collapsed="false">
      <c r="A74" s="26" t="s">
        <v>10031</v>
      </c>
      <c r="B74" s="26" t="n">
        <v>14</v>
      </c>
    </row>
    <row r="75" customFormat="false" ht="15" hidden="false" customHeight="false" outlineLevel="0" collapsed="false">
      <c r="A75" s="26" t="s">
        <v>10032</v>
      </c>
      <c r="B75" s="26" t="n">
        <v>14</v>
      </c>
    </row>
    <row r="78" customFormat="false" ht="15" hidden="false" customHeight="false" outlineLevel="0" collapsed="false">
      <c r="A78" s="23" t="s">
        <v>10033</v>
      </c>
    </row>
    <row r="79" customFormat="false" ht="68.65" hidden="false" customHeight="false" outlineLevel="0" collapsed="false">
      <c r="A79" s="31" t="s">
        <v>10034</v>
      </c>
    </row>
    <row r="80" customFormat="false" ht="15" hidden="false" customHeight="false" outlineLevel="0" collapsed="false">
      <c r="A80" s="24" t="s">
        <v>44</v>
      </c>
      <c r="B80" s="24" t="s">
        <v>10035</v>
      </c>
      <c r="C80" s="24" t="s">
        <v>10036</v>
      </c>
      <c r="D80" s="24" t="s">
        <v>10037</v>
      </c>
    </row>
    <row r="81" customFormat="false" ht="15" hidden="false" customHeight="false" outlineLevel="0" collapsed="false">
      <c r="A81" s="26" t="s">
        <v>1035</v>
      </c>
      <c r="B81" s="26" t="n">
        <v>1</v>
      </c>
      <c r="C81" s="27" t="n">
        <v>1</v>
      </c>
      <c r="D81" s="26" t="s">
        <v>10038</v>
      </c>
    </row>
    <row r="82" customFormat="false" ht="17.15" hidden="false" customHeight="false" outlineLevel="0" collapsed="false">
      <c r="A82" s="26" t="s">
        <v>348</v>
      </c>
      <c r="B82" s="26" t="n">
        <v>1</v>
      </c>
      <c r="C82" s="27" t="n">
        <v>0</v>
      </c>
      <c r="D82" s="26" t="s">
        <v>10039</v>
      </c>
    </row>
    <row r="83" customFormat="false" ht="15" hidden="false" customHeight="false" outlineLevel="0" collapsed="false">
      <c r="A83" s="26" t="s">
        <v>3287</v>
      </c>
      <c r="B83" s="26" t="n">
        <v>1</v>
      </c>
      <c r="C83" s="27" t="n">
        <v>0</v>
      </c>
      <c r="D83" s="26" t="s">
        <v>10039</v>
      </c>
    </row>
    <row r="84" customFormat="false" ht="15" hidden="false" customHeight="false" outlineLevel="0" collapsed="false">
      <c r="A84" s="26" t="s">
        <v>689</v>
      </c>
      <c r="B84" s="26" t="n">
        <v>15</v>
      </c>
      <c r="C84" s="27" t="n">
        <v>0.666666666666667</v>
      </c>
      <c r="D84" s="26" t="s">
        <v>10038</v>
      </c>
    </row>
    <row r="85" customFormat="false" ht="15" hidden="false" customHeight="false" outlineLevel="0" collapsed="false">
      <c r="A85" s="26" t="s">
        <v>76</v>
      </c>
      <c r="B85" s="26" t="n">
        <v>1</v>
      </c>
      <c r="C85" s="27" t="n">
        <v>0</v>
      </c>
      <c r="D85" s="26" t="s">
        <v>10039</v>
      </c>
    </row>
    <row r="86" customFormat="false" ht="17.15" hidden="false" customHeight="false" outlineLevel="0" collapsed="false">
      <c r="A86" s="26" t="s">
        <v>676</v>
      </c>
      <c r="B86" s="26" t="n">
        <v>8</v>
      </c>
      <c r="C86" s="27" t="n">
        <v>0.5</v>
      </c>
      <c r="D86" s="26" t="s">
        <v>10039</v>
      </c>
    </row>
    <row r="87" customFormat="false" ht="15" hidden="false" customHeight="false" outlineLevel="0" collapsed="false">
      <c r="A87" s="26" t="s">
        <v>1515</v>
      </c>
      <c r="B87" s="26" t="n">
        <v>0</v>
      </c>
      <c r="C87" s="22" t="s">
        <v>10040</v>
      </c>
      <c r="D87" s="26" t="s">
        <v>10041</v>
      </c>
    </row>
    <row r="88" customFormat="false" ht="15" hidden="false" customHeight="false" outlineLevel="0" collapsed="false">
      <c r="A88" s="25" t="s">
        <v>10042</v>
      </c>
      <c r="B88" s="25" t="n">
        <v>27</v>
      </c>
      <c r="C88" s="33" t="n">
        <v>0.555555555555556</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s>
  <sheetData>
    <row r="1" customFormat="false" ht="23.1" hidden="false" customHeight="false" outlineLevel="0" collapsed="false">
      <c r="A1" s="34" t="s">
        <v>10043</v>
      </c>
    </row>
    <row r="2" customFormat="false" ht="79.85" hidden="false" customHeight="false" outlineLevel="0" collapsed="false">
      <c r="A2" s="31" t="s">
        <v>10044</v>
      </c>
    </row>
    <row r="4" customFormat="false" ht="16.15" hidden="false" customHeight="false" outlineLevel="0" collapsed="false">
      <c r="A4" s="35" t="s">
        <v>10045</v>
      </c>
    </row>
    <row r="5" customFormat="false" ht="15" hidden="false" customHeight="false" outlineLevel="0" collapsed="false">
      <c r="A5" s="22" t="s">
        <v>10046</v>
      </c>
    </row>
    <row r="6" customFormat="false" ht="15" hidden="false" customHeight="false" outlineLevel="0" collapsed="false">
      <c r="A6" s="25" t="s">
        <v>10047</v>
      </c>
    </row>
    <row r="7" customFormat="false" ht="15" hidden="false" customHeight="false" outlineLevel="0" collapsed="false">
      <c r="A7" s="26" t="s">
        <v>10048</v>
      </c>
    </row>
    <row r="8" customFormat="false" ht="15" hidden="false" customHeight="false" outlineLevel="0" collapsed="false">
      <c r="A8" s="26" t="s">
        <v>10049</v>
      </c>
    </row>
    <row r="9" customFormat="false" ht="15" hidden="false" customHeight="false" outlineLevel="0" collapsed="false">
      <c r="A9" s="26" t="s">
        <v>10050</v>
      </c>
    </row>
    <row r="10" customFormat="false" ht="15" hidden="false" customHeight="false" outlineLevel="0" collapsed="false">
      <c r="A10" s="26" t="s">
        <v>10051</v>
      </c>
    </row>
    <row r="11" customFormat="false" ht="15" hidden="false" customHeight="false" outlineLevel="0" collapsed="false">
      <c r="A11" s="26" t="s">
        <v>10052</v>
      </c>
    </row>
    <row r="12" customFormat="false" ht="15" hidden="false" customHeight="false" outlineLevel="0" collapsed="false">
      <c r="A12" s="26" t="s">
        <v>10053</v>
      </c>
    </row>
    <row r="13" customFormat="false" ht="15" hidden="false" customHeight="false" outlineLevel="0" collapsed="false">
      <c r="A13" s="26" t="s">
        <v>10054</v>
      </c>
    </row>
    <row r="15" customFormat="false" ht="15" hidden="false" customHeight="false" outlineLevel="0" collapsed="false">
      <c r="A15" s="25" t="s">
        <v>10055</v>
      </c>
    </row>
    <row r="16" customFormat="false" ht="15" hidden="false" customHeight="false" outlineLevel="0" collapsed="false">
      <c r="A16" s="26" t="s">
        <v>10056</v>
      </c>
    </row>
    <row r="17" customFormat="false" ht="15" hidden="false" customHeight="false" outlineLevel="0" collapsed="false">
      <c r="A17" s="26" t="s">
        <v>10057</v>
      </c>
    </row>
    <row r="18" customFormat="false" ht="15" hidden="false" customHeight="false" outlineLevel="0" collapsed="false">
      <c r="A18" s="26" t="s">
        <v>10058</v>
      </c>
    </row>
    <row r="19" customFormat="false" ht="15" hidden="false" customHeight="false" outlineLevel="0" collapsed="false">
      <c r="A19" s="26" t="s">
        <v>10059</v>
      </c>
    </row>
    <row r="20" customFormat="false" ht="15" hidden="false" customHeight="false" outlineLevel="0" collapsed="false">
      <c r="A20" s="26" t="s">
        <v>10060</v>
      </c>
    </row>
    <row r="21" customFormat="false" ht="15" hidden="false" customHeight="false" outlineLevel="0" collapsed="false">
      <c r="A21" s="26" t="s">
        <v>10061</v>
      </c>
    </row>
    <row r="23" customFormat="false" ht="15" hidden="false" customHeight="false" outlineLevel="0" collapsed="false">
      <c r="A23" s="25" t="s">
        <v>10062</v>
      </c>
    </row>
    <row r="24" customFormat="false" ht="15" hidden="false" customHeight="false" outlineLevel="0" collapsed="false">
      <c r="A24" s="26" t="s">
        <v>10063</v>
      </c>
    </row>
    <row r="25" customFormat="false" ht="15" hidden="false" customHeight="false" outlineLevel="0" collapsed="false">
      <c r="A25" s="26" t="s">
        <v>10064</v>
      </c>
    </row>
    <row r="26" customFormat="false" ht="15" hidden="false" customHeight="false" outlineLevel="0" collapsed="false">
      <c r="A26" s="26" t="s">
        <v>10065</v>
      </c>
    </row>
    <row r="27" customFormat="false" ht="15" hidden="false" customHeight="false" outlineLevel="0" collapsed="false">
      <c r="A27" s="26" t="s">
        <v>10066</v>
      </c>
    </row>
    <row r="28" customFormat="false" ht="15" hidden="false" customHeight="false" outlineLevel="0" collapsed="false">
      <c r="A28" s="26" t="s">
        <v>10067</v>
      </c>
    </row>
    <row r="30" customFormat="false" ht="15" hidden="false" customHeight="false" outlineLevel="0" collapsed="false">
      <c r="A30" s="25" t="s">
        <v>10068</v>
      </c>
    </row>
    <row r="31" customFormat="false" ht="15" hidden="false" customHeight="false" outlineLevel="0" collapsed="false">
      <c r="A31" s="22" t="s">
        <v>10069</v>
      </c>
    </row>
    <row r="32" customFormat="false" ht="15" hidden="false" customHeight="false" outlineLevel="0" collapsed="false">
      <c r="A32" s="26" t="s">
        <v>10070</v>
      </c>
    </row>
    <row r="33" customFormat="false" ht="15" hidden="false" customHeight="false" outlineLevel="0" collapsed="false">
      <c r="A33" s="36" t="s">
        <v>10071</v>
      </c>
    </row>
    <row r="34" customFormat="false" ht="15" hidden="false" customHeight="false" outlineLevel="0" collapsed="false">
      <c r="A34" s="36" t="s">
        <v>10072</v>
      </c>
    </row>
    <row r="35" customFormat="false" ht="15" hidden="false" customHeight="false" outlineLevel="0" collapsed="false">
      <c r="A35" s="36" t="s">
        <v>10073</v>
      </c>
    </row>
    <row r="36" customFormat="false" ht="15" hidden="false" customHeight="false" outlineLevel="0" collapsed="false">
      <c r="A36" s="26" t="s">
        <v>10074</v>
      </c>
    </row>
    <row r="37" customFormat="false" ht="15" hidden="false" customHeight="false" outlineLevel="0" collapsed="false">
      <c r="A37" s="36" t="s">
        <v>10075</v>
      </c>
    </row>
    <row r="38" customFormat="false" ht="15" hidden="false" customHeight="false" outlineLevel="0" collapsed="false">
      <c r="A38" s="36" t="s">
        <v>10076</v>
      </c>
    </row>
    <row r="39" customFormat="false" ht="15" hidden="false" customHeight="false" outlineLevel="0" collapsed="false">
      <c r="A39" s="36" t="s">
        <v>10077</v>
      </c>
    </row>
    <row r="40" customFormat="false" ht="15" hidden="false" customHeight="false" outlineLevel="0" collapsed="false">
      <c r="A40" s="26" t="s">
        <v>10078</v>
      </c>
    </row>
    <row r="41" customFormat="false" ht="15" hidden="false" customHeight="false" outlineLevel="0" collapsed="false">
      <c r="A41" s="36" t="s">
        <v>10071</v>
      </c>
    </row>
    <row r="42" customFormat="false" ht="15" hidden="false" customHeight="false" outlineLevel="0" collapsed="false">
      <c r="A42" s="36" t="s">
        <v>10072</v>
      </c>
    </row>
    <row r="43" customFormat="false" ht="15" hidden="false" customHeight="false" outlineLevel="0" collapsed="false">
      <c r="A43" s="36" t="s">
        <v>10079</v>
      </c>
    </row>
    <row r="46" customFormat="false" ht="16.15" hidden="false" customHeight="false" outlineLevel="0" collapsed="false">
      <c r="A46" s="35" t="s">
        <v>689</v>
      </c>
    </row>
    <row r="47" customFormat="false" ht="15" hidden="false" customHeight="false" outlineLevel="0" collapsed="false">
      <c r="A47" s="22" t="s">
        <v>10080</v>
      </c>
    </row>
    <row r="48" customFormat="false" ht="15" hidden="false" customHeight="false" outlineLevel="0" collapsed="false">
      <c r="A48" s="25" t="s">
        <v>10047</v>
      </c>
    </row>
    <row r="49" customFormat="false" ht="15" hidden="false" customHeight="false" outlineLevel="0" collapsed="false">
      <c r="A49" s="26" t="s">
        <v>10081</v>
      </c>
    </row>
    <row r="50" customFormat="false" ht="15" hidden="false" customHeight="false" outlineLevel="0" collapsed="false">
      <c r="A50" s="26" t="s">
        <v>10082</v>
      </c>
    </row>
    <row r="51" customFormat="false" ht="15" hidden="false" customHeight="false" outlineLevel="0" collapsed="false">
      <c r="A51" s="26" t="s">
        <v>10083</v>
      </c>
    </row>
    <row r="52" customFormat="false" ht="15" hidden="false" customHeight="false" outlineLevel="0" collapsed="false">
      <c r="A52" s="26" t="s">
        <v>10084</v>
      </c>
    </row>
    <row r="53" customFormat="false" ht="15" hidden="false" customHeight="false" outlineLevel="0" collapsed="false">
      <c r="A53" s="26" t="s">
        <v>10085</v>
      </c>
    </row>
    <row r="54" customFormat="false" ht="15" hidden="false" customHeight="false" outlineLevel="0" collapsed="false">
      <c r="A54" s="26" t="s">
        <v>10086</v>
      </c>
    </row>
    <row r="55" customFormat="false" ht="15" hidden="false" customHeight="false" outlineLevel="0" collapsed="false">
      <c r="A55" s="26" t="s">
        <v>10087</v>
      </c>
    </row>
    <row r="57" customFormat="false" ht="15" hidden="false" customHeight="false" outlineLevel="0" collapsed="false">
      <c r="A57" s="25" t="s">
        <v>10055</v>
      </c>
    </row>
    <row r="58" customFormat="false" ht="15" hidden="false" customHeight="false" outlineLevel="0" collapsed="false">
      <c r="A58" s="26" t="s">
        <v>10088</v>
      </c>
    </row>
    <row r="59" customFormat="false" ht="15" hidden="false" customHeight="false" outlineLevel="0" collapsed="false">
      <c r="A59" s="26" t="s">
        <v>10089</v>
      </c>
    </row>
    <row r="60" customFormat="false" ht="15" hidden="false" customHeight="false" outlineLevel="0" collapsed="false">
      <c r="A60" s="26" t="s">
        <v>10090</v>
      </c>
    </row>
    <row r="61" customFormat="false" ht="15" hidden="false" customHeight="false" outlineLevel="0" collapsed="false">
      <c r="A61" s="26" t="s">
        <v>10091</v>
      </c>
    </row>
    <row r="62" customFormat="false" ht="15" hidden="false" customHeight="false" outlineLevel="0" collapsed="false">
      <c r="A62" s="26" t="s">
        <v>10092</v>
      </c>
    </row>
    <row r="63" customFormat="false" ht="15" hidden="false" customHeight="false" outlineLevel="0" collapsed="false">
      <c r="A63" s="26" t="s">
        <v>10093</v>
      </c>
    </row>
    <row r="65" customFormat="false" ht="15" hidden="false" customHeight="false" outlineLevel="0" collapsed="false">
      <c r="A65" s="25" t="s">
        <v>10062</v>
      </c>
    </row>
    <row r="66" customFormat="false" ht="15" hidden="false" customHeight="false" outlineLevel="0" collapsed="false">
      <c r="A66" s="26" t="s">
        <v>10094</v>
      </c>
    </row>
    <row r="67" customFormat="false" ht="15" hidden="false" customHeight="false" outlineLevel="0" collapsed="false">
      <c r="A67" s="26" t="s">
        <v>10095</v>
      </c>
    </row>
    <row r="68" customFormat="false" ht="15" hidden="false" customHeight="false" outlineLevel="0" collapsed="false">
      <c r="A68" s="26" t="s">
        <v>10096</v>
      </c>
    </row>
    <row r="69" customFormat="false" ht="15" hidden="false" customHeight="false" outlineLevel="0" collapsed="false">
      <c r="A69" s="26" t="s">
        <v>10097</v>
      </c>
    </row>
    <row r="70" customFormat="false" ht="15" hidden="false" customHeight="false" outlineLevel="0" collapsed="false">
      <c r="A70" s="26" t="s">
        <v>10065</v>
      </c>
    </row>
    <row r="72" customFormat="false" ht="15" hidden="false" customHeight="false" outlineLevel="0" collapsed="false">
      <c r="A72" s="25" t="s">
        <v>10068</v>
      </c>
    </row>
    <row r="73" customFormat="false" ht="15" hidden="false" customHeight="false" outlineLevel="0" collapsed="false">
      <c r="A73" s="22" t="s">
        <v>10098</v>
      </c>
    </row>
    <row r="74" customFormat="false" ht="15" hidden="false" customHeight="false" outlineLevel="0" collapsed="false">
      <c r="A74" s="26" t="s">
        <v>10070</v>
      </c>
    </row>
    <row r="75" customFormat="false" ht="15" hidden="false" customHeight="false" outlineLevel="0" collapsed="false">
      <c r="A75" s="36" t="s">
        <v>10099</v>
      </c>
    </row>
    <row r="76" customFormat="false" ht="15" hidden="false" customHeight="false" outlineLevel="0" collapsed="false">
      <c r="A76" s="36" t="s">
        <v>10100</v>
      </c>
    </row>
    <row r="77" customFormat="false" ht="15" hidden="false" customHeight="false" outlineLevel="0" collapsed="false">
      <c r="A77" s="36" t="s">
        <v>10101</v>
      </c>
    </row>
    <row r="78" customFormat="false" ht="15" hidden="false" customHeight="false" outlineLevel="0" collapsed="false">
      <c r="A78" s="26" t="s">
        <v>10074</v>
      </c>
    </row>
    <row r="79" customFormat="false" ht="15" hidden="false" customHeight="false" outlineLevel="0" collapsed="false">
      <c r="A79" s="36" t="s">
        <v>10102</v>
      </c>
    </row>
    <row r="80" customFormat="false" ht="15" hidden="false" customHeight="false" outlineLevel="0" collapsed="false">
      <c r="A80" s="36" t="s">
        <v>10103</v>
      </c>
    </row>
    <row r="81" customFormat="false" ht="15" hidden="false" customHeight="false" outlineLevel="0" collapsed="false">
      <c r="A81" s="36" t="s">
        <v>10104</v>
      </c>
    </row>
    <row r="82" customFormat="false" ht="15" hidden="false" customHeight="false" outlineLevel="0" collapsed="false">
      <c r="A82" s="26" t="s">
        <v>10078</v>
      </c>
    </row>
    <row r="83" customFormat="false" ht="15" hidden="false" customHeight="false" outlineLevel="0" collapsed="false">
      <c r="A83" s="36" t="s">
        <v>10100</v>
      </c>
    </row>
    <row r="84" customFormat="false" ht="15" hidden="false" customHeight="false" outlineLevel="0" collapsed="false">
      <c r="A84" s="36" t="s">
        <v>10105</v>
      </c>
    </row>
    <row r="85" customFormat="false" ht="15" hidden="false" customHeight="false" outlineLevel="0" collapsed="false">
      <c r="A85" s="36" t="s">
        <v>10101</v>
      </c>
    </row>
    <row r="88" customFormat="false" ht="16.15" hidden="false" customHeight="false" outlineLevel="0" collapsed="false">
      <c r="A88" s="35" t="s">
        <v>2197</v>
      </c>
    </row>
    <row r="89" customFormat="false" ht="52.2" hidden="false" customHeight="false" outlineLevel="0" collapsed="false">
      <c r="A89" s="37" t="s">
        <v>10106</v>
      </c>
    </row>
    <row r="91" customFormat="false" ht="16.15" hidden="false" customHeight="false" outlineLevel="0" collapsed="false">
      <c r="A91" s="35" t="s">
        <v>282</v>
      </c>
    </row>
    <row r="92" customFormat="false" ht="15" hidden="false" customHeight="false" outlineLevel="0" collapsed="false">
      <c r="A92" s="22" t="s">
        <v>10107</v>
      </c>
    </row>
    <row r="93" customFormat="false" ht="15" hidden="false" customHeight="false" outlineLevel="0" collapsed="false">
      <c r="A93" s="25" t="s">
        <v>10047</v>
      </c>
    </row>
    <row r="94" customFormat="false" ht="15" hidden="false" customHeight="false" outlineLevel="0" collapsed="false">
      <c r="A94" s="26" t="s">
        <v>10108</v>
      </c>
    </row>
    <row r="95" customFormat="false" ht="15" hidden="false" customHeight="false" outlineLevel="0" collapsed="false">
      <c r="A95" s="26" t="s">
        <v>10109</v>
      </c>
    </row>
    <row r="96" customFormat="false" ht="15" hidden="false" customHeight="false" outlineLevel="0" collapsed="false">
      <c r="A96" s="26" t="s">
        <v>10110</v>
      </c>
    </row>
    <row r="97" customFormat="false" ht="15" hidden="false" customHeight="false" outlineLevel="0" collapsed="false">
      <c r="A97" s="26" t="s">
        <v>10111</v>
      </c>
    </row>
    <row r="98" customFormat="false" ht="15" hidden="false" customHeight="false" outlineLevel="0" collapsed="false">
      <c r="A98" s="26" t="s">
        <v>10112</v>
      </c>
    </row>
    <row r="99" customFormat="false" ht="15" hidden="false" customHeight="false" outlineLevel="0" collapsed="false">
      <c r="A99" s="26" t="s">
        <v>10113</v>
      </c>
    </row>
    <row r="100" customFormat="false" ht="15" hidden="false" customHeight="false" outlineLevel="0" collapsed="false">
      <c r="A100" s="26" t="s">
        <v>10114</v>
      </c>
    </row>
    <row r="102" customFormat="false" ht="15" hidden="false" customHeight="false" outlineLevel="0" collapsed="false">
      <c r="A102" s="25" t="s">
        <v>10055</v>
      </c>
    </row>
    <row r="103" customFormat="false" ht="15" hidden="false" customHeight="false" outlineLevel="0" collapsed="false">
      <c r="A103" s="26" t="s">
        <v>10115</v>
      </c>
    </row>
    <row r="104" customFormat="false" ht="15" hidden="false" customHeight="false" outlineLevel="0" collapsed="false">
      <c r="A104" s="26" t="s">
        <v>10116</v>
      </c>
    </row>
    <row r="105" customFormat="false" ht="15" hidden="false" customHeight="false" outlineLevel="0" collapsed="false">
      <c r="A105" s="26" t="s">
        <v>10117</v>
      </c>
    </row>
    <row r="106" customFormat="false" ht="15" hidden="false" customHeight="false" outlineLevel="0" collapsed="false">
      <c r="A106" s="26" t="s">
        <v>10118</v>
      </c>
    </row>
    <row r="107" customFormat="false" ht="15" hidden="false" customHeight="false" outlineLevel="0" collapsed="false">
      <c r="A107" s="26" t="s">
        <v>10119</v>
      </c>
    </row>
    <row r="108" customFormat="false" ht="15" hidden="false" customHeight="false" outlineLevel="0" collapsed="false">
      <c r="A108" s="26" t="s">
        <v>10120</v>
      </c>
    </row>
    <row r="110" customFormat="false" ht="15" hidden="false" customHeight="false" outlineLevel="0" collapsed="false">
      <c r="A110" s="25" t="s">
        <v>10062</v>
      </c>
    </row>
    <row r="111" customFormat="false" ht="15" hidden="false" customHeight="false" outlineLevel="0" collapsed="false">
      <c r="A111" s="26" t="s">
        <v>10121</v>
      </c>
    </row>
    <row r="112" customFormat="false" ht="15" hidden="false" customHeight="false" outlineLevel="0" collapsed="false">
      <c r="A112" s="26" t="s">
        <v>10122</v>
      </c>
    </row>
    <row r="113" customFormat="false" ht="15" hidden="false" customHeight="false" outlineLevel="0" collapsed="false">
      <c r="A113" s="26" t="s">
        <v>10123</v>
      </c>
    </row>
    <row r="114" customFormat="false" ht="15" hidden="false" customHeight="false" outlineLevel="0" collapsed="false">
      <c r="A114" s="26" t="s">
        <v>10124</v>
      </c>
    </row>
    <row r="115" customFormat="false" ht="15" hidden="false" customHeight="false" outlineLevel="0" collapsed="false">
      <c r="A115" s="26" t="s">
        <v>10125</v>
      </c>
    </row>
    <row r="117" customFormat="false" ht="15" hidden="false" customHeight="false" outlineLevel="0" collapsed="false">
      <c r="A117" s="25" t="s">
        <v>10068</v>
      </c>
    </row>
    <row r="118" customFormat="false" ht="15" hidden="false" customHeight="false" outlineLevel="0" collapsed="false">
      <c r="A118" s="22" t="s">
        <v>10098</v>
      </c>
    </row>
    <row r="119" customFormat="false" ht="15" hidden="false" customHeight="false" outlineLevel="0" collapsed="false">
      <c r="A119" s="26" t="s">
        <v>10070</v>
      </c>
    </row>
    <row r="120" customFormat="false" ht="15" hidden="false" customHeight="false" outlineLevel="0" collapsed="false">
      <c r="A120" s="36" t="s">
        <v>10099</v>
      </c>
    </row>
    <row r="121" customFormat="false" ht="15" hidden="false" customHeight="false" outlineLevel="0" collapsed="false">
      <c r="A121" s="36" t="s">
        <v>10100</v>
      </c>
    </row>
    <row r="122" customFormat="false" ht="15" hidden="false" customHeight="false" outlineLevel="0" collapsed="false">
      <c r="A122" s="36" t="s">
        <v>10101</v>
      </c>
    </row>
    <row r="123" customFormat="false" ht="15" hidden="false" customHeight="false" outlineLevel="0" collapsed="false">
      <c r="A123" s="26" t="s">
        <v>10074</v>
      </c>
    </row>
    <row r="124" customFormat="false" ht="15" hidden="false" customHeight="false" outlineLevel="0" collapsed="false">
      <c r="A124" s="36" t="s">
        <v>10102</v>
      </c>
    </row>
    <row r="125" customFormat="false" ht="15" hidden="false" customHeight="false" outlineLevel="0" collapsed="false">
      <c r="A125" s="36" t="s">
        <v>10103</v>
      </c>
    </row>
    <row r="126" customFormat="false" ht="15" hidden="false" customHeight="false" outlineLevel="0" collapsed="false">
      <c r="A126" s="36" t="s">
        <v>10104</v>
      </c>
    </row>
    <row r="127" customFormat="false" ht="15" hidden="false" customHeight="false" outlineLevel="0" collapsed="false">
      <c r="A127" s="26" t="s">
        <v>10078</v>
      </c>
    </row>
    <row r="128" customFormat="false" ht="15" hidden="false" customHeight="false" outlineLevel="0" collapsed="false">
      <c r="A128" s="36" t="s">
        <v>10100</v>
      </c>
    </row>
    <row r="129" customFormat="false" ht="15" hidden="false" customHeight="false" outlineLevel="0" collapsed="false">
      <c r="A129" s="36" t="s">
        <v>10105</v>
      </c>
    </row>
    <row r="130" customFormat="false" ht="15" hidden="false" customHeight="false" outlineLevel="0" collapsed="false">
      <c r="A130" s="36" t="s">
        <v>10101</v>
      </c>
    </row>
    <row r="133" customFormat="false" ht="16.15" hidden="false" customHeight="false" outlineLevel="0" collapsed="false">
      <c r="A133" s="35" t="s">
        <v>10126</v>
      </c>
    </row>
    <row r="134" customFormat="false" ht="15" hidden="false" customHeight="false" outlineLevel="0" collapsed="false">
      <c r="A134" s="22" t="s">
        <v>10127</v>
      </c>
    </row>
    <row r="135" customFormat="false" ht="15" hidden="false" customHeight="false" outlineLevel="0" collapsed="false">
      <c r="A135" s="25" t="s">
        <v>10047</v>
      </c>
    </row>
    <row r="136" customFormat="false" ht="15" hidden="false" customHeight="false" outlineLevel="0" collapsed="false">
      <c r="A136" s="26" t="s">
        <v>10128</v>
      </c>
    </row>
    <row r="137" customFormat="false" ht="15" hidden="false" customHeight="false" outlineLevel="0" collapsed="false">
      <c r="A137" s="26" t="s">
        <v>10129</v>
      </c>
    </row>
    <row r="138" customFormat="false" ht="15" hidden="false" customHeight="false" outlineLevel="0" collapsed="false">
      <c r="A138" s="26" t="s">
        <v>10130</v>
      </c>
    </row>
    <row r="139" customFormat="false" ht="15" hidden="false" customHeight="false" outlineLevel="0" collapsed="false">
      <c r="A139" s="26" t="s">
        <v>10131</v>
      </c>
    </row>
    <row r="140" customFormat="false" ht="15" hidden="false" customHeight="false" outlineLevel="0" collapsed="false">
      <c r="A140" s="26" t="s">
        <v>10132</v>
      </c>
    </row>
    <row r="141" customFormat="false" ht="15" hidden="false" customHeight="false" outlineLevel="0" collapsed="false">
      <c r="A141" s="26" t="s">
        <v>10133</v>
      </c>
    </row>
    <row r="142" customFormat="false" ht="15" hidden="false" customHeight="false" outlineLevel="0" collapsed="false">
      <c r="A142" s="26" t="s">
        <v>10134</v>
      </c>
    </row>
    <row r="144" customFormat="false" ht="15" hidden="false" customHeight="false" outlineLevel="0" collapsed="false">
      <c r="A144" s="25" t="s">
        <v>10055</v>
      </c>
    </row>
    <row r="145" customFormat="false" ht="15" hidden="false" customHeight="false" outlineLevel="0" collapsed="false">
      <c r="A145" s="26" t="s">
        <v>10135</v>
      </c>
    </row>
    <row r="146" customFormat="false" ht="15" hidden="false" customHeight="false" outlineLevel="0" collapsed="false">
      <c r="A146" s="26" t="s">
        <v>10136</v>
      </c>
    </row>
    <row r="147" customFormat="false" ht="15" hidden="false" customHeight="false" outlineLevel="0" collapsed="false">
      <c r="A147" s="26" t="s">
        <v>10137</v>
      </c>
    </row>
    <row r="148" customFormat="false" ht="15" hidden="false" customHeight="false" outlineLevel="0" collapsed="false">
      <c r="A148" s="26" t="s">
        <v>10138</v>
      </c>
    </row>
    <row r="149" customFormat="false" ht="15" hidden="false" customHeight="false" outlineLevel="0" collapsed="false">
      <c r="A149" s="26" t="s">
        <v>10139</v>
      </c>
    </row>
    <row r="150" customFormat="false" ht="15" hidden="false" customHeight="false" outlineLevel="0" collapsed="false">
      <c r="A150" s="26" t="s">
        <v>10140</v>
      </c>
    </row>
    <row r="152" customFormat="false" ht="15" hidden="false" customHeight="false" outlineLevel="0" collapsed="false">
      <c r="A152" s="25" t="s">
        <v>10062</v>
      </c>
    </row>
    <row r="153" customFormat="false" ht="15" hidden="false" customHeight="false" outlineLevel="0" collapsed="false">
      <c r="A153" s="26" t="s">
        <v>10141</v>
      </c>
    </row>
    <row r="154" customFormat="false" ht="15" hidden="false" customHeight="false" outlineLevel="0" collapsed="false">
      <c r="A154" s="26" t="s">
        <v>10142</v>
      </c>
    </row>
    <row r="155" customFormat="false" ht="15" hidden="false" customHeight="false" outlineLevel="0" collapsed="false">
      <c r="A155" s="26" t="s">
        <v>10143</v>
      </c>
    </row>
    <row r="156" customFormat="false" ht="15" hidden="false" customHeight="false" outlineLevel="0" collapsed="false">
      <c r="A156" s="26" t="s">
        <v>10144</v>
      </c>
    </row>
    <row r="157" customFormat="false" ht="15" hidden="false" customHeight="false" outlineLevel="0" collapsed="false">
      <c r="A157" s="26" t="s">
        <v>10145</v>
      </c>
    </row>
    <row r="159" customFormat="false" ht="15" hidden="false" customHeight="false" outlineLevel="0" collapsed="false">
      <c r="A159" s="25" t="s">
        <v>10068</v>
      </c>
    </row>
    <row r="160" customFormat="false" ht="15" hidden="false" customHeight="false" outlineLevel="0" collapsed="false">
      <c r="A160" s="22" t="s">
        <v>10146</v>
      </c>
    </row>
    <row r="161" customFormat="false" ht="15" hidden="false" customHeight="false" outlineLevel="0" collapsed="false">
      <c r="A161" s="26" t="s">
        <v>10070</v>
      </c>
    </row>
    <row r="162" customFormat="false" ht="15" hidden="false" customHeight="false" outlineLevel="0" collapsed="false">
      <c r="A162" s="36" t="s">
        <v>10147</v>
      </c>
    </row>
    <row r="163" customFormat="false" ht="15" hidden="false" customHeight="false" outlineLevel="0" collapsed="false">
      <c r="A163" s="36" t="s">
        <v>10148</v>
      </c>
    </row>
    <row r="164" customFormat="false" ht="15" hidden="false" customHeight="false" outlineLevel="0" collapsed="false">
      <c r="A164" s="36" t="s">
        <v>10149</v>
      </c>
    </row>
    <row r="165" customFormat="false" ht="15" hidden="false" customHeight="false" outlineLevel="0" collapsed="false">
      <c r="A165" s="26" t="s">
        <v>10074</v>
      </c>
    </row>
    <row r="166" customFormat="false" ht="15" hidden="false" customHeight="false" outlineLevel="0" collapsed="false">
      <c r="A166" s="36" t="s">
        <v>10150</v>
      </c>
    </row>
    <row r="167" customFormat="false" ht="15" hidden="false" customHeight="false" outlineLevel="0" collapsed="false">
      <c r="A167" s="36" t="s">
        <v>10151</v>
      </c>
    </row>
    <row r="168" customFormat="false" ht="15" hidden="false" customHeight="false" outlineLevel="0" collapsed="false">
      <c r="A168" s="36" t="s">
        <v>10152</v>
      </c>
    </row>
    <row r="169" customFormat="false" ht="15" hidden="false" customHeight="false" outlineLevel="0" collapsed="false">
      <c r="A169" s="26" t="s">
        <v>10078</v>
      </c>
    </row>
    <row r="170" customFormat="false" ht="15" hidden="false" customHeight="false" outlineLevel="0" collapsed="false">
      <c r="A170" s="36" t="s">
        <v>10100</v>
      </c>
    </row>
    <row r="171" customFormat="false" ht="15" hidden="false" customHeight="false" outlineLevel="0" collapsed="false">
      <c r="A171" s="36" t="s">
        <v>10153</v>
      </c>
    </row>
    <row r="172" customFormat="false" ht="15" hidden="false" customHeight="false" outlineLevel="0" collapsed="false">
      <c r="A172" s="36" t="s">
        <v>10154</v>
      </c>
    </row>
    <row r="175" customFormat="false" ht="16.15" hidden="false" customHeight="false" outlineLevel="0" collapsed="false">
      <c r="A175" s="38" t="s">
        <v>10155</v>
      </c>
    </row>
    <row r="176" customFormat="false" ht="15" hidden="false" customHeight="false" outlineLevel="0" collapsed="false">
      <c r="A176" s="22" t="s">
        <v>10156</v>
      </c>
    </row>
    <row r="177" customFormat="false" ht="15" hidden="false" customHeight="false" outlineLevel="0" collapsed="false">
      <c r="A177" s="25" t="s">
        <v>10047</v>
      </c>
    </row>
    <row r="178" customFormat="false" ht="15" hidden="false" customHeight="false" outlineLevel="0" collapsed="false">
      <c r="A178" s="26" t="s">
        <v>10157</v>
      </c>
    </row>
    <row r="179" customFormat="false" ht="15" hidden="false" customHeight="false" outlineLevel="0" collapsed="false">
      <c r="A179" s="26" t="s">
        <v>10158</v>
      </c>
    </row>
    <row r="180" customFormat="false" ht="15" hidden="false" customHeight="false" outlineLevel="0" collapsed="false">
      <c r="A180" s="26" t="s">
        <v>10159</v>
      </c>
    </row>
    <row r="181" customFormat="false" ht="15" hidden="false" customHeight="false" outlineLevel="0" collapsed="false">
      <c r="A181" s="26" t="s">
        <v>10160</v>
      </c>
    </row>
    <row r="182" customFormat="false" ht="15" hidden="false" customHeight="false" outlineLevel="0" collapsed="false">
      <c r="A182" s="26" t="s">
        <v>10161</v>
      </c>
    </row>
    <row r="183" customFormat="false" ht="15" hidden="false" customHeight="false" outlineLevel="0" collapsed="false">
      <c r="A183" s="26" t="s">
        <v>10162</v>
      </c>
    </row>
    <row r="184" customFormat="false" ht="15" hidden="false" customHeight="false" outlineLevel="0" collapsed="false">
      <c r="A184" s="26" t="s">
        <v>10163</v>
      </c>
    </row>
    <row r="186" customFormat="false" ht="15" hidden="false" customHeight="false" outlineLevel="0" collapsed="false">
      <c r="A186" s="25" t="s">
        <v>10055</v>
      </c>
    </row>
    <row r="187" customFormat="false" ht="15" hidden="false" customHeight="false" outlineLevel="0" collapsed="false">
      <c r="A187" s="26" t="s">
        <v>10164</v>
      </c>
    </row>
    <row r="188" customFormat="false" ht="15" hidden="false" customHeight="false" outlineLevel="0" collapsed="false">
      <c r="A188" s="26" t="s">
        <v>10165</v>
      </c>
    </row>
    <row r="189" customFormat="false" ht="15" hidden="false" customHeight="false" outlineLevel="0" collapsed="false">
      <c r="A189" s="26" t="s">
        <v>10166</v>
      </c>
    </row>
    <row r="190" customFormat="false" ht="15" hidden="false" customHeight="false" outlineLevel="0" collapsed="false">
      <c r="A190" s="26" t="s">
        <v>10167</v>
      </c>
    </row>
    <row r="191" customFormat="false" ht="15" hidden="false" customHeight="false" outlineLevel="0" collapsed="false">
      <c r="A191" s="26" t="s">
        <v>10168</v>
      </c>
    </row>
    <row r="192" customFormat="false" ht="15" hidden="false" customHeight="false" outlineLevel="0" collapsed="false">
      <c r="A192" s="26" t="s">
        <v>10169</v>
      </c>
    </row>
    <row r="194" customFormat="false" ht="15" hidden="false" customHeight="false" outlineLevel="0" collapsed="false">
      <c r="A194" s="25" t="s">
        <v>10062</v>
      </c>
    </row>
    <row r="195" customFormat="false" ht="15" hidden="false" customHeight="false" outlineLevel="0" collapsed="false">
      <c r="A195" s="26" t="s">
        <v>10170</v>
      </c>
    </row>
    <row r="196" customFormat="false" ht="15" hidden="false" customHeight="false" outlineLevel="0" collapsed="false">
      <c r="A196" s="26" t="s">
        <v>10171</v>
      </c>
    </row>
    <row r="197" customFormat="false" ht="15" hidden="false" customHeight="false" outlineLevel="0" collapsed="false">
      <c r="A197" s="26" t="s">
        <v>10142</v>
      </c>
    </row>
    <row r="198" customFormat="false" ht="15" hidden="false" customHeight="false" outlineLevel="0" collapsed="false">
      <c r="A198" s="26" t="s">
        <v>10172</v>
      </c>
    </row>
    <row r="199" customFormat="false" ht="15" hidden="false" customHeight="false" outlineLevel="0" collapsed="false">
      <c r="A199" s="26" t="s">
        <v>10173</v>
      </c>
    </row>
    <row r="201" customFormat="false" ht="15" hidden="false" customHeight="false" outlineLevel="0" collapsed="false">
      <c r="A201" s="25" t="s">
        <v>10068</v>
      </c>
    </row>
    <row r="202" customFormat="false" ht="15" hidden="false" customHeight="false" outlineLevel="0" collapsed="false">
      <c r="A202" s="22" t="s">
        <v>10174</v>
      </c>
    </row>
    <row r="203" customFormat="false" ht="15" hidden="false" customHeight="false" outlineLevel="0" collapsed="false">
      <c r="A203" s="26" t="s">
        <v>10070</v>
      </c>
    </row>
    <row r="204" customFormat="false" ht="15" hidden="false" customHeight="false" outlineLevel="0" collapsed="false">
      <c r="A204" s="36" t="s">
        <v>10099</v>
      </c>
    </row>
    <row r="205" customFormat="false" ht="15" hidden="false" customHeight="false" outlineLevel="0" collapsed="false">
      <c r="A205" s="36" t="s">
        <v>10100</v>
      </c>
    </row>
    <row r="206" customFormat="false" ht="15" hidden="false" customHeight="false" outlineLevel="0" collapsed="false">
      <c r="A206" s="36" t="s">
        <v>10101</v>
      </c>
    </row>
    <row r="207" customFormat="false" ht="15" hidden="false" customHeight="false" outlineLevel="0" collapsed="false">
      <c r="A207" s="26" t="s">
        <v>10074</v>
      </c>
    </row>
    <row r="208" customFormat="false" ht="15" hidden="false" customHeight="false" outlineLevel="0" collapsed="false">
      <c r="A208" s="36" t="s">
        <v>10102</v>
      </c>
    </row>
    <row r="209" customFormat="false" ht="15" hidden="false" customHeight="false" outlineLevel="0" collapsed="false">
      <c r="A209" s="36" t="s">
        <v>10103</v>
      </c>
    </row>
    <row r="210" customFormat="false" ht="15" hidden="false" customHeight="false" outlineLevel="0" collapsed="false">
      <c r="A210" s="36" t="s">
        <v>10104</v>
      </c>
    </row>
    <row r="211" customFormat="false" ht="15" hidden="false" customHeight="false" outlineLevel="0" collapsed="false">
      <c r="A211" s="26" t="s">
        <v>10078</v>
      </c>
    </row>
    <row r="212" customFormat="false" ht="15" hidden="false" customHeight="false" outlineLevel="0" collapsed="false">
      <c r="A212" s="36" t="s">
        <v>10100</v>
      </c>
    </row>
    <row r="213" customFormat="false" ht="15" hidden="false" customHeight="false" outlineLevel="0" collapsed="false">
      <c r="A213" s="36" t="s">
        <v>10105</v>
      </c>
    </row>
    <row r="214" customFormat="false" ht="15" hidden="false" customHeight="false" outlineLevel="0" collapsed="false">
      <c r="A214" s="36" t="s">
        <v>10101</v>
      </c>
    </row>
    <row r="217" customFormat="false" ht="16.15" hidden="false" customHeight="false" outlineLevel="0" collapsed="false">
      <c r="A217" s="38" t="s">
        <v>10175</v>
      </c>
    </row>
    <row r="218" customFormat="false" ht="15" hidden="false" customHeight="false" outlineLevel="0" collapsed="false">
      <c r="A218" s="22" t="s">
        <v>10176</v>
      </c>
    </row>
    <row r="219" customFormat="false" ht="15" hidden="false" customHeight="false" outlineLevel="0" collapsed="false">
      <c r="A219" s="25" t="s">
        <v>10047</v>
      </c>
    </row>
    <row r="220" customFormat="false" ht="15" hidden="false" customHeight="false" outlineLevel="0" collapsed="false">
      <c r="A220" s="26" t="s">
        <v>10177</v>
      </c>
    </row>
    <row r="221" customFormat="false" ht="15" hidden="false" customHeight="false" outlineLevel="0" collapsed="false">
      <c r="A221" s="26" t="s">
        <v>10178</v>
      </c>
    </row>
    <row r="222" customFormat="false" ht="15" hidden="false" customHeight="false" outlineLevel="0" collapsed="false">
      <c r="A222" s="26" t="s">
        <v>10179</v>
      </c>
    </row>
    <row r="223" customFormat="false" ht="15" hidden="false" customHeight="false" outlineLevel="0" collapsed="false">
      <c r="A223" s="26" t="s">
        <v>10180</v>
      </c>
    </row>
    <row r="224" customFormat="false" ht="15" hidden="false" customHeight="false" outlineLevel="0" collapsed="false">
      <c r="A224" s="26" t="s">
        <v>10181</v>
      </c>
    </row>
    <row r="225" customFormat="false" ht="15" hidden="false" customHeight="false" outlineLevel="0" collapsed="false">
      <c r="A225" s="26" t="s">
        <v>10182</v>
      </c>
    </row>
    <row r="226" customFormat="false" ht="15" hidden="false" customHeight="false" outlineLevel="0" collapsed="false">
      <c r="A226" s="26" t="s">
        <v>10183</v>
      </c>
    </row>
    <row r="228" customFormat="false" ht="15" hidden="false" customHeight="false" outlineLevel="0" collapsed="false">
      <c r="A228" s="25" t="s">
        <v>10055</v>
      </c>
    </row>
    <row r="229" customFormat="false" ht="15" hidden="false" customHeight="false" outlineLevel="0" collapsed="false">
      <c r="A229" s="26" t="s">
        <v>10184</v>
      </c>
    </row>
    <row r="230" customFormat="false" ht="15" hidden="false" customHeight="false" outlineLevel="0" collapsed="false">
      <c r="A230" s="26" t="s">
        <v>10185</v>
      </c>
    </row>
    <row r="231" customFormat="false" ht="15" hidden="false" customHeight="false" outlineLevel="0" collapsed="false">
      <c r="A231" s="26" t="s">
        <v>10186</v>
      </c>
    </row>
    <row r="232" customFormat="false" ht="15" hidden="false" customHeight="false" outlineLevel="0" collapsed="false">
      <c r="A232" s="26" t="s">
        <v>10187</v>
      </c>
    </row>
    <row r="233" customFormat="false" ht="15" hidden="false" customHeight="false" outlineLevel="0" collapsed="false">
      <c r="A233" s="26" t="s">
        <v>10188</v>
      </c>
    </row>
    <row r="234" customFormat="false" ht="15" hidden="false" customHeight="false" outlineLevel="0" collapsed="false">
      <c r="A234" s="26" t="s">
        <v>10189</v>
      </c>
    </row>
    <row r="236" customFormat="false" ht="15" hidden="false" customHeight="false" outlineLevel="0" collapsed="false">
      <c r="A236" s="25" t="s">
        <v>10062</v>
      </c>
    </row>
    <row r="237" customFormat="false" ht="15" hidden="false" customHeight="false" outlineLevel="0" collapsed="false">
      <c r="A237" s="26" t="s">
        <v>10170</v>
      </c>
    </row>
    <row r="238" customFormat="false" ht="15" hidden="false" customHeight="false" outlineLevel="0" collapsed="false">
      <c r="A238" s="26" t="s">
        <v>10190</v>
      </c>
    </row>
    <row r="239" customFormat="false" ht="15" hidden="false" customHeight="false" outlineLevel="0" collapsed="false">
      <c r="A239" s="26" t="s">
        <v>10191</v>
      </c>
    </row>
    <row r="240" customFormat="false" ht="15" hidden="false" customHeight="false" outlineLevel="0" collapsed="false">
      <c r="A240" s="26" t="s">
        <v>10192</v>
      </c>
    </row>
    <row r="241" customFormat="false" ht="15" hidden="false" customHeight="false" outlineLevel="0" collapsed="false">
      <c r="A241" s="26" t="s">
        <v>10193</v>
      </c>
    </row>
    <row r="243" customFormat="false" ht="15" hidden="false" customHeight="false" outlineLevel="0" collapsed="false">
      <c r="A243" s="25" t="s">
        <v>10068</v>
      </c>
    </row>
    <row r="244" customFormat="false" ht="15" hidden="false" customHeight="false" outlineLevel="0" collapsed="false">
      <c r="A244" s="22" t="s">
        <v>10194</v>
      </c>
    </row>
    <row r="245" customFormat="false" ht="15" hidden="false" customHeight="false" outlineLevel="0" collapsed="false">
      <c r="A245" s="26" t="s">
        <v>10070</v>
      </c>
    </row>
    <row r="246" customFormat="false" ht="15" hidden="false" customHeight="false" outlineLevel="0" collapsed="false">
      <c r="A246" s="36" t="s">
        <v>10100</v>
      </c>
    </row>
    <row r="247" customFormat="false" ht="15" hidden="false" customHeight="false" outlineLevel="0" collapsed="false">
      <c r="A247" s="36" t="s">
        <v>10195</v>
      </c>
    </row>
    <row r="248" customFormat="false" ht="15" hidden="false" customHeight="false" outlineLevel="0" collapsed="false">
      <c r="A248" s="36" t="s">
        <v>10196</v>
      </c>
    </row>
    <row r="249" customFormat="false" ht="15" hidden="false" customHeight="false" outlineLevel="0" collapsed="false">
      <c r="A249" s="26" t="s">
        <v>10074</v>
      </c>
    </row>
    <row r="250" customFormat="false" ht="15" hidden="false" customHeight="false" outlineLevel="0" collapsed="false">
      <c r="A250" s="36" t="s">
        <v>10102</v>
      </c>
    </row>
    <row r="251" customFormat="false" ht="15" hidden="false" customHeight="false" outlineLevel="0" collapsed="false">
      <c r="A251" s="36" t="s">
        <v>10197</v>
      </c>
    </row>
    <row r="252" customFormat="false" ht="15" hidden="false" customHeight="false" outlineLevel="0" collapsed="false">
      <c r="A252" s="36" t="s">
        <v>10104</v>
      </c>
    </row>
    <row r="253" customFormat="false" ht="15" hidden="false" customHeight="false" outlineLevel="0" collapsed="false">
      <c r="A253" s="26" t="s">
        <v>10078</v>
      </c>
    </row>
    <row r="254" customFormat="false" ht="15" hidden="false" customHeight="false" outlineLevel="0" collapsed="false">
      <c r="A254" s="36" t="s">
        <v>10100</v>
      </c>
    </row>
    <row r="255" customFormat="false" ht="15" hidden="false" customHeight="false" outlineLevel="0" collapsed="false">
      <c r="A255" s="36" t="s">
        <v>10196</v>
      </c>
    </row>
    <row r="256" customFormat="false" ht="15" hidden="false" customHeight="false" outlineLevel="0" collapsed="false">
      <c r="A256" s="36" t="s">
        <v>10198</v>
      </c>
    </row>
    <row r="259" customFormat="false" ht="16.15" hidden="false" customHeight="false" outlineLevel="0" collapsed="false">
      <c r="A259" s="38" t="s">
        <v>10199</v>
      </c>
    </row>
    <row r="260" customFormat="false" ht="15" hidden="false" customHeight="false" outlineLevel="0" collapsed="false">
      <c r="A260" s="22" t="s">
        <v>10200</v>
      </c>
    </row>
    <row r="261" customFormat="false" ht="15" hidden="false" customHeight="false" outlineLevel="0" collapsed="false">
      <c r="A261" s="25" t="s">
        <v>10047</v>
      </c>
    </row>
    <row r="262" customFormat="false" ht="15" hidden="false" customHeight="false" outlineLevel="0" collapsed="false">
      <c r="A262" s="26" t="s">
        <v>10201</v>
      </c>
    </row>
    <row r="263" customFormat="false" ht="15" hidden="false" customHeight="false" outlineLevel="0" collapsed="false">
      <c r="A263" s="26" t="s">
        <v>10202</v>
      </c>
    </row>
    <row r="264" customFormat="false" ht="15" hidden="false" customHeight="false" outlineLevel="0" collapsed="false">
      <c r="A264" s="26" t="s">
        <v>10203</v>
      </c>
    </row>
    <row r="265" customFormat="false" ht="15" hidden="false" customHeight="false" outlineLevel="0" collapsed="false">
      <c r="A265" s="26" t="s">
        <v>10204</v>
      </c>
    </row>
    <row r="266" customFormat="false" ht="15" hidden="false" customHeight="false" outlineLevel="0" collapsed="false">
      <c r="A266" s="26" t="s">
        <v>10132</v>
      </c>
    </row>
    <row r="267" customFormat="false" ht="15" hidden="false" customHeight="false" outlineLevel="0" collapsed="false">
      <c r="A267" s="26" t="s">
        <v>10205</v>
      </c>
    </row>
    <row r="268" customFormat="false" ht="15" hidden="false" customHeight="false" outlineLevel="0" collapsed="false">
      <c r="A268" s="26" t="s">
        <v>10206</v>
      </c>
    </row>
    <row r="270" customFormat="false" ht="15" hidden="false" customHeight="false" outlineLevel="0" collapsed="false">
      <c r="A270" s="25" t="s">
        <v>10055</v>
      </c>
    </row>
    <row r="271" customFormat="false" ht="15" hidden="false" customHeight="false" outlineLevel="0" collapsed="false">
      <c r="A271" s="26" t="s">
        <v>10207</v>
      </c>
    </row>
    <row r="272" customFormat="false" ht="15" hidden="false" customHeight="false" outlineLevel="0" collapsed="false">
      <c r="A272" s="26" t="s">
        <v>10208</v>
      </c>
    </row>
    <row r="273" customFormat="false" ht="15" hidden="false" customHeight="false" outlineLevel="0" collapsed="false">
      <c r="A273" s="26" t="s">
        <v>10209</v>
      </c>
    </row>
    <row r="274" customFormat="false" ht="15" hidden="false" customHeight="false" outlineLevel="0" collapsed="false">
      <c r="A274" s="26" t="s">
        <v>10210</v>
      </c>
    </row>
    <row r="275" customFormat="false" ht="15" hidden="false" customHeight="false" outlineLevel="0" collapsed="false">
      <c r="A275" s="26" t="s">
        <v>10211</v>
      </c>
    </row>
    <row r="276" customFormat="false" ht="15" hidden="false" customHeight="false" outlineLevel="0" collapsed="false">
      <c r="A276" s="26" t="s">
        <v>10212</v>
      </c>
    </row>
    <row r="278" customFormat="false" ht="15" hidden="false" customHeight="false" outlineLevel="0" collapsed="false">
      <c r="A278" s="25" t="s">
        <v>10062</v>
      </c>
    </row>
    <row r="279" customFormat="false" ht="15" hidden="false" customHeight="false" outlineLevel="0" collapsed="false">
      <c r="A279" s="26" t="s">
        <v>10141</v>
      </c>
    </row>
    <row r="280" customFormat="false" ht="15" hidden="false" customHeight="false" outlineLevel="0" collapsed="false">
      <c r="A280" s="26" t="s">
        <v>10171</v>
      </c>
    </row>
    <row r="281" customFormat="false" ht="15" hidden="false" customHeight="false" outlineLevel="0" collapsed="false">
      <c r="A281" s="26" t="s">
        <v>10213</v>
      </c>
    </row>
    <row r="282" customFormat="false" ht="15" hidden="false" customHeight="false" outlineLevel="0" collapsed="false">
      <c r="A282" s="26" t="s">
        <v>10144</v>
      </c>
    </row>
    <row r="283" customFormat="false" ht="15" hidden="false" customHeight="false" outlineLevel="0" collapsed="false">
      <c r="A283" s="26" t="s">
        <v>10214</v>
      </c>
    </row>
    <row r="285" customFormat="false" ht="15" hidden="false" customHeight="false" outlineLevel="0" collapsed="false">
      <c r="A285" s="25" t="s">
        <v>10068</v>
      </c>
    </row>
    <row r="286" customFormat="false" ht="15" hidden="false" customHeight="false" outlineLevel="0" collapsed="false">
      <c r="A286" s="22" t="s">
        <v>10174</v>
      </c>
    </row>
    <row r="287" customFormat="false" ht="15" hidden="false" customHeight="false" outlineLevel="0" collapsed="false">
      <c r="A287" s="26" t="s">
        <v>10070</v>
      </c>
    </row>
    <row r="288" customFormat="false" ht="15" hidden="false" customHeight="false" outlineLevel="0" collapsed="false">
      <c r="A288" s="36" t="s">
        <v>10099</v>
      </c>
    </row>
    <row r="289" customFormat="false" ht="15" hidden="false" customHeight="false" outlineLevel="0" collapsed="false">
      <c r="A289" s="36" t="s">
        <v>10100</v>
      </c>
    </row>
    <row r="290" customFormat="false" ht="15" hidden="false" customHeight="false" outlineLevel="0" collapsed="false">
      <c r="A290" s="36" t="s">
        <v>10101</v>
      </c>
    </row>
    <row r="291" customFormat="false" ht="15" hidden="false" customHeight="false" outlineLevel="0" collapsed="false">
      <c r="A291" s="26" t="s">
        <v>10074</v>
      </c>
    </row>
    <row r="292" customFormat="false" ht="15" hidden="false" customHeight="false" outlineLevel="0" collapsed="false">
      <c r="A292" s="36" t="s">
        <v>10102</v>
      </c>
    </row>
    <row r="293" customFormat="false" ht="15" hidden="false" customHeight="false" outlineLevel="0" collapsed="false">
      <c r="A293" s="36" t="s">
        <v>10103</v>
      </c>
    </row>
    <row r="294" customFormat="false" ht="15" hidden="false" customHeight="false" outlineLevel="0" collapsed="false">
      <c r="A294" s="36" t="s">
        <v>10104</v>
      </c>
    </row>
    <row r="295" customFormat="false" ht="15" hidden="false" customHeight="false" outlineLevel="0" collapsed="false">
      <c r="A295" s="26" t="s">
        <v>10078</v>
      </c>
    </row>
    <row r="296" customFormat="false" ht="15" hidden="false" customHeight="false" outlineLevel="0" collapsed="false">
      <c r="A296" s="36" t="s">
        <v>10100</v>
      </c>
    </row>
    <row r="297" customFormat="false" ht="15" hidden="false" customHeight="false" outlineLevel="0" collapsed="false">
      <c r="A297" s="36" t="s">
        <v>10105</v>
      </c>
    </row>
    <row r="298" customFormat="false" ht="15" hidden="false" customHeight="false" outlineLevel="0" collapsed="false">
      <c r="A298" s="36" t="s">
        <v>10101</v>
      </c>
    </row>
    <row r="301" customFormat="false" ht="16.15" hidden="false" customHeight="false" outlineLevel="0" collapsed="false">
      <c r="A301" s="38" t="s">
        <v>10215</v>
      </c>
    </row>
    <row r="302" customFormat="false" ht="15" hidden="false" customHeight="false" outlineLevel="0" collapsed="false">
      <c r="A302" s="22" t="s">
        <v>10216</v>
      </c>
    </row>
    <row r="303" customFormat="false" ht="15" hidden="false" customHeight="false" outlineLevel="0" collapsed="false">
      <c r="A303" s="25" t="s">
        <v>10047</v>
      </c>
    </row>
    <row r="304" customFormat="false" ht="15" hidden="false" customHeight="false" outlineLevel="0" collapsed="false">
      <c r="A304" s="26" t="s">
        <v>10217</v>
      </c>
    </row>
    <row r="305" customFormat="false" ht="15" hidden="false" customHeight="false" outlineLevel="0" collapsed="false">
      <c r="A305" s="26" t="s">
        <v>10218</v>
      </c>
    </row>
    <row r="306" customFormat="false" ht="15" hidden="false" customHeight="false" outlineLevel="0" collapsed="false">
      <c r="A306" s="26" t="s">
        <v>10219</v>
      </c>
    </row>
    <row r="307" customFormat="false" ht="15" hidden="false" customHeight="false" outlineLevel="0" collapsed="false">
      <c r="A307" s="26" t="s">
        <v>10220</v>
      </c>
    </row>
    <row r="308" customFormat="false" ht="15" hidden="false" customHeight="false" outlineLevel="0" collapsed="false">
      <c r="A308" s="26" t="s">
        <v>10221</v>
      </c>
    </row>
    <row r="309" customFormat="false" ht="15" hidden="false" customHeight="false" outlineLevel="0" collapsed="false">
      <c r="A309" s="26" t="s">
        <v>10222</v>
      </c>
    </row>
    <row r="310" customFormat="false" ht="15" hidden="false" customHeight="false" outlineLevel="0" collapsed="false">
      <c r="A310" s="26" t="s">
        <v>10223</v>
      </c>
    </row>
    <row r="312" customFormat="false" ht="15" hidden="false" customHeight="false" outlineLevel="0" collapsed="false">
      <c r="A312" s="25" t="s">
        <v>10055</v>
      </c>
    </row>
    <row r="313" customFormat="false" ht="15" hidden="false" customHeight="false" outlineLevel="0" collapsed="false">
      <c r="A313" s="26" t="s">
        <v>10224</v>
      </c>
    </row>
    <row r="314" customFormat="false" ht="15" hidden="false" customHeight="false" outlineLevel="0" collapsed="false">
      <c r="A314" s="26" t="s">
        <v>10225</v>
      </c>
    </row>
    <row r="315" customFormat="false" ht="15" hidden="false" customHeight="false" outlineLevel="0" collapsed="false">
      <c r="A315" s="26" t="s">
        <v>10226</v>
      </c>
    </row>
    <row r="316" customFormat="false" ht="15" hidden="false" customHeight="false" outlineLevel="0" collapsed="false">
      <c r="A316" s="26" t="s">
        <v>10227</v>
      </c>
    </row>
    <row r="317" customFormat="false" ht="15" hidden="false" customHeight="false" outlineLevel="0" collapsed="false">
      <c r="A317" s="26" t="s">
        <v>10228</v>
      </c>
    </row>
    <row r="318" customFormat="false" ht="15" hidden="false" customHeight="false" outlineLevel="0" collapsed="false">
      <c r="A318" s="26" t="s">
        <v>10229</v>
      </c>
    </row>
    <row r="320" customFormat="false" ht="15" hidden="false" customHeight="false" outlineLevel="0" collapsed="false">
      <c r="A320" s="25" t="s">
        <v>10062</v>
      </c>
    </row>
    <row r="321" customFormat="false" ht="15" hidden="false" customHeight="false" outlineLevel="0" collapsed="false">
      <c r="A321" s="26" t="s">
        <v>10230</v>
      </c>
    </row>
    <row r="322" customFormat="false" ht="15" hidden="false" customHeight="false" outlineLevel="0" collapsed="false">
      <c r="A322" s="26" t="s">
        <v>10231</v>
      </c>
    </row>
    <row r="323" customFormat="false" ht="15" hidden="false" customHeight="false" outlineLevel="0" collapsed="false">
      <c r="A323" s="26" t="s">
        <v>10232</v>
      </c>
    </row>
    <row r="324" customFormat="false" ht="15" hidden="false" customHeight="false" outlineLevel="0" collapsed="false">
      <c r="A324" s="26" t="s">
        <v>10233</v>
      </c>
    </row>
    <row r="325" customFormat="false" ht="15" hidden="false" customHeight="false" outlineLevel="0" collapsed="false">
      <c r="A325" s="26" t="s">
        <v>10234</v>
      </c>
    </row>
    <row r="327" customFormat="false" ht="15" hidden="false" customHeight="false" outlineLevel="0" collapsed="false">
      <c r="A327" s="25" t="s">
        <v>10068</v>
      </c>
    </row>
    <row r="328" customFormat="false" ht="15" hidden="false" customHeight="false" outlineLevel="0" collapsed="false">
      <c r="A328" s="22" t="s">
        <v>10235</v>
      </c>
    </row>
    <row r="329" customFormat="false" ht="15" hidden="false" customHeight="false" outlineLevel="0" collapsed="false">
      <c r="A329" s="26" t="s">
        <v>10070</v>
      </c>
    </row>
    <row r="330" customFormat="false" ht="15" hidden="false" customHeight="false" outlineLevel="0" collapsed="false">
      <c r="A330" s="36" t="s">
        <v>10236</v>
      </c>
    </row>
    <row r="331" customFormat="false" ht="15" hidden="false" customHeight="false" outlineLevel="0" collapsed="false">
      <c r="A331" s="36" t="s">
        <v>10099</v>
      </c>
    </row>
    <row r="332" customFormat="false" ht="15" hidden="false" customHeight="false" outlineLevel="0" collapsed="false">
      <c r="A332" s="36" t="s">
        <v>10100</v>
      </c>
    </row>
    <row r="333" customFormat="false" ht="15" hidden="false" customHeight="false" outlineLevel="0" collapsed="false">
      <c r="A333" s="26" t="s">
        <v>10074</v>
      </c>
    </row>
    <row r="334" customFormat="false" ht="15" hidden="false" customHeight="false" outlineLevel="0" collapsed="false">
      <c r="A334" s="36" t="s">
        <v>10237</v>
      </c>
    </row>
    <row r="335" customFormat="false" ht="15" hidden="false" customHeight="false" outlineLevel="0" collapsed="false">
      <c r="A335" s="36" t="s">
        <v>10238</v>
      </c>
    </row>
    <row r="336" customFormat="false" ht="15" hidden="false" customHeight="false" outlineLevel="0" collapsed="false">
      <c r="A336" s="36" t="s">
        <v>10239</v>
      </c>
    </row>
    <row r="337" customFormat="false" ht="15" hidden="false" customHeight="false" outlineLevel="0" collapsed="false">
      <c r="A337" s="26" t="s">
        <v>10078</v>
      </c>
    </row>
    <row r="338" customFormat="false" ht="15" hidden="false" customHeight="false" outlineLevel="0" collapsed="false">
      <c r="A338" s="36" t="s">
        <v>10236</v>
      </c>
    </row>
    <row r="339" customFormat="false" ht="15" hidden="false" customHeight="false" outlineLevel="0" collapsed="false">
      <c r="A339" s="36" t="s">
        <v>10100</v>
      </c>
    </row>
    <row r="340" customFormat="false" ht="15" hidden="false" customHeight="false" outlineLevel="0" collapsed="false">
      <c r="A340" s="36" t="s">
        <v>10105</v>
      </c>
    </row>
    <row r="343" customFormat="false" ht="16.15" hidden="false" customHeight="false" outlineLevel="0" collapsed="false">
      <c r="A343" s="38" t="s">
        <v>10240</v>
      </c>
    </row>
    <row r="344" customFormat="false" ht="15" hidden="false" customHeight="false" outlineLevel="0" collapsed="false">
      <c r="A344" s="22" t="s">
        <v>10241</v>
      </c>
    </row>
    <row r="345" customFormat="false" ht="15" hidden="false" customHeight="false" outlineLevel="0" collapsed="false">
      <c r="A345" s="25" t="s">
        <v>10047</v>
      </c>
    </row>
    <row r="346" customFormat="false" ht="15" hidden="false" customHeight="false" outlineLevel="0" collapsed="false">
      <c r="A346" s="26" t="s">
        <v>10242</v>
      </c>
    </row>
    <row r="347" customFormat="false" ht="15" hidden="false" customHeight="false" outlineLevel="0" collapsed="false">
      <c r="A347" s="26" t="s">
        <v>10243</v>
      </c>
    </row>
    <row r="348" customFormat="false" ht="15" hidden="false" customHeight="false" outlineLevel="0" collapsed="false">
      <c r="A348" s="26" t="s">
        <v>10244</v>
      </c>
    </row>
    <row r="349" customFormat="false" ht="15" hidden="false" customHeight="false" outlineLevel="0" collapsed="false">
      <c r="A349" s="26" t="s">
        <v>10245</v>
      </c>
    </row>
    <row r="350" customFormat="false" ht="15" hidden="false" customHeight="false" outlineLevel="0" collapsed="false">
      <c r="A350" s="26" t="s">
        <v>10246</v>
      </c>
    </row>
    <row r="351" customFormat="false" ht="15" hidden="false" customHeight="false" outlineLevel="0" collapsed="false">
      <c r="A351" s="26" t="s">
        <v>10247</v>
      </c>
    </row>
    <row r="352" customFormat="false" ht="15" hidden="false" customHeight="false" outlineLevel="0" collapsed="false">
      <c r="A352" s="26" t="s">
        <v>10248</v>
      </c>
    </row>
    <row r="354" customFormat="false" ht="15" hidden="false" customHeight="false" outlineLevel="0" collapsed="false">
      <c r="A354" s="25" t="s">
        <v>10055</v>
      </c>
    </row>
    <row r="355" customFormat="false" ht="15" hidden="false" customHeight="false" outlineLevel="0" collapsed="false">
      <c r="A355" s="26" t="s">
        <v>10249</v>
      </c>
    </row>
    <row r="356" customFormat="false" ht="15" hidden="false" customHeight="false" outlineLevel="0" collapsed="false">
      <c r="A356" s="26" t="s">
        <v>10250</v>
      </c>
    </row>
    <row r="357" customFormat="false" ht="15" hidden="false" customHeight="false" outlineLevel="0" collapsed="false">
      <c r="A357" s="26" t="s">
        <v>10251</v>
      </c>
    </row>
    <row r="358" customFormat="false" ht="15" hidden="false" customHeight="false" outlineLevel="0" collapsed="false">
      <c r="A358" s="26" t="s">
        <v>10252</v>
      </c>
    </row>
    <row r="359" customFormat="false" ht="15" hidden="false" customHeight="false" outlineLevel="0" collapsed="false">
      <c r="A359" s="26" t="s">
        <v>10253</v>
      </c>
    </row>
    <row r="360" customFormat="false" ht="15" hidden="false" customHeight="false" outlineLevel="0" collapsed="false">
      <c r="A360" s="26" t="s">
        <v>10254</v>
      </c>
    </row>
    <row r="362" customFormat="false" ht="15" hidden="false" customHeight="false" outlineLevel="0" collapsed="false">
      <c r="A362" s="25" t="s">
        <v>10062</v>
      </c>
    </row>
    <row r="363" customFormat="false" ht="15" hidden="false" customHeight="false" outlineLevel="0" collapsed="false">
      <c r="A363" s="26" t="s">
        <v>10255</v>
      </c>
    </row>
    <row r="364" customFormat="false" ht="15" hidden="false" customHeight="false" outlineLevel="0" collapsed="false">
      <c r="A364" s="26" t="s">
        <v>10256</v>
      </c>
    </row>
    <row r="365" customFormat="false" ht="15" hidden="false" customHeight="false" outlineLevel="0" collapsed="false">
      <c r="A365" s="26" t="s">
        <v>10065</v>
      </c>
    </row>
    <row r="366" customFormat="false" ht="15" hidden="false" customHeight="false" outlineLevel="0" collapsed="false">
      <c r="A366" s="26" t="s">
        <v>10257</v>
      </c>
    </row>
    <row r="367" customFormat="false" ht="15" hidden="false" customHeight="false" outlineLevel="0" collapsed="false">
      <c r="A367" s="26" t="s">
        <v>10064</v>
      </c>
    </row>
    <row r="369" customFormat="false" ht="15" hidden="false" customHeight="false" outlineLevel="0" collapsed="false">
      <c r="A369" s="25" t="s">
        <v>10068</v>
      </c>
    </row>
    <row r="370" customFormat="false" ht="15" hidden="false" customHeight="false" outlineLevel="0" collapsed="false">
      <c r="A370" s="22" t="s">
        <v>10258</v>
      </c>
    </row>
    <row r="371" customFormat="false" ht="15" hidden="false" customHeight="false" outlineLevel="0" collapsed="false">
      <c r="A371" s="26" t="s">
        <v>10070</v>
      </c>
    </row>
    <row r="372" customFormat="false" ht="15" hidden="false" customHeight="false" outlineLevel="0" collapsed="false">
      <c r="A372" s="36" t="s">
        <v>10259</v>
      </c>
    </row>
    <row r="373" customFormat="false" ht="15" hidden="false" customHeight="false" outlineLevel="0" collapsed="false">
      <c r="A373" s="36" t="s">
        <v>10260</v>
      </c>
    </row>
    <row r="374" customFormat="false" ht="15" hidden="false" customHeight="false" outlineLevel="0" collapsed="false">
      <c r="A374" s="36" t="s">
        <v>10261</v>
      </c>
    </row>
    <row r="375" customFormat="false" ht="15" hidden="false" customHeight="false" outlineLevel="0" collapsed="false">
      <c r="A375" s="26" t="s">
        <v>10074</v>
      </c>
    </row>
    <row r="376" customFormat="false" ht="15" hidden="false" customHeight="false" outlineLevel="0" collapsed="false">
      <c r="A376" s="36" t="s">
        <v>10262</v>
      </c>
    </row>
    <row r="377" customFormat="false" ht="15" hidden="false" customHeight="false" outlineLevel="0" collapsed="false">
      <c r="A377" s="36" t="s">
        <v>10263</v>
      </c>
    </row>
    <row r="378" customFormat="false" ht="15" hidden="false" customHeight="false" outlineLevel="0" collapsed="false">
      <c r="A378" s="36" t="s">
        <v>10264</v>
      </c>
    </row>
    <row r="379" customFormat="false" ht="15" hidden="false" customHeight="false" outlineLevel="0" collapsed="false">
      <c r="A379" s="26" t="s">
        <v>10078</v>
      </c>
    </row>
    <row r="380" customFormat="false" ht="15" hidden="false" customHeight="false" outlineLevel="0" collapsed="false">
      <c r="A380" s="36" t="s">
        <v>10265</v>
      </c>
    </row>
    <row r="381" customFormat="false" ht="15" hidden="false" customHeight="false" outlineLevel="0" collapsed="false">
      <c r="A381" s="36" t="s">
        <v>10266</v>
      </c>
    </row>
    <row r="382" customFormat="false" ht="15" hidden="false" customHeight="false" outlineLevel="0" collapsed="false">
      <c r="A382" s="36" t="s">
        <v>10267</v>
      </c>
    </row>
    <row r="385" customFormat="false" ht="16.15" hidden="false" customHeight="false" outlineLevel="0" collapsed="false">
      <c r="A385" s="38" t="s">
        <v>10268</v>
      </c>
    </row>
    <row r="386" customFormat="false" ht="15" hidden="false" customHeight="false" outlineLevel="0" collapsed="false">
      <c r="A386" s="22" t="s">
        <v>10269</v>
      </c>
    </row>
    <row r="387" customFormat="false" ht="15" hidden="false" customHeight="false" outlineLevel="0" collapsed="false">
      <c r="A387" s="25" t="s">
        <v>10047</v>
      </c>
    </row>
    <row r="388" customFormat="false" ht="15" hidden="false" customHeight="false" outlineLevel="0" collapsed="false">
      <c r="A388" s="26" t="s">
        <v>10270</v>
      </c>
    </row>
    <row r="389" customFormat="false" ht="15" hidden="false" customHeight="false" outlineLevel="0" collapsed="false">
      <c r="A389" s="26" t="s">
        <v>10271</v>
      </c>
    </row>
    <row r="390" customFormat="false" ht="15" hidden="false" customHeight="false" outlineLevel="0" collapsed="false">
      <c r="A390" s="26" t="s">
        <v>10272</v>
      </c>
    </row>
    <row r="391" customFormat="false" ht="15" hidden="false" customHeight="false" outlineLevel="0" collapsed="false">
      <c r="A391" s="26" t="s">
        <v>10273</v>
      </c>
    </row>
    <row r="392" customFormat="false" ht="15" hidden="false" customHeight="false" outlineLevel="0" collapsed="false">
      <c r="A392" s="26" t="s">
        <v>10274</v>
      </c>
    </row>
    <row r="393" customFormat="false" ht="15" hidden="false" customHeight="false" outlineLevel="0" collapsed="false">
      <c r="A393" s="26" t="s">
        <v>10275</v>
      </c>
    </row>
    <row r="394" customFormat="false" ht="15" hidden="false" customHeight="false" outlineLevel="0" collapsed="false">
      <c r="A394" s="26" t="s">
        <v>10276</v>
      </c>
    </row>
    <row r="396" customFormat="false" ht="15" hidden="false" customHeight="false" outlineLevel="0" collapsed="false">
      <c r="A396" s="25" t="s">
        <v>10055</v>
      </c>
    </row>
    <row r="397" customFormat="false" ht="15" hidden="false" customHeight="false" outlineLevel="0" collapsed="false">
      <c r="A397" s="26" t="s">
        <v>10277</v>
      </c>
    </row>
    <row r="398" customFormat="false" ht="15" hidden="false" customHeight="false" outlineLevel="0" collapsed="false">
      <c r="A398" s="26" t="s">
        <v>10278</v>
      </c>
    </row>
    <row r="399" customFormat="false" ht="15" hidden="false" customHeight="false" outlineLevel="0" collapsed="false">
      <c r="A399" s="26" t="s">
        <v>10279</v>
      </c>
    </row>
    <row r="400" customFormat="false" ht="15" hidden="false" customHeight="false" outlineLevel="0" collapsed="false">
      <c r="A400" s="26" t="s">
        <v>10280</v>
      </c>
    </row>
    <row r="401" customFormat="false" ht="15" hidden="false" customHeight="false" outlineLevel="0" collapsed="false">
      <c r="A401" s="26" t="s">
        <v>10281</v>
      </c>
    </row>
    <row r="402" customFormat="false" ht="15" hidden="false" customHeight="false" outlineLevel="0" collapsed="false">
      <c r="A402" s="26" t="s">
        <v>10282</v>
      </c>
    </row>
    <row r="404" customFormat="false" ht="15" hidden="false" customHeight="false" outlineLevel="0" collapsed="false">
      <c r="A404" s="25" t="s">
        <v>10062</v>
      </c>
    </row>
    <row r="405" customFormat="false" ht="15" hidden="false" customHeight="false" outlineLevel="0" collapsed="false">
      <c r="A405" s="26" t="s">
        <v>10283</v>
      </c>
    </row>
    <row r="406" customFormat="false" ht="15" hidden="false" customHeight="false" outlineLevel="0" collapsed="false">
      <c r="A406" s="26" t="s">
        <v>10144</v>
      </c>
    </row>
    <row r="407" customFormat="false" ht="15" hidden="false" customHeight="false" outlineLevel="0" collapsed="false">
      <c r="A407" s="26" t="s">
        <v>10125</v>
      </c>
    </row>
    <row r="408" customFormat="false" ht="15" hidden="false" customHeight="false" outlineLevel="0" collapsed="false">
      <c r="A408" s="26" t="s">
        <v>10284</v>
      </c>
    </row>
    <row r="409" customFormat="false" ht="15" hidden="false" customHeight="false" outlineLevel="0" collapsed="false">
      <c r="A409" s="26" t="s">
        <v>10285</v>
      </c>
    </row>
    <row r="411" customFormat="false" ht="15" hidden="false" customHeight="false" outlineLevel="0" collapsed="false">
      <c r="A411" s="25" t="s">
        <v>10068</v>
      </c>
    </row>
    <row r="412" customFormat="false" ht="15" hidden="false" customHeight="false" outlineLevel="0" collapsed="false">
      <c r="A412" s="22" t="s">
        <v>10286</v>
      </c>
    </row>
    <row r="413" customFormat="false" ht="15" hidden="false" customHeight="false" outlineLevel="0" collapsed="false">
      <c r="A413" s="26" t="s">
        <v>10070</v>
      </c>
    </row>
    <row r="414" customFormat="false" ht="15" hidden="false" customHeight="false" outlineLevel="0" collapsed="false">
      <c r="A414" s="36" t="s">
        <v>10287</v>
      </c>
    </row>
    <row r="415" customFormat="false" ht="15" hidden="false" customHeight="false" outlineLevel="0" collapsed="false">
      <c r="A415" s="36" t="s">
        <v>10288</v>
      </c>
    </row>
    <row r="416" customFormat="false" ht="15" hidden="false" customHeight="false" outlineLevel="0" collapsed="false">
      <c r="A416" s="36" t="s">
        <v>10260</v>
      </c>
    </row>
    <row r="417" customFormat="false" ht="15" hidden="false" customHeight="false" outlineLevel="0" collapsed="false">
      <c r="A417" s="26" t="s">
        <v>10074</v>
      </c>
    </row>
    <row r="418" customFormat="false" ht="15" hidden="false" customHeight="false" outlineLevel="0" collapsed="false">
      <c r="A418" s="36" t="s">
        <v>10102</v>
      </c>
    </row>
    <row r="419" customFormat="false" ht="15" hidden="false" customHeight="false" outlineLevel="0" collapsed="false">
      <c r="A419" s="36" t="s">
        <v>10289</v>
      </c>
    </row>
    <row r="420" customFormat="false" ht="15" hidden="false" customHeight="false" outlineLevel="0" collapsed="false">
      <c r="A420" s="36" t="s">
        <v>10290</v>
      </c>
    </row>
    <row r="421" customFormat="false" ht="15" hidden="false" customHeight="false" outlineLevel="0" collapsed="false">
      <c r="A421" s="26" t="s">
        <v>10078</v>
      </c>
    </row>
    <row r="422" customFormat="false" ht="15" hidden="false" customHeight="false" outlineLevel="0" collapsed="false">
      <c r="A422" s="36" t="s">
        <v>10291</v>
      </c>
    </row>
    <row r="423" customFormat="false" ht="15" hidden="false" customHeight="false" outlineLevel="0" collapsed="false">
      <c r="A423" s="36" t="s">
        <v>10265</v>
      </c>
    </row>
    <row r="424" customFormat="false" ht="15" hidden="false" customHeight="false" outlineLevel="0" collapsed="false">
      <c r="A424" s="36" t="s">
        <v>10292</v>
      </c>
    </row>
    <row r="427" customFormat="false" ht="16.15" hidden="false" customHeight="false" outlineLevel="0" collapsed="false">
      <c r="A427" s="38" t="s">
        <v>10293</v>
      </c>
    </row>
    <row r="428" customFormat="false" ht="15" hidden="false" customHeight="false" outlineLevel="0" collapsed="false">
      <c r="A428" s="22" t="s">
        <v>10294</v>
      </c>
    </row>
    <row r="429" customFormat="false" ht="15" hidden="false" customHeight="false" outlineLevel="0" collapsed="false">
      <c r="A429" s="25" t="s">
        <v>10047</v>
      </c>
    </row>
    <row r="430" customFormat="false" ht="15" hidden="false" customHeight="false" outlineLevel="0" collapsed="false">
      <c r="A430" s="26" t="s">
        <v>10295</v>
      </c>
    </row>
    <row r="431" customFormat="false" ht="15" hidden="false" customHeight="false" outlineLevel="0" collapsed="false">
      <c r="A431" s="26" t="s">
        <v>10296</v>
      </c>
    </row>
    <row r="432" customFormat="false" ht="15" hidden="false" customHeight="false" outlineLevel="0" collapsed="false">
      <c r="A432" s="26" t="s">
        <v>10297</v>
      </c>
    </row>
    <row r="433" customFormat="false" ht="15" hidden="false" customHeight="false" outlineLevel="0" collapsed="false">
      <c r="A433" s="26" t="s">
        <v>10298</v>
      </c>
    </row>
    <row r="434" customFormat="false" ht="15" hidden="false" customHeight="false" outlineLevel="0" collapsed="false">
      <c r="A434" s="26" t="s">
        <v>10299</v>
      </c>
    </row>
    <row r="435" customFormat="false" ht="15" hidden="false" customHeight="false" outlineLevel="0" collapsed="false">
      <c r="A435" s="26" t="s">
        <v>10300</v>
      </c>
    </row>
    <row r="436" customFormat="false" ht="15" hidden="false" customHeight="false" outlineLevel="0" collapsed="false">
      <c r="A436" s="26" t="s">
        <v>10301</v>
      </c>
    </row>
    <row r="438" customFormat="false" ht="15" hidden="false" customHeight="false" outlineLevel="0" collapsed="false">
      <c r="A438" s="25" t="s">
        <v>10055</v>
      </c>
    </row>
    <row r="439" customFormat="false" ht="15" hidden="false" customHeight="false" outlineLevel="0" collapsed="false">
      <c r="A439" s="26" t="s">
        <v>10302</v>
      </c>
    </row>
    <row r="440" customFormat="false" ht="15" hidden="false" customHeight="false" outlineLevel="0" collapsed="false">
      <c r="A440" s="26" t="s">
        <v>10303</v>
      </c>
    </row>
    <row r="441" customFormat="false" ht="15" hidden="false" customHeight="false" outlineLevel="0" collapsed="false">
      <c r="A441" s="26" t="s">
        <v>10304</v>
      </c>
    </row>
    <row r="442" customFormat="false" ht="15" hidden="false" customHeight="false" outlineLevel="0" collapsed="false">
      <c r="A442" s="26" t="s">
        <v>10305</v>
      </c>
    </row>
    <row r="443" customFormat="false" ht="15" hidden="false" customHeight="false" outlineLevel="0" collapsed="false">
      <c r="A443" s="26" t="s">
        <v>10306</v>
      </c>
    </row>
    <row r="444" customFormat="false" ht="15" hidden="false" customHeight="false" outlineLevel="0" collapsed="false">
      <c r="A444" s="26" t="s">
        <v>10307</v>
      </c>
    </row>
    <row r="446" customFormat="false" ht="15" hidden="false" customHeight="false" outlineLevel="0" collapsed="false">
      <c r="A446" s="25" t="s">
        <v>10062</v>
      </c>
    </row>
    <row r="447" customFormat="false" ht="15" hidden="false" customHeight="false" outlineLevel="0" collapsed="false">
      <c r="A447" s="26" t="s">
        <v>10065</v>
      </c>
    </row>
    <row r="448" customFormat="false" ht="15" hidden="false" customHeight="false" outlineLevel="0" collapsed="false">
      <c r="A448" s="26" t="s">
        <v>10308</v>
      </c>
    </row>
    <row r="449" customFormat="false" ht="15" hidden="false" customHeight="false" outlineLevel="0" collapsed="false">
      <c r="A449" s="26" t="s">
        <v>10309</v>
      </c>
    </row>
    <row r="450" customFormat="false" ht="15" hidden="false" customHeight="false" outlineLevel="0" collapsed="false">
      <c r="A450" s="26" t="s">
        <v>10310</v>
      </c>
    </row>
    <row r="451" customFormat="false" ht="15" hidden="false" customHeight="false" outlineLevel="0" collapsed="false">
      <c r="A451" s="26" t="s">
        <v>10311</v>
      </c>
    </row>
    <row r="453" customFormat="false" ht="15" hidden="false" customHeight="false" outlineLevel="0" collapsed="false">
      <c r="A453" s="25" t="s">
        <v>10068</v>
      </c>
    </row>
    <row r="454" customFormat="false" ht="15" hidden="false" customHeight="false" outlineLevel="0" collapsed="false">
      <c r="A454" s="22" t="s">
        <v>10174</v>
      </c>
    </row>
    <row r="455" customFormat="false" ht="15" hidden="false" customHeight="false" outlineLevel="0" collapsed="false">
      <c r="A455" s="26" t="s">
        <v>10070</v>
      </c>
    </row>
    <row r="456" customFormat="false" ht="15" hidden="false" customHeight="false" outlineLevel="0" collapsed="false">
      <c r="A456" s="36" t="s">
        <v>10099</v>
      </c>
    </row>
    <row r="457" customFormat="false" ht="15" hidden="false" customHeight="false" outlineLevel="0" collapsed="false">
      <c r="A457" s="36" t="s">
        <v>10100</v>
      </c>
    </row>
    <row r="458" customFormat="false" ht="15" hidden="false" customHeight="false" outlineLevel="0" collapsed="false">
      <c r="A458" s="36" t="s">
        <v>10101</v>
      </c>
    </row>
    <row r="459" customFormat="false" ht="15" hidden="false" customHeight="false" outlineLevel="0" collapsed="false">
      <c r="A459" s="26" t="s">
        <v>10074</v>
      </c>
    </row>
    <row r="460" customFormat="false" ht="15" hidden="false" customHeight="false" outlineLevel="0" collapsed="false">
      <c r="A460" s="36" t="s">
        <v>10102</v>
      </c>
    </row>
    <row r="461" customFormat="false" ht="15" hidden="false" customHeight="false" outlineLevel="0" collapsed="false">
      <c r="A461" s="36" t="s">
        <v>10103</v>
      </c>
    </row>
    <row r="462" customFormat="false" ht="15" hidden="false" customHeight="false" outlineLevel="0" collapsed="false">
      <c r="A462" s="36" t="s">
        <v>10104</v>
      </c>
    </row>
    <row r="463" customFormat="false" ht="15" hidden="false" customHeight="false" outlineLevel="0" collapsed="false">
      <c r="A463" s="26" t="s">
        <v>10078</v>
      </c>
    </row>
    <row r="464" customFormat="false" ht="15" hidden="false" customHeight="false" outlineLevel="0" collapsed="false">
      <c r="A464" s="36" t="s">
        <v>10100</v>
      </c>
    </row>
    <row r="465" customFormat="false" ht="15" hidden="false" customHeight="false" outlineLevel="0" collapsed="false">
      <c r="A465" s="36" t="s">
        <v>10105</v>
      </c>
    </row>
    <row r="466" customFormat="false" ht="15" hidden="false" customHeight="false" outlineLevel="0" collapsed="false">
      <c r="A466" s="36" t="s">
        <v>10101</v>
      </c>
    </row>
    <row r="469" customFormat="false" ht="16.15" hidden="false" customHeight="false" outlineLevel="0" collapsed="false">
      <c r="A469" s="38" t="s">
        <v>10312</v>
      </c>
    </row>
    <row r="470" customFormat="false" ht="15" hidden="false" customHeight="false" outlineLevel="0" collapsed="false">
      <c r="A470" s="22" t="s">
        <v>10313</v>
      </c>
    </row>
    <row r="471" customFormat="false" ht="15" hidden="false" customHeight="false" outlineLevel="0" collapsed="false">
      <c r="A471" s="25" t="s">
        <v>10047</v>
      </c>
    </row>
    <row r="472" customFormat="false" ht="15" hidden="false" customHeight="false" outlineLevel="0" collapsed="false">
      <c r="A472" s="26" t="s">
        <v>10314</v>
      </c>
    </row>
    <row r="473" customFormat="false" ht="15" hidden="false" customHeight="false" outlineLevel="0" collapsed="false">
      <c r="A473" s="26" t="s">
        <v>10315</v>
      </c>
    </row>
    <row r="474" customFormat="false" ht="15" hidden="false" customHeight="false" outlineLevel="0" collapsed="false">
      <c r="A474" s="26" t="s">
        <v>10316</v>
      </c>
    </row>
    <row r="475" customFormat="false" ht="15" hidden="false" customHeight="false" outlineLevel="0" collapsed="false">
      <c r="A475" s="26" t="s">
        <v>10317</v>
      </c>
    </row>
    <row r="476" customFormat="false" ht="15" hidden="false" customHeight="false" outlineLevel="0" collapsed="false">
      <c r="A476" s="26" t="s">
        <v>10318</v>
      </c>
    </row>
    <row r="477" customFormat="false" ht="15" hidden="false" customHeight="false" outlineLevel="0" collapsed="false">
      <c r="A477" s="26" t="s">
        <v>10319</v>
      </c>
    </row>
    <row r="478" customFormat="false" ht="15" hidden="false" customHeight="false" outlineLevel="0" collapsed="false">
      <c r="A478" s="26" t="s">
        <v>10320</v>
      </c>
    </row>
    <row r="480" customFormat="false" ht="15" hidden="false" customHeight="false" outlineLevel="0" collapsed="false">
      <c r="A480" s="25" t="s">
        <v>10055</v>
      </c>
    </row>
    <row r="481" customFormat="false" ht="15" hidden="false" customHeight="false" outlineLevel="0" collapsed="false">
      <c r="A481" s="26" t="s">
        <v>10321</v>
      </c>
    </row>
    <row r="482" customFormat="false" ht="15" hidden="false" customHeight="false" outlineLevel="0" collapsed="false">
      <c r="A482" s="26" t="s">
        <v>10322</v>
      </c>
    </row>
    <row r="483" customFormat="false" ht="15" hidden="false" customHeight="false" outlineLevel="0" collapsed="false">
      <c r="A483" s="26" t="s">
        <v>10323</v>
      </c>
    </row>
    <row r="484" customFormat="false" ht="15" hidden="false" customHeight="false" outlineLevel="0" collapsed="false">
      <c r="A484" s="26" t="s">
        <v>10324</v>
      </c>
    </row>
    <row r="485" customFormat="false" ht="15" hidden="false" customHeight="false" outlineLevel="0" collapsed="false">
      <c r="A485" s="26" t="s">
        <v>10325</v>
      </c>
    </row>
    <row r="486" customFormat="false" ht="15" hidden="false" customHeight="false" outlineLevel="0" collapsed="false">
      <c r="A486" s="26" t="s">
        <v>10326</v>
      </c>
    </row>
    <row r="488" customFormat="false" ht="15" hidden="false" customHeight="false" outlineLevel="0" collapsed="false">
      <c r="A488" s="25" t="s">
        <v>10062</v>
      </c>
    </row>
    <row r="489" customFormat="false" ht="15" hidden="false" customHeight="false" outlineLevel="0" collapsed="false">
      <c r="A489" s="26" t="s">
        <v>10327</v>
      </c>
    </row>
    <row r="490" customFormat="false" ht="15" hidden="false" customHeight="false" outlineLevel="0" collapsed="false">
      <c r="A490" s="26" t="s">
        <v>10328</v>
      </c>
    </row>
    <row r="491" customFormat="false" ht="15" hidden="false" customHeight="false" outlineLevel="0" collapsed="false">
      <c r="A491" s="26" t="s">
        <v>10329</v>
      </c>
    </row>
    <row r="492" customFormat="false" ht="15" hidden="false" customHeight="false" outlineLevel="0" collapsed="false">
      <c r="A492" s="26" t="s">
        <v>10330</v>
      </c>
    </row>
    <row r="493" customFormat="false" ht="15" hidden="false" customHeight="false" outlineLevel="0" collapsed="false">
      <c r="A493" s="26" t="s">
        <v>10331</v>
      </c>
    </row>
    <row r="495" customFormat="false" ht="15" hidden="false" customHeight="false" outlineLevel="0" collapsed="false">
      <c r="A495" s="25" t="s">
        <v>10068</v>
      </c>
    </row>
    <row r="496" customFormat="false" ht="15" hidden="false" customHeight="false" outlineLevel="0" collapsed="false">
      <c r="A496" s="22" t="s">
        <v>10332</v>
      </c>
    </row>
    <row r="497" customFormat="false" ht="15" hidden="false" customHeight="false" outlineLevel="0" collapsed="false">
      <c r="A497" s="26" t="s">
        <v>10070</v>
      </c>
    </row>
    <row r="498" customFormat="false" ht="15" hidden="false" customHeight="false" outlineLevel="0" collapsed="false">
      <c r="A498" s="36" t="s">
        <v>10333</v>
      </c>
    </row>
    <row r="499" customFormat="false" ht="15" hidden="false" customHeight="false" outlineLevel="0" collapsed="false">
      <c r="A499" s="36" t="s">
        <v>10334</v>
      </c>
    </row>
    <row r="500" customFormat="false" ht="15" hidden="false" customHeight="false" outlineLevel="0" collapsed="false">
      <c r="A500" s="36" t="s">
        <v>10335</v>
      </c>
    </row>
    <row r="501" customFormat="false" ht="15" hidden="false" customHeight="false" outlineLevel="0" collapsed="false">
      <c r="A501" s="26" t="s">
        <v>10074</v>
      </c>
    </row>
    <row r="502" customFormat="false" ht="15" hidden="false" customHeight="false" outlineLevel="0" collapsed="false">
      <c r="A502" s="36" t="s">
        <v>10336</v>
      </c>
    </row>
    <row r="503" customFormat="false" ht="15" hidden="false" customHeight="false" outlineLevel="0" collapsed="false">
      <c r="A503" s="36" t="s">
        <v>10337</v>
      </c>
    </row>
    <row r="504" customFormat="false" ht="15" hidden="false" customHeight="false" outlineLevel="0" collapsed="false">
      <c r="A504" s="36" t="s">
        <v>10338</v>
      </c>
    </row>
    <row r="505" customFormat="false" ht="15" hidden="false" customHeight="false" outlineLevel="0" collapsed="false">
      <c r="A505" s="26" t="s">
        <v>10078</v>
      </c>
    </row>
    <row r="506" customFormat="false" ht="15" hidden="false" customHeight="false" outlineLevel="0" collapsed="false">
      <c r="A506" s="36" t="s">
        <v>10148</v>
      </c>
    </row>
    <row r="507" customFormat="false" ht="15" hidden="false" customHeight="false" outlineLevel="0" collapsed="false">
      <c r="A507" s="36" t="s">
        <v>10339</v>
      </c>
    </row>
    <row r="508" customFormat="false" ht="15" hidden="false" customHeight="false" outlineLevel="0" collapsed="false">
      <c r="A508" s="36" t="s">
        <v>10340</v>
      </c>
    </row>
    <row r="511" customFormat="false" ht="16.15" hidden="false" customHeight="false" outlineLevel="0" collapsed="false">
      <c r="A511" s="38" t="s">
        <v>10341</v>
      </c>
    </row>
    <row r="512" customFormat="false" ht="15" hidden="false" customHeight="false" outlineLevel="0" collapsed="false">
      <c r="A512" s="22" t="s">
        <v>10342</v>
      </c>
    </row>
    <row r="513" customFormat="false" ht="15" hidden="false" customHeight="false" outlineLevel="0" collapsed="false">
      <c r="A513" s="25" t="s">
        <v>10047</v>
      </c>
    </row>
    <row r="514" customFormat="false" ht="15" hidden="false" customHeight="false" outlineLevel="0" collapsed="false">
      <c r="A514" s="26" t="s">
        <v>10343</v>
      </c>
    </row>
    <row r="515" customFormat="false" ht="15" hidden="false" customHeight="false" outlineLevel="0" collapsed="false">
      <c r="A515" s="26" t="s">
        <v>10344</v>
      </c>
    </row>
    <row r="516" customFormat="false" ht="15" hidden="false" customHeight="false" outlineLevel="0" collapsed="false">
      <c r="A516" s="26" t="s">
        <v>10345</v>
      </c>
    </row>
    <row r="517" customFormat="false" ht="15" hidden="false" customHeight="false" outlineLevel="0" collapsed="false">
      <c r="A517" s="26" t="s">
        <v>10084</v>
      </c>
    </row>
    <row r="518" customFormat="false" ht="15" hidden="false" customHeight="false" outlineLevel="0" collapsed="false">
      <c r="A518" s="26" t="s">
        <v>10346</v>
      </c>
    </row>
    <row r="519" customFormat="false" ht="15" hidden="false" customHeight="false" outlineLevel="0" collapsed="false">
      <c r="A519" s="26" t="s">
        <v>10347</v>
      </c>
    </row>
    <row r="520" customFormat="false" ht="15" hidden="false" customHeight="false" outlineLevel="0" collapsed="false">
      <c r="A520" s="26" t="s">
        <v>10348</v>
      </c>
    </row>
    <row r="522" customFormat="false" ht="15" hidden="false" customHeight="false" outlineLevel="0" collapsed="false">
      <c r="A522" s="25" t="s">
        <v>10055</v>
      </c>
    </row>
    <row r="523" customFormat="false" ht="15" hidden="false" customHeight="false" outlineLevel="0" collapsed="false">
      <c r="A523" s="26" t="s">
        <v>10349</v>
      </c>
    </row>
    <row r="524" customFormat="false" ht="15" hidden="false" customHeight="false" outlineLevel="0" collapsed="false">
      <c r="A524" s="26" t="s">
        <v>10350</v>
      </c>
    </row>
    <row r="525" customFormat="false" ht="15" hidden="false" customHeight="false" outlineLevel="0" collapsed="false">
      <c r="A525" s="26" t="s">
        <v>10351</v>
      </c>
    </row>
    <row r="526" customFormat="false" ht="15" hidden="false" customHeight="false" outlineLevel="0" collapsed="false">
      <c r="A526" s="26" t="s">
        <v>10352</v>
      </c>
    </row>
    <row r="527" customFormat="false" ht="15" hidden="false" customHeight="false" outlineLevel="0" collapsed="false">
      <c r="A527" s="26" t="s">
        <v>10353</v>
      </c>
    </row>
    <row r="528" customFormat="false" ht="15" hidden="false" customHeight="false" outlineLevel="0" collapsed="false">
      <c r="A528" s="26" t="s">
        <v>10354</v>
      </c>
    </row>
    <row r="530" customFormat="false" ht="15" hidden="false" customHeight="false" outlineLevel="0" collapsed="false">
      <c r="A530" s="25" t="s">
        <v>10062</v>
      </c>
    </row>
    <row r="531" customFormat="false" ht="15" hidden="false" customHeight="false" outlineLevel="0" collapsed="false">
      <c r="A531" s="26" t="s">
        <v>10355</v>
      </c>
    </row>
    <row r="532" customFormat="false" ht="15" hidden="false" customHeight="false" outlineLevel="0" collapsed="false">
      <c r="A532" s="26" t="s">
        <v>10356</v>
      </c>
    </row>
    <row r="533" customFormat="false" ht="15" hidden="false" customHeight="false" outlineLevel="0" collapsed="false">
      <c r="A533" s="26" t="s">
        <v>10142</v>
      </c>
    </row>
    <row r="534" customFormat="false" ht="15" hidden="false" customHeight="false" outlineLevel="0" collapsed="false">
      <c r="A534" s="26" t="s">
        <v>10357</v>
      </c>
    </row>
    <row r="535" customFormat="false" ht="15" hidden="false" customHeight="false" outlineLevel="0" collapsed="false">
      <c r="A535" s="26" t="s">
        <v>10067</v>
      </c>
    </row>
    <row r="537" customFormat="false" ht="15" hidden="false" customHeight="false" outlineLevel="0" collapsed="false">
      <c r="A537" s="25" t="s">
        <v>10068</v>
      </c>
    </row>
    <row r="538" customFormat="false" ht="15" hidden="false" customHeight="false" outlineLevel="0" collapsed="false">
      <c r="A538" s="22" t="s">
        <v>10358</v>
      </c>
    </row>
    <row r="539" customFormat="false" ht="15" hidden="false" customHeight="false" outlineLevel="0" collapsed="false">
      <c r="A539" s="26" t="s">
        <v>10070</v>
      </c>
    </row>
    <row r="540" customFormat="false" ht="15" hidden="false" customHeight="false" outlineLevel="0" collapsed="false">
      <c r="A540" s="36" t="s">
        <v>10147</v>
      </c>
    </row>
    <row r="541" customFormat="false" ht="15" hidden="false" customHeight="false" outlineLevel="0" collapsed="false">
      <c r="A541" s="36" t="s">
        <v>10359</v>
      </c>
    </row>
    <row r="542" customFormat="false" ht="15" hidden="false" customHeight="false" outlineLevel="0" collapsed="false">
      <c r="A542" s="36" t="s">
        <v>10154</v>
      </c>
    </row>
    <row r="543" customFormat="false" ht="15" hidden="false" customHeight="false" outlineLevel="0" collapsed="false">
      <c r="A543" s="26" t="s">
        <v>10074</v>
      </c>
    </row>
    <row r="544" customFormat="false" ht="15" hidden="false" customHeight="false" outlineLevel="0" collapsed="false">
      <c r="A544" s="36" t="s">
        <v>10360</v>
      </c>
    </row>
    <row r="545" customFormat="false" ht="15" hidden="false" customHeight="false" outlineLevel="0" collapsed="false">
      <c r="A545" s="36" t="s">
        <v>10361</v>
      </c>
    </row>
    <row r="546" customFormat="false" ht="15" hidden="false" customHeight="false" outlineLevel="0" collapsed="false">
      <c r="A546" s="36" t="s">
        <v>10362</v>
      </c>
    </row>
    <row r="547" customFormat="false" ht="15" hidden="false" customHeight="false" outlineLevel="0" collapsed="false">
      <c r="A547" s="26" t="s">
        <v>10078</v>
      </c>
    </row>
    <row r="548" customFormat="false" ht="15" hidden="false" customHeight="false" outlineLevel="0" collapsed="false">
      <c r="A548" s="36" t="s">
        <v>10359</v>
      </c>
    </row>
    <row r="549" customFormat="false" ht="15" hidden="false" customHeight="false" outlineLevel="0" collapsed="false">
      <c r="A549" s="36" t="s">
        <v>10154</v>
      </c>
    </row>
    <row r="550" customFormat="false" ht="15" hidden="false" customHeight="false" outlineLevel="0" collapsed="false">
      <c r="A550" s="36" t="s">
        <v>10363</v>
      </c>
    </row>
    <row r="553" customFormat="false" ht="16.15" hidden="false" customHeight="false" outlineLevel="0" collapsed="false">
      <c r="A553" s="38" t="s">
        <v>10364</v>
      </c>
    </row>
    <row r="554" customFormat="false" ht="15" hidden="false" customHeight="false" outlineLevel="0" collapsed="false">
      <c r="A554" s="22" t="s">
        <v>10365</v>
      </c>
    </row>
    <row r="555" customFormat="false" ht="15" hidden="false" customHeight="false" outlineLevel="0" collapsed="false">
      <c r="A555" s="25" t="s">
        <v>10047</v>
      </c>
    </row>
    <row r="556" customFormat="false" ht="15" hidden="false" customHeight="false" outlineLevel="0" collapsed="false">
      <c r="A556" s="26" t="s">
        <v>10366</v>
      </c>
    </row>
    <row r="557" customFormat="false" ht="15" hidden="false" customHeight="false" outlineLevel="0" collapsed="false">
      <c r="A557" s="26" t="s">
        <v>10367</v>
      </c>
    </row>
    <row r="558" customFormat="false" ht="15" hidden="false" customHeight="false" outlineLevel="0" collapsed="false">
      <c r="A558" s="26" t="s">
        <v>10368</v>
      </c>
    </row>
    <row r="559" customFormat="false" ht="15" hidden="false" customHeight="false" outlineLevel="0" collapsed="false">
      <c r="A559" s="26" t="s">
        <v>10369</v>
      </c>
    </row>
    <row r="560" customFormat="false" ht="15" hidden="false" customHeight="false" outlineLevel="0" collapsed="false">
      <c r="A560" s="26" t="s">
        <v>10370</v>
      </c>
    </row>
    <row r="561" customFormat="false" ht="15" hidden="false" customHeight="false" outlineLevel="0" collapsed="false">
      <c r="A561" s="26" t="s">
        <v>10371</v>
      </c>
    </row>
    <row r="562" customFormat="false" ht="15" hidden="false" customHeight="false" outlineLevel="0" collapsed="false">
      <c r="A562" s="26" t="s">
        <v>10372</v>
      </c>
    </row>
    <row r="564" customFormat="false" ht="15" hidden="false" customHeight="false" outlineLevel="0" collapsed="false">
      <c r="A564" s="25" t="s">
        <v>10055</v>
      </c>
    </row>
    <row r="565" customFormat="false" ht="15" hidden="false" customHeight="false" outlineLevel="0" collapsed="false">
      <c r="A565" s="26" t="s">
        <v>10373</v>
      </c>
    </row>
    <row r="566" customFormat="false" ht="15" hidden="false" customHeight="false" outlineLevel="0" collapsed="false">
      <c r="A566" s="26" t="s">
        <v>10374</v>
      </c>
    </row>
    <row r="567" customFormat="false" ht="15" hidden="false" customHeight="false" outlineLevel="0" collapsed="false">
      <c r="A567" s="26" t="s">
        <v>10375</v>
      </c>
    </row>
    <row r="568" customFormat="false" ht="15" hidden="false" customHeight="false" outlineLevel="0" collapsed="false">
      <c r="A568" s="26" t="s">
        <v>10376</v>
      </c>
    </row>
    <row r="569" customFormat="false" ht="15" hidden="false" customHeight="false" outlineLevel="0" collapsed="false">
      <c r="A569" s="26" t="s">
        <v>10377</v>
      </c>
    </row>
    <row r="570" customFormat="false" ht="15" hidden="false" customHeight="false" outlineLevel="0" collapsed="false">
      <c r="A570" s="26" t="s">
        <v>10378</v>
      </c>
    </row>
    <row r="572" customFormat="false" ht="15" hidden="false" customHeight="false" outlineLevel="0" collapsed="false">
      <c r="A572" s="25" t="s">
        <v>10062</v>
      </c>
    </row>
    <row r="573" customFormat="false" ht="15" hidden="false" customHeight="false" outlineLevel="0" collapsed="false">
      <c r="A573" s="26" t="s">
        <v>10379</v>
      </c>
    </row>
    <row r="574" customFormat="false" ht="15" hidden="false" customHeight="false" outlineLevel="0" collapsed="false">
      <c r="A574" s="26" t="s">
        <v>10380</v>
      </c>
    </row>
    <row r="575" customFormat="false" ht="15" hidden="false" customHeight="false" outlineLevel="0" collapsed="false">
      <c r="A575" s="26" t="s">
        <v>10381</v>
      </c>
    </row>
    <row r="576" customFormat="false" ht="15" hidden="false" customHeight="false" outlineLevel="0" collapsed="false">
      <c r="A576" s="26" t="s">
        <v>10382</v>
      </c>
    </row>
    <row r="577" customFormat="false" ht="15" hidden="false" customHeight="false" outlineLevel="0" collapsed="false">
      <c r="A577" s="26" t="s">
        <v>10383</v>
      </c>
    </row>
    <row r="579" customFormat="false" ht="15" hidden="false" customHeight="false" outlineLevel="0" collapsed="false">
      <c r="A579" s="25" t="s">
        <v>10068</v>
      </c>
    </row>
    <row r="580" customFormat="false" ht="15" hidden="false" customHeight="false" outlineLevel="0" collapsed="false">
      <c r="A580" s="22" t="s">
        <v>10098</v>
      </c>
    </row>
    <row r="581" customFormat="false" ht="15" hidden="false" customHeight="false" outlineLevel="0" collapsed="false">
      <c r="A581" s="26" t="s">
        <v>10070</v>
      </c>
    </row>
    <row r="582" customFormat="false" ht="15" hidden="false" customHeight="false" outlineLevel="0" collapsed="false">
      <c r="A582" s="36" t="s">
        <v>10099</v>
      </c>
    </row>
    <row r="583" customFormat="false" ht="15" hidden="false" customHeight="false" outlineLevel="0" collapsed="false">
      <c r="A583" s="36" t="s">
        <v>10100</v>
      </c>
    </row>
    <row r="584" customFormat="false" ht="15" hidden="false" customHeight="false" outlineLevel="0" collapsed="false">
      <c r="A584" s="36" t="s">
        <v>10101</v>
      </c>
    </row>
    <row r="585" customFormat="false" ht="15" hidden="false" customHeight="false" outlineLevel="0" collapsed="false">
      <c r="A585" s="26" t="s">
        <v>10074</v>
      </c>
    </row>
    <row r="586" customFormat="false" ht="15" hidden="false" customHeight="false" outlineLevel="0" collapsed="false">
      <c r="A586" s="36" t="s">
        <v>10102</v>
      </c>
    </row>
    <row r="587" customFormat="false" ht="15" hidden="false" customHeight="false" outlineLevel="0" collapsed="false">
      <c r="A587" s="36" t="s">
        <v>10103</v>
      </c>
    </row>
    <row r="588" customFormat="false" ht="15" hidden="false" customHeight="false" outlineLevel="0" collapsed="false">
      <c r="A588" s="36" t="s">
        <v>10104</v>
      </c>
    </row>
    <row r="589" customFormat="false" ht="15" hidden="false" customHeight="false" outlineLevel="0" collapsed="false">
      <c r="A589" s="26" t="s">
        <v>10078</v>
      </c>
    </row>
    <row r="590" customFormat="false" ht="15" hidden="false" customHeight="false" outlineLevel="0" collapsed="false">
      <c r="A590" s="36" t="s">
        <v>10100</v>
      </c>
    </row>
    <row r="591" customFormat="false" ht="15" hidden="false" customHeight="false" outlineLevel="0" collapsed="false">
      <c r="A591" s="36" t="s">
        <v>10105</v>
      </c>
    </row>
    <row r="592" customFormat="false" ht="15" hidden="false" customHeight="false" outlineLevel="0" collapsed="false">
      <c r="A592" s="36" t="s">
        <v>10101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21.6" hidden="false" customHeight="false" outlineLevel="0" collapsed="false">
      <c r="A1" s="21" t="s">
        <v>10384</v>
      </c>
    </row>
    <row r="2" customFormat="false" ht="46.25" hidden="false" customHeight="false" outlineLevel="0" collapsed="false">
      <c r="A2" s="31" t="s">
        <v>10385</v>
      </c>
    </row>
    <row r="4" customFormat="false" ht="15" hidden="false" customHeight="false" outlineLevel="0" collapsed="false">
      <c r="A4" s="23" t="s">
        <v>10386</v>
      </c>
    </row>
    <row r="5" customFormat="false" ht="15" hidden="false" customHeight="false" outlineLevel="0" collapsed="false">
      <c r="A5" s="24" t="s">
        <v>10387</v>
      </c>
      <c r="B5" s="24" t="s">
        <v>10023</v>
      </c>
      <c r="C5" s="24" t="s">
        <v>9115</v>
      </c>
      <c r="D5" s="28"/>
    </row>
    <row r="6" customFormat="false" ht="15" hidden="false" customHeight="false" outlineLevel="0" collapsed="false">
      <c r="A6" s="32" t="s">
        <v>397</v>
      </c>
      <c r="B6" s="26" t="n">
        <v>6</v>
      </c>
      <c r="C6" s="27" t="n">
        <v>0.333333333333333</v>
      </c>
    </row>
    <row r="7" customFormat="false" ht="26.85" hidden="false" customHeight="false" outlineLevel="0" collapsed="false">
      <c r="A7" s="32" t="s">
        <v>150</v>
      </c>
      <c r="B7" s="26" t="n">
        <v>4</v>
      </c>
      <c r="C7" s="27" t="n">
        <v>0.75</v>
      </c>
    </row>
    <row r="8" customFormat="false" ht="26.85" hidden="false" customHeight="false" outlineLevel="0" collapsed="false">
      <c r="A8" s="32" t="s">
        <v>1258</v>
      </c>
      <c r="B8" s="26" t="n">
        <v>2</v>
      </c>
      <c r="C8" s="27" t="n">
        <v>1</v>
      </c>
    </row>
    <row r="9" customFormat="false" ht="26.85" hidden="false" customHeight="false" outlineLevel="0" collapsed="false">
      <c r="A9" s="32" t="s">
        <v>627</v>
      </c>
      <c r="B9" s="26" t="n">
        <v>2</v>
      </c>
      <c r="C9" s="27" t="n">
        <v>1</v>
      </c>
    </row>
    <row r="10" customFormat="false" ht="15" hidden="false" customHeight="false" outlineLevel="0" collapsed="false">
      <c r="A10" s="32" t="s">
        <v>2278</v>
      </c>
      <c r="B10" s="26" t="n">
        <v>2</v>
      </c>
      <c r="C10" s="27" t="n">
        <v>1</v>
      </c>
    </row>
    <row r="11" customFormat="false" ht="15" hidden="false" customHeight="false" outlineLevel="0" collapsed="false">
      <c r="A11" s="32" t="s">
        <v>377</v>
      </c>
      <c r="B11" s="26" t="n">
        <v>2</v>
      </c>
      <c r="C11" s="27" t="n">
        <v>0.5</v>
      </c>
    </row>
    <row r="12" customFormat="false" ht="26.85" hidden="false" customHeight="false" outlineLevel="0" collapsed="false">
      <c r="A12" s="32" t="s">
        <v>10388</v>
      </c>
      <c r="B12" s="26" t="n">
        <v>2</v>
      </c>
      <c r="C12" s="27" t="n">
        <v>0.5</v>
      </c>
    </row>
    <row r="13" customFormat="false" ht="26.85" hidden="false" customHeight="false" outlineLevel="0" collapsed="false">
      <c r="A13" s="32" t="s">
        <v>10389</v>
      </c>
      <c r="B13" s="26" t="n">
        <v>2</v>
      </c>
      <c r="C13" s="27" t="n">
        <v>0.5</v>
      </c>
    </row>
    <row r="15" customFormat="false" ht="15" hidden="false" customHeight="false" outlineLevel="0" collapsed="false">
      <c r="A15" s="23" t="s">
        <v>10390</v>
      </c>
    </row>
    <row r="16" customFormat="false" ht="15" hidden="false" customHeight="false" outlineLevel="0" collapsed="false">
      <c r="A16" s="24" t="s">
        <v>10391</v>
      </c>
      <c r="B16" s="24" t="s">
        <v>10023</v>
      </c>
      <c r="C16" s="24" t="s">
        <v>9115</v>
      </c>
      <c r="D16" s="28"/>
    </row>
    <row r="17" customFormat="false" ht="15" hidden="false" customHeight="false" outlineLevel="0" collapsed="false">
      <c r="A17" s="25" t="s">
        <v>10392</v>
      </c>
      <c r="B17" s="26" t="n">
        <v>24</v>
      </c>
      <c r="C17" s="27" t="n">
        <v>0.791666666666667</v>
      </c>
    </row>
    <row r="18" customFormat="false" ht="15" hidden="false" customHeight="false" outlineLevel="0" collapsed="false">
      <c r="A18" s="25" t="s">
        <v>10393</v>
      </c>
      <c r="B18" s="26" t="n">
        <v>20</v>
      </c>
      <c r="C18" s="27" t="n">
        <v>0.7</v>
      </c>
    </row>
    <row r="19" customFormat="false" ht="15" hidden="false" customHeight="false" outlineLevel="0" collapsed="false">
      <c r="A19" s="25" t="s">
        <v>10394</v>
      </c>
      <c r="B19" s="26" t="n">
        <v>19</v>
      </c>
      <c r="C19" s="27" t="n">
        <v>0.736842105263158</v>
      </c>
    </row>
    <row r="20" customFormat="false" ht="15" hidden="false" customHeight="false" outlineLevel="0" collapsed="false">
      <c r="A20" s="26" t="s">
        <v>226</v>
      </c>
      <c r="B20" s="26" t="n">
        <v>16</v>
      </c>
      <c r="C20" s="27" t="n">
        <v>0.5625</v>
      </c>
    </row>
    <row r="21" customFormat="false" ht="15" hidden="false" customHeight="false" outlineLevel="0" collapsed="false">
      <c r="A21" s="26" t="s">
        <v>85</v>
      </c>
      <c r="B21" s="26" t="n">
        <v>16</v>
      </c>
      <c r="C21" s="27" t="n">
        <v>0.375</v>
      </c>
    </row>
    <row r="22" customFormat="false" ht="15" hidden="false" customHeight="false" outlineLevel="0" collapsed="false">
      <c r="A22" s="26" t="s">
        <v>182</v>
      </c>
      <c r="B22" s="26" t="n">
        <v>13</v>
      </c>
      <c r="C22" s="27" t="n">
        <v>0.461538461538462</v>
      </c>
    </row>
    <row r="23" customFormat="false" ht="15" hidden="false" customHeight="false" outlineLevel="0" collapsed="false">
      <c r="A23" s="26" t="s">
        <v>107</v>
      </c>
      <c r="B23" s="26" t="n">
        <v>13</v>
      </c>
      <c r="C23" s="27" t="n">
        <v>0.461538461538462</v>
      </c>
    </row>
    <row r="24" customFormat="false" ht="15" hidden="false" customHeight="false" outlineLevel="0" collapsed="false">
      <c r="A24" s="26" t="s">
        <v>145</v>
      </c>
      <c r="B24" s="26" t="n">
        <v>11</v>
      </c>
      <c r="C24" s="27" t="n">
        <v>0.363636363636364</v>
      </c>
    </row>
    <row r="25" customFormat="false" ht="15" hidden="false" customHeight="false" outlineLevel="0" collapsed="false">
      <c r="A25" s="22" t="s">
        <v>10395</v>
      </c>
    </row>
    <row r="27" customFormat="false" ht="15" hidden="false" customHeight="false" outlineLevel="0" collapsed="false">
      <c r="A27" s="23" t="s">
        <v>10396</v>
      </c>
    </row>
    <row r="28" customFormat="false" ht="23.85" hidden="false" customHeight="false" outlineLevel="0" collapsed="false">
      <c r="A28" s="31" t="s">
        <v>10397</v>
      </c>
    </row>
    <row r="29" customFormat="false" ht="15" hidden="false" customHeight="false" outlineLevel="0" collapsed="false">
      <c r="A29" s="24" t="s">
        <v>10398</v>
      </c>
      <c r="B29" s="24" t="s">
        <v>10399</v>
      </c>
      <c r="C29" s="24" t="s">
        <v>10400</v>
      </c>
      <c r="D29" s="28"/>
    </row>
    <row r="30" customFormat="false" ht="26.85" hidden="false" customHeight="false" outlineLevel="0" collapsed="false">
      <c r="A30" s="37" t="s">
        <v>778</v>
      </c>
      <c r="B30" s="39" t="n">
        <v>9</v>
      </c>
      <c r="C30" s="40" t="n">
        <v>0.666666666666667</v>
      </c>
    </row>
    <row r="31" customFormat="false" ht="15" hidden="false" customHeight="false" outlineLevel="0" collapsed="false">
      <c r="A31" s="37" t="s">
        <v>315</v>
      </c>
      <c r="B31" s="39" t="n">
        <v>3</v>
      </c>
      <c r="C31" s="40" t="n">
        <v>0.666666666666667</v>
      </c>
    </row>
    <row r="32" customFormat="false" ht="15" hidden="false" customHeight="false" outlineLevel="0" collapsed="false">
      <c r="A32" s="32" t="s">
        <v>377</v>
      </c>
      <c r="B32" s="26" t="n">
        <v>4</v>
      </c>
      <c r="C32" s="27" t="n">
        <v>0.5</v>
      </c>
    </row>
    <row r="33" customFormat="false" ht="15" hidden="false" customHeight="false" outlineLevel="0" collapsed="false">
      <c r="A33" s="32" t="s">
        <v>663</v>
      </c>
      <c r="B33" s="26" t="n">
        <v>3</v>
      </c>
      <c r="C33" s="27" t="n">
        <v>0.333333333333333</v>
      </c>
    </row>
    <row r="34" customFormat="false" ht="26.85" hidden="false" customHeight="false" outlineLevel="0" collapsed="false">
      <c r="A34" s="32" t="s">
        <v>228</v>
      </c>
      <c r="B34" s="26" t="n">
        <v>3</v>
      </c>
      <c r="C34" s="27" t="n">
        <v>0.333333333333333</v>
      </c>
    </row>
    <row r="35" customFormat="false" ht="26.85" hidden="false" customHeight="false" outlineLevel="0" collapsed="false">
      <c r="A35" s="32" t="s">
        <v>649</v>
      </c>
      <c r="B35" s="26" t="n">
        <v>3</v>
      </c>
      <c r="C35" s="27" t="n">
        <v>0.333333333333333</v>
      </c>
    </row>
    <row r="37" customFormat="false" ht="15" hidden="false" customHeight="false" outlineLevel="0" collapsed="false">
      <c r="A37" s="22" t="s">
        <v>10401</v>
      </c>
    </row>
    <row r="39" customFormat="false" ht="15" hidden="false" customHeight="false" outlineLevel="0" collapsed="false">
      <c r="A39" s="23" t="s">
        <v>10402</v>
      </c>
    </row>
    <row r="40" customFormat="false" ht="57.45" hidden="false" customHeight="false" outlineLevel="0" collapsed="false">
      <c r="A40" s="31" t="s">
        <v>10403</v>
      </c>
    </row>
    <row r="41" customFormat="false" ht="15" hidden="false" customHeight="false" outlineLevel="0" collapsed="false">
      <c r="A41" s="25" t="s">
        <v>10404</v>
      </c>
    </row>
    <row r="42" customFormat="false" ht="15" hidden="false" customHeight="false" outlineLevel="0" collapsed="false">
      <c r="A42" s="24" t="s">
        <v>10387</v>
      </c>
      <c r="B42" s="24" t="s">
        <v>10023</v>
      </c>
      <c r="C42" s="24" t="s">
        <v>10400</v>
      </c>
      <c r="D42" s="28"/>
    </row>
    <row r="43" customFormat="false" ht="26.85" hidden="false" customHeight="false" outlineLevel="0" collapsed="false">
      <c r="A43" s="32" t="s">
        <v>742</v>
      </c>
      <c r="B43" s="26" t="n">
        <v>3</v>
      </c>
      <c r="C43" s="27" t="n">
        <v>1</v>
      </c>
    </row>
    <row r="44" customFormat="false" ht="15" hidden="false" customHeight="false" outlineLevel="0" collapsed="false">
      <c r="A44" s="32" t="s">
        <v>2545</v>
      </c>
      <c r="B44" s="26" t="n">
        <v>3</v>
      </c>
      <c r="C44" s="27" t="n">
        <v>1</v>
      </c>
    </row>
    <row r="45" customFormat="false" ht="26.85" hidden="false" customHeight="false" outlineLevel="0" collapsed="false">
      <c r="A45" s="32" t="s">
        <v>2212</v>
      </c>
      <c r="B45" s="26" t="n">
        <v>3</v>
      </c>
      <c r="C45" s="27" t="n">
        <v>1</v>
      </c>
    </row>
    <row r="46" customFormat="false" ht="26.85" hidden="false" customHeight="false" outlineLevel="0" collapsed="false">
      <c r="A46" s="32" t="s">
        <v>673</v>
      </c>
      <c r="B46" s="26" t="n">
        <v>3</v>
      </c>
      <c r="C46" s="27" t="n">
        <v>1</v>
      </c>
    </row>
    <row r="47" customFormat="false" ht="26.85" hidden="false" customHeight="false" outlineLevel="0" collapsed="false">
      <c r="A47" s="32" t="s">
        <v>770</v>
      </c>
      <c r="B47" s="26" t="n">
        <v>5</v>
      </c>
      <c r="C47" s="27" t="n">
        <v>0.8</v>
      </c>
    </row>
    <row r="48" customFormat="false" ht="26.85" hidden="false" customHeight="false" outlineLevel="0" collapsed="false">
      <c r="A48" s="32" t="s">
        <v>1079</v>
      </c>
      <c r="B48" s="26" t="n">
        <v>4</v>
      </c>
      <c r="C48" s="27" t="n">
        <v>0.75</v>
      </c>
    </row>
    <row r="50" customFormat="false" ht="15" hidden="false" customHeight="false" outlineLevel="0" collapsed="false">
      <c r="A50" s="25" t="s">
        <v>10405</v>
      </c>
    </row>
    <row r="51" customFormat="false" ht="15" hidden="false" customHeight="false" outlineLevel="0" collapsed="false">
      <c r="A51" s="24" t="s">
        <v>10391</v>
      </c>
      <c r="B51" s="24" t="s">
        <v>10023</v>
      </c>
      <c r="C51" s="24" t="s">
        <v>10400</v>
      </c>
      <c r="D51" s="28"/>
    </row>
    <row r="52" customFormat="false" ht="15" hidden="false" customHeight="false" outlineLevel="0" collapsed="false">
      <c r="A52" s="26" t="s">
        <v>168</v>
      </c>
      <c r="B52" s="26" t="n">
        <v>178</v>
      </c>
      <c r="C52" s="27" t="n">
        <v>0.5</v>
      </c>
    </row>
    <row r="53" customFormat="false" ht="15" hidden="false" customHeight="false" outlineLevel="0" collapsed="false">
      <c r="A53" s="26" t="s">
        <v>136</v>
      </c>
      <c r="B53" s="26" t="n">
        <v>57</v>
      </c>
      <c r="C53" s="27" t="n">
        <v>0.473684210526316</v>
      </c>
    </row>
    <row r="54" customFormat="false" ht="15" hidden="false" customHeight="false" outlineLevel="0" collapsed="false">
      <c r="A54" s="26" t="s">
        <v>182</v>
      </c>
      <c r="B54" s="26" t="n">
        <v>129</v>
      </c>
      <c r="C54" s="27" t="n">
        <v>0.465116279069767</v>
      </c>
    </row>
    <row r="55" customFormat="false" ht="15" hidden="false" customHeight="false" outlineLevel="0" collapsed="false">
      <c r="A55" s="26" t="s">
        <v>148</v>
      </c>
      <c r="B55" s="26" t="n">
        <v>69</v>
      </c>
      <c r="C55" s="27" t="n">
        <v>0.463768115942029</v>
      </c>
    </row>
    <row r="56" customFormat="false" ht="15" hidden="false" customHeight="false" outlineLevel="0" collapsed="false">
      <c r="A56" s="26" t="s">
        <v>142</v>
      </c>
      <c r="B56" s="26" t="n">
        <v>125</v>
      </c>
      <c r="C56" s="27" t="n">
        <v>0.456</v>
      </c>
    </row>
    <row r="57" customFormat="false" ht="15" hidden="false" customHeight="false" outlineLevel="0" collapsed="false">
      <c r="A57" s="26" t="s">
        <v>596</v>
      </c>
      <c r="B57" s="26" t="n">
        <v>22</v>
      </c>
      <c r="C57" s="27" t="n">
        <v>0.454545454545455</v>
      </c>
    </row>
    <row r="60" customFormat="false" ht="15" hidden="false" customHeight="false" outlineLevel="0" collapsed="false">
      <c r="A60" s="23" t="s">
        <v>10406</v>
      </c>
    </row>
    <row r="61" customFormat="false" ht="23.85" hidden="false" customHeight="false" outlineLevel="0" collapsed="false">
      <c r="A61" s="31" t="s">
        <v>10407</v>
      </c>
    </row>
    <row r="62" customFormat="false" ht="15" hidden="false" customHeight="false" outlineLevel="0" collapsed="false">
      <c r="A62" s="26" t="s">
        <v>10408</v>
      </c>
    </row>
    <row r="65" customFormat="false" ht="15" hidden="false" customHeight="false" outlineLevel="0" collapsed="false">
      <c r="A65" s="23" t="s">
        <v>10005</v>
      </c>
    </row>
    <row r="66" customFormat="false" ht="109.5" hidden="false" customHeight="true" outlineLevel="0" collapsed="false">
      <c r="A66" s="30" t="s">
        <v>10409</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10410</v>
      </c>
    </row>
    <row r="2" customFormat="false" ht="90" hidden="false" customHeight="true" outlineLevel="0" collapsed="false">
      <c r="A2" s="42" t="s">
        <v>10411</v>
      </c>
      <c r="B2" s="42"/>
      <c r="C2" s="42"/>
      <c r="D2" s="42"/>
      <c r="E2" s="42"/>
    </row>
    <row r="4" customFormat="false" ht="17.35" hidden="false" customHeight="false" outlineLevel="0" collapsed="false">
      <c r="A4" s="43" t="s">
        <v>10412</v>
      </c>
      <c r="B4" s="44"/>
      <c r="C4" s="44"/>
      <c r="D4" s="44"/>
      <c r="E4" s="44"/>
    </row>
    <row r="5" customFormat="false" ht="23.85" hidden="false" customHeight="false" outlineLevel="0" collapsed="false">
      <c r="A5" s="31" t="s">
        <v>10413</v>
      </c>
    </row>
    <row r="6" customFormat="false" ht="15" hidden="false" customHeight="false" outlineLevel="0" collapsed="false">
      <c r="A6" s="23" t="s">
        <v>10414</v>
      </c>
    </row>
    <row r="7" customFormat="false" ht="15" hidden="false" customHeight="false" outlineLevel="0" collapsed="false">
      <c r="A7" s="24" t="s">
        <v>10415</v>
      </c>
      <c r="B7" s="24" t="s">
        <v>10416</v>
      </c>
      <c r="C7" s="24" t="s">
        <v>10023</v>
      </c>
      <c r="D7" s="24" t="s">
        <v>9115</v>
      </c>
      <c r="E7" s="28"/>
    </row>
    <row r="8" customFormat="false" ht="15" hidden="false" customHeight="false" outlineLevel="0" collapsed="false">
      <c r="A8" s="32" t="s">
        <v>10417</v>
      </c>
      <c r="B8" s="32" t="s">
        <v>10418</v>
      </c>
      <c r="C8" s="26" t="n">
        <v>8</v>
      </c>
      <c r="D8" s="27" t="n">
        <v>0.5</v>
      </c>
    </row>
    <row r="9" customFormat="false" ht="15" hidden="false" customHeight="false" outlineLevel="0" collapsed="false">
      <c r="A9" s="32" t="s">
        <v>10419</v>
      </c>
      <c r="B9" s="32" t="s">
        <v>120</v>
      </c>
      <c r="C9" s="26" t="n">
        <v>7</v>
      </c>
      <c r="D9" s="27" t="n">
        <v>0.714285714285714</v>
      </c>
    </row>
    <row r="10" customFormat="false" ht="15" hidden="false" customHeight="false" outlineLevel="0" collapsed="false">
      <c r="A10" s="32" t="s">
        <v>168</v>
      </c>
      <c r="B10" s="32" t="s">
        <v>10420</v>
      </c>
      <c r="C10" s="26" t="n">
        <v>7</v>
      </c>
      <c r="D10" s="27" t="n">
        <v>0.714285714285714</v>
      </c>
    </row>
    <row r="11" customFormat="false" ht="15" hidden="false" customHeight="false" outlineLevel="0" collapsed="false">
      <c r="A11" s="32" t="s">
        <v>107</v>
      </c>
      <c r="B11" s="32" t="s">
        <v>10421</v>
      </c>
      <c r="C11" s="26" t="n">
        <v>7</v>
      </c>
      <c r="D11" s="27" t="n">
        <v>0.571428571428571</v>
      </c>
    </row>
    <row r="12" customFormat="false" ht="15" hidden="false" customHeight="false" outlineLevel="0" collapsed="false">
      <c r="A12" s="32" t="s">
        <v>85</v>
      </c>
      <c r="B12" s="32" t="s">
        <v>10422</v>
      </c>
      <c r="C12" s="26" t="n">
        <v>5</v>
      </c>
      <c r="D12" s="27" t="n">
        <v>0.8</v>
      </c>
    </row>
    <row r="13" customFormat="false" ht="15" hidden="false" customHeight="false" outlineLevel="0" collapsed="false">
      <c r="A13" s="32" t="s">
        <v>182</v>
      </c>
      <c r="B13" s="32" t="s">
        <v>10420</v>
      </c>
      <c r="C13" s="26" t="n">
        <v>4</v>
      </c>
      <c r="D13" s="27" t="n">
        <v>1</v>
      </c>
    </row>
    <row r="14" customFormat="false" ht="15" hidden="false" customHeight="false" outlineLevel="0" collapsed="false">
      <c r="A14" s="32" t="s">
        <v>10423</v>
      </c>
      <c r="B14" s="32" t="s">
        <v>94</v>
      </c>
      <c r="C14" s="26" t="n">
        <v>4</v>
      </c>
      <c r="D14" s="27" t="n">
        <v>0.5</v>
      </c>
    </row>
    <row r="15" customFormat="false" ht="15" hidden="false" customHeight="false" outlineLevel="0" collapsed="false">
      <c r="A15" s="32" t="s">
        <v>239</v>
      </c>
      <c r="B15" s="32" t="s">
        <v>112</v>
      </c>
      <c r="C15" s="26" t="n">
        <v>3</v>
      </c>
      <c r="D15" s="27" t="n">
        <v>1</v>
      </c>
    </row>
    <row r="17" customFormat="false" ht="15" hidden="false" customHeight="false" outlineLevel="0" collapsed="false">
      <c r="A17" s="23" t="s">
        <v>10424</v>
      </c>
    </row>
    <row r="18" customFormat="false" ht="39.75" hidden="false" customHeight="true" outlineLevel="0" collapsed="false">
      <c r="A18" s="42" t="s">
        <v>10425</v>
      </c>
      <c r="B18" s="42"/>
      <c r="C18" s="42"/>
      <c r="D18" s="42"/>
      <c r="E18" s="42"/>
    </row>
    <row r="19" customFormat="false" ht="54.75" hidden="false" customHeight="true" outlineLevel="0" collapsed="false">
      <c r="A19" s="42" t="s">
        <v>10426</v>
      </c>
      <c r="B19" s="42"/>
      <c r="C19" s="42"/>
      <c r="D19" s="42"/>
      <c r="E19" s="42"/>
    </row>
    <row r="20" customFormat="false" ht="15" hidden="false" customHeight="false" outlineLevel="0" collapsed="false">
      <c r="A20" s="25" t="s">
        <v>10427</v>
      </c>
    </row>
    <row r="21" customFormat="false" ht="15" hidden="false" customHeight="false" outlineLevel="0" collapsed="false">
      <c r="A21" s="24" t="s">
        <v>10428</v>
      </c>
      <c r="B21" s="24" t="s">
        <v>10429</v>
      </c>
      <c r="C21" s="24" t="s">
        <v>10430</v>
      </c>
      <c r="D21" s="28"/>
      <c r="E21" s="28"/>
    </row>
    <row r="22" customFormat="false" ht="90.25" hidden="false" customHeight="false" outlineLevel="0" collapsed="false">
      <c r="A22" s="26" t="s">
        <v>9988</v>
      </c>
      <c r="B22" s="32" t="s">
        <v>10431</v>
      </c>
      <c r="C22" s="32" t="s">
        <v>10432</v>
      </c>
    </row>
    <row r="23" customFormat="false" ht="52.2" hidden="false" customHeight="false" outlineLevel="0" collapsed="false">
      <c r="A23" s="26" t="s">
        <v>9989</v>
      </c>
      <c r="B23" s="32" t="s">
        <v>10433</v>
      </c>
      <c r="C23" s="32" t="s">
        <v>10434</v>
      </c>
    </row>
    <row r="24" customFormat="false" ht="77.6" hidden="false" customHeight="false" outlineLevel="0" collapsed="false">
      <c r="A24" s="26" t="s">
        <v>9990</v>
      </c>
      <c r="B24" s="32" t="s">
        <v>10435</v>
      </c>
      <c r="C24" s="32" t="s">
        <v>10436</v>
      </c>
    </row>
    <row r="26" customFormat="false" ht="15" hidden="false" customHeight="false" outlineLevel="0" collapsed="false">
      <c r="A26" s="25" t="s">
        <v>10437</v>
      </c>
    </row>
    <row r="27" customFormat="false" ht="15" hidden="false" customHeight="false" outlineLevel="0" collapsed="false">
      <c r="A27" s="24" t="s">
        <v>10391</v>
      </c>
      <c r="B27" s="24" t="s">
        <v>10438</v>
      </c>
      <c r="C27" s="24" t="s">
        <v>10023</v>
      </c>
      <c r="D27" s="24" t="s">
        <v>10439</v>
      </c>
      <c r="E27" s="28"/>
    </row>
    <row r="28" customFormat="false" ht="15" hidden="false" customHeight="false" outlineLevel="0" collapsed="false">
      <c r="A28" s="26" t="s">
        <v>85</v>
      </c>
      <c r="B28" s="26" t="s">
        <v>10440</v>
      </c>
      <c r="C28" s="26" t="n">
        <v>14</v>
      </c>
      <c r="D28" s="26" t="s">
        <v>10441</v>
      </c>
    </row>
    <row r="29" customFormat="false" ht="15" hidden="false" customHeight="false" outlineLevel="0" collapsed="false">
      <c r="A29" s="26" t="s">
        <v>226</v>
      </c>
      <c r="B29" s="26" t="s">
        <v>10442</v>
      </c>
      <c r="C29" s="26" t="n">
        <v>14</v>
      </c>
      <c r="D29" s="26" t="s">
        <v>10443</v>
      </c>
    </row>
    <row r="30" customFormat="false" ht="15" hidden="false" customHeight="false" outlineLevel="0" collapsed="false">
      <c r="A30" s="26" t="s">
        <v>168</v>
      </c>
      <c r="B30" s="26" t="s">
        <v>10444</v>
      </c>
      <c r="C30" s="26" t="n">
        <v>12</v>
      </c>
      <c r="D30" s="26" t="s">
        <v>10445</v>
      </c>
    </row>
    <row r="31" customFormat="false" ht="15" hidden="false" customHeight="false" outlineLevel="0" collapsed="false">
      <c r="A31" s="26" t="s">
        <v>140</v>
      </c>
      <c r="B31" s="26" t="s">
        <v>10446</v>
      </c>
      <c r="C31" s="26" t="n">
        <v>11</v>
      </c>
      <c r="D31" s="26" t="s">
        <v>10447</v>
      </c>
    </row>
    <row r="32" customFormat="false" ht="15" hidden="false" customHeight="false" outlineLevel="0" collapsed="false">
      <c r="A32" s="26" t="s">
        <v>107</v>
      </c>
      <c r="B32" s="26" t="s">
        <v>10448</v>
      </c>
      <c r="C32" s="26" t="n">
        <v>10</v>
      </c>
      <c r="D32" s="26" t="s">
        <v>10449</v>
      </c>
    </row>
    <row r="33" customFormat="false" ht="15" hidden="false" customHeight="false" outlineLevel="0" collapsed="false">
      <c r="A33" s="26" t="s">
        <v>142</v>
      </c>
      <c r="B33" s="26" t="s">
        <v>10450</v>
      </c>
      <c r="C33" s="26" t="n">
        <v>10</v>
      </c>
      <c r="D33" s="26" t="s">
        <v>10451</v>
      </c>
    </row>
    <row r="35" customFormat="false" ht="15" hidden="false" customHeight="false" outlineLevel="0" collapsed="false">
      <c r="A35" s="25" t="s">
        <v>10452</v>
      </c>
    </row>
    <row r="36" customFormat="false" ht="15" hidden="false" customHeight="false" outlineLevel="0" collapsed="false">
      <c r="A36" s="24" t="s">
        <v>10453</v>
      </c>
      <c r="B36" s="24" t="s">
        <v>10438</v>
      </c>
      <c r="C36" s="24" t="s">
        <v>10023</v>
      </c>
      <c r="D36" s="24" t="s">
        <v>10439</v>
      </c>
      <c r="E36" s="28"/>
    </row>
    <row r="37" customFormat="false" ht="15" hidden="false" customHeight="false" outlineLevel="0" collapsed="false">
      <c r="A37" s="26" t="s">
        <v>91</v>
      </c>
      <c r="B37" s="26" t="s">
        <v>10454</v>
      </c>
      <c r="C37" s="26" t="n">
        <v>22</v>
      </c>
      <c r="D37" s="26" t="s">
        <v>10455</v>
      </c>
    </row>
    <row r="38" customFormat="false" ht="15" hidden="false" customHeight="false" outlineLevel="0" collapsed="false">
      <c r="A38" s="26" t="s">
        <v>154</v>
      </c>
      <c r="B38" s="26" t="s">
        <v>10456</v>
      </c>
      <c r="C38" s="26" t="n">
        <v>18</v>
      </c>
      <c r="D38" s="26" t="s">
        <v>10457</v>
      </c>
    </row>
    <row r="39" customFormat="false" ht="15" hidden="false" customHeight="false" outlineLevel="0" collapsed="false">
      <c r="A39" s="26" t="s">
        <v>167</v>
      </c>
      <c r="B39" s="26" t="s">
        <v>10458</v>
      </c>
      <c r="C39" s="26" t="n">
        <v>18</v>
      </c>
      <c r="D39" s="26" t="s">
        <v>10459</v>
      </c>
    </row>
    <row r="40" customFormat="false" ht="15" hidden="false" customHeight="false" outlineLevel="0" collapsed="false">
      <c r="A40" s="26" t="s">
        <v>84</v>
      </c>
      <c r="B40" s="26" t="s">
        <v>10460</v>
      </c>
      <c r="C40" s="26" t="n">
        <v>16</v>
      </c>
      <c r="D40" s="26" t="s">
        <v>10461</v>
      </c>
    </row>
    <row r="41" customFormat="false" ht="15" hidden="false" customHeight="false" outlineLevel="0" collapsed="false">
      <c r="A41" s="26" t="s">
        <v>94</v>
      </c>
      <c r="B41" s="26" t="s">
        <v>10462</v>
      </c>
      <c r="C41" s="26" t="n">
        <v>16</v>
      </c>
      <c r="D41" s="26" t="s">
        <v>10463</v>
      </c>
    </row>
    <row r="42" customFormat="false" ht="15" hidden="false" customHeight="false" outlineLevel="0" collapsed="false">
      <c r="A42" s="26" t="s">
        <v>88</v>
      </c>
      <c r="B42" s="26" t="s">
        <v>10464</v>
      </c>
      <c r="C42" s="26" t="n">
        <v>15</v>
      </c>
      <c r="D42" s="26" t="s">
        <v>10465</v>
      </c>
    </row>
    <row r="45" customFormat="false" ht="17.35" hidden="false" customHeight="false" outlineLevel="0" collapsed="false">
      <c r="A45" s="43" t="s">
        <v>10466</v>
      </c>
      <c r="B45" s="44"/>
      <c r="C45" s="44"/>
      <c r="D45" s="44"/>
      <c r="E45" s="44"/>
    </row>
    <row r="46" customFormat="false" ht="23.85" hidden="false" customHeight="false" outlineLevel="0" collapsed="false">
      <c r="A46" s="31" t="s">
        <v>10467</v>
      </c>
    </row>
    <row r="47" customFormat="false" ht="15" hidden="false" customHeight="false" outlineLevel="0" collapsed="false">
      <c r="A47" s="23" t="s">
        <v>10414</v>
      </c>
    </row>
    <row r="48" customFormat="false" ht="15" hidden="false" customHeight="false" outlineLevel="0" collapsed="false">
      <c r="A48" s="24" t="s">
        <v>10415</v>
      </c>
      <c r="B48" s="24" t="s">
        <v>10416</v>
      </c>
      <c r="C48" s="24" t="s">
        <v>10023</v>
      </c>
      <c r="D48" s="24" t="s">
        <v>9115</v>
      </c>
      <c r="E48" s="28"/>
    </row>
    <row r="49" customFormat="false" ht="15" hidden="false" customHeight="false" outlineLevel="0" collapsed="false">
      <c r="A49" s="32" t="s">
        <v>107</v>
      </c>
      <c r="B49" s="32" t="s">
        <v>10421</v>
      </c>
      <c r="C49" s="26" t="n">
        <v>13</v>
      </c>
      <c r="D49" s="27" t="n">
        <v>0.615384615384615</v>
      </c>
    </row>
    <row r="50" customFormat="false" ht="15" hidden="false" customHeight="false" outlineLevel="0" collapsed="false">
      <c r="A50" s="32" t="s">
        <v>90</v>
      </c>
      <c r="B50" s="32" t="s">
        <v>10468</v>
      </c>
      <c r="C50" s="26" t="n">
        <v>12</v>
      </c>
      <c r="D50" s="27" t="n">
        <v>0.5</v>
      </c>
    </row>
    <row r="51" customFormat="false" ht="15" hidden="false" customHeight="false" outlineLevel="0" collapsed="false">
      <c r="A51" s="32" t="s">
        <v>10419</v>
      </c>
      <c r="B51" s="32" t="s">
        <v>120</v>
      </c>
      <c r="C51" s="26" t="n">
        <v>11</v>
      </c>
      <c r="D51" s="27" t="n">
        <v>0.727272727272727</v>
      </c>
    </row>
    <row r="52" customFormat="false" ht="15" hidden="false" customHeight="false" outlineLevel="0" collapsed="false">
      <c r="A52" s="32" t="s">
        <v>239</v>
      </c>
      <c r="B52" s="32" t="s">
        <v>112</v>
      </c>
      <c r="C52" s="26" t="n">
        <v>10</v>
      </c>
      <c r="D52" s="27" t="n">
        <v>0.5</v>
      </c>
    </row>
    <row r="53" customFormat="false" ht="15" hidden="false" customHeight="false" outlineLevel="0" collapsed="false">
      <c r="A53" s="32" t="s">
        <v>168</v>
      </c>
      <c r="B53" s="32" t="s">
        <v>10469</v>
      </c>
      <c r="C53" s="26" t="n">
        <v>9</v>
      </c>
      <c r="D53" s="27" t="n">
        <v>0.555555555555556</v>
      </c>
    </row>
    <row r="54" customFormat="false" ht="15" hidden="false" customHeight="false" outlineLevel="0" collapsed="false">
      <c r="A54" s="32" t="s">
        <v>168</v>
      </c>
      <c r="B54" s="32" t="s">
        <v>10420</v>
      </c>
      <c r="C54" s="26" t="n">
        <v>8</v>
      </c>
      <c r="D54" s="27" t="n">
        <v>0.75</v>
      </c>
    </row>
    <row r="55" customFormat="false" ht="15" hidden="false" customHeight="false" outlineLevel="0" collapsed="false">
      <c r="A55" s="32" t="s">
        <v>10470</v>
      </c>
      <c r="B55" s="32" t="s">
        <v>10471</v>
      </c>
      <c r="C55" s="26" t="n">
        <v>8</v>
      </c>
      <c r="D55" s="27" t="n">
        <v>0.5</v>
      </c>
    </row>
    <row r="56" customFormat="false" ht="26.85" hidden="false" customHeight="false" outlineLevel="0" collapsed="false">
      <c r="A56" s="32" t="s">
        <v>136</v>
      </c>
      <c r="B56" s="32" t="s">
        <v>10472</v>
      </c>
      <c r="C56" s="26" t="n">
        <v>8</v>
      </c>
      <c r="D56" s="27" t="n">
        <v>0.5</v>
      </c>
    </row>
    <row r="58" customFormat="false" ht="15" hidden="false" customHeight="false" outlineLevel="0" collapsed="false">
      <c r="A58" s="23" t="s">
        <v>10424</v>
      </c>
    </row>
    <row r="59" customFormat="false" ht="39.75" hidden="false" customHeight="true" outlineLevel="0" collapsed="false">
      <c r="A59" s="42" t="s">
        <v>10473</v>
      </c>
      <c r="B59" s="42"/>
      <c r="C59" s="42"/>
      <c r="D59" s="42"/>
      <c r="E59" s="42"/>
    </row>
    <row r="60" customFormat="false" ht="54.75" hidden="false" customHeight="true" outlineLevel="0" collapsed="false">
      <c r="A60" s="42" t="s">
        <v>10426</v>
      </c>
      <c r="B60" s="42"/>
      <c r="C60" s="42"/>
      <c r="D60" s="42"/>
      <c r="E60" s="42"/>
    </row>
    <row r="61" customFormat="false" ht="15" hidden="false" customHeight="false" outlineLevel="0" collapsed="false">
      <c r="A61" s="25" t="s">
        <v>10427</v>
      </c>
    </row>
    <row r="62" customFormat="false" ht="15" hidden="false" customHeight="false" outlineLevel="0" collapsed="false">
      <c r="A62" s="24" t="s">
        <v>10428</v>
      </c>
      <c r="B62" s="24" t="s">
        <v>10429</v>
      </c>
      <c r="C62" s="24" t="s">
        <v>10430</v>
      </c>
      <c r="D62" s="28"/>
      <c r="E62" s="28"/>
    </row>
    <row r="63" customFormat="false" ht="90.25" hidden="false" customHeight="false" outlineLevel="0" collapsed="false">
      <c r="A63" s="26" t="s">
        <v>9988</v>
      </c>
      <c r="B63" s="32" t="s">
        <v>10474</v>
      </c>
      <c r="C63" s="32" t="s">
        <v>10475</v>
      </c>
    </row>
    <row r="64" customFormat="false" ht="90.25" hidden="false" customHeight="false" outlineLevel="0" collapsed="false">
      <c r="A64" s="26" t="s">
        <v>9989</v>
      </c>
      <c r="B64" s="32" t="s">
        <v>10476</v>
      </c>
      <c r="C64" s="32" t="s">
        <v>10477</v>
      </c>
    </row>
    <row r="65" customFormat="false" ht="77.6" hidden="false" customHeight="false" outlineLevel="0" collapsed="false">
      <c r="A65" s="26" t="s">
        <v>9990</v>
      </c>
      <c r="B65" s="32" t="s">
        <v>10478</v>
      </c>
      <c r="C65" s="32" t="s">
        <v>10479</v>
      </c>
    </row>
    <row r="67" customFormat="false" ht="15" hidden="false" customHeight="false" outlineLevel="0" collapsed="false">
      <c r="A67" s="25" t="s">
        <v>10437</v>
      </c>
    </row>
    <row r="68" customFormat="false" ht="15" hidden="false" customHeight="false" outlineLevel="0" collapsed="false">
      <c r="A68" s="24" t="s">
        <v>10391</v>
      </c>
      <c r="B68" s="24" t="s">
        <v>10438</v>
      </c>
      <c r="C68" s="24" t="s">
        <v>10023</v>
      </c>
      <c r="D68" s="24" t="s">
        <v>10439</v>
      </c>
      <c r="E68" s="28"/>
    </row>
    <row r="69" customFormat="false" ht="15" hidden="false" customHeight="false" outlineLevel="0" collapsed="false">
      <c r="A69" s="26" t="s">
        <v>140</v>
      </c>
      <c r="B69" s="26" t="s">
        <v>10480</v>
      </c>
      <c r="C69" s="26" t="n">
        <v>23</v>
      </c>
      <c r="D69" s="26" t="s">
        <v>10481</v>
      </c>
    </row>
    <row r="70" customFormat="false" ht="15" hidden="false" customHeight="false" outlineLevel="0" collapsed="false">
      <c r="A70" s="26" t="s">
        <v>90</v>
      </c>
      <c r="B70" s="26" t="s">
        <v>10482</v>
      </c>
      <c r="C70" s="26" t="n">
        <v>23</v>
      </c>
      <c r="D70" s="26" t="s">
        <v>10483</v>
      </c>
    </row>
    <row r="71" customFormat="false" ht="15" hidden="false" customHeight="false" outlineLevel="0" collapsed="false">
      <c r="A71" s="26" t="s">
        <v>168</v>
      </c>
      <c r="B71" s="26" t="s">
        <v>10484</v>
      </c>
      <c r="C71" s="26" t="n">
        <v>21</v>
      </c>
      <c r="D71" s="26" t="s">
        <v>10485</v>
      </c>
    </row>
    <row r="72" customFormat="false" ht="15" hidden="false" customHeight="false" outlineLevel="0" collapsed="false">
      <c r="A72" s="26" t="s">
        <v>226</v>
      </c>
      <c r="B72" s="26" t="s">
        <v>10486</v>
      </c>
      <c r="C72" s="26" t="n">
        <v>20</v>
      </c>
      <c r="D72" s="26" t="s">
        <v>10487</v>
      </c>
    </row>
    <row r="73" customFormat="false" ht="15" hidden="false" customHeight="false" outlineLevel="0" collapsed="false">
      <c r="A73" s="26" t="s">
        <v>85</v>
      </c>
      <c r="B73" s="26" t="s">
        <v>10488</v>
      </c>
      <c r="C73" s="26" t="n">
        <v>18</v>
      </c>
      <c r="D73" s="26" t="s">
        <v>10489</v>
      </c>
    </row>
    <row r="74" customFormat="false" ht="15" hidden="false" customHeight="false" outlineLevel="0" collapsed="false">
      <c r="A74" s="26" t="s">
        <v>116</v>
      </c>
      <c r="B74" s="26" t="s">
        <v>10490</v>
      </c>
      <c r="C74" s="26" t="n">
        <v>13</v>
      </c>
      <c r="D74" s="26" t="s">
        <v>10491</v>
      </c>
    </row>
    <row r="76" customFormat="false" ht="15" hidden="false" customHeight="false" outlineLevel="0" collapsed="false">
      <c r="A76" s="25" t="s">
        <v>10452</v>
      </c>
    </row>
    <row r="77" customFormat="false" ht="15" hidden="false" customHeight="false" outlineLevel="0" collapsed="false">
      <c r="A77" s="24" t="s">
        <v>10453</v>
      </c>
      <c r="B77" s="24" t="s">
        <v>10438</v>
      </c>
      <c r="C77" s="24" t="s">
        <v>10023</v>
      </c>
      <c r="D77" s="24" t="s">
        <v>10439</v>
      </c>
      <c r="E77" s="28"/>
    </row>
    <row r="78" customFormat="false" ht="15" hidden="false" customHeight="false" outlineLevel="0" collapsed="false">
      <c r="A78" s="26" t="s">
        <v>91</v>
      </c>
      <c r="B78" s="26" t="s">
        <v>10492</v>
      </c>
      <c r="C78" s="26" t="n">
        <v>48</v>
      </c>
      <c r="D78" s="26" t="s">
        <v>10493</v>
      </c>
    </row>
    <row r="79" customFormat="false" ht="15" hidden="false" customHeight="false" outlineLevel="0" collapsed="false">
      <c r="A79" s="26" t="s">
        <v>94</v>
      </c>
      <c r="B79" s="26" t="s">
        <v>10494</v>
      </c>
      <c r="C79" s="26" t="n">
        <v>39</v>
      </c>
      <c r="D79" s="26" t="s">
        <v>10495</v>
      </c>
    </row>
    <row r="80" customFormat="false" ht="15" hidden="false" customHeight="false" outlineLevel="0" collapsed="false">
      <c r="A80" s="26" t="s">
        <v>154</v>
      </c>
      <c r="B80" s="26" t="s">
        <v>10496</v>
      </c>
      <c r="C80" s="26" t="n">
        <v>36</v>
      </c>
      <c r="D80" s="26" t="s">
        <v>10497</v>
      </c>
    </row>
    <row r="81" customFormat="false" ht="15" hidden="false" customHeight="false" outlineLevel="0" collapsed="false">
      <c r="A81" s="26" t="s">
        <v>167</v>
      </c>
      <c r="B81" s="26" t="s">
        <v>10498</v>
      </c>
      <c r="C81" s="26" t="n">
        <v>34</v>
      </c>
      <c r="D81" s="26" t="s">
        <v>10499</v>
      </c>
    </row>
    <row r="82" customFormat="false" ht="15" hidden="false" customHeight="false" outlineLevel="0" collapsed="false">
      <c r="A82" s="26" t="s">
        <v>84</v>
      </c>
      <c r="B82" s="26" t="s">
        <v>10500</v>
      </c>
      <c r="C82" s="26" t="n">
        <v>25</v>
      </c>
      <c r="D82" s="26" t="s">
        <v>10501</v>
      </c>
    </row>
    <row r="83" customFormat="false" ht="15" hidden="false" customHeight="false" outlineLevel="0" collapsed="false">
      <c r="A83" s="26" t="s">
        <v>88</v>
      </c>
      <c r="B83" s="26" t="s">
        <v>10502</v>
      </c>
      <c r="C83" s="26" t="n">
        <v>22</v>
      </c>
      <c r="D83" s="26" t="s">
        <v>10503</v>
      </c>
    </row>
    <row r="86" customFormat="false" ht="17.35" hidden="false" customHeight="false" outlineLevel="0" collapsed="false">
      <c r="A86" s="43" t="s">
        <v>10504</v>
      </c>
      <c r="B86" s="44"/>
      <c r="C86" s="44"/>
      <c r="D86" s="44"/>
      <c r="E86" s="44"/>
    </row>
    <row r="87" customFormat="false" ht="23.85" hidden="false" customHeight="false" outlineLevel="0" collapsed="false">
      <c r="A87" s="31" t="s">
        <v>10505</v>
      </c>
    </row>
    <row r="88" customFormat="false" ht="15" hidden="false" customHeight="false" outlineLevel="0" collapsed="false">
      <c r="A88" s="23" t="s">
        <v>10414</v>
      </c>
    </row>
    <row r="89" customFormat="false" ht="15" hidden="false" customHeight="false" outlineLevel="0" collapsed="false">
      <c r="A89" s="24" t="s">
        <v>10415</v>
      </c>
      <c r="B89" s="24" t="s">
        <v>10416</v>
      </c>
      <c r="C89" s="24" t="s">
        <v>10023</v>
      </c>
      <c r="D89" s="24" t="s">
        <v>9115</v>
      </c>
      <c r="E89" s="28"/>
    </row>
    <row r="90" customFormat="false" ht="15" hidden="false" customHeight="false" outlineLevel="0" collapsed="false">
      <c r="A90" s="32" t="s">
        <v>107</v>
      </c>
      <c r="B90" s="32" t="s">
        <v>10421</v>
      </c>
      <c r="C90" s="26" t="n">
        <v>3</v>
      </c>
      <c r="D90" s="27" t="n">
        <v>1</v>
      </c>
    </row>
    <row r="91" customFormat="false" ht="15" hidden="false" customHeight="false" outlineLevel="0" collapsed="false">
      <c r="A91" s="32" t="s">
        <v>148</v>
      </c>
      <c r="B91" s="32" t="s">
        <v>10506</v>
      </c>
      <c r="C91" s="26" t="n">
        <v>3</v>
      </c>
      <c r="D91" s="27" t="n">
        <v>0.666666666666667</v>
      </c>
    </row>
    <row r="92" customFormat="false" ht="15" hidden="false" customHeight="false" outlineLevel="0" collapsed="false">
      <c r="A92" s="32" t="s">
        <v>182</v>
      </c>
      <c r="B92" s="32" t="s">
        <v>10507</v>
      </c>
      <c r="C92" s="26" t="n">
        <v>3</v>
      </c>
      <c r="D92" s="27" t="n">
        <v>0.333333333333333</v>
      </c>
    </row>
    <row r="93" customFormat="false" ht="15" hidden="false" customHeight="false" outlineLevel="0" collapsed="false">
      <c r="A93" s="32" t="s">
        <v>90</v>
      </c>
      <c r="B93" s="32" t="s">
        <v>10468</v>
      </c>
      <c r="C93" s="26" t="n">
        <v>2</v>
      </c>
      <c r="D93" s="27" t="n">
        <v>1</v>
      </c>
    </row>
    <row r="94" customFormat="false" ht="15" hidden="false" customHeight="false" outlineLevel="0" collapsed="false">
      <c r="A94" s="32" t="s">
        <v>107</v>
      </c>
      <c r="B94" s="32" t="s">
        <v>336</v>
      </c>
      <c r="C94" s="26" t="n">
        <v>1</v>
      </c>
      <c r="D94" s="27" t="n">
        <v>1</v>
      </c>
    </row>
    <row r="95" customFormat="false" ht="15" hidden="false" customHeight="false" outlineLevel="0" collapsed="false">
      <c r="A95" s="32" t="s">
        <v>168</v>
      </c>
      <c r="B95" s="32" t="s">
        <v>10420</v>
      </c>
      <c r="C95" s="26" t="n">
        <v>1</v>
      </c>
      <c r="D95" s="27" t="n">
        <v>1</v>
      </c>
    </row>
    <row r="96" customFormat="false" ht="15" hidden="false" customHeight="false" outlineLevel="0" collapsed="false">
      <c r="A96" s="32" t="s">
        <v>136</v>
      </c>
      <c r="B96" s="32" t="s">
        <v>10508</v>
      </c>
      <c r="C96" s="26" t="n">
        <v>1</v>
      </c>
      <c r="D96" s="27" t="n">
        <v>1</v>
      </c>
    </row>
    <row r="97" customFormat="false" ht="15" hidden="false" customHeight="false" outlineLevel="0" collapsed="false">
      <c r="A97" s="32" t="s">
        <v>10423</v>
      </c>
      <c r="B97" s="32" t="s">
        <v>112</v>
      </c>
      <c r="C97" s="26" t="n">
        <v>1</v>
      </c>
      <c r="D97" s="27" t="n">
        <v>1</v>
      </c>
    </row>
    <row r="99" customFormat="false" ht="15" hidden="false" customHeight="false" outlineLevel="0" collapsed="false">
      <c r="A99" s="23" t="s">
        <v>10424</v>
      </c>
    </row>
    <row r="100" customFormat="false" ht="39.75" hidden="false" customHeight="true" outlineLevel="0" collapsed="false">
      <c r="A100" s="42" t="s">
        <v>10509</v>
      </c>
      <c r="B100" s="42"/>
      <c r="C100" s="42"/>
      <c r="D100" s="42"/>
      <c r="E100" s="42"/>
    </row>
    <row r="101" customFormat="false" ht="54.75" hidden="false" customHeight="true" outlineLevel="0" collapsed="false">
      <c r="A101" s="42" t="s">
        <v>10426</v>
      </c>
      <c r="B101" s="42"/>
      <c r="C101" s="42"/>
      <c r="D101" s="42"/>
      <c r="E101" s="42"/>
    </row>
    <row r="102" customFormat="false" ht="15" hidden="false" customHeight="false" outlineLevel="0" collapsed="false">
      <c r="A102" s="25" t="s">
        <v>10427</v>
      </c>
    </row>
    <row r="103" customFormat="false" ht="15" hidden="false" customHeight="false" outlineLevel="0" collapsed="false">
      <c r="A103" s="24" t="s">
        <v>10428</v>
      </c>
      <c r="B103" s="24" t="s">
        <v>10429</v>
      </c>
      <c r="C103" s="24" t="s">
        <v>10430</v>
      </c>
      <c r="D103" s="28"/>
      <c r="E103" s="28"/>
    </row>
    <row r="104" customFormat="false" ht="64.9" hidden="false" customHeight="false" outlineLevel="0" collapsed="false">
      <c r="A104" s="26" t="s">
        <v>9988</v>
      </c>
      <c r="B104" s="32" t="s">
        <v>10510</v>
      </c>
      <c r="C104" s="32" t="s">
        <v>10511</v>
      </c>
    </row>
    <row r="105" customFormat="false" ht="64.9" hidden="false" customHeight="false" outlineLevel="0" collapsed="false">
      <c r="A105" s="26" t="s">
        <v>9989</v>
      </c>
      <c r="B105" s="32" t="s">
        <v>10512</v>
      </c>
      <c r="C105" s="32" t="s">
        <v>10513</v>
      </c>
    </row>
    <row r="106" customFormat="false" ht="52.2" hidden="false" customHeight="false" outlineLevel="0" collapsed="false">
      <c r="A106" s="26" t="s">
        <v>9990</v>
      </c>
      <c r="B106" s="32" t="s">
        <v>10514</v>
      </c>
      <c r="C106" s="32" t="s">
        <v>10515</v>
      </c>
    </row>
    <row r="108" customFormat="false" ht="15" hidden="false" customHeight="false" outlineLevel="0" collapsed="false">
      <c r="A108" s="25" t="s">
        <v>10437</v>
      </c>
    </row>
    <row r="109" customFormat="false" ht="15" hidden="false" customHeight="false" outlineLevel="0" collapsed="false">
      <c r="A109" s="24" t="s">
        <v>10391</v>
      </c>
      <c r="B109" s="24" t="s">
        <v>10438</v>
      </c>
      <c r="C109" s="24" t="s">
        <v>10023</v>
      </c>
      <c r="D109" s="24" t="s">
        <v>10439</v>
      </c>
      <c r="E109" s="28"/>
    </row>
    <row r="110" customFormat="false" ht="15" hidden="false" customHeight="false" outlineLevel="0" collapsed="false">
      <c r="A110" s="26" t="s">
        <v>107</v>
      </c>
      <c r="B110" s="26" t="s">
        <v>10516</v>
      </c>
      <c r="C110" s="26" t="n">
        <v>5</v>
      </c>
      <c r="D110" s="26" t="s">
        <v>10517</v>
      </c>
    </row>
    <row r="111" customFormat="false" ht="15" hidden="false" customHeight="false" outlineLevel="0" collapsed="false">
      <c r="A111" s="26" t="s">
        <v>148</v>
      </c>
      <c r="B111" s="26" t="s">
        <v>10518</v>
      </c>
      <c r="C111" s="26" t="n">
        <v>3</v>
      </c>
      <c r="D111" s="26" t="s">
        <v>10519</v>
      </c>
    </row>
    <row r="112" customFormat="false" ht="15" hidden="false" customHeight="false" outlineLevel="0" collapsed="false">
      <c r="A112" s="26" t="s">
        <v>182</v>
      </c>
      <c r="B112" s="26" t="s">
        <v>10520</v>
      </c>
      <c r="C112" s="26" t="n">
        <v>3</v>
      </c>
      <c r="D112" s="26" t="s">
        <v>10521</v>
      </c>
    </row>
    <row r="113" customFormat="false" ht="15" hidden="false" customHeight="false" outlineLevel="0" collapsed="false">
      <c r="A113" s="26" t="s">
        <v>168</v>
      </c>
      <c r="B113" s="26" t="s">
        <v>10522</v>
      </c>
      <c r="C113" s="26" t="n">
        <v>3</v>
      </c>
      <c r="D113" s="26" t="s">
        <v>10523</v>
      </c>
    </row>
    <row r="114" customFormat="false" ht="15" hidden="false" customHeight="false" outlineLevel="0" collapsed="false">
      <c r="A114" s="26" t="s">
        <v>90</v>
      </c>
      <c r="B114" s="26" t="s">
        <v>10524</v>
      </c>
      <c r="C114" s="26" t="n">
        <v>2</v>
      </c>
      <c r="D114" s="26" t="s">
        <v>10525</v>
      </c>
    </row>
    <row r="115" customFormat="false" ht="15" hidden="false" customHeight="false" outlineLevel="0" collapsed="false">
      <c r="A115" s="26" t="s">
        <v>145</v>
      </c>
      <c r="B115" s="26" t="s">
        <v>10526</v>
      </c>
      <c r="C115" s="26" t="n">
        <v>2</v>
      </c>
      <c r="D115" s="26" t="s">
        <v>10527</v>
      </c>
    </row>
    <row r="117" customFormat="false" ht="15" hidden="false" customHeight="false" outlineLevel="0" collapsed="false">
      <c r="A117" s="25" t="s">
        <v>10452</v>
      </c>
    </row>
    <row r="118" customFormat="false" ht="15" hidden="false" customHeight="false" outlineLevel="0" collapsed="false">
      <c r="A118" s="24" t="s">
        <v>10453</v>
      </c>
      <c r="B118" s="24" t="s">
        <v>10438</v>
      </c>
      <c r="C118" s="24" t="s">
        <v>10023</v>
      </c>
      <c r="D118" s="24" t="s">
        <v>10439</v>
      </c>
      <c r="E118" s="28"/>
    </row>
    <row r="119" customFormat="false" ht="15" hidden="false" customHeight="false" outlineLevel="0" collapsed="false">
      <c r="A119" s="26" t="s">
        <v>94</v>
      </c>
      <c r="B119" s="26" t="s">
        <v>10528</v>
      </c>
      <c r="C119" s="26" t="n">
        <v>8</v>
      </c>
      <c r="D119" s="26" t="s">
        <v>10529</v>
      </c>
    </row>
    <row r="120" customFormat="false" ht="15" hidden="false" customHeight="false" outlineLevel="0" collapsed="false">
      <c r="A120" s="26" t="s">
        <v>112</v>
      </c>
      <c r="B120" s="26" t="s">
        <v>10530</v>
      </c>
      <c r="C120" s="26" t="n">
        <v>6</v>
      </c>
      <c r="D120" s="26" t="s">
        <v>10531</v>
      </c>
    </row>
    <row r="121" customFormat="false" ht="15" hidden="false" customHeight="false" outlineLevel="0" collapsed="false">
      <c r="A121" s="26" t="s">
        <v>135</v>
      </c>
      <c r="B121" s="26" t="s">
        <v>10532</v>
      </c>
      <c r="C121" s="26" t="n">
        <v>5</v>
      </c>
      <c r="D121" s="26" t="s">
        <v>10533</v>
      </c>
    </row>
    <row r="122" customFormat="false" ht="15" hidden="false" customHeight="false" outlineLevel="0" collapsed="false">
      <c r="A122" s="26" t="s">
        <v>91</v>
      </c>
      <c r="B122" s="26" t="s">
        <v>10534</v>
      </c>
      <c r="C122" s="26" t="n">
        <v>5</v>
      </c>
      <c r="D122" s="26" t="s">
        <v>10535</v>
      </c>
    </row>
    <row r="123" customFormat="false" ht="15" hidden="false" customHeight="false" outlineLevel="0" collapsed="false">
      <c r="A123" s="26" t="s">
        <v>336</v>
      </c>
      <c r="B123" s="26" t="s">
        <v>10536</v>
      </c>
      <c r="C123" s="26" t="n">
        <v>4</v>
      </c>
      <c r="D123" s="26" t="s">
        <v>10537</v>
      </c>
    </row>
    <row r="124" customFormat="false" ht="15" hidden="false" customHeight="false" outlineLevel="0" collapsed="false">
      <c r="A124" s="26" t="s">
        <v>84</v>
      </c>
      <c r="B124" s="26" t="s">
        <v>10536</v>
      </c>
      <c r="C124" s="26" t="n">
        <v>4</v>
      </c>
      <c r="D124" s="26" t="s">
        <v>10537</v>
      </c>
    </row>
    <row r="127" customFormat="false" ht="17.35" hidden="false" customHeight="false" outlineLevel="0" collapsed="false">
      <c r="A127" s="43" t="s">
        <v>10538</v>
      </c>
      <c r="B127" s="44"/>
      <c r="C127" s="44"/>
      <c r="D127" s="44"/>
      <c r="E127" s="44"/>
    </row>
    <row r="128" customFormat="false" ht="23.85" hidden="false" customHeight="false" outlineLevel="0" collapsed="false">
      <c r="A128" s="31" t="s">
        <v>10539</v>
      </c>
    </row>
    <row r="129" customFormat="false" ht="15" hidden="false" customHeight="false" outlineLevel="0" collapsed="false">
      <c r="A129" s="23" t="s">
        <v>10414</v>
      </c>
    </row>
    <row r="130" customFormat="false" ht="15" hidden="false" customHeight="false" outlineLevel="0" collapsed="false">
      <c r="A130" s="24" t="s">
        <v>10415</v>
      </c>
      <c r="B130" s="24" t="s">
        <v>10416</v>
      </c>
      <c r="C130" s="24" t="s">
        <v>10023</v>
      </c>
      <c r="D130" s="24" t="s">
        <v>9115</v>
      </c>
      <c r="E130" s="28"/>
    </row>
    <row r="131" customFormat="false" ht="15" hidden="false" customHeight="false" outlineLevel="0" collapsed="false">
      <c r="A131" s="32" t="s">
        <v>168</v>
      </c>
      <c r="B131" s="32" t="s">
        <v>10469</v>
      </c>
      <c r="C131" s="26" t="n">
        <v>18</v>
      </c>
      <c r="D131" s="27" t="n">
        <v>0.611111111111111</v>
      </c>
    </row>
    <row r="132" customFormat="false" ht="15" hidden="false" customHeight="false" outlineLevel="0" collapsed="false">
      <c r="A132" s="32" t="s">
        <v>10419</v>
      </c>
      <c r="B132" s="32" t="s">
        <v>120</v>
      </c>
      <c r="C132" s="26" t="n">
        <v>17</v>
      </c>
      <c r="D132" s="27" t="n">
        <v>0.705882352941177</v>
      </c>
    </row>
    <row r="133" customFormat="false" ht="15" hidden="false" customHeight="false" outlineLevel="0" collapsed="false">
      <c r="A133" s="32" t="s">
        <v>90</v>
      </c>
      <c r="B133" s="32" t="s">
        <v>10540</v>
      </c>
      <c r="C133" s="26" t="n">
        <v>9</v>
      </c>
      <c r="D133" s="27" t="n">
        <v>0.777777777777778</v>
      </c>
    </row>
    <row r="134" customFormat="false" ht="15" hidden="false" customHeight="false" outlineLevel="0" collapsed="false">
      <c r="A134" s="32" t="s">
        <v>168</v>
      </c>
      <c r="B134" s="32" t="s">
        <v>10420</v>
      </c>
      <c r="C134" s="26" t="n">
        <v>8</v>
      </c>
      <c r="D134" s="27" t="n">
        <v>0.75</v>
      </c>
    </row>
    <row r="135" customFormat="false" ht="15" hidden="false" customHeight="false" outlineLevel="0" collapsed="false">
      <c r="A135" s="32" t="s">
        <v>107</v>
      </c>
      <c r="B135" s="32" t="s">
        <v>10421</v>
      </c>
      <c r="C135" s="26" t="n">
        <v>7</v>
      </c>
      <c r="D135" s="27" t="n">
        <v>0.857142857142857</v>
      </c>
    </row>
    <row r="136" customFormat="false" ht="15" hidden="false" customHeight="false" outlineLevel="0" collapsed="false">
      <c r="A136" s="32" t="s">
        <v>10470</v>
      </c>
      <c r="B136" s="32" t="s">
        <v>10471</v>
      </c>
      <c r="C136" s="26" t="n">
        <v>7</v>
      </c>
      <c r="D136" s="27" t="n">
        <v>0.428571428571429</v>
      </c>
    </row>
    <row r="137" customFormat="false" ht="15" hidden="false" customHeight="false" outlineLevel="0" collapsed="false">
      <c r="A137" s="32" t="s">
        <v>90</v>
      </c>
      <c r="B137" s="32" t="s">
        <v>10468</v>
      </c>
      <c r="C137" s="26" t="n">
        <v>6</v>
      </c>
      <c r="D137" s="27" t="n">
        <v>1</v>
      </c>
    </row>
    <row r="138" customFormat="false" ht="15" hidden="false" customHeight="false" outlineLevel="0" collapsed="false">
      <c r="A138" s="32" t="s">
        <v>116</v>
      </c>
      <c r="B138" s="32" t="s">
        <v>10469</v>
      </c>
      <c r="C138" s="26" t="n">
        <v>5</v>
      </c>
      <c r="D138" s="27" t="n">
        <v>1</v>
      </c>
    </row>
    <row r="140" customFormat="false" ht="15" hidden="false" customHeight="false" outlineLevel="0" collapsed="false">
      <c r="A140" s="23" t="s">
        <v>10424</v>
      </c>
    </row>
    <row r="141" customFormat="false" ht="39.75" hidden="false" customHeight="true" outlineLevel="0" collapsed="false">
      <c r="A141" s="42" t="s">
        <v>10541</v>
      </c>
      <c r="B141" s="42"/>
      <c r="C141" s="42"/>
      <c r="D141" s="42"/>
      <c r="E141" s="42"/>
    </row>
    <row r="142" customFormat="false" ht="54.75" hidden="false" customHeight="true" outlineLevel="0" collapsed="false">
      <c r="A142" s="42" t="s">
        <v>10426</v>
      </c>
      <c r="B142" s="42"/>
      <c r="C142" s="42"/>
      <c r="D142" s="42"/>
      <c r="E142" s="42"/>
    </row>
    <row r="143" customFormat="false" ht="15" hidden="false" customHeight="false" outlineLevel="0" collapsed="false">
      <c r="A143" s="25" t="s">
        <v>10427</v>
      </c>
    </row>
    <row r="144" customFormat="false" ht="15" hidden="false" customHeight="false" outlineLevel="0" collapsed="false">
      <c r="A144" s="24" t="s">
        <v>10428</v>
      </c>
      <c r="B144" s="24" t="s">
        <v>10429</v>
      </c>
      <c r="C144" s="24" t="s">
        <v>10430</v>
      </c>
      <c r="D144" s="28"/>
      <c r="E144" s="28"/>
    </row>
    <row r="145" customFormat="false" ht="77.6" hidden="false" customHeight="false" outlineLevel="0" collapsed="false">
      <c r="A145" s="26" t="s">
        <v>9988</v>
      </c>
      <c r="B145" s="32" t="s">
        <v>10542</v>
      </c>
      <c r="C145" s="32" t="s">
        <v>10543</v>
      </c>
    </row>
    <row r="146" customFormat="false" ht="90.25" hidden="false" customHeight="false" outlineLevel="0" collapsed="false">
      <c r="A146" s="26" t="s">
        <v>9989</v>
      </c>
      <c r="B146" s="32" t="s">
        <v>10544</v>
      </c>
      <c r="C146" s="32" t="s">
        <v>10545</v>
      </c>
    </row>
    <row r="147" customFormat="false" ht="77.6" hidden="false" customHeight="false" outlineLevel="0" collapsed="false">
      <c r="A147" s="26" t="s">
        <v>9990</v>
      </c>
      <c r="B147" s="32" t="s">
        <v>10546</v>
      </c>
      <c r="C147" s="32" t="s">
        <v>10547</v>
      </c>
    </row>
    <row r="149" customFormat="false" ht="15" hidden="false" customHeight="false" outlineLevel="0" collapsed="false">
      <c r="A149" s="25" t="s">
        <v>10437</v>
      </c>
    </row>
    <row r="150" customFormat="false" ht="15" hidden="false" customHeight="false" outlineLevel="0" collapsed="false">
      <c r="A150" s="24" t="s">
        <v>10391</v>
      </c>
      <c r="B150" s="24" t="s">
        <v>10438</v>
      </c>
      <c r="C150" s="24" t="s">
        <v>10023</v>
      </c>
      <c r="D150" s="24" t="s">
        <v>10439</v>
      </c>
      <c r="E150" s="28"/>
    </row>
    <row r="151" customFormat="false" ht="15" hidden="false" customHeight="false" outlineLevel="0" collapsed="false">
      <c r="A151" s="26" t="s">
        <v>140</v>
      </c>
      <c r="B151" s="26" t="s">
        <v>10548</v>
      </c>
      <c r="C151" s="26" t="n">
        <v>31</v>
      </c>
      <c r="D151" s="26" t="s">
        <v>10549</v>
      </c>
    </row>
    <row r="152" customFormat="false" ht="15" hidden="false" customHeight="false" outlineLevel="0" collapsed="false">
      <c r="A152" s="26" t="s">
        <v>168</v>
      </c>
      <c r="B152" s="26" t="s">
        <v>10550</v>
      </c>
      <c r="C152" s="26" t="n">
        <v>31</v>
      </c>
      <c r="D152" s="26" t="s">
        <v>10551</v>
      </c>
    </row>
    <row r="153" customFormat="false" ht="15" hidden="false" customHeight="false" outlineLevel="0" collapsed="false">
      <c r="A153" s="26" t="s">
        <v>142</v>
      </c>
      <c r="B153" s="26" t="s">
        <v>10552</v>
      </c>
      <c r="C153" s="26" t="n">
        <v>18</v>
      </c>
      <c r="D153" s="26" t="s">
        <v>10553</v>
      </c>
    </row>
    <row r="154" customFormat="false" ht="15" hidden="false" customHeight="false" outlineLevel="0" collapsed="false">
      <c r="A154" s="26" t="s">
        <v>226</v>
      </c>
      <c r="B154" s="26" t="s">
        <v>10554</v>
      </c>
      <c r="C154" s="26" t="n">
        <v>17</v>
      </c>
      <c r="D154" s="26" t="s">
        <v>10555</v>
      </c>
    </row>
    <row r="155" customFormat="false" ht="15" hidden="false" customHeight="false" outlineLevel="0" collapsed="false">
      <c r="A155" s="26" t="s">
        <v>90</v>
      </c>
      <c r="B155" s="26" t="s">
        <v>10556</v>
      </c>
      <c r="C155" s="26" t="n">
        <v>16</v>
      </c>
      <c r="D155" s="26" t="s">
        <v>10557</v>
      </c>
    </row>
    <row r="156" customFormat="false" ht="15" hidden="false" customHeight="false" outlineLevel="0" collapsed="false">
      <c r="A156" s="26" t="s">
        <v>85</v>
      </c>
      <c r="B156" s="26" t="s">
        <v>10558</v>
      </c>
      <c r="C156" s="26" t="n">
        <v>14</v>
      </c>
      <c r="D156" s="26" t="s">
        <v>10559</v>
      </c>
    </row>
    <row r="158" customFormat="false" ht="15" hidden="false" customHeight="false" outlineLevel="0" collapsed="false">
      <c r="A158" s="25" t="s">
        <v>10452</v>
      </c>
    </row>
    <row r="159" customFormat="false" ht="15" hidden="false" customHeight="false" outlineLevel="0" collapsed="false">
      <c r="A159" s="24" t="s">
        <v>10453</v>
      </c>
      <c r="B159" s="24" t="s">
        <v>10438</v>
      </c>
      <c r="C159" s="24" t="s">
        <v>10023</v>
      </c>
      <c r="D159" s="24" t="s">
        <v>10439</v>
      </c>
      <c r="E159" s="28"/>
    </row>
    <row r="160" customFormat="false" ht="15" hidden="false" customHeight="false" outlineLevel="0" collapsed="false">
      <c r="A160" s="26" t="s">
        <v>91</v>
      </c>
      <c r="B160" s="26" t="s">
        <v>10560</v>
      </c>
      <c r="C160" s="26" t="n">
        <v>45</v>
      </c>
      <c r="D160" s="26" t="s">
        <v>10561</v>
      </c>
    </row>
    <row r="161" customFormat="false" ht="15" hidden="false" customHeight="false" outlineLevel="0" collapsed="false">
      <c r="A161" s="26" t="s">
        <v>154</v>
      </c>
      <c r="B161" s="26" t="s">
        <v>10562</v>
      </c>
      <c r="C161" s="26" t="n">
        <v>40</v>
      </c>
      <c r="D161" s="26" t="s">
        <v>10563</v>
      </c>
    </row>
    <row r="162" customFormat="false" ht="15" hidden="false" customHeight="false" outlineLevel="0" collapsed="false">
      <c r="A162" s="26" t="s">
        <v>167</v>
      </c>
      <c r="B162" s="26" t="s">
        <v>10564</v>
      </c>
      <c r="C162" s="26" t="n">
        <v>33</v>
      </c>
      <c r="D162" s="26" t="s">
        <v>10565</v>
      </c>
    </row>
    <row r="163" customFormat="false" ht="15" hidden="false" customHeight="false" outlineLevel="0" collapsed="false">
      <c r="A163" s="26" t="s">
        <v>94</v>
      </c>
      <c r="B163" s="26" t="s">
        <v>10566</v>
      </c>
      <c r="C163" s="26" t="n">
        <v>32</v>
      </c>
      <c r="D163" s="26" t="s">
        <v>10567</v>
      </c>
    </row>
    <row r="164" customFormat="false" ht="15" hidden="false" customHeight="false" outlineLevel="0" collapsed="false">
      <c r="A164" s="26" t="s">
        <v>120</v>
      </c>
      <c r="B164" s="26" t="s">
        <v>10568</v>
      </c>
      <c r="C164" s="26" t="n">
        <v>28</v>
      </c>
      <c r="D164" s="26" t="s">
        <v>10569</v>
      </c>
    </row>
    <row r="165" customFormat="false" ht="15" hidden="false" customHeight="false" outlineLevel="0" collapsed="false">
      <c r="A165" s="26" t="s">
        <v>84</v>
      </c>
      <c r="B165" s="26" t="s">
        <v>10570</v>
      </c>
      <c r="C165" s="26" t="n">
        <v>22</v>
      </c>
      <c r="D165" s="26" t="s">
        <v>10571</v>
      </c>
    </row>
    <row r="168" customFormat="false" ht="17.35" hidden="false" customHeight="false" outlineLevel="0" collapsed="false">
      <c r="A168" s="43" t="s">
        <v>10572</v>
      </c>
      <c r="B168" s="44"/>
      <c r="C168" s="44"/>
      <c r="D168" s="44"/>
      <c r="E168" s="44"/>
    </row>
    <row r="169" customFormat="false" ht="23.85" hidden="false" customHeight="false" outlineLevel="0" collapsed="false">
      <c r="A169" s="31" t="s">
        <v>10573</v>
      </c>
    </row>
    <row r="170" customFormat="false" ht="15" hidden="false" customHeight="false" outlineLevel="0" collapsed="false">
      <c r="A170" s="23" t="s">
        <v>10414</v>
      </c>
    </row>
    <row r="171" customFormat="false" ht="15" hidden="false" customHeight="false" outlineLevel="0" collapsed="false">
      <c r="A171" s="24" t="s">
        <v>10415</v>
      </c>
      <c r="B171" s="24" t="s">
        <v>10416</v>
      </c>
      <c r="C171" s="24" t="s">
        <v>10023</v>
      </c>
      <c r="D171" s="24" t="s">
        <v>9115</v>
      </c>
      <c r="E171" s="28"/>
    </row>
    <row r="172" customFormat="false" ht="15" hidden="false" customHeight="false" outlineLevel="0" collapsed="false">
      <c r="A172" s="32" t="s">
        <v>10419</v>
      </c>
      <c r="B172" s="32" t="s">
        <v>120</v>
      </c>
      <c r="C172" s="26" t="n">
        <v>12</v>
      </c>
      <c r="D172" s="27" t="n">
        <v>0.666666666666667</v>
      </c>
    </row>
    <row r="173" customFormat="false" ht="15" hidden="false" customHeight="false" outlineLevel="0" collapsed="false">
      <c r="A173" s="32" t="s">
        <v>90</v>
      </c>
      <c r="B173" s="32" t="s">
        <v>10540</v>
      </c>
      <c r="C173" s="26" t="n">
        <v>10</v>
      </c>
      <c r="D173" s="27" t="n">
        <v>0.8</v>
      </c>
    </row>
    <row r="174" customFormat="false" ht="15" hidden="false" customHeight="false" outlineLevel="0" collapsed="false">
      <c r="A174" s="32" t="s">
        <v>168</v>
      </c>
      <c r="B174" s="32" t="s">
        <v>10420</v>
      </c>
      <c r="C174" s="26" t="n">
        <v>10</v>
      </c>
      <c r="D174" s="27" t="n">
        <v>0.7</v>
      </c>
    </row>
    <row r="175" customFormat="false" ht="15" hidden="false" customHeight="false" outlineLevel="0" collapsed="false">
      <c r="A175" s="32" t="s">
        <v>107</v>
      </c>
      <c r="B175" s="32" t="s">
        <v>10421</v>
      </c>
      <c r="C175" s="26" t="n">
        <v>9</v>
      </c>
      <c r="D175" s="27" t="n">
        <v>0.555555555555556</v>
      </c>
    </row>
    <row r="176" customFormat="false" ht="15" hidden="false" customHeight="false" outlineLevel="0" collapsed="false">
      <c r="A176" s="32" t="s">
        <v>10470</v>
      </c>
      <c r="B176" s="32" t="s">
        <v>10471</v>
      </c>
      <c r="C176" s="26" t="n">
        <v>8</v>
      </c>
      <c r="D176" s="27" t="n">
        <v>0.75</v>
      </c>
    </row>
    <row r="177" customFormat="false" ht="26.85" hidden="false" customHeight="false" outlineLevel="0" collapsed="false">
      <c r="A177" s="32" t="s">
        <v>136</v>
      </c>
      <c r="B177" s="32" t="s">
        <v>10472</v>
      </c>
      <c r="C177" s="26" t="n">
        <v>8</v>
      </c>
      <c r="D177" s="27" t="n">
        <v>0.5</v>
      </c>
    </row>
    <row r="178" customFormat="false" ht="15" hidden="false" customHeight="false" outlineLevel="0" collapsed="false">
      <c r="A178" s="32" t="s">
        <v>168</v>
      </c>
      <c r="B178" s="32" t="s">
        <v>10469</v>
      </c>
      <c r="C178" s="26" t="n">
        <v>6</v>
      </c>
      <c r="D178" s="27" t="n">
        <v>1</v>
      </c>
    </row>
    <row r="179" customFormat="false" ht="15" hidden="false" customHeight="false" outlineLevel="0" collapsed="false">
      <c r="A179" s="32" t="s">
        <v>182</v>
      </c>
      <c r="B179" s="32" t="s">
        <v>10420</v>
      </c>
      <c r="C179" s="26" t="n">
        <v>5</v>
      </c>
      <c r="D179" s="27" t="n">
        <v>0.8</v>
      </c>
    </row>
    <row r="181" customFormat="false" ht="15" hidden="false" customHeight="false" outlineLevel="0" collapsed="false">
      <c r="A181" s="23" t="s">
        <v>10424</v>
      </c>
    </row>
    <row r="182" customFormat="false" ht="39.75" hidden="false" customHeight="true" outlineLevel="0" collapsed="false">
      <c r="A182" s="42" t="s">
        <v>10574</v>
      </c>
      <c r="B182" s="42"/>
      <c r="C182" s="42"/>
      <c r="D182" s="42"/>
      <c r="E182" s="42"/>
    </row>
    <row r="183" customFormat="false" ht="54.75" hidden="false" customHeight="true" outlineLevel="0" collapsed="false">
      <c r="A183" s="42" t="s">
        <v>10426</v>
      </c>
      <c r="B183" s="42"/>
      <c r="C183" s="42"/>
      <c r="D183" s="42"/>
      <c r="E183" s="42"/>
    </row>
    <row r="184" customFormat="false" ht="15" hidden="false" customHeight="false" outlineLevel="0" collapsed="false">
      <c r="A184" s="25" t="s">
        <v>10427</v>
      </c>
    </row>
    <row r="185" customFormat="false" ht="15" hidden="false" customHeight="false" outlineLevel="0" collapsed="false">
      <c r="A185" s="24" t="s">
        <v>10428</v>
      </c>
      <c r="B185" s="24" t="s">
        <v>10429</v>
      </c>
      <c r="C185" s="24" t="s">
        <v>10430</v>
      </c>
      <c r="D185" s="28"/>
      <c r="E185" s="28"/>
    </row>
    <row r="186" customFormat="false" ht="90.25" hidden="false" customHeight="false" outlineLevel="0" collapsed="false">
      <c r="A186" s="26" t="s">
        <v>9988</v>
      </c>
      <c r="B186" s="32" t="s">
        <v>10575</v>
      </c>
      <c r="C186" s="32" t="s">
        <v>10576</v>
      </c>
    </row>
    <row r="187" customFormat="false" ht="77.6" hidden="false" customHeight="false" outlineLevel="0" collapsed="false">
      <c r="A187" s="26" t="s">
        <v>9989</v>
      </c>
      <c r="B187" s="32" t="s">
        <v>10577</v>
      </c>
      <c r="C187" s="32" t="s">
        <v>10578</v>
      </c>
    </row>
    <row r="188" customFormat="false" ht="77.6" hidden="false" customHeight="false" outlineLevel="0" collapsed="false">
      <c r="A188" s="26" t="s">
        <v>9990</v>
      </c>
      <c r="B188" s="32" t="s">
        <v>10579</v>
      </c>
      <c r="C188" s="32" t="s">
        <v>10580</v>
      </c>
    </row>
    <row r="190" customFormat="false" ht="15" hidden="false" customHeight="false" outlineLevel="0" collapsed="false">
      <c r="A190" s="25" t="s">
        <v>10437</v>
      </c>
    </row>
    <row r="191" customFormat="false" ht="15" hidden="false" customHeight="false" outlineLevel="0" collapsed="false">
      <c r="A191" s="24" t="s">
        <v>10391</v>
      </c>
      <c r="B191" s="24" t="s">
        <v>10438</v>
      </c>
      <c r="C191" s="24" t="s">
        <v>10023</v>
      </c>
      <c r="D191" s="24" t="s">
        <v>10439</v>
      </c>
      <c r="E191" s="28"/>
    </row>
    <row r="192" customFormat="false" ht="15" hidden="false" customHeight="false" outlineLevel="0" collapsed="false">
      <c r="A192" s="26" t="s">
        <v>140</v>
      </c>
      <c r="B192" s="26" t="s">
        <v>10581</v>
      </c>
      <c r="C192" s="26" t="n">
        <v>24</v>
      </c>
      <c r="D192" s="26" t="s">
        <v>10582</v>
      </c>
    </row>
    <row r="193" customFormat="false" ht="15" hidden="false" customHeight="false" outlineLevel="0" collapsed="false">
      <c r="A193" s="26" t="s">
        <v>168</v>
      </c>
      <c r="B193" s="26" t="s">
        <v>10583</v>
      </c>
      <c r="C193" s="26" t="n">
        <v>20</v>
      </c>
      <c r="D193" s="26" t="s">
        <v>10584</v>
      </c>
    </row>
    <row r="194" customFormat="false" ht="15" hidden="false" customHeight="false" outlineLevel="0" collapsed="false">
      <c r="A194" s="26" t="s">
        <v>90</v>
      </c>
      <c r="B194" s="26" t="s">
        <v>10460</v>
      </c>
      <c r="C194" s="26" t="n">
        <v>16</v>
      </c>
      <c r="D194" s="26" t="s">
        <v>10585</v>
      </c>
    </row>
    <row r="195" customFormat="false" ht="15" hidden="false" customHeight="false" outlineLevel="0" collapsed="false">
      <c r="A195" s="26" t="s">
        <v>142</v>
      </c>
      <c r="B195" s="26" t="s">
        <v>10586</v>
      </c>
      <c r="C195" s="26" t="n">
        <v>16</v>
      </c>
      <c r="D195" s="26" t="s">
        <v>10587</v>
      </c>
    </row>
    <row r="196" customFormat="false" ht="15" hidden="false" customHeight="false" outlineLevel="0" collapsed="false">
      <c r="A196" s="26" t="s">
        <v>226</v>
      </c>
      <c r="B196" s="26" t="s">
        <v>10490</v>
      </c>
      <c r="C196" s="26" t="n">
        <v>13</v>
      </c>
      <c r="D196" s="26" t="s">
        <v>10588</v>
      </c>
    </row>
    <row r="197" customFormat="false" ht="15" hidden="false" customHeight="false" outlineLevel="0" collapsed="false">
      <c r="A197" s="26" t="s">
        <v>85</v>
      </c>
      <c r="B197" s="26" t="s">
        <v>10589</v>
      </c>
      <c r="C197" s="26" t="n">
        <v>13</v>
      </c>
      <c r="D197" s="26" t="s">
        <v>10590</v>
      </c>
    </row>
    <row r="199" customFormat="false" ht="15" hidden="false" customHeight="false" outlineLevel="0" collapsed="false">
      <c r="A199" s="25" t="s">
        <v>10452</v>
      </c>
    </row>
    <row r="200" customFormat="false" ht="15" hidden="false" customHeight="false" outlineLevel="0" collapsed="false">
      <c r="A200" s="24" t="s">
        <v>10453</v>
      </c>
      <c r="B200" s="24" t="s">
        <v>10438</v>
      </c>
      <c r="C200" s="24" t="s">
        <v>10023</v>
      </c>
      <c r="D200" s="24" t="s">
        <v>10439</v>
      </c>
      <c r="E200" s="28"/>
    </row>
    <row r="201" customFormat="false" ht="15" hidden="false" customHeight="false" outlineLevel="0" collapsed="false">
      <c r="A201" s="26" t="s">
        <v>91</v>
      </c>
      <c r="B201" s="26" t="s">
        <v>10591</v>
      </c>
      <c r="C201" s="26" t="n">
        <v>35</v>
      </c>
      <c r="D201" s="26" t="s">
        <v>10592</v>
      </c>
    </row>
    <row r="202" customFormat="false" ht="15" hidden="false" customHeight="false" outlineLevel="0" collapsed="false">
      <c r="A202" s="26" t="s">
        <v>154</v>
      </c>
      <c r="B202" s="26" t="s">
        <v>10548</v>
      </c>
      <c r="C202" s="26" t="n">
        <v>31</v>
      </c>
      <c r="D202" s="26" t="s">
        <v>10549</v>
      </c>
    </row>
    <row r="203" customFormat="false" ht="15" hidden="false" customHeight="false" outlineLevel="0" collapsed="false">
      <c r="A203" s="26" t="s">
        <v>167</v>
      </c>
      <c r="B203" s="26" t="s">
        <v>10593</v>
      </c>
      <c r="C203" s="26" t="n">
        <v>30</v>
      </c>
      <c r="D203" s="26" t="s">
        <v>10594</v>
      </c>
    </row>
    <row r="204" customFormat="false" ht="15" hidden="false" customHeight="false" outlineLevel="0" collapsed="false">
      <c r="A204" s="26" t="s">
        <v>94</v>
      </c>
      <c r="B204" s="26" t="s">
        <v>10595</v>
      </c>
      <c r="C204" s="26" t="n">
        <v>24</v>
      </c>
      <c r="D204" s="26" t="s">
        <v>10596</v>
      </c>
    </row>
    <row r="205" customFormat="false" ht="15" hidden="false" customHeight="false" outlineLevel="0" collapsed="false">
      <c r="A205" s="26" t="s">
        <v>120</v>
      </c>
      <c r="B205" s="26" t="s">
        <v>10597</v>
      </c>
      <c r="C205" s="26" t="n">
        <v>23</v>
      </c>
      <c r="D205" s="26" t="s">
        <v>10598</v>
      </c>
    </row>
    <row r="206" customFormat="false" ht="15" hidden="false" customHeight="false" outlineLevel="0" collapsed="false">
      <c r="A206" s="26" t="s">
        <v>336</v>
      </c>
      <c r="B206" s="26" t="s">
        <v>10599</v>
      </c>
      <c r="C206" s="26" t="n">
        <v>17</v>
      </c>
      <c r="D206" s="26" t="s">
        <v>10600</v>
      </c>
    </row>
    <row r="209" customFormat="false" ht="17.35" hidden="false" customHeight="false" outlineLevel="0" collapsed="false">
      <c r="A209" s="45" t="s">
        <v>10601</v>
      </c>
      <c r="B209" s="46"/>
      <c r="C209" s="46"/>
      <c r="D209" s="46"/>
      <c r="E209" s="46"/>
    </row>
    <row r="210" customFormat="false" ht="23.85" hidden="false" customHeight="false" outlineLevel="0" collapsed="false">
      <c r="A210" s="31" t="s">
        <v>10602</v>
      </c>
    </row>
    <row r="211" customFormat="false" ht="15" hidden="false" customHeight="false" outlineLevel="0" collapsed="false">
      <c r="A211" s="23" t="s">
        <v>10414</v>
      </c>
    </row>
    <row r="212" customFormat="false" ht="15" hidden="false" customHeight="false" outlineLevel="0" collapsed="false">
      <c r="A212" s="24" t="s">
        <v>10415</v>
      </c>
      <c r="B212" s="24" t="s">
        <v>10416</v>
      </c>
      <c r="C212" s="24" t="s">
        <v>10023</v>
      </c>
      <c r="D212" s="24" t="s">
        <v>9115</v>
      </c>
      <c r="E212" s="28"/>
    </row>
    <row r="213" customFormat="false" ht="15" hidden="false" customHeight="false" outlineLevel="0" collapsed="false">
      <c r="A213" s="32" t="s">
        <v>107</v>
      </c>
      <c r="B213" s="32" t="s">
        <v>10421</v>
      </c>
      <c r="C213" s="26" t="n">
        <v>17</v>
      </c>
      <c r="D213" s="27" t="n">
        <v>0.647058823529412</v>
      </c>
    </row>
    <row r="214" customFormat="false" ht="15" hidden="false" customHeight="false" outlineLevel="0" collapsed="false">
      <c r="A214" s="32" t="s">
        <v>10603</v>
      </c>
      <c r="B214" s="32" t="s">
        <v>120</v>
      </c>
      <c r="C214" s="26" t="n">
        <v>11</v>
      </c>
      <c r="D214" s="27" t="n">
        <v>0.454545454545455</v>
      </c>
    </row>
    <row r="215" customFormat="false" ht="15" hidden="false" customHeight="false" outlineLevel="0" collapsed="false">
      <c r="A215" s="32" t="s">
        <v>85</v>
      </c>
      <c r="B215" s="32" t="s">
        <v>10421</v>
      </c>
      <c r="C215" s="26" t="n">
        <v>8</v>
      </c>
      <c r="D215" s="27" t="n">
        <v>0.625</v>
      </c>
    </row>
    <row r="216" customFormat="false" ht="15" hidden="false" customHeight="false" outlineLevel="0" collapsed="false">
      <c r="A216" s="32" t="s">
        <v>90</v>
      </c>
      <c r="B216" s="32" t="s">
        <v>10540</v>
      </c>
      <c r="C216" s="26" t="n">
        <v>8</v>
      </c>
      <c r="D216" s="27" t="n">
        <v>0.5</v>
      </c>
    </row>
    <row r="217" customFormat="false" ht="15" hidden="false" customHeight="false" outlineLevel="0" collapsed="false">
      <c r="A217" s="32" t="s">
        <v>10419</v>
      </c>
      <c r="B217" s="32" t="s">
        <v>120</v>
      </c>
      <c r="C217" s="26" t="n">
        <v>8</v>
      </c>
      <c r="D217" s="27" t="n">
        <v>0.5</v>
      </c>
    </row>
    <row r="218" customFormat="false" ht="15" hidden="false" customHeight="false" outlineLevel="0" collapsed="false">
      <c r="A218" s="32" t="s">
        <v>10423</v>
      </c>
      <c r="B218" s="32" t="s">
        <v>94</v>
      </c>
      <c r="C218" s="26" t="n">
        <v>6</v>
      </c>
      <c r="D218" s="27" t="n">
        <v>0.166666666666667</v>
      </c>
    </row>
    <row r="219" customFormat="false" ht="15" hidden="false" customHeight="false" outlineLevel="0" collapsed="false">
      <c r="A219" s="32" t="s">
        <v>182</v>
      </c>
      <c r="B219" s="32" t="s">
        <v>10604</v>
      </c>
      <c r="C219" s="26" t="n">
        <v>5</v>
      </c>
      <c r="D219" s="27" t="n">
        <v>0.6</v>
      </c>
    </row>
    <row r="220" customFormat="false" ht="15" hidden="false" customHeight="false" outlineLevel="0" collapsed="false">
      <c r="A220" s="32" t="s">
        <v>168</v>
      </c>
      <c r="B220" s="32" t="s">
        <v>10420</v>
      </c>
      <c r="C220" s="26" t="n">
        <v>5</v>
      </c>
      <c r="D220" s="27" t="n">
        <v>0.4</v>
      </c>
    </row>
    <row r="222" customFormat="false" ht="15" hidden="false" customHeight="false" outlineLevel="0" collapsed="false">
      <c r="A222" s="23" t="s">
        <v>10424</v>
      </c>
    </row>
    <row r="223" customFormat="false" ht="39.75" hidden="false" customHeight="true" outlineLevel="0" collapsed="false">
      <c r="A223" s="42" t="s">
        <v>10605</v>
      </c>
      <c r="B223" s="42"/>
      <c r="C223" s="42"/>
      <c r="D223" s="42"/>
      <c r="E223" s="42"/>
    </row>
    <row r="224" customFormat="false" ht="54.75" hidden="false" customHeight="true" outlineLevel="0" collapsed="false">
      <c r="A224" s="42" t="s">
        <v>10426</v>
      </c>
      <c r="B224" s="42"/>
      <c r="C224" s="42"/>
      <c r="D224" s="42"/>
      <c r="E224" s="42"/>
    </row>
    <row r="225" customFormat="false" ht="15" hidden="false" customHeight="false" outlineLevel="0" collapsed="false">
      <c r="A225" s="25" t="s">
        <v>10427</v>
      </c>
    </row>
    <row r="226" customFormat="false" ht="15" hidden="false" customHeight="false" outlineLevel="0" collapsed="false">
      <c r="A226" s="24" t="s">
        <v>10428</v>
      </c>
      <c r="B226" s="24" t="s">
        <v>10429</v>
      </c>
      <c r="C226" s="24" t="s">
        <v>10430</v>
      </c>
      <c r="D226" s="28"/>
      <c r="E226" s="28"/>
    </row>
    <row r="227" customFormat="false" ht="90.25" hidden="false" customHeight="false" outlineLevel="0" collapsed="false">
      <c r="A227" s="26" t="s">
        <v>9988</v>
      </c>
      <c r="B227" s="32" t="s">
        <v>10606</v>
      </c>
      <c r="C227" s="32" t="s">
        <v>10607</v>
      </c>
    </row>
    <row r="228" customFormat="false" ht="77.6" hidden="false" customHeight="false" outlineLevel="0" collapsed="false">
      <c r="A228" s="26" t="s">
        <v>9989</v>
      </c>
      <c r="B228" s="32" t="s">
        <v>10608</v>
      </c>
      <c r="C228" s="32" t="s">
        <v>10609</v>
      </c>
    </row>
    <row r="229" customFormat="false" ht="90.25" hidden="false" customHeight="false" outlineLevel="0" collapsed="false">
      <c r="A229" s="26" t="s">
        <v>9990</v>
      </c>
      <c r="B229" s="32" t="s">
        <v>10610</v>
      </c>
      <c r="C229" s="32" t="s">
        <v>10611</v>
      </c>
    </row>
    <row r="231" customFormat="false" ht="15" hidden="false" customHeight="false" outlineLevel="0" collapsed="false">
      <c r="A231" s="25" t="s">
        <v>10437</v>
      </c>
    </row>
    <row r="232" customFormat="false" ht="15" hidden="false" customHeight="false" outlineLevel="0" collapsed="false">
      <c r="A232" s="24" t="s">
        <v>10391</v>
      </c>
      <c r="B232" s="24" t="s">
        <v>10438</v>
      </c>
      <c r="C232" s="24" t="s">
        <v>10023</v>
      </c>
      <c r="D232" s="24" t="s">
        <v>10439</v>
      </c>
      <c r="E232" s="28"/>
    </row>
    <row r="233" customFormat="false" ht="15" hidden="false" customHeight="false" outlineLevel="0" collapsed="false">
      <c r="A233" s="26" t="s">
        <v>140</v>
      </c>
      <c r="B233" s="26" t="s">
        <v>10612</v>
      </c>
      <c r="C233" s="26" t="n">
        <v>23</v>
      </c>
      <c r="D233" s="26" t="s">
        <v>10613</v>
      </c>
    </row>
    <row r="234" customFormat="false" ht="15" hidden="false" customHeight="false" outlineLevel="0" collapsed="false">
      <c r="A234" s="26" t="s">
        <v>226</v>
      </c>
      <c r="B234" s="26" t="s">
        <v>10614</v>
      </c>
      <c r="C234" s="26" t="n">
        <v>19</v>
      </c>
      <c r="D234" s="26" t="s">
        <v>10615</v>
      </c>
    </row>
    <row r="235" customFormat="false" ht="15" hidden="false" customHeight="false" outlineLevel="0" collapsed="false">
      <c r="A235" s="26" t="s">
        <v>107</v>
      </c>
      <c r="B235" s="26" t="s">
        <v>10456</v>
      </c>
      <c r="C235" s="26" t="n">
        <v>18</v>
      </c>
      <c r="D235" s="26" t="s">
        <v>10616</v>
      </c>
    </row>
    <row r="236" customFormat="false" ht="15" hidden="false" customHeight="false" outlineLevel="0" collapsed="false">
      <c r="A236" s="26" t="s">
        <v>85</v>
      </c>
      <c r="B236" s="26" t="s">
        <v>10599</v>
      </c>
      <c r="C236" s="26" t="n">
        <v>17</v>
      </c>
      <c r="D236" s="26" t="s">
        <v>10600</v>
      </c>
    </row>
    <row r="237" customFormat="false" ht="15" hidden="false" customHeight="false" outlineLevel="0" collapsed="false">
      <c r="A237" s="26" t="s">
        <v>168</v>
      </c>
      <c r="B237" s="26" t="s">
        <v>10462</v>
      </c>
      <c r="C237" s="26" t="n">
        <v>16</v>
      </c>
      <c r="D237" s="26" t="s">
        <v>10617</v>
      </c>
    </row>
    <row r="238" customFormat="false" ht="15" hidden="false" customHeight="false" outlineLevel="0" collapsed="false">
      <c r="A238" s="26" t="s">
        <v>90</v>
      </c>
      <c r="B238" s="26" t="s">
        <v>10618</v>
      </c>
      <c r="C238" s="26" t="n">
        <v>12</v>
      </c>
      <c r="D238" s="26" t="s">
        <v>10619</v>
      </c>
    </row>
    <row r="240" customFormat="false" ht="15" hidden="false" customHeight="false" outlineLevel="0" collapsed="false">
      <c r="A240" s="25" t="s">
        <v>10452</v>
      </c>
    </row>
    <row r="241" customFormat="false" ht="15" hidden="false" customHeight="false" outlineLevel="0" collapsed="false">
      <c r="A241" s="24" t="s">
        <v>10453</v>
      </c>
      <c r="B241" s="24" t="s">
        <v>10438</v>
      </c>
      <c r="C241" s="24" t="s">
        <v>10023</v>
      </c>
      <c r="D241" s="24" t="s">
        <v>10439</v>
      </c>
      <c r="E241" s="28"/>
    </row>
    <row r="242" customFormat="false" ht="15" hidden="false" customHeight="false" outlineLevel="0" collapsed="false">
      <c r="A242" s="26" t="s">
        <v>91</v>
      </c>
      <c r="B242" s="26" t="s">
        <v>10620</v>
      </c>
      <c r="C242" s="26" t="n">
        <v>34</v>
      </c>
      <c r="D242" s="26" t="s">
        <v>10621</v>
      </c>
    </row>
    <row r="243" customFormat="false" ht="15" hidden="false" customHeight="false" outlineLevel="0" collapsed="false">
      <c r="A243" s="26" t="s">
        <v>84</v>
      </c>
      <c r="B243" s="26" t="s">
        <v>10622</v>
      </c>
      <c r="C243" s="26" t="n">
        <v>33</v>
      </c>
      <c r="D243" s="26" t="s">
        <v>10623</v>
      </c>
    </row>
    <row r="244" customFormat="false" ht="15" hidden="false" customHeight="false" outlineLevel="0" collapsed="false">
      <c r="A244" s="26" t="s">
        <v>88</v>
      </c>
      <c r="B244" s="26" t="s">
        <v>10624</v>
      </c>
      <c r="C244" s="26" t="n">
        <v>30</v>
      </c>
      <c r="D244" s="26" t="s">
        <v>10625</v>
      </c>
    </row>
    <row r="245" customFormat="false" ht="15" hidden="false" customHeight="false" outlineLevel="0" collapsed="false">
      <c r="A245" s="26" t="s">
        <v>94</v>
      </c>
      <c r="B245" s="26" t="s">
        <v>10626</v>
      </c>
      <c r="C245" s="26" t="n">
        <v>28</v>
      </c>
      <c r="D245" s="26" t="s">
        <v>10627</v>
      </c>
    </row>
    <row r="246" customFormat="false" ht="15" hidden="false" customHeight="false" outlineLevel="0" collapsed="false">
      <c r="A246" s="26" t="s">
        <v>167</v>
      </c>
      <c r="B246" s="26" t="s">
        <v>10628</v>
      </c>
      <c r="C246" s="26" t="n">
        <v>24</v>
      </c>
      <c r="D246" s="26" t="s">
        <v>10629</v>
      </c>
    </row>
    <row r="247" customFormat="false" ht="15" hidden="false" customHeight="false" outlineLevel="0" collapsed="false">
      <c r="A247" s="26" t="s">
        <v>120</v>
      </c>
      <c r="B247" s="26" t="s">
        <v>10630</v>
      </c>
      <c r="C247" s="26" t="n">
        <v>24</v>
      </c>
      <c r="D247" s="26" t="s">
        <v>10631</v>
      </c>
    </row>
    <row r="250" customFormat="false" ht="17.35" hidden="false" customHeight="false" outlineLevel="0" collapsed="false">
      <c r="A250" s="45" t="s">
        <v>10632</v>
      </c>
      <c r="B250" s="46"/>
      <c r="C250" s="46"/>
      <c r="D250" s="46"/>
      <c r="E250" s="46"/>
    </row>
    <row r="251" customFormat="false" ht="23.85" hidden="false" customHeight="false" outlineLevel="0" collapsed="false">
      <c r="A251" s="31" t="s">
        <v>10633</v>
      </c>
    </row>
    <row r="252" customFormat="false" ht="15" hidden="false" customHeight="false" outlineLevel="0" collapsed="false">
      <c r="A252" s="23" t="s">
        <v>10414</v>
      </c>
    </row>
    <row r="253" customFormat="false" ht="15" hidden="false" customHeight="false" outlineLevel="0" collapsed="false">
      <c r="A253" s="24" t="s">
        <v>10415</v>
      </c>
      <c r="B253" s="24" t="s">
        <v>10416</v>
      </c>
      <c r="C253" s="24" t="s">
        <v>10023</v>
      </c>
      <c r="D253" s="24" t="s">
        <v>9115</v>
      </c>
      <c r="E253" s="28"/>
    </row>
    <row r="254" customFormat="false" ht="15" hidden="false" customHeight="false" outlineLevel="0" collapsed="false">
      <c r="A254" s="32" t="s">
        <v>107</v>
      </c>
      <c r="B254" s="32" t="s">
        <v>10421</v>
      </c>
      <c r="C254" s="26" t="n">
        <v>8</v>
      </c>
      <c r="D254" s="27" t="n">
        <v>1</v>
      </c>
    </row>
    <row r="255" customFormat="false" ht="15" hidden="false" customHeight="false" outlineLevel="0" collapsed="false">
      <c r="A255" s="32" t="s">
        <v>10419</v>
      </c>
      <c r="B255" s="32" t="s">
        <v>120</v>
      </c>
      <c r="C255" s="26" t="n">
        <v>8</v>
      </c>
      <c r="D255" s="27" t="n">
        <v>0.75</v>
      </c>
    </row>
    <row r="256" customFormat="false" ht="15" hidden="false" customHeight="false" outlineLevel="0" collapsed="false">
      <c r="A256" s="32" t="s">
        <v>10603</v>
      </c>
      <c r="B256" s="32" t="s">
        <v>120</v>
      </c>
      <c r="C256" s="26" t="n">
        <v>3</v>
      </c>
      <c r="D256" s="27" t="n">
        <v>0.333333333333333</v>
      </c>
    </row>
    <row r="257" customFormat="false" ht="15" hidden="false" customHeight="false" outlineLevel="0" collapsed="false">
      <c r="A257" s="32" t="s">
        <v>182</v>
      </c>
      <c r="B257" s="32" t="s">
        <v>10420</v>
      </c>
      <c r="C257" s="26" t="n">
        <v>2</v>
      </c>
      <c r="D257" s="27" t="n">
        <v>1</v>
      </c>
    </row>
    <row r="258" customFormat="false" ht="15" hidden="false" customHeight="false" outlineLevel="0" collapsed="false">
      <c r="A258" s="32" t="s">
        <v>168</v>
      </c>
      <c r="B258" s="32" t="s">
        <v>10420</v>
      </c>
      <c r="C258" s="26" t="n">
        <v>2</v>
      </c>
      <c r="D258" s="27" t="n">
        <v>0.5</v>
      </c>
    </row>
    <row r="259" customFormat="false" ht="15" hidden="false" customHeight="false" outlineLevel="0" collapsed="false">
      <c r="A259" s="32" t="s">
        <v>182</v>
      </c>
      <c r="B259" s="32" t="s">
        <v>10634</v>
      </c>
      <c r="C259" s="26" t="n">
        <v>2</v>
      </c>
      <c r="D259" s="27" t="n">
        <v>0.5</v>
      </c>
    </row>
    <row r="260" customFormat="false" ht="15" hidden="false" customHeight="false" outlineLevel="0" collapsed="false">
      <c r="A260" s="32" t="s">
        <v>168</v>
      </c>
      <c r="B260" s="32" t="s">
        <v>10469</v>
      </c>
      <c r="C260" s="26" t="n">
        <v>2</v>
      </c>
      <c r="D260" s="27" t="n">
        <v>0</v>
      </c>
    </row>
    <row r="261" customFormat="false" ht="15" hidden="false" customHeight="false" outlineLevel="0" collapsed="false">
      <c r="A261" s="32" t="s">
        <v>10423</v>
      </c>
      <c r="B261" s="32" t="s">
        <v>94</v>
      </c>
      <c r="C261" s="26" t="n">
        <v>1</v>
      </c>
      <c r="D261" s="27" t="n">
        <v>1</v>
      </c>
    </row>
    <row r="263" customFormat="false" ht="15" hidden="false" customHeight="false" outlineLevel="0" collapsed="false">
      <c r="A263" s="23" t="s">
        <v>10424</v>
      </c>
    </row>
    <row r="264" customFormat="false" ht="39.75" hidden="false" customHeight="true" outlineLevel="0" collapsed="false">
      <c r="A264" s="42" t="s">
        <v>10635</v>
      </c>
      <c r="B264" s="42"/>
      <c r="C264" s="42"/>
      <c r="D264" s="42"/>
      <c r="E264" s="42"/>
    </row>
    <row r="265" customFormat="false" ht="54.75" hidden="false" customHeight="true" outlineLevel="0" collapsed="false">
      <c r="A265" s="42" t="s">
        <v>10426</v>
      </c>
      <c r="B265" s="42"/>
      <c r="C265" s="42"/>
      <c r="D265" s="42"/>
      <c r="E265" s="42"/>
    </row>
    <row r="266" customFormat="false" ht="15" hidden="false" customHeight="false" outlineLevel="0" collapsed="false">
      <c r="A266" s="25" t="s">
        <v>10427</v>
      </c>
    </row>
    <row r="267" customFormat="false" ht="15" hidden="false" customHeight="false" outlineLevel="0" collapsed="false">
      <c r="A267" s="24" t="s">
        <v>10428</v>
      </c>
      <c r="B267" s="24" t="s">
        <v>10429</v>
      </c>
      <c r="C267" s="24" t="s">
        <v>10430</v>
      </c>
      <c r="D267" s="28"/>
      <c r="E267" s="28"/>
    </row>
    <row r="268" customFormat="false" ht="102.95" hidden="false" customHeight="false" outlineLevel="0" collapsed="false">
      <c r="A268" s="26" t="s">
        <v>9988</v>
      </c>
      <c r="B268" s="32" t="s">
        <v>10636</v>
      </c>
      <c r="C268" s="32" t="s">
        <v>10637</v>
      </c>
    </row>
    <row r="269" customFormat="false" ht="64.9" hidden="false" customHeight="false" outlineLevel="0" collapsed="false">
      <c r="A269" s="26" t="s">
        <v>9989</v>
      </c>
      <c r="B269" s="32" t="s">
        <v>10638</v>
      </c>
      <c r="C269" s="32" t="s">
        <v>10639</v>
      </c>
    </row>
    <row r="270" customFormat="false" ht="52.2" hidden="false" customHeight="false" outlineLevel="0" collapsed="false">
      <c r="A270" s="26" t="s">
        <v>9990</v>
      </c>
      <c r="B270" s="32" t="s">
        <v>10640</v>
      </c>
      <c r="C270" s="32" t="s">
        <v>10641</v>
      </c>
    </row>
    <row r="272" customFormat="false" ht="15" hidden="false" customHeight="false" outlineLevel="0" collapsed="false">
      <c r="A272" s="25" t="s">
        <v>10437</v>
      </c>
    </row>
    <row r="273" customFormat="false" ht="15" hidden="false" customHeight="false" outlineLevel="0" collapsed="false">
      <c r="A273" s="24" t="s">
        <v>10391</v>
      </c>
      <c r="B273" s="24" t="s">
        <v>10438</v>
      </c>
      <c r="C273" s="24" t="s">
        <v>10023</v>
      </c>
      <c r="D273" s="24" t="s">
        <v>10439</v>
      </c>
      <c r="E273" s="28"/>
    </row>
    <row r="274" customFormat="false" ht="15" hidden="false" customHeight="false" outlineLevel="0" collapsed="false">
      <c r="A274" s="26" t="s">
        <v>140</v>
      </c>
      <c r="B274" s="26" t="s">
        <v>10642</v>
      </c>
      <c r="C274" s="26" t="n">
        <v>14</v>
      </c>
      <c r="D274" s="26" t="s">
        <v>10643</v>
      </c>
    </row>
    <row r="275" customFormat="false" ht="15" hidden="false" customHeight="false" outlineLevel="0" collapsed="false">
      <c r="A275" s="26" t="s">
        <v>142</v>
      </c>
      <c r="B275" s="26" t="s">
        <v>10644</v>
      </c>
      <c r="C275" s="26" t="n">
        <v>12</v>
      </c>
      <c r="D275" s="26" t="s">
        <v>10645</v>
      </c>
    </row>
    <row r="276" customFormat="false" ht="15" hidden="false" customHeight="false" outlineLevel="0" collapsed="false">
      <c r="A276" s="26" t="s">
        <v>107</v>
      </c>
      <c r="B276" s="26" t="s">
        <v>10646</v>
      </c>
      <c r="C276" s="26" t="n">
        <v>10</v>
      </c>
      <c r="D276" s="26" t="s">
        <v>10647</v>
      </c>
    </row>
    <row r="277" customFormat="false" ht="15" hidden="false" customHeight="false" outlineLevel="0" collapsed="false">
      <c r="A277" s="26" t="s">
        <v>182</v>
      </c>
      <c r="B277" s="26" t="s">
        <v>10648</v>
      </c>
      <c r="C277" s="26" t="n">
        <v>7</v>
      </c>
      <c r="D277" s="26" t="s">
        <v>10649</v>
      </c>
    </row>
    <row r="278" customFormat="false" ht="15" hidden="false" customHeight="false" outlineLevel="0" collapsed="false">
      <c r="A278" s="26" t="s">
        <v>168</v>
      </c>
      <c r="B278" s="26" t="s">
        <v>10650</v>
      </c>
      <c r="C278" s="26" t="n">
        <v>4</v>
      </c>
      <c r="D278" s="26" t="s">
        <v>10651</v>
      </c>
    </row>
    <row r="279" customFormat="false" ht="15" hidden="false" customHeight="false" outlineLevel="0" collapsed="false">
      <c r="A279" s="26" t="s">
        <v>114</v>
      </c>
      <c r="B279" s="26" t="s">
        <v>10652</v>
      </c>
      <c r="C279" s="26" t="n">
        <v>4</v>
      </c>
      <c r="D279" s="26" t="s">
        <v>10653</v>
      </c>
    </row>
    <row r="281" customFormat="false" ht="15" hidden="false" customHeight="false" outlineLevel="0" collapsed="false">
      <c r="A281" s="25" t="s">
        <v>10452</v>
      </c>
    </row>
    <row r="282" customFormat="false" ht="15" hidden="false" customHeight="false" outlineLevel="0" collapsed="false">
      <c r="A282" s="24" t="s">
        <v>10453</v>
      </c>
      <c r="B282" s="24" t="s">
        <v>10438</v>
      </c>
      <c r="C282" s="24" t="s">
        <v>10023</v>
      </c>
      <c r="D282" s="24" t="s">
        <v>10439</v>
      </c>
      <c r="E282" s="28"/>
    </row>
    <row r="283" customFormat="false" ht="15" hidden="false" customHeight="false" outlineLevel="0" collapsed="false">
      <c r="A283" s="26" t="s">
        <v>120</v>
      </c>
      <c r="B283" s="26" t="s">
        <v>10654</v>
      </c>
      <c r="C283" s="26" t="n">
        <v>13</v>
      </c>
      <c r="D283" s="26" t="s">
        <v>10655</v>
      </c>
    </row>
    <row r="284" customFormat="false" ht="15" hidden="false" customHeight="false" outlineLevel="0" collapsed="false">
      <c r="A284" s="26" t="s">
        <v>84</v>
      </c>
      <c r="B284" s="26" t="s">
        <v>10646</v>
      </c>
      <c r="C284" s="26" t="n">
        <v>10</v>
      </c>
      <c r="D284" s="26" t="s">
        <v>10647</v>
      </c>
    </row>
    <row r="285" customFormat="false" ht="15" hidden="false" customHeight="false" outlineLevel="0" collapsed="false">
      <c r="A285" s="26" t="s">
        <v>88</v>
      </c>
      <c r="B285" s="26" t="s">
        <v>10646</v>
      </c>
      <c r="C285" s="26" t="n">
        <v>10</v>
      </c>
      <c r="D285" s="26" t="s">
        <v>10647</v>
      </c>
    </row>
    <row r="286" customFormat="false" ht="15" hidden="false" customHeight="false" outlineLevel="0" collapsed="false">
      <c r="A286" s="26" t="s">
        <v>154</v>
      </c>
      <c r="B286" s="26" t="s">
        <v>10656</v>
      </c>
      <c r="C286" s="26" t="n">
        <v>9</v>
      </c>
      <c r="D286" s="26" t="s">
        <v>10657</v>
      </c>
    </row>
    <row r="287" customFormat="false" ht="15" hidden="false" customHeight="false" outlineLevel="0" collapsed="false">
      <c r="A287" s="26" t="s">
        <v>91</v>
      </c>
      <c r="B287" s="26" t="s">
        <v>10658</v>
      </c>
      <c r="C287" s="26" t="n">
        <v>7</v>
      </c>
      <c r="D287" s="26" t="s">
        <v>10659</v>
      </c>
    </row>
    <row r="288" customFormat="false" ht="15" hidden="false" customHeight="false" outlineLevel="0" collapsed="false">
      <c r="A288" s="26" t="s">
        <v>167</v>
      </c>
      <c r="B288" s="26" t="s">
        <v>10648</v>
      </c>
      <c r="C288" s="26" t="n">
        <v>7</v>
      </c>
      <c r="D288" s="26" t="s">
        <v>10660</v>
      </c>
    </row>
    <row r="291" customFormat="false" ht="17.35" hidden="false" customHeight="false" outlineLevel="0" collapsed="false">
      <c r="A291" s="45" t="s">
        <v>10661</v>
      </c>
      <c r="B291" s="46"/>
      <c r="C291" s="46"/>
      <c r="D291" s="46"/>
      <c r="E291" s="46"/>
    </row>
    <row r="292" customFormat="false" ht="23.85" hidden="false" customHeight="false" outlineLevel="0" collapsed="false">
      <c r="A292" s="31" t="s">
        <v>10662</v>
      </c>
    </row>
    <row r="293" customFormat="false" ht="15" hidden="false" customHeight="false" outlineLevel="0" collapsed="false">
      <c r="A293" s="23" t="s">
        <v>10414</v>
      </c>
    </row>
    <row r="294" customFormat="false" ht="15" hidden="false" customHeight="false" outlineLevel="0" collapsed="false">
      <c r="A294" s="24" t="s">
        <v>10415</v>
      </c>
      <c r="B294" s="24" t="s">
        <v>10416</v>
      </c>
      <c r="C294" s="24" t="s">
        <v>10023</v>
      </c>
      <c r="D294" s="24" t="s">
        <v>9115</v>
      </c>
      <c r="E294" s="28"/>
    </row>
    <row r="295" customFormat="false" ht="15" hidden="false" customHeight="false" outlineLevel="0" collapsed="false">
      <c r="A295" s="32" t="s">
        <v>107</v>
      </c>
      <c r="B295" s="32" t="s">
        <v>10421</v>
      </c>
      <c r="C295" s="26" t="n">
        <v>22</v>
      </c>
      <c r="D295" s="27" t="n">
        <v>0.727272727272727</v>
      </c>
    </row>
    <row r="296" customFormat="false" ht="15" hidden="false" customHeight="false" outlineLevel="0" collapsed="false">
      <c r="A296" s="32" t="s">
        <v>10419</v>
      </c>
      <c r="B296" s="32" t="s">
        <v>120</v>
      </c>
      <c r="C296" s="26" t="n">
        <v>13</v>
      </c>
      <c r="D296" s="27" t="n">
        <v>0.769230769230769</v>
      </c>
    </row>
    <row r="297" customFormat="false" ht="15" hidden="false" customHeight="false" outlineLevel="0" collapsed="false">
      <c r="A297" s="32" t="s">
        <v>10603</v>
      </c>
      <c r="B297" s="32" t="s">
        <v>120</v>
      </c>
      <c r="C297" s="26" t="n">
        <v>12</v>
      </c>
      <c r="D297" s="27" t="n">
        <v>0.416666666666667</v>
      </c>
    </row>
    <row r="298" customFormat="false" ht="26.85" hidden="false" customHeight="false" outlineLevel="0" collapsed="false">
      <c r="A298" s="32" t="s">
        <v>136</v>
      </c>
      <c r="B298" s="32" t="s">
        <v>10472</v>
      </c>
      <c r="C298" s="26" t="n">
        <v>11</v>
      </c>
      <c r="D298" s="27" t="n">
        <v>0.545454545454545</v>
      </c>
    </row>
    <row r="299" customFormat="false" ht="15" hidden="false" customHeight="false" outlineLevel="0" collapsed="false">
      <c r="A299" s="32" t="s">
        <v>168</v>
      </c>
      <c r="B299" s="32" t="s">
        <v>10469</v>
      </c>
      <c r="C299" s="26" t="n">
        <v>11</v>
      </c>
      <c r="D299" s="27" t="n">
        <v>0.545454545454545</v>
      </c>
    </row>
    <row r="300" customFormat="false" ht="15" hidden="false" customHeight="false" outlineLevel="0" collapsed="false">
      <c r="A300" s="32" t="s">
        <v>90</v>
      </c>
      <c r="B300" s="32" t="s">
        <v>10540</v>
      </c>
      <c r="C300" s="26" t="n">
        <v>10</v>
      </c>
      <c r="D300" s="27" t="n">
        <v>0.8</v>
      </c>
    </row>
    <row r="301" customFormat="false" ht="15" hidden="false" customHeight="false" outlineLevel="0" collapsed="false">
      <c r="A301" s="32" t="s">
        <v>168</v>
      </c>
      <c r="B301" s="32" t="s">
        <v>10420</v>
      </c>
      <c r="C301" s="26" t="n">
        <v>8</v>
      </c>
      <c r="D301" s="27" t="n">
        <v>0.875</v>
      </c>
    </row>
    <row r="302" customFormat="false" ht="15" hidden="false" customHeight="false" outlineLevel="0" collapsed="false">
      <c r="A302" s="32" t="s">
        <v>10417</v>
      </c>
      <c r="B302" s="32" t="s">
        <v>10418</v>
      </c>
      <c r="C302" s="26" t="n">
        <v>8</v>
      </c>
      <c r="D302" s="27" t="n">
        <v>0.75</v>
      </c>
    </row>
    <row r="304" customFormat="false" ht="15" hidden="false" customHeight="false" outlineLevel="0" collapsed="false">
      <c r="A304" s="23" t="s">
        <v>10424</v>
      </c>
    </row>
    <row r="305" customFormat="false" ht="39.75" hidden="false" customHeight="true" outlineLevel="0" collapsed="false">
      <c r="A305" s="42" t="s">
        <v>10663</v>
      </c>
      <c r="B305" s="42"/>
      <c r="C305" s="42"/>
      <c r="D305" s="42"/>
      <c r="E305" s="42"/>
    </row>
    <row r="306" customFormat="false" ht="54.75" hidden="false" customHeight="true" outlineLevel="0" collapsed="false">
      <c r="A306" s="42" t="s">
        <v>10426</v>
      </c>
      <c r="B306" s="42"/>
      <c r="C306" s="42"/>
      <c r="D306" s="42"/>
      <c r="E306" s="42"/>
    </row>
    <row r="307" customFormat="false" ht="15" hidden="false" customHeight="false" outlineLevel="0" collapsed="false">
      <c r="A307" s="25" t="s">
        <v>10427</v>
      </c>
    </row>
    <row r="308" customFormat="false" ht="15" hidden="false" customHeight="false" outlineLevel="0" collapsed="false">
      <c r="A308" s="24" t="s">
        <v>10428</v>
      </c>
      <c r="B308" s="24" t="s">
        <v>10429</v>
      </c>
      <c r="C308" s="24" t="s">
        <v>10430</v>
      </c>
      <c r="D308" s="28"/>
      <c r="E308" s="28"/>
    </row>
    <row r="309" customFormat="false" ht="90.25" hidden="false" customHeight="false" outlineLevel="0" collapsed="false">
      <c r="A309" s="26" t="s">
        <v>9988</v>
      </c>
      <c r="B309" s="32" t="s">
        <v>10664</v>
      </c>
      <c r="C309" s="32" t="s">
        <v>10665</v>
      </c>
    </row>
    <row r="310" customFormat="false" ht="90.25" hidden="false" customHeight="false" outlineLevel="0" collapsed="false">
      <c r="A310" s="26" t="s">
        <v>9989</v>
      </c>
      <c r="B310" s="32" t="s">
        <v>10666</v>
      </c>
      <c r="C310" s="32" t="s">
        <v>10667</v>
      </c>
    </row>
    <row r="311" customFormat="false" ht="77.6" hidden="false" customHeight="false" outlineLevel="0" collapsed="false">
      <c r="A311" s="26" t="s">
        <v>9990</v>
      </c>
      <c r="B311" s="32" t="s">
        <v>10668</v>
      </c>
      <c r="C311" s="32" t="s">
        <v>10669</v>
      </c>
    </row>
    <row r="313" customFormat="false" ht="15" hidden="false" customHeight="false" outlineLevel="0" collapsed="false">
      <c r="A313" s="25" t="s">
        <v>10437</v>
      </c>
    </row>
    <row r="314" customFormat="false" ht="15" hidden="false" customHeight="false" outlineLevel="0" collapsed="false">
      <c r="A314" s="24" t="s">
        <v>10391</v>
      </c>
      <c r="B314" s="24" t="s">
        <v>10438</v>
      </c>
      <c r="C314" s="24" t="s">
        <v>10023</v>
      </c>
      <c r="D314" s="24" t="s">
        <v>10439</v>
      </c>
      <c r="E314" s="28"/>
    </row>
    <row r="315" customFormat="false" ht="15" hidden="false" customHeight="false" outlineLevel="0" collapsed="false">
      <c r="A315" s="26" t="s">
        <v>226</v>
      </c>
      <c r="B315" s="26" t="s">
        <v>10670</v>
      </c>
      <c r="C315" s="26" t="n">
        <v>31</v>
      </c>
      <c r="D315" s="26" t="s">
        <v>10671</v>
      </c>
    </row>
    <row r="316" customFormat="false" ht="15" hidden="false" customHeight="false" outlineLevel="0" collapsed="false">
      <c r="A316" s="26" t="s">
        <v>140</v>
      </c>
      <c r="B316" s="26" t="s">
        <v>10672</v>
      </c>
      <c r="C316" s="26" t="n">
        <v>30</v>
      </c>
      <c r="D316" s="26" t="s">
        <v>10673</v>
      </c>
    </row>
    <row r="317" customFormat="false" ht="15" hidden="false" customHeight="false" outlineLevel="0" collapsed="false">
      <c r="A317" s="26" t="s">
        <v>107</v>
      </c>
      <c r="B317" s="26" t="s">
        <v>10674</v>
      </c>
      <c r="C317" s="26" t="n">
        <v>24</v>
      </c>
      <c r="D317" s="26" t="s">
        <v>10675</v>
      </c>
    </row>
    <row r="318" customFormat="false" ht="15" hidden="false" customHeight="false" outlineLevel="0" collapsed="false">
      <c r="A318" s="26" t="s">
        <v>168</v>
      </c>
      <c r="B318" s="26" t="s">
        <v>10482</v>
      </c>
      <c r="C318" s="26" t="n">
        <v>23</v>
      </c>
      <c r="D318" s="26" t="s">
        <v>10676</v>
      </c>
    </row>
    <row r="319" customFormat="false" ht="15" hidden="false" customHeight="false" outlineLevel="0" collapsed="false">
      <c r="A319" s="26" t="s">
        <v>90</v>
      </c>
      <c r="B319" s="26" t="s">
        <v>10677</v>
      </c>
      <c r="C319" s="26" t="n">
        <v>19</v>
      </c>
      <c r="D319" s="26" t="s">
        <v>10678</v>
      </c>
    </row>
    <row r="320" customFormat="false" ht="15" hidden="false" customHeight="false" outlineLevel="0" collapsed="false">
      <c r="A320" s="26" t="s">
        <v>142</v>
      </c>
      <c r="B320" s="26" t="s">
        <v>10586</v>
      </c>
      <c r="C320" s="26" t="n">
        <v>16</v>
      </c>
      <c r="D320" s="26" t="s">
        <v>10587</v>
      </c>
    </row>
    <row r="322" customFormat="false" ht="15" hidden="false" customHeight="false" outlineLevel="0" collapsed="false">
      <c r="A322" s="25" t="s">
        <v>10452</v>
      </c>
    </row>
    <row r="323" customFormat="false" ht="15" hidden="false" customHeight="false" outlineLevel="0" collapsed="false">
      <c r="A323" s="24" t="s">
        <v>10453</v>
      </c>
      <c r="B323" s="24" t="s">
        <v>10438</v>
      </c>
      <c r="C323" s="24" t="s">
        <v>10023</v>
      </c>
      <c r="D323" s="24" t="s">
        <v>10439</v>
      </c>
      <c r="E323" s="28"/>
    </row>
    <row r="324" customFormat="false" ht="15" hidden="false" customHeight="false" outlineLevel="0" collapsed="false">
      <c r="A324" s="26" t="s">
        <v>91</v>
      </c>
      <c r="B324" s="26" t="s">
        <v>10679</v>
      </c>
      <c r="C324" s="26" t="n">
        <v>48</v>
      </c>
      <c r="D324" s="26" t="s">
        <v>10680</v>
      </c>
    </row>
    <row r="325" customFormat="false" ht="15" hidden="false" customHeight="false" outlineLevel="0" collapsed="false">
      <c r="A325" s="26" t="s">
        <v>154</v>
      </c>
      <c r="B325" s="26" t="s">
        <v>10681</v>
      </c>
      <c r="C325" s="26" t="n">
        <v>43</v>
      </c>
      <c r="D325" s="26" t="s">
        <v>10682</v>
      </c>
    </row>
    <row r="326" customFormat="false" ht="15" hidden="false" customHeight="false" outlineLevel="0" collapsed="false">
      <c r="A326" s="26" t="s">
        <v>167</v>
      </c>
      <c r="B326" s="26" t="s">
        <v>10683</v>
      </c>
      <c r="C326" s="26" t="n">
        <v>37</v>
      </c>
      <c r="D326" s="26" t="s">
        <v>10684</v>
      </c>
    </row>
    <row r="327" customFormat="false" ht="15" hidden="false" customHeight="false" outlineLevel="0" collapsed="false">
      <c r="A327" s="26" t="s">
        <v>84</v>
      </c>
      <c r="B327" s="26" t="s">
        <v>10685</v>
      </c>
      <c r="C327" s="26" t="n">
        <v>35</v>
      </c>
      <c r="D327" s="26" t="s">
        <v>10686</v>
      </c>
    </row>
    <row r="328" customFormat="false" ht="15" hidden="false" customHeight="false" outlineLevel="0" collapsed="false">
      <c r="A328" s="26" t="s">
        <v>120</v>
      </c>
      <c r="B328" s="26" t="s">
        <v>10687</v>
      </c>
      <c r="C328" s="26" t="n">
        <v>33</v>
      </c>
      <c r="D328" s="26" t="s">
        <v>10688</v>
      </c>
    </row>
    <row r="329" customFormat="false" ht="15" hidden="false" customHeight="false" outlineLevel="0" collapsed="false">
      <c r="A329" s="26" t="s">
        <v>94</v>
      </c>
      <c r="B329" s="26" t="s">
        <v>10689</v>
      </c>
      <c r="C329" s="26" t="n">
        <v>32</v>
      </c>
      <c r="D329" s="26" t="s">
        <v>10690</v>
      </c>
    </row>
    <row r="332" customFormat="false" ht="17.35" hidden="false" customHeight="false" outlineLevel="0" collapsed="false">
      <c r="A332" s="45" t="s">
        <v>10691</v>
      </c>
      <c r="B332" s="46"/>
      <c r="C332" s="46"/>
      <c r="D332" s="46"/>
      <c r="E332" s="46"/>
    </row>
    <row r="333" customFormat="false" ht="23.85" hidden="false" customHeight="false" outlineLevel="0" collapsed="false">
      <c r="A333" s="31" t="s">
        <v>10692</v>
      </c>
    </row>
    <row r="334" customFormat="false" ht="15" hidden="false" customHeight="false" outlineLevel="0" collapsed="false">
      <c r="A334" s="23" t="s">
        <v>10414</v>
      </c>
    </row>
    <row r="335" customFormat="false" ht="15" hidden="false" customHeight="false" outlineLevel="0" collapsed="false">
      <c r="A335" s="24" t="s">
        <v>10415</v>
      </c>
      <c r="B335" s="24" t="s">
        <v>10416</v>
      </c>
      <c r="C335" s="24" t="s">
        <v>10023</v>
      </c>
      <c r="D335" s="24" t="s">
        <v>9115</v>
      </c>
      <c r="E335" s="28"/>
    </row>
    <row r="336" customFormat="false" ht="15" hidden="false" customHeight="false" outlineLevel="0" collapsed="false">
      <c r="A336" s="32" t="s">
        <v>107</v>
      </c>
      <c r="B336" s="32" t="s">
        <v>10421</v>
      </c>
      <c r="C336" s="26" t="n">
        <v>13</v>
      </c>
      <c r="D336" s="27" t="n">
        <v>0.615384615384615</v>
      </c>
    </row>
    <row r="337" customFormat="false" ht="15" hidden="false" customHeight="false" outlineLevel="0" collapsed="false">
      <c r="A337" s="32" t="s">
        <v>10419</v>
      </c>
      <c r="B337" s="32" t="s">
        <v>120</v>
      </c>
      <c r="C337" s="26" t="n">
        <v>11</v>
      </c>
      <c r="D337" s="27" t="n">
        <v>0.727272727272727</v>
      </c>
    </row>
    <row r="338" customFormat="false" ht="15" hidden="false" customHeight="false" outlineLevel="0" collapsed="false">
      <c r="A338" s="32" t="s">
        <v>10603</v>
      </c>
      <c r="B338" s="32" t="s">
        <v>120</v>
      </c>
      <c r="C338" s="26" t="n">
        <v>10</v>
      </c>
      <c r="D338" s="27" t="n">
        <v>0.7</v>
      </c>
    </row>
    <row r="339" customFormat="false" ht="15" hidden="false" customHeight="false" outlineLevel="0" collapsed="false">
      <c r="A339" s="32" t="s">
        <v>168</v>
      </c>
      <c r="B339" s="32" t="s">
        <v>10420</v>
      </c>
      <c r="C339" s="26" t="n">
        <v>10</v>
      </c>
      <c r="D339" s="27" t="n">
        <v>0.4</v>
      </c>
    </row>
    <row r="340" customFormat="false" ht="15" hidden="false" customHeight="false" outlineLevel="0" collapsed="false">
      <c r="A340" s="32" t="s">
        <v>90</v>
      </c>
      <c r="B340" s="32" t="s">
        <v>10540</v>
      </c>
      <c r="C340" s="26" t="n">
        <v>8</v>
      </c>
      <c r="D340" s="27" t="n">
        <v>0.875</v>
      </c>
    </row>
    <row r="341" customFormat="false" ht="15" hidden="false" customHeight="false" outlineLevel="0" collapsed="false">
      <c r="A341" s="32" t="s">
        <v>116</v>
      </c>
      <c r="B341" s="32" t="s">
        <v>10469</v>
      </c>
      <c r="C341" s="26" t="n">
        <v>8</v>
      </c>
      <c r="D341" s="27" t="n">
        <v>0.75</v>
      </c>
    </row>
    <row r="342" customFormat="false" ht="26.85" hidden="false" customHeight="false" outlineLevel="0" collapsed="false">
      <c r="A342" s="32" t="s">
        <v>136</v>
      </c>
      <c r="B342" s="32" t="s">
        <v>10472</v>
      </c>
      <c r="C342" s="26" t="n">
        <v>8</v>
      </c>
      <c r="D342" s="27" t="n">
        <v>0.375</v>
      </c>
    </row>
    <row r="343" customFormat="false" ht="15" hidden="false" customHeight="false" outlineLevel="0" collapsed="false">
      <c r="A343" s="32" t="s">
        <v>168</v>
      </c>
      <c r="B343" s="32" t="s">
        <v>10469</v>
      </c>
      <c r="C343" s="26" t="n">
        <v>6</v>
      </c>
      <c r="D343" s="27" t="n">
        <v>0.5</v>
      </c>
    </row>
    <row r="345" customFormat="false" ht="15" hidden="false" customHeight="false" outlineLevel="0" collapsed="false">
      <c r="A345" s="23" t="s">
        <v>10424</v>
      </c>
    </row>
    <row r="346" customFormat="false" ht="39.75" hidden="false" customHeight="true" outlineLevel="0" collapsed="false">
      <c r="A346" s="42" t="s">
        <v>10574</v>
      </c>
      <c r="B346" s="42"/>
      <c r="C346" s="42"/>
      <c r="D346" s="42"/>
      <c r="E346" s="42"/>
    </row>
    <row r="347" customFormat="false" ht="54.75" hidden="false" customHeight="true" outlineLevel="0" collapsed="false">
      <c r="A347" s="42" t="s">
        <v>10426</v>
      </c>
      <c r="B347" s="42"/>
      <c r="C347" s="42"/>
      <c r="D347" s="42"/>
      <c r="E347" s="42"/>
    </row>
    <row r="348" customFormat="false" ht="15" hidden="false" customHeight="false" outlineLevel="0" collapsed="false">
      <c r="A348" s="25" t="s">
        <v>10427</v>
      </c>
    </row>
    <row r="349" customFormat="false" ht="15" hidden="false" customHeight="false" outlineLevel="0" collapsed="false">
      <c r="A349" s="24" t="s">
        <v>10428</v>
      </c>
      <c r="B349" s="24" t="s">
        <v>10429</v>
      </c>
      <c r="C349" s="24" t="s">
        <v>10430</v>
      </c>
      <c r="D349" s="28"/>
      <c r="E349" s="28"/>
    </row>
    <row r="350" customFormat="false" ht="90.25" hidden="false" customHeight="false" outlineLevel="0" collapsed="false">
      <c r="A350" s="26" t="s">
        <v>9988</v>
      </c>
      <c r="B350" s="32" t="s">
        <v>10693</v>
      </c>
      <c r="C350" s="32" t="s">
        <v>10694</v>
      </c>
    </row>
    <row r="351" customFormat="false" ht="90.25" hidden="false" customHeight="false" outlineLevel="0" collapsed="false">
      <c r="A351" s="26" t="s">
        <v>9989</v>
      </c>
      <c r="B351" s="32" t="s">
        <v>10695</v>
      </c>
      <c r="C351" s="32" t="s">
        <v>10696</v>
      </c>
    </row>
    <row r="352" customFormat="false" ht="77.6" hidden="false" customHeight="false" outlineLevel="0" collapsed="false">
      <c r="A352" s="26" t="s">
        <v>9990</v>
      </c>
      <c r="B352" s="32" t="s">
        <v>10697</v>
      </c>
      <c r="C352" s="32" t="s">
        <v>10698</v>
      </c>
    </row>
    <row r="354" customFormat="false" ht="15" hidden="false" customHeight="false" outlineLevel="0" collapsed="false">
      <c r="A354" s="25" t="s">
        <v>10437</v>
      </c>
    </row>
    <row r="355" customFormat="false" ht="15" hidden="false" customHeight="false" outlineLevel="0" collapsed="false">
      <c r="A355" s="24" t="s">
        <v>10391</v>
      </c>
      <c r="B355" s="24" t="s">
        <v>10438</v>
      </c>
      <c r="C355" s="24" t="s">
        <v>10023</v>
      </c>
      <c r="D355" s="24" t="s">
        <v>10439</v>
      </c>
      <c r="E355" s="28"/>
    </row>
    <row r="356" customFormat="false" ht="15" hidden="false" customHeight="false" outlineLevel="0" collapsed="false">
      <c r="A356" s="26" t="s">
        <v>140</v>
      </c>
      <c r="B356" s="26" t="s">
        <v>10699</v>
      </c>
      <c r="C356" s="26" t="n">
        <v>26</v>
      </c>
      <c r="D356" s="26" t="s">
        <v>10700</v>
      </c>
    </row>
    <row r="357" customFormat="false" ht="15" hidden="false" customHeight="false" outlineLevel="0" collapsed="false">
      <c r="A357" s="26" t="s">
        <v>168</v>
      </c>
      <c r="B357" s="26" t="s">
        <v>10701</v>
      </c>
      <c r="C357" s="26" t="n">
        <v>21</v>
      </c>
      <c r="D357" s="26" t="s">
        <v>10702</v>
      </c>
    </row>
    <row r="358" customFormat="false" ht="15" hidden="false" customHeight="false" outlineLevel="0" collapsed="false">
      <c r="A358" s="26" t="s">
        <v>90</v>
      </c>
      <c r="B358" s="26" t="s">
        <v>10703</v>
      </c>
      <c r="C358" s="26" t="n">
        <v>16</v>
      </c>
      <c r="D358" s="26" t="s">
        <v>10704</v>
      </c>
    </row>
    <row r="359" customFormat="false" ht="15" hidden="false" customHeight="false" outlineLevel="0" collapsed="false">
      <c r="A359" s="26" t="s">
        <v>226</v>
      </c>
      <c r="B359" s="26" t="s">
        <v>10705</v>
      </c>
      <c r="C359" s="26" t="n">
        <v>15</v>
      </c>
      <c r="D359" s="26" t="s">
        <v>10706</v>
      </c>
    </row>
    <row r="360" customFormat="false" ht="15" hidden="false" customHeight="false" outlineLevel="0" collapsed="false">
      <c r="A360" s="26" t="s">
        <v>107</v>
      </c>
      <c r="B360" s="26" t="s">
        <v>10707</v>
      </c>
      <c r="C360" s="26" t="n">
        <v>14</v>
      </c>
      <c r="D360" s="26" t="s">
        <v>10708</v>
      </c>
    </row>
    <row r="361" customFormat="false" ht="15" hidden="false" customHeight="false" outlineLevel="0" collapsed="false">
      <c r="A361" s="26" t="s">
        <v>142</v>
      </c>
      <c r="B361" s="26" t="s">
        <v>10709</v>
      </c>
      <c r="C361" s="26" t="n">
        <v>13</v>
      </c>
      <c r="D361" s="26" t="s">
        <v>10710</v>
      </c>
    </row>
    <row r="363" customFormat="false" ht="15" hidden="false" customHeight="false" outlineLevel="0" collapsed="false">
      <c r="A363" s="25" t="s">
        <v>10452</v>
      </c>
    </row>
    <row r="364" customFormat="false" ht="15" hidden="false" customHeight="false" outlineLevel="0" collapsed="false">
      <c r="A364" s="24" t="s">
        <v>10453</v>
      </c>
      <c r="B364" s="24" t="s">
        <v>10438</v>
      </c>
      <c r="C364" s="24" t="s">
        <v>10023</v>
      </c>
      <c r="D364" s="24" t="s">
        <v>10439</v>
      </c>
      <c r="E364" s="28"/>
    </row>
    <row r="365" customFormat="false" ht="15" hidden="false" customHeight="false" outlineLevel="0" collapsed="false">
      <c r="A365" s="26" t="s">
        <v>91</v>
      </c>
      <c r="B365" s="26" t="s">
        <v>10711</v>
      </c>
      <c r="C365" s="26" t="n">
        <v>37</v>
      </c>
      <c r="D365" s="26" t="s">
        <v>10712</v>
      </c>
    </row>
    <row r="366" customFormat="false" ht="15" hidden="false" customHeight="false" outlineLevel="0" collapsed="false">
      <c r="A366" s="26" t="s">
        <v>154</v>
      </c>
      <c r="B366" s="26" t="s">
        <v>10713</v>
      </c>
      <c r="C366" s="26" t="n">
        <v>36</v>
      </c>
      <c r="D366" s="26" t="s">
        <v>10714</v>
      </c>
    </row>
    <row r="367" customFormat="false" ht="15" hidden="false" customHeight="false" outlineLevel="0" collapsed="false">
      <c r="A367" s="26" t="s">
        <v>167</v>
      </c>
      <c r="B367" s="26" t="s">
        <v>10715</v>
      </c>
      <c r="C367" s="26" t="n">
        <v>27</v>
      </c>
      <c r="D367" s="26" t="s">
        <v>10716</v>
      </c>
    </row>
    <row r="368" customFormat="false" ht="15" hidden="false" customHeight="false" outlineLevel="0" collapsed="false">
      <c r="A368" s="26" t="s">
        <v>94</v>
      </c>
      <c r="B368" s="26" t="s">
        <v>10699</v>
      </c>
      <c r="C368" s="26" t="n">
        <v>26</v>
      </c>
      <c r="D368" s="26" t="s">
        <v>10717</v>
      </c>
    </row>
    <row r="369" customFormat="false" ht="15" hidden="false" customHeight="false" outlineLevel="0" collapsed="false">
      <c r="A369" s="26" t="s">
        <v>120</v>
      </c>
      <c r="B369" s="26" t="s">
        <v>10718</v>
      </c>
      <c r="C369" s="26" t="n">
        <v>23</v>
      </c>
      <c r="D369" s="26" t="s">
        <v>10719</v>
      </c>
    </row>
    <row r="370" customFormat="false" ht="15" hidden="false" customHeight="false" outlineLevel="0" collapsed="false">
      <c r="A370" s="26" t="s">
        <v>84</v>
      </c>
      <c r="B370" s="26" t="s">
        <v>10720</v>
      </c>
      <c r="C370" s="26" t="n">
        <v>22</v>
      </c>
      <c r="D370" s="26" t="s">
        <v>10721</v>
      </c>
    </row>
    <row r="373" customFormat="false" ht="17.35" hidden="false" customHeight="false" outlineLevel="0" collapsed="false">
      <c r="A373" s="45" t="s">
        <v>10722</v>
      </c>
      <c r="B373" s="46"/>
      <c r="C373" s="46"/>
      <c r="D373" s="46"/>
      <c r="E373" s="46"/>
    </row>
    <row r="374" customFormat="false" ht="23.85" hidden="false" customHeight="false" outlineLevel="0" collapsed="false">
      <c r="A374" s="31" t="s">
        <v>10723</v>
      </c>
    </row>
    <row r="375" customFormat="false" ht="15" hidden="false" customHeight="false" outlineLevel="0" collapsed="false">
      <c r="A375" s="23" t="s">
        <v>10414</v>
      </c>
    </row>
    <row r="376" customFormat="false" ht="15" hidden="false" customHeight="false" outlineLevel="0" collapsed="false">
      <c r="A376" s="24" t="s">
        <v>10415</v>
      </c>
      <c r="B376" s="24" t="s">
        <v>10416</v>
      </c>
      <c r="C376" s="24" t="s">
        <v>10023</v>
      </c>
      <c r="D376" s="24" t="s">
        <v>9115</v>
      </c>
      <c r="E376" s="28"/>
    </row>
    <row r="377" customFormat="false" ht="15" hidden="false" customHeight="false" outlineLevel="0" collapsed="false">
      <c r="A377" s="32" t="s">
        <v>107</v>
      </c>
      <c r="B377" s="32" t="s">
        <v>10421</v>
      </c>
      <c r="C377" s="26" t="n">
        <v>20</v>
      </c>
      <c r="D377" s="27" t="n">
        <v>0.7</v>
      </c>
    </row>
    <row r="378" customFormat="false" ht="15" hidden="false" customHeight="false" outlineLevel="0" collapsed="false">
      <c r="A378" s="32" t="s">
        <v>10423</v>
      </c>
      <c r="B378" s="32" t="s">
        <v>94</v>
      </c>
      <c r="C378" s="26" t="n">
        <v>8</v>
      </c>
      <c r="D378" s="27" t="n">
        <v>0.875</v>
      </c>
    </row>
    <row r="379" customFormat="false" ht="15" hidden="false" customHeight="false" outlineLevel="0" collapsed="false">
      <c r="A379" s="32" t="s">
        <v>239</v>
      </c>
      <c r="B379" s="32" t="s">
        <v>112</v>
      </c>
      <c r="C379" s="26" t="n">
        <v>8</v>
      </c>
      <c r="D379" s="27" t="n">
        <v>0.75</v>
      </c>
    </row>
    <row r="380" customFormat="false" ht="15" hidden="false" customHeight="false" outlineLevel="0" collapsed="false">
      <c r="A380" s="32" t="s">
        <v>85</v>
      </c>
      <c r="B380" s="32" t="s">
        <v>10422</v>
      </c>
      <c r="C380" s="26" t="n">
        <v>8</v>
      </c>
      <c r="D380" s="27" t="n">
        <v>0.625</v>
      </c>
    </row>
    <row r="381" customFormat="false" ht="15" hidden="false" customHeight="false" outlineLevel="0" collapsed="false">
      <c r="A381" s="32" t="s">
        <v>90</v>
      </c>
      <c r="B381" s="32" t="s">
        <v>10540</v>
      </c>
      <c r="C381" s="26" t="n">
        <v>7</v>
      </c>
      <c r="D381" s="27" t="n">
        <v>0.714285714285714</v>
      </c>
    </row>
    <row r="382" customFormat="false" ht="15" hidden="false" customHeight="false" outlineLevel="0" collapsed="false">
      <c r="A382" s="32" t="s">
        <v>10419</v>
      </c>
      <c r="B382" s="32" t="s">
        <v>120</v>
      </c>
      <c r="C382" s="26" t="n">
        <v>7</v>
      </c>
      <c r="D382" s="27" t="n">
        <v>0.714285714285714</v>
      </c>
    </row>
    <row r="383" customFormat="false" ht="15" hidden="false" customHeight="false" outlineLevel="0" collapsed="false">
      <c r="A383" s="32" t="s">
        <v>10603</v>
      </c>
      <c r="B383" s="32" t="s">
        <v>120</v>
      </c>
      <c r="C383" s="26" t="n">
        <v>7</v>
      </c>
      <c r="D383" s="27" t="n">
        <v>0.571428571428571</v>
      </c>
    </row>
    <row r="384" customFormat="false" ht="15" hidden="false" customHeight="false" outlineLevel="0" collapsed="false">
      <c r="A384" s="32" t="s">
        <v>10417</v>
      </c>
      <c r="B384" s="32" t="s">
        <v>10418</v>
      </c>
      <c r="C384" s="26" t="n">
        <v>6</v>
      </c>
      <c r="D384" s="27" t="n">
        <v>0.833333333333333</v>
      </c>
    </row>
    <row r="386" customFormat="false" ht="15" hidden="false" customHeight="false" outlineLevel="0" collapsed="false">
      <c r="A386" s="23" t="s">
        <v>10424</v>
      </c>
    </row>
    <row r="387" customFormat="false" ht="39.75" hidden="false" customHeight="true" outlineLevel="0" collapsed="false">
      <c r="A387" s="42" t="s">
        <v>10724</v>
      </c>
      <c r="B387" s="42"/>
      <c r="C387" s="42"/>
      <c r="D387" s="42"/>
      <c r="E387" s="42"/>
    </row>
    <row r="388" customFormat="false" ht="54.75" hidden="false" customHeight="true" outlineLevel="0" collapsed="false">
      <c r="A388" s="42" t="s">
        <v>10426</v>
      </c>
      <c r="B388" s="42"/>
      <c r="C388" s="42"/>
      <c r="D388" s="42"/>
      <c r="E388" s="42"/>
    </row>
    <row r="389" customFormat="false" ht="15" hidden="false" customHeight="false" outlineLevel="0" collapsed="false">
      <c r="A389" s="25" t="s">
        <v>10427</v>
      </c>
    </row>
    <row r="390" customFormat="false" ht="15" hidden="false" customHeight="false" outlineLevel="0" collapsed="false">
      <c r="A390" s="24" t="s">
        <v>10428</v>
      </c>
      <c r="B390" s="24" t="s">
        <v>10429</v>
      </c>
      <c r="C390" s="24" t="s">
        <v>10430</v>
      </c>
      <c r="D390" s="28"/>
      <c r="E390" s="28"/>
    </row>
    <row r="391" customFormat="false" ht="90.25" hidden="false" customHeight="false" outlineLevel="0" collapsed="false">
      <c r="A391" s="26" t="s">
        <v>9988</v>
      </c>
      <c r="B391" s="32" t="s">
        <v>10725</v>
      </c>
      <c r="C391" s="32" t="s">
        <v>10726</v>
      </c>
    </row>
    <row r="392" customFormat="false" ht="90.25" hidden="false" customHeight="false" outlineLevel="0" collapsed="false">
      <c r="A392" s="26" t="s">
        <v>9989</v>
      </c>
      <c r="B392" s="32" t="s">
        <v>10727</v>
      </c>
      <c r="C392" s="32" t="s">
        <v>10728</v>
      </c>
    </row>
    <row r="393" customFormat="false" ht="77.6" hidden="false" customHeight="false" outlineLevel="0" collapsed="false">
      <c r="A393" s="26" t="s">
        <v>9990</v>
      </c>
      <c r="B393" s="32" t="s">
        <v>10729</v>
      </c>
      <c r="C393" s="32" t="s">
        <v>10730</v>
      </c>
    </row>
    <row r="395" customFormat="false" ht="15" hidden="false" customHeight="false" outlineLevel="0" collapsed="false">
      <c r="A395" s="25" t="s">
        <v>10437</v>
      </c>
    </row>
    <row r="396" customFormat="false" ht="15" hidden="false" customHeight="false" outlineLevel="0" collapsed="false">
      <c r="A396" s="24" t="s">
        <v>10391</v>
      </c>
      <c r="B396" s="24" t="s">
        <v>10438</v>
      </c>
      <c r="C396" s="24" t="s">
        <v>10023</v>
      </c>
      <c r="D396" s="24" t="s">
        <v>10439</v>
      </c>
      <c r="E396" s="28"/>
    </row>
    <row r="397" customFormat="false" ht="15" hidden="false" customHeight="false" outlineLevel="0" collapsed="false">
      <c r="A397" s="26" t="s">
        <v>107</v>
      </c>
      <c r="B397" s="26" t="s">
        <v>10731</v>
      </c>
      <c r="C397" s="26" t="n">
        <v>21</v>
      </c>
      <c r="D397" s="26" t="s">
        <v>10732</v>
      </c>
    </row>
    <row r="398" customFormat="false" ht="15" hidden="false" customHeight="false" outlineLevel="0" collapsed="false">
      <c r="A398" s="26" t="s">
        <v>168</v>
      </c>
      <c r="B398" s="26" t="s">
        <v>10484</v>
      </c>
      <c r="C398" s="26" t="n">
        <v>21</v>
      </c>
      <c r="D398" s="26" t="s">
        <v>10733</v>
      </c>
    </row>
    <row r="399" customFormat="false" ht="15" hidden="false" customHeight="false" outlineLevel="0" collapsed="false">
      <c r="A399" s="26" t="s">
        <v>85</v>
      </c>
      <c r="B399" s="26" t="s">
        <v>10734</v>
      </c>
      <c r="C399" s="26" t="n">
        <v>19</v>
      </c>
      <c r="D399" s="26" t="s">
        <v>10735</v>
      </c>
    </row>
    <row r="400" customFormat="false" ht="15" hidden="false" customHeight="false" outlineLevel="0" collapsed="false">
      <c r="A400" s="26" t="s">
        <v>116</v>
      </c>
      <c r="B400" s="26" t="s">
        <v>10736</v>
      </c>
      <c r="C400" s="26" t="n">
        <v>17</v>
      </c>
      <c r="D400" s="26" t="s">
        <v>10737</v>
      </c>
    </row>
    <row r="401" customFormat="false" ht="15" hidden="false" customHeight="false" outlineLevel="0" collapsed="false">
      <c r="A401" s="26" t="s">
        <v>226</v>
      </c>
      <c r="B401" s="26" t="s">
        <v>10738</v>
      </c>
      <c r="C401" s="26" t="n">
        <v>17</v>
      </c>
      <c r="D401" s="26" t="s">
        <v>10739</v>
      </c>
    </row>
    <row r="402" customFormat="false" ht="15" hidden="false" customHeight="false" outlineLevel="0" collapsed="false">
      <c r="A402" s="26" t="s">
        <v>140</v>
      </c>
      <c r="B402" s="26" t="s">
        <v>10462</v>
      </c>
      <c r="C402" s="26" t="n">
        <v>16</v>
      </c>
      <c r="D402" s="26" t="s">
        <v>10463</v>
      </c>
    </row>
    <row r="404" customFormat="false" ht="15" hidden="false" customHeight="false" outlineLevel="0" collapsed="false">
      <c r="A404" s="25" t="s">
        <v>10452</v>
      </c>
    </row>
    <row r="405" customFormat="false" ht="15" hidden="false" customHeight="false" outlineLevel="0" collapsed="false">
      <c r="A405" s="24" t="s">
        <v>10453</v>
      </c>
      <c r="B405" s="24" t="s">
        <v>10438</v>
      </c>
      <c r="C405" s="24" t="s">
        <v>10023</v>
      </c>
      <c r="D405" s="24" t="s">
        <v>10439</v>
      </c>
      <c r="E405" s="28"/>
    </row>
    <row r="406" customFormat="false" ht="15" hidden="false" customHeight="false" outlineLevel="0" collapsed="false">
      <c r="A406" s="26" t="s">
        <v>91</v>
      </c>
      <c r="B406" s="26" t="s">
        <v>10740</v>
      </c>
      <c r="C406" s="26" t="n">
        <v>36</v>
      </c>
      <c r="D406" s="26" t="s">
        <v>10741</v>
      </c>
    </row>
    <row r="407" customFormat="false" ht="15" hidden="false" customHeight="false" outlineLevel="0" collapsed="false">
      <c r="A407" s="26" t="s">
        <v>94</v>
      </c>
      <c r="B407" s="26" t="s">
        <v>10742</v>
      </c>
      <c r="C407" s="26" t="n">
        <v>35</v>
      </c>
      <c r="D407" s="26" t="s">
        <v>10743</v>
      </c>
    </row>
    <row r="408" customFormat="false" ht="15" hidden="false" customHeight="false" outlineLevel="0" collapsed="false">
      <c r="A408" s="26" t="s">
        <v>88</v>
      </c>
      <c r="B408" s="26" t="s">
        <v>10744</v>
      </c>
      <c r="C408" s="26" t="n">
        <v>33</v>
      </c>
      <c r="D408" s="26" t="s">
        <v>10745</v>
      </c>
    </row>
    <row r="409" customFormat="false" ht="15" hidden="false" customHeight="false" outlineLevel="0" collapsed="false">
      <c r="A409" s="26" t="s">
        <v>84</v>
      </c>
      <c r="B409" s="26" t="s">
        <v>10746</v>
      </c>
      <c r="C409" s="26" t="n">
        <v>32</v>
      </c>
      <c r="D409" s="26" t="s">
        <v>10747</v>
      </c>
    </row>
    <row r="410" customFormat="false" ht="15" hidden="false" customHeight="false" outlineLevel="0" collapsed="false">
      <c r="A410" s="26" t="s">
        <v>167</v>
      </c>
      <c r="B410" s="26" t="s">
        <v>10748</v>
      </c>
      <c r="C410" s="26" t="n">
        <v>28</v>
      </c>
      <c r="D410" s="26" t="s">
        <v>10749</v>
      </c>
    </row>
    <row r="411" customFormat="false" ht="15" hidden="false" customHeight="false" outlineLevel="0" collapsed="false">
      <c r="A411" s="26" t="s">
        <v>120</v>
      </c>
      <c r="B411" s="26" t="s">
        <v>10750</v>
      </c>
      <c r="C411" s="26" t="n">
        <v>20</v>
      </c>
      <c r="D411" s="26" t="s">
        <v>10751</v>
      </c>
    </row>
    <row r="414" customFormat="false" ht="17.35" hidden="false" customHeight="false" outlineLevel="0" collapsed="false">
      <c r="A414" s="45" t="s">
        <v>10752</v>
      </c>
      <c r="B414" s="46"/>
      <c r="C414" s="46"/>
      <c r="D414" s="46"/>
      <c r="E414" s="46"/>
    </row>
    <row r="415" customFormat="false" ht="23.85" hidden="false" customHeight="false" outlineLevel="0" collapsed="false">
      <c r="A415" s="31" t="s">
        <v>10753</v>
      </c>
    </row>
    <row r="416" customFormat="false" ht="15" hidden="false" customHeight="false" outlineLevel="0" collapsed="false">
      <c r="A416" s="23" t="s">
        <v>10414</v>
      </c>
    </row>
    <row r="417" customFormat="false" ht="15" hidden="false" customHeight="false" outlineLevel="0" collapsed="false">
      <c r="A417" s="24" t="s">
        <v>10415</v>
      </c>
      <c r="B417" s="24" t="s">
        <v>10416</v>
      </c>
      <c r="C417" s="24" t="s">
        <v>10023</v>
      </c>
      <c r="D417" s="24" t="s">
        <v>9115</v>
      </c>
      <c r="E417" s="28"/>
    </row>
    <row r="418" customFormat="false" ht="15" hidden="false" customHeight="false" outlineLevel="0" collapsed="false">
      <c r="A418" s="32" t="s">
        <v>90</v>
      </c>
      <c r="B418" s="32" t="s">
        <v>10540</v>
      </c>
      <c r="C418" s="26" t="n">
        <v>7</v>
      </c>
      <c r="D418" s="27" t="n">
        <v>0.571428571428571</v>
      </c>
    </row>
    <row r="419" customFormat="false" ht="15" hidden="false" customHeight="false" outlineLevel="0" collapsed="false">
      <c r="A419" s="32" t="s">
        <v>10417</v>
      </c>
      <c r="B419" s="32" t="s">
        <v>10418</v>
      </c>
      <c r="C419" s="26" t="n">
        <v>5</v>
      </c>
      <c r="D419" s="27" t="n">
        <v>1</v>
      </c>
    </row>
    <row r="420" customFormat="false" ht="15" hidden="false" customHeight="false" outlineLevel="0" collapsed="false">
      <c r="A420" s="32" t="s">
        <v>10419</v>
      </c>
      <c r="B420" s="32" t="s">
        <v>120</v>
      </c>
      <c r="C420" s="26" t="n">
        <v>5</v>
      </c>
      <c r="D420" s="27" t="n">
        <v>0.8</v>
      </c>
    </row>
    <row r="421" customFormat="false" ht="15" hidden="false" customHeight="false" outlineLevel="0" collapsed="false">
      <c r="A421" s="32" t="s">
        <v>168</v>
      </c>
      <c r="B421" s="32" t="s">
        <v>10420</v>
      </c>
      <c r="C421" s="26" t="n">
        <v>4</v>
      </c>
      <c r="D421" s="27" t="n">
        <v>0.75</v>
      </c>
    </row>
    <row r="422" customFormat="false" ht="15" hidden="false" customHeight="false" outlineLevel="0" collapsed="false">
      <c r="A422" s="32" t="s">
        <v>239</v>
      </c>
      <c r="B422" s="32" t="s">
        <v>112</v>
      </c>
      <c r="C422" s="26" t="n">
        <v>3</v>
      </c>
      <c r="D422" s="27" t="n">
        <v>0.666666666666667</v>
      </c>
    </row>
    <row r="423" customFormat="false" ht="15" hidden="false" customHeight="false" outlineLevel="0" collapsed="false">
      <c r="A423" s="32" t="s">
        <v>107</v>
      </c>
      <c r="B423" s="32" t="s">
        <v>10421</v>
      </c>
      <c r="C423" s="26" t="n">
        <v>3</v>
      </c>
      <c r="D423" s="27" t="n">
        <v>0.333333333333333</v>
      </c>
    </row>
    <row r="424" customFormat="false" ht="15" hidden="false" customHeight="false" outlineLevel="0" collapsed="false">
      <c r="A424" s="32" t="s">
        <v>85</v>
      </c>
      <c r="B424" s="32" t="s">
        <v>10422</v>
      </c>
      <c r="C424" s="26" t="n">
        <v>3</v>
      </c>
      <c r="D424" s="27" t="n">
        <v>0.333333333333333</v>
      </c>
    </row>
    <row r="425" customFormat="false" ht="15" hidden="false" customHeight="false" outlineLevel="0" collapsed="false">
      <c r="A425" s="32" t="s">
        <v>168</v>
      </c>
      <c r="B425" s="32" t="s">
        <v>10469</v>
      </c>
      <c r="C425" s="26" t="n">
        <v>2</v>
      </c>
      <c r="D425" s="27" t="n">
        <v>1</v>
      </c>
    </row>
    <row r="427" customFormat="false" ht="15" hidden="false" customHeight="false" outlineLevel="0" collapsed="false">
      <c r="A427" s="23" t="s">
        <v>10424</v>
      </c>
    </row>
    <row r="428" customFormat="false" ht="39.75" hidden="false" customHeight="true" outlineLevel="0" collapsed="false">
      <c r="A428" s="42" t="s">
        <v>10754</v>
      </c>
      <c r="B428" s="42"/>
      <c r="C428" s="42"/>
      <c r="D428" s="42"/>
      <c r="E428" s="42"/>
    </row>
    <row r="429" customFormat="false" ht="54.75" hidden="false" customHeight="true" outlineLevel="0" collapsed="false">
      <c r="A429" s="42" t="s">
        <v>10426</v>
      </c>
      <c r="B429" s="42"/>
      <c r="C429" s="42"/>
      <c r="D429" s="42"/>
      <c r="E429" s="42"/>
    </row>
    <row r="430" customFormat="false" ht="15" hidden="false" customHeight="false" outlineLevel="0" collapsed="false">
      <c r="A430" s="25" t="s">
        <v>10427</v>
      </c>
    </row>
    <row r="431" customFormat="false" ht="15" hidden="false" customHeight="false" outlineLevel="0" collapsed="false">
      <c r="A431" s="24" t="s">
        <v>10428</v>
      </c>
      <c r="B431" s="24" t="s">
        <v>10429</v>
      </c>
      <c r="C431" s="24" t="s">
        <v>10430</v>
      </c>
      <c r="D431" s="28"/>
      <c r="E431" s="28"/>
    </row>
    <row r="432" customFormat="false" ht="90.25" hidden="false" customHeight="false" outlineLevel="0" collapsed="false">
      <c r="A432" s="26" t="s">
        <v>9988</v>
      </c>
      <c r="B432" s="32" t="s">
        <v>10755</v>
      </c>
      <c r="C432" s="32" t="s">
        <v>10756</v>
      </c>
    </row>
    <row r="433" customFormat="false" ht="64.9" hidden="false" customHeight="false" outlineLevel="0" collapsed="false">
      <c r="A433" s="26" t="s">
        <v>9989</v>
      </c>
      <c r="B433" s="32" t="s">
        <v>10757</v>
      </c>
      <c r="C433" s="32" t="s">
        <v>10758</v>
      </c>
    </row>
    <row r="434" customFormat="false" ht="64.9" hidden="false" customHeight="false" outlineLevel="0" collapsed="false">
      <c r="A434" s="26" t="s">
        <v>9990</v>
      </c>
      <c r="B434" s="32" t="s">
        <v>10759</v>
      </c>
      <c r="C434" s="32" t="s">
        <v>10760</v>
      </c>
    </row>
    <row r="436" customFormat="false" ht="15" hidden="false" customHeight="false" outlineLevel="0" collapsed="false">
      <c r="A436" s="25" t="s">
        <v>10437</v>
      </c>
    </row>
    <row r="437" customFormat="false" ht="15" hidden="false" customHeight="false" outlineLevel="0" collapsed="false">
      <c r="A437" s="24" t="s">
        <v>10391</v>
      </c>
      <c r="B437" s="24" t="s">
        <v>10438</v>
      </c>
      <c r="C437" s="24" t="s">
        <v>10023</v>
      </c>
      <c r="D437" s="24" t="s">
        <v>10439</v>
      </c>
      <c r="E437" s="28"/>
    </row>
    <row r="438" customFormat="false" ht="15" hidden="false" customHeight="false" outlineLevel="0" collapsed="false">
      <c r="A438" s="26" t="s">
        <v>140</v>
      </c>
      <c r="B438" s="26" t="s">
        <v>10761</v>
      </c>
      <c r="C438" s="26" t="n">
        <v>9</v>
      </c>
      <c r="D438" s="26" t="s">
        <v>10762</v>
      </c>
    </row>
    <row r="439" customFormat="false" ht="15" hidden="false" customHeight="false" outlineLevel="0" collapsed="false">
      <c r="A439" s="26" t="s">
        <v>226</v>
      </c>
      <c r="B439" s="26" t="s">
        <v>10763</v>
      </c>
      <c r="C439" s="26" t="n">
        <v>9</v>
      </c>
      <c r="D439" s="26" t="s">
        <v>10764</v>
      </c>
    </row>
    <row r="440" customFormat="false" ht="15" hidden="false" customHeight="false" outlineLevel="0" collapsed="false">
      <c r="A440" s="26" t="s">
        <v>168</v>
      </c>
      <c r="B440" s="26" t="s">
        <v>10765</v>
      </c>
      <c r="C440" s="26" t="n">
        <v>7</v>
      </c>
      <c r="D440" s="26" t="s">
        <v>10766</v>
      </c>
    </row>
    <row r="441" customFormat="false" ht="15" hidden="false" customHeight="false" outlineLevel="0" collapsed="false">
      <c r="A441" s="26" t="s">
        <v>90</v>
      </c>
      <c r="B441" s="26" t="s">
        <v>10767</v>
      </c>
      <c r="C441" s="26" t="n">
        <v>7</v>
      </c>
      <c r="D441" s="26" t="s">
        <v>10768</v>
      </c>
    </row>
    <row r="442" customFormat="false" ht="15" hidden="false" customHeight="false" outlineLevel="0" collapsed="false">
      <c r="A442" s="26" t="s">
        <v>145</v>
      </c>
      <c r="B442" s="26" t="s">
        <v>10769</v>
      </c>
      <c r="C442" s="26" t="n">
        <v>6</v>
      </c>
      <c r="D442" s="26" t="s">
        <v>10770</v>
      </c>
    </row>
    <row r="443" customFormat="false" ht="15" hidden="false" customHeight="false" outlineLevel="0" collapsed="false">
      <c r="A443" s="26" t="s">
        <v>142</v>
      </c>
      <c r="B443" s="26" t="s">
        <v>10516</v>
      </c>
      <c r="C443" s="26" t="n">
        <v>5</v>
      </c>
      <c r="D443" s="26" t="s">
        <v>10771</v>
      </c>
    </row>
    <row r="445" customFormat="false" ht="15" hidden="false" customHeight="false" outlineLevel="0" collapsed="false">
      <c r="A445" s="25" t="s">
        <v>10452</v>
      </c>
    </row>
    <row r="446" customFormat="false" ht="15" hidden="false" customHeight="false" outlineLevel="0" collapsed="false">
      <c r="A446" s="24" t="s">
        <v>10453</v>
      </c>
      <c r="B446" s="24" t="s">
        <v>10438</v>
      </c>
      <c r="C446" s="24" t="s">
        <v>10023</v>
      </c>
      <c r="D446" s="24" t="s">
        <v>10439</v>
      </c>
      <c r="E446" s="28"/>
    </row>
    <row r="447" customFormat="false" ht="15" hidden="false" customHeight="false" outlineLevel="0" collapsed="false">
      <c r="A447" s="26" t="s">
        <v>91</v>
      </c>
      <c r="B447" s="26" t="s">
        <v>10772</v>
      </c>
      <c r="C447" s="26" t="n">
        <v>16</v>
      </c>
      <c r="D447" s="26" t="s">
        <v>10773</v>
      </c>
    </row>
    <row r="448" customFormat="false" ht="15" hidden="false" customHeight="false" outlineLevel="0" collapsed="false">
      <c r="A448" s="26" t="s">
        <v>94</v>
      </c>
      <c r="B448" s="26" t="s">
        <v>10774</v>
      </c>
      <c r="C448" s="26" t="n">
        <v>13</v>
      </c>
      <c r="D448" s="26" t="s">
        <v>10775</v>
      </c>
    </row>
    <row r="449" customFormat="false" ht="15" hidden="false" customHeight="false" outlineLevel="0" collapsed="false">
      <c r="A449" s="26" t="s">
        <v>88</v>
      </c>
      <c r="B449" s="26" t="s">
        <v>10776</v>
      </c>
      <c r="C449" s="26" t="n">
        <v>9</v>
      </c>
      <c r="D449" s="26" t="s">
        <v>10777</v>
      </c>
    </row>
    <row r="450" customFormat="false" ht="15" hidden="false" customHeight="false" outlineLevel="0" collapsed="false">
      <c r="A450" s="26" t="s">
        <v>154</v>
      </c>
      <c r="B450" s="26" t="s">
        <v>10778</v>
      </c>
      <c r="C450" s="26" t="n">
        <v>8</v>
      </c>
      <c r="D450" s="26" t="s">
        <v>10779</v>
      </c>
    </row>
    <row r="451" customFormat="false" ht="15" hidden="false" customHeight="false" outlineLevel="0" collapsed="false">
      <c r="A451" s="26" t="s">
        <v>336</v>
      </c>
      <c r="B451" s="26" t="s">
        <v>10780</v>
      </c>
      <c r="C451" s="26" t="n">
        <v>8</v>
      </c>
      <c r="D451" s="26" t="s">
        <v>10781</v>
      </c>
    </row>
    <row r="452" customFormat="false" ht="15" hidden="false" customHeight="false" outlineLevel="0" collapsed="false">
      <c r="A452" s="26" t="s">
        <v>120</v>
      </c>
      <c r="B452" s="26" t="s">
        <v>10658</v>
      </c>
      <c r="C452" s="26" t="n">
        <v>7</v>
      </c>
      <c r="D452" s="26" t="s">
        <v>10659</v>
      </c>
    </row>
    <row r="455" customFormat="false" ht="17.35" hidden="false" customHeight="false" outlineLevel="0" collapsed="false">
      <c r="A455" s="45" t="s">
        <v>10782</v>
      </c>
      <c r="B455" s="46"/>
      <c r="C455" s="46"/>
      <c r="D455" s="46"/>
      <c r="E455" s="46"/>
    </row>
    <row r="456" customFormat="false" ht="23.85" hidden="false" customHeight="false" outlineLevel="0" collapsed="false">
      <c r="A456" s="31" t="s">
        <v>10783</v>
      </c>
    </row>
    <row r="457" customFormat="false" ht="15" hidden="false" customHeight="false" outlineLevel="0" collapsed="false">
      <c r="A457" s="23" t="s">
        <v>10414</v>
      </c>
    </row>
    <row r="458" customFormat="false" ht="15" hidden="false" customHeight="false" outlineLevel="0" collapsed="false">
      <c r="A458" s="24" t="s">
        <v>10415</v>
      </c>
      <c r="B458" s="24" t="s">
        <v>10416</v>
      </c>
      <c r="C458" s="24" t="s">
        <v>10023</v>
      </c>
      <c r="D458" s="24" t="s">
        <v>9115</v>
      </c>
      <c r="E458" s="28"/>
    </row>
    <row r="459" customFormat="false" ht="15" hidden="false" customHeight="false" outlineLevel="0" collapsed="false">
      <c r="A459" s="32" t="s">
        <v>107</v>
      </c>
      <c r="B459" s="32" t="s">
        <v>10421</v>
      </c>
      <c r="C459" s="26" t="n">
        <v>9</v>
      </c>
      <c r="D459" s="27" t="n">
        <v>0.333333333333333</v>
      </c>
    </row>
    <row r="460" customFormat="false" ht="15" hidden="false" customHeight="false" outlineLevel="0" collapsed="false">
      <c r="A460" s="32" t="s">
        <v>85</v>
      </c>
      <c r="B460" s="32" t="s">
        <v>10422</v>
      </c>
      <c r="C460" s="26" t="n">
        <v>6</v>
      </c>
      <c r="D460" s="27" t="n">
        <v>0.666666666666667</v>
      </c>
    </row>
    <row r="461" customFormat="false" ht="15" hidden="false" customHeight="false" outlineLevel="0" collapsed="false">
      <c r="A461" s="32" t="s">
        <v>168</v>
      </c>
      <c r="B461" s="32" t="s">
        <v>10469</v>
      </c>
      <c r="C461" s="26" t="n">
        <v>6</v>
      </c>
      <c r="D461" s="27" t="n">
        <v>0.666666666666667</v>
      </c>
    </row>
    <row r="462" customFormat="false" ht="15" hidden="false" customHeight="false" outlineLevel="0" collapsed="false">
      <c r="A462" s="32" t="s">
        <v>182</v>
      </c>
      <c r="B462" s="32" t="s">
        <v>10420</v>
      </c>
      <c r="C462" s="26" t="n">
        <v>6</v>
      </c>
      <c r="D462" s="27" t="n">
        <v>0.5</v>
      </c>
    </row>
    <row r="463" customFormat="false" ht="15" hidden="false" customHeight="false" outlineLevel="0" collapsed="false">
      <c r="A463" s="32" t="s">
        <v>10603</v>
      </c>
      <c r="B463" s="32" t="s">
        <v>120</v>
      </c>
      <c r="C463" s="26" t="n">
        <v>4</v>
      </c>
      <c r="D463" s="27" t="n">
        <v>1</v>
      </c>
    </row>
    <row r="464" customFormat="false" ht="15" hidden="false" customHeight="false" outlineLevel="0" collapsed="false">
      <c r="A464" s="32" t="s">
        <v>168</v>
      </c>
      <c r="B464" s="32" t="s">
        <v>10420</v>
      </c>
      <c r="C464" s="26" t="n">
        <v>4</v>
      </c>
      <c r="D464" s="27" t="n">
        <v>0.75</v>
      </c>
    </row>
    <row r="465" customFormat="false" ht="15" hidden="false" customHeight="false" outlineLevel="0" collapsed="false">
      <c r="A465" s="32" t="s">
        <v>10419</v>
      </c>
      <c r="B465" s="32" t="s">
        <v>120</v>
      </c>
      <c r="C465" s="26" t="n">
        <v>4</v>
      </c>
      <c r="D465" s="27" t="n">
        <v>0.75</v>
      </c>
    </row>
    <row r="466" customFormat="false" ht="15" hidden="false" customHeight="false" outlineLevel="0" collapsed="false">
      <c r="A466" s="32" t="s">
        <v>90</v>
      </c>
      <c r="B466" s="32" t="s">
        <v>10540</v>
      </c>
      <c r="C466" s="26" t="n">
        <v>4</v>
      </c>
      <c r="D466" s="27" t="n">
        <v>0.75</v>
      </c>
    </row>
    <row r="468" customFormat="false" ht="15" hidden="false" customHeight="false" outlineLevel="0" collapsed="false">
      <c r="A468" s="23" t="s">
        <v>10424</v>
      </c>
    </row>
    <row r="469" customFormat="false" ht="39.75" hidden="false" customHeight="true" outlineLevel="0" collapsed="false">
      <c r="A469" s="42" t="s">
        <v>10784</v>
      </c>
      <c r="B469" s="42"/>
      <c r="C469" s="42"/>
      <c r="D469" s="42"/>
      <c r="E469" s="42"/>
    </row>
    <row r="470" customFormat="false" ht="54.75" hidden="false" customHeight="true" outlineLevel="0" collapsed="false">
      <c r="A470" s="42" t="s">
        <v>10426</v>
      </c>
      <c r="B470" s="42"/>
      <c r="C470" s="42"/>
      <c r="D470" s="42"/>
      <c r="E470" s="42"/>
    </row>
    <row r="471" customFormat="false" ht="15" hidden="false" customHeight="false" outlineLevel="0" collapsed="false">
      <c r="A471" s="25" t="s">
        <v>10427</v>
      </c>
    </row>
    <row r="472" customFormat="false" ht="15" hidden="false" customHeight="false" outlineLevel="0" collapsed="false">
      <c r="A472" s="24" t="s">
        <v>10428</v>
      </c>
      <c r="B472" s="24" t="s">
        <v>10429</v>
      </c>
      <c r="C472" s="24" t="s">
        <v>10430</v>
      </c>
      <c r="D472" s="28"/>
      <c r="E472" s="28"/>
    </row>
    <row r="473" customFormat="false" ht="77.6" hidden="false" customHeight="false" outlineLevel="0" collapsed="false">
      <c r="A473" s="26" t="s">
        <v>9988</v>
      </c>
      <c r="B473" s="32" t="s">
        <v>10785</v>
      </c>
      <c r="C473" s="32" t="s">
        <v>10786</v>
      </c>
    </row>
    <row r="474" customFormat="false" ht="77.6" hidden="false" customHeight="false" outlineLevel="0" collapsed="false">
      <c r="A474" s="26" t="s">
        <v>9989</v>
      </c>
      <c r="B474" s="32" t="s">
        <v>10787</v>
      </c>
      <c r="C474" s="32" t="s">
        <v>10788</v>
      </c>
    </row>
    <row r="475" customFormat="false" ht="77.6" hidden="false" customHeight="false" outlineLevel="0" collapsed="false">
      <c r="A475" s="26" t="s">
        <v>9990</v>
      </c>
      <c r="B475" s="32" t="s">
        <v>10789</v>
      </c>
      <c r="C475" s="32" t="s">
        <v>10790</v>
      </c>
    </row>
    <row r="477" customFormat="false" ht="15" hidden="false" customHeight="false" outlineLevel="0" collapsed="false">
      <c r="A477" s="25" t="s">
        <v>10437</v>
      </c>
    </row>
    <row r="478" customFormat="false" ht="15" hidden="false" customHeight="false" outlineLevel="0" collapsed="false">
      <c r="A478" s="24" t="s">
        <v>10391</v>
      </c>
      <c r="B478" s="24" t="s">
        <v>10438</v>
      </c>
      <c r="C478" s="24" t="s">
        <v>10023</v>
      </c>
      <c r="D478" s="24" t="s">
        <v>10439</v>
      </c>
      <c r="E478" s="28"/>
    </row>
    <row r="479" customFormat="false" ht="15" hidden="false" customHeight="false" outlineLevel="0" collapsed="false">
      <c r="A479" s="26" t="s">
        <v>226</v>
      </c>
      <c r="B479" s="26" t="s">
        <v>10791</v>
      </c>
      <c r="C479" s="26" t="n">
        <v>15</v>
      </c>
      <c r="D479" s="26" t="s">
        <v>10792</v>
      </c>
    </row>
    <row r="480" customFormat="false" ht="15" hidden="false" customHeight="false" outlineLevel="0" collapsed="false">
      <c r="A480" s="26" t="s">
        <v>140</v>
      </c>
      <c r="B480" s="26" t="s">
        <v>10793</v>
      </c>
      <c r="C480" s="26" t="n">
        <v>12</v>
      </c>
      <c r="D480" s="26" t="s">
        <v>10794</v>
      </c>
    </row>
    <row r="481" customFormat="false" ht="15" hidden="false" customHeight="false" outlineLevel="0" collapsed="false">
      <c r="A481" s="26" t="s">
        <v>182</v>
      </c>
      <c r="B481" s="26" t="s">
        <v>10795</v>
      </c>
      <c r="C481" s="26" t="n">
        <v>11</v>
      </c>
      <c r="D481" s="26" t="s">
        <v>10796</v>
      </c>
    </row>
    <row r="482" customFormat="false" ht="15" hidden="false" customHeight="false" outlineLevel="0" collapsed="false">
      <c r="A482" s="26" t="s">
        <v>168</v>
      </c>
      <c r="B482" s="26" t="s">
        <v>10797</v>
      </c>
      <c r="C482" s="26" t="n">
        <v>10</v>
      </c>
      <c r="D482" s="26" t="s">
        <v>10798</v>
      </c>
    </row>
    <row r="483" customFormat="false" ht="15" hidden="false" customHeight="false" outlineLevel="0" collapsed="false">
      <c r="A483" s="26" t="s">
        <v>107</v>
      </c>
      <c r="B483" s="26" t="s">
        <v>10450</v>
      </c>
      <c r="C483" s="26" t="n">
        <v>10</v>
      </c>
      <c r="D483" s="26" t="s">
        <v>10451</v>
      </c>
    </row>
    <row r="484" customFormat="false" ht="15" hidden="false" customHeight="false" outlineLevel="0" collapsed="false">
      <c r="A484" s="26" t="s">
        <v>145</v>
      </c>
      <c r="B484" s="26" t="s">
        <v>10799</v>
      </c>
      <c r="C484" s="26" t="n">
        <v>8</v>
      </c>
      <c r="D484" s="26" t="s">
        <v>10800</v>
      </c>
    </row>
    <row r="486" customFormat="false" ht="15" hidden="false" customHeight="false" outlineLevel="0" collapsed="false">
      <c r="A486" s="25" t="s">
        <v>10452</v>
      </c>
    </row>
    <row r="487" customFormat="false" ht="15" hidden="false" customHeight="false" outlineLevel="0" collapsed="false">
      <c r="A487" s="24" t="s">
        <v>10453</v>
      </c>
      <c r="B487" s="24" t="s">
        <v>10438</v>
      </c>
      <c r="C487" s="24" t="s">
        <v>10023</v>
      </c>
      <c r="D487" s="24" t="s">
        <v>10439</v>
      </c>
      <c r="E487" s="28"/>
    </row>
    <row r="488" customFormat="false" ht="15" hidden="false" customHeight="false" outlineLevel="0" collapsed="false">
      <c r="A488" s="26" t="s">
        <v>91</v>
      </c>
      <c r="B488" s="26" t="s">
        <v>10801</v>
      </c>
      <c r="C488" s="26" t="n">
        <v>25</v>
      </c>
      <c r="D488" s="26" t="s">
        <v>10802</v>
      </c>
    </row>
    <row r="489" customFormat="false" ht="15" hidden="false" customHeight="false" outlineLevel="0" collapsed="false">
      <c r="A489" s="26" t="s">
        <v>154</v>
      </c>
      <c r="B489" s="26" t="s">
        <v>10803</v>
      </c>
      <c r="C489" s="26" t="n">
        <v>18</v>
      </c>
      <c r="D489" s="26" t="s">
        <v>10804</v>
      </c>
    </row>
    <row r="490" customFormat="false" ht="15" hidden="false" customHeight="false" outlineLevel="0" collapsed="false">
      <c r="A490" s="26" t="s">
        <v>94</v>
      </c>
      <c r="B490" s="26" t="s">
        <v>10805</v>
      </c>
      <c r="C490" s="26" t="n">
        <v>18</v>
      </c>
      <c r="D490" s="26" t="s">
        <v>10806</v>
      </c>
    </row>
    <row r="491" customFormat="false" ht="15" hidden="false" customHeight="false" outlineLevel="0" collapsed="false">
      <c r="A491" s="26" t="s">
        <v>88</v>
      </c>
      <c r="B491" s="26" t="s">
        <v>10703</v>
      </c>
      <c r="C491" s="26" t="n">
        <v>16</v>
      </c>
      <c r="D491" s="26" t="s">
        <v>10807</v>
      </c>
    </row>
    <row r="492" customFormat="false" ht="15" hidden="false" customHeight="false" outlineLevel="0" collapsed="false">
      <c r="A492" s="26" t="s">
        <v>84</v>
      </c>
      <c r="B492" s="26" t="s">
        <v>10808</v>
      </c>
      <c r="C492" s="26" t="n">
        <v>15</v>
      </c>
      <c r="D492" s="26" t="s">
        <v>10809</v>
      </c>
    </row>
    <row r="493" customFormat="false" ht="15" hidden="false" customHeight="false" outlineLevel="0" collapsed="false">
      <c r="A493" s="26" t="s">
        <v>167</v>
      </c>
      <c r="B493" s="26" t="s">
        <v>10810</v>
      </c>
      <c r="C493" s="26" t="n">
        <v>13</v>
      </c>
      <c r="D493" s="26" t="s">
        <v>10811</v>
      </c>
    </row>
    <row r="496" customFormat="false" ht="17.35" hidden="false" customHeight="false" outlineLevel="0" collapsed="false">
      <c r="A496" s="45" t="s">
        <v>10812</v>
      </c>
      <c r="B496" s="46"/>
      <c r="C496" s="46"/>
      <c r="D496" s="46"/>
      <c r="E496" s="46"/>
    </row>
    <row r="497" customFormat="false" ht="23.85" hidden="false" customHeight="false" outlineLevel="0" collapsed="false">
      <c r="A497" s="31" t="s">
        <v>10813</v>
      </c>
    </row>
    <row r="498" customFormat="false" ht="15" hidden="false" customHeight="false" outlineLevel="0" collapsed="false">
      <c r="A498" s="23" t="s">
        <v>10414</v>
      </c>
    </row>
    <row r="499" customFormat="false" ht="15" hidden="false" customHeight="false" outlineLevel="0" collapsed="false">
      <c r="A499" s="24" t="s">
        <v>10415</v>
      </c>
      <c r="B499" s="24" t="s">
        <v>10416</v>
      </c>
      <c r="C499" s="24" t="s">
        <v>10023</v>
      </c>
      <c r="D499" s="24" t="s">
        <v>9115</v>
      </c>
      <c r="E499" s="28"/>
    </row>
    <row r="500" customFormat="false" ht="15" hidden="false" customHeight="false" outlineLevel="0" collapsed="false">
      <c r="A500" s="32" t="s">
        <v>10603</v>
      </c>
      <c r="B500" s="32" t="s">
        <v>120</v>
      </c>
      <c r="C500" s="26" t="n">
        <v>7</v>
      </c>
      <c r="D500" s="27" t="n">
        <v>0.571428571428571</v>
      </c>
    </row>
    <row r="501" customFormat="false" ht="15" hidden="false" customHeight="false" outlineLevel="0" collapsed="false">
      <c r="A501" s="32" t="s">
        <v>239</v>
      </c>
      <c r="B501" s="32" t="s">
        <v>112</v>
      </c>
      <c r="C501" s="26" t="n">
        <v>7</v>
      </c>
      <c r="D501" s="27" t="n">
        <v>0.428571428571429</v>
      </c>
    </row>
    <row r="502" customFormat="false" ht="15" hidden="false" customHeight="false" outlineLevel="0" collapsed="false">
      <c r="A502" s="32" t="s">
        <v>168</v>
      </c>
      <c r="B502" s="32" t="s">
        <v>10420</v>
      </c>
      <c r="C502" s="26" t="n">
        <v>6</v>
      </c>
      <c r="D502" s="27" t="n">
        <v>0.833333333333333</v>
      </c>
    </row>
    <row r="503" customFormat="false" ht="15" hidden="false" customHeight="false" outlineLevel="0" collapsed="false">
      <c r="A503" s="32" t="s">
        <v>90</v>
      </c>
      <c r="B503" s="32" t="s">
        <v>10540</v>
      </c>
      <c r="C503" s="26" t="n">
        <v>5</v>
      </c>
      <c r="D503" s="27" t="n">
        <v>0.6</v>
      </c>
    </row>
    <row r="504" customFormat="false" ht="15" hidden="false" customHeight="false" outlineLevel="0" collapsed="false">
      <c r="A504" s="32" t="s">
        <v>107</v>
      </c>
      <c r="B504" s="32" t="s">
        <v>10421</v>
      </c>
      <c r="C504" s="26" t="n">
        <v>4</v>
      </c>
      <c r="D504" s="27" t="n">
        <v>0.25</v>
      </c>
    </row>
    <row r="505" customFormat="false" ht="15" hidden="false" customHeight="false" outlineLevel="0" collapsed="false">
      <c r="A505" s="32" t="s">
        <v>10419</v>
      </c>
      <c r="B505" s="32" t="s">
        <v>120</v>
      </c>
      <c r="C505" s="26" t="n">
        <v>4</v>
      </c>
      <c r="D505" s="27" t="n">
        <v>0.25</v>
      </c>
    </row>
    <row r="506" customFormat="false" ht="15" hidden="false" customHeight="false" outlineLevel="0" collapsed="false">
      <c r="A506" s="32" t="s">
        <v>85</v>
      </c>
      <c r="B506" s="32" t="s">
        <v>10421</v>
      </c>
      <c r="C506" s="26" t="n">
        <v>3</v>
      </c>
      <c r="D506" s="27" t="n">
        <v>0.666666666666667</v>
      </c>
    </row>
    <row r="507" customFormat="false" ht="26.85" hidden="false" customHeight="false" outlineLevel="0" collapsed="false">
      <c r="A507" s="32" t="s">
        <v>136</v>
      </c>
      <c r="B507" s="32" t="s">
        <v>10472</v>
      </c>
      <c r="C507" s="26" t="n">
        <v>3</v>
      </c>
      <c r="D507" s="27" t="n">
        <v>0.333333333333333</v>
      </c>
    </row>
    <row r="509" customFormat="false" ht="15" hidden="false" customHeight="false" outlineLevel="0" collapsed="false">
      <c r="A509" s="23" t="s">
        <v>10424</v>
      </c>
    </row>
    <row r="510" customFormat="false" ht="39.75" hidden="false" customHeight="true" outlineLevel="0" collapsed="false">
      <c r="A510" s="42" t="s">
        <v>10754</v>
      </c>
      <c r="B510" s="42"/>
      <c r="C510" s="42"/>
      <c r="D510" s="42"/>
      <c r="E510" s="42"/>
    </row>
    <row r="511" customFormat="false" ht="54.75" hidden="false" customHeight="true" outlineLevel="0" collapsed="false">
      <c r="A511" s="42" t="s">
        <v>10426</v>
      </c>
      <c r="B511" s="42"/>
      <c r="C511" s="42"/>
      <c r="D511" s="42"/>
      <c r="E511" s="42"/>
    </row>
    <row r="512" customFormat="false" ht="15" hidden="false" customHeight="false" outlineLevel="0" collapsed="false">
      <c r="A512" s="25" t="s">
        <v>10427</v>
      </c>
    </row>
    <row r="513" customFormat="false" ht="15" hidden="false" customHeight="false" outlineLevel="0" collapsed="false">
      <c r="A513" s="24" t="s">
        <v>10428</v>
      </c>
      <c r="B513" s="24" t="s">
        <v>10429</v>
      </c>
      <c r="C513" s="24" t="s">
        <v>10430</v>
      </c>
      <c r="D513" s="28"/>
      <c r="E513" s="28"/>
    </row>
    <row r="514" customFormat="false" ht="77.6" hidden="false" customHeight="false" outlineLevel="0" collapsed="false">
      <c r="A514" s="26" t="s">
        <v>9988</v>
      </c>
      <c r="B514" s="32" t="s">
        <v>10814</v>
      </c>
      <c r="C514" s="32" t="s">
        <v>10815</v>
      </c>
    </row>
    <row r="515" customFormat="false" ht="64.9" hidden="false" customHeight="false" outlineLevel="0" collapsed="false">
      <c r="A515" s="26" t="s">
        <v>9989</v>
      </c>
      <c r="B515" s="32" t="s">
        <v>10816</v>
      </c>
      <c r="C515" s="32" t="s">
        <v>10817</v>
      </c>
    </row>
    <row r="516" customFormat="false" ht="64.9" hidden="false" customHeight="false" outlineLevel="0" collapsed="false">
      <c r="A516" s="26" t="s">
        <v>9990</v>
      </c>
      <c r="B516" s="32" t="s">
        <v>10818</v>
      </c>
      <c r="C516" s="32" t="s">
        <v>10819</v>
      </c>
    </row>
    <row r="518" customFormat="false" ht="15" hidden="false" customHeight="false" outlineLevel="0" collapsed="false">
      <c r="A518" s="25" t="s">
        <v>10437</v>
      </c>
    </row>
    <row r="519" customFormat="false" ht="15" hidden="false" customHeight="false" outlineLevel="0" collapsed="false">
      <c r="A519" s="24" t="s">
        <v>10391</v>
      </c>
      <c r="B519" s="24" t="s">
        <v>10438</v>
      </c>
      <c r="C519" s="24" t="s">
        <v>10023</v>
      </c>
      <c r="D519" s="24" t="s">
        <v>10439</v>
      </c>
      <c r="E519" s="28"/>
    </row>
    <row r="520" customFormat="false" ht="15" hidden="false" customHeight="false" outlineLevel="0" collapsed="false">
      <c r="A520" s="26" t="s">
        <v>140</v>
      </c>
      <c r="B520" s="26" t="s">
        <v>10446</v>
      </c>
      <c r="C520" s="26" t="n">
        <v>11</v>
      </c>
      <c r="D520" s="26" t="s">
        <v>10820</v>
      </c>
    </row>
    <row r="521" customFormat="false" ht="15" hidden="false" customHeight="false" outlineLevel="0" collapsed="false">
      <c r="A521" s="26" t="s">
        <v>226</v>
      </c>
      <c r="B521" s="26" t="s">
        <v>10763</v>
      </c>
      <c r="C521" s="26" t="n">
        <v>9</v>
      </c>
      <c r="D521" s="26" t="s">
        <v>10821</v>
      </c>
    </row>
    <row r="522" customFormat="false" ht="15" hidden="false" customHeight="false" outlineLevel="0" collapsed="false">
      <c r="A522" s="26" t="s">
        <v>239</v>
      </c>
      <c r="B522" s="26" t="s">
        <v>10822</v>
      </c>
      <c r="C522" s="26" t="n">
        <v>8</v>
      </c>
      <c r="D522" s="26" t="s">
        <v>10823</v>
      </c>
    </row>
    <row r="523" customFormat="false" ht="15" hidden="false" customHeight="false" outlineLevel="0" collapsed="false">
      <c r="A523" s="26" t="s">
        <v>90</v>
      </c>
      <c r="B523" s="26" t="s">
        <v>10648</v>
      </c>
      <c r="C523" s="26" t="n">
        <v>7</v>
      </c>
      <c r="D523" s="26" t="s">
        <v>10660</v>
      </c>
    </row>
    <row r="524" customFormat="false" ht="15" hidden="false" customHeight="false" outlineLevel="0" collapsed="false">
      <c r="A524" s="26" t="s">
        <v>168</v>
      </c>
      <c r="B524" s="26" t="s">
        <v>10648</v>
      </c>
      <c r="C524" s="26" t="n">
        <v>7</v>
      </c>
      <c r="D524" s="26" t="s">
        <v>10649</v>
      </c>
    </row>
    <row r="525" customFormat="false" ht="15" hidden="false" customHeight="false" outlineLevel="0" collapsed="false">
      <c r="A525" s="26" t="s">
        <v>107</v>
      </c>
      <c r="B525" s="26" t="s">
        <v>10824</v>
      </c>
      <c r="C525" s="26" t="n">
        <v>5</v>
      </c>
      <c r="D525" s="26" t="s">
        <v>10825</v>
      </c>
    </row>
    <row r="527" customFormat="false" ht="15" hidden="false" customHeight="false" outlineLevel="0" collapsed="false">
      <c r="A527" s="25" t="s">
        <v>10452</v>
      </c>
    </row>
    <row r="528" customFormat="false" ht="15" hidden="false" customHeight="false" outlineLevel="0" collapsed="false">
      <c r="A528" s="24" t="s">
        <v>10453</v>
      </c>
      <c r="B528" s="24" t="s">
        <v>10438</v>
      </c>
      <c r="C528" s="24" t="s">
        <v>10023</v>
      </c>
      <c r="D528" s="24" t="s">
        <v>10439</v>
      </c>
      <c r="E528" s="28"/>
    </row>
    <row r="529" customFormat="false" ht="15" hidden="false" customHeight="false" outlineLevel="0" collapsed="false">
      <c r="A529" s="26" t="s">
        <v>91</v>
      </c>
      <c r="B529" s="26" t="s">
        <v>10826</v>
      </c>
      <c r="C529" s="26" t="n">
        <v>11</v>
      </c>
      <c r="D529" s="26" t="s">
        <v>10827</v>
      </c>
    </row>
    <row r="530" customFormat="false" ht="15" hidden="false" customHeight="false" outlineLevel="0" collapsed="false">
      <c r="A530" s="26" t="s">
        <v>94</v>
      </c>
      <c r="B530" s="26" t="s">
        <v>10828</v>
      </c>
      <c r="C530" s="26" t="n">
        <v>11</v>
      </c>
      <c r="D530" s="26" t="s">
        <v>10829</v>
      </c>
    </row>
    <row r="531" customFormat="false" ht="15" hidden="false" customHeight="false" outlineLevel="0" collapsed="false">
      <c r="A531" s="26" t="s">
        <v>167</v>
      </c>
      <c r="B531" s="26" t="s">
        <v>10830</v>
      </c>
      <c r="C531" s="26" t="n">
        <v>11</v>
      </c>
      <c r="D531" s="26" t="s">
        <v>10831</v>
      </c>
    </row>
    <row r="532" customFormat="false" ht="15" hidden="false" customHeight="false" outlineLevel="0" collapsed="false">
      <c r="A532" s="26" t="s">
        <v>154</v>
      </c>
      <c r="B532" s="26" t="s">
        <v>10448</v>
      </c>
      <c r="C532" s="26" t="n">
        <v>10</v>
      </c>
      <c r="D532" s="26" t="s">
        <v>10832</v>
      </c>
    </row>
    <row r="533" customFormat="false" ht="15" hidden="false" customHeight="false" outlineLevel="0" collapsed="false">
      <c r="A533" s="26" t="s">
        <v>120</v>
      </c>
      <c r="B533" s="26" t="s">
        <v>10763</v>
      </c>
      <c r="C533" s="26" t="n">
        <v>9</v>
      </c>
      <c r="D533" s="26" t="s">
        <v>10833</v>
      </c>
    </row>
    <row r="534" customFormat="false" ht="15" hidden="false" customHeight="false" outlineLevel="0" collapsed="false">
      <c r="A534" s="26" t="s">
        <v>112</v>
      </c>
      <c r="B534" s="26" t="s">
        <v>10834</v>
      </c>
      <c r="C534" s="26" t="n">
        <v>9</v>
      </c>
      <c r="D534" s="26" t="s">
        <v>10835</v>
      </c>
    </row>
    <row r="537" customFormat="false" ht="17.35" hidden="false" customHeight="false" outlineLevel="0" collapsed="false">
      <c r="A537" s="45" t="s">
        <v>10836</v>
      </c>
      <c r="B537" s="46"/>
      <c r="C537" s="46"/>
      <c r="D537" s="46"/>
      <c r="E537" s="46"/>
    </row>
    <row r="538" customFormat="false" ht="23.85" hidden="false" customHeight="false" outlineLevel="0" collapsed="false">
      <c r="A538" s="31" t="s">
        <v>10692</v>
      </c>
    </row>
    <row r="539" customFormat="false" ht="15" hidden="false" customHeight="false" outlineLevel="0" collapsed="false">
      <c r="A539" s="23" t="s">
        <v>10414</v>
      </c>
    </row>
    <row r="540" customFormat="false" ht="15" hidden="false" customHeight="false" outlineLevel="0" collapsed="false">
      <c r="A540" s="24" t="s">
        <v>10415</v>
      </c>
      <c r="B540" s="24" t="s">
        <v>10416</v>
      </c>
      <c r="C540" s="24" t="s">
        <v>10023</v>
      </c>
      <c r="D540" s="24" t="s">
        <v>9115</v>
      </c>
      <c r="E540" s="28"/>
    </row>
    <row r="541" customFormat="false" ht="15" hidden="false" customHeight="false" outlineLevel="0" collapsed="false">
      <c r="A541" s="32" t="s">
        <v>107</v>
      </c>
      <c r="B541" s="32" t="s">
        <v>10421</v>
      </c>
      <c r="C541" s="26" t="n">
        <v>17</v>
      </c>
      <c r="D541" s="27" t="n">
        <v>0.647058823529412</v>
      </c>
    </row>
    <row r="542" customFormat="false" ht="26.85" hidden="false" customHeight="false" outlineLevel="0" collapsed="false">
      <c r="A542" s="32" t="s">
        <v>136</v>
      </c>
      <c r="B542" s="32" t="s">
        <v>10472</v>
      </c>
      <c r="C542" s="26" t="n">
        <v>8</v>
      </c>
      <c r="D542" s="27" t="n">
        <v>0.5</v>
      </c>
    </row>
    <row r="543" customFormat="false" ht="15" hidden="false" customHeight="false" outlineLevel="0" collapsed="false">
      <c r="A543" s="32" t="s">
        <v>10419</v>
      </c>
      <c r="B543" s="32" t="s">
        <v>120</v>
      </c>
      <c r="C543" s="26" t="n">
        <v>7</v>
      </c>
      <c r="D543" s="27" t="n">
        <v>0.428571428571429</v>
      </c>
    </row>
    <row r="544" customFormat="false" ht="15" hidden="false" customHeight="false" outlineLevel="0" collapsed="false">
      <c r="A544" s="32" t="s">
        <v>90</v>
      </c>
      <c r="B544" s="32" t="s">
        <v>10540</v>
      </c>
      <c r="C544" s="26" t="n">
        <v>7</v>
      </c>
      <c r="D544" s="27" t="n">
        <v>0.428571428571429</v>
      </c>
    </row>
    <row r="545" customFormat="false" ht="15" hidden="false" customHeight="false" outlineLevel="0" collapsed="false">
      <c r="A545" s="32" t="s">
        <v>116</v>
      </c>
      <c r="B545" s="32" t="s">
        <v>10469</v>
      </c>
      <c r="C545" s="26" t="n">
        <v>6</v>
      </c>
      <c r="D545" s="27" t="n">
        <v>0.833333333333333</v>
      </c>
    </row>
    <row r="546" customFormat="false" ht="15" hidden="false" customHeight="false" outlineLevel="0" collapsed="false">
      <c r="A546" s="32" t="s">
        <v>10417</v>
      </c>
      <c r="B546" s="32" t="s">
        <v>10418</v>
      </c>
      <c r="C546" s="26" t="n">
        <v>6</v>
      </c>
      <c r="D546" s="27" t="n">
        <v>0.5</v>
      </c>
    </row>
    <row r="547" customFormat="false" ht="15" hidden="false" customHeight="false" outlineLevel="0" collapsed="false">
      <c r="A547" s="32" t="s">
        <v>10423</v>
      </c>
      <c r="B547" s="32" t="s">
        <v>94</v>
      </c>
      <c r="C547" s="26" t="n">
        <v>6</v>
      </c>
      <c r="D547" s="27" t="n">
        <v>0.333333333333333</v>
      </c>
    </row>
    <row r="548" customFormat="false" ht="15" hidden="false" customHeight="false" outlineLevel="0" collapsed="false">
      <c r="A548" s="32" t="s">
        <v>168</v>
      </c>
      <c r="B548" s="32" t="s">
        <v>10468</v>
      </c>
      <c r="C548" s="26" t="n">
        <v>5</v>
      </c>
      <c r="D548" s="27" t="n">
        <v>0.4</v>
      </c>
    </row>
    <row r="550" customFormat="false" ht="15" hidden="false" customHeight="false" outlineLevel="0" collapsed="false">
      <c r="A550" s="23" t="s">
        <v>10424</v>
      </c>
    </row>
    <row r="551" customFormat="false" ht="39.75" hidden="false" customHeight="true" outlineLevel="0" collapsed="false">
      <c r="A551" s="42" t="s">
        <v>10837</v>
      </c>
      <c r="B551" s="42"/>
      <c r="C551" s="42"/>
      <c r="D551" s="42"/>
      <c r="E551" s="42"/>
    </row>
    <row r="552" customFormat="false" ht="54.75" hidden="false" customHeight="true" outlineLevel="0" collapsed="false">
      <c r="A552" s="42" t="s">
        <v>10426</v>
      </c>
      <c r="B552" s="42"/>
      <c r="C552" s="42"/>
      <c r="D552" s="42"/>
      <c r="E552" s="42"/>
    </row>
    <row r="553" customFormat="false" ht="15" hidden="false" customHeight="false" outlineLevel="0" collapsed="false">
      <c r="A553" s="25" t="s">
        <v>10427</v>
      </c>
    </row>
    <row r="554" customFormat="false" ht="15" hidden="false" customHeight="false" outlineLevel="0" collapsed="false">
      <c r="A554" s="24" t="s">
        <v>10428</v>
      </c>
      <c r="B554" s="24" t="s">
        <v>10429</v>
      </c>
      <c r="C554" s="24" t="s">
        <v>10430</v>
      </c>
      <c r="D554" s="28"/>
      <c r="E554" s="28"/>
    </row>
    <row r="555" customFormat="false" ht="90.25" hidden="false" customHeight="false" outlineLevel="0" collapsed="false">
      <c r="A555" s="26" t="s">
        <v>9988</v>
      </c>
      <c r="B555" s="32" t="s">
        <v>10838</v>
      </c>
      <c r="C555" s="32" t="s">
        <v>10839</v>
      </c>
    </row>
    <row r="556" customFormat="false" ht="90.25" hidden="false" customHeight="false" outlineLevel="0" collapsed="false">
      <c r="A556" s="26" t="s">
        <v>9989</v>
      </c>
      <c r="B556" s="32" t="s">
        <v>10840</v>
      </c>
      <c r="C556" s="32" t="s">
        <v>10841</v>
      </c>
    </row>
    <row r="557" customFormat="false" ht="64.9" hidden="false" customHeight="false" outlineLevel="0" collapsed="false">
      <c r="A557" s="26" t="s">
        <v>9990</v>
      </c>
      <c r="B557" s="32" t="s">
        <v>10842</v>
      </c>
      <c r="C557" s="32" t="s">
        <v>10843</v>
      </c>
    </row>
    <row r="559" customFormat="false" ht="15" hidden="false" customHeight="false" outlineLevel="0" collapsed="false">
      <c r="A559" s="25" t="s">
        <v>10437</v>
      </c>
    </row>
    <row r="560" customFormat="false" ht="15" hidden="false" customHeight="false" outlineLevel="0" collapsed="false">
      <c r="A560" s="24" t="s">
        <v>10391</v>
      </c>
      <c r="B560" s="24" t="s">
        <v>10438</v>
      </c>
      <c r="C560" s="24" t="s">
        <v>10023</v>
      </c>
      <c r="D560" s="24" t="s">
        <v>10439</v>
      </c>
      <c r="E560" s="28"/>
    </row>
    <row r="561" customFormat="false" ht="15" hidden="false" customHeight="false" outlineLevel="0" collapsed="false">
      <c r="A561" s="26" t="s">
        <v>107</v>
      </c>
      <c r="B561" s="26" t="s">
        <v>10803</v>
      </c>
      <c r="C561" s="26" t="n">
        <v>18</v>
      </c>
      <c r="D561" s="26" t="s">
        <v>10844</v>
      </c>
    </row>
    <row r="562" customFormat="false" ht="15" hidden="false" customHeight="false" outlineLevel="0" collapsed="false">
      <c r="A562" s="26" t="s">
        <v>226</v>
      </c>
      <c r="B562" s="26" t="s">
        <v>10808</v>
      </c>
      <c r="C562" s="26" t="n">
        <v>15</v>
      </c>
      <c r="D562" s="26" t="s">
        <v>10845</v>
      </c>
    </row>
    <row r="563" customFormat="false" ht="15" hidden="false" customHeight="false" outlineLevel="0" collapsed="false">
      <c r="A563" s="26" t="s">
        <v>85</v>
      </c>
      <c r="B563" s="26" t="s">
        <v>10490</v>
      </c>
      <c r="C563" s="26" t="n">
        <v>13</v>
      </c>
      <c r="D563" s="26" t="s">
        <v>10491</v>
      </c>
    </row>
    <row r="564" customFormat="false" ht="15" hidden="false" customHeight="false" outlineLevel="0" collapsed="false">
      <c r="A564" s="26" t="s">
        <v>116</v>
      </c>
      <c r="B564" s="26" t="s">
        <v>10846</v>
      </c>
      <c r="C564" s="26" t="n">
        <v>13</v>
      </c>
      <c r="D564" s="26" t="s">
        <v>10847</v>
      </c>
    </row>
    <row r="565" customFormat="false" ht="15" hidden="false" customHeight="false" outlineLevel="0" collapsed="false">
      <c r="A565" s="26" t="s">
        <v>182</v>
      </c>
      <c r="B565" s="26" t="s">
        <v>10848</v>
      </c>
      <c r="C565" s="26" t="n">
        <v>13</v>
      </c>
      <c r="D565" s="26" t="s">
        <v>10849</v>
      </c>
    </row>
    <row r="566" customFormat="false" ht="15" hidden="false" customHeight="false" outlineLevel="0" collapsed="false">
      <c r="A566" s="26" t="s">
        <v>145</v>
      </c>
      <c r="B566" s="26" t="s">
        <v>10850</v>
      </c>
      <c r="C566" s="26" t="n">
        <v>12</v>
      </c>
      <c r="D566" s="26" t="s">
        <v>10851</v>
      </c>
    </row>
    <row r="568" customFormat="false" ht="15" hidden="false" customHeight="false" outlineLevel="0" collapsed="false">
      <c r="A568" s="25" t="s">
        <v>10452</v>
      </c>
    </row>
    <row r="569" customFormat="false" ht="15" hidden="false" customHeight="false" outlineLevel="0" collapsed="false">
      <c r="A569" s="24" t="s">
        <v>10453</v>
      </c>
      <c r="B569" s="24" t="s">
        <v>10438</v>
      </c>
      <c r="C569" s="24" t="s">
        <v>10023</v>
      </c>
      <c r="D569" s="24" t="s">
        <v>10439</v>
      </c>
      <c r="E569" s="28"/>
    </row>
    <row r="570" customFormat="false" ht="15" hidden="false" customHeight="false" outlineLevel="0" collapsed="false">
      <c r="A570" s="26" t="s">
        <v>91</v>
      </c>
      <c r="B570" s="26" t="s">
        <v>10852</v>
      </c>
      <c r="C570" s="26" t="n">
        <v>31</v>
      </c>
      <c r="D570" s="26" t="s">
        <v>10853</v>
      </c>
    </row>
    <row r="571" customFormat="false" ht="15" hidden="false" customHeight="false" outlineLevel="0" collapsed="false">
      <c r="A571" s="26" t="s">
        <v>84</v>
      </c>
      <c r="B571" s="26" t="s">
        <v>10854</v>
      </c>
      <c r="C571" s="26" t="n">
        <v>30</v>
      </c>
      <c r="D571" s="26" t="s">
        <v>10855</v>
      </c>
    </row>
    <row r="572" customFormat="false" ht="15" hidden="false" customHeight="false" outlineLevel="0" collapsed="false">
      <c r="A572" s="26" t="s">
        <v>94</v>
      </c>
      <c r="B572" s="26" t="s">
        <v>10856</v>
      </c>
      <c r="C572" s="26" t="n">
        <v>29</v>
      </c>
      <c r="D572" s="26" t="s">
        <v>10857</v>
      </c>
    </row>
    <row r="573" customFormat="false" ht="15" hidden="false" customHeight="false" outlineLevel="0" collapsed="false">
      <c r="A573" s="26" t="s">
        <v>88</v>
      </c>
      <c r="B573" s="26" t="s">
        <v>10568</v>
      </c>
      <c r="C573" s="26" t="n">
        <v>28</v>
      </c>
      <c r="D573" s="26" t="s">
        <v>10858</v>
      </c>
    </row>
    <row r="574" customFormat="false" ht="15" hidden="false" customHeight="false" outlineLevel="0" collapsed="false">
      <c r="A574" s="26" t="s">
        <v>154</v>
      </c>
      <c r="B574" s="26" t="s">
        <v>10859</v>
      </c>
      <c r="C574" s="26" t="n">
        <v>20</v>
      </c>
      <c r="D574" s="26" t="s">
        <v>10860</v>
      </c>
    </row>
    <row r="575" customFormat="false" ht="15" hidden="false" customHeight="false" outlineLevel="0" collapsed="false">
      <c r="A575" s="26" t="s">
        <v>167</v>
      </c>
      <c r="B575" s="26" t="s">
        <v>10861</v>
      </c>
      <c r="C575" s="26" t="n">
        <v>20</v>
      </c>
      <c r="D575" s="26" t="s">
        <v>10862</v>
      </c>
    </row>
    <row r="578" customFormat="false" ht="17.35" hidden="false" customHeight="false" outlineLevel="0" collapsed="false">
      <c r="A578" s="45" t="s">
        <v>10863</v>
      </c>
      <c r="B578" s="46"/>
      <c r="C578" s="46"/>
      <c r="D578" s="46"/>
      <c r="E578" s="46"/>
    </row>
    <row r="579" customFormat="false" ht="23.85" hidden="false" customHeight="false" outlineLevel="0" collapsed="false">
      <c r="A579" s="31" t="s">
        <v>10864</v>
      </c>
    </row>
    <row r="580" customFormat="false" ht="15" hidden="false" customHeight="false" outlineLevel="0" collapsed="false">
      <c r="A580" s="23" t="s">
        <v>10414</v>
      </c>
    </row>
    <row r="581" customFormat="false" ht="15" hidden="false" customHeight="false" outlineLevel="0" collapsed="false">
      <c r="A581" s="24" t="s">
        <v>10415</v>
      </c>
      <c r="B581" s="24" t="s">
        <v>10416</v>
      </c>
      <c r="C581" s="24" t="s">
        <v>10023</v>
      </c>
      <c r="D581" s="24" t="s">
        <v>9115</v>
      </c>
      <c r="E581" s="28"/>
    </row>
    <row r="582" customFormat="false" ht="15" hidden="false" customHeight="false" outlineLevel="0" collapsed="false">
      <c r="A582" s="32" t="s">
        <v>10419</v>
      </c>
      <c r="B582" s="32" t="s">
        <v>120</v>
      </c>
      <c r="C582" s="26" t="n">
        <v>4</v>
      </c>
      <c r="D582" s="27" t="n">
        <v>0.75</v>
      </c>
    </row>
    <row r="583" customFormat="false" ht="15" hidden="false" customHeight="false" outlineLevel="0" collapsed="false">
      <c r="A583" s="32" t="s">
        <v>107</v>
      </c>
      <c r="B583" s="32" t="s">
        <v>10421</v>
      </c>
      <c r="C583" s="26" t="n">
        <v>4</v>
      </c>
      <c r="D583" s="27" t="n">
        <v>0.25</v>
      </c>
    </row>
    <row r="584" customFormat="false" ht="15" hidden="false" customHeight="false" outlineLevel="0" collapsed="false">
      <c r="A584" s="32" t="s">
        <v>10423</v>
      </c>
      <c r="B584" s="32" t="s">
        <v>94</v>
      </c>
      <c r="C584" s="26" t="n">
        <v>2</v>
      </c>
      <c r="D584" s="27" t="n">
        <v>1</v>
      </c>
    </row>
    <row r="585" customFormat="false" ht="15" hidden="false" customHeight="false" outlineLevel="0" collapsed="false">
      <c r="A585" s="32" t="s">
        <v>239</v>
      </c>
      <c r="B585" s="32" t="s">
        <v>91</v>
      </c>
      <c r="C585" s="26" t="n">
        <v>2</v>
      </c>
      <c r="D585" s="27" t="n">
        <v>1</v>
      </c>
    </row>
    <row r="586" customFormat="false" ht="15" hidden="false" customHeight="false" outlineLevel="0" collapsed="false">
      <c r="A586" s="32" t="s">
        <v>10417</v>
      </c>
      <c r="B586" s="32" t="s">
        <v>10418</v>
      </c>
      <c r="C586" s="26" t="n">
        <v>2</v>
      </c>
      <c r="D586" s="27" t="n">
        <v>1</v>
      </c>
    </row>
    <row r="587" customFormat="false" ht="15" hidden="false" customHeight="false" outlineLevel="0" collapsed="false">
      <c r="A587" s="32" t="s">
        <v>10419</v>
      </c>
      <c r="B587" s="32" t="s">
        <v>167</v>
      </c>
      <c r="C587" s="26" t="n">
        <v>2</v>
      </c>
      <c r="D587" s="27" t="n">
        <v>0.5</v>
      </c>
    </row>
    <row r="588" customFormat="false" ht="15" hidden="false" customHeight="false" outlineLevel="0" collapsed="false">
      <c r="A588" s="32" t="s">
        <v>10423</v>
      </c>
      <c r="B588" s="32" t="s">
        <v>10540</v>
      </c>
      <c r="C588" s="26" t="n">
        <v>2</v>
      </c>
      <c r="D588" s="27" t="n">
        <v>0.5</v>
      </c>
    </row>
    <row r="589" customFormat="false" ht="15" hidden="false" customHeight="false" outlineLevel="0" collapsed="false">
      <c r="A589" s="32" t="s">
        <v>10603</v>
      </c>
      <c r="B589" s="32" t="s">
        <v>120</v>
      </c>
      <c r="C589" s="26" t="n">
        <v>2</v>
      </c>
      <c r="D589" s="27" t="n">
        <v>0.5</v>
      </c>
    </row>
    <row r="591" customFormat="false" ht="15" hidden="false" customHeight="false" outlineLevel="0" collapsed="false">
      <c r="A591" s="23" t="s">
        <v>10424</v>
      </c>
    </row>
    <row r="592" customFormat="false" ht="39.75" hidden="false" customHeight="true" outlineLevel="0" collapsed="false">
      <c r="A592" s="42" t="s">
        <v>10865</v>
      </c>
      <c r="B592" s="42"/>
      <c r="C592" s="42"/>
      <c r="D592" s="42"/>
      <c r="E592" s="42"/>
    </row>
    <row r="593" customFormat="false" ht="54.75" hidden="false" customHeight="true" outlineLevel="0" collapsed="false">
      <c r="A593" s="42" t="s">
        <v>10426</v>
      </c>
      <c r="B593" s="42"/>
      <c r="C593" s="42"/>
      <c r="D593" s="42"/>
      <c r="E593" s="42"/>
    </row>
    <row r="594" customFormat="false" ht="15" hidden="false" customHeight="false" outlineLevel="0" collapsed="false">
      <c r="A594" s="25" t="s">
        <v>10427</v>
      </c>
    </row>
    <row r="595" customFormat="false" ht="15" hidden="false" customHeight="false" outlineLevel="0" collapsed="false">
      <c r="A595" s="24" t="s">
        <v>10428</v>
      </c>
      <c r="B595" s="24" t="s">
        <v>10429</v>
      </c>
      <c r="C595" s="24" t="s">
        <v>10430</v>
      </c>
      <c r="D595" s="28"/>
      <c r="E595" s="28"/>
    </row>
    <row r="596" customFormat="false" ht="90.25" hidden="false" customHeight="false" outlineLevel="0" collapsed="false">
      <c r="A596" s="26" t="s">
        <v>9988</v>
      </c>
      <c r="B596" s="32" t="s">
        <v>10866</v>
      </c>
      <c r="C596" s="32" t="s">
        <v>10867</v>
      </c>
    </row>
    <row r="597" customFormat="false" ht="77.6" hidden="false" customHeight="false" outlineLevel="0" collapsed="false">
      <c r="A597" s="26" t="s">
        <v>9989</v>
      </c>
      <c r="B597" s="32" t="s">
        <v>10868</v>
      </c>
      <c r="C597" s="32" t="s">
        <v>10869</v>
      </c>
    </row>
    <row r="598" customFormat="false" ht="77.6" hidden="false" customHeight="false" outlineLevel="0" collapsed="false">
      <c r="A598" s="26" t="s">
        <v>9990</v>
      </c>
      <c r="B598" s="32" t="s">
        <v>10870</v>
      </c>
      <c r="C598" s="32" t="s">
        <v>10871</v>
      </c>
    </row>
    <row r="600" customFormat="false" ht="15" hidden="false" customHeight="false" outlineLevel="0" collapsed="false">
      <c r="A600" s="25" t="s">
        <v>10437</v>
      </c>
    </row>
    <row r="601" customFormat="false" ht="15" hidden="false" customHeight="false" outlineLevel="0" collapsed="false">
      <c r="A601" s="24" t="s">
        <v>10391</v>
      </c>
      <c r="B601" s="24" t="s">
        <v>10438</v>
      </c>
      <c r="C601" s="24" t="s">
        <v>10023</v>
      </c>
      <c r="D601" s="24" t="s">
        <v>10439</v>
      </c>
      <c r="E601" s="28"/>
    </row>
    <row r="602" customFormat="false" ht="15" hidden="false" customHeight="false" outlineLevel="0" collapsed="false">
      <c r="A602" s="26" t="s">
        <v>140</v>
      </c>
      <c r="B602" s="26" t="s">
        <v>10872</v>
      </c>
      <c r="C602" s="26" t="n">
        <v>10</v>
      </c>
      <c r="D602" s="26" t="s">
        <v>10873</v>
      </c>
    </row>
    <row r="603" customFormat="false" ht="15" hidden="false" customHeight="false" outlineLevel="0" collapsed="false">
      <c r="A603" s="26" t="s">
        <v>226</v>
      </c>
      <c r="B603" s="26" t="s">
        <v>10874</v>
      </c>
      <c r="C603" s="26" t="n">
        <v>7</v>
      </c>
      <c r="D603" s="26" t="s">
        <v>10875</v>
      </c>
    </row>
    <row r="604" customFormat="false" ht="15" hidden="false" customHeight="false" outlineLevel="0" collapsed="false">
      <c r="A604" s="26" t="s">
        <v>142</v>
      </c>
      <c r="B604" s="26" t="s">
        <v>10876</v>
      </c>
      <c r="C604" s="26" t="n">
        <v>7</v>
      </c>
      <c r="D604" s="26" t="s">
        <v>10877</v>
      </c>
    </row>
    <row r="605" customFormat="false" ht="15" hidden="false" customHeight="false" outlineLevel="0" collapsed="false">
      <c r="A605" s="26" t="s">
        <v>107</v>
      </c>
      <c r="B605" s="26" t="s">
        <v>10769</v>
      </c>
      <c r="C605" s="26" t="n">
        <v>6</v>
      </c>
      <c r="D605" s="26" t="s">
        <v>10878</v>
      </c>
    </row>
    <row r="606" customFormat="false" ht="15" hidden="false" customHeight="false" outlineLevel="0" collapsed="false">
      <c r="A606" s="26" t="s">
        <v>116</v>
      </c>
      <c r="B606" s="26" t="s">
        <v>10530</v>
      </c>
      <c r="C606" s="26" t="n">
        <v>6</v>
      </c>
      <c r="D606" s="26" t="s">
        <v>10879</v>
      </c>
    </row>
    <row r="607" customFormat="false" ht="15" hidden="false" customHeight="false" outlineLevel="0" collapsed="false">
      <c r="A607" s="26" t="s">
        <v>114</v>
      </c>
      <c r="B607" s="26" t="s">
        <v>10880</v>
      </c>
      <c r="C607" s="26" t="n">
        <v>5</v>
      </c>
      <c r="D607" s="26" t="s">
        <v>10881</v>
      </c>
    </row>
    <row r="609" customFormat="false" ht="15" hidden="false" customHeight="false" outlineLevel="0" collapsed="false">
      <c r="A609" s="25" t="s">
        <v>10452</v>
      </c>
    </row>
    <row r="610" customFormat="false" ht="15" hidden="false" customHeight="false" outlineLevel="0" collapsed="false">
      <c r="A610" s="24" t="s">
        <v>10453</v>
      </c>
      <c r="B610" s="24" t="s">
        <v>10438</v>
      </c>
      <c r="C610" s="24" t="s">
        <v>10023</v>
      </c>
      <c r="D610" s="24" t="s">
        <v>10439</v>
      </c>
      <c r="E610" s="28"/>
    </row>
    <row r="611" customFormat="false" ht="15" hidden="false" customHeight="false" outlineLevel="0" collapsed="false">
      <c r="A611" s="26" t="s">
        <v>84</v>
      </c>
      <c r="B611" s="26" t="s">
        <v>10763</v>
      </c>
      <c r="C611" s="26" t="n">
        <v>9</v>
      </c>
      <c r="D611" s="26" t="s">
        <v>10764</v>
      </c>
    </row>
    <row r="612" customFormat="false" ht="15" hidden="false" customHeight="false" outlineLevel="0" collapsed="false">
      <c r="A612" s="26" t="s">
        <v>91</v>
      </c>
      <c r="B612" s="26" t="s">
        <v>10882</v>
      </c>
      <c r="C612" s="26" t="n">
        <v>9</v>
      </c>
      <c r="D612" s="26" t="s">
        <v>10883</v>
      </c>
    </row>
    <row r="613" customFormat="false" ht="15" hidden="false" customHeight="false" outlineLevel="0" collapsed="false">
      <c r="A613" s="26" t="s">
        <v>120</v>
      </c>
      <c r="B613" s="26" t="s">
        <v>10780</v>
      </c>
      <c r="C613" s="26" t="n">
        <v>8</v>
      </c>
      <c r="D613" s="26" t="s">
        <v>10884</v>
      </c>
    </row>
    <row r="614" customFormat="false" ht="15" hidden="false" customHeight="false" outlineLevel="0" collapsed="false">
      <c r="A614" s="26" t="s">
        <v>167</v>
      </c>
      <c r="B614" s="26" t="s">
        <v>10885</v>
      </c>
      <c r="C614" s="26" t="n">
        <v>7</v>
      </c>
      <c r="D614" s="26" t="s">
        <v>10886</v>
      </c>
    </row>
    <row r="615" customFormat="false" ht="15" hidden="false" customHeight="false" outlineLevel="0" collapsed="false">
      <c r="A615" s="26" t="s">
        <v>88</v>
      </c>
      <c r="B615" s="26" t="s">
        <v>10887</v>
      </c>
      <c r="C615" s="26" t="n">
        <v>6</v>
      </c>
      <c r="D615" s="26" t="s">
        <v>10888</v>
      </c>
    </row>
    <row r="616" customFormat="false" ht="15" hidden="false" customHeight="false" outlineLevel="0" collapsed="false">
      <c r="A616" s="26" t="s">
        <v>336</v>
      </c>
      <c r="B616" s="26" t="s">
        <v>10769</v>
      </c>
      <c r="C616" s="26" t="n">
        <v>6</v>
      </c>
      <c r="D616" s="26" t="s">
        <v>10770</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10889</v>
      </c>
    </row>
    <row r="2" customFormat="false" ht="69.75" hidden="false" customHeight="true" outlineLevel="0" collapsed="false">
      <c r="A2" s="42" t="s">
        <v>10890</v>
      </c>
      <c r="B2" s="42"/>
      <c r="C2" s="42"/>
      <c r="D2" s="42"/>
    </row>
    <row r="4" customFormat="false" ht="17.35" hidden="false" customHeight="false" outlineLevel="0" collapsed="false">
      <c r="A4" s="43" t="s">
        <v>10412</v>
      </c>
      <c r="B4" s="44"/>
      <c r="C4" s="44"/>
      <c r="D4" s="44"/>
    </row>
    <row r="5" customFormat="false" ht="15" hidden="false" customHeight="false" outlineLevel="0" collapsed="false">
      <c r="A5" s="31" t="s">
        <v>10891</v>
      </c>
    </row>
    <row r="6" customFormat="false" ht="15" hidden="false" customHeight="false" outlineLevel="0" collapsed="false">
      <c r="A6" s="23" t="s">
        <v>10892</v>
      </c>
    </row>
    <row r="7" customFormat="false" ht="15" hidden="false" customHeight="false" outlineLevel="0" collapsed="false">
      <c r="A7" s="24" t="s">
        <v>10391</v>
      </c>
      <c r="B7" s="24" t="s">
        <v>10023</v>
      </c>
      <c r="C7" s="24" t="s">
        <v>9115</v>
      </c>
      <c r="D7" s="28"/>
    </row>
    <row r="8" customFormat="false" ht="15" hidden="false" customHeight="false" outlineLevel="0" collapsed="false">
      <c r="A8" s="25" t="s">
        <v>10893</v>
      </c>
      <c r="B8" s="26" t="n">
        <v>14</v>
      </c>
      <c r="C8" s="27" t="n">
        <v>0.428571428571429</v>
      </c>
    </row>
    <row r="9" customFormat="false" ht="15" hidden="false" customHeight="false" outlineLevel="0" collapsed="false">
      <c r="A9" s="25" t="s">
        <v>10894</v>
      </c>
      <c r="B9" s="26" t="n">
        <v>14</v>
      </c>
      <c r="C9" s="27" t="n">
        <v>0.642857142857143</v>
      </c>
    </row>
    <row r="10" customFormat="false" ht="15" hidden="false" customHeight="false" outlineLevel="0" collapsed="false">
      <c r="A10" s="25" t="s">
        <v>10392</v>
      </c>
      <c r="B10" s="26" t="n">
        <v>13</v>
      </c>
      <c r="C10" s="27" t="n">
        <v>0.538461538461538</v>
      </c>
    </row>
    <row r="11" customFormat="false" ht="15" hidden="false" customHeight="false" outlineLevel="0" collapsed="false">
      <c r="A11" s="26" t="s">
        <v>142</v>
      </c>
      <c r="B11" s="26" t="n">
        <v>12</v>
      </c>
      <c r="C11" s="27" t="n">
        <v>0.583333333333333</v>
      </c>
    </row>
    <row r="12" customFormat="false" ht="15" hidden="false" customHeight="false" outlineLevel="0" collapsed="false">
      <c r="A12" s="26" t="s">
        <v>168</v>
      </c>
      <c r="B12" s="26" t="n">
        <v>12</v>
      </c>
      <c r="C12" s="27" t="n">
        <v>0.583333333333333</v>
      </c>
    </row>
    <row r="13" customFormat="false" ht="15" hidden="false" customHeight="false" outlineLevel="0" collapsed="false">
      <c r="A13" s="26" t="s">
        <v>107</v>
      </c>
      <c r="B13" s="26" t="n">
        <v>10</v>
      </c>
      <c r="C13" s="27" t="n">
        <v>0.6</v>
      </c>
    </row>
    <row r="14" customFormat="false" ht="15" hidden="false" customHeight="false" outlineLevel="0" collapsed="false">
      <c r="A14" s="22" t="s">
        <v>10395</v>
      </c>
    </row>
    <row r="15" customFormat="false" ht="15" hidden="false" customHeight="false" outlineLevel="0" collapsed="false">
      <c r="A15" s="23" t="s">
        <v>10895</v>
      </c>
    </row>
    <row r="16" customFormat="false" ht="15" hidden="false" customHeight="false" outlineLevel="0" collapsed="false">
      <c r="A16" s="24" t="s">
        <v>10398</v>
      </c>
      <c r="B16" s="24" t="s">
        <v>10896</v>
      </c>
      <c r="C16" s="24" t="s">
        <v>10400</v>
      </c>
      <c r="D16" s="28"/>
    </row>
    <row r="17" customFormat="false" ht="15" hidden="false" customHeight="false" outlineLevel="0" collapsed="false">
      <c r="A17" s="26" t="s">
        <v>10897</v>
      </c>
    </row>
    <row r="19" customFormat="false" ht="15" hidden="false" customHeight="false" outlineLevel="0" collapsed="false">
      <c r="A19" s="23" t="s">
        <v>10898</v>
      </c>
    </row>
    <row r="20" customFormat="false" ht="23.85" hidden="false" customHeight="false" outlineLevel="0" collapsed="false">
      <c r="A20" s="31" t="s">
        <v>10899</v>
      </c>
    </row>
    <row r="21" customFormat="false" ht="15" hidden="false" customHeight="false" outlineLevel="0" collapsed="false">
      <c r="A21" s="24" t="s">
        <v>10387</v>
      </c>
      <c r="B21" s="24" t="s">
        <v>10023</v>
      </c>
      <c r="C21" s="24" t="s">
        <v>10400</v>
      </c>
      <c r="D21" s="28"/>
    </row>
    <row r="22" customFormat="false" ht="26.85" hidden="false" customHeight="false" outlineLevel="0" collapsed="false">
      <c r="A22" s="32" t="s">
        <v>742</v>
      </c>
      <c r="B22" s="26" t="n">
        <v>4</v>
      </c>
      <c r="C22" s="27" t="n">
        <v>1</v>
      </c>
    </row>
    <row r="23" customFormat="false" ht="26.85" hidden="false" customHeight="false" outlineLevel="0" collapsed="false">
      <c r="A23" s="32" t="s">
        <v>100</v>
      </c>
      <c r="B23" s="26" t="n">
        <v>3</v>
      </c>
      <c r="C23" s="27" t="n">
        <v>1</v>
      </c>
    </row>
    <row r="24" customFormat="false" ht="26.85" hidden="false" customHeight="false" outlineLevel="0" collapsed="false">
      <c r="A24" s="32" t="s">
        <v>1184</v>
      </c>
      <c r="B24" s="26" t="n">
        <v>3</v>
      </c>
      <c r="C24" s="27" t="n">
        <v>1</v>
      </c>
    </row>
    <row r="25" customFormat="false" ht="26.85" hidden="false" customHeight="false" outlineLevel="0" collapsed="false">
      <c r="A25" s="32" t="s">
        <v>10900</v>
      </c>
      <c r="B25" s="26" t="n">
        <v>6</v>
      </c>
      <c r="C25" s="27" t="n">
        <v>0.833333333333333</v>
      </c>
    </row>
    <row r="26" customFormat="false" ht="26.85" hidden="false" customHeight="false" outlineLevel="0" collapsed="false">
      <c r="A26" s="32" t="s">
        <v>527</v>
      </c>
      <c r="B26" s="26" t="n">
        <v>5</v>
      </c>
      <c r="C26" s="27" t="n">
        <v>0.8</v>
      </c>
    </row>
    <row r="27" customFormat="false" ht="26.85" hidden="false" customHeight="false" outlineLevel="0" collapsed="false">
      <c r="A27" s="32" t="s">
        <v>1994</v>
      </c>
      <c r="B27" s="26" t="n">
        <v>5</v>
      </c>
      <c r="C27" s="27" t="n">
        <v>0.8</v>
      </c>
    </row>
    <row r="29" customFormat="false" ht="15" hidden="false" customHeight="false" outlineLevel="0" collapsed="false">
      <c r="A29" s="25" t="s">
        <v>10901</v>
      </c>
    </row>
    <row r="30" customFormat="false" ht="15" hidden="false" customHeight="false" outlineLevel="0" collapsed="false">
      <c r="A30" s="26" t="s">
        <v>10902</v>
      </c>
    </row>
    <row r="33" customFormat="false" ht="17.35" hidden="false" customHeight="false" outlineLevel="0" collapsed="false">
      <c r="A33" s="43" t="s">
        <v>10466</v>
      </c>
      <c r="B33" s="44"/>
      <c r="C33" s="44"/>
      <c r="D33" s="44"/>
    </row>
    <row r="34" customFormat="false" ht="15" hidden="false" customHeight="false" outlineLevel="0" collapsed="false">
      <c r="A34" s="31" t="s">
        <v>10903</v>
      </c>
    </row>
    <row r="35" customFormat="false" ht="15" hidden="false" customHeight="false" outlineLevel="0" collapsed="false">
      <c r="A35" s="23" t="s">
        <v>10892</v>
      </c>
    </row>
    <row r="36" customFormat="false" ht="15" hidden="false" customHeight="false" outlineLevel="0" collapsed="false">
      <c r="A36" s="24" t="s">
        <v>10391</v>
      </c>
      <c r="B36" s="24" t="s">
        <v>10023</v>
      </c>
      <c r="C36" s="24" t="s">
        <v>9115</v>
      </c>
      <c r="D36" s="28"/>
    </row>
    <row r="37" customFormat="false" ht="15" hidden="false" customHeight="false" outlineLevel="0" collapsed="false">
      <c r="A37" s="25" t="s">
        <v>10392</v>
      </c>
      <c r="B37" s="26" t="n">
        <v>25</v>
      </c>
      <c r="C37" s="27" t="n">
        <v>0.6</v>
      </c>
    </row>
    <row r="38" customFormat="false" ht="15" hidden="false" customHeight="false" outlineLevel="0" collapsed="false">
      <c r="A38" s="25" t="s">
        <v>10904</v>
      </c>
      <c r="B38" s="26" t="n">
        <v>23</v>
      </c>
      <c r="C38" s="27" t="n">
        <v>0.434782608695652</v>
      </c>
    </row>
    <row r="39" customFormat="false" ht="15" hidden="false" customHeight="false" outlineLevel="0" collapsed="false">
      <c r="A39" s="25" t="s">
        <v>10893</v>
      </c>
      <c r="B39" s="26" t="n">
        <v>21</v>
      </c>
      <c r="C39" s="27" t="n">
        <v>0.476190476190476</v>
      </c>
    </row>
    <row r="40" customFormat="false" ht="15" hidden="false" customHeight="false" outlineLevel="0" collapsed="false">
      <c r="A40" s="26" t="s">
        <v>168</v>
      </c>
      <c r="B40" s="26" t="n">
        <v>21</v>
      </c>
      <c r="C40" s="27" t="n">
        <v>0.571428571428571</v>
      </c>
    </row>
    <row r="41" customFormat="false" ht="15" hidden="false" customHeight="false" outlineLevel="0" collapsed="false">
      <c r="A41" s="26" t="s">
        <v>85</v>
      </c>
      <c r="B41" s="26" t="n">
        <v>18</v>
      </c>
      <c r="C41" s="27" t="n">
        <v>0.611111111111111</v>
      </c>
    </row>
    <row r="42" customFormat="false" ht="15" hidden="false" customHeight="false" outlineLevel="0" collapsed="false">
      <c r="A42" s="26" t="s">
        <v>116</v>
      </c>
      <c r="B42" s="26" t="n">
        <v>14</v>
      </c>
      <c r="C42" s="27" t="n">
        <v>0.714285714285714</v>
      </c>
    </row>
    <row r="43" customFormat="false" ht="15" hidden="false" customHeight="false" outlineLevel="0" collapsed="false">
      <c r="A43" s="22" t="s">
        <v>10395</v>
      </c>
    </row>
    <row r="44" customFormat="false" ht="15" hidden="false" customHeight="false" outlineLevel="0" collapsed="false">
      <c r="A44" s="23" t="s">
        <v>10895</v>
      </c>
    </row>
    <row r="45" customFormat="false" ht="15" hidden="false" customHeight="false" outlineLevel="0" collapsed="false">
      <c r="A45" s="24" t="s">
        <v>10398</v>
      </c>
      <c r="B45" s="24" t="s">
        <v>10896</v>
      </c>
      <c r="C45" s="24" t="s">
        <v>10400</v>
      </c>
      <c r="D45" s="28"/>
    </row>
    <row r="46" customFormat="false" ht="26.85" hidden="false" customHeight="false" outlineLevel="0" collapsed="false">
      <c r="A46" s="37" t="s">
        <v>422</v>
      </c>
      <c r="B46" s="39" t="n">
        <v>3</v>
      </c>
      <c r="C46" s="40" t="n">
        <v>1</v>
      </c>
    </row>
    <row r="47" customFormat="false" ht="26.85" hidden="false" customHeight="false" outlineLevel="0" collapsed="false">
      <c r="A47" s="37" t="s">
        <v>663</v>
      </c>
      <c r="B47" s="39" t="n">
        <v>3</v>
      </c>
      <c r="C47" s="40" t="n">
        <v>0.666666666666667</v>
      </c>
    </row>
    <row r="48" customFormat="false" ht="26.85" hidden="false" customHeight="false" outlineLevel="0" collapsed="false">
      <c r="A48" s="37" t="s">
        <v>351</v>
      </c>
      <c r="B48" s="39" t="n">
        <v>3</v>
      </c>
      <c r="C48" s="40" t="n">
        <v>0.666666666666667</v>
      </c>
    </row>
    <row r="49" customFormat="false" ht="26.85" hidden="false" customHeight="false" outlineLevel="0" collapsed="false">
      <c r="A49" s="37" t="s">
        <v>252</v>
      </c>
      <c r="B49" s="39" t="n">
        <v>3</v>
      </c>
      <c r="C49" s="40" t="n">
        <v>0.666666666666667</v>
      </c>
    </row>
    <row r="50" customFormat="false" ht="26.85" hidden="false" customHeight="false" outlineLevel="0" collapsed="false">
      <c r="A50" s="37" t="s">
        <v>778</v>
      </c>
      <c r="B50" s="39" t="n">
        <v>8</v>
      </c>
      <c r="C50" s="40" t="n">
        <v>0.625</v>
      </c>
    </row>
    <row r="51" customFormat="false" ht="26.85" hidden="false" customHeight="false" outlineLevel="0" collapsed="false">
      <c r="A51" s="37" t="s">
        <v>160</v>
      </c>
      <c r="B51" s="39" t="n">
        <v>5</v>
      </c>
      <c r="C51" s="40" t="n">
        <v>0.6</v>
      </c>
    </row>
    <row r="52" customFormat="false" ht="26.85" hidden="false" customHeight="false" outlineLevel="0" collapsed="false">
      <c r="A52" s="32" t="s">
        <v>418</v>
      </c>
      <c r="B52" s="26" t="n">
        <v>4</v>
      </c>
      <c r="C52" s="27" t="n">
        <v>0.5</v>
      </c>
    </row>
    <row r="53" customFormat="false" ht="26.85" hidden="false" customHeight="false" outlineLevel="0" collapsed="false">
      <c r="A53" s="32" t="s">
        <v>150</v>
      </c>
      <c r="B53" s="26" t="n">
        <v>4</v>
      </c>
      <c r="C53" s="27" t="n">
        <v>0.5</v>
      </c>
    </row>
    <row r="55" customFormat="false" ht="15" hidden="false" customHeight="false" outlineLevel="0" collapsed="false">
      <c r="A55" s="23" t="s">
        <v>10898</v>
      </c>
    </row>
    <row r="56" customFormat="false" ht="35.05" hidden="false" customHeight="false" outlineLevel="0" collapsed="false">
      <c r="A56" s="31" t="s">
        <v>10905</v>
      </c>
    </row>
    <row r="57" customFormat="false" ht="15" hidden="false" customHeight="false" outlineLevel="0" collapsed="false">
      <c r="A57" s="24" t="s">
        <v>10387</v>
      </c>
      <c r="B57" s="24" t="s">
        <v>10023</v>
      </c>
      <c r="C57" s="24" t="s">
        <v>10400</v>
      </c>
      <c r="D57" s="28"/>
    </row>
    <row r="58" customFormat="false" ht="26.85" hidden="false" customHeight="false" outlineLevel="0" collapsed="false">
      <c r="A58" s="32" t="s">
        <v>315</v>
      </c>
      <c r="B58" s="26" t="n">
        <v>4</v>
      </c>
      <c r="C58" s="27" t="n">
        <v>1</v>
      </c>
    </row>
    <row r="59" customFormat="false" ht="26.85" hidden="false" customHeight="false" outlineLevel="0" collapsed="false">
      <c r="A59" s="32" t="s">
        <v>692</v>
      </c>
      <c r="B59" s="26" t="n">
        <v>3</v>
      </c>
      <c r="C59" s="27" t="n">
        <v>1</v>
      </c>
    </row>
    <row r="60" customFormat="false" ht="26.85" hidden="false" customHeight="false" outlineLevel="0" collapsed="false">
      <c r="A60" s="32" t="s">
        <v>742</v>
      </c>
      <c r="B60" s="26" t="n">
        <v>3</v>
      </c>
      <c r="C60" s="27" t="n">
        <v>1</v>
      </c>
    </row>
    <row r="61" customFormat="false" ht="26.85" hidden="false" customHeight="false" outlineLevel="0" collapsed="false">
      <c r="A61" s="32" t="s">
        <v>397</v>
      </c>
      <c r="B61" s="26" t="n">
        <v>7</v>
      </c>
      <c r="C61" s="27" t="n">
        <v>0.857142857142857</v>
      </c>
    </row>
    <row r="62" customFormat="false" ht="26.85" hidden="false" customHeight="false" outlineLevel="0" collapsed="false">
      <c r="A62" s="32" t="s">
        <v>770</v>
      </c>
      <c r="B62" s="26" t="n">
        <v>6</v>
      </c>
      <c r="C62" s="27" t="n">
        <v>0.833333333333333</v>
      </c>
    </row>
    <row r="63" customFormat="false" ht="26.85" hidden="false" customHeight="false" outlineLevel="0" collapsed="false">
      <c r="A63" s="32" t="s">
        <v>10900</v>
      </c>
      <c r="B63" s="26" t="n">
        <v>6</v>
      </c>
      <c r="C63" s="27" t="n">
        <v>0.833333333333333</v>
      </c>
    </row>
    <row r="65" customFormat="false" ht="15" hidden="false" customHeight="false" outlineLevel="0" collapsed="false">
      <c r="A65" s="25" t="s">
        <v>10901</v>
      </c>
    </row>
    <row r="66" customFormat="false" ht="15" hidden="false" customHeight="false" outlineLevel="0" collapsed="false">
      <c r="A66" s="26" t="s">
        <v>10902</v>
      </c>
    </row>
    <row r="69" customFormat="false" ht="17.35" hidden="false" customHeight="false" outlineLevel="0" collapsed="false">
      <c r="A69" s="43" t="s">
        <v>10504</v>
      </c>
      <c r="B69" s="44"/>
      <c r="C69" s="44"/>
      <c r="D69" s="44"/>
    </row>
    <row r="70" customFormat="false" ht="15" hidden="false" customHeight="false" outlineLevel="0" collapsed="false">
      <c r="A70" s="31" t="s">
        <v>10906</v>
      </c>
    </row>
    <row r="71" customFormat="false" ht="15" hidden="false" customHeight="false" outlineLevel="0" collapsed="false">
      <c r="A71" s="23" t="s">
        <v>10892</v>
      </c>
    </row>
    <row r="72" customFormat="false" ht="15" hidden="false" customHeight="false" outlineLevel="0" collapsed="false">
      <c r="A72" s="24" t="s">
        <v>10391</v>
      </c>
      <c r="B72" s="24" t="s">
        <v>10023</v>
      </c>
      <c r="C72" s="24" t="s">
        <v>9115</v>
      </c>
      <c r="D72" s="28"/>
    </row>
    <row r="73" customFormat="false" ht="15" hidden="false" customHeight="false" outlineLevel="0" collapsed="false">
      <c r="A73" s="25" t="s">
        <v>10907</v>
      </c>
      <c r="B73" s="26" t="n">
        <v>5</v>
      </c>
      <c r="C73" s="27" t="n">
        <v>1</v>
      </c>
    </row>
    <row r="74" customFormat="false" ht="15" hidden="false" customHeight="false" outlineLevel="0" collapsed="false">
      <c r="A74" s="25" t="s">
        <v>10908</v>
      </c>
      <c r="B74" s="26" t="n">
        <v>4</v>
      </c>
      <c r="C74" s="27" t="n">
        <v>0.25</v>
      </c>
    </row>
    <row r="75" customFormat="false" ht="15" hidden="false" customHeight="false" outlineLevel="0" collapsed="false">
      <c r="A75" s="25" t="s">
        <v>10904</v>
      </c>
      <c r="B75" s="26" t="n">
        <v>3</v>
      </c>
      <c r="C75" s="27" t="n">
        <v>0.666666666666667</v>
      </c>
    </row>
    <row r="76" customFormat="false" ht="15" hidden="false" customHeight="false" outlineLevel="0" collapsed="false">
      <c r="A76" s="26" t="s">
        <v>148</v>
      </c>
      <c r="B76" s="26" t="n">
        <v>3</v>
      </c>
      <c r="C76" s="27" t="n">
        <v>0.666666666666667</v>
      </c>
    </row>
    <row r="77" customFormat="false" ht="15" hidden="false" customHeight="false" outlineLevel="0" collapsed="false">
      <c r="A77" s="26" t="s">
        <v>168</v>
      </c>
      <c r="B77" s="26" t="n">
        <v>3</v>
      </c>
      <c r="C77" s="27" t="n">
        <v>0.333333333333333</v>
      </c>
    </row>
    <row r="78" customFormat="false" ht="15" hidden="false" customHeight="false" outlineLevel="0" collapsed="false">
      <c r="A78" s="26" t="s">
        <v>226</v>
      </c>
      <c r="B78" s="26" t="n">
        <v>3</v>
      </c>
      <c r="C78" s="27" t="n">
        <v>0.666666666666667</v>
      </c>
    </row>
    <row r="79" customFormat="false" ht="15" hidden="false" customHeight="false" outlineLevel="0" collapsed="false">
      <c r="A79" s="22" t="s">
        <v>10395</v>
      </c>
    </row>
    <row r="80" customFormat="false" ht="15" hidden="false" customHeight="false" outlineLevel="0" collapsed="false">
      <c r="A80" s="23" t="s">
        <v>10895</v>
      </c>
    </row>
    <row r="81" customFormat="false" ht="15" hidden="false" customHeight="false" outlineLevel="0" collapsed="false">
      <c r="A81" s="24" t="s">
        <v>10398</v>
      </c>
      <c r="B81" s="24" t="s">
        <v>10896</v>
      </c>
      <c r="C81" s="24" t="s">
        <v>10400</v>
      </c>
      <c r="D81" s="28"/>
    </row>
    <row r="82" customFormat="false" ht="26.85" hidden="false" customHeight="false" outlineLevel="0" collapsed="false">
      <c r="A82" s="37" t="s">
        <v>614</v>
      </c>
      <c r="B82" s="39" t="n">
        <v>4</v>
      </c>
      <c r="C82" s="40" t="n">
        <v>0.75</v>
      </c>
    </row>
    <row r="84" customFormat="false" ht="15" hidden="false" customHeight="false" outlineLevel="0" collapsed="false">
      <c r="A84" s="23" t="s">
        <v>10898</v>
      </c>
    </row>
    <row r="85" customFormat="false" ht="35.05" hidden="false" customHeight="false" outlineLevel="0" collapsed="false">
      <c r="A85" s="31" t="s">
        <v>10909</v>
      </c>
    </row>
    <row r="86" customFormat="false" ht="15" hidden="false" customHeight="false" outlineLevel="0" collapsed="false">
      <c r="A86" s="24" t="s">
        <v>10387</v>
      </c>
      <c r="B86" s="24" t="s">
        <v>10023</v>
      </c>
      <c r="C86" s="24" t="s">
        <v>10400</v>
      </c>
      <c r="D86" s="28"/>
    </row>
    <row r="87" customFormat="false" ht="26.85" hidden="false" customHeight="false" outlineLevel="0" collapsed="false">
      <c r="A87" s="32" t="s">
        <v>1803</v>
      </c>
      <c r="B87" s="26" t="n">
        <v>3</v>
      </c>
      <c r="C87" s="27" t="n">
        <v>1</v>
      </c>
    </row>
    <row r="88" customFormat="false" ht="26.85" hidden="false" customHeight="false" outlineLevel="0" collapsed="false">
      <c r="A88" s="32" t="s">
        <v>770</v>
      </c>
      <c r="B88" s="26" t="n">
        <v>6</v>
      </c>
      <c r="C88" s="27" t="n">
        <v>0.833333333333333</v>
      </c>
    </row>
    <row r="89" customFormat="false" ht="26.85" hidden="false" customHeight="false" outlineLevel="0" collapsed="false">
      <c r="A89" s="32" t="s">
        <v>315</v>
      </c>
      <c r="B89" s="26" t="n">
        <v>16</v>
      </c>
      <c r="C89" s="27" t="n">
        <v>0.8125</v>
      </c>
    </row>
    <row r="90" customFormat="false" ht="26.85" hidden="false" customHeight="false" outlineLevel="0" collapsed="false">
      <c r="A90" s="32" t="s">
        <v>663</v>
      </c>
      <c r="B90" s="26" t="n">
        <v>9</v>
      </c>
      <c r="C90" s="27" t="n">
        <v>0.777777777777778</v>
      </c>
    </row>
    <row r="91" customFormat="false" ht="26.85" hidden="false" customHeight="false" outlineLevel="0" collapsed="false">
      <c r="A91" s="32" t="s">
        <v>223</v>
      </c>
      <c r="B91" s="26" t="n">
        <v>8</v>
      </c>
      <c r="C91" s="27" t="n">
        <v>0.75</v>
      </c>
    </row>
    <row r="92" customFormat="false" ht="26.85" hidden="false" customHeight="false" outlineLevel="0" collapsed="false">
      <c r="A92" s="32" t="s">
        <v>1040</v>
      </c>
      <c r="B92" s="26" t="n">
        <v>4</v>
      </c>
      <c r="C92" s="27" t="n">
        <v>0.75</v>
      </c>
    </row>
    <row r="94" customFormat="false" ht="15" hidden="false" customHeight="false" outlineLevel="0" collapsed="false">
      <c r="A94" s="25" t="s">
        <v>10901</v>
      </c>
    </row>
    <row r="95" customFormat="false" ht="15" hidden="false" customHeight="false" outlineLevel="0" collapsed="false">
      <c r="A95" s="26" t="s">
        <v>10902</v>
      </c>
    </row>
    <row r="98" customFormat="false" ht="17.35" hidden="false" customHeight="false" outlineLevel="0" collapsed="false">
      <c r="A98" s="43" t="s">
        <v>10538</v>
      </c>
      <c r="B98" s="44"/>
      <c r="C98" s="44"/>
      <c r="D98" s="44"/>
    </row>
    <row r="99" customFormat="false" ht="15" hidden="false" customHeight="false" outlineLevel="0" collapsed="false">
      <c r="A99" s="31" t="s">
        <v>10910</v>
      </c>
    </row>
    <row r="100" customFormat="false" ht="15" hidden="false" customHeight="false" outlineLevel="0" collapsed="false">
      <c r="A100" s="23" t="s">
        <v>10892</v>
      </c>
    </row>
    <row r="101" customFormat="false" ht="15" hidden="false" customHeight="false" outlineLevel="0" collapsed="false">
      <c r="A101" s="24" t="s">
        <v>10391</v>
      </c>
      <c r="B101" s="24" t="s">
        <v>10023</v>
      </c>
      <c r="C101" s="24" t="s">
        <v>9115</v>
      </c>
      <c r="D101" s="28"/>
    </row>
    <row r="102" customFormat="false" ht="15" hidden="false" customHeight="false" outlineLevel="0" collapsed="false">
      <c r="A102" s="25" t="s">
        <v>10394</v>
      </c>
      <c r="B102" s="26" t="n">
        <v>35</v>
      </c>
      <c r="C102" s="27" t="n">
        <v>0.685714285714286</v>
      </c>
    </row>
    <row r="103" customFormat="false" ht="15" hidden="false" customHeight="false" outlineLevel="0" collapsed="false">
      <c r="A103" s="25" t="s">
        <v>10392</v>
      </c>
      <c r="B103" s="26" t="n">
        <v>33</v>
      </c>
      <c r="C103" s="27" t="n">
        <v>0.696969696969697</v>
      </c>
    </row>
    <row r="104" customFormat="false" ht="15" hidden="false" customHeight="false" outlineLevel="0" collapsed="false">
      <c r="A104" s="25" t="s">
        <v>10393</v>
      </c>
      <c r="B104" s="26" t="n">
        <v>19</v>
      </c>
      <c r="C104" s="27" t="n">
        <v>0.68421052631579</v>
      </c>
    </row>
    <row r="105" customFormat="false" ht="15" hidden="false" customHeight="false" outlineLevel="0" collapsed="false">
      <c r="A105" s="26" t="s">
        <v>226</v>
      </c>
      <c r="B105" s="26" t="n">
        <v>18</v>
      </c>
      <c r="C105" s="27" t="n">
        <v>0.722222222222222</v>
      </c>
    </row>
    <row r="106" customFormat="false" ht="15" hidden="false" customHeight="false" outlineLevel="0" collapsed="false">
      <c r="A106" s="26" t="s">
        <v>90</v>
      </c>
      <c r="B106" s="26" t="n">
        <v>16</v>
      </c>
      <c r="C106" s="27" t="n">
        <v>0.875</v>
      </c>
    </row>
    <row r="107" customFormat="false" ht="15" hidden="false" customHeight="false" outlineLevel="0" collapsed="false">
      <c r="A107" s="26" t="s">
        <v>85</v>
      </c>
      <c r="B107" s="26" t="n">
        <v>15</v>
      </c>
      <c r="C107" s="27" t="n">
        <v>0.4</v>
      </c>
    </row>
    <row r="108" customFormat="false" ht="15" hidden="false" customHeight="false" outlineLevel="0" collapsed="false">
      <c r="A108" s="22" t="s">
        <v>10395</v>
      </c>
    </row>
    <row r="109" customFormat="false" ht="15" hidden="false" customHeight="false" outlineLevel="0" collapsed="false">
      <c r="A109" s="23" t="s">
        <v>10895</v>
      </c>
    </row>
    <row r="110" customFormat="false" ht="15" hidden="false" customHeight="false" outlineLevel="0" collapsed="false">
      <c r="A110" s="24" t="s">
        <v>10398</v>
      </c>
      <c r="B110" s="24" t="s">
        <v>10896</v>
      </c>
      <c r="C110" s="24" t="s">
        <v>10400</v>
      </c>
      <c r="D110" s="28"/>
    </row>
    <row r="111" customFormat="false" ht="26.85" hidden="false" customHeight="false" outlineLevel="0" collapsed="false">
      <c r="A111" s="37" t="s">
        <v>410</v>
      </c>
      <c r="B111" s="39" t="n">
        <v>4</v>
      </c>
      <c r="C111" s="40" t="n">
        <v>0.75</v>
      </c>
    </row>
    <row r="112" customFormat="false" ht="26.85" hidden="false" customHeight="false" outlineLevel="0" collapsed="false">
      <c r="A112" s="32" t="s">
        <v>150</v>
      </c>
      <c r="B112" s="26" t="n">
        <v>4</v>
      </c>
      <c r="C112" s="27" t="n">
        <v>0.5</v>
      </c>
    </row>
    <row r="113" customFormat="false" ht="26.85" hidden="false" customHeight="false" outlineLevel="0" collapsed="false">
      <c r="A113" s="32" t="s">
        <v>1994</v>
      </c>
      <c r="B113" s="26" t="n">
        <v>4</v>
      </c>
      <c r="C113" s="27" t="n">
        <v>0.5</v>
      </c>
    </row>
    <row r="114" customFormat="false" ht="26.85" hidden="false" customHeight="false" outlineLevel="0" collapsed="false">
      <c r="A114" s="32" t="s">
        <v>1916</v>
      </c>
      <c r="B114" s="26" t="n">
        <v>3</v>
      </c>
      <c r="C114" s="27" t="n">
        <v>0.333333333333333</v>
      </c>
    </row>
    <row r="115" customFormat="false" ht="26.85" hidden="false" customHeight="false" outlineLevel="0" collapsed="false">
      <c r="A115" s="32" t="s">
        <v>160</v>
      </c>
      <c r="B115" s="26" t="n">
        <v>3</v>
      </c>
      <c r="C115" s="27" t="n">
        <v>0.333333333333333</v>
      </c>
    </row>
    <row r="116" customFormat="false" ht="15" hidden="false" customHeight="false" outlineLevel="0" collapsed="false">
      <c r="A116" s="32" t="s">
        <v>2274</v>
      </c>
      <c r="B116" s="26" t="n">
        <v>3</v>
      </c>
      <c r="C116" s="27" t="n">
        <v>0.333333333333333</v>
      </c>
    </row>
    <row r="117" customFormat="false" ht="26.85" hidden="false" customHeight="false" outlineLevel="0" collapsed="false">
      <c r="A117" s="32" t="s">
        <v>778</v>
      </c>
      <c r="B117" s="26" t="n">
        <v>7</v>
      </c>
      <c r="C117" s="27" t="n">
        <v>0.285714285714286</v>
      </c>
    </row>
    <row r="118" customFormat="false" ht="26.85" hidden="false" customHeight="false" outlineLevel="0" collapsed="false">
      <c r="A118" s="32" t="s">
        <v>229</v>
      </c>
      <c r="B118" s="26" t="n">
        <v>4</v>
      </c>
      <c r="C118" s="27" t="n">
        <v>0.25</v>
      </c>
    </row>
    <row r="120" customFormat="false" ht="15" hidden="false" customHeight="false" outlineLevel="0" collapsed="false">
      <c r="A120" s="23" t="s">
        <v>10898</v>
      </c>
    </row>
    <row r="121" customFormat="false" ht="35.05" hidden="false" customHeight="false" outlineLevel="0" collapsed="false">
      <c r="A121" s="31" t="s">
        <v>10911</v>
      </c>
    </row>
    <row r="122" customFormat="false" ht="15" hidden="false" customHeight="false" outlineLevel="0" collapsed="false">
      <c r="A122" s="24" t="s">
        <v>10387</v>
      </c>
      <c r="B122" s="24" t="s">
        <v>10023</v>
      </c>
      <c r="C122" s="24" t="s">
        <v>10400</v>
      </c>
      <c r="D122" s="28"/>
    </row>
    <row r="123" customFormat="false" ht="26.85" hidden="false" customHeight="false" outlineLevel="0" collapsed="false">
      <c r="A123" s="32" t="s">
        <v>742</v>
      </c>
      <c r="B123" s="26" t="n">
        <v>3</v>
      </c>
      <c r="C123" s="27" t="n">
        <v>1</v>
      </c>
    </row>
    <row r="124" customFormat="false" ht="26.85" hidden="false" customHeight="false" outlineLevel="0" collapsed="false">
      <c r="A124" s="32" t="s">
        <v>2545</v>
      </c>
      <c r="B124" s="26" t="n">
        <v>3</v>
      </c>
      <c r="C124" s="27" t="n">
        <v>1</v>
      </c>
    </row>
    <row r="125" customFormat="false" ht="26.85" hidden="false" customHeight="false" outlineLevel="0" collapsed="false">
      <c r="A125" s="32" t="s">
        <v>2212</v>
      </c>
      <c r="B125" s="26" t="n">
        <v>3</v>
      </c>
      <c r="C125" s="27" t="n">
        <v>1</v>
      </c>
    </row>
    <row r="126" customFormat="false" ht="26.85" hidden="false" customHeight="false" outlineLevel="0" collapsed="false">
      <c r="A126" s="32" t="s">
        <v>673</v>
      </c>
      <c r="B126" s="26" t="n">
        <v>3</v>
      </c>
      <c r="C126" s="27" t="n">
        <v>1</v>
      </c>
    </row>
    <row r="127" customFormat="false" ht="26.85" hidden="false" customHeight="false" outlineLevel="0" collapsed="false">
      <c r="A127" s="32" t="s">
        <v>770</v>
      </c>
      <c r="B127" s="26" t="n">
        <v>5</v>
      </c>
      <c r="C127" s="27" t="n">
        <v>0.8</v>
      </c>
    </row>
    <row r="128" customFormat="false" ht="26.85" hidden="false" customHeight="false" outlineLevel="0" collapsed="false">
      <c r="A128" s="32" t="s">
        <v>1079</v>
      </c>
      <c r="B128" s="26" t="n">
        <v>4</v>
      </c>
      <c r="C128" s="27" t="n">
        <v>0.75</v>
      </c>
    </row>
    <row r="130" customFormat="false" ht="15" hidden="false" customHeight="false" outlineLevel="0" collapsed="false">
      <c r="A130" s="25" t="s">
        <v>10901</v>
      </c>
    </row>
    <row r="131" customFormat="false" ht="15" hidden="false" customHeight="false" outlineLevel="0" collapsed="false">
      <c r="A131" s="26" t="s">
        <v>10902</v>
      </c>
    </row>
    <row r="134" customFormat="false" ht="17.35" hidden="false" customHeight="false" outlineLevel="0" collapsed="false">
      <c r="A134" s="43" t="s">
        <v>10572</v>
      </c>
      <c r="B134" s="44"/>
      <c r="C134" s="44"/>
      <c r="D134" s="44"/>
    </row>
    <row r="135" customFormat="false" ht="15" hidden="false" customHeight="false" outlineLevel="0" collapsed="false">
      <c r="A135" s="31" t="s">
        <v>10912</v>
      </c>
    </row>
    <row r="136" customFormat="false" ht="15" hidden="false" customHeight="false" outlineLevel="0" collapsed="false">
      <c r="A136" s="23" t="s">
        <v>10892</v>
      </c>
    </row>
    <row r="137" customFormat="false" ht="15" hidden="false" customHeight="false" outlineLevel="0" collapsed="false">
      <c r="A137" s="24" t="s">
        <v>10391</v>
      </c>
      <c r="B137" s="24" t="s">
        <v>10023</v>
      </c>
      <c r="C137" s="24" t="s">
        <v>9115</v>
      </c>
      <c r="D137" s="28"/>
    </row>
    <row r="138" customFormat="false" ht="15" hidden="false" customHeight="false" outlineLevel="0" collapsed="false">
      <c r="A138" s="25" t="s">
        <v>10392</v>
      </c>
      <c r="B138" s="26" t="n">
        <v>26</v>
      </c>
      <c r="C138" s="27" t="n">
        <v>0.576923076923077</v>
      </c>
    </row>
    <row r="139" customFormat="false" ht="15" hidden="false" customHeight="false" outlineLevel="0" collapsed="false">
      <c r="A139" s="25" t="s">
        <v>10394</v>
      </c>
      <c r="B139" s="26" t="n">
        <v>22</v>
      </c>
      <c r="C139" s="27" t="n">
        <v>0.727272727272727</v>
      </c>
    </row>
    <row r="140" customFormat="false" ht="15" hidden="false" customHeight="false" outlineLevel="0" collapsed="false">
      <c r="A140" s="25" t="s">
        <v>10393</v>
      </c>
      <c r="B140" s="26" t="n">
        <v>16</v>
      </c>
      <c r="C140" s="27" t="n">
        <v>0.625</v>
      </c>
    </row>
    <row r="141" customFormat="false" ht="15" hidden="false" customHeight="false" outlineLevel="0" collapsed="false">
      <c r="A141" s="26" t="s">
        <v>90</v>
      </c>
      <c r="B141" s="26" t="n">
        <v>16</v>
      </c>
      <c r="C141" s="27" t="n">
        <v>0.6875</v>
      </c>
    </row>
    <row r="142" customFormat="false" ht="15" hidden="false" customHeight="false" outlineLevel="0" collapsed="false">
      <c r="A142" s="26" t="s">
        <v>226</v>
      </c>
      <c r="B142" s="26" t="n">
        <v>15</v>
      </c>
      <c r="C142" s="27" t="n">
        <v>0.466666666666667</v>
      </c>
    </row>
    <row r="143" customFormat="false" ht="15" hidden="false" customHeight="false" outlineLevel="0" collapsed="false">
      <c r="A143" s="26" t="s">
        <v>85</v>
      </c>
      <c r="B143" s="26" t="n">
        <v>15</v>
      </c>
      <c r="C143" s="27" t="n">
        <v>0.733333333333333</v>
      </c>
    </row>
    <row r="144" customFormat="false" ht="15" hidden="false" customHeight="false" outlineLevel="0" collapsed="false">
      <c r="A144" s="22" t="s">
        <v>10395</v>
      </c>
    </row>
    <row r="145" customFormat="false" ht="15" hidden="false" customHeight="false" outlineLevel="0" collapsed="false">
      <c r="A145" s="23" t="s">
        <v>10895</v>
      </c>
    </row>
    <row r="146" customFormat="false" ht="15" hidden="false" customHeight="false" outlineLevel="0" collapsed="false">
      <c r="A146" s="24" t="s">
        <v>10398</v>
      </c>
      <c r="B146" s="24" t="s">
        <v>10896</v>
      </c>
      <c r="C146" s="24" t="s">
        <v>10400</v>
      </c>
      <c r="D146" s="28"/>
    </row>
    <row r="147" customFormat="false" ht="26.85" hidden="false" customHeight="false" outlineLevel="0" collapsed="false">
      <c r="A147" s="37" t="s">
        <v>160</v>
      </c>
      <c r="B147" s="39" t="n">
        <v>4</v>
      </c>
      <c r="C147" s="40" t="n">
        <v>0.75</v>
      </c>
    </row>
    <row r="148" customFormat="false" ht="26.85" hidden="false" customHeight="false" outlineLevel="0" collapsed="false">
      <c r="A148" s="32" t="s">
        <v>418</v>
      </c>
      <c r="B148" s="26" t="n">
        <v>7</v>
      </c>
      <c r="C148" s="27" t="n">
        <v>0.428571428571429</v>
      </c>
    </row>
    <row r="149" customFormat="false" ht="26.85" hidden="false" customHeight="false" outlineLevel="0" collapsed="false">
      <c r="A149" s="32" t="s">
        <v>488</v>
      </c>
      <c r="B149" s="26" t="n">
        <v>5</v>
      </c>
      <c r="C149" s="27" t="n">
        <v>0.4</v>
      </c>
    </row>
    <row r="150" customFormat="false" ht="26.85" hidden="false" customHeight="false" outlineLevel="0" collapsed="false">
      <c r="A150" s="32" t="s">
        <v>778</v>
      </c>
      <c r="B150" s="26" t="n">
        <v>3</v>
      </c>
      <c r="C150" s="27" t="n">
        <v>0.333333333333333</v>
      </c>
    </row>
    <row r="151" customFormat="false" ht="26.85" hidden="false" customHeight="false" outlineLevel="0" collapsed="false">
      <c r="A151" s="32" t="s">
        <v>228</v>
      </c>
      <c r="B151" s="26" t="n">
        <v>4</v>
      </c>
      <c r="C151" s="27" t="n">
        <v>0.25</v>
      </c>
    </row>
    <row r="153" customFormat="false" ht="15" hidden="false" customHeight="false" outlineLevel="0" collapsed="false">
      <c r="A153" s="23" t="s">
        <v>10898</v>
      </c>
    </row>
    <row r="154" customFormat="false" ht="35.05" hidden="false" customHeight="false" outlineLevel="0" collapsed="false">
      <c r="A154" s="31" t="s">
        <v>10913</v>
      </c>
    </row>
    <row r="155" customFormat="false" ht="15" hidden="false" customHeight="false" outlineLevel="0" collapsed="false">
      <c r="A155" s="24" t="s">
        <v>10387</v>
      </c>
      <c r="B155" s="24" t="s">
        <v>10023</v>
      </c>
      <c r="C155" s="24" t="s">
        <v>10400</v>
      </c>
      <c r="D155" s="28"/>
    </row>
    <row r="156" customFormat="false" ht="26.85" hidden="false" customHeight="false" outlineLevel="0" collapsed="false">
      <c r="A156" s="32" t="s">
        <v>742</v>
      </c>
      <c r="B156" s="26" t="n">
        <v>3</v>
      </c>
      <c r="C156" s="27" t="n">
        <v>1</v>
      </c>
    </row>
    <row r="157" customFormat="false" ht="26.85" hidden="false" customHeight="false" outlineLevel="0" collapsed="false">
      <c r="A157" s="32" t="s">
        <v>2545</v>
      </c>
      <c r="B157" s="26" t="n">
        <v>3</v>
      </c>
      <c r="C157" s="27" t="n">
        <v>1</v>
      </c>
    </row>
    <row r="158" customFormat="false" ht="26.85" hidden="false" customHeight="false" outlineLevel="0" collapsed="false">
      <c r="A158" s="32" t="s">
        <v>2212</v>
      </c>
      <c r="B158" s="26" t="n">
        <v>3</v>
      </c>
      <c r="C158" s="27" t="n">
        <v>1</v>
      </c>
    </row>
    <row r="159" customFormat="false" ht="26.85" hidden="false" customHeight="false" outlineLevel="0" collapsed="false">
      <c r="A159" s="32" t="s">
        <v>673</v>
      </c>
      <c r="B159" s="26" t="n">
        <v>3</v>
      </c>
      <c r="C159" s="27" t="n">
        <v>1</v>
      </c>
    </row>
    <row r="160" customFormat="false" ht="26.85" hidden="false" customHeight="false" outlineLevel="0" collapsed="false">
      <c r="A160" s="32" t="s">
        <v>770</v>
      </c>
      <c r="B160" s="26" t="n">
        <v>5</v>
      </c>
      <c r="C160" s="27" t="n">
        <v>0.8</v>
      </c>
    </row>
    <row r="161" customFormat="false" ht="26.85" hidden="false" customHeight="false" outlineLevel="0" collapsed="false">
      <c r="A161" s="32" t="s">
        <v>1079</v>
      </c>
      <c r="B161" s="26" t="n">
        <v>4</v>
      </c>
      <c r="C161" s="27" t="n">
        <v>0.75</v>
      </c>
    </row>
    <row r="163" customFormat="false" ht="15" hidden="false" customHeight="false" outlineLevel="0" collapsed="false">
      <c r="A163" s="25" t="s">
        <v>10901</v>
      </c>
    </row>
    <row r="164" customFormat="false" ht="15" hidden="false" customHeight="false" outlineLevel="0" collapsed="false">
      <c r="A164" s="26" t="s">
        <v>10902</v>
      </c>
    </row>
    <row r="167" customFormat="false" ht="17.35" hidden="false" customHeight="false" outlineLevel="0" collapsed="false">
      <c r="A167" s="45" t="s">
        <v>10601</v>
      </c>
      <c r="B167" s="46"/>
      <c r="C167" s="46"/>
      <c r="D167" s="46"/>
    </row>
    <row r="168" customFormat="false" ht="15" hidden="false" customHeight="false" outlineLevel="0" collapsed="false">
      <c r="A168" s="31" t="s">
        <v>10914</v>
      </c>
    </row>
    <row r="169" customFormat="false" ht="15" hidden="false" customHeight="false" outlineLevel="0" collapsed="false">
      <c r="A169" s="23" t="s">
        <v>10892</v>
      </c>
    </row>
    <row r="170" customFormat="false" ht="15" hidden="false" customHeight="false" outlineLevel="0" collapsed="false">
      <c r="A170" s="24" t="s">
        <v>10391</v>
      </c>
      <c r="B170" s="24" t="s">
        <v>10023</v>
      </c>
      <c r="C170" s="24" t="s">
        <v>9115</v>
      </c>
      <c r="D170" s="28"/>
    </row>
    <row r="171" customFormat="false" ht="15" hidden="false" customHeight="false" outlineLevel="0" collapsed="false">
      <c r="A171" s="25" t="s">
        <v>10392</v>
      </c>
      <c r="B171" s="26" t="n">
        <v>24</v>
      </c>
      <c r="C171" s="27" t="n">
        <v>0.5</v>
      </c>
    </row>
    <row r="172" customFormat="false" ht="15" hidden="false" customHeight="false" outlineLevel="0" collapsed="false">
      <c r="A172" s="25" t="s">
        <v>10893</v>
      </c>
      <c r="B172" s="26" t="n">
        <v>20</v>
      </c>
      <c r="C172" s="27" t="n">
        <v>0.5</v>
      </c>
    </row>
    <row r="173" customFormat="false" ht="15" hidden="false" customHeight="false" outlineLevel="0" collapsed="false">
      <c r="A173" s="25" t="s">
        <v>10907</v>
      </c>
      <c r="B173" s="26" t="n">
        <v>18</v>
      </c>
      <c r="C173" s="27" t="n">
        <v>0.611111111111111</v>
      </c>
    </row>
    <row r="174" customFormat="false" ht="15" hidden="false" customHeight="false" outlineLevel="0" collapsed="false">
      <c r="A174" s="26" t="s">
        <v>85</v>
      </c>
      <c r="B174" s="26" t="n">
        <v>17</v>
      </c>
      <c r="C174" s="27" t="n">
        <v>0.529411764705882</v>
      </c>
    </row>
    <row r="175" customFormat="false" ht="15" hidden="false" customHeight="false" outlineLevel="0" collapsed="false">
      <c r="A175" s="26" t="s">
        <v>168</v>
      </c>
      <c r="B175" s="26" t="n">
        <v>16</v>
      </c>
      <c r="C175" s="27" t="n">
        <v>0.375</v>
      </c>
    </row>
    <row r="176" customFormat="false" ht="15" hidden="false" customHeight="false" outlineLevel="0" collapsed="false">
      <c r="A176" s="26" t="s">
        <v>90</v>
      </c>
      <c r="B176" s="26" t="n">
        <v>12</v>
      </c>
      <c r="C176" s="27" t="n">
        <v>0.583333333333333</v>
      </c>
    </row>
    <row r="177" customFormat="false" ht="15" hidden="false" customHeight="false" outlineLevel="0" collapsed="false">
      <c r="A177" s="22" t="s">
        <v>10395</v>
      </c>
    </row>
    <row r="178" customFormat="false" ht="15" hidden="false" customHeight="false" outlineLevel="0" collapsed="false">
      <c r="A178" s="23" t="s">
        <v>10895</v>
      </c>
    </row>
    <row r="179" customFormat="false" ht="15" hidden="false" customHeight="false" outlineLevel="0" collapsed="false">
      <c r="A179" s="24" t="s">
        <v>10398</v>
      </c>
      <c r="B179" s="24" t="s">
        <v>10896</v>
      </c>
      <c r="C179" s="24" t="s">
        <v>10400</v>
      </c>
      <c r="D179" s="28"/>
    </row>
    <row r="180" customFormat="false" ht="15" hidden="false" customHeight="false" outlineLevel="0" collapsed="false">
      <c r="A180" s="37" t="s">
        <v>171</v>
      </c>
      <c r="B180" s="39" t="n">
        <v>3</v>
      </c>
      <c r="C180" s="40" t="n">
        <v>1</v>
      </c>
    </row>
    <row r="181" customFormat="false" ht="26.85" hidden="false" customHeight="false" outlineLevel="0" collapsed="false">
      <c r="A181" s="37" t="s">
        <v>150</v>
      </c>
      <c r="B181" s="39" t="n">
        <v>3</v>
      </c>
      <c r="C181" s="40" t="n">
        <v>1</v>
      </c>
    </row>
    <row r="182" customFormat="false" ht="26.85" hidden="false" customHeight="false" outlineLevel="0" collapsed="false">
      <c r="A182" s="37" t="s">
        <v>160</v>
      </c>
      <c r="B182" s="39" t="n">
        <v>4</v>
      </c>
      <c r="C182" s="40" t="n">
        <v>0.75</v>
      </c>
    </row>
    <row r="183" customFormat="false" ht="26.85" hidden="false" customHeight="false" outlineLevel="0" collapsed="false">
      <c r="A183" s="37" t="s">
        <v>101</v>
      </c>
      <c r="B183" s="39" t="n">
        <v>3</v>
      </c>
      <c r="C183" s="40" t="n">
        <v>0.666666666666667</v>
      </c>
    </row>
    <row r="184" customFormat="false" ht="26.85" hidden="false" customHeight="false" outlineLevel="0" collapsed="false">
      <c r="A184" s="37" t="s">
        <v>488</v>
      </c>
      <c r="B184" s="39" t="n">
        <v>5</v>
      </c>
      <c r="C184" s="40" t="n">
        <v>0.6</v>
      </c>
    </row>
    <row r="185" customFormat="false" ht="26.85" hidden="false" customHeight="false" outlineLevel="0" collapsed="false">
      <c r="A185" s="32" t="s">
        <v>242</v>
      </c>
      <c r="B185" s="26" t="n">
        <v>6</v>
      </c>
      <c r="C185" s="27" t="n">
        <v>0.5</v>
      </c>
    </row>
    <row r="186" customFormat="false" ht="26.85" hidden="false" customHeight="false" outlineLevel="0" collapsed="false">
      <c r="A186" s="32" t="s">
        <v>228</v>
      </c>
      <c r="B186" s="26" t="n">
        <v>4</v>
      </c>
      <c r="C186" s="27" t="n">
        <v>0.5</v>
      </c>
    </row>
    <row r="187" customFormat="false" ht="26.85" hidden="false" customHeight="false" outlineLevel="0" collapsed="false">
      <c r="A187" s="32" t="s">
        <v>778</v>
      </c>
      <c r="B187" s="26" t="n">
        <v>6</v>
      </c>
      <c r="C187" s="27" t="n">
        <v>0.333333333333333</v>
      </c>
    </row>
    <row r="189" customFormat="false" ht="15" hidden="false" customHeight="false" outlineLevel="0" collapsed="false">
      <c r="A189" s="23" t="s">
        <v>10898</v>
      </c>
    </row>
    <row r="190" customFormat="false" ht="23.85" hidden="false" customHeight="false" outlineLevel="0" collapsed="false">
      <c r="A190" s="31" t="s">
        <v>10915</v>
      </c>
    </row>
    <row r="191" customFormat="false" ht="15" hidden="false" customHeight="false" outlineLevel="0" collapsed="false">
      <c r="A191" s="24" t="s">
        <v>10387</v>
      </c>
      <c r="B191" s="24" t="s">
        <v>10023</v>
      </c>
      <c r="C191" s="24" t="s">
        <v>10400</v>
      </c>
      <c r="D191" s="28"/>
    </row>
    <row r="192" customFormat="false" ht="26.85" hidden="false" customHeight="false" outlineLevel="0" collapsed="false">
      <c r="A192" s="32" t="s">
        <v>770</v>
      </c>
      <c r="B192" s="26" t="n">
        <v>5</v>
      </c>
      <c r="C192" s="27" t="n">
        <v>1</v>
      </c>
    </row>
    <row r="193" customFormat="false" ht="26.85" hidden="false" customHeight="false" outlineLevel="0" collapsed="false">
      <c r="A193" s="32" t="s">
        <v>1803</v>
      </c>
      <c r="B193" s="26" t="n">
        <v>3</v>
      </c>
      <c r="C193" s="27" t="n">
        <v>1</v>
      </c>
    </row>
    <row r="194" customFormat="false" ht="26.85" hidden="false" customHeight="false" outlineLevel="0" collapsed="false">
      <c r="A194" s="32" t="s">
        <v>315</v>
      </c>
      <c r="B194" s="26" t="n">
        <v>7</v>
      </c>
      <c r="C194" s="27" t="n">
        <v>0.857142857142857</v>
      </c>
    </row>
    <row r="195" customFormat="false" ht="26.85" hidden="false" customHeight="false" outlineLevel="0" collapsed="false">
      <c r="A195" s="37" t="s">
        <v>150</v>
      </c>
      <c r="B195" s="39" t="n">
        <v>25</v>
      </c>
      <c r="C195" s="40" t="n">
        <v>0.84</v>
      </c>
      <c r="D195" s="39" t="s">
        <v>10916</v>
      </c>
    </row>
    <row r="196" customFormat="false" ht="26.85" hidden="false" customHeight="false" outlineLevel="0" collapsed="false">
      <c r="A196" s="37" t="s">
        <v>397</v>
      </c>
      <c r="B196" s="39" t="n">
        <v>6</v>
      </c>
      <c r="C196" s="40" t="n">
        <v>0.833333333333333</v>
      </c>
      <c r="D196" s="39" t="s">
        <v>10916</v>
      </c>
    </row>
    <row r="197" customFormat="false" ht="26.85" hidden="false" customHeight="false" outlineLevel="0" collapsed="false">
      <c r="A197" s="32" t="s">
        <v>10900</v>
      </c>
      <c r="B197" s="26" t="n">
        <v>6</v>
      </c>
      <c r="C197" s="27" t="n">
        <v>0.833333333333333</v>
      </c>
    </row>
    <row r="199" customFormat="false" ht="15" hidden="false" customHeight="false" outlineLevel="0" collapsed="false">
      <c r="A199" s="25" t="s">
        <v>10901</v>
      </c>
    </row>
    <row r="200" customFormat="false" ht="26.85" hidden="false" customHeight="false" outlineLevel="0" collapsed="false">
      <c r="A200" s="37" t="s">
        <v>397</v>
      </c>
    </row>
    <row r="201" customFormat="false" ht="26.85" hidden="false" customHeight="false" outlineLevel="0" collapsed="false">
      <c r="A201" s="37" t="s">
        <v>150</v>
      </c>
    </row>
    <row r="204" customFormat="false" ht="17.35" hidden="false" customHeight="false" outlineLevel="0" collapsed="false">
      <c r="A204" s="45" t="s">
        <v>10632</v>
      </c>
      <c r="B204" s="46"/>
      <c r="C204" s="46"/>
      <c r="D204" s="46"/>
    </row>
    <row r="205" customFormat="false" ht="15" hidden="false" customHeight="false" outlineLevel="0" collapsed="false">
      <c r="A205" s="31" t="s">
        <v>10917</v>
      </c>
    </row>
    <row r="206" customFormat="false" ht="15" hidden="false" customHeight="false" outlineLevel="0" collapsed="false">
      <c r="A206" s="23" t="s">
        <v>10892</v>
      </c>
    </row>
    <row r="207" customFormat="false" ht="15" hidden="false" customHeight="false" outlineLevel="0" collapsed="false">
      <c r="A207" s="24" t="s">
        <v>10391</v>
      </c>
      <c r="B207" s="24" t="s">
        <v>10023</v>
      </c>
      <c r="C207" s="24" t="s">
        <v>9115</v>
      </c>
      <c r="D207" s="28"/>
    </row>
    <row r="208" customFormat="false" ht="15" hidden="false" customHeight="false" outlineLevel="0" collapsed="false">
      <c r="A208" s="25" t="s">
        <v>10392</v>
      </c>
      <c r="B208" s="26" t="n">
        <v>14</v>
      </c>
      <c r="C208" s="27" t="n">
        <v>0.714285714285714</v>
      </c>
    </row>
    <row r="209" customFormat="false" ht="15" hidden="false" customHeight="false" outlineLevel="0" collapsed="false">
      <c r="A209" s="25" t="s">
        <v>10393</v>
      </c>
      <c r="B209" s="26" t="n">
        <v>12</v>
      </c>
      <c r="C209" s="27" t="n">
        <v>0.833333333333333</v>
      </c>
    </row>
    <row r="210" customFormat="false" ht="15" hidden="false" customHeight="false" outlineLevel="0" collapsed="false">
      <c r="A210" s="25" t="s">
        <v>10907</v>
      </c>
      <c r="B210" s="26" t="n">
        <v>10</v>
      </c>
      <c r="C210" s="27" t="n">
        <v>1</v>
      </c>
    </row>
    <row r="211" customFormat="false" ht="15" hidden="false" customHeight="false" outlineLevel="0" collapsed="false">
      <c r="A211" s="26" t="s">
        <v>182</v>
      </c>
      <c r="B211" s="26" t="n">
        <v>7</v>
      </c>
      <c r="C211" s="27" t="n">
        <v>0.571428571428571</v>
      </c>
    </row>
    <row r="212" customFormat="false" ht="15" hidden="false" customHeight="false" outlineLevel="0" collapsed="false">
      <c r="A212" s="26" t="s">
        <v>168</v>
      </c>
      <c r="B212" s="26" t="n">
        <v>4</v>
      </c>
      <c r="C212" s="27" t="n">
        <v>0.25</v>
      </c>
    </row>
    <row r="213" customFormat="false" ht="15" hidden="false" customHeight="false" outlineLevel="0" collapsed="false">
      <c r="A213" s="26" t="s">
        <v>114</v>
      </c>
      <c r="B213" s="26" t="n">
        <v>4</v>
      </c>
      <c r="C213" s="27" t="n">
        <v>0.75</v>
      </c>
    </row>
    <row r="214" customFormat="false" ht="15" hidden="false" customHeight="false" outlineLevel="0" collapsed="false">
      <c r="A214" s="22" t="s">
        <v>10395</v>
      </c>
    </row>
    <row r="215" customFormat="false" ht="15" hidden="false" customHeight="false" outlineLevel="0" collapsed="false">
      <c r="A215" s="23" t="s">
        <v>10895</v>
      </c>
    </row>
    <row r="216" customFormat="false" ht="15" hidden="false" customHeight="false" outlineLevel="0" collapsed="false">
      <c r="A216" s="24" t="s">
        <v>10398</v>
      </c>
      <c r="B216" s="24" t="s">
        <v>10896</v>
      </c>
      <c r="C216" s="24" t="s">
        <v>10400</v>
      </c>
      <c r="D216" s="28"/>
    </row>
    <row r="217" customFormat="false" ht="15" hidden="false" customHeight="false" outlineLevel="0" collapsed="false">
      <c r="A217" s="26" t="s">
        <v>10897</v>
      </c>
    </row>
    <row r="219" customFormat="false" ht="15" hidden="false" customHeight="false" outlineLevel="0" collapsed="false">
      <c r="A219" s="23" t="s">
        <v>10898</v>
      </c>
    </row>
    <row r="220" customFormat="false" ht="35.05" hidden="false" customHeight="false" outlineLevel="0" collapsed="false">
      <c r="A220" s="31" t="s">
        <v>10918</v>
      </c>
    </row>
    <row r="221" customFormat="false" ht="15" hidden="false" customHeight="false" outlineLevel="0" collapsed="false">
      <c r="A221" s="24" t="s">
        <v>10387</v>
      </c>
      <c r="B221" s="24" t="s">
        <v>10023</v>
      </c>
      <c r="C221" s="24" t="s">
        <v>10400</v>
      </c>
      <c r="D221" s="28"/>
    </row>
    <row r="222" customFormat="false" ht="26.85" hidden="false" customHeight="false" outlineLevel="0" collapsed="false">
      <c r="A222" s="32" t="s">
        <v>770</v>
      </c>
      <c r="B222" s="26" t="n">
        <v>4</v>
      </c>
      <c r="C222" s="27" t="n">
        <v>1</v>
      </c>
    </row>
    <row r="223" customFormat="false" ht="26.85" hidden="false" customHeight="false" outlineLevel="0" collapsed="false">
      <c r="A223" s="32" t="s">
        <v>1803</v>
      </c>
      <c r="B223" s="26" t="n">
        <v>3</v>
      </c>
      <c r="C223" s="27" t="n">
        <v>1</v>
      </c>
    </row>
    <row r="224" customFormat="false" ht="26.85" hidden="false" customHeight="false" outlineLevel="0" collapsed="false">
      <c r="A224" s="32" t="s">
        <v>397</v>
      </c>
      <c r="B224" s="26" t="n">
        <v>6</v>
      </c>
      <c r="C224" s="27" t="n">
        <v>0.833333333333333</v>
      </c>
    </row>
    <row r="225" customFormat="false" ht="26.85" hidden="false" customHeight="false" outlineLevel="0" collapsed="false">
      <c r="A225" s="32" t="s">
        <v>315</v>
      </c>
      <c r="B225" s="26" t="n">
        <v>6</v>
      </c>
      <c r="C225" s="27" t="n">
        <v>0.833333333333333</v>
      </c>
    </row>
    <row r="226" customFormat="false" ht="26.85" hidden="false" customHeight="false" outlineLevel="0" collapsed="false">
      <c r="A226" s="32" t="s">
        <v>10900</v>
      </c>
      <c r="B226" s="26" t="n">
        <v>6</v>
      </c>
      <c r="C226" s="27" t="n">
        <v>0.833333333333333</v>
      </c>
    </row>
    <row r="227" customFormat="false" ht="26.85" hidden="false" customHeight="false" outlineLevel="0" collapsed="false">
      <c r="A227" s="32" t="s">
        <v>150</v>
      </c>
      <c r="B227" s="26" t="n">
        <v>20</v>
      </c>
      <c r="C227" s="27" t="n">
        <v>0.8</v>
      </c>
    </row>
    <row r="229" customFormat="false" ht="15" hidden="false" customHeight="false" outlineLevel="0" collapsed="false">
      <c r="A229" s="25" t="s">
        <v>10901</v>
      </c>
    </row>
    <row r="230" customFormat="false" ht="15" hidden="false" customHeight="false" outlineLevel="0" collapsed="false">
      <c r="A230" s="26" t="s">
        <v>10902</v>
      </c>
    </row>
    <row r="233" customFormat="false" ht="17.35" hidden="false" customHeight="false" outlineLevel="0" collapsed="false">
      <c r="A233" s="45" t="s">
        <v>10661</v>
      </c>
      <c r="B233" s="46"/>
      <c r="C233" s="46"/>
      <c r="D233" s="46"/>
    </row>
    <row r="234" customFormat="false" ht="15" hidden="false" customHeight="false" outlineLevel="0" collapsed="false">
      <c r="A234" s="31" t="s">
        <v>10919</v>
      </c>
    </row>
    <row r="235" customFormat="false" ht="15" hidden="false" customHeight="false" outlineLevel="0" collapsed="false">
      <c r="A235" s="23" t="s">
        <v>10892</v>
      </c>
    </row>
    <row r="236" customFormat="false" ht="15" hidden="false" customHeight="false" outlineLevel="0" collapsed="false">
      <c r="A236" s="24" t="s">
        <v>10391</v>
      </c>
      <c r="B236" s="24" t="s">
        <v>10023</v>
      </c>
      <c r="C236" s="24" t="s">
        <v>9115</v>
      </c>
      <c r="D236" s="28"/>
    </row>
    <row r="237" customFormat="false" ht="15" hidden="false" customHeight="false" outlineLevel="0" collapsed="false">
      <c r="A237" s="25" t="s">
        <v>10893</v>
      </c>
      <c r="B237" s="26" t="n">
        <v>31</v>
      </c>
      <c r="C237" s="27" t="n">
        <v>0.645161290322581</v>
      </c>
    </row>
    <row r="238" customFormat="false" ht="15" hidden="false" customHeight="false" outlineLevel="0" collapsed="false">
      <c r="A238" s="25" t="s">
        <v>10392</v>
      </c>
      <c r="B238" s="26" t="n">
        <v>31</v>
      </c>
      <c r="C238" s="27" t="n">
        <v>0.67741935483871</v>
      </c>
    </row>
    <row r="239" customFormat="false" ht="15" hidden="false" customHeight="false" outlineLevel="0" collapsed="false">
      <c r="A239" s="25" t="s">
        <v>10907</v>
      </c>
      <c r="B239" s="26" t="n">
        <v>24</v>
      </c>
      <c r="C239" s="27" t="n">
        <v>0.75</v>
      </c>
    </row>
    <row r="240" customFormat="false" ht="15" hidden="false" customHeight="false" outlineLevel="0" collapsed="false">
      <c r="A240" s="26" t="s">
        <v>168</v>
      </c>
      <c r="B240" s="26" t="n">
        <v>23</v>
      </c>
      <c r="C240" s="27" t="n">
        <v>0.695652173913044</v>
      </c>
    </row>
    <row r="241" customFormat="false" ht="15" hidden="false" customHeight="false" outlineLevel="0" collapsed="false">
      <c r="A241" s="26" t="s">
        <v>90</v>
      </c>
      <c r="B241" s="26" t="n">
        <v>20</v>
      </c>
      <c r="C241" s="27" t="n">
        <v>0.6</v>
      </c>
    </row>
    <row r="242" customFormat="false" ht="15" hidden="false" customHeight="false" outlineLevel="0" collapsed="false">
      <c r="A242" s="26" t="s">
        <v>142</v>
      </c>
      <c r="B242" s="26" t="n">
        <v>17</v>
      </c>
      <c r="C242" s="27" t="n">
        <v>0.764705882352941</v>
      </c>
    </row>
    <row r="243" customFormat="false" ht="15" hidden="false" customHeight="false" outlineLevel="0" collapsed="false">
      <c r="A243" s="22" t="s">
        <v>10395</v>
      </c>
    </row>
    <row r="244" customFormat="false" ht="15" hidden="false" customHeight="false" outlineLevel="0" collapsed="false">
      <c r="A244" s="23" t="s">
        <v>10895</v>
      </c>
    </row>
    <row r="245" customFormat="false" ht="15" hidden="false" customHeight="false" outlineLevel="0" collapsed="false">
      <c r="A245" s="24" t="s">
        <v>10398</v>
      </c>
      <c r="B245" s="24" t="s">
        <v>10896</v>
      </c>
      <c r="C245" s="24" t="s">
        <v>10400</v>
      </c>
      <c r="D245" s="28"/>
    </row>
    <row r="246" customFormat="false" ht="26.85" hidden="false" customHeight="false" outlineLevel="0" collapsed="false">
      <c r="A246" s="37" t="s">
        <v>351</v>
      </c>
      <c r="B246" s="39" t="n">
        <v>4</v>
      </c>
      <c r="C246" s="40" t="n">
        <v>0.75</v>
      </c>
    </row>
    <row r="247" customFormat="false" ht="26.85" hidden="false" customHeight="false" outlineLevel="0" collapsed="false">
      <c r="A247" s="37" t="s">
        <v>488</v>
      </c>
      <c r="B247" s="39" t="n">
        <v>3</v>
      </c>
      <c r="C247" s="40" t="n">
        <v>0.666666666666667</v>
      </c>
    </row>
    <row r="248" customFormat="false" ht="26.85" hidden="false" customHeight="false" outlineLevel="0" collapsed="false">
      <c r="A248" s="37" t="s">
        <v>477</v>
      </c>
      <c r="B248" s="39" t="n">
        <v>3</v>
      </c>
      <c r="C248" s="40" t="n">
        <v>0.666666666666667</v>
      </c>
    </row>
    <row r="249" customFormat="false" ht="26.85" hidden="false" customHeight="false" outlineLevel="0" collapsed="false">
      <c r="A249" s="37" t="s">
        <v>150</v>
      </c>
      <c r="B249" s="39" t="n">
        <v>5</v>
      </c>
      <c r="C249" s="40" t="n">
        <v>0.6</v>
      </c>
    </row>
    <row r="250" customFormat="false" ht="26.85" hidden="false" customHeight="false" outlineLevel="0" collapsed="false">
      <c r="A250" s="32" t="s">
        <v>418</v>
      </c>
      <c r="B250" s="26" t="n">
        <v>7</v>
      </c>
      <c r="C250" s="27" t="n">
        <v>0.428571428571429</v>
      </c>
    </row>
    <row r="251" customFormat="false" ht="26.85" hidden="false" customHeight="false" outlineLevel="0" collapsed="false">
      <c r="A251" s="32" t="s">
        <v>663</v>
      </c>
      <c r="B251" s="26" t="n">
        <v>3</v>
      </c>
      <c r="C251" s="27" t="n">
        <v>0.333333333333333</v>
      </c>
    </row>
    <row r="252" customFormat="false" ht="26.85" hidden="false" customHeight="false" outlineLevel="0" collapsed="false">
      <c r="A252" s="32" t="s">
        <v>101</v>
      </c>
      <c r="B252" s="26" t="n">
        <v>3</v>
      </c>
      <c r="C252" s="27" t="n">
        <v>0.333333333333333</v>
      </c>
    </row>
    <row r="253" customFormat="false" ht="26.85" hidden="false" customHeight="false" outlineLevel="0" collapsed="false">
      <c r="A253" s="32" t="s">
        <v>228</v>
      </c>
      <c r="B253" s="26" t="n">
        <v>4</v>
      </c>
      <c r="C253" s="27" t="n">
        <v>0.25</v>
      </c>
    </row>
    <row r="255" customFormat="false" ht="15" hidden="false" customHeight="false" outlineLevel="0" collapsed="false">
      <c r="A255" s="23" t="s">
        <v>10898</v>
      </c>
    </row>
    <row r="256" customFormat="false" ht="23.85" hidden="false" customHeight="false" outlineLevel="0" collapsed="false">
      <c r="A256" s="31" t="s">
        <v>10920</v>
      </c>
    </row>
    <row r="257" customFormat="false" ht="15" hidden="false" customHeight="false" outlineLevel="0" collapsed="false">
      <c r="A257" s="24" t="s">
        <v>10387</v>
      </c>
      <c r="B257" s="24" t="s">
        <v>10023</v>
      </c>
      <c r="C257" s="24" t="s">
        <v>10400</v>
      </c>
      <c r="D257" s="28"/>
    </row>
    <row r="258" customFormat="false" ht="26.85" hidden="false" customHeight="false" outlineLevel="0" collapsed="false">
      <c r="A258" s="32" t="s">
        <v>770</v>
      </c>
      <c r="B258" s="26" t="n">
        <v>5</v>
      </c>
      <c r="C258" s="27" t="n">
        <v>1</v>
      </c>
    </row>
    <row r="259" customFormat="false" ht="26.85" hidden="false" customHeight="false" outlineLevel="0" collapsed="false">
      <c r="A259" s="32" t="s">
        <v>1803</v>
      </c>
      <c r="B259" s="26" t="n">
        <v>3</v>
      </c>
      <c r="C259" s="27" t="n">
        <v>1</v>
      </c>
    </row>
    <row r="260" customFormat="false" ht="26.85" hidden="false" customHeight="false" outlineLevel="0" collapsed="false">
      <c r="A260" s="37" t="s">
        <v>315</v>
      </c>
      <c r="B260" s="39" t="n">
        <v>7</v>
      </c>
      <c r="C260" s="40" t="n">
        <v>0.857142857142857</v>
      </c>
      <c r="D260" s="39" t="s">
        <v>10916</v>
      </c>
    </row>
    <row r="261" customFormat="false" ht="26.85" hidden="false" customHeight="false" outlineLevel="0" collapsed="false">
      <c r="A261" s="37" t="s">
        <v>150</v>
      </c>
      <c r="B261" s="39" t="n">
        <v>25</v>
      </c>
      <c r="C261" s="40" t="n">
        <v>0.84</v>
      </c>
      <c r="D261" s="39" t="s">
        <v>10916</v>
      </c>
    </row>
    <row r="262" customFormat="false" ht="26.85" hidden="false" customHeight="false" outlineLevel="0" collapsed="false">
      <c r="A262" s="32" t="s">
        <v>397</v>
      </c>
      <c r="B262" s="26" t="n">
        <v>6</v>
      </c>
      <c r="C262" s="27" t="n">
        <v>0.833333333333333</v>
      </c>
    </row>
    <row r="263" customFormat="false" ht="26.85" hidden="false" customHeight="false" outlineLevel="0" collapsed="false">
      <c r="A263" s="32" t="s">
        <v>10900</v>
      </c>
      <c r="B263" s="26" t="n">
        <v>6</v>
      </c>
      <c r="C263" s="27" t="n">
        <v>0.833333333333333</v>
      </c>
    </row>
    <row r="265" customFormat="false" ht="15" hidden="false" customHeight="false" outlineLevel="0" collapsed="false">
      <c r="A265" s="25" t="s">
        <v>10901</v>
      </c>
    </row>
    <row r="266" customFormat="false" ht="26.85" hidden="false" customHeight="false" outlineLevel="0" collapsed="false">
      <c r="A266" s="37" t="s">
        <v>150</v>
      </c>
    </row>
    <row r="267" customFormat="false" ht="26.85" hidden="false" customHeight="false" outlineLevel="0" collapsed="false">
      <c r="A267" s="37" t="s">
        <v>315</v>
      </c>
    </row>
    <row r="270" customFormat="false" ht="17.35" hidden="false" customHeight="false" outlineLevel="0" collapsed="false">
      <c r="A270" s="45" t="s">
        <v>10691</v>
      </c>
      <c r="B270" s="46"/>
      <c r="C270" s="46"/>
      <c r="D270" s="46"/>
    </row>
    <row r="271" customFormat="false" ht="15" hidden="false" customHeight="false" outlineLevel="0" collapsed="false">
      <c r="A271" s="31" t="s">
        <v>10921</v>
      </c>
    </row>
    <row r="272" customFormat="false" ht="15" hidden="false" customHeight="false" outlineLevel="0" collapsed="false">
      <c r="A272" s="23" t="s">
        <v>10892</v>
      </c>
    </row>
    <row r="273" customFormat="false" ht="15" hidden="false" customHeight="false" outlineLevel="0" collapsed="false">
      <c r="A273" s="24" t="s">
        <v>10391</v>
      </c>
      <c r="B273" s="24" t="s">
        <v>10023</v>
      </c>
      <c r="C273" s="24" t="s">
        <v>9115</v>
      </c>
      <c r="D273" s="28"/>
    </row>
    <row r="274" customFormat="false" ht="15" hidden="false" customHeight="false" outlineLevel="0" collapsed="false">
      <c r="A274" s="25" t="s">
        <v>10392</v>
      </c>
      <c r="B274" s="26" t="n">
        <v>27</v>
      </c>
      <c r="C274" s="27" t="n">
        <v>0.666666666666667</v>
      </c>
    </row>
    <row r="275" customFormat="false" ht="15" hidden="false" customHeight="false" outlineLevel="0" collapsed="false">
      <c r="A275" s="25" t="s">
        <v>10394</v>
      </c>
      <c r="B275" s="26" t="n">
        <v>21</v>
      </c>
      <c r="C275" s="27" t="n">
        <v>0.523809523809524</v>
      </c>
    </row>
    <row r="276" customFormat="false" ht="15" hidden="false" customHeight="false" outlineLevel="0" collapsed="false">
      <c r="A276" s="25" t="s">
        <v>10904</v>
      </c>
      <c r="B276" s="26" t="n">
        <v>16</v>
      </c>
      <c r="C276" s="27" t="n">
        <v>0.75</v>
      </c>
    </row>
    <row r="277" customFormat="false" ht="15" hidden="false" customHeight="false" outlineLevel="0" collapsed="false">
      <c r="A277" s="26" t="s">
        <v>107</v>
      </c>
      <c r="B277" s="26" t="n">
        <v>15</v>
      </c>
      <c r="C277" s="27" t="n">
        <v>0.6</v>
      </c>
    </row>
    <row r="278" customFormat="false" ht="15" hidden="false" customHeight="false" outlineLevel="0" collapsed="false">
      <c r="A278" s="26" t="s">
        <v>226</v>
      </c>
      <c r="B278" s="26" t="n">
        <v>15</v>
      </c>
      <c r="C278" s="27" t="n">
        <v>0.6</v>
      </c>
    </row>
    <row r="279" customFormat="false" ht="15" hidden="false" customHeight="false" outlineLevel="0" collapsed="false">
      <c r="A279" s="26" t="s">
        <v>142</v>
      </c>
      <c r="B279" s="26" t="n">
        <v>14</v>
      </c>
      <c r="C279" s="27" t="n">
        <v>0.714285714285714</v>
      </c>
    </row>
    <row r="280" customFormat="false" ht="15" hidden="false" customHeight="false" outlineLevel="0" collapsed="false">
      <c r="A280" s="22" t="s">
        <v>10395</v>
      </c>
    </row>
    <row r="281" customFormat="false" ht="15" hidden="false" customHeight="false" outlineLevel="0" collapsed="false">
      <c r="A281" s="23" t="s">
        <v>10895</v>
      </c>
    </row>
    <row r="282" customFormat="false" ht="15" hidden="false" customHeight="false" outlineLevel="0" collapsed="false">
      <c r="A282" s="24" t="s">
        <v>10398</v>
      </c>
      <c r="B282" s="24" t="s">
        <v>10896</v>
      </c>
      <c r="C282" s="24" t="s">
        <v>10400</v>
      </c>
      <c r="D282" s="28"/>
    </row>
    <row r="283" customFormat="false" ht="26.85" hidden="false" customHeight="false" outlineLevel="0" collapsed="false">
      <c r="A283" s="37" t="s">
        <v>726</v>
      </c>
      <c r="B283" s="39" t="n">
        <v>3</v>
      </c>
      <c r="C283" s="40" t="n">
        <v>0.666666666666667</v>
      </c>
    </row>
    <row r="284" customFormat="false" ht="26.85" hidden="false" customHeight="false" outlineLevel="0" collapsed="false">
      <c r="A284" s="37" t="s">
        <v>160</v>
      </c>
      <c r="B284" s="39" t="n">
        <v>3</v>
      </c>
      <c r="C284" s="40" t="n">
        <v>0.666666666666667</v>
      </c>
    </row>
    <row r="285" customFormat="false" ht="26.85" hidden="false" customHeight="false" outlineLevel="0" collapsed="false">
      <c r="A285" s="32" t="s">
        <v>150</v>
      </c>
      <c r="B285" s="26" t="n">
        <v>4</v>
      </c>
      <c r="C285" s="27" t="n">
        <v>0.5</v>
      </c>
    </row>
    <row r="286" customFormat="false" ht="26.85" hidden="false" customHeight="false" outlineLevel="0" collapsed="false">
      <c r="A286" s="32" t="s">
        <v>663</v>
      </c>
      <c r="B286" s="26" t="n">
        <v>4</v>
      </c>
      <c r="C286" s="27" t="n">
        <v>0.5</v>
      </c>
    </row>
    <row r="287" customFormat="false" ht="26.85" hidden="false" customHeight="false" outlineLevel="0" collapsed="false">
      <c r="A287" s="32" t="s">
        <v>418</v>
      </c>
      <c r="B287" s="26" t="n">
        <v>4</v>
      </c>
      <c r="C287" s="27" t="n">
        <v>0.5</v>
      </c>
    </row>
    <row r="288" customFormat="false" ht="26.85" hidden="false" customHeight="false" outlineLevel="0" collapsed="false">
      <c r="A288" s="32" t="s">
        <v>778</v>
      </c>
      <c r="B288" s="26" t="n">
        <v>5</v>
      </c>
      <c r="C288" s="27" t="n">
        <v>0.4</v>
      </c>
    </row>
    <row r="289" customFormat="false" ht="26.85" hidden="false" customHeight="false" outlineLevel="0" collapsed="false">
      <c r="A289" s="32" t="s">
        <v>488</v>
      </c>
      <c r="B289" s="26" t="n">
        <v>3</v>
      </c>
      <c r="C289" s="27" t="n">
        <v>0.333333333333333</v>
      </c>
    </row>
    <row r="290" customFormat="false" ht="26.85" hidden="false" customHeight="false" outlineLevel="0" collapsed="false">
      <c r="A290" s="32" t="s">
        <v>228</v>
      </c>
      <c r="B290" s="26" t="n">
        <v>4</v>
      </c>
      <c r="C290" s="27" t="n">
        <v>0.25</v>
      </c>
    </row>
    <row r="292" customFormat="false" ht="15" hidden="false" customHeight="false" outlineLevel="0" collapsed="false">
      <c r="A292" s="23" t="s">
        <v>10898</v>
      </c>
    </row>
    <row r="293" customFormat="false" ht="35.05" hidden="false" customHeight="false" outlineLevel="0" collapsed="false">
      <c r="A293" s="31" t="s">
        <v>10922</v>
      </c>
    </row>
    <row r="294" customFormat="false" ht="15" hidden="false" customHeight="false" outlineLevel="0" collapsed="false">
      <c r="A294" s="24" t="s">
        <v>10387</v>
      </c>
      <c r="B294" s="24" t="s">
        <v>10023</v>
      </c>
      <c r="C294" s="24" t="s">
        <v>10400</v>
      </c>
      <c r="D294" s="28"/>
    </row>
    <row r="295" customFormat="false" ht="26.85" hidden="false" customHeight="false" outlineLevel="0" collapsed="false">
      <c r="A295" s="32" t="s">
        <v>692</v>
      </c>
      <c r="B295" s="26" t="n">
        <v>3</v>
      </c>
      <c r="C295" s="27" t="n">
        <v>1</v>
      </c>
    </row>
    <row r="296" customFormat="false" ht="26.85" hidden="false" customHeight="false" outlineLevel="0" collapsed="false">
      <c r="A296" s="32" t="s">
        <v>742</v>
      </c>
      <c r="B296" s="26" t="n">
        <v>3</v>
      </c>
      <c r="C296" s="27" t="n">
        <v>1</v>
      </c>
    </row>
    <row r="297" customFormat="false" ht="26.85" hidden="false" customHeight="false" outlineLevel="0" collapsed="false">
      <c r="A297" s="32" t="s">
        <v>172</v>
      </c>
      <c r="B297" s="26" t="n">
        <v>3</v>
      </c>
      <c r="C297" s="27" t="n">
        <v>1</v>
      </c>
    </row>
    <row r="298" customFormat="false" ht="26.85" hidden="false" customHeight="false" outlineLevel="0" collapsed="false">
      <c r="A298" s="32" t="s">
        <v>2984</v>
      </c>
      <c r="B298" s="26" t="n">
        <v>3</v>
      </c>
      <c r="C298" s="27" t="n">
        <v>1</v>
      </c>
    </row>
    <row r="299" customFormat="false" ht="26.85" hidden="false" customHeight="false" outlineLevel="0" collapsed="false">
      <c r="A299" s="32" t="s">
        <v>2212</v>
      </c>
      <c r="B299" s="26" t="n">
        <v>3</v>
      </c>
      <c r="C299" s="27" t="n">
        <v>1</v>
      </c>
    </row>
    <row r="300" customFormat="false" ht="26.85" hidden="false" customHeight="false" outlineLevel="0" collapsed="false">
      <c r="A300" s="32" t="s">
        <v>3769</v>
      </c>
      <c r="B300" s="26" t="n">
        <v>3</v>
      </c>
      <c r="C300" s="27" t="n">
        <v>1</v>
      </c>
    </row>
    <row r="302" customFormat="false" ht="15" hidden="false" customHeight="false" outlineLevel="0" collapsed="false">
      <c r="A302" s="25" t="s">
        <v>10901</v>
      </c>
    </row>
    <row r="303" customFormat="false" ht="15" hidden="false" customHeight="false" outlineLevel="0" collapsed="false">
      <c r="A303" s="26" t="s">
        <v>10902</v>
      </c>
    </row>
    <row r="306" customFormat="false" ht="17.35" hidden="false" customHeight="false" outlineLevel="0" collapsed="false">
      <c r="A306" s="45" t="s">
        <v>10722</v>
      </c>
      <c r="B306" s="46"/>
      <c r="C306" s="46"/>
      <c r="D306" s="46"/>
    </row>
    <row r="307" customFormat="false" ht="15" hidden="false" customHeight="false" outlineLevel="0" collapsed="false">
      <c r="A307" s="31" t="s">
        <v>10923</v>
      </c>
    </row>
    <row r="308" customFormat="false" ht="15" hidden="false" customHeight="false" outlineLevel="0" collapsed="false">
      <c r="A308" s="23" t="s">
        <v>10892</v>
      </c>
    </row>
    <row r="309" customFormat="false" ht="15" hidden="false" customHeight="false" outlineLevel="0" collapsed="false">
      <c r="A309" s="24" t="s">
        <v>10391</v>
      </c>
      <c r="B309" s="24" t="s">
        <v>10023</v>
      </c>
      <c r="C309" s="24" t="s">
        <v>9115</v>
      </c>
      <c r="D309" s="28"/>
    </row>
    <row r="310" customFormat="false" ht="15" hidden="false" customHeight="false" outlineLevel="0" collapsed="false">
      <c r="A310" s="25" t="s">
        <v>10394</v>
      </c>
      <c r="B310" s="26" t="n">
        <v>21</v>
      </c>
      <c r="C310" s="27" t="n">
        <v>0.761904761904762</v>
      </c>
    </row>
    <row r="311" customFormat="false" ht="15" hidden="false" customHeight="false" outlineLevel="0" collapsed="false">
      <c r="A311" s="25" t="s">
        <v>10907</v>
      </c>
      <c r="B311" s="26" t="n">
        <v>21</v>
      </c>
      <c r="C311" s="27" t="n">
        <v>0.714285714285714</v>
      </c>
    </row>
    <row r="312" customFormat="false" ht="15" hidden="false" customHeight="false" outlineLevel="0" collapsed="false">
      <c r="A312" s="25" t="s">
        <v>10894</v>
      </c>
      <c r="B312" s="26" t="n">
        <v>19</v>
      </c>
      <c r="C312" s="27" t="n">
        <v>0.631578947368421</v>
      </c>
    </row>
    <row r="313" customFormat="false" ht="15" hidden="false" customHeight="false" outlineLevel="0" collapsed="false">
      <c r="A313" s="26" t="s">
        <v>226</v>
      </c>
      <c r="B313" s="26" t="n">
        <v>18</v>
      </c>
      <c r="C313" s="27" t="n">
        <v>0.666666666666667</v>
      </c>
    </row>
    <row r="314" customFormat="false" ht="15" hidden="false" customHeight="false" outlineLevel="0" collapsed="false">
      <c r="A314" s="26" t="s">
        <v>116</v>
      </c>
      <c r="B314" s="26" t="n">
        <v>17</v>
      </c>
      <c r="C314" s="27" t="n">
        <v>0.823529411764706</v>
      </c>
    </row>
    <row r="315" customFormat="false" ht="15" hidden="false" customHeight="false" outlineLevel="0" collapsed="false">
      <c r="A315" s="26" t="s">
        <v>140</v>
      </c>
      <c r="B315" s="26" t="n">
        <v>17</v>
      </c>
      <c r="C315" s="27" t="n">
        <v>0.647058823529412</v>
      </c>
    </row>
    <row r="316" customFormat="false" ht="15" hidden="false" customHeight="false" outlineLevel="0" collapsed="false">
      <c r="A316" s="22" t="s">
        <v>10395</v>
      </c>
    </row>
    <row r="317" customFormat="false" ht="15" hidden="false" customHeight="false" outlineLevel="0" collapsed="false">
      <c r="A317" s="23" t="s">
        <v>10895</v>
      </c>
    </row>
    <row r="318" customFormat="false" ht="15" hidden="false" customHeight="false" outlineLevel="0" collapsed="false">
      <c r="A318" s="24" t="s">
        <v>10398</v>
      </c>
      <c r="B318" s="24" t="s">
        <v>10896</v>
      </c>
      <c r="C318" s="24" t="s">
        <v>10400</v>
      </c>
      <c r="D318" s="28"/>
    </row>
    <row r="319" customFormat="false" ht="26.85" hidden="false" customHeight="false" outlineLevel="0" collapsed="false">
      <c r="A319" s="37" t="s">
        <v>229</v>
      </c>
      <c r="B319" s="39" t="n">
        <v>3</v>
      </c>
      <c r="C319" s="40" t="n">
        <v>1</v>
      </c>
    </row>
    <row r="320" customFormat="false" ht="26.85" hidden="false" customHeight="false" outlineLevel="0" collapsed="false">
      <c r="A320" s="37" t="s">
        <v>228</v>
      </c>
      <c r="B320" s="39" t="n">
        <v>5</v>
      </c>
      <c r="C320" s="40" t="n">
        <v>0.6</v>
      </c>
    </row>
    <row r="321" customFormat="false" ht="26.85" hidden="false" customHeight="false" outlineLevel="0" collapsed="false">
      <c r="A321" s="32" t="s">
        <v>351</v>
      </c>
      <c r="B321" s="26" t="n">
        <v>4</v>
      </c>
      <c r="C321" s="27" t="n">
        <v>0.25</v>
      </c>
    </row>
    <row r="322" customFormat="false" ht="26.85" hidden="false" customHeight="false" outlineLevel="0" collapsed="false">
      <c r="A322" s="32" t="s">
        <v>778</v>
      </c>
      <c r="B322" s="26" t="n">
        <v>4</v>
      </c>
      <c r="C322" s="27" t="n">
        <v>0.25</v>
      </c>
    </row>
    <row r="324" customFormat="false" ht="15" hidden="false" customHeight="false" outlineLevel="0" collapsed="false">
      <c r="A324" s="23" t="s">
        <v>10898</v>
      </c>
    </row>
    <row r="325" customFormat="false" ht="35.05" hidden="false" customHeight="false" outlineLevel="0" collapsed="false">
      <c r="A325" s="31" t="s">
        <v>10924</v>
      </c>
    </row>
    <row r="326" customFormat="false" ht="15" hidden="false" customHeight="false" outlineLevel="0" collapsed="false">
      <c r="A326" s="24" t="s">
        <v>10387</v>
      </c>
      <c r="B326" s="24" t="s">
        <v>10023</v>
      </c>
      <c r="C326" s="24" t="s">
        <v>10400</v>
      </c>
      <c r="D326" s="28"/>
    </row>
    <row r="327" customFormat="false" ht="15" hidden="false" customHeight="false" outlineLevel="0" collapsed="false">
      <c r="A327" s="32" t="s">
        <v>2274</v>
      </c>
      <c r="B327" s="26" t="n">
        <v>3</v>
      </c>
      <c r="C327" s="27" t="n">
        <v>1</v>
      </c>
    </row>
    <row r="328" customFormat="false" ht="26.85" hidden="false" customHeight="false" outlineLevel="0" collapsed="false">
      <c r="A328" s="32" t="s">
        <v>1657</v>
      </c>
      <c r="B328" s="26" t="n">
        <v>3</v>
      </c>
      <c r="C328" s="27" t="n">
        <v>1</v>
      </c>
    </row>
    <row r="329" customFormat="false" ht="26.85" hidden="false" customHeight="false" outlineLevel="0" collapsed="false">
      <c r="A329" s="32" t="s">
        <v>673</v>
      </c>
      <c r="B329" s="26" t="n">
        <v>3</v>
      </c>
      <c r="C329" s="27" t="n">
        <v>1</v>
      </c>
    </row>
    <row r="330" customFormat="false" ht="26.85" hidden="false" customHeight="false" outlineLevel="0" collapsed="false">
      <c r="A330" s="37" t="s">
        <v>150</v>
      </c>
      <c r="B330" s="39" t="n">
        <v>24</v>
      </c>
      <c r="C330" s="40" t="n">
        <v>0.791666666666667</v>
      </c>
      <c r="D330" s="39" t="s">
        <v>10916</v>
      </c>
    </row>
    <row r="331" customFormat="false" ht="26.85" hidden="false" customHeight="false" outlineLevel="0" collapsed="false">
      <c r="A331" s="32" t="s">
        <v>494</v>
      </c>
      <c r="B331" s="26" t="n">
        <v>4</v>
      </c>
      <c r="C331" s="27" t="n">
        <v>0.75</v>
      </c>
    </row>
    <row r="332" customFormat="false" ht="26.85" hidden="false" customHeight="false" outlineLevel="0" collapsed="false">
      <c r="A332" s="32" t="s">
        <v>277</v>
      </c>
      <c r="B332" s="26" t="n">
        <v>4</v>
      </c>
      <c r="C332" s="27" t="n">
        <v>0.75</v>
      </c>
    </row>
    <row r="334" customFormat="false" ht="15" hidden="false" customHeight="false" outlineLevel="0" collapsed="false">
      <c r="A334" s="25" t="s">
        <v>10901</v>
      </c>
    </row>
    <row r="335" customFormat="false" ht="26.85" hidden="false" customHeight="false" outlineLevel="0" collapsed="false">
      <c r="A335" s="37" t="s">
        <v>150</v>
      </c>
    </row>
    <row r="338" customFormat="false" ht="17.35" hidden="false" customHeight="false" outlineLevel="0" collapsed="false">
      <c r="A338" s="45" t="s">
        <v>10752</v>
      </c>
      <c r="B338" s="46"/>
      <c r="C338" s="46"/>
      <c r="D338" s="46"/>
    </row>
    <row r="339" customFormat="false" ht="15" hidden="false" customHeight="false" outlineLevel="0" collapsed="false">
      <c r="A339" s="31" t="s">
        <v>10925</v>
      </c>
    </row>
    <row r="340" customFormat="false" ht="15" hidden="false" customHeight="false" outlineLevel="0" collapsed="false">
      <c r="A340" s="23" t="s">
        <v>10892</v>
      </c>
    </row>
    <row r="341" customFormat="false" ht="15" hidden="false" customHeight="false" outlineLevel="0" collapsed="false">
      <c r="A341" s="24" t="s">
        <v>10391</v>
      </c>
      <c r="B341" s="24" t="s">
        <v>10023</v>
      </c>
      <c r="C341" s="24" t="s">
        <v>9115</v>
      </c>
      <c r="D341" s="28"/>
    </row>
    <row r="342" customFormat="false" ht="15" hidden="false" customHeight="false" outlineLevel="0" collapsed="false">
      <c r="A342" s="25" t="s">
        <v>10392</v>
      </c>
      <c r="B342" s="26" t="n">
        <v>9</v>
      </c>
      <c r="C342" s="27" t="n">
        <v>0.666666666666667</v>
      </c>
    </row>
    <row r="343" customFormat="false" ht="15" hidden="false" customHeight="false" outlineLevel="0" collapsed="false">
      <c r="A343" s="25" t="s">
        <v>10893</v>
      </c>
      <c r="B343" s="26" t="n">
        <v>9</v>
      </c>
      <c r="C343" s="27" t="n">
        <v>0.777777777777778</v>
      </c>
    </row>
    <row r="344" customFormat="false" ht="15" hidden="false" customHeight="false" outlineLevel="0" collapsed="false">
      <c r="A344" s="25" t="s">
        <v>10904</v>
      </c>
      <c r="B344" s="26" t="n">
        <v>8</v>
      </c>
      <c r="C344" s="27" t="n">
        <v>0.5</v>
      </c>
    </row>
    <row r="345" customFormat="false" ht="15" hidden="false" customHeight="false" outlineLevel="0" collapsed="false">
      <c r="A345" s="26" t="s">
        <v>168</v>
      </c>
      <c r="B345" s="26" t="n">
        <v>7</v>
      </c>
      <c r="C345" s="27" t="n">
        <v>0.714285714285714</v>
      </c>
    </row>
    <row r="346" customFormat="false" ht="15" hidden="false" customHeight="false" outlineLevel="0" collapsed="false">
      <c r="A346" s="26" t="s">
        <v>145</v>
      </c>
      <c r="B346" s="26" t="n">
        <v>6</v>
      </c>
      <c r="C346" s="27" t="n">
        <v>0.833333333333333</v>
      </c>
    </row>
    <row r="347" customFormat="false" ht="15" hidden="false" customHeight="false" outlineLevel="0" collapsed="false">
      <c r="A347" s="26" t="s">
        <v>142</v>
      </c>
      <c r="B347" s="26" t="n">
        <v>5</v>
      </c>
      <c r="C347" s="27" t="n">
        <v>0.8</v>
      </c>
    </row>
    <row r="348" customFormat="false" ht="15" hidden="false" customHeight="false" outlineLevel="0" collapsed="false">
      <c r="A348" s="22" t="s">
        <v>10395</v>
      </c>
    </row>
    <row r="349" customFormat="false" ht="15" hidden="false" customHeight="false" outlineLevel="0" collapsed="false">
      <c r="A349" s="23" t="s">
        <v>10895</v>
      </c>
    </row>
    <row r="350" customFormat="false" ht="15" hidden="false" customHeight="false" outlineLevel="0" collapsed="false">
      <c r="A350" s="24" t="s">
        <v>10398</v>
      </c>
      <c r="B350" s="24" t="s">
        <v>10896</v>
      </c>
      <c r="C350" s="24" t="s">
        <v>10400</v>
      </c>
      <c r="D350" s="28"/>
    </row>
    <row r="351" customFormat="false" ht="26.85" hidden="false" customHeight="false" outlineLevel="0" collapsed="false">
      <c r="A351" s="37" t="s">
        <v>418</v>
      </c>
      <c r="B351" s="39" t="n">
        <v>4</v>
      </c>
      <c r="C351" s="40" t="n">
        <v>1</v>
      </c>
    </row>
    <row r="353" customFormat="false" ht="15" hidden="false" customHeight="false" outlineLevel="0" collapsed="false">
      <c r="A353" s="23" t="s">
        <v>10898</v>
      </c>
    </row>
    <row r="354" customFormat="false" ht="35.05" hidden="false" customHeight="false" outlineLevel="0" collapsed="false">
      <c r="A354" s="31" t="s">
        <v>10926</v>
      </c>
    </row>
    <row r="355" customFormat="false" ht="15" hidden="false" customHeight="false" outlineLevel="0" collapsed="false">
      <c r="A355" s="24" t="s">
        <v>10387</v>
      </c>
      <c r="B355" s="24" t="s">
        <v>10023</v>
      </c>
      <c r="C355" s="24" t="s">
        <v>10400</v>
      </c>
      <c r="D355" s="28"/>
    </row>
    <row r="356" customFormat="false" ht="26.85" hidden="false" customHeight="false" outlineLevel="0" collapsed="false">
      <c r="A356" s="32" t="s">
        <v>315</v>
      </c>
      <c r="B356" s="26" t="n">
        <v>4</v>
      </c>
      <c r="C356" s="27" t="n">
        <v>1</v>
      </c>
    </row>
    <row r="357" customFormat="false" ht="26.85" hidden="false" customHeight="false" outlineLevel="0" collapsed="false">
      <c r="A357" s="32" t="s">
        <v>692</v>
      </c>
      <c r="B357" s="26" t="n">
        <v>3</v>
      </c>
      <c r="C357" s="27" t="n">
        <v>1</v>
      </c>
    </row>
    <row r="358" customFormat="false" ht="26.85" hidden="false" customHeight="false" outlineLevel="0" collapsed="false">
      <c r="A358" s="32" t="s">
        <v>742</v>
      </c>
      <c r="B358" s="26" t="n">
        <v>3</v>
      </c>
      <c r="C358" s="27" t="n">
        <v>1</v>
      </c>
    </row>
    <row r="359" customFormat="false" ht="26.85" hidden="false" customHeight="false" outlineLevel="0" collapsed="false">
      <c r="A359" s="32" t="s">
        <v>397</v>
      </c>
      <c r="B359" s="26" t="n">
        <v>7</v>
      </c>
      <c r="C359" s="27" t="n">
        <v>0.857142857142857</v>
      </c>
    </row>
    <row r="360" customFormat="false" ht="26.85" hidden="false" customHeight="false" outlineLevel="0" collapsed="false">
      <c r="A360" s="32" t="s">
        <v>770</v>
      </c>
      <c r="B360" s="26" t="n">
        <v>6</v>
      </c>
      <c r="C360" s="27" t="n">
        <v>0.833333333333333</v>
      </c>
    </row>
    <row r="361" customFormat="false" ht="26.85" hidden="false" customHeight="false" outlineLevel="0" collapsed="false">
      <c r="A361" s="32" t="s">
        <v>10900</v>
      </c>
      <c r="B361" s="26" t="n">
        <v>6</v>
      </c>
      <c r="C361" s="27" t="n">
        <v>0.833333333333333</v>
      </c>
    </row>
    <row r="363" customFormat="false" ht="15" hidden="false" customHeight="false" outlineLevel="0" collapsed="false">
      <c r="A363" s="25" t="s">
        <v>10901</v>
      </c>
    </row>
    <row r="364" customFormat="false" ht="15" hidden="false" customHeight="false" outlineLevel="0" collapsed="false">
      <c r="A364" s="26" t="s">
        <v>10902</v>
      </c>
    </row>
    <row r="367" customFormat="false" ht="17.35" hidden="false" customHeight="false" outlineLevel="0" collapsed="false">
      <c r="A367" s="45" t="s">
        <v>10782</v>
      </c>
      <c r="B367" s="46"/>
      <c r="C367" s="46"/>
      <c r="D367" s="46"/>
    </row>
    <row r="368" customFormat="false" ht="15" hidden="false" customHeight="false" outlineLevel="0" collapsed="false">
      <c r="A368" s="31" t="s">
        <v>10927</v>
      </c>
    </row>
    <row r="369" customFormat="false" ht="15" hidden="false" customHeight="false" outlineLevel="0" collapsed="false">
      <c r="A369" s="23" t="s">
        <v>10892</v>
      </c>
    </row>
    <row r="370" customFormat="false" ht="15" hidden="false" customHeight="false" outlineLevel="0" collapsed="false">
      <c r="A370" s="24" t="s">
        <v>10391</v>
      </c>
      <c r="B370" s="24" t="s">
        <v>10023</v>
      </c>
      <c r="C370" s="24" t="s">
        <v>9115</v>
      </c>
      <c r="D370" s="28"/>
    </row>
    <row r="371" customFormat="false" ht="15" hidden="false" customHeight="false" outlineLevel="0" collapsed="false">
      <c r="A371" s="25" t="s">
        <v>10893</v>
      </c>
      <c r="B371" s="26" t="n">
        <v>16</v>
      </c>
      <c r="C371" s="27" t="n">
        <v>0.8125</v>
      </c>
    </row>
    <row r="372" customFormat="false" ht="15" hidden="false" customHeight="false" outlineLevel="0" collapsed="false">
      <c r="A372" s="25" t="s">
        <v>10392</v>
      </c>
      <c r="B372" s="26" t="n">
        <v>13</v>
      </c>
      <c r="C372" s="27" t="n">
        <v>0.846153846153846</v>
      </c>
    </row>
    <row r="373" customFormat="false" ht="15" hidden="false" customHeight="false" outlineLevel="0" collapsed="false">
      <c r="A373" s="25" t="s">
        <v>10394</v>
      </c>
      <c r="B373" s="26" t="n">
        <v>11</v>
      </c>
      <c r="C373" s="27" t="n">
        <v>0.636363636363636</v>
      </c>
    </row>
    <row r="374" customFormat="false" ht="15" hidden="false" customHeight="false" outlineLevel="0" collapsed="false">
      <c r="A374" s="26" t="s">
        <v>182</v>
      </c>
      <c r="B374" s="26" t="n">
        <v>11</v>
      </c>
      <c r="C374" s="27" t="n">
        <v>0.545454545454545</v>
      </c>
    </row>
    <row r="375" customFormat="false" ht="15" hidden="false" customHeight="false" outlineLevel="0" collapsed="false">
      <c r="A375" s="26" t="s">
        <v>107</v>
      </c>
      <c r="B375" s="26" t="n">
        <v>11</v>
      </c>
      <c r="C375" s="27" t="n">
        <v>0.454545454545455</v>
      </c>
    </row>
    <row r="376" customFormat="false" ht="15" hidden="false" customHeight="false" outlineLevel="0" collapsed="false">
      <c r="A376" s="26" t="s">
        <v>145</v>
      </c>
      <c r="B376" s="26" t="n">
        <v>8</v>
      </c>
      <c r="C376" s="27" t="n">
        <v>0.875</v>
      </c>
    </row>
    <row r="377" customFormat="false" ht="15" hidden="false" customHeight="false" outlineLevel="0" collapsed="false">
      <c r="A377" s="22" t="s">
        <v>10395</v>
      </c>
    </row>
    <row r="378" customFormat="false" ht="15" hidden="false" customHeight="false" outlineLevel="0" collapsed="false">
      <c r="A378" s="23" t="s">
        <v>10895</v>
      </c>
    </row>
    <row r="379" customFormat="false" ht="15" hidden="false" customHeight="false" outlineLevel="0" collapsed="false">
      <c r="A379" s="24" t="s">
        <v>10398</v>
      </c>
      <c r="B379" s="24" t="s">
        <v>10896</v>
      </c>
      <c r="C379" s="24" t="s">
        <v>10400</v>
      </c>
      <c r="D379" s="28"/>
    </row>
    <row r="380" customFormat="false" ht="15" hidden="false" customHeight="false" outlineLevel="0" collapsed="false">
      <c r="A380" s="26" t="s">
        <v>10897</v>
      </c>
    </row>
    <row r="382" customFormat="false" ht="15" hidden="false" customHeight="false" outlineLevel="0" collapsed="false">
      <c r="A382" s="23" t="s">
        <v>10898</v>
      </c>
    </row>
    <row r="383" customFormat="false" ht="35.05" hidden="false" customHeight="false" outlineLevel="0" collapsed="false">
      <c r="A383" s="31" t="s">
        <v>10928</v>
      </c>
    </row>
    <row r="384" customFormat="false" ht="15" hidden="false" customHeight="false" outlineLevel="0" collapsed="false">
      <c r="A384" s="24" t="s">
        <v>10387</v>
      </c>
      <c r="B384" s="24" t="s">
        <v>10023</v>
      </c>
      <c r="C384" s="24" t="s">
        <v>10400</v>
      </c>
      <c r="D384" s="28"/>
    </row>
    <row r="385" customFormat="false" ht="26.85" hidden="false" customHeight="false" outlineLevel="0" collapsed="false">
      <c r="A385" s="32" t="s">
        <v>742</v>
      </c>
      <c r="B385" s="26" t="n">
        <v>3</v>
      </c>
      <c r="C385" s="27" t="n">
        <v>1</v>
      </c>
    </row>
    <row r="386" customFormat="false" ht="26.85" hidden="false" customHeight="false" outlineLevel="0" collapsed="false">
      <c r="A386" s="32" t="s">
        <v>2212</v>
      </c>
      <c r="B386" s="26" t="n">
        <v>3</v>
      </c>
      <c r="C386" s="27" t="n">
        <v>1</v>
      </c>
    </row>
    <row r="387" customFormat="false" ht="26.85" hidden="false" customHeight="false" outlineLevel="0" collapsed="false">
      <c r="A387" s="32" t="s">
        <v>673</v>
      </c>
      <c r="B387" s="26" t="n">
        <v>3</v>
      </c>
      <c r="C387" s="27" t="n">
        <v>1</v>
      </c>
    </row>
    <row r="388" customFormat="false" ht="26.85" hidden="false" customHeight="false" outlineLevel="0" collapsed="false">
      <c r="A388" s="32" t="s">
        <v>770</v>
      </c>
      <c r="B388" s="26" t="n">
        <v>6</v>
      </c>
      <c r="C388" s="27" t="n">
        <v>0.833333333333333</v>
      </c>
    </row>
    <row r="389" customFormat="false" ht="26.85" hidden="false" customHeight="false" outlineLevel="0" collapsed="false">
      <c r="A389" s="32" t="s">
        <v>714</v>
      </c>
      <c r="B389" s="26" t="n">
        <v>5</v>
      </c>
      <c r="C389" s="27" t="n">
        <v>0.8</v>
      </c>
    </row>
    <row r="390" customFormat="false" ht="26.85" hidden="false" customHeight="false" outlineLevel="0" collapsed="false">
      <c r="A390" s="32" t="s">
        <v>1079</v>
      </c>
      <c r="B390" s="26" t="n">
        <v>4</v>
      </c>
      <c r="C390" s="27" t="n">
        <v>0.75</v>
      </c>
    </row>
    <row r="392" customFormat="false" ht="15" hidden="false" customHeight="false" outlineLevel="0" collapsed="false">
      <c r="A392" s="25" t="s">
        <v>10901</v>
      </c>
    </row>
    <row r="393" customFormat="false" ht="15" hidden="false" customHeight="false" outlineLevel="0" collapsed="false">
      <c r="A393" s="26" t="s">
        <v>10902</v>
      </c>
    </row>
    <row r="396" customFormat="false" ht="17.35" hidden="false" customHeight="false" outlineLevel="0" collapsed="false">
      <c r="A396" s="45" t="s">
        <v>10812</v>
      </c>
      <c r="B396" s="46"/>
      <c r="C396" s="46"/>
      <c r="D396" s="46"/>
    </row>
    <row r="397" customFormat="false" ht="15" hidden="false" customHeight="false" outlineLevel="0" collapsed="false">
      <c r="A397" s="31" t="s">
        <v>10929</v>
      </c>
    </row>
    <row r="398" customFormat="false" ht="15" hidden="false" customHeight="false" outlineLevel="0" collapsed="false">
      <c r="A398" s="23" t="s">
        <v>10892</v>
      </c>
    </row>
    <row r="399" customFormat="false" ht="15" hidden="false" customHeight="false" outlineLevel="0" collapsed="false">
      <c r="A399" s="24" t="s">
        <v>10391</v>
      </c>
      <c r="B399" s="24" t="s">
        <v>10023</v>
      </c>
      <c r="C399" s="24" t="s">
        <v>9115</v>
      </c>
      <c r="D399" s="28"/>
    </row>
    <row r="400" customFormat="false" ht="15" hidden="false" customHeight="false" outlineLevel="0" collapsed="false">
      <c r="A400" s="25" t="s">
        <v>10392</v>
      </c>
      <c r="B400" s="26" t="n">
        <v>13</v>
      </c>
      <c r="C400" s="27" t="n">
        <v>0.384615384615385</v>
      </c>
    </row>
    <row r="401" customFormat="false" ht="15" hidden="false" customHeight="false" outlineLevel="0" collapsed="false">
      <c r="A401" s="25" t="s">
        <v>10893</v>
      </c>
      <c r="B401" s="26" t="n">
        <v>10</v>
      </c>
      <c r="C401" s="27" t="n">
        <v>0.5</v>
      </c>
    </row>
    <row r="402" customFormat="false" ht="15" hidden="false" customHeight="false" outlineLevel="0" collapsed="false">
      <c r="A402" s="25" t="s">
        <v>10904</v>
      </c>
      <c r="B402" s="26" t="n">
        <v>8</v>
      </c>
      <c r="C402" s="27" t="n">
        <v>0.5</v>
      </c>
    </row>
    <row r="403" customFormat="false" ht="15" hidden="false" customHeight="false" outlineLevel="0" collapsed="false">
      <c r="A403" s="26" t="s">
        <v>239</v>
      </c>
      <c r="B403" s="26" t="n">
        <v>8</v>
      </c>
      <c r="C403" s="27" t="n">
        <v>0.375</v>
      </c>
    </row>
    <row r="404" customFormat="false" ht="15" hidden="false" customHeight="false" outlineLevel="0" collapsed="false">
      <c r="A404" s="26" t="s">
        <v>168</v>
      </c>
      <c r="B404" s="26" t="n">
        <v>8</v>
      </c>
      <c r="C404" s="27" t="n">
        <v>0.75</v>
      </c>
    </row>
    <row r="405" customFormat="false" ht="15" hidden="false" customHeight="false" outlineLevel="0" collapsed="false">
      <c r="A405" s="26" t="s">
        <v>107</v>
      </c>
      <c r="B405" s="26" t="n">
        <v>5</v>
      </c>
      <c r="C405" s="27" t="n">
        <v>0.4</v>
      </c>
    </row>
    <row r="406" customFormat="false" ht="15" hidden="false" customHeight="false" outlineLevel="0" collapsed="false">
      <c r="A406" s="22" t="s">
        <v>10395</v>
      </c>
    </row>
    <row r="407" customFormat="false" ht="15" hidden="false" customHeight="false" outlineLevel="0" collapsed="false">
      <c r="A407" s="23" t="s">
        <v>10895</v>
      </c>
    </row>
    <row r="408" customFormat="false" ht="15" hidden="false" customHeight="false" outlineLevel="0" collapsed="false">
      <c r="A408" s="24" t="s">
        <v>10398</v>
      </c>
      <c r="B408" s="24" t="s">
        <v>10896</v>
      </c>
      <c r="C408" s="24" t="s">
        <v>10400</v>
      </c>
      <c r="D408" s="28"/>
    </row>
    <row r="409" customFormat="false" ht="15" hidden="false" customHeight="false" outlineLevel="0" collapsed="false">
      <c r="A409" s="26" t="s">
        <v>10897</v>
      </c>
    </row>
    <row r="411" customFormat="false" ht="15" hidden="false" customHeight="false" outlineLevel="0" collapsed="false">
      <c r="A411" s="23" t="s">
        <v>10898</v>
      </c>
    </row>
    <row r="412" customFormat="false" ht="35.05" hidden="false" customHeight="false" outlineLevel="0" collapsed="false">
      <c r="A412" s="31" t="s">
        <v>10926</v>
      </c>
    </row>
    <row r="413" customFormat="false" ht="15" hidden="false" customHeight="false" outlineLevel="0" collapsed="false">
      <c r="A413" s="24" t="s">
        <v>10387</v>
      </c>
      <c r="B413" s="24" t="s">
        <v>10023</v>
      </c>
      <c r="C413" s="24" t="s">
        <v>10400</v>
      </c>
      <c r="D413" s="28"/>
    </row>
    <row r="414" customFormat="false" ht="26.85" hidden="false" customHeight="false" outlineLevel="0" collapsed="false">
      <c r="A414" s="32" t="s">
        <v>315</v>
      </c>
      <c r="B414" s="26" t="n">
        <v>4</v>
      </c>
      <c r="C414" s="27" t="n">
        <v>1</v>
      </c>
    </row>
    <row r="415" customFormat="false" ht="26.85" hidden="false" customHeight="false" outlineLevel="0" collapsed="false">
      <c r="A415" s="32" t="s">
        <v>692</v>
      </c>
      <c r="B415" s="26" t="n">
        <v>3</v>
      </c>
      <c r="C415" s="27" t="n">
        <v>1</v>
      </c>
    </row>
    <row r="416" customFormat="false" ht="26.85" hidden="false" customHeight="false" outlineLevel="0" collapsed="false">
      <c r="A416" s="32" t="s">
        <v>742</v>
      </c>
      <c r="B416" s="26" t="n">
        <v>3</v>
      </c>
      <c r="C416" s="27" t="n">
        <v>1</v>
      </c>
    </row>
    <row r="417" customFormat="false" ht="26.85" hidden="false" customHeight="false" outlineLevel="0" collapsed="false">
      <c r="A417" s="32" t="s">
        <v>397</v>
      </c>
      <c r="B417" s="26" t="n">
        <v>7</v>
      </c>
      <c r="C417" s="27" t="n">
        <v>0.857142857142857</v>
      </c>
    </row>
    <row r="418" customFormat="false" ht="26.85" hidden="false" customHeight="false" outlineLevel="0" collapsed="false">
      <c r="A418" s="32" t="s">
        <v>770</v>
      </c>
      <c r="B418" s="26" t="n">
        <v>6</v>
      </c>
      <c r="C418" s="27" t="n">
        <v>0.833333333333333</v>
      </c>
    </row>
    <row r="419" customFormat="false" ht="26.85" hidden="false" customHeight="false" outlineLevel="0" collapsed="false">
      <c r="A419" s="32" t="s">
        <v>10900</v>
      </c>
      <c r="B419" s="26" t="n">
        <v>6</v>
      </c>
      <c r="C419" s="27" t="n">
        <v>0.833333333333333</v>
      </c>
    </row>
    <row r="421" customFormat="false" ht="15" hidden="false" customHeight="false" outlineLevel="0" collapsed="false">
      <c r="A421" s="25" t="s">
        <v>10901</v>
      </c>
    </row>
    <row r="422" customFormat="false" ht="15" hidden="false" customHeight="false" outlineLevel="0" collapsed="false">
      <c r="A422" s="26" t="s">
        <v>10902</v>
      </c>
    </row>
    <row r="425" customFormat="false" ht="17.35" hidden="false" customHeight="false" outlineLevel="0" collapsed="false">
      <c r="A425" s="45" t="s">
        <v>10836</v>
      </c>
      <c r="B425" s="46"/>
      <c r="C425" s="46"/>
      <c r="D425" s="46"/>
    </row>
    <row r="426" customFormat="false" ht="15" hidden="false" customHeight="false" outlineLevel="0" collapsed="false">
      <c r="A426" s="31" t="s">
        <v>10921</v>
      </c>
    </row>
    <row r="427" customFormat="false" ht="15" hidden="false" customHeight="false" outlineLevel="0" collapsed="false">
      <c r="A427" s="23" t="s">
        <v>10892</v>
      </c>
    </row>
    <row r="428" customFormat="false" ht="15" hidden="false" customHeight="false" outlineLevel="0" collapsed="false">
      <c r="A428" s="24" t="s">
        <v>10391</v>
      </c>
      <c r="B428" s="24" t="s">
        <v>10023</v>
      </c>
      <c r="C428" s="24" t="s">
        <v>9115</v>
      </c>
      <c r="D428" s="28"/>
    </row>
    <row r="429" customFormat="false" ht="15" hidden="false" customHeight="false" outlineLevel="0" collapsed="false">
      <c r="A429" s="25" t="s">
        <v>10907</v>
      </c>
      <c r="B429" s="26" t="n">
        <v>18</v>
      </c>
      <c r="C429" s="27" t="n">
        <v>0.666666666666667</v>
      </c>
    </row>
    <row r="430" customFormat="false" ht="15" hidden="false" customHeight="false" outlineLevel="0" collapsed="false">
      <c r="A430" s="25" t="s">
        <v>10893</v>
      </c>
      <c r="B430" s="26" t="n">
        <v>15</v>
      </c>
      <c r="C430" s="27" t="n">
        <v>0.466666666666667</v>
      </c>
    </row>
    <row r="431" customFormat="false" ht="15" hidden="false" customHeight="false" outlineLevel="0" collapsed="false">
      <c r="A431" s="25" t="s">
        <v>10908</v>
      </c>
      <c r="B431" s="26" t="n">
        <v>15</v>
      </c>
      <c r="C431" s="27" t="n">
        <v>0.266666666666667</v>
      </c>
    </row>
    <row r="432" customFormat="false" ht="15" hidden="false" customHeight="false" outlineLevel="0" collapsed="false">
      <c r="A432" s="26" t="s">
        <v>140</v>
      </c>
      <c r="B432" s="26" t="n">
        <v>13</v>
      </c>
      <c r="C432" s="27" t="n">
        <v>0.461538461538462</v>
      </c>
    </row>
    <row r="433" customFormat="false" ht="15" hidden="false" customHeight="false" outlineLevel="0" collapsed="false">
      <c r="A433" s="26" t="s">
        <v>85</v>
      </c>
      <c r="B433" s="26" t="n">
        <v>13</v>
      </c>
      <c r="C433" s="27" t="n">
        <v>0.230769230769231</v>
      </c>
    </row>
    <row r="434" customFormat="false" ht="15" hidden="false" customHeight="false" outlineLevel="0" collapsed="false">
      <c r="A434" s="26" t="s">
        <v>116</v>
      </c>
      <c r="B434" s="26" t="n">
        <v>13</v>
      </c>
      <c r="C434" s="27" t="n">
        <v>0.615384615384615</v>
      </c>
    </row>
    <row r="435" customFormat="false" ht="15" hidden="false" customHeight="false" outlineLevel="0" collapsed="false">
      <c r="A435" s="22" t="s">
        <v>10395</v>
      </c>
    </row>
    <row r="436" customFormat="false" ht="15" hidden="false" customHeight="false" outlineLevel="0" collapsed="false">
      <c r="A436" s="23" t="s">
        <v>10895</v>
      </c>
    </row>
    <row r="437" customFormat="false" ht="15" hidden="false" customHeight="false" outlineLevel="0" collapsed="false">
      <c r="A437" s="24" t="s">
        <v>10398</v>
      </c>
      <c r="B437" s="24" t="s">
        <v>10896</v>
      </c>
      <c r="C437" s="24" t="s">
        <v>10400</v>
      </c>
      <c r="D437" s="28"/>
    </row>
    <row r="438" customFormat="false" ht="26.85" hidden="false" customHeight="false" outlineLevel="0" collapsed="false">
      <c r="A438" s="37" t="s">
        <v>160</v>
      </c>
      <c r="B438" s="39" t="n">
        <v>3</v>
      </c>
      <c r="C438" s="40" t="n">
        <v>1</v>
      </c>
    </row>
    <row r="439" customFormat="false" ht="26.85" hidden="false" customHeight="false" outlineLevel="0" collapsed="false">
      <c r="A439" s="37" t="s">
        <v>228</v>
      </c>
      <c r="B439" s="39" t="n">
        <v>3</v>
      </c>
      <c r="C439" s="40" t="n">
        <v>0.666666666666667</v>
      </c>
    </row>
    <row r="440" customFormat="false" ht="26.85" hidden="false" customHeight="false" outlineLevel="0" collapsed="false">
      <c r="A440" s="37" t="s">
        <v>488</v>
      </c>
      <c r="B440" s="39" t="n">
        <v>3</v>
      </c>
      <c r="C440" s="40" t="n">
        <v>0.666666666666667</v>
      </c>
    </row>
    <row r="441" customFormat="false" ht="26.85" hidden="false" customHeight="false" outlineLevel="0" collapsed="false">
      <c r="A441" s="32" t="s">
        <v>778</v>
      </c>
      <c r="B441" s="26" t="n">
        <v>4</v>
      </c>
      <c r="C441" s="27" t="n">
        <v>0.5</v>
      </c>
    </row>
    <row r="442" customFormat="false" ht="26.85" hidden="false" customHeight="false" outlineLevel="0" collapsed="false">
      <c r="A442" s="32" t="s">
        <v>2190</v>
      </c>
      <c r="B442" s="26" t="n">
        <v>3</v>
      </c>
      <c r="C442" s="27" t="n">
        <v>0.333333333333333</v>
      </c>
    </row>
    <row r="444" customFormat="false" ht="15" hidden="false" customHeight="false" outlineLevel="0" collapsed="false">
      <c r="A444" s="23" t="s">
        <v>10898</v>
      </c>
    </row>
    <row r="445" customFormat="false" ht="23.85" hidden="false" customHeight="false" outlineLevel="0" collapsed="false">
      <c r="A445" s="31" t="s">
        <v>10930</v>
      </c>
    </row>
    <row r="446" customFormat="false" ht="15" hidden="false" customHeight="false" outlineLevel="0" collapsed="false">
      <c r="A446" s="24" t="s">
        <v>10387</v>
      </c>
      <c r="B446" s="24" t="s">
        <v>10023</v>
      </c>
      <c r="C446" s="24" t="s">
        <v>10400</v>
      </c>
      <c r="D446" s="28"/>
    </row>
    <row r="447" customFormat="false" ht="26.85" hidden="false" customHeight="false" outlineLevel="0" collapsed="false">
      <c r="A447" s="32" t="s">
        <v>770</v>
      </c>
      <c r="B447" s="26" t="n">
        <v>7</v>
      </c>
      <c r="C447" s="27" t="n">
        <v>1</v>
      </c>
    </row>
    <row r="448" customFormat="false" ht="26.85" hidden="false" customHeight="false" outlineLevel="0" collapsed="false">
      <c r="A448" s="32" t="s">
        <v>1803</v>
      </c>
      <c r="B448" s="26" t="n">
        <v>3</v>
      </c>
      <c r="C448" s="27" t="n">
        <v>1</v>
      </c>
    </row>
    <row r="449" customFormat="false" ht="26.85" hidden="false" customHeight="false" outlineLevel="0" collapsed="false">
      <c r="A449" s="32" t="s">
        <v>1079</v>
      </c>
      <c r="B449" s="26" t="n">
        <v>3</v>
      </c>
      <c r="C449" s="27" t="n">
        <v>1</v>
      </c>
    </row>
    <row r="450" customFormat="false" ht="26.85" hidden="false" customHeight="false" outlineLevel="0" collapsed="false">
      <c r="A450" s="32" t="s">
        <v>315</v>
      </c>
      <c r="B450" s="26" t="n">
        <v>16</v>
      </c>
      <c r="C450" s="27" t="n">
        <v>0.8125</v>
      </c>
    </row>
    <row r="451" customFormat="false" ht="26.85" hidden="false" customHeight="false" outlineLevel="0" collapsed="false">
      <c r="A451" s="37" t="s">
        <v>663</v>
      </c>
      <c r="B451" s="39" t="n">
        <v>5</v>
      </c>
      <c r="C451" s="40" t="n">
        <v>0.8</v>
      </c>
      <c r="D451" s="39" t="s">
        <v>10916</v>
      </c>
    </row>
    <row r="452" customFormat="false" ht="26.85" hidden="false" customHeight="false" outlineLevel="0" collapsed="false">
      <c r="A452" s="32" t="s">
        <v>711</v>
      </c>
      <c r="B452" s="26" t="n">
        <v>5</v>
      </c>
      <c r="C452" s="27" t="n">
        <v>0.8</v>
      </c>
    </row>
    <row r="454" customFormat="false" ht="15" hidden="false" customHeight="false" outlineLevel="0" collapsed="false">
      <c r="A454" s="25" t="s">
        <v>10901</v>
      </c>
    </row>
    <row r="455" customFormat="false" ht="26.85" hidden="false" customHeight="false" outlineLevel="0" collapsed="false">
      <c r="A455" s="37" t="s">
        <v>663</v>
      </c>
    </row>
    <row r="458" customFormat="false" ht="17.35" hidden="false" customHeight="false" outlineLevel="0" collapsed="false">
      <c r="A458" s="45" t="s">
        <v>10863</v>
      </c>
      <c r="B458" s="46"/>
      <c r="C458" s="46"/>
      <c r="D458" s="46"/>
    </row>
    <row r="459" customFormat="false" ht="15" hidden="false" customHeight="false" outlineLevel="0" collapsed="false">
      <c r="A459" s="31" t="s">
        <v>10931</v>
      </c>
    </row>
    <row r="460" customFormat="false" ht="15" hidden="false" customHeight="false" outlineLevel="0" collapsed="false">
      <c r="A460" s="23" t="s">
        <v>10892</v>
      </c>
    </row>
    <row r="461" customFormat="false" ht="15" hidden="false" customHeight="false" outlineLevel="0" collapsed="false">
      <c r="A461" s="24" t="s">
        <v>10391</v>
      </c>
      <c r="B461" s="24" t="s">
        <v>10023</v>
      </c>
      <c r="C461" s="24" t="s">
        <v>9115</v>
      </c>
      <c r="D461" s="28"/>
    </row>
    <row r="462" customFormat="false" ht="15" hidden="false" customHeight="false" outlineLevel="0" collapsed="false">
      <c r="A462" s="25" t="s">
        <v>10392</v>
      </c>
      <c r="B462" s="26" t="n">
        <v>10</v>
      </c>
      <c r="C462" s="27" t="n">
        <v>0.6</v>
      </c>
    </row>
    <row r="463" customFormat="false" ht="15" hidden="false" customHeight="false" outlineLevel="0" collapsed="false">
      <c r="A463" s="25" t="s">
        <v>10907</v>
      </c>
      <c r="B463" s="26" t="n">
        <v>7</v>
      </c>
      <c r="C463" s="27" t="n">
        <v>0.571428571428571</v>
      </c>
    </row>
    <row r="464" customFormat="false" ht="15" hidden="false" customHeight="false" outlineLevel="0" collapsed="false">
      <c r="A464" s="25" t="s">
        <v>10393</v>
      </c>
      <c r="B464" s="26" t="n">
        <v>7</v>
      </c>
      <c r="C464" s="27" t="n">
        <v>0.714285714285714</v>
      </c>
    </row>
    <row r="465" customFormat="false" ht="15" hidden="false" customHeight="false" outlineLevel="0" collapsed="false">
      <c r="A465" s="26" t="s">
        <v>226</v>
      </c>
      <c r="B465" s="26" t="n">
        <v>7</v>
      </c>
      <c r="C465" s="27" t="n">
        <v>0.714285714285714</v>
      </c>
    </row>
    <row r="466" customFormat="false" ht="15" hidden="false" customHeight="false" outlineLevel="0" collapsed="false">
      <c r="A466" s="26" t="s">
        <v>116</v>
      </c>
      <c r="B466" s="26" t="n">
        <v>6</v>
      </c>
      <c r="C466" s="27" t="n">
        <v>0.666666666666667</v>
      </c>
    </row>
    <row r="467" customFormat="false" ht="15" hidden="false" customHeight="false" outlineLevel="0" collapsed="false">
      <c r="A467" s="26" t="s">
        <v>114</v>
      </c>
      <c r="B467" s="26" t="n">
        <v>5</v>
      </c>
      <c r="C467" s="27" t="n">
        <v>0.6</v>
      </c>
    </row>
    <row r="468" customFormat="false" ht="15" hidden="false" customHeight="false" outlineLevel="0" collapsed="false">
      <c r="A468" s="22" t="s">
        <v>10395</v>
      </c>
    </row>
    <row r="469" customFormat="false" ht="15" hidden="false" customHeight="false" outlineLevel="0" collapsed="false">
      <c r="A469" s="23" t="s">
        <v>10895</v>
      </c>
    </row>
    <row r="470" customFormat="false" ht="15" hidden="false" customHeight="false" outlineLevel="0" collapsed="false">
      <c r="A470" s="24" t="s">
        <v>10398</v>
      </c>
      <c r="B470" s="24" t="s">
        <v>10896</v>
      </c>
      <c r="C470" s="24" t="s">
        <v>10400</v>
      </c>
      <c r="D470" s="28"/>
    </row>
    <row r="471" customFormat="false" ht="15" hidden="false" customHeight="false" outlineLevel="0" collapsed="false">
      <c r="A471" s="26" t="s">
        <v>10897</v>
      </c>
    </row>
    <row r="473" customFormat="false" ht="15" hidden="false" customHeight="false" outlineLevel="0" collapsed="false">
      <c r="A473" s="23" t="s">
        <v>10898</v>
      </c>
    </row>
    <row r="474" customFormat="false" ht="35.05" hidden="false" customHeight="false" outlineLevel="0" collapsed="false">
      <c r="A474" s="31" t="s">
        <v>10932</v>
      </c>
    </row>
    <row r="475" customFormat="false" ht="15" hidden="false" customHeight="false" outlineLevel="0" collapsed="false">
      <c r="A475" s="24" t="s">
        <v>10387</v>
      </c>
      <c r="B475" s="24" t="s">
        <v>10023</v>
      </c>
      <c r="C475" s="24" t="s">
        <v>10400</v>
      </c>
      <c r="D475" s="28"/>
    </row>
    <row r="476" customFormat="false" ht="26.85" hidden="false" customHeight="false" outlineLevel="0" collapsed="false">
      <c r="A476" s="32" t="s">
        <v>770</v>
      </c>
      <c r="B476" s="26" t="n">
        <v>4</v>
      </c>
      <c r="C476" s="27" t="n">
        <v>1</v>
      </c>
    </row>
    <row r="477" customFormat="false" ht="26.85" hidden="false" customHeight="false" outlineLevel="0" collapsed="false">
      <c r="A477" s="32" t="s">
        <v>1803</v>
      </c>
      <c r="B477" s="26" t="n">
        <v>3</v>
      </c>
      <c r="C477" s="27" t="n">
        <v>1</v>
      </c>
    </row>
    <row r="478" customFormat="false" ht="26.85" hidden="false" customHeight="false" outlineLevel="0" collapsed="false">
      <c r="A478" s="32" t="s">
        <v>397</v>
      </c>
      <c r="B478" s="26" t="n">
        <v>6</v>
      </c>
      <c r="C478" s="27" t="n">
        <v>0.833333333333333</v>
      </c>
    </row>
    <row r="479" customFormat="false" ht="26.85" hidden="false" customHeight="false" outlineLevel="0" collapsed="false">
      <c r="A479" s="32" t="s">
        <v>315</v>
      </c>
      <c r="B479" s="26" t="n">
        <v>6</v>
      </c>
      <c r="C479" s="27" t="n">
        <v>0.833333333333333</v>
      </c>
    </row>
    <row r="480" customFormat="false" ht="26.85" hidden="false" customHeight="false" outlineLevel="0" collapsed="false">
      <c r="A480" s="32" t="s">
        <v>10900</v>
      </c>
      <c r="B480" s="26" t="n">
        <v>6</v>
      </c>
      <c r="C480" s="27" t="n">
        <v>0.833333333333333</v>
      </c>
    </row>
    <row r="481" customFormat="false" ht="26.85" hidden="false" customHeight="false" outlineLevel="0" collapsed="false">
      <c r="A481" s="32" t="s">
        <v>150</v>
      </c>
      <c r="B481" s="26" t="n">
        <v>20</v>
      </c>
      <c r="C481" s="27" t="n">
        <v>0.8</v>
      </c>
    </row>
    <row r="483" customFormat="false" ht="15" hidden="false" customHeight="false" outlineLevel="0" collapsed="false">
      <c r="A483" s="25" t="s">
        <v>10901</v>
      </c>
    </row>
    <row r="484" customFormat="false" ht="15" hidden="false" customHeight="false" outlineLevel="0" collapsed="false">
      <c r="A484" s="26" t="s">
        <v>10902</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2026-07-19T05:21:11Z</dcterms:created>
  <dc:creator>openpyxl</dc:creator>
  <dc:description/>
  <dc:language>en-US</dc:language>
  <cp:lastModifiedBy/>
  <dcterms:modified xsi:type="dcterms:W3CDTF">2026-07-21T23:16:22Z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